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I:\DataExchange\DE2014-15\Summary Data\"/>
    </mc:Choice>
  </mc:AlternateContent>
  <bookViews>
    <workbookView xWindow="10785" yWindow="-15" windowWidth="10830" windowHeight="10155"/>
  </bookViews>
  <sheets>
    <sheet name="New Table 141" sheetId="5" r:id="rId1"/>
    <sheet name="Old Table 141" sheetId="6" r:id="rId2"/>
    <sheet name="New Tables 142-160" sheetId="7" r:id="rId3"/>
    <sheet name="Old Tables 142-160" sheetId="8" r:id="rId4"/>
    <sheet name="New Table 161" sheetId="9" r:id="rId5"/>
    <sheet name="Old Table 161" sheetId="10" r:id="rId6"/>
    <sheet name="Averages Pivot Table" sheetId="11" r:id="rId7"/>
    <sheet name="New Counts Pivot Table" sheetId="12" r:id="rId8"/>
    <sheet name="Old Counts Pivot Table" sheetId="13" r:id="rId9"/>
    <sheet name="Faculty Salary Data" sheetId="4" r:id="rId10"/>
    <sheet name="Format for Avgs Pivot" sheetId="14" r:id="rId11"/>
    <sheet name="Format for New Counts" sheetId="15" r:id="rId12"/>
    <sheet name="Format for Old Counts" sheetId="16" r:id="rId13"/>
  </sheets>
  <definedNames>
    <definedName name="APPHEAD">#REF!</definedName>
    <definedName name="CHHEAD">#REF!</definedName>
    <definedName name="PAGE_17">#REF!</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2">#REF!</definedName>
    <definedName name="PAGE20">#REF!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RT1">#REF!</definedName>
    <definedName name="PART2">#REF!</definedName>
    <definedName name="PART3">#REF!</definedName>
    <definedName name="PART4A">#REF!</definedName>
    <definedName name="PART4B">#REF!</definedName>
    <definedName name="PART5">#REF!</definedName>
    <definedName name="PART6A">#REF!</definedName>
    <definedName name="PART6B">#REF!</definedName>
    <definedName name="PART6C">#REF!</definedName>
    <definedName name="PART7B">#REF!</definedName>
    <definedName name="PART7C">#REF!</definedName>
    <definedName name="PART8">#REF!</definedName>
    <definedName name="_xlnm.Print_Area" localSheetId="4">'New Table 161'!$A$1:$Q$128</definedName>
    <definedName name="_xlnm.Print_Area" localSheetId="2">'New Tables 142-160'!$A$1:$O$570</definedName>
    <definedName name="_xlnm.Print_Area" localSheetId="5">'Old Table 161'!$A$1:$Q$128</definedName>
    <definedName name="_xlnm.Print_Area" localSheetId="3">'Old Tables 142-160'!$A$1:$O$570</definedName>
    <definedName name="_xlnm.Print_Area">#REF!</definedName>
    <definedName name="_xlnm.Print_Titles" localSheetId="4">'New Table 161'!$1:$9</definedName>
    <definedName name="_xlnm.Print_Titles" localSheetId="5">'Old Table 161'!$1:$9</definedName>
    <definedName name="RATIONALE">#REF!</definedName>
    <definedName name="RATIONALE2">#REF!</definedName>
    <definedName name="SALHEAD">#REF!</definedName>
  </definedNames>
  <calcPr calcId="162913"/>
  <pivotCaches>
    <pivotCache cacheId="0" r:id="rId14"/>
  </pivotCaches>
</workbook>
</file>

<file path=xl/calcChain.xml><?xml version="1.0" encoding="utf-8"?>
<calcChain xmlns="http://schemas.openxmlformats.org/spreadsheetml/2006/main">
  <c r="BN9" i="4" l="1"/>
  <c r="BO9" i="4"/>
  <c r="BP9" i="4"/>
  <c r="BQ9" i="4"/>
  <c r="BR9" i="4"/>
  <c r="BS9" i="4"/>
  <c r="CE9" i="4" s="1"/>
  <c r="CQ9" i="4" s="1"/>
  <c r="BT9" i="4"/>
  <c r="CF9" i="4" s="1"/>
  <c r="CR9" i="4" s="1"/>
  <c r="DT9" i="4" s="1"/>
  <c r="BU9" i="4"/>
  <c r="CG9" i="4" s="1"/>
  <c r="CS9" i="4" s="1"/>
  <c r="BV9" i="4"/>
  <c r="BW9" i="4"/>
  <c r="BX9" i="4"/>
  <c r="CJ9" i="4" s="1"/>
  <c r="CV9" i="4" s="1"/>
  <c r="DX9" i="4" s="1"/>
  <c r="BY9" i="4"/>
  <c r="BZ9" i="4"/>
  <c r="CA9" i="4"/>
  <c r="CM9" i="4" s="1"/>
  <c r="CB9" i="4"/>
  <c r="CN9" i="4" s="1"/>
  <c r="DP9" i="4" s="1"/>
  <c r="CC9" i="4"/>
  <c r="CO9" i="4" s="1"/>
  <c r="DQ9" i="4" s="1"/>
  <c r="CD9" i="4"/>
  <c r="CH9" i="4"/>
  <c r="CI9" i="4"/>
  <c r="CU9" i="4" s="1"/>
  <c r="CK9" i="4"/>
  <c r="CW9" i="4" s="1"/>
  <c r="CL9" i="4"/>
  <c r="CP9" i="4"/>
  <c r="CT9" i="4"/>
  <c r="CZ9" i="4"/>
  <c r="DA9" i="4"/>
  <c r="DB9" i="4"/>
  <c r="DC9" i="4"/>
  <c r="DD9" i="4"/>
  <c r="DR9" i="4" s="1"/>
  <c r="DE9" i="4"/>
  <c r="DF9" i="4"/>
  <c r="DG9" i="4"/>
  <c r="DH9" i="4"/>
  <c r="DV9" i="4" s="1"/>
  <c r="DI9" i="4"/>
  <c r="DJ9" i="4"/>
  <c r="DK9" i="4"/>
  <c r="DW9" i="4"/>
  <c r="DY9" i="4"/>
  <c r="BN10" i="4"/>
  <c r="BZ10" i="4" s="1"/>
  <c r="BO10" i="4"/>
  <c r="BP10" i="4"/>
  <c r="BQ10" i="4"/>
  <c r="CC10" i="4" s="1"/>
  <c r="CO10" i="4" s="1"/>
  <c r="BR10" i="4"/>
  <c r="BS10" i="4"/>
  <c r="CE10" i="4" s="1"/>
  <c r="BT10" i="4"/>
  <c r="BU10" i="4"/>
  <c r="BV10" i="4"/>
  <c r="BW10" i="4"/>
  <c r="CI10" i="4" s="1"/>
  <c r="BX10" i="4"/>
  <c r="BY10" i="4"/>
  <c r="CK10" i="4" s="1"/>
  <c r="CW10" i="4" s="1"/>
  <c r="CA10" i="4"/>
  <c r="CB10" i="4"/>
  <c r="CD10" i="4"/>
  <c r="CF10" i="4"/>
  <c r="CG10" i="4"/>
  <c r="CS10" i="4" s="1"/>
  <c r="CH10" i="4"/>
  <c r="CJ10" i="4"/>
  <c r="CL10" i="4"/>
  <c r="DN10" i="4" s="1"/>
  <c r="CM10" i="4"/>
  <c r="DO10" i="4" s="1"/>
  <c r="CN10" i="4"/>
  <c r="CP10" i="4"/>
  <c r="DR10" i="4" s="1"/>
  <c r="CQ10" i="4"/>
  <c r="DS10" i="4" s="1"/>
  <c r="CR10" i="4"/>
  <c r="CT10" i="4"/>
  <c r="CU10" i="4"/>
  <c r="CV10" i="4"/>
  <c r="CZ10" i="4"/>
  <c r="DA10" i="4"/>
  <c r="DB10" i="4"/>
  <c r="DC10" i="4"/>
  <c r="DD10" i="4"/>
  <c r="DE10" i="4"/>
  <c r="DF10" i="4"/>
  <c r="DT10" i="4" s="1"/>
  <c r="DG10" i="4"/>
  <c r="DH10" i="4"/>
  <c r="DI10" i="4"/>
  <c r="DJ10" i="4"/>
  <c r="DX10" i="4" s="1"/>
  <c r="DK10" i="4"/>
  <c r="DY10" i="4" s="1"/>
  <c r="DV10" i="4"/>
  <c r="DW10" i="4"/>
  <c r="BN11" i="4"/>
  <c r="BO11" i="4"/>
  <c r="CA11" i="4" s="1"/>
  <c r="CM11" i="4" s="1"/>
  <c r="BP11" i="4"/>
  <c r="BQ11" i="4"/>
  <c r="BR11" i="4"/>
  <c r="BS11" i="4"/>
  <c r="BT11" i="4"/>
  <c r="BU11" i="4"/>
  <c r="BV11" i="4"/>
  <c r="BW11" i="4"/>
  <c r="CI11" i="4" s="1"/>
  <c r="CU11" i="4" s="1"/>
  <c r="BX11" i="4"/>
  <c r="BY11" i="4"/>
  <c r="BZ11" i="4"/>
  <c r="CB11" i="4"/>
  <c r="CN11" i="4" s="1"/>
  <c r="DP11" i="4" s="1"/>
  <c r="CC11" i="4"/>
  <c r="CD11" i="4"/>
  <c r="CE11" i="4"/>
  <c r="CQ11" i="4" s="1"/>
  <c r="CF11" i="4"/>
  <c r="CR11" i="4" s="1"/>
  <c r="DT11" i="4" s="1"/>
  <c r="CG11" i="4"/>
  <c r="CH11" i="4"/>
  <c r="CJ11" i="4"/>
  <c r="CV11" i="4" s="1"/>
  <c r="CK11" i="4"/>
  <c r="CW11" i="4" s="1"/>
  <c r="CL11" i="4"/>
  <c r="CO11" i="4"/>
  <c r="CP11" i="4"/>
  <c r="CS11" i="4"/>
  <c r="DU11" i="4" s="1"/>
  <c r="CT11" i="4"/>
  <c r="CZ11" i="4"/>
  <c r="DA11" i="4"/>
  <c r="DB11" i="4"/>
  <c r="DC11" i="4"/>
  <c r="DD11" i="4"/>
  <c r="DR11" i="4" s="1"/>
  <c r="DE11" i="4"/>
  <c r="DS11" i="4" s="1"/>
  <c r="DF11" i="4"/>
  <c r="DG11" i="4"/>
  <c r="DH11" i="4"/>
  <c r="DV11" i="4" s="1"/>
  <c r="DI11" i="4"/>
  <c r="DJ11" i="4"/>
  <c r="DK11" i="4"/>
  <c r="DY11" i="4" s="1"/>
  <c r="DX11" i="4"/>
  <c r="BN12" i="4"/>
  <c r="BZ12" i="4" s="1"/>
  <c r="CL12" i="4" s="1"/>
  <c r="BO12" i="4"/>
  <c r="BP12" i="4"/>
  <c r="BQ12" i="4"/>
  <c r="BR12" i="4"/>
  <c r="BS12" i="4"/>
  <c r="CE12" i="4" s="1"/>
  <c r="BT12" i="4"/>
  <c r="BU12" i="4"/>
  <c r="CG12" i="4" s="1"/>
  <c r="CS12" i="4" s="1"/>
  <c r="BV12" i="4"/>
  <c r="BW12" i="4"/>
  <c r="CI12" i="4" s="1"/>
  <c r="BX12" i="4"/>
  <c r="CJ12" i="4" s="1"/>
  <c r="CV12" i="4" s="1"/>
  <c r="BY12" i="4"/>
  <c r="CA12" i="4"/>
  <c r="CB12" i="4"/>
  <c r="CC12" i="4"/>
  <c r="CO12" i="4" s="1"/>
  <c r="CD12" i="4"/>
  <c r="CF12" i="4"/>
  <c r="CH12" i="4"/>
  <c r="CK12" i="4"/>
  <c r="CW12" i="4" s="1"/>
  <c r="DY12" i="4" s="1"/>
  <c r="CM12" i="4"/>
  <c r="CN12" i="4"/>
  <c r="CP12" i="4"/>
  <c r="CQ12" i="4"/>
  <c r="DS12" i="4" s="1"/>
  <c r="CR12" i="4"/>
  <c r="CT12" i="4"/>
  <c r="DV12" i="4" s="1"/>
  <c r="CU12" i="4"/>
  <c r="CZ12" i="4"/>
  <c r="DA12" i="4"/>
  <c r="DB12" i="4"/>
  <c r="DC12" i="4"/>
  <c r="DD12" i="4"/>
  <c r="DE12" i="4"/>
  <c r="DF12" i="4"/>
  <c r="DT12" i="4" s="1"/>
  <c r="DG12" i="4"/>
  <c r="DH12" i="4"/>
  <c r="DI12" i="4"/>
  <c r="DW12" i="4" s="1"/>
  <c r="DJ12" i="4"/>
  <c r="DK12" i="4"/>
  <c r="DN12" i="4"/>
  <c r="DQ12" i="4"/>
  <c r="DR12" i="4"/>
  <c r="BN13" i="4"/>
  <c r="BO13" i="4"/>
  <c r="BP13" i="4"/>
  <c r="BQ13" i="4"/>
  <c r="BR13" i="4"/>
  <c r="BS13" i="4"/>
  <c r="CE13" i="4" s="1"/>
  <c r="BT13" i="4"/>
  <c r="CF13" i="4" s="1"/>
  <c r="BU13" i="4"/>
  <c r="CG13" i="4" s="1"/>
  <c r="CS13" i="4" s="1"/>
  <c r="DU13" i="4" s="1"/>
  <c r="BV13" i="4"/>
  <c r="BW13" i="4"/>
  <c r="BX13" i="4"/>
  <c r="CJ13" i="4" s="1"/>
  <c r="BY13" i="4"/>
  <c r="BZ13" i="4"/>
  <c r="CA13" i="4"/>
  <c r="CM13" i="4" s="1"/>
  <c r="CB13" i="4"/>
  <c r="CC13" i="4"/>
  <c r="CO13" i="4" s="1"/>
  <c r="DQ13" i="4" s="1"/>
  <c r="CD13" i="4"/>
  <c r="CH13" i="4"/>
  <c r="CI13" i="4"/>
  <c r="CU13" i="4" s="1"/>
  <c r="CK13" i="4"/>
  <c r="CL13" i="4"/>
  <c r="CN13" i="4"/>
  <c r="DP13" i="4" s="1"/>
  <c r="CP13" i="4"/>
  <c r="CQ13" i="4"/>
  <c r="CR13" i="4"/>
  <c r="DT13" i="4" s="1"/>
  <c r="CT13" i="4"/>
  <c r="CV13" i="4"/>
  <c r="CW13" i="4"/>
  <c r="CZ13" i="4"/>
  <c r="DN13" i="4" s="1"/>
  <c r="DA13" i="4"/>
  <c r="DM13" i="4" s="1"/>
  <c r="DB13" i="4"/>
  <c r="DC13" i="4"/>
  <c r="DD13" i="4"/>
  <c r="DR13" i="4" s="1"/>
  <c r="DE13" i="4"/>
  <c r="DF13" i="4"/>
  <c r="DG13" i="4"/>
  <c r="DH13" i="4"/>
  <c r="DV13" i="4" s="1"/>
  <c r="DI13" i="4"/>
  <c r="DJ13" i="4"/>
  <c r="DK13" i="4"/>
  <c r="DL13" i="4"/>
  <c r="DO13" i="4"/>
  <c r="DX13" i="4"/>
  <c r="DY13" i="4"/>
  <c r="BN14" i="4"/>
  <c r="BZ14" i="4" s="1"/>
  <c r="CL14" i="4" s="1"/>
  <c r="BO14" i="4"/>
  <c r="CA14" i="4" s="1"/>
  <c r="CM14" i="4" s="1"/>
  <c r="DO14" i="4" s="1"/>
  <c r="BP14" i="4"/>
  <c r="BQ14" i="4"/>
  <c r="CC14" i="4" s="1"/>
  <c r="CO14" i="4" s="1"/>
  <c r="BR14" i="4"/>
  <c r="BS14" i="4"/>
  <c r="BT14" i="4"/>
  <c r="BU14" i="4"/>
  <c r="BV14" i="4"/>
  <c r="CH14" i="4" s="1"/>
  <c r="CT14" i="4" s="1"/>
  <c r="DV14" i="4" s="1"/>
  <c r="BW14" i="4"/>
  <c r="BX14" i="4"/>
  <c r="BY14" i="4"/>
  <c r="CK14" i="4" s="1"/>
  <c r="CW14" i="4" s="1"/>
  <c r="CB14" i="4"/>
  <c r="CD14" i="4"/>
  <c r="CP14" i="4" s="1"/>
  <c r="DR14" i="4" s="1"/>
  <c r="CE14" i="4"/>
  <c r="CF14" i="4"/>
  <c r="CG14" i="4"/>
  <c r="CS14" i="4" s="1"/>
  <c r="CI14" i="4"/>
  <c r="CU14" i="4" s="1"/>
  <c r="DW14" i="4" s="1"/>
  <c r="CJ14" i="4"/>
  <c r="CN14" i="4"/>
  <c r="CQ14" i="4"/>
  <c r="CR14" i="4"/>
  <c r="CV14" i="4"/>
  <c r="CZ14" i="4"/>
  <c r="DL14" i="4" s="1"/>
  <c r="DA14" i="4"/>
  <c r="DB14" i="4"/>
  <c r="DP14" i="4" s="1"/>
  <c r="DC14" i="4"/>
  <c r="DD14" i="4"/>
  <c r="DE14" i="4"/>
  <c r="DF14" i="4"/>
  <c r="DT14" i="4" s="1"/>
  <c r="DG14" i="4"/>
  <c r="DH14" i="4"/>
  <c r="DI14" i="4"/>
  <c r="DJ14" i="4"/>
  <c r="DX14" i="4" s="1"/>
  <c r="DK14" i="4"/>
  <c r="DN14" i="4"/>
  <c r="DU14" i="4"/>
  <c r="BN15" i="4"/>
  <c r="BO15" i="4"/>
  <c r="CA15" i="4" s="1"/>
  <c r="BP15" i="4"/>
  <c r="CB15" i="4" s="1"/>
  <c r="CN15" i="4" s="1"/>
  <c r="DP15" i="4" s="1"/>
  <c r="BQ15" i="4"/>
  <c r="CC15" i="4" s="1"/>
  <c r="CO15" i="4" s="1"/>
  <c r="DQ15" i="4" s="1"/>
  <c r="BR15" i="4"/>
  <c r="CD15" i="4" s="1"/>
  <c r="CP15" i="4" s="1"/>
  <c r="BS15" i="4"/>
  <c r="BT15" i="4"/>
  <c r="CF15" i="4" s="1"/>
  <c r="CR15" i="4" s="1"/>
  <c r="DT15" i="4" s="1"/>
  <c r="BU15" i="4"/>
  <c r="CG15" i="4" s="1"/>
  <c r="BV15" i="4"/>
  <c r="BW15" i="4"/>
  <c r="CI15" i="4" s="1"/>
  <c r="CU15" i="4" s="1"/>
  <c r="BX15" i="4"/>
  <c r="CJ15" i="4" s="1"/>
  <c r="CV15" i="4" s="1"/>
  <c r="BY15" i="4"/>
  <c r="CK15" i="4" s="1"/>
  <c r="CW15" i="4" s="1"/>
  <c r="DY15" i="4" s="1"/>
  <c r="BZ15" i="4"/>
  <c r="CE15" i="4"/>
  <c r="CQ15" i="4" s="1"/>
  <c r="CH15" i="4"/>
  <c r="CL15" i="4"/>
  <c r="CM15" i="4"/>
  <c r="CS15" i="4"/>
  <c r="DU15" i="4" s="1"/>
  <c r="CT15" i="4"/>
  <c r="CZ15" i="4"/>
  <c r="DA15" i="4"/>
  <c r="DM15" i="4" s="1"/>
  <c r="DB15" i="4"/>
  <c r="DC15" i="4"/>
  <c r="DD15" i="4"/>
  <c r="DR15" i="4" s="1"/>
  <c r="DE15" i="4"/>
  <c r="DF15" i="4"/>
  <c r="DG15" i="4"/>
  <c r="DH15" i="4"/>
  <c r="DV15" i="4" s="1"/>
  <c r="DI15" i="4"/>
  <c r="DJ15" i="4"/>
  <c r="DK15" i="4"/>
  <c r="DS15" i="4"/>
  <c r="DX15" i="4"/>
  <c r="BN16" i="4"/>
  <c r="BZ16" i="4" s="1"/>
  <c r="CL16" i="4" s="1"/>
  <c r="DN16" i="4" s="1"/>
  <c r="BO16" i="4"/>
  <c r="BP16" i="4"/>
  <c r="BQ16" i="4"/>
  <c r="BR16" i="4"/>
  <c r="BS16" i="4"/>
  <c r="CE16" i="4" s="1"/>
  <c r="CQ16" i="4" s="1"/>
  <c r="DS16" i="4" s="1"/>
  <c r="BT16" i="4"/>
  <c r="BU16" i="4"/>
  <c r="CG16" i="4" s="1"/>
  <c r="BV16" i="4"/>
  <c r="CH16" i="4" s="1"/>
  <c r="CT16" i="4" s="1"/>
  <c r="DV16" i="4" s="1"/>
  <c r="BW16" i="4"/>
  <c r="CI16" i="4" s="1"/>
  <c r="CU16" i="4" s="1"/>
  <c r="BX16" i="4"/>
  <c r="BY16" i="4"/>
  <c r="CA16" i="4"/>
  <c r="CB16" i="4"/>
  <c r="CC16" i="4"/>
  <c r="CO16" i="4" s="1"/>
  <c r="CD16" i="4"/>
  <c r="CF16" i="4"/>
  <c r="CJ16" i="4"/>
  <c r="CK16" i="4"/>
  <c r="CW16" i="4" s="1"/>
  <c r="CM16" i="4"/>
  <c r="DO16" i="4" s="1"/>
  <c r="CN16" i="4"/>
  <c r="CP16" i="4"/>
  <c r="DR16" i="4" s="1"/>
  <c r="CR16" i="4"/>
  <c r="CS16" i="4"/>
  <c r="CV16" i="4"/>
  <c r="CZ16" i="4"/>
  <c r="DA16" i="4"/>
  <c r="DB16" i="4"/>
  <c r="DC16" i="4"/>
  <c r="DQ16" i="4" s="1"/>
  <c r="DD16" i="4"/>
  <c r="DE16" i="4"/>
  <c r="DF16" i="4"/>
  <c r="DT16" i="4" s="1"/>
  <c r="DG16" i="4"/>
  <c r="DH16" i="4"/>
  <c r="DI16" i="4"/>
  <c r="DJ16" i="4"/>
  <c r="DX16" i="4" s="1"/>
  <c r="DK16" i="4"/>
  <c r="DW16" i="4"/>
  <c r="DY16" i="4"/>
  <c r="BN17" i="4"/>
  <c r="BO17" i="4"/>
  <c r="BP17" i="4"/>
  <c r="CB17" i="4" s="1"/>
  <c r="BQ17" i="4"/>
  <c r="BR17" i="4"/>
  <c r="BS17" i="4"/>
  <c r="CE17" i="4" s="1"/>
  <c r="BT17" i="4"/>
  <c r="BU17" i="4"/>
  <c r="CG17" i="4" s="1"/>
  <c r="CS17" i="4" s="1"/>
  <c r="DU17" i="4" s="1"/>
  <c r="BV17" i="4"/>
  <c r="CH17" i="4" s="1"/>
  <c r="CT17" i="4" s="1"/>
  <c r="BW17" i="4"/>
  <c r="BX17" i="4"/>
  <c r="BY17" i="4"/>
  <c r="BZ17" i="4"/>
  <c r="CA17" i="4"/>
  <c r="CM17" i="4" s="1"/>
  <c r="CC17" i="4"/>
  <c r="CD17" i="4"/>
  <c r="CP17" i="4" s="1"/>
  <c r="CF17" i="4"/>
  <c r="CR17" i="4" s="1"/>
  <c r="CI17" i="4"/>
  <c r="CU17" i="4" s="1"/>
  <c r="CJ17" i="4"/>
  <c r="CK17" i="4"/>
  <c r="CL17" i="4"/>
  <c r="CN17" i="4"/>
  <c r="DP17" i="4" s="1"/>
  <c r="CO17" i="4"/>
  <c r="DQ17" i="4" s="1"/>
  <c r="CQ17" i="4"/>
  <c r="CV17" i="4"/>
  <c r="DX17" i="4" s="1"/>
  <c r="CW17" i="4"/>
  <c r="DY17" i="4" s="1"/>
  <c r="CZ17" i="4"/>
  <c r="DA17" i="4"/>
  <c r="DB17" i="4"/>
  <c r="DC17" i="4"/>
  <c r="DD17" i="4"/>
  <c r="DE17" i="4"/>
  <c r="DS17" i="4" s="1"/>
  <c r="DF17" i="4"/>
  <c r="DG17" i="4"/>
  <c r="DH17" i="4"/>
  <c r="DI17" i="4"/>
  <c r="DW17" i="4" s="1"/>
  <c r="DJ17" i="4"/>
  <c r="DK17" i="4"/>
  <c r="DO17" i="4"/>
  <c r="DT17" i="4"/>
  <c r="BN18" i="4"/>
  <c r="BZ18" i="4" s="1"/>
  <c r="CL18" i="4" s="1"/>
  <c r="DN18" i="4" s="1"/>
  <c r="BO18" i="4"/>
  <c r="BP18" i="4"/>
  <c r="BQ18" i="4"/>
  <c r="CC18" i="4" s="1"/>
  <c r="CO18" i="4" s="1"/>
  <c r="BR18" i="4"/>
  <c r="CD18" i="4" s="1"/>
  <c r="CP18" i="4" s="1"/>
  <c r="DR18" i="4" s="1"/>
  <c r="BS18" i="4"/>
  <c r="BT18" i="4"/>
  <c r="CF18" i="4" s="1"/>
  <c r="CR18" i="4" s="1"/>
  <c r="BU18" i="4"/>
  <c r="BV18" i="4"/>
  <c r="CH18" i="4" s="1"/>
  <c r="BW18" i="4"/>
  <c r="BX18" i="4"/>
  <c r="BY18" i="4"/>
  <c r="CK18" i="4" s="1"/>
  <c r="CW18" i="4" s="1"/>
  <c r="CA18" i="4"/>
  <c r="CB18" i="4"/>
  <c r="CN18" i="4" s="1"/>
  <c r="CE18" i="4"/>
  <c r="CQ18" i="4" s="1"/>
  <c r="CG18" i="4"/>
  <c r="CS18" i="4" s="1"/>
  <c r="CI18" i="4"/>
  <c r="CU18" i="4" s="1"/>
  <c r="CJ18" i="4"/>
  <c r="CV18" i="4" s="1"/>
  <c r="CM18" i="4"/>
  <c r="DO18" i="4" s="1"/>
  <c r="CT18" i="4"/>
  <c r="DV18" i="4" s="1"/>
  <c r="CZ18" i="4"/>
  <c r="DL18" i="4" s="1"/>
  <c r="DA18" i="4"/>
  <c r="DB18" i="4"/>
  <c r="DC18" i="4"/>
  <c r="DD18" i="4"/>
  <c r="DE18" i="4"/>
  <c r="DF18" i="4"/>
  <c r="DG18" i="4"/>
  <c r="DH18" i="4"/>
  <c r="DI18" i="4"/>
  <c r="DJ18" i="4"/>
  <c r="DK18" i="4"/>
  <c r="DU18" i="4"/>
  <c r="DW18" i="4"/>
  <c r="BN19" i="4"/>
  <c r="BO19" i="4"/>
  <c r="CA19" i="4" s="1"/>
  <c r="BP19" i="4"/>
  <c r="BQ19" i="4"/>
  <c r="BR19" i="4"/>
  <c r="CD19" i="4" s="1"/>
  <c r="CP19" i="4" s="1"/>
  <c r="BS19" i="4"/>
  <c r="BT19" i="4"/>
  <c r="CF19" i="4" s="1"/>
  <c r="CR19" i="4" s="1"/>
  <c r="BU19" i="4"/>
  <c r="CG19" i="4" s="1"/>
  <c r="CS19" i="4" s="1"/>
  <c r="BV19" i="4"/>
  <c r="BW19" i="4"/>
  <c r="CI19" i="4" s="1"/>
  <c r="BX19" i="4"/>
  <c r="CJ19" i="4" s="1"/>
  <c r="BY19" i="4"/>
  <c r="CK19" i="4" s="1"/>
  <c r="CW19" i="4" s="1"/>
  <c r="DY19" i="4" s="1"/>
  <c r="BZ19" i="4"/>
  <c r="CL19" i="4" s="1"/>
  <c r="CB19" i="4"/>
  <c r="CN19" i="4" s="1"/>
  <c r="CC19" i="4"/>
  <c r="CE19" i="4"/>
  <c r="CQ19" i="4" s="1"/>
  <c r="DS19" i="4" s="1"/>
  <c r="CH19" i="4"/>
  <c r="CT19" i="4" s="1"/>
  <c r="CM19" i="4"/>
  <c r="CO19" i="4"/>
  <c r="CU19" i="4"/>
  <c r="CV19" i="4"/>
  <c r="DX19" i="4" s="1"/>
  <c r="CZ19" i="4"/>
  <c r="DA19" i="4"/>
  <c r="DB19" i="4"/>
  <c r="DC19" i="4"/>
  <c r="DQ19" i="4" s="1"/>
  <c r="DD19" i="4"/>
  <c r="DR19" i="4" s="1"/>
  <c r="DE19" i="4"/>
  <c r="DM19" i="4" s="1"/>
  <c r="DF19" i="4"/>
  <c r="DG19" i="4"/>
  <c r="DH19" i="4"/>
  <c r="DV19" i="4" s="1"/>
  <c r="DI19" i="4"/>
  <c r="DJ19" i="4"/>
  <c r="DK19" i="4"/>
  <c r="DP19" i="4"/>
  <c r="DT19" i="4"/>
  <c r="DU19" i="4"/>
  <c r="BN20" i="4"/>
  <c r="BO20" i="4"/>
  <c r="BP20" i="4"/>
  <c r="CB20" i="4" s="1"/>
  <c r="CN20" i="4" s="1"/>
  <c r="BQ20" i="4"/>
  <c r="BR20" i="4"/>
  <c r="CD20" i="4" s="1"/>
  <c r="BS20" i="4"/>
  <c r="BT20" i="4"/>
  <c r="BU20" i="4"/>
  <c r="CG20" i="4" s="1"/>
  <c r="CS20" i="4" s="1"/>
  <c r="BV20" i="4"/>
  <c r="CH20" i="4" s="1"/>
  <c r="CT20" i="4" s="1"/>
  <c r="DV20" i="4" s="1"/>
  <c r="BW20" i="4"/>
  <c r="BX20" i="4"/>
  <c r="CJ20" i="4" s="1"/>
  <c r="CV20" i="4" s="1"/>
  <c r="BY20" i="4"/>
  <c r="BZ20" i="4"/>
  <c r="CL20" i="4" s="1"/>
  <c r="DN20" i="4" s="1"/>
  <c r="CA20" i="4"/>
  <c r="CC20" i="4"/>
  <c r="CO20" i="4" s="1"/>
  <c r="CE20" i="4"/>
  <c r="CQ20" i="4" s="1"/>
  <c r="DS20" i="4" s="1"/>
  <c r="CF20" i="4"/>
  <c r="CR20" i="4" s="1"/>
  <c r="CI20" i="4"/>
  <c r="CK20" i="4"/>
  <c r="CW20" i="4" s="1"/>
  <c r="DY20" i="4" s="1"/>
  <c r="CM20" i="4"/>
  <c r="CP20" i="4"/>
  <c r="DR20" i="4" s="1"/>
  <c r="CU20" i="4"/>
  <c r="CZ20" i="4"/>
  <c r="DA20" i="4"/>
  <c r="DB20" i="4"/>
  <c r="DC20" i="4"/>
  <c r="DD20" i="4"/>
  <c r="DE20" i="4"/>
  <c r="DF20" i="4"/>
  <c r="DT20" i="4" s="1"/>
  <c r="DG20" i="4"/>
  <c r="DH20" i="4"/>
  <c r="DI20" i="4"/>
  <c r="DW20" i="4" s="1"/>
  <c r="DJ20" i="4"/>
  <c r="DX20" i="4" s="1"/>
  <c r="DK20" i="4"/>
  <c r="DQ20" i="4"/>
  <c r="BN21" i="4"/>
  <c r="BZ21" i="4" s="1"/>
  <c r="CL21" i="4" s="1"/>
  <c r="BO21" i="4"/>
  <c r="BP21" i="4"/>
  <c r="CB21" i="4" s="1"/>
  <c r="CN21" i="4" s="1"/>
  <c r="BQ21" i="4"/>
  <c r="BR21" i="4"/>
  <c r="BS21" i="4"/>
  <c r="CE21" i="4" s="1"/>
  <c r="BT21" i="4"/>
  <c r="CF21" i="4" s="1"/>
  <c r="CR21" i="4" s="1"/>
  <c r="BU21" i="4"/>
  <c r="CG21" i="4" s="1"/>
  <c r="CS21" i="4" s="1"/>
  <c r="BV21" i="4"/>
  <c r="CH21" i="4" s="1"/>
  <c r="CT21" i="4" s="1"/>
  <c r="BW21" i="4"/>
  <c r="BX21" i="4"/>
  <c r="BY21" i="4"/>
  <c r="CK21" i="4" s="1"/>
  <c r="CA21" i="4"/>
  <c r="CM21" i="4" s="1"/>
  <c r="CC21" i="4"/>
  <c r="CO21" i="4" s="1"/>
  <c r="DQ21" i="4" s="1"/>
  <c r="CD21" i="4"/>
  <c r="CP21" i="4" s="1"/>
  <c r="CI21" i="4"/>
  <c r="CU21" i="4" s="1"/>
  <c r="CJ21" i="4"/>
  <c r="CV21" i="4" s="1"/>
  <c r="DX21" i="4" s="1"/>
  <c r="CQ21" i="4"/>
  <c r="CW21" i="4"/>
  <c r="DY21" i="4" s="1"/>
  <c r="CZ21" i="4"/>
  <c r="DA21" i="4"/>
  <c r="DB21" i="4"/>
  <c r="DC21" i="4"/>
  <c r="DD21" i="4"/>
  <c r="DE21" i="4"/>
  <c r="DF21" i="4"/>
  <c r="DG21" i="4"/>
  <c r="DU21" i="4" s="1"/>
  <c r="DH21" i="4"/>
  <c r="DI21" i="4"/>
  <c r="DJ21" i="4"/>
  <c r="DK21" i="4"/>
  <c r="DL21" i="4"/>
  <c r="DO21" i="4"/>
  <c r="DP21" i="4"/>
  <c r="DT21" i="4"/>
  <c r="DW21" i="4"/>
  <c r="BN22" i="4"/>
  <c r="BO22" i="4"/>
  <c r="CA22" i="4" s="1"/>
  <c r="CM22" i="4" s="1"/>
  <c r="DO22" i="4" s="1"/>
  <c r="BP22" i="4"/>
  <c r="BQ22" i="4"/>
  <c r="CC22" i="4" s="1"/>
  <c r="CO22" i="4" s="1"/>
  <c r="BR22" i="4"/>
  <c r="CD22" i="4" s="1"/>
  <c r="BS22" i="4"/>
  <c r="CE22" i="4" s="1"/>
  <c r="BT22" i="4"/>
  <c r="CF22" i="4" s="1"/>
  <c r="CR22" i="4" s="1"/>
  <c r="BU22" i="4"/>
  <c r="BV22" i="4"/>
  <c r="CH22" i="4" s="1"/>
  <c r="CT22" i="4" s="1"/>
  <c r="BW22" i="4"/>
  <c r="BX22" i="4"/>
  <c r="BY22" i="4"/>
  <c r="CK22" i="4" s="1"/>
  <c r="CW22" i="4" s="1"/>
  <c r="BZ22" i="4"/>
  <c r="CL22" i="4" s="1"/>
  <c r="CB22" i="4"/>
  <c r="CN22" i="4" s="1"/>
  <c r="CG22" i="4"/>
  <c r="CS22" i="4" s="1"/>
  <c r="CI22" i="4"/>
  <c r="CU22" i="4" s="1"/>
  <c r="DW22" i="4" s="1"/>
  <c r="CJ22" i="4"/>
  <c r="CV22" i="4" s="1"/>
  <c r="CP22" i="4"/>
  <c r="DR22" i="4" s="1"/>
  <c r="CQ22" i="4"/>
  <c r="CZ22" i="4"/>
  <c r="DA22" i="4"/>
  <c r="DB22" i="4"/>
  <c r="DP22" i="4" s="1"/>
  <c r="DC22" i="4"/>
  <c r="DD22" i="4"/>
  <c r="DE22" i="4"/>
  <c r="DF22" i="4"/>
  <c r="DT22" i="4" s="1"/>
  <c r="DG22" i="4"/>
  <c r="DH22" i="4"/>
  <c r="DI22" i="4"/>
  <c r="DJ22" i="4"/>
  <c r="DX22" i="4" s="1"/>
  <c r="DK22" i="4"/>
  <c r="DN22" i="4"/>
  <c r="DU22" i="4"/>
  <c r="DV22" i="4"/>
  <c r="BN23" i="4"/>
  <c r="BO23" i="4"/>
  <c r="CA23" i="4" s="1"/>
  <c r="CM23" i="4" s="1"/>
  <c r="BP23" i="4"/>
  <c r="CB23" i="4" s="1"/>
  <c r="CN23" i="4" s="1"/>
  <c r="DP23" i="4" s="1"/>
  <c r="BQ23" i="4"/>
  <c r="BR23" i="4"/>
  <c r="CD23" i="4" s="1"/>
  <c r="CP23" i="4" s="1"/>
  <c r="BS23" i="4"/>
  <c r="BT23" i="4"/>
  <c r="BU23" i="4"/>
  <c r="CG23" i="4" s="1"/>
  <c r="CS23" i="4" s="1"/>
  <c r="BV23" i="4"/>
  <c r="BW23" i="4"/>
  <c r="CI23" i="4" s="1"/>
  <c r="BX23" i="4"/>
  <c r="BY23" i="4"/>
  <c r="BZ23" i="4"/>
  <c r="CL23" i="4" s="1"/>
  <c r="CC23" i="4"/>
  <c r="CO23" i="4" s="1"/>
  <c r="DQ23" i="4" s="1"/>
  <c r="CE23" i="4"/>
  <c r="CQ23" i="4" s="1"/>
  <c r="CF23" i="4"/>
  <c r="CR23" i="4" s="1"/>
  <c r="CH23" i="4"/>
  <c r="CT23" i="4" s="1"/>
  <c r="CJ23" i="4"/>
  <c r="CK23" i="4"/>
  <c r="CU23" i="4"/>
  <c r="CV23" i="4"/>
  <c r="DX23" i="4" s="1"/>
  <c r="CW23" i="4"/>
  <c r="CZ23" i="4"/>
  <c r="DA23" i="4"/>
  <c r="DB23" i="4"/>
  <c r="DC23" i="4"/>
  <c r="DD23" i="4"/>
  <c r="DE23" i="4"/>
  <c r="DS23" i="4" s="1"/>
  <c r="DF23" i="4"/>
  <c r="DG23" i="4"/>
  <c r="DH23" i="4"/>
  <c r="DI23" i="4"/>
  <c r="DW23" i="4" s="1"/>
  <c r="DJ23" i="4"/>
  <c r="DK23" i="4"/>
  <c r="DL23" i="4"/>
  <c r="DT23" i="4"/>
  <c r="DU23" i="4"/>
  <c r="BN24" i="4"/>
  <c r="BO24" i="4"/>
  <c r="BP24" i="4"/>
  <c r="CB24" i="4" s="1"/>
  <c r="CN24" i="4" s="1"/>
  <c r="BQ24" i="4"/>
  <c r="BR24" i="4"/>
  <c r="CD24" i="4" s="1"/>
  <c r="CP24" i="4" s="1"/>
  <c r="BS24" i="4"/>
  <c r="CE24" i="4" s="1"/>
  <c r="CQ24" i="4" s="1"/>
  <c r="DS24" i="4" s="1"/>
  <c r="BT24" i="4"/>
  <c r="BU24" i="4"/>
  <c r="CG24" i="4" s="1"/>
  <c r="BV24" i="4"/>
  <c r="CH24" i="4" s="1"/>
  <c r="CT24" i="4" s="1"/>
  <c r="BW24" i="4"/>
  <c r="BX24" i="4"/>
  <c r="CJ24" i="4" s="1"/>
  <c r="CV24" i="4" s="1"/>
  <c r="BY24" i="4"/>
  <c r="BZ24" i="4"/>
  <c r="CL24" i="4" s="1"/>
  <c r="DN24" i="4" s="1"/>
  <c r="CA24" i="4"/>
  <c r="CM24" i="4" s="1"/>
  <c r="CC24" i="4"/>
  <c r="CO24" i="4" s="1"/>
  <c r="CF24" i="4"/>
  <c r="CR24" i="4" s="1"/>
  <c r="CI24" i="4"/>
  <c r="CU24" i="4" s="1"/>
  <c r="CK24" i="4"/>
  <c r="CW24" i="4" s="1"/>
  <c r="CS24" i="4"/>
  <c r="CZ24" i="4"/>
  <c r="DA24" i="4"/>
  <c r="DB24" i="4"/>
  <c r="DC24" i="4"/>
  <c r="DQ24" i="4" s="1"/>
  <c r="DD24" i="4"/>
  <c r="DE24" i="4"/>
  <c r="DF24" i="4"/>
  <c r="DT24" i="4" s="1"/>
  <c r="DG24" i="4"/>
  <c r="DH24" i="4"/>
  <c r="DI24" i="4"/>
  <c r="DW24" i="4" s="1"/>
  <c r="DJ24" i="4"/>
  <c r="DX24" i="4" s="1"/>
  <c r="DK24" i="4"/>
  <c r="DR24" i="4"/>
  <c r="DV24" i="4"/>
  <c r="BN25" i="4"/>
  <c r="BZ25" i="4" s="1"/>
  <c r="CL25" i="4" s="1"/>
  <c r="BO25" i="4"/>
  <c r="BP25" i="4"/>
  <c r="BQ25" i="4"/>
  <c r="CC25" i="4" s="1"/>
  <c r="CO25" i="4" s="1"/>
  <c r="DQ25" i="4" s="1"/>
  <c r="BR25" i="4"/>
  <c r="BS25" i="4"/>
  <c r="CE25" i="4" s="1"/>
  <c r="CQ25" i="4" s="1"/>
  <c r="DS25" i="4" s="1"/>
  <c r="BT25" i="4"/>
  <c r="BU25" i="4"/>
  <c r="BV25" i="4"/>
  <c r="CH25" i="4" s="1"/>
  <c r="CT25" i="4" s="1"/>
  <c r="BW25" i="4"/>
  <c r="BX25" i="4"/>
  <c r="BY25" i="4"/>
  <c r="CA25" i="4"/>
  <c r="CB25" i="4"/>
  <c r="CN25" i="4" s="1"/>
  <c r="CD25" i="4"/>
  <c r="CP25" i="4" s="1"/>
  <c r="CF25" i="4"/>
  <c r="CG25" i="4"/>
  <c r="CS25" i="4" s="1"/>
  <c r="DU25" i="4" s="1"/>
  <c r="CI25" i="4"/>
  <c r="CJ25" i="4"/>
  <c r="CK25" i="4"/>
  <c r="CW25" i="4" s="1"/>
  <c r="CM25" i="4"/>
  <c r="CR25" i="4"/>
  <c r="DT25" i="4" s="1"/>
  <c r="CU25" i="4"/>
  <c r="CV25" i="4"/>
  <c r="DX25" i="4" s="1"/>
  <c r="CZ25" i="4"/>
  <c r="DA25" i="4"/>
  <c r="DB25" i="4"/>
  <c r="DC25" i="4"/>
  <c r="DD25" i="4"/>
  <c r="DR25" i="4" s="1"/>
  <c r="DE25" i="4"/>
  <c r="DF25" i="4"/>
  <c r="DG25" i="4"/>
  <c r="DH25" i="4"/>
  <c r="DV25" i="4" s="1"/>
  <c r="DI25" i="4"/>
  <c r="DJ25" i="4"/>
  <c r="DK25" i="4"/>
  <c r="DW25" i="4"/>
  <c r="BN26" i="4"/>
  <c r="BO26" i="4"/>
  <c r="CA26" i="4" s="1"/>
  <c r="CM26" i="4" s="1"/>
  <c r="BP26" i="4"/>
  <c r="BQ26" i="4"/>
  <c r="BR26" i="4"/>
  <c r="CD26" i="4" s="1"/>
  <c r="CP26" i="4" s="1"/>
  <c r="BS26" i="4"/>
  <c r="BT26" i="4"/>
  <c r="CF26" i="4" s="1"/>
  <c r="CR26" i="4" s="1"/>
  <c r="BU26" i="4"/>
  <c r="CG26" i="4" s="1"/>
  <c r="BV26" i="4"/>
  <c r="CH26" i="4" s="1"/>
  <c r="CT26" i="4" s="1"/>
  <c r="BW26" i="4"/>
  <c r="CI26" i="4" s="1"/>
  <c r="CU26" i="4" s="1"/>
  <c r="BX26" i="4"/>
  <c r="BY26" i="4"/>
  <c r="CK26" i="4" s="1"/>
  <c r="BZ26" i="4"/>
  <c r="CL26" i="4" s="1"/>
  <c r="DN26" i="4" s="1"/>
  <c r="CB26" i="4"/>
  <c r="CC26" i="4"/>
  <c r="CO26" i="4" s="1"/>
  <c r="CE26" i="4"/>
  <c r="CQ26" i="4" s="1"/>
  <c r="CJ26" i="4"/>
  <c r="CV26" i="4" s="1"/>
  <c r="CN26" i="4"/>
  <c r="CS26" i="4"/>
  <c r="CW26" i="4"/>
  <c r="DY26" i="4" s="1"/>
  <c r="CZ26" i="4"/>
  <c r="DA26" i="4"/>
  <c r="DB26" i="4"/>
  <c r="DC26" i="4"/>
  <c r="DD26" i="4"/>
  <c r="DE26" i="4"/>
  <c r="DF26" i="4"/>
  <c r="DT26" i="4" s="1"/>
  <c r="DG26" i="4"/>
  <c r="DH26" i="4"/>
  <c r="DI26" i="4"/>
  <c r="DJ26" i="4"/>
  <c r="DK26" i="4"/>
  <c r="DM26" i="4"/>
  <c r="DS26" i="4"/>
  <c r="DU26" i="4"/>
  <c r="DV26" i="4"/>
  <c r="BN27" i="4"/>
  <c r="BZ27" i="4" s="1"/>
  <c r="CL27" i="4" s="1"/>
  <c r="BO27" i="4"/>
  <c r="BP27" i="4"/>
  <c r="CB27" i="4" s="1"/>
  <c r="CN27" i="4" s="1"/>
  <c r="BQ27" i="4"/>
  <c r="BR27" i="4"/>
  <c r="CD27" i="4" s="1"/>
  <c r="CP27" i="4" s="1"/>
  <c r="DR27" i="4" s="1"/>
  <c r="BS27" i="4"/>
  <c r="CE27" i="4" s="1"/>
  <c r="CQ27" i="4" s="1"/>
  <c r="DS27" i="4" s="1"/>
  <c r="BT27" i="4"/>
  <c r="BU27" i="4"/>
  <c r="CG27" i="4" s="1"/>
  <c r="BV27" i="4"/>
  <c r="BW27" i="4"/>
  <c r="BX27" i="4"/>
  <c r="BY27" i="4"/>
  <c r="CA27" i="4"/>
  <c r="CM27" i="4" s="1"/>
  <c r="CC27" i="4"/>
  <c r="CO27" i="4" s="1"/>
  <c r="CF27" i="4"/>
  <c r="CH27" i="4"/>
  <c r="CT27" i="4" s="1"/>
  <c r="DV27" i="4" s="1"/>
  <c r="CI27" i="4"/>
  <c r="CJ27" i="4"/>
  <c r="CV27" i="4" s="1"/>
  <c r="CK27" i="4"/>
  <c r="CW27" i="4" s="1"/>
  <c r="CR27" i="4"/>
  <c r="CS27" i="4"/>
  <c r="CU27" i="4"/>
  <c r="CZ27" i="4"/>
  <c r="DL27" i="4" s="1"/>
  <c r="DA27" i="4"/>
  <c r="DB27" i="4"/>
  <c r="DC27" i="4"/>
  <c r="DD27" i="4"/>
  <c r="DE27" i="4"/>
  <c r="DF27" i="4"/>
  <c r="DG27" i="4"/>
  <c r="DU27" i="4" s="1"/>
  <c r="DH27" i="4"/>
  <c r="DI27" i="4"/>
  <c r="DJ27" i="4"/>
  <c r="DX27" i="4" s="1"/>
  <c r="DK27" i="4"/>
  <c r="DN27" i="4"/>
  <c r="DP27" i="4"/>
  <c r="DQ27" i="4"/>
  <c r="DW27" i="4"/>
  <c r="DY27" i="4"/>
  <c r="BN28" i="4"/>
  <c r="BZ28" i="4" s="1"/>
  <c r="CL28" i="4" s="1"/>
  <c r="BO28" i="4"/>
  <c r="BP28" i="4"/>
  <c r="CB28" i="4" s="1"/>
  <c r="BQ28" i="4"/>
  <c r="CC28" i="4" s="1"/>
  <c r="CO28" i="4" s="1"/>
  <c r="DQ28" i="4" s="1"/>
  <c r="BR28" i="4"/>
  <c r="BS28" i="4"/>
  <c r="CE28" i="4" s="1"/>
  <c r="BT28" i="4"/>
  <c r="CF28" i="4" s="1"/>
  <c r="CR28" i="4" s="1"/>
  <c r="BU28" i="4"/>
  <c r="CG28" i="4" s="1"/>
  <c r="CS28" i="4" s="1"/>
  <c r="BV28" i="4"/>
  <c r="CH28" i="4" s="1"/>
  <c r="CT28" i="4" s="1"/>
  <c r="BW28" i="4"/>
  <c r="BX28" i="4"/>
  <c r="BY28" i="4"/>
  <c r="CK28" i="4" s="1"/>
  <c r="CA28" i="4"/>
  <c r="CM28" i="4" s="1"/>
  <c r="DO28" i="4" s="1"/>
  <c r="CD28" i="4"/>
  <c r="CI28" i="4"/>
  <c r="CU28" i="4" s="1"/>
  <c r="CJ28" i="4"/>
  <c r="CN28" i="4"/>
  <c r="CP28" i="4"/>
  <c r="CQ28" i="4"/>
  <c r="CV28" i="4"/>
  <c r="CW28" i="4"/>
  <c r="DY28" i="4" s="1"/>
  <c r="CZ28" i="4"/>
  <c r="DA28" i="4"/>
  <c r="DB28" i="4"/>
  <c r="DC28" i="4"/>
  <c r="DD28" i="4"/>
  <c r="DE28" i="4"/>
  <c r="DS28" i="4" s="1"/>
  <c r="DF28" i="4"/>
  <c r="DG28" i="4"/>
  <c r="DH28" i="4"/>
  <c r="DI28" i="4"/>
  <c r="DW28" i="4" s="1"/>
  <c r="DJ28" i="4"/>
  <c r="DK28" i="4"/>
  <c r="DM28" i="4"/>
  <c r="DR28" i="4"/>
  <c r="DT28" i="4"/>
  <c r="DU28" i="4"/>
  <c r="BN29" i="4"/>
  <c r="BZ29" i="4" s="1"/>
  <c r="BO29" i="4"/>
  <c r="BP29" i="4"/>
  <c r="CB29" i="4" s="1"/>
  <c r="CN29" i="4" s="1"/>
  <c r="BQ29" i="4"/>
  <c r="CC29" i="4" s="1"/>
  <c r="CO29" i="4" s="1"/>
  <c r="BR29" i="4"/>
  <c r="BS29" i="4"/>
  <c r="BT29" i="4"/>
  <c r="BU29" i="4"/>
  <c r="BV29" i="4"/>
  <c r="BW29" i="4"/>
  <c r="CI29" i="4" s="1"/>
  <c r="BX29" i="4"/>
  <c r="BY29" i="4"/>
  <c r="CK29" i="4" s="1"/>
  <c r="CA29" i="4"/>
  <c r="CM29" i="4" s="1"/>
  <c r="CD29" i="4"/>
  <c r="CE29" i="4"/>
  <c r="CQ29" i="4" s="1"/>
  <c r="CF29" i="4"/>
  <c r="CR29" i="4" s="1"/>
  <c r="CG29" i="4"/>
  <c r="CS29" i="4" s="1"/>
  <c r="CH29" i="4"/>
  <c r="CT29" i="4" s="1"/>
  <c r="CJ29" i="4"/>
  <c r="CV29" i="4" s="1"/>
  <c r="CL29" i="4"/>
  <c r="CP29" i="4"/>
  <c r="CU29" i="4"/>
  <c r="DW29" i="4" s="1"/>
  <c r="CW29" i="4"/>
  <c r="CZ29" i="4"/>
  <c r="DA29" i="4"/>
  <c r="DB29" i="4"/>
  <c r="DC29" i="4"/>
  <c r="DD29" i="4"/>
  <c r="DR29" i="4" s="1"/>
  <c r="DE29" i="4"/>
  <c r="DF29" i="4"/>
  <c r="DT29" i="4" s="1"/>
  <c r="DG29" i="4"/>
  <c r="DU29" i="4" s="1"/>
  <c r="DH29" i="4"/>
  <c r="DI29" i="4"/>
  <c r="DJ29" i="4"/>
  <c r="DK29" i="4"/>
  <c r="DM29" i="4"/>
  <c r="DN29" i="4"/>
  <c r="DO29" i="4"/>
  <c r="DV29" i="4"/>
  <c r="DX29" i="4"/>
  <c r="BN30" i="4"/>
  <c r="BZ30" i="4" s="1"/>
  <c r="CL30" i="4" s="1"/>
  <c r="DN30" i="4" s="1"/>
  <c r="BO30" i="4"/>
  <c r="CA30" i="4" s="1"/>
  <c r="CM30" i="4" s="1"/>
  <c r="BP30" i="4"/>
  <c r="BQ30" i="4"/>
  <c r="BR30" i="4"/>
  <c r="CD30" i="4" s="1"/>
  <c r="CP30" i="4" s="1"/>
  <c r="BS30" i="4"/>
  <c r="BT30" i="4"/>
  <c r="BU30" i="4"/>
  <c r="BV30" i="4"/>
  <c r="CH30" i="4" s="1"/>
  <c r="CT30" i="4" s="1"/>
  <c r="BW30" i="4"/>
  <c r="CI30" i="4" s="1"/>
  <c r="BX30" i="4"/>
  <c r="BY30" i="4"/>
  <c r="CB30" i="4"/>
  <c r="CC30" i="4"/>
  <c r="CO30" i="4" s="1"/>
  <c r="CE30" i="4"/>
  <c r="CQ30" i="4" s="1"/>
  <c r="CF30" i="4"/>
  <c r="CG30" i="4"/>
  <c r="CJ30" i="4"/>
  <c r="CV30" i="4" s="1"/>
  <c r="CK30" i="4"/>
  <c r="CW30" i="4" s="1"/>
  <c r="DY30" i="4" s="1"/>
  <c r="CN30" i="4"/>
  <c r="CR30" i="4"/>
  <c r="CS30" i="4"/>
  <c r="CU30" i="4"/>
  <c r="CZ30" i="4"/>
  <c r="DA30" i="4"/>
  <c r="DB30" i="4"/>
  <c r="DC30" i="4"/>
  <c r="DD30" i="4"/>
  <c r="DE30" i="4"/>
  <c r="DF30" i="4"/>
  <c r="DG30" i="4"/>
  <c r="DH30" i="4"/>
  <c r="DI30" i="4"/>
  <c r="DW30" i="4" s="1"/>
  <c r="DJ30" i="4"/>
  <c r="DK30" i="4"/>
  <c r="DP30" i="4"/>
  <c r="DR30" i="4"/>
  <c r="DS30" i="4"/>
  <c r="DU30" i="4"/>
  <c r="BN31" i="4"/>
  <c r="BO31" i="4"/>
  <c r="CA31" i="4" s="1"/>
  <c r="BP31" i="4"/>
  <c r="BQ31" i="4"/>
  <c r="BR31" i="4"/>
  <c r="CD31" i="4" s="1"/>
  <c r="BS31" i="4"/>
  <c r="CE31" i="4" s="1"/>
  <c r="BT31" i="4"/>
  <c r="CF31" i="4" s="1"/>
  <c r="CR31" i="4" s="1"/>
  <c r="BU31" i="4"/>
  <c r="CG31" i="4" s="1"/>
  <c r="BV31" i="4"/>
  <c r="BW31" i="4"/>
  <c r="CI31" i="4" s="1"/>
  <c r="CU31" i="4" s="1"/>
  <c r="BX31" i="4"/>
  <c r="CJ31" i="4" s="1"/>
  <c r="BY31" i="4"/>
  <c r="BZ31" i="4"/>
  <c r="CL31" i="4" s="1"/>
  <c r="CB31" i="4"/>
  <c r="CN31" i="4" s="1"/>
  <c r="DP31" i="4" s="1"/>
  <c r="CC31" i="4"/>
  <c r="CO31" i="4" s="1"/>
  <c r="CH31" i="4"/>
  <c r="CT31" i="4" s="1"/>
  <c r="CK31" i="4"/>
  <c r="CW31" i="4" s="1"/>
  <c r="DY31" i="4" s="1"/>
  <c r="CM31" i="4"/>
  <c r="CP31" i="4"/>
  <c r="CQ31" i="4"/>
  <c r="DS31" i="4" s="1"/>
  <c r="CS31" i="4"/>
  <c r="CV31" i="4"/>
  <c r="CZ31" i="4"/>
  <c r="DA31" i="4"/>
  <c r="DB31" i="4"/>
  <c r="DC31" i="4"/>
  <c r="DD31" i="4"/>
  <c r="DE31" i="4"/>
  <c r="DF31" i="4"/>
  <c r="DT31" i="4" s="1"/>
  <c r="DG31" i="4"/>
  <c r="DH31" i="4"/>
  <c r="DV31" i="4" s="1"/>
  <c r="DI31" i="4"/>
  <c r="DW31" i="4" s="1"/>
  <c r="DJ31" i="4"/>
  <c r="DK31" i="4"/>
  <c r="DQ31" i="4"/>
  <c r="DX31" i="4"/>
  <c r="BN32" i="4"/>
  <c r="BZ32" i="4" s="1"/>
  <c r="CL32" i="4" s="1"/>
  <c r="DN32" i="4" s="1"/>
  <c r="BO32" i="4"/>
  <c r="BP32" i="4"/>
  <c r="CB32" i="4" s="1"/>
  <c r="BQ32" i="4"/>
  <c r="BR32" i="4"/>
  <c r="CD32" i="4" s="1"/>
  <c r="BS32" i="4"/>
  <c r="CE32" i="4" s="1"/>
  <c r="CQ32" i="4" s="1"/>
  <c r="BT32" i="4"/>
  <c r="BU32" i="4"/>
  <c r="BV32" i="4"/>
  <c r="BW32" i="4"/>
  <c r="BX32" i="4"/>
  <c r="CJ32" i="4" s="1"/>
  <c r="CV32" i="4" s="1"/>
  <c r="BY32" i="4"/>
  <c r="CK32" i="4" s="1"/>
  <c r="CW32" i="4" s="1"/>
  <c r="CA32" i="4"/>
  <c r="CM32" i="4" s="1"/>
  <c r="CC32" i="4"/>
  <c r="CO32" i="4" s="1"/>
  <c r="CF32" i="4"/>
  <c r="CR32" i="4" s="1"/>
  <c r="CG32" i="4"/>
  <c r="CH32" i="4"/>
  <c r="CT32" i="4" s="1"/>
  <c r="DV32" i="4" s="1"/>
  <c r="CI32" i="4"/>
  <c r="CU32" i="4" s="1"/>
  <c r="CN32" i="4"/>
  <c r="CP32" i="4"/>
  <c r="CS32" i="4"/>
  <c r="DU32" i="4" s="1"/>
  <c r="CZ32" i="4"/>
  <c r="DA32" i="4"/>
  <c r="DO32" i="4" s="1"/>
  <c r="DB32" i="4"/>
  <c r="DC32" i="4"/>
  <c r="DD32" i="4"/>
  <c r="DE32" i="4"/>
  <c r="DF32" i="4"/>
  <c r="DT32" i="4" s="1"/>
  <c r="DG32" i="4"/>
  <c r="DH32" i="4"/>
  <c r="DI32" i="4"/>
  <c r="DJ32" i="4"/>
  <c r="DX32" i="4" s="1"/>
  <c r="DK32" i="4"/>
  <c r="DQ32" i="4"/>
  <c r="DR32" i="4"/>
  <c r="DW32" i="4"/>
  <c r="BN33" i="4"/>
  <c r="BZ33" i="4" s="1"/>
  <c r="CL33" i="4" s="1"/>
  <c r="BO33" i="4"/>
  <c r="BP33" i="4"/>
  <c r="CB33" i="4" s="1"/>
  <c r="CN33" i="4" s="1"/>
  <c r="BQ33" i="4"/>
  <c r="BR33" i="4"/>
  <c r="BS33" i="4"/>
  <c r="BT33" i="4"/>
  <c r="CF33" i="4" s="1"/>
  <c r="BU33" i="4"/>
  <c r="CG33" i="4" s="1"/>
  <c r="CS33" i="4" s="1"/>
  <c r="DU33" i="4" s="1"/>
  <c r="BV33" i="4"/>
  <c r="CH33" i="4" s="1"/>
  <c r="CT33" i="4" s="1"/>
  <c r="BW33" i="4"/>
  <c r="BX33" i="4"/>
  <c r="BY33" i="4"/>
  <c r="CK33" i="4" s="1"/>
  <c r="CA33" i="4"/>
  <c r="CM33" i="4" s="1"/>
  <c r="CC33" i="4"/>
  <c r="CO33" i="4" s="1"/>
  <c r="DQ33" i="4" s="1"/>
  <c r="CD33" i="4"/>
  <c r="CP33" i="4" s="1"/>
  <c r="CE33" i="4"/>
  <c r="CQ33" i="4" s="1"/>
  <c r="CI33" i="4"/>
  <c r="CJ33" i="4"/>
  <c r="CV33" i="4" s="1"/>
  <c r="DX33" i="4" s="1"/>
  <c r="CR33" i="4"/>
  <c r="DT33" i="4" s="1"/>
  <c r="CU33" i="4"/>
  <c r="DW33" i="4" s="1"/>
  <c r="CW33" i="4"/>
  <c r="DY33" i="4" s="1"/>
  <c r="CZ33" i="4"/>
  <c r="DA33" i="4"/>
  <c r="DB33" i="4"/>
  <c r="DL33" i="4" s="1"/>
  <c r="DC33" i="4"/>
  <c r="DD33" i="4"/>
  <c r="DE33" i="4"/>
  <c r="DM33" i="4" s="1"/>
  <c r="DF33" i="4"/>
  <c r="DG33" i="4"/>
  <c r="DH33" i="4"/>
  <c r="DI33" i="4"/>
  <c r="DJ33" i="4"/>
  <c r="DK33" i="4"/>
  <c r="DO33" i="4"/>
  <c r="DR33" i="4"/>
  <c r="DS33" i="4"/>
  <c r="BN34" i="4"/>
  <c r="BZ34" i="4" s="1"/>
  <c r="CL34" i="4" s="1"/>
  <c r="DN34" i="4" s="1"/>
  <c r="BO34" i="4"/>
  <c r="BP34" i="4"/>
  <c r="BQ34" i="4"/>
  <c r="CC34" i="4" s="1"/>
  <c r="CO34" i="4" s="1"/>
  <c r="DQ34" i="4" s="1"/>
  <c r="BR34" i="4"/>
  <c r="BS34" i="4"/>
  <c r="CE34" i="4" s="1"/>
  <c r="BT34" i="4"/>
  <c r="CF34" i="4" s="1"/>
  <c r="BU34" i="4"/>
  <c r="BV34" i="4"/>
  <c r="BW34" i="4"/>
  <c r="BX34" i="4"/>
  <c r="BY34" i="4"/>
  <c r="CK34" i="4" s="1"/>
  <c r="CA34" i="4"/>
  <c r="CB34" i="4"/>
  <c r="CN34" i="4" s="1"/>
  <c r="CD34" i="4"/>
  <c r="CP34" i="4" s="1"/>
  <c r="DR34" i="4" s="1"/>
  <c r="CG34" i="4"/>
  <c r="CS34" i="4" s="1"/>
  <c r="CH34" i="4"/>
  <c r="CT34" i="4" s="1"/>
  <c r="DV34" i="4" s="1"/>
  <c r="CI34" i="4"/>
  <c r="CU34" i="4" s="1"/>
  <c r="CJ34" i="4"/>
  <c r="CV34" i="4" s="1"/>
  <c r="CM34" i="4"/>
  <c r="CQ34" i="4"/>
  <c r="CR34" i="4"/>
  <c r="CW34" i="4"/>
  <c r="CZ34" i="4"/>
  <c r="DA34" i="4"/>
  <c r="DB34" i="4"/>
  <c r="DC34" i="4"/>
  <c r="DD34" i="4"/>
  <c r="DE34" i="4"/>
  <c r="DF34" i="4"/>
  <c r="DG34" i="4"/>
  <c r="DH34" i="4"/>
  <c r="DI34" i="4"/>
  <c r="DJ34" i="4"/>
  <c r="DX34" i="4" s="1"/>
  <c r="DK34" i="4"/>
  <c r="DP34" i="4"/>
  <c r="DY34" i="4"/>
  <c r="BN35" i="4"/>
  <c r="BO35" i="4"/>
  <c r="BP35" i="4"/>
  <c r="BQ35" i="4"/>
  <c r="CC35" i="4" s="1"/>
  <c r="CO35" i="4" s="1"/>
  <c r="BR35" i="4"/>
  <c r="CD35" i="4" s="1"/>
  <c r="BS35" i="4"/>
  <c r="CE35" i="4" s="1"/>
  <c r="BT35" i="4"/>
  <c r="CF35" i="4" s="1"/>
  <c r="CR35" i="4" s="1"/>
  <c r="BU35" i="4"/>
  <c r="BV35" i="4"/>
  <c r="BW35" i="4"/>
  <c r="CI35" i="4" s="1"/>
  <c r="BX35" i="4"/>
  <c r="BY35" i="4"/>
  <c r="CK35" i="4" s="1"/>
  <c r="CW35" i="4" s="1"/>
  <c r="BZ35" i="4"/>
  <c r="CL35" i="4" s="1"/>
  <c r="CA35" i="4"/>
  <c r="CM35" i="4" s="1"/>
  <c r="CB35" i="4"/>
  <c r="CN35" i="4" s="1"/>
  <c r="DP35" i="4" s="1"/>
  <c r="CG35" i="4"/>
  <c r="CH35" i="4"/>
  <c r="CT35" i="4" s="1"/>
  <c r="CJ35" i="4"/>
  <c r="CV35" i="4" s="1"/>
  <c r="DX35" i="4" s="1"/>
  <c r="CP35" i="4"/>
  <c r="CQ35" i="4"/>
  <c r="DS35" i="4" s="1"/>
  <c r="CS35" i="4"/>
  <c r="CU35" i="4"/>
  <c r="DW35" i="4" s="1"/>
  <c r="CZ35" i="4"/>
  <c r="DN35" i="4" s="1"/>
  <c r="DA35" i="4"/>
  <c r="DB35" i="4"/>
  <c r="DC35" i="4"/>
  <c r="DD35" i="4"/>
  <c r="DR35" i="4" s="1"/>
  <c r="DE35" i="4"/>
  <c r="DF35" i="4"/>
  <c r="DG35" i="4"/>
  <c r="DH35" i="4"/>
  <c r="DV35" i="4" s="1"/>
  <c r="DI35" i="4"/>
  <c r="DJ35" i="4"/>
  <c r="DK35" i="4"/>
  <c r="DL35" i="4"/>
  <c r="DO35" i="4"/>
  <c r="DT35" i="4"/>
  <c r="BN36" i="4"/>
  <c r="BZ36" i="4" s="1"/>
  <c r="CL36" i="4" s="1"/>
  <c r="DN36" i="4" s="1"/>
  <c r="BO36" i="4"/>
  <c r="BP36" i="4"/>
  <c r="CB36" i="4" s="1"/>
  <c r="BQ36" i="4"/>
  <c r="BR36" i="4"/>
  <c r="CD36" i="4" s="1"/>
  <c r="CP36" i="4" s="1"/>
  <c r="BS36" i="4"/>
  <c r="BT36" i="4"/>
  <c r="BU36" i="4"/>
  <c r="BV36" i="4"/>
  <c r="CH36" i="4" s="1"/>
  <c r="BW36" i="4"/>
  <c r="CI36" i="4" s="1"/>
  <c r="CU36" i="4" s="1"/>
  <c r="BX36" i="4"/>
  <c r="CJ36" i="4" s="1"/>
  <c r="BY36" i="4"/>
  <c r="CA36" i="4"/>
  <c r="CM36" i="4" s="1"/>
  <c r="CC36" i="4"/>
  <c r="CE36" i="4"/>
  <c r="CQ36" i="4" s="1"/>
  <c r="CF36" i="4"/>
  <c r="CR36" i="4" s="1"/>
  <c r="CG36" i="4"/>
  <c r="CK36" i="4"/>
  <c r="CN36" i="4"/>
  <c r="CO36" i="4"/>
  <c r="DQ36" i="4" s="1"/>
  <c r="CS36" i="4"/>
  <c r="DU36" i="4" s="1"/>
  <c r="CT36" i="4"/>
  <c r="CV36" i="4"/>
  <c r="CW36" i="4"/>
  <c r="DY36" i="4" s="1"/>
  <c r="CZ36" i="4"/>
  <c r="DA36" i="4"/>
  <c r="DB36" i="4"/>
  <c r="DC36" i="4"/>
  <c r="DD36" i="4"/>
  <c r="DR36" i="4" s="1"/>
  <c r="DE36" i="4"/>
  <c r="DS36" i="4" s="1"/>
  <c r="DF36" i="4"/>
  <c r="DG36" i="4"/>
  <c r="DH36" i="4"/>
  <c r="DI36" i="4"/>
  <c r="DW36" i="4" s="1"/>
  <c r="DJ36" i="4"/>
  <c r="DK36" i="4"/>
  <c r="DL36" i="4"/>
  <c r="CX36" i="4" s="1"/>
  <c r="DM36" i="4"/>
  <c r="DT36" i="4"/>
  <c r="DV36" i="4"/>
  <c r="BN37" i="4"/>
  <c r="BZ37" i="4" s="1"/>
  <c r="CL37" i="4" s="1"/>
  <c r="BO37" i="4"/>
  <c r="BP37" i="4"/>
  <c r="BQ37" i="4"/>
  <c r="CC37" i="4" s="1"/>
  <c r="CO37" i="4" s="1"/>
  <c r="BR37" i="4"/>
  <c r="BS37" i="4"/>
  <c r="CE37" i="4" s="1"/>
  <c r="CQ37" i="4" s="1"/>
  <c r="BT37" i="4"/>
  <c r="BU37" i="4"/>
  <c r="BV37" i="4"/>
  <c r="CH37" i="4" s="1"/>
  <c r="CT37" i="4" s="1"/>
  <c r="BW37" i="4"/>
  <c r="BX37" i="4"/>
  <c r="BY37" i="4"/>
  <c r="CK37" i="4" s="1"/>
  <c r="CW37" i="4" s="1"/>
  <c r="CA37" i="4"/>
  <c r="CB37" i="4"/>
  <c r="CD37" i="4"/>
  <c r="CP37" i="4" s="1"/>
  <c r="DR37" i="4" s="1"/>
  <c r="CF37" i="4"/>
  <c r="CR37" i="4" s="1"/>
  <c r="DT37" i="4" s="1"/>
  <c r="CG37" i="4"/>
  <c r="CS37" i="4" s="1"/>
  <c r="CI37" i="4"/>
  <c r="CJ37" i="4"/>
  <c r="CM37" i="4"/>
  <c r="DO37" i="4" s="1"/>
  <c r="CN37" i="4"/>
  <c r="CU37" i="4"/>
  <c r="CV37" i="4"/>
  <c r="CZ37" i="4"/>
  <c r="DA37" i="4"/>
  <c r="DB37" i="4"/>
  <c r="DC37" i="4"/>
  <c r="DD37" i="4"/>
  <c r="DE37" i="4"/>
  <c r="DF37" i="4"/>
  <c r="DG37" i="4"/>
  <c r="DU37" i="4" s="1"/>
  <c r="DH37" i="4"/>
  <c r="DV37" i="4" s="1"/>
  <c r="DI37" i="4"/>
  <c r="DJ37" i="4"/>
  <c r="DK37" i="4"/>
  <c r="DY37" i="4" s="1"/>
  <c r="DS37" i="4"/>
  <c r="DW37" i="4"/>
  <c r="DX37" i="4"/>
  <c r="BN38" i="4"/>
  <c r="BO38" i="4"/>
  <c r="CA38" i="4" s="1"/>
  <c r="CM38" i="4" s="1"/>
  <c r="BP38" i="4"/>
  <c r="BQ38" i="4"/>
  <c r="CC38" i="4" s="1"/>
  <c r="CO38" i="4" s="1"/>
  <c r="BR38" i="4"/>
  <c r="CD38" i="4" s="1"/>
  <c r="CP38" i="4" s="1"/>
  <c r="DR38" i="4" s="1"/>
  <c r="BS38" i="4"/>
  <c r="BT38" i="4"/>
  <c r="CF38" i="4" s="1"/>
  <c r="BU38" i="4"/>
  <c r="CG38" i="4" s="1"/>
  <c r="CS38" i="4" s="1"/>
  <c r="DU38" i="4" s="1"/>
  <c r="BV38" i="4"/>
  <c r="BW38" i="4"/>
  <c r="CI38" i="4" s="1"/>
  <c r="CU38" i="4" s="1"/>
  <c r="BX38" i="4"/>
  <c r="BY38" i="4"/>
  <c r="BZ38" i="4"/>
  <c r="CL38" i="4" s="1"/>
  <c r="CB38" i="4"/>
  <c r="CN38" i="4" s="1"/>
  <c r="DP38" i="4" s="1"/>
  <c r="CE38" i="4"/>
  <c r="CQ38" i="4" s="1"/>
  <c r="CH38" i="4"/>
  <c r="CT38" i="4" s="1"/>
  <c r="CJ38" i="4"/>
  <c r="CV38" i="4" s="1"/>
  <c r="CK38" i="4"/>
  <c r="CR38" i="4"/>
  <c r="CW38" i="4"/>
  <c r="DY38" i="4" s="1"/>
  <c r="CZ38" i="4"/>
  <c r="DA38" i="4"/>
  <c r="DB38" i="4"/>
  <c r="DC38" i="4"/>
  <c r="DD38" i="4"/>
  <c r="DE38" i="4"/>
  <c r="DF38" i="4"/>
  <c r="DT38" i="4" s="1"/>
  <c r="DG38" i="4"/>
  <c r="DH38" i="4"/>
  <c r="DV38" i="4" s="1"/>
  <c r="DI38" i="4"/>
  <c r="DJ38" i="4"/>
  <c r="DK38" i="4"/>
  <c r="DQ38" i="4"/>
  <c r="DX38" i="4"/>
  <c r="BN39" i="4"/>
  <c r="BO39" i="4"/>
  <c r="CA39" i="4" s="1"/>
  <c r="CM39" i="4" s="1"/>
  <c r="DO39" i="4" s="1"/>
  <c r="BP39" i="4"/>
  <c r="CB39" i="4" s="1"/>
  <c r="BQ39" i="4"/>
  <c r="BR39" i="4"/>
  <c r="CD39" i="4" s="1"/>
  <c r="BS39" i="4"/>
  <c r="CE39" i="4" s="1"/>
  <c r="CQ39" i="4" s="1"/>
  <c r="DS39" i="4" s="1"/>
  <c r="BT39" i="4"/>
  <c r="BU39" i="4"/>
  <c r="CG39" i="4" s="1"/>
  <c r="CS39" i="4" s="1"/>
  <c r="BV39" i="4"/>
  <c r="BW39" i="4"/>
  <c r="CI39" i="4" s="1"/>
  <c r="CU39" i="4" s="1"/>
  <c r="BX39" i="4"/>
  <c r="CJ39" i="4" s="1"/>
  <c r="CV39" i="4" s="1"/>
  <c r="DX39" i="4" s="1"/>
  <c r="BY39" i="4"/>
  <c r="BZ39" i="4"/>
  <c r="CL39" i="4" s="1"/>
  <c r="CC39" i="4"/>
  <c r="CO39" i="4" s="1"/>
  <c r="CF39" i="4"/>
  <c r="CH39" i="4"/>
  <c r="CT39" i="4" s="1"/>
  <c r="DV39" i="4" s="1"/>
  <c r="CK39" i="4"/>
  <c r="CW39" i="4" s="1"/>
  <c r="CN39" i="4"/>
  <c r="DP39" i="4" s="1"/>
  <c r="CP39" i="4"/>
  <c r="CR39" i="4"/>
  <c r="CZ39" i="4"/>
  <c r="DA39" i="4"/>
  <c r="DB39" i="4"/>
  <c r="DC39" i="4"/>
  <c r="DQ39" i="4" s="1"/>
  <c r="DD39" i="4"/>
  <c r="DE39" i="4"/>
  <c r="DF39" i="4"/>
  <c r="DG39" i="4"/>
  <c r="DH39" i="4"/>
  <c r="DI39" i="4"/>
  <c r="DJ39" i="4"/>
  <c r="DK39" i="4"/>
  <c r="DY39" i="4"/>
  <c r="BN40" i="4"/>
  <c r="BZ40" i="4" s="1"/>
  <c r="CL40" i="4" s="1"/>
  <c r="DN40" i="4" s="1"/>
  <c r="BO40" i="4"/>
  <c r="BP40" i="4"/>
  <c r="CB40" i="4" s="1"/>
  <c r="BQ40" i="4"/>
  <c r="CC40" i="4" s="1"/>
  <c r="CO40" i="4" s="1"/>
  <c r="DQ40" i="4" s="1"/>
  <c r="BR40" i="4"/>
  <c r="BS40" i="4"/>
  <c r="CE40" i="4" s="1"/>
  <c r="BT40" i="4"/>
  <c r="BU40" i="4"/>
  <c r="BV40" i="4"/>
  <c r="BW40" i="4"/>
  <c r="BX40" i="4"/>
  <c r="CJ40" i="4" s="1"/>
  <c r="CV40" i="4" s="1"/>
  <c r="BY40" i="4"/>
  <c r="CK40" i="4" s="1"/>
  <c r="CW40" i="4" s="1"/>
  <c r="DY40" i="4" s="1"/>
  <c r="CA40" i="4"/>
  <c r="CM40" i="4" s="1"/>
  <c r="CD40" i="4"/>
  <c r="CF40" i="4"/>
  <c r="CR40" i="4" s="1"/>
  <c r="CG40" i="4"/>
  <c r="CH40" i="4"/>
  <c r="CT40" i="4" s="1"/>
  <c r="DV40" i="4" s="1"/>
  <c r="CI40" i="4"/>
  <c r="CU40" i="4" s="1"/>
  <c r="CN40" i="4"/>
  <c r="CP40" i="4"/>
  <c r="DR40" i="4" s="1"/>
  <c r="CQ40" i="4"/>
  <c r="CS40" i="4"/>
  <c r="CZ40" i="4"/>
  <c r="DA40" i="4"/>
  <c r="DB40" i="4"/>
  <c r="DC40" i="4"/>
  <c r="DD40" i="4"/>
  <c r="DE40" i="4"/>
  <c r="DF40" i="4"/>
  <c r="DT40" i="4" s="1"/>
  <c r="DG40" i="4"/>
  <c r="DH40" i="4"/>
  <c r="DI40" i="4"/>
  <c r="DW40" i="4" s="1"/>
  <c r="DJ40" i="4"/>
  <c r="DK40" i="4"/>
  <c r="DU40" i="4"/>
  <c r="BN41" i="4"/>
  <c r="BZ41" i="4" s="1"/>
  <c r="CL41" i="4" s="1"/>
  <c r="BO41" i="4"/>
  <c r="CA41" i="4" s="1"/>
  <c r="CM41" i="4" s="1"/>
  <c r="DO41" i="4" s="1"/>
  <c r="BP41" i="4"/>
  <c r="CB41" i="4" s="1"/>
  <c r="BQ41" i="4"/>
  <c r="CC41" i="4" s="1"/>
  <c r="CO41" i="4" s="1"/>
  <c r="BR41" i="4"/>
  <c r="BS41" i="4"/>
  <c r="CE41" i="4" s="1"/>
  <c r="CQ41" i="4" s="1"/>
  <c r="DS41" i="4" s="1"/>
  <c r="BT41" i="4"/>
  <c r="CF41" i="4" s="1"/>
  <c r="CR41" i="4" s="1"/>
  <c r="DT41" i="4" s="1"/>
  <c r="BU41" i="4"/>
  <c r="BV41" i="4"/>
  <c r="CH41" i="4" s="1"/>
  <c r="BW41" i="4"/>
  <c r="CI41" i="4" s="1"/>
  <c r="CU41" i="4" s="1"/>
  <c r="DW41" i="4" s="1"/>
  <c r="BX41" i="4"/>
  <c r="BY41" i="4"/>
  <c r="CK41" i="4" s="1"/>
  <c r="CW41" i="4" s="1"/>
  <c r="CD41" i="4"/>
  <c r="CP41" i="4" s="1"/>
  <c r="CG41" i="4"/>
  <c r="CS41" i="4" s="1"/>
  <c r="CJ41" i="4"/>
  <c r="CV41" i="4" s="1"/>
  <c r="CN41" i="4"/>
  <c r="CT41" i="4"/>
  <c r="CZ41" i="4"/>
  <c r="DA41" i="4"/>
  <c r="DB41" i="4"/>
  <c r="DC41" i="4"/>
  <c r="DD41" i="4"/>
  <c r="DE41" i="4"/>
  <c r="DF41" i="4"/>
  <c r="DG41" i="4"/>
  <c r="DU41" i="4" s="1"/>
  <c r="DH41" i="4"/>
  <c r="DI41" i="4"/>
  <c r="DJ41" i="4"/>
  <c r="DX41" i="4" s="1"/>
  <c r="DK41" i="4"/>
  <c r="BN42" i="4"/>
  <c r="BO42" i="4"/>
  <c r="CA42" i="4" s="1"/>
  <c r="CM42" i="4" s="1"/>
  <c r="BP42" i="4"/>
  <c r="BQ42" i="4"/>
  <c r="CC42" i="4" s="1"/>
  <c r="BR42" i="4"/>
  <c r="BS42" i="4"/>
  <c r="BT42" i="4"/>
  <c r="CF42" i="4" s="1"/>
  <c r="BU42" i="4"/>
  <c r="CG42" i="4" s="1"/>
  <c r="BV42" i="4"/>
  <c r="BW42" i="4"/>
  <c r="CI42" i="4" s="1"/>
  <c r="CU42" i="4" s="1"/>
  <c r="BX42" i="4"/>
  <c r="BY42" i="4"/>
  <c r="BZ42" i="4"/>
  <c r="CL42" i="4" s="1"/>
  <c r="CB42" i="4"/>
  <c r="CN42" i="4" s="1"/>
  <c r="CD42" i="4"/>
  <c r="CP42" i="4" s="1"/>
  <c r="DR42" i="4" s="1"/>
  <c r="CE42" i="4"/>
  <c r="CQ42" i="4" s="1"/>
  <c r="CH42" i="4"/>
  <c r="CJ42" i="4"/>
  <c r="CV42" i="4" s="1"/>
  <c r="DX42" i="4" s="1"/>
  <c r="CK42" i="4"/>
  <c r="CW42" i="4" s="1"/>
  <c r="CO42" i="4"/>
  <c r="CR42" i="4"/>
  <c r="CS42" i="4"/>
  <c r="DU42" i="4" s="1"/>
  <c r="CT42" i="4"/>
  <c r="DV42" i="4" s="1"/>
  <c r="CZ42" i="4"/>
  <c r="DA42" i="4"/>
  <c r="DB42" i="4"/>
  <c r="DP42" i="4" s="1"/>
  <c r="DC42" i="4"/>
  <c r="DD42" i="4"/>
  <c r="DE42" i="4"/>
  <c r="DS42" i="4" s="1"/>
  <c r="DF42" i="4"/>
  <c r="DG42" i="4"/>
  <c r="DH42" i="4"/>
  <c r="DI42" i="4"/>
  <c r="DJ42" i="4"/>
  <c r="DK42" i="4"/>
  <c r="DY42" i="4" s="1"/>
  <c r="DN42" i="4"/>
  <c r="BN43" i="4"/>
  <c r="BO43" i="4"/>
  <c r="BP43" i="4"/>
  <c r="CB43" i="4" s="1"/>
  <c r="CN43" i="4" s="1"/>
  <c r="BQ43" i="4"/>
  <c r="BR43" i="4"/>
  <c r="BS43" i="4"/>
  <c r="CE43" i="4" s="1"/>
  <c r="CQ43" i="4" s="1"/>
  <c r="DS43" i="4" s="1"/>
  <c r="BT43" i="4"/>
  <c r="BU43" i="4"/>
  <c r="CG43" i="4" s="1"/>
  <c r="BV43" i="4"/>
  <c r="BW43" i="4"/>
  <c r="BX43" i="4"/>
  <c r="BY43" i="4"/>
  <c r="BZ43" i="4"/>
  <c r="CL43" i="4" s="1"/>
  <c r="CA43" i="4"/>
  <c r="CC43" i="4"/>
  <c r="CO43" i="4" s="1"/>
  <c r="CD43" i="4"/>
  <c r="CF43" i="4"/>
  <c r="CH43" i="4"/>
  <c r="CT43" i="4" s="1"/>
  <c r="CI43" i="4"/>
  <c r="CU43" i="4" s="1"/>
  <c r="DW43" i="4" s="1"/>
  <c r="CJ43" i="4"/>
  <c r="CV43" i="4" s="1"/>
  <c r="CK43" i="4"/>
  <c r="CW43" i="4" s="1"/>
  <c r="CM43" i="4"/>
  <c r="CP43" i="4"/>
  <c r="CR43" i="4"/>
  <c r="CS43" i="4"/>
  <c r="CZ43" i="4"/>
  <c r="DA43" i="4"/>
  <c r="DB43" i="4"/>
  <c r="DP43" i="4" s="1"/>
  <c r="DC43" i="4"/>
  <c r="DD43" i="4"/>
  <c r="DE43" i="4"/>
  <c r="DF43" i="4"/>
  <c r="DG43" i="4"/>
  <c r="DU43" i="4" s="1"/>
  <c r="DH43" i="4"/>
  <c r="DI43" i="4"/>
  <c r="DJ43" i="4"/>
  <c r="DK43" i="4"/>
  <c r="DN43" i="4"/>
  <c r="DQ43" i="4"/>
  <c r="DR43" i="4"/>
  <c r="DY43" i="4"/>
  <c r="BN44" i="4"/>
  <c r="BZ44" i="4" s="1"/>
  <c r="CL44" i="4" s="1"/>
  <c r="BO44" i="4"/>
  <c r="BP44" i="4"/>
  <c r="BQ44" i="4"/>
  <c r="BR44" i="4"/>
  <c r="BS44" i="4"/>
  <c r="CE44" i="4" s="1"/>
  <c r="CQ44" i="4" s="1"/>
  <c r="BT44" i="4"/>
  <c r="CF44" i="4" s="1"/>
  <c r="CR44" i="4" s="1"/>
  <c r="DT44" i="4" s="1"/>
  <c r="BU44" i="4"/>
  <c r="CG44" i="4" s="1"/>
  <c r="BV44" i="4"/>
  <c r="BW44" i="4"/>
  <c r="BX44" i="4"/>
  <c r="BY44" i="4"/>
  <c r="CA44" i="4"/>
  <c r="CM44" i="4" s="1"/>
  <c r="DO44" i="4" s="1"/>
  <c r="CB44" i="4"/>
  <c r="CN44" i="4" s="1"/>
  <c r="DP44" i="4" s="1"/>
  <c r="CC44" i="4"/>
  <c r="CO44" i="4" s="1"/>
  <c r="DQ44" i="4" s="1"/>
  <c r="CD44" i="4"/>
  <c r="CP44" i="4" s="1"/>
  <c r="CH44" i="4"/>
  <c r="CI44" i="4"/>
  <c r="CU44" i="4" s="1"/>
  <c r="CJ44" i="4"/>
  <c r="CV44" i="4" s="1"/>
  <c r="CK44" i="4"/>
  <c r="CS44" i="4"/>
  <c r="DU44" i="4" s="1"/>
  <c r="CT44" i="4"/>
  <c r="CW44" i="4"/>
  <c r="DY44" i="4" s="1"/>
  <c r="CZ44" i="4"/>
  <c r="DA44" i="4"/>
  <c r="DB44" i="4"/>
  <c r="DC44" i="4"/>
  <c r="DD44" i="4"/>
  <c r="DR44" i="4" s="1"/>
  <c r="DE44" i="4"/>
  <c r="DS44" i="4" s="1"/>
  <c r="DF44" i="4"/>
  <c r="DG44" i="4"/>
  <c r="DH44" i="4"/>
  <c r="DI44" i="4"/>
  <c r="DW44" i="4" s="1"/>
  <c r="DJ44" i="4"/>
  <c r="DK44" i="4"/>
  <c r="DL44" i="4"/>
  <c r="DM44" i="4"/>
  <c r="DV44" i="4"/>
  <c r="BN45" i="4"/>
  <c r="BZ45" i="4" s="1"/>
  <c r="BO45" i="4"/>
  <c r="CA45" i="4" s="1"/>
  <c r="CM45" i="4" s="1"/>
  <c r="BP45" i="4"/>
  <c r="CB45" i="4" s="1"/>
  <c r="CN45" i="4" s="1"/>
  <c r="DP45" i="4" s="1"/>
  <c r="BQ45" i="4"/>
  <c r="CC45" i="4" s="1"/>
  <c r="CO45" i="4" s="1"/>
  <c r="BR45" i="4"/>
  <c r="BS45" i="4"/>
  <c r="BT45" i="4"/>
  <c r="CF45" i="4" s="1"/>
  <c r="CR45" i="4" s="1"/>
  <c r="BU45" i="4"/>
  <c r="BV45" i="4"/>
  <c r="CH45" i="4" s="1"/>
  <c r="CT45" i="4" s="1"/>
  <c r="BW45" i="4"/>
  <c r="CI45" i="4" s="1"/>
  <c r="CU45" i="4" s="1"/>
  <c r="DW45" i="4" s="1"/>
  <c r="BX45" i="4"/>
  <c r="CJ45" i="4" s="1"/>
  <c r="CV45" i="4" s="1"/>
  <c r="BY45" i="4"/>
  <c r="CK45" i="4" s="1"/>
  <c r="CW45" i="4" s="1"/>
  <c r="CD45" i="4"/>
  <c r="CE45" i="4"/>
  <c r="CG45" i="4"/>
  <c r="CS45" i="4" s="1"/>
  <c r="CL45" i="4"/>
  <c r="CP45" i="4"/>
  <c r="CQ45" i="4"/>
  <c r="CZ45" i="4"/>
  <c r="DA45" i="4"/>
  <c r="DB45" i="4"/>
  <c r="DC45" i="4"/>
  <c r="DD45" i="4"/>
  <c r="DE45" i="4"/>
  <c r="DS45" i="4" s="1"/>
  <c r="DF45" i="4"/>
  <c r="DG45" i="4"/>
  <c r="DU45" i="4" s="1"/>
  <c r="DH45" i="4"/>
  <c r="DI45" i="4"/>
  <c r="DJ45" i="4"/>
  <c r="DK45" i="4"/>
  <c r="DN45" i="4"/>
  <c r="DO45" i="4"/>
  <c r="DT45" i="4"/>
  <c r="DX45" i="4"/>
  <c r="BN46" i="4"/>
  <c r="BO46" i="4"/>
  <c r="CA46" i="4" s="1"/>
  <c r="CM46" i="4" s="1"/>
  <c r="BP46" i="4"/>
  <c r="BQ46" i="4"/>
  <c r="CC46" i="4" s="1"/>
  <c r="CO46" i="4" s="1"/>
  <c r="BR46" i="4"/>
  <c r="CD46" i="4" s="1"/>
  <c r="CP46" i="4" s="1"/>
  <c r="BS46" i="4"/>
  <c r="BT46" i="4"/>
  <c r="BU46" i="4"/>
  <c r="BV46" i="4"/>
  <c r="BW46" i="4"/>
  <c r="CI46" i="4" s="1"/>
  <c r="BX46" i="4"/>
  <c r="BY46" i="4"/>
  <c r="CK46" i="4" s="1"/>
  <c r="CW46" i="4" s="1"/>
  <c r="BZ46" i="4"/>
  <c r="CB46" i="4"/>
  <c r="CE46" i="4"/>
  <c r="CQ46" i="4" s="1"/>
  <c r="CF46" i="4"/>
  <c r="CR46" i="4" s="1"/>
  <c r="DT46" i="4" s="1"/>
  <c r="CG46" i="4"/>
  <c r="CH46" i="4"/>
  <c r="CJ46" i="4"/>
  <c r="CV46" i="4" s="1"/>
  <c r="CL46" i="4"/>
  <c r="CN46" i="4"/>
  <c r="CS46" i="4"/>
  <c r="DU46" i="4" s="1"/>
  <c r="CT46" i="4"/>
  <c r="CU46" i="4"/>
  <c r="CZ46" i="4"/>
  <c r="DA46" i="4"/>
  <c r="DB46" i="4"/>
  <c r="DC46" i="4"/>
  <c r="DD46" i="4"/>
  <c r="DR46" i="4" s="1"/>
  <c r="DE46" i="4"/>
  <c r="DF46" i="4"/>
  <c r="DG46" i="4"/>
  <c r="DH46" i="4"/>
  <c r="DI46" i="4"/>
  <c r="DJ46" i="4"/>
  <c r="DK46" i="4"/>
  <c r="DN46" i="4"/>
  <c r="DS46" i="4"/>
  <c r="DX46" i="4"/>
  <c r="DY46" i="4"/>
  <c r="BN47" i="4"/>
  <c r="BO47" i="4"/>
  <c r="BP47" i="4"/>
  <c r="CB47" i="4" s="1"/>
  <c r="BQ47" i="4"/>
  <c r="BR47" i="4"/>
  <c r="BS47" i="4"/>
  <c r="CE47" i="4" s="1"/>
  <c r="CQ47" i="4" s="1"/>
  <c r="DS47" i="4" s="1"/>
  <c r="BT47" i="4"/>
  <c r="BU47" i="4"/>
  <c r="CG47" i="4" s="1"/>
  <c r="BV47" i="4"/>
  <c r="CH47" i="4" s="1"/>
  <c r="CT47" i="4" s="1"/>
  <c r="BW47" i="4"/>
  <c r="BX47" i="4"/>
  <c r="CJ47" i="4" s="1"/>
  <c r="CV47" i="4" s="1"/>
  <c r="BY47" i="4"/>
  <c r="BZ47" i="4"/>
  <c r="CA47" i="4"/>
  <c r="CM47" i="4" s="1"/>
  <c r="DO47" i="4" s="1"/>
  <c r="CC47" i="4"/>
  <c r="CO47" i="4" s="1"/>
  <c r="CD47" i="4"/>
  <c r="CP47" i="4" s="1"/>
  <c r="CF47" i="4"/>
  <c r="CI47" i="4"/>
  <c r="CU47" i="4" s="1"/>
  <c r="DW47" i="4" s="1"/>
  <c r="CK47" i="4"/>
  <c r="CW47" i="4" s="1"/>
  <c r="CL47" i="4"/>
  <c r="CN47" i="4"/>
  <c r="DP47" i="4" s="1"/>
  <c r="CR47" i="4"/>
  <c r="CS47" i="4"/>
  <c r="CZ47" i="4"/>
  <c r="DA47" i="4"/>
  <c r="DB47" i="4"/>
  <c r="DL47" i="4" s="1"/>
  <c r="DC47" i="4"/>
  <c r="DD47" i="4"/>
  <c r="DE47" i="4"/>
  <c r="DF47" i="4"/>
  <c r="DT47" i="4" s="1"/>
  <c r="DG47" i="4"/>
  <c r="DH47" i="4"/>
  <c r="DI47" i="4"/>
  <c r="DJ47" i="4"/>
  <c r="DX47" i="4" s="1"/>
  <c r="DK47" i="4"/>
  <c r="DN47" i="4"/>
  <c r="DR47" i="4"/>
  <c r="DV47" i="4"/>
  <c r="DY47" i="4"/>
  <c r="BN48" i="4"/>
  <c r="BO48" i="4"/>
  <c r="BP48" i="4"/>
  <c r="CB48" i="4" s="1"/>
  <c r="BQ48" i="4"/>
  <c r="BR48" i="4"/>
  <c r="CD48" i="4" s="1"/>
  <c r="CP48" i="4" s="1"/>
  <c r="DR48" i="4" s="1"/>
  <c r="BS48" i="4"/>
  <c r="CE48" i="4" s="1"/>
  <c r="BT48" i="4"/>
  <c r="BU48" i="4"/>
  <c r="CG48" i="4" s="1"/>
  <c r="CS48" i="4" s="1"/>
  <c r="BV48" i="4"/>
  <c r="CH48" i="4" s="1"/>
  <c r="CT48" i="4" s="1"/>
  <c r="DV48" i="4" s="1"/>
  <c r="BW48" i="4"/>
  <c r="BX48" i="4"/>
  <c r="BY48" i="4"/>
  <c r="CK48" i="4" s="1"/>
  <c r="BZ48" i="4"/>
  <c r="CL48" i="4" s="1"/>
  <c r="CA48" i="4"/>
  <c r="CM48" i="4" s="1"/>
  <c r="CC48" i="4"/>
  <c r="CO48" i="4" s="1"/>
  <c r="CF48" i="4"/>
  <c r="CI48" i="4"/>
  <c r="CU48" i="4" s="1"/>
  <c r="CJ48" i="4"/>
  <c r="CV48" i="4" s="1"/>
  <c r="CN48" i="4"/>
  <c r="CQ48" i="4"/>
  <c r="CR48" i="4"/>
  <c r="CW48" i="4"/>
  <c r="DY48" i="4" s="1"/>
  <c r="CZ48" i="4"/>
  <c r="DA48" i="4"/>
  <c r="DO48" i="4" s="1"/>
  <c r="DB48" i="4"/>
  <c r="DC48" i="4"/>
  <c r="DD48" i="4"/>
  <c r="DE48" i="4"/>
  <c r="DF48" i="4"/>
  <c r="DT48" i="4" s="1"/>
  <c r="DG48" i="4"/>
  <c r="DH48" i="4"/>
  <c r="DI48" i="4"/>
  <c r="DW48" i="4" s="1"/>
  <c r="DJ48" i="4"/>
  <c r="DK48" i="4"/>
  <c r="DQ48" i="4"/>
  <c r="DU48" i="4"/>
  <c r="BN49" i="4"/>
  <c r="BZ49" i="4" s="1"/>
  <c r="BO49" i="4"/>
  <c r="BP49" i="4"/>
  <c r="CB49" i="4" s="1"/>
  <c r="CN49" i="4" s="1"/>
  <c r="BQ49" i="4"/>
  <c r="CC49" i="4" s="1"/>
  <c r="CO49" i="4" s="1"/>
  <c r="BR49" i="4"/>
  <c r="BS49" i="4"/>
  <c r="BT49" i="4"/>
  <c r="CF49" i="4" s="1"/>
  <c r="CR49" i="4" s="1"/>
  <c r="BU49" i="4"/>
  <c r="BV49" i="4"/>
  <c r="BW49" i="4"/>
  <c r="BX49" i="4"/>
  <c r="BY49" i="4"/>
  <c r="CK49" i="4" s="1"/>
  <c r="CW49" i="4" s="1"/>
  <c r="CA49" i="4"/>
  <c r="CM49" i="4" s="1"/>
  <c r="DO49" i="4" s="1"/>
  <c r="CD49" i="4"/>
  <c r="CE49" i="4"/>
  <c r="CQ49" i="4" s="1"/>
  <c r="CG49" i="4"/>
  <c r="CS49" i="4" s="1"/>
  <c r="CH49" i="4"/>
  <c r="CI49" i="4"/>
  <c r="CJ49" i="4"/>
  <c r="CL49" i="4"/>
  <c r="CP49" i="4"/>
  <c r="CT49" i="4"/>
  <c r="DV49" i="4" s="1"/>
  <c r="CU49" i="4"/>
  <c r="DW49" i="4" s="1"/>
  <c r="CV49" i="4"/>
  <c r="CZ49" i="4"/>
  <c r="DA49" i="4"/>
  <c r="DB49" i="4"/>
  <c r="DP49" i="4" s="1"/>
  <c r="DC49" i="4"/>
  <c r="DD49" i="4"/>
  <c r="DR49" i="4" s="1"/>
  <c r="DE49" i="4"/>
  <c r="DS49" i="4" s="1"/>
  <c r="DF49" i="4"/>
  <c r="DG49" i="4"/>
  <c r="DH49" i="4"/>
  <c r="DI49" i="4"/>
  <c r="DJ49" i="4"/>
  <c r="DK49" i="4"/>
  <c r="DY49" i="4" s="1"/>
  <c r="DL49" i="4"/>
  <c r="DT49" i="4"/>
  <c r="DU49" i="4"/>
  <c r="DX49" i="4"/>
  <c r="BN50" i="4"/>
  <c r="BZ50" i="4" s="1"/>
  <c r="CL50" i="4" s="1"/>
  <c r="BO50" i="4"/>
  <c r="CA50" i="4" s="1"/>
  <c r="BP50" i="4"/>
  <c r="CB50" i="4" s="1"/>
  <c r="BQ50" i="4"/>
  <c r="BR50" i="4"/>
  <c r="BS50" i="4"/>
  <c r="BT50" i="4"/>
  <c r="BU50" i="4"/>
  <c r="CG50" i="4" s="1"/>
  <c r="CS50" i="4" s="1"/>
  <c r="DU50" i="4" s="1"/>
  <c r="BV50" i="4"/>
  <c r="CH50" i="4" s="1"/>
  <c r="CT50" i="4" s="1"/>
  <c r="BW50" i="4"/>
  <c r="CI50" i="4" s="1"/>
  <c r="BX50" i="4"/>
  <c r="CJ50" i="4" s="1"/>
  <c r="CV50" i="4" s="1"/>
  <c r="DX50" i="4" s="1"/>
  <c r="BY50" i="4"/>
  <c r="CC50" i="4"/>
  <c r="CO50" i="4" s="1"/>
  <c r="DQ50" i="4" s="1"/>
  <c r="CD50" i="4"/>
  <c r="CE50" i="4"/>
  <c r="CQ50" i="4" s="1"/>
  <c r="CF50" i="4"/>
  <c r="CR50" i="4" s="1"/>
  <c r="CK50" i="4"/>
  <c r="CW50" i="4" s="1"/>
  <c r="DY50" i="4" s="1"/>
  <c r="CM50" i="4"/>
  <c r="CN50" i="4"/>
  <c r="CP50" i="4"/>
  <c r="CU50" i="4"/>
  <c r="CZ50" i="4"/>
  <c r="DA50" i="4"/>
  <c r="DB50" i="4"/>
  <c r="DC50" i="4"/>
  <c r="DD50" i="4"/>
  <c r="DR50" i="4" s="1"/>
  <c r="DE50" i="4"/>
  <c r="DF50" i="4"/>
  <c r="DG50" i="4"/>
  <c r="DH50" i="4"/>
  <c r="DI50" i="4"/>
  <c r="DW50" i="4" s="1"/>
  <c r="DJ50" i="4"/>
  <c r="DK50" i="4"/>
  <c r="DL50" i="4"/>
  <c r="DP50" i="4"/>
  <c r="BN51" i="4"/>
  <c r="BO51" i="4"/>
  <c r="BP51" i="4"/>
  <c r="BQ51" i="4"/>
  <c r="BR51" i="4"/>
  <c r="CD51" i="4" s="1"/>
  <c r="BS51" i="4"/>
  <c r="CE51" i="4" s="1"/>
  <c r="CQ51" i="4" s="1"/>
  <c r="DS51" i="4" s="1"/>
  <c r="BT51" i="4"/>
  <c r="CF51" i="4" s="1"/>
  <c r="CR51" i="4" s="1"/>
  <c r="BU51" i="4"/>
  <c r="CG51" i="4" s="1"/>
  <c r="BV51" i="4"/>
  <c r="BW51" i="4"/>
  <c r="BX51" i="4"/>
  <c r="CJ51" i="4" s="1"/>
  <c r="CV51" i="4" s="1"/>
  <c r="BY51" i="4"/>
  <c r="BZ51" i="4"/>
  <c r="CA51" i="4"/>
  <c r="CM51" i="4" s="1"/>
  <c r="CB51" i="4"/>
  <c r="CN51" i="4" s="1"/>
  <c r="DP51" i="4" s="1"/>
  <c r="CC51" i="4"/>
  <c r="CO51" i="4" s="1"/>
  <c r="CH51" i="4"/>
  <c r="CT51" i="4" s="1"/>
  <c r="CI51" i="4"/>
  <c r="CU51" i="4" s="1"/>
  <c r="CK51" i="4"/>
  <c r="CW51" i="4" s="1"/>
  <c r="CL51" i="4"/>
  <c r="CP51" i="4"/>
  <c r="CS51" i="4"/>
  <c r="CZ51" i="4"/>
  <c r="DA51" i="4"/>
  <c r="DB51" i="4"/>
  <c r="DC51" i="4"/>
  <c r="DQ51" i="4" s="1"/>
  <c r="DD51" i="4"/>
  <c r="DE51" i="4"/>
  <c r="DF51" i="4"/>
  <c r="DT51" i="4" s="1"/>
  <c r="DG51" i="4"/>
  <c r="DH51" i="4"/>
  <c r="DV51" i="4" s="1"/>
  <c r="DI51" i="4"/>
  <c r="DJ51" i="4"/>
  <c r="DK51" i="4"/>
  <c r="DO51" i="4"/>
  <c r="DR51" i="4"/>
  <c r="BN52" i="4"/>
  <c r="BZ52" i="4" s="1"/>
  <c r="BO52" i="4"/>
  <c r="BP52" i="4"/>
  <c r="BQ52" i="4"/>
  <c r="BR52" i="4"/>
  <c r="BS52" i="4"/>
  <c r="CE52" i="4" s="1"/>
  <c r="CQ52" i="4" s="1"/>
  <c r="BT52" i="4"/>
  <c r="CF52" i="4" s="1"/>
  <c r="CR52" i="4" s="1"/>
  <c r="BU52" i="4"/>
  <c r="CG52" i="4" s="1"/>
  <c r="CS52" i="4" s="1"/>
  <c r="BV52" i="4"/>
  <c r="CH52" i="4" s="1"/>
  <c r="CT52" i="4" s="1"/>
  <c r="DV52" i="4" s="1"/>
  <c r="BW52" i="4"/>
  <c r="BX52" i="4"/>
  <c r="CJ52" i="4" s="1"/>
  <c r="CV52" i="4" s="1"/>
  <c r="BY52" i="4"/>
  <c r="CA52" i="4"/>
  <c r="CM52" i="4" s="1"/>
  <c r="DO52" i="4" s="1"/>
  <c r="CB52" i="4"/>
  <c r="CC52" i="4"/>
  <c r="CD52" i="4"/>
  <c r="CP52" i="4" s="1"/>
  <c r="CI52" i="4"/>
  <c r="CU52" i="4" s="1"/>
  <c r="CK52" i="4"/>
  <c r="CL52" i="4"/>
  <c r="DN52" i="4" s="1"/>
  <c r="CN52" i="4"/>
  <c r="CO52" i="4"/>
  <c r="DQ52" i="4" s="1"/>
  <c r="CW52" i="4"/>
  <c r="DY52" i="4" s="1"/>
  <c r="CZ52" i="4"/>
  <c r="DA52" i="4"/>
  <c r="DB52" i="4"/>
  <c r="DC52" i="4"/>
  <c r="DD52" i="4"/>
  <c r="DE52" i="4"/>
  <c r="DS52" i="4" s="1"/>
  <c r="DF52" i="4"/>
  <c r="DT52" i="4" s="1"/>
  <c r="DG52" i="4"/>
  <c r="DH52" i="4"/>
  <c r="DI52" i="4"/>
  <c r="DJ52" i="4"/>
  <c r="DK52" i="4"/>
  <c r="DW52" i="4"/>
  <c r="BN53" i="4"/>
  <c r="BO53" i="4"/>
  <c r="BP53" i="4"/>
  <c r="CB53" i="4" s="1"/>
  <c r="BQ53" i="4"/>
  <c r="CC53" i="4" s="1"/>
  <c r="BR53" i="4"/>
  <c r="CD53" i="4" s="1"/>
  <c r="CP53" i="4" s="1"/>
  <c r="BS53" i="4"/>
  <c r="CE53" i="4" s="1"/>
  <c r="CQ53" i="4" s="1"/>
  <c r="BT53" i="4"/>
  <c r="BU53" i="4"/>
  <c r="BV53" i="4"/>
  <c r="BW53" i="4"/>
  <c r="CI53" i="4" s="1"/>
  <c r="CU53" i="4" s="1"/>
  <c r="DW53" i="4" s="1"/>
  <c r="BX53" i="4"/>
  <c r="BY53" i="4"/>
  <c r="CK53" i="4" s="1"/>
  <c r="BZ53" i="4"/>
  <c r="CL53" i="4" s="1"/>
  <c r="DN53" i="4" s="1"/>
  <c r="CA53" i="4"/>
  <c r="CF53" i="4"/>
  <c r="CG53" i="4"/>
  <c r="CS53" i="4" s="1"/>
  <c r="CH53" i="4"/>
  <c r="CT53" i="4" s="1"/>
  <c r="CJ53" i="4"/>
  <c r="CV53" i="4" s="1"/>
  <c r="DX53" i="4" s="1"/>
  <c r="CM53" i="4"/>
  <c r="DO53" i="4" s="1"/>
  <c r="CN53" i="4"/>
  <c r="CO53" i="4"/>
  <c r="CR53" i="4"/>
  <c r="CW53" i="4"/>
  <c r="CZ53" i="4"/>
  <c r="DA53" i="4"/>
  <c r="DB53" i="4"/>
  <c r="DC53" i="4"/>
  <c r="DD53" i="4"/>
  <c r="DR53" i="4" s="1"/>
  <c r="DE53" i="4"/>
  <c r="DF53" i="4"/>
  <c r="DG53" i="4"/>
  <c r="DH53" i="4"/>
  <c r="DI53" i="4"/>
  <c r="DJ53" i="4"/>
  <c r="DK53" i="4"/>
  <c r="DL53" i="4"/>
  <c r="DS53" i="4"/>
  <c r="DV53" i="4"/>
  <c r="BN54" i="4"/>
  <c r="BO54" i="4"/>
  <c r="CA54" i="4" s="1"/>
  <c r="BP54" i="4"/>
  <c r="BQ54" i="4"/>
  <c r="CC54" i="4" s="1"/>
  <c r="CO54" i="4" s="1"/>
  <c r="DQ54" i="4" s="1"/>
  <c r="BR54" i="4"/>
  <c r="CD54" i="4" s="1"/>
  <c r="CP54" i="4" s="1"/>
  <c r="BS54" i="4"/>
  <c r="BT54" i="4"/>
  <c r="CF54" i="4" s="1"/>
  <c r="CR54" i="4" s="1"/>
  <c r="BU54" i="4"/>
  <c r="BV54" i="4"/>
  <c r="CH54" i="4" s="1"/>
  <c r="CT54" i="4" s="1"/>
  <c r="BW54" i="4"/>
  <c r="CI54" i="4" s="1"/>
  <c r="BX54" i="4"/>
  <c r="BY54" i="4"/>
  <c r="BZ54" i="4"/>
  <c r="CB54" i="4"/>
  <c r="CN54" i="4" s="1"/>
  <c r="CE54" i="4"/>
  <c r="CQ54" i="4" s="1"/>
  <c r="CG54" i="4"/>
  <c r="CS54" i="4" s="1"/>
  <c r="DU54" i="4" s="1"/>
  <c r="CJ54" i="4"/>
  <c r="CK54" i="4"/>
  <c r="CW54" i="4" s="1"/>
  <c r="CL54" i="4"/>
  <c r="DN54" i="4" s="1"/>
  <c r="CM54" i="4"/>
  <c r="CU54" i="4"/>
  <c r="CV54" i="4"/>
  <c r="CZ54" i="4"/>
  <c r="DA54" i="4"/>
  <c r="DB54" i="4"/>
  <c r="DC54" i="4"/>
  <c r="DD54" i="4"/>
  <c r="DE54" i="4"/>
  <c r="DS54" i="4" s="1"/>
  <c r="DF54" i="4"/>
  <c r="DT54" i="4" s="1"/>
  <c r="DG54" i="4"/>
  <c r="DH54" i="4"/>
  <c r="DI54" i="4"/>
  <c r="DJ54" i="4"/>
  <c r="DK54" i="4"/>
  <c r="DM54" i="4"/>
  <c r="DV54" i="4"/>
  <c r="DX54" i="4"/>
  <c r="BN55" i="4"/>
  <c r="BO55" i="4"/>
  <c r="CA55" i="4" s="1"/>
  <c r="BP55" i="4"/>
  <c r="BQ55" i="4"/>
  <c r="BR55" i="4"/>
  <c r="CD55" i="4" s="1"/>
  <c r="CP55" i="4" s="1"/>
  <c r="BS55" i="4"/>
  <c r="BT55" i="4"/>
  <c r="CF55" i="4" s="1"/>
  <c r="BU55" i="4"/>
  <c r="CG55" i="4" s="1"/>
  <c r="CS55" i="4" s="1"/>
  <c r="BV55" i="4"/>
  <c r="BW55" i="4"/>
  <c r="CI55" i="4" s="1"/>
  <c r="BX55" i="4"/>
  <c r="CJ55" i="4" s="1"/>
  <c r="BY55" i="4"/>
  <c r="BZ55" i="4"/>
  <c r="CB55" i="4"/>
  <c r="CN55" i="4" s="1"/>
  <c r="CC55" i="4"/>
  <c r="CO55" i="4" s="1"/>
  <c r="CE55" i="4"/>
  <c r="CH55" i="4"/>
  <c r="CT55" i="4" s="1"/>
  <c r="DV55" i="4" s="1"/>
  <c r="CK55" i="4"/>
  <c r="CW55" i="4" s="1"/>
  <c r="CL55" i="4"/>
  <c r="CM55" i="4"/>
  <c r="DO55" i="4" s="1"/>
  <c r="CQ55" i="4"/>
  <c r="DS55" i="4" s="1"/>
  <c r="CR55" i="4"/>
  <c r="CU55" i="4"/>
  <c r="DW55" i="4" s="1"/>
  <c r="CV55" i="4"/>
  <c r="DX55" i="4" s="1"/>
  <c r="CZ55" i="4"/>
  <c r="DA55" i="4"/>
  <c r="DB55" i="4"/>
  <c r="DC55" i="4"/>
  <c r="DQ55" i="4" s="1"/>
  <c r="DD55" i="4"/>
  <c r="DR55" i="4" s="1"/>
  <c r="DE55" i="4"/>
  <c r="DF55" i="4"/>
  <c r="DG55" i="4"/>
  <c r="DU55" i="4" s="1"/>
  <c r="DH55" i="4"/>
  <c r="DI55" i="4"/>
  <c r="DJ55" i="4"/>
  <c r="DK55" i="4"/>
  <c r="DL55" i="4"/>
  <c r="DN55" i="4"/>
  <c r="DP55" i="4"/>
  <c r="DT55" i="4"/>
  <c r="DY55" i="4"/>
  <c r="BN56" i="4"/>
  <c r="BO56" i="4"/>
  <c r="BP56" i="4"/>
  <c r="BQ56" i="4"/>
  <c r="CC56" i="4" s="1"/>
  <c r="CO56" i="4" s="1"/>
  <c r="DQ56" i="4" s="1"/>
  <c r="BR56" i="4"/>
  <c r="CD56" i="4" s="1"/>
  <c r="CP56" i="4" s="1"/>
  <c r="BS56" i="4"/>
  <c r="CE56" i="4" s="1"/>
  <c r="BT56" i="4"/>
  <c r="CF56" i="4" s="1"/>
  <c r="CR56" i="4" s="1"/>
  <c r="BU56" i="4"/>
  <c r="BV56" i="4"/>
  <c r="BW56" i="4"/>
  <c r="BX56" i="4"/>
  <c r="BY56" i="4"/>
  <c r="BZ56" i="4"/>
  <c r="CA56" i="4"/>
  <c r="CM56" i="4" s="1"/>
  <c r="CB56" i="4"/>
  <c r="CN56" i="4" s="1"/>
  <c r="CG56" i="4"/>
  <c r="CS56" i="4" s="1"/>
  <c r="CH56" i="4"/>
  <c r="CI56" i="4"/>
  <c r="CU56" i="4" s="1"/>
  <c r="CJ56" i="4"/>
  <c r="CV56" i="4" s="1"/>
  <c r="DX56" i="4" s="1"/>
  <c r="CK56" i="4"/>
  <c r="CW56" i="4" s="1"/>
  <c r="DY56" i="4" s="1"/>
  <c r="CL56" i="4"/>
  <c r="CQ56" i="4"/>
  <c r="CT56" i="4"/>
  <c r="CZ56" i="4"/>
  <c r="DA56" i="4"/>
  <c r="DB56" i="4"/>
  <c r="DP56" i="4" s="1"/>
  <c r="DC56" i="4"/>
  <c r="DD56" i="4"/>
  <c r="DR56" i="4" s="1"/>
  <c r="DE56" i="4"/>
  <c r="DF56" i="4"/>
  <c r="DG56" i="4"/>
  <c r="DH56" i="4"/>
  <c r="DI56" i="4"/>
  <c r="DW56" i="4" s="1"/>
  <c r="DJ56" i="4"/>
  <c r="DK56" i="4"/>
  <c r="DN56" i="4"/>
  <c r="DU56" i="4"/>
  <c r="BN57" i="4"/>
  <c r="BO57" i="4"/>
  <c r="BP57" i="4"/>
  <c r="BQ57" i="4"/>
  <c r="CC57" i="4" s="1"/>
  <c r="BR57" i="4"/>
  <c r="CD57" i="4" s="1"/>
  <c r="BS57" i="4"/>
  <c r="CE57" i="4" s="1"/>
  <c r="CQ57" i="4" s="1"/>
  <c r="DS57" i="4" s="1"/>
  <c r="BT57" i="4"/>
  <c r="CF57" i="4" s="1"/>
  <c r="CR57" i="4" s="1"/>
  <c r="BU57" i="4"/>
  <c r="BV57" i="4"/>
  <c r="CH57" i="4" s="1"/>
  <c r="BW57" i="4"/>
  <c r="BX57" i="4"/>
  <c r="BY57" i="4"/>
  <c r="CK57" i="4" s="1"/>
  <c r="BZ57" i="4"/>
  <c r="CL57" i="4" s="1"/>
  <c r="DN57" i="4" s="1"/>
  <c r="CA57" i="4"/>
  <c r="CB57" i="4"/>
  <c r="CN57" i="4" s="1"/>
  <c r="CG57" i="4"/>
  <c r="CS57" i="4" s="1"/>
  <c r="CI57" i="4"/>
  <c r="CU57" i="4" s="1"/>
  <c r="DW57" i="4" s="1"/>
  <c r="CJ57" i="4"/>
  <c r="CV57" i="4" s="1"/>
  <c r="DX57" i="4" s="1"/>
  <c r="CM57" i="4"/>
  <c r="DO57" i="4" s="1"/>
  <c r="CO57" i="4"/>
  <c r="CP57" i="4"/>
  <c r="CT57" i="4"/>
  <c r="CW57" i="4"/>
  <c r="CZ57" i="4"/>
  <c r="DA57" i="4"/>
  <c r="DB57" i="4"/>
  <c r="DC57" i="4"/>
  <c r="DD57" i="4"/>
  <c r="DE57" i="4"/>
  <c r="DF57" i="4"/>
  <c r="DG57" i="4"/>
  <c r="DU57" i="4" s="1"/>
  <c r="DH57" i="4"/>
  <c r="DV57" i="4" s="1"/>
  <c r="DI57" i="4"/>
  <c r="DJ57" i="4"/>
  <c r="DK57" i="4"/>
  <c r="DY57" i="4" s="1"/>
  <c r="DL57" i="4"/>
  <c r="DT57" i="4"/>
  <c r="BN58" i="4"/>
  <c r="BZ58" i="4" s="1"/>
  <c r="BO58" i="4"/>
  <c r="BP58" i="4"/>
  <c r="CB58" i="4" s="1"/>
  <c r="BQ58" i="4"/>
  <c r="BR58" i="4"/>
  <c r="BS58" i="4"/>
  <c r="CE58" i="4" s="1"/>
  <c r="CQ58" i="4" s="1"/>
  <c r="DS58" i="4" s="1"/>
  <c r="BT58" i="4"/>
  <c r="BU58" i="4"/>
  <c r="CG58" i="4" s="1"/>
  <c r="BV58" i="4"/>
  <c r="CH58" i="4" s="1"/>
  <c r="BW58" i="4"/>
  <c r="CI58" i="4" s="1"/>
  <c r="CU58" i="4" s="1"/>
  <c r="BX58" i="4"/>
  <c r="CJ58" i="4" s="1"/>
  <c r="BY58" i="4"/>
  <c r="CA58" i="4"/>
  <c r="CM58" i="4" s="1"/>
  <c r="CC58" i="4"/>
  <c r="CO58" i="4" s="1"/>
  <c r="CD58" i="4"/>
  <c r="CP58" i="4" s="1"/>
  <c r="CF58" i="4"/>
  <c r="CR58" i="4" s="1"/>
  <c r="CK58" i="4"/>
  <c r="CW58" i="4" s="1"/>
  <c r="CL58" i="4"/>
  <c r="DN58" i="4" s="1"/>
  <c r="CN58" i="4"/>
  <c r="CS58" i="4"/>
  <c r="CT58" i="4"/>
  <c r="DV58" i="4" s="1"/>
  <c r="CV58" i="4"/>
  <c r="CZ58" i="4"/>
  <c r="DA58" i="4"/>
  <c r="DB58" i="4"/>
  <c r="DC58" i="4"/>
  <c r="DQ58" i="4" s="1"/>
  <c r="DD58" i="4"/>
  <c r="DR58" i="4" s="1"/>
  <c r="DE58" i="4"/>
  <c r="DF58" i="4"/>
  <c r="DG58" i="4"/>
  <c r="DU58" i="4" s="1"/>
  <c r="DH58" i="4"/>
  <c r="DI58" i="4"/>
  <c r="DJ58" i="4"/>
  <c r="DX58" i="4" s="1"/>
  <c r="DK58" i="4"/>
  <c r="DL58" i="4"/>
  <c r="DO58" i="4"/>
  <c r="DT58" i="4"/>
  <c r="DY58" i="4"/>
  <c r="BN59" i="4"/>
  <c r="BZ59" i="4" s="1"/>
  <c r="BO59" i="4"/>
  <c r="BP59" i="4"/>
  <c r="BQ59" i="4"/>
  <c r="BR59" i="4"/>
  <c r="BS59" i="4"/>
  <c r="CE59" i="4" s="1"/>
  <c r="CQ59" i="4" s="1"/>
  <c r="BT59" i="4"/>
  <c r="CF59" i="4" s="1"/>
  <c r="BU59" i="4"/>
  <c r="BV59" i="4"/>
  <c r="CH59" i="4" s="1"/>
  <c r="BW59" i="4"/>
  <c r="BX59" i="4"/>
  <c r="BY59" i="4"/>
  <c r="CK59" i="4" s="1"/>
  <c r="CW59" i="4" s="1"/>
  <c r="DY59" i="4" s="1"/>
  <c r="CA59" i="4"/>
  <c r="CM59" i="4" s="1"/>
  <c r="CB59" i="4"/>
  <c r="CC59" i="4"/>
  <c r="CO59" i="4" s="1"/>
  <c r="CD59" i="4"/>
  <c r="CP59" i="4" s="1"/>
  <c r="CG59" i="4"/>
  <c r="CS59" i="4" s="1"/>
  <c r="CI59" i="4"/>
  <c r="CU59" i="4" s="1"/>
  <c r="CJ59" i="4"/>
  <c r="CV59" i="4" s="1"/>
  <c r="CL59" i="4"/>
  <c r="CN59" i="4"/>
  <c r="CR59" i="4"/>
  <c r="DT59" i="4" s="1"/>
  <c r="CT59" i="4"/>
  <c r="CZ59" i="4"/>
  <c r="DN59" i="4" s="1"/>
  <c r="DA59" i="4"/>
  <c r="DB59" i="4"/>
  <c r="DC59" i="4"/>
  <c r="DD59" i="4"/>
  <c r="DE59" i="4"/>
  <c r="DF59" i="4"/>
  <c r="DG59" i="4"/>
  <c r="DH59" i="4"/>
  <c r="DI59" i="4"/>
  <c r="DJ59" i="4"/>
  <c r="DX59" i="4" s="1"/>
  <c r="DK59" i="4"/>
  <c r="DL59" i="4"/>
  <c r="DO59" i="4"/>
  <c r="DP59" i="4"/>
  <c r="DQ59" i="4"/>
  <c r="DW59" i="4"/>
  <c r="BN60" i="4"/>
  <c r="BZ60" i="4" s="1"/>
  <c r="CL60" i="4" s="1"/>
  <c r="BO60" i="4"/>
  <c r="BP60" i="4"/>
  <c r="BQ60" i="4"/>
  <c r="CC60" i="4" s="1"/>
  <c r="BR60" i="4"/>
  <c r="BS60" i="4"/>
  <c r="BT60" i="4"/>
  <c r="CF60" i="4" s="1"/>
  <c r="BU60" i="4"/>
  <c r="BV60" i="4"/>
  <c r="CH60" i="4" s="1"/>
  <c r="BW60" i="4"/>
  <c r="BX60" i="4"/>
  <c r="BY60" i="4"/>
  <c r="CK60" i="4" s="1"/>
  <c r="CW60" i="4" s="1"/>
  <c r="CA60" i="4"/>
  <c r="CB60" i="4"/>
  <c r="CN60" i="4" s="1"/>
  <c r="CD60" i="4"/>
  <c r="CE60" i="4"/>
  <c r="CQ60" i="4" s="1"/>
  <c r="CG60" i="4"/>
  <c r="CS60" i="4" s="1"/>
  <c r="CI60" i="4"/>
  <c r="CU60" i="4" s="1"/>
  <c r="DW60" i="4" s="1"/>
  <c r="CJ60" i="4"/>
  <c r="CV60" i="4" s="1"/>
  <c r="CM60" i="4"/>
  <c r="CO60" i="4"/>
  <c r="CP60" i="4"/>
  <c r="CR60" i="4"/>
  <c r="CT60" i="4"/>
  <c r="DV60" i="4" s="1"/>
  <c r="CZ60" i="4"/>
  <c r="DA60" i="4"/>
  <c r="DB60" i="4"/>
  <c r="DP60" i="4" s="1"/>
  <c r="DC60" i="4"/>
  <c r="DD60" i="4"/>
  <c r="DE60" i="4"/>
  <c r="DF60" i="4"/>
  <c r="DG60" i="4"/>
  <c r="DU60" i="4" s="1"/>
  <c r="DH60" i="4"/>
  <c r="DI60" i="4"/>
  <c r="DJ60" i="4"/>
  <c r="DX60" i="4" s="1"/>
  <c r="DK60" i="4"/>
  <c r="DM60" i="4"/>
  <c r="DO60" i="4"/>
  <c r="DR60" i="4"/>
  <c r="BN61" i="4"/>
  <c r="BO61" i="4"/>
  <c r="CA61" i="4" s="1"/>
  <c r="BP61" i="4"/>
  <c r="CB61" i="4" s="1"/>
  <c r="CN61" i="4" s="1"/>
  <c r="DP61" i="4" s="1"/>
  <c r="BQ61" i="4"/>
  <c r="CC61" i="4" s="1"/>
  <c r="BR61" i="4"/>
  <c r="CD61" i="4" s="1"/>
  <c r="BS61" i="4"/>
  <c r="BT61" i="4"/>
  <c r="BU61" i="4"/>
  <c r="CG61" i="4" s="1"/>
  <c r="BV61" i="4"/>
  <c r="BW61" i="4"/>
  <c r="CI61" i="4" s="1"/>
  <c r="BX61" i="4"/>
  <c r="CJ61" i="4" s="1"/>
  <c r="CV61" i="4" s="1"/>
  <c r="DX61" i="4" s="1"/>
  <c r="BY61" i="4"/>
  <c r="BZ61" i="4"/>
  <c r="CL61" i="4" s="1"/>
  <c r="CE61" i="4"/>
  <c r="CQ61" i="4" s="1"/>
  <c r="CF61" i="4"/>
  <c r="CR61" i="4" s="1"/>
  <c r="CH61" i="4"/>
  <c r="CT61" i="4" s="1"/>
  <c r="CK61" i="4"/>
  <c r="CW61" i="4" s="1"/>
  <c r="CM61" i="4"/>
  <c r="CO61" i="4"/>
  <c r="CP61" i="4"/>
  <c r="CS61" i="4"/>
  <c r="CU61" i="4"/>
  <c r="CZ61" i="4"/>
  <c r="DA61" i="4"/>
  <c r="DB61" i="4"/>
  <c r="DC61" i="4"/>
  <c r="DQ61" i="4" s="1"/>
  <c r="DD61" i="4"/>
  <c r="DR61" i="4" s="1"/>
  <c r="DE61" i="4"/>
  <c r="DS61" i="4" s="1"/>
  <c r="DF61" i="4"/>
  <c r="DG61" i="4"/>
  <c r="DH61" i="4"/>
  <c r="DV61" i="4" s="1"/>
  <c r="DI61" i="4"/>
  <c r="DJ61" i="4"/>
  <c r="DK61" i="4"/>
  <c r="DU61" i="4"/>
  <c r="BN62" i="4"/>
  <c r="BZ62" i="4" s="1"/>
  <c r="BO62" i="4"/>
  <c r="BP62" i="4"/>
  <c r="CB62" i="4" s="1"/>
  <c r="BQ62" i="4"/>
  <c r="BR62" i="4"/>
  <c r="CD62" i="4" s="1"/>
  <c r="BS62" i="4"/>
  <c r="CE62" i="4" s="1"/>
  <c r="BT62" i="4"/>
  <c r="BU62" i="4"/>
  <c r="CG62" i="4" s="1"/>
  <c r="CS62" i="4" s="1"/>
  <c r="BV62" i="4"/>
  <c r="CH62" i="4" s="1"/>
  <c r="CT62" i="4" s="1"/>
  <c r="DV62" i="4" s="1"/>
  <c r="BW62" i="4"/>
  <c r="BX62" i="4"/>
  <c r="CJ62" i="4" s="1"/>
  <c r="BY62" i="4"/>
  <c r="CA62" i="4"/>
  <c r="CM62" i="4" s="1"/>
  <c r="CC62" i="4"/>
  <c r="CO62" i="4" s="1"/>
  <c r="CF62" i="4"/>
  <c r="CR62" i="4" s="1"/>
  <c r="CI62" i="4"/>
  <c r="CK62" i="4"/>
  <c r="CW62" i="4" s="1"/>
  <c r="CL62" i="4"/>
  <c r="DN62" i="4" s="1"/>
  <c r="CN62" i="4"/>
  <c r="CP62" i="4"/>
  <c r="CQ62" i="4"/>
  <c r="DS62" i="4" s="1"/>
  <c r="CU62" i="4"/>
  <c r="CV62" i="4"/>
  <c r="CZ62" i="4"/>
  <c r="DA62" i="4"/>
  <c r="DB62" i="4"/>
  <c r="DC62" i="4"/>
  <c r="DQ62" i="4" s="1"/>
  <c r="DD62" i="4"/>
  <c r="DR62" i="4" s="1"/>
  <c r="DE62" i="4"/>
  <c r="DF62" i="4"/>
  <c r="DT62" i="4" s="1"/>
  <c r="DG62" i="4"/>
  <c r="DH62" i="4"/>
  <c r="DI62" i="4"/>
  <c r="DW62" i="4" s="1"/>
  <c r="DJ62" i="4"/>
  <c r="DK62" i="4"/>
  <c r="DY62" i="4" s="1"/>
  <c r="DL62" i="4"/>
  <c r="BN63" i="4"/>
  <c r="BZ63" i="4" s="1"/>
  <c r="CL63" i="4" s="1"/>
  <c r="BO63" i="4"/>
  <c r="BP63" i="4"/>
  <c r="BQ63" i="4"/>
  <c r="CC63" i="4" s="1"/>
  <c r="CO63" i="4" s="1"/>
  <c r="DQ63" i="4" s="1"/>
  <c r="BR63" i="4"/>
  <c r="BS63" i="4"/>
  <c r="CE63" i="4" s="1"/>
  <c r="BT63" i="4"/>
  <c r="BU63" i="4"/>
  <c r="BV63" i="4"/>
  <c r="CH63" i="4" s="1"/>
  <c r="CT63" i="4" s="1"/>
  <c r="BW63" i="4"/>
  <c r="BX63" i="4"/>
  <c r="BY63" i="4"/>
  <c r="CA63" i="4"/>
  <c r="CM63" i="4" s="1"/>
  <c r="CB63" i="4"/>
  <c r="CN63" i="4" s="1"/>
  <c r="CD63" i="4"/>
  <c r="CP63" i="4" s="1"/>
  <c r="CF63" i="4"/>
  <c r="CG63" i="4"/>
  <c r="CS63" i="4" s="1"/>
  <c r="CI63" i="4"/>
  <c r="CU63" i="4" s="1"/>
  <c r="CJ63" i="4"/>
  <c r="CV63" i="4" s="1"/>
  <c r="DX63" i="4" s="1"/>
  <c r="CK63" i="4"/>
  <c r="CW63" i="4" s="1"/>
  <c r="DY63" i="4" s="1"/>
  <c r="CQ63" i="4"/>
  <c r="CR63" i="4"/>
  <c r="CZ63" i="4"/>
  <c r="DA63" i="4"/>
  <c r="DB63" i="4"/>
  <c r="DC63" i="4"/>
  <c r="DD63" i="4"/>
  <c r="DR63" i="4" s="1"/>
  <c r="DE63" i="4"/>
  <c r="DF63" i="4"/>
  <c r="DG63" i="4"/>
  <c r="DU63" i="4" s="1"/>
  <c r="DH63" i="4"/>
  <c r="DI63" i="4"/>
  <c r="DW63" i="4" s="1"/>
  <c r="DJ63" i="4"/>
  <c r="DK63" i="4"/>
  <c r="DL63" i="4"/>
  <c r="DT63" i="4"/>
  <c r="BN64" i="4"/>
  <c r="BO64" i="4"/>
  <c r="BP64" i="4"/>
  <c r="BQ64" i="4"/>
  <c r="CC64" i="4" s="1"/>
  <c r="BR64" i="4"/>
  <c r="CD64" i="4" s="1"/>
  <c r="CP64" i="4" s="1"/>
  <c r="DR64" i="4" s="1"/>
  <c r="BS64" i="4"/>
  <c r="CE64" i="4" s="1"/>
  <c r="BT64" i="4"/>
  <c r="CF64" i="4" s="1"/>
  <c r="BU64" i="4"/>
  <c r="BV64" i="4"/>
  <c r="BW64" i="4"/>
  <c r="CI64" i="4" s="1"/>
  <c r="BX64" i="4"/>
  <c r="BY64" i="4"/>
  <c r="CK64" i="4" s="1"/>
  <c r="BZ64" i="4"/>
  <c r="CA64" i="4"/>
  <c r="CB64" i="4"/>
  <c r="CN64" i="4" s="1"/>
  <c r="CG64" i="4"/>
  <c r="CS64" i="4" s="1"/>
  <c r="CH64" i="4"/>
  <c r="CT64" i="4" s="1"/>
  <c r="CJ64" i="4"/>
  <c r="CV64" i="4" s="1"/>
  <c r="CL64" i="4"/>
  <c r="DN64" i="4" s="1"/>
  <c r="CM64" i="4"/>
  <c r="DO64" i="4" s="1"/>
  <c r="CO64" i="4"/>
  <c r="CQ64" i="4"/>
  <c r="CR64" i="4"/>
  <c r="CU64" i="4"/>
  <c r="CW64" i="4"/>
  <c r="CZ64" i="4"/>
  <c r="DA64" i="4"/>
  <c r="DB64" i="4"/>
  <c r="DP64" i="4" s="1"/>
  <c r="DC64" i="4"/>
  <c r="DD64" i="4"/>
  <c r="DE64" i="4"/>
  <c r="DM64" i="4" s="1"/>
  <c r="DF64" i="4"/>
  <c r="DT64" i="4" s="1"/>
  <c r="DG64" i="4"/>
  <c r="DH64" i="4"/>
  <c r="DI64" i="4"/>
  <c r="DJ64" i="4"/>
  <c r="DX64" i="4" s="1"/>
  <c r="DK64" i="4"/>
  <c r="DU64" i="4"/>
  <c r="DW64" i="4"/>
  <c r="BN65" i="4"/>
  <c r="BO65" i="4"/>
  <c r="CA65" i="4" s="1"/>
  <c r="CM65" i="4" s="1"/>
  <c r="BP65" i="4"/>
  <c r="BQ65" i="4"/>
  <c r="BR65" i="4"/>
  <c r="CD65" i="4" s="1"/>
  <c r="CP65" i="4" s="1"/>
  <c r="BS65" i="4"/>
  <c r="BT65" i="4"/>
  <c r="CF65" i="4" s="1"/>
  <c r="CR65" i="4" s="1"/>
  <c r="DT65" i="4" s="1"/>
  <c r="BU65" i="4"/>
  <c r="BV65" i="4"/>
  <c r="BW65" i="4"/>
  <c r="CI65" i="4" s="1"/>
  <c r="CU65" i="4" s="1"/>
  <c r="BX65" i="4"/>
  <c r="CJ65" i="4" s="1"/>
  <c r="BY65" i="4"/>
  <c r="BZ65" i="4"/>
  <c r="CL65" i="4" s="1"/>
  <c r="CB65" i="4"/>
  <c r="CC65" i="4"/>
  <c r="CO65" i="4" s="1"/>
  <c r="CE65" i="4"/>
  <c r="CQ65" i="4" s="1"/>
  <c r="CG65" i="4"/>
  <c r="CH65" i="4"/>
  <c r="CT65" i="4" s="1"/>
  <c r="CK65" i="4"/>
  <c r="CW65" i="4" s="1"/>
  <c r="CN65" i="4"/>
  <c r="DP65" i="4" s="1"/>
  <c r="CS65" i="4"/>
  <c r="CV65" i="4"/>
  <c r="DX65" i="4" s="1"/>
  <c r="CZ65" i="4"/>
  <c r="DL65" i="4" s="1"/>
  <c r="DA65" i="4"/>
  <c r="DB65" i="4"/>
  <c r="DC65" i="4"/>
  <c r="DD65" i="4"/>
  <c r="DE65" i="4"/>
  <c r="DS65" i="4" s="1"/>
  <c r="DF65" i="4"/>
  <c r="DG65" i="4"/>
  <c r="DH65" i="4"/>
  <c r="DV65" i="4" s="1"/>
  <c r="DI65" i="4"/>
  <c r="DJ65" i="4"/>
  <c r="DK65" i="4"/>
  <c r="DN65" i="4"/>
  <c r="DU65" i="4"/>
  <c r="DY65" i="4"/>
  <c r="BN66" i="4"/>
  <c r="BZ66" i="4" s="1"/>
  <c r="CL66" i="4" s="1"/>
  <c r="DN66" i="4" s="1"/>
  <c r="BO66" i="4"/>
  <c r="BP66" i="4"/>
  <c r="CB66" i="4" s="1"/>
  <c r="BQ66" i="4"/>
  <c r="BR66" i="4"/>
  <c r="BS66" i="4"/>
  <c r="CE66" i="4" s="1"/>
  <c r="CQ66" i="4" s="1"/>
  <c r="DS66" i="4" s="1"/>
  <c r="BT66" i="4"/>
  <c r="BU66" i="4"/>
  <c r="CG66" i="4" s="1"/>
  <c r="CS66" i="4" s="1"/>
  <c r="BV66" i="4"/>
  <c r="BW66" i="4"/>
  <c r="BX66" i="4"/>
  <c r="CJ66" i="4" s="1"/>
  <c r="BY66" i="4"/>
  <c r="CA66" i="4"/>
  <c r="CM66" i="4" s="1"/>
  <c r="CC66" i="4"/>
  <c r="CO66" i="4" s="1"/>
  <c r="CD66" i="4"/>
  <c r="CP66" i="4" s="1"/>
  <c r="DR66" i="4" s="1"/>
  <c r="CF66" i="4"/>
  <c r="CR66" i="4" s="1"/>
  <c r="CH66" i="4"/>
  <c r="CI66" i="4"/>
  <c r="CU66" i="4" s="1"/>
  <c r="CK66" i="4"/>
  <c r="CW66" i="4" s="1"/>
  <c r="CN66" i="4"/>
  <c r="CT66" i="4"/>
  <c r="DV66" i="4" s="1"/>
  <c r="CV66" i="4"/>
  <c r="CZ66" i="4"/>
  <c r="DA66" i="4"/>
  <c r="DB66" i="4"/>
  <c r="DC66" i="4"/>
  <c r="DD66" i="4"/>
  <c r="DE66" i="4"/>
  <c r="DF66" i="4"/>
  <c r="DT66" i="4" s="1"/>
  <c r="DG66" i="4"/>
  <c r="DH66" i="4"/>
  <c r="DI66" i="4"/>
  <c r="DJ66" i="4"/>
  <c r="DK66" i="4"/>
  <c r="DO66" i="4"/>
  <c r="DQ66" i="4"/>
  <c r="DY66" i="4"/>
  <c r="BN67" i="4"/>
  <c r="BZ67" i="4" s="1"/>
  <c r="BO67" i="4"/>
  <c r="BP67" i="4"/>
  <c r="BQ67" i="4"/>
  <c r="BR67" i="4"/>
  <c r="BS67" i="4"/>
  <c r="CE67" i="4" s="1"/>
  <c r="CQ67" i="4" s="1"/>
  <c r="BT67" i="4"/>
  <c r="CF67" i="4" s="1"/>
  <c r="CR67" i="4" s="1"/>
  <c r="DT67" i="4" s="1"/>
  <c r="BU67" i="4"/>
  <c r="CG67" i="4" s="1"/>
  <c r="CS67" i="4" s="1"/>
  <c r="BV67" i="4"/>
  <c r="CH67" i="4" s="1"/>
  <c r="BW67" i="4"/>
  <c r="BX67" i="4"/>
  <c r="CJ67" i="4" s="1"/>
  <c r="CV67" i="4" s="1"/>
  <c r="BY67" i="4"/>
  <c r="CK67" i="4" s="1"/>
  <c r="CA67" i="4"/>
  <c r="CM67" i="4" s="1"/>
  <c r="CB67" i="4"/>
  <c r="CN67" i="4" s="1"/>
  <c r="DP67" i="4" s="1"/>
  <c r="CC67" i="4"/>
  <c r="CD67" i="4"/>
  <c r="CP67" i="4" s="1"/>
  <c r="CI67" i="4"/>
  <c r="CU67" i="4" s="1"/>
  <c r="CL67" i="4"/>
  <c r="CO67" i="4"/>
  <c r="CT67" i="4"/>
  <c r="CW67" i="4"/>
  <c r="DY67" i="4" s="1"/>
  <c r="CZ67" i="4"/>
  <c r="DA67" i="4"/>
  <c r="DB67" i="4"/>
  <c r="DC67" i="4"/>
  <c r="DD67" i="4"/>
  <c r="DE67" i="4"/>
  <c r="DF67" i="4"/>
  <c r="DG67" i="4"/>
  <c r="DU67" i="4" s="1"/>
  <c r="DH67" i="4"/>
  <c r="DV67" i="4" s="1"/>
  <c r="DI67" i="4"/>
  <c r="DJ67" i="4"/>
  <c r="DK67" i="4"/>
  <c r="DL67" i="4"/>
  <c r="DO67" i="4"/>
  <c r="DQ67" i="4"/>
  <c r="DW67" i="4"/>
  <c r="BN68" i="4"/>
  <c r="BO68" i="4"/>
  <c r="CA68" i="4" s="1"/>
  <c r="BP68" i="4"/>
  <c r="BQ68" i="4"/>
  <c r="CC68" i="4" s="1"/>
  <c r="BR68" i="4"/>
  <c r="CD68" i="4" s="1"/>
  <c r="BS68" i="4"/>
  <c r="BT68" i="4"/>
  <c r="CF68" i="4" s="1"/>
  <c r="CR68" i="4" s="1"/>
  <c r="BU68" i="4"/>
  <c r="BV68" i="4"/>
  <c r="CH68" i="4" s="1"/>
  <c r="CT68" i="4" s="1"/>
  <c r="BW68" i="4"/>
  <c r="BX68" i="4"/>
  <c r="BY68" i="4"/>
  <c r="CK68" i="4" s="1"/>
  <c r="CW68" i="4" s="1"/>
  <c r="BZ68" i="4"/>
  <c r="CL68" i="4" s="1"/>
  <c r="CB68" i="4"/>
  <c r="CN68" i="4" s="1"/>
  <c r="CE68" i="4"/>
  <c r="CQ68" i="4" s="1"/>
  <c r="DS68" i="4" s="1"/>
  <c r="CG68" i="4"/>
  <c r="CS68" i="4" s="1"/>
  <c r="CI68" i="4"/>
  <c r="CJ68" i="4"/>
  <c r="CV68" i="4" s="1"/>
  <c r="CM68" i="4"/>
  <c r="DO68" i="4" s="1"/>
  <c r="CO68" i="4"/>
  <c r="CP68" i="4"/>
  <c r="DR68" i="4" s="1"/>
  <c r="CU68" i="4"/>
  <c r="CZ68" i="4"/>
  <c r="DA68" i="4"/>
  <c r="DB68" i="4"/>
  <c r="DC68" i="4"/>
  <c r="DD68" i="4"/>
  <c r="DE68" i="4"/>
  <c r="DF68" i="4"/>
  <c r="DT68" i="4" s="1"/>
  <c r="DG68" i="4"/>
  <c r="DU68" i="4" s="1"/>
  <c r="DH68" i="4"/>
  <c r="DI68" i="4"/>
  <c r="DJ68" i="4"/>
  <c r="DX68" i="4" s="1"/>
  <c r="DK68" i="4"/>
  <c r="DY68" i="4" s="1"/>
  <c r="DP68" i="4"/>
  <c r="DV68" i="4"/>
  <c r="DW68" i="4"/>
  <c r="BN69" i="4"/>
  <c r="BO69" i="4"/>
  <c r="CA69" i="4" s="1"/>
  <c r="CM69" i="4" s="1"/>
  <c r="BP69" i="4"/>
  <c r="CB69" i="4" s="1"/>
  <c r="CN69" i="4" s="1"/>
  <c r="BQ69" i="4"/>
  <c r="BR69" i="4"/>
  <c r="CD69" i="4" s="1"/>
  <c r="BS69" i="4"/>
  <c r="BT69" i="4"/>
  <c r="BU69" i="4"/>
  <c r="CG69" i="4" s="1"/>
  <c r="CS69" i="4" s="1"/>
  <c r="DU69" i="4" s="1"/>
  <c r="BV69" i="4"/>
  <c r="BW69" i="4"/>
  <c r="CI69" i="4" s="1"/>
  <c r="BX69" i="4"/>
  <c r="BY69" i="4"/>
  <c r="BZ69" i="4"/>
  <c r="CL69" i="4" s="1"/>
  <c r="CC69" i="4"/>
  <c r="CO69" i="4" s="1"/>
  <c r="DQ69" i="4" s="1"/>
  <c r="CE69" i="4"/>
  <c r="CQ69" i="4" s="1"/>
  <c r="CF69" i="4"/>
  <c r="CR69" i="4" s="1"/>
  <c r="DT69" i="4" s="1"/>
  <c r="CH69" i="4"/>
  <c r="CT69" i="4" s="1"/>
  <c r="CJ69" i="4"/>
  <c r="CK69" i="4"/>
  <c r="CW69" i="4" s="1"/>
  <c r="CP69" i="4"/>
  <c r="CU69" i="4"/>
  <c r="CV69" i="4"/>
  <c r="DX69" i="4" s="1"/>
  <c r="CZ69" i="4"/>
  <c r="DA69" i="4"/>
  <c r="DO69" i="4" s="1"/>
  <c r="DB69" i="4"/>
  <c r="DC69" i="4"/>
  <c r="DD69" i="4"/>
  <c r="DE69" i="4"/>
  <c r="DS69" i="4" s="1"/>
  <c r="DF69" i="4"/>
  <c r="DG69" i="4"/>
  <c r="DH69" i="4"/>
  <c r="DI69" i="4"/>
  <c r="DJ69" i="4"/>
  <c r="DK69" i="4"/>
  <c r="DY69" i="4" s="1"/>
  <c r="DL69" i="4"/>
  <c r="DM69" i="4"/>
  <c r="DP69" i="4"/>
  <c r="DV69" i="4"/>
  <c r="BN70" i="4"/>
  <c r="BZ70" i="4" s="1"/>
  <c r="CL70" i="4" s="1"/>
  <c r="BO70" i="4"/>
  <c r="BP70" i="4"/>
  <c r="CB70" i="4" s="1"/>
  <c r="BQ70" i="4"/>
  <c r="BR70" i="4"/>
  <c r="BS70" i="4"/>
  <c r="CE70" i="4" s="1"/>
  <c r="CQ70" i="4" s="1"/>
  <c r="DS70" i="4" s="1"/>
  <c r="BT70" i="4"/>
  <c r="BU70" i="4"/>
  <c r="CG70" i="4" s="1"/>
  <c r="CS70" i="4" s="1"/>
  <c r="BV70" i="4"/>
  <c r="CH70" i="4" s="1"/>
  <c r="CT70" i="4" s="1"/>
  <c r="DV70" i="4" s="1"/>
  <c r="BW70" i="4"/>
  <c r="CI70" i="4" s="1"/>
  <c r="BX70" i="4"/>
  <c r="CJ70" i="4" s="1"/>
  <c r="BY70" i="4"/>
  <c r="CA70" i="4"/>
  <c r="CM70" i="4" s="1"/>
  <c r="CC70" i="4"/>
  <c r="CO70" i="4" s="1"/>
  <c r="CD70" i="4"/>
  <c r="CF70" i="4"/>
  <c r="CR70" i="4" s="1"/>
  <c r="DT70" i="4" s="1"/>
  <c r="CK70" i="4"/>
  <c r="CW70" i="4" s="1"/>
  <c r="DY70" i="4" s="1"/>
  <c r="CN70" i="4"/>
  <c r="CP70" i="4"/>
  <c r="DR70" i="4" s="1"/>
  <c r="CU70" i="4"/>
  <c r="DW70" i="4" s="1"/>
  <c r="CV70" i="4"/>
  <c r="CZ70" i="4"/>
  <c r="DA70" i="4"/>
  <c r="DB70" i="4"/>
  <c r="DC70" i="4"/>
  <c r="DD70" i="4"/>
  <c r="DE70" i="4"/>
  <c r="DF70" i="4"/>
  <c r="DG70" i="4"/>
  <c r="DH70" i="4"/>
  <c r="DI70" i="4"/>
  <c r="DJ70" i="4"/>
  <c r="DK70" i="4"/>
  <c r="DL70" i="4"/>
  <c r="DN70" i="4"/>
  <c r="DQ70" i="4"/>
  <c r="BN71" i="4"/>
  <c r="BO71" i="4"/>
  <c r="BP71" i="4"/>
  <c r="CB71" i="4" s="1"/>
  <c r="CN71" i="4" s="1"/>
  <c r="BQ71" i="4"/>
  <c r="BR71" i="4"/>
  <c r="CD71" i="4" s="1"/>
  <c r="CP71" i="4" s="1"/>
  <c r="DR71" i="4" s="1"/>
  <c r="BS71" i="4"/>
  <c r="CE71" i="4" s="1"/>
  <c r="CQ71" i="4" s="1"/>
  <c r="BT71" i="4"/>
  <c r="BU71" i="4"/>
  <c r="CG71" i="4" s="1"/>
  <c r="CS71" i="4" s="1"/>
  <c r="BV71" i="4"/>
  <c r="CH71" i="4" s="1"/>
  <c r="CT71" i="4" s="1"/>
  <c r="DV71" i="4" s="1"/>
  <c r="BW71" i="4"/>
  <c r="BX71" i="4"/>
  <c r="BY71" i="4"/>
  <c r="CK71" i="4" s="1"/>
  <c r="CW71" i="4" s="1"/>
  <c r="DY71" i="4" s="1"/>
  <c r="BZ71" i="4"/>
  <c r="CL71" i="4" s="1"/>
  <c r="DN71" i="4" s="1"/>
  <c r="CA71" i="4"/>
  <c r="CM71" i="4" s="1"/>
  <c r="CC71" i="4"/>
  <c r="CO71" i="4" s="1"/>
  <c r="CF71" i="4"/>
  <c r="CI71" i="4"/>
  <c r="CU71" i="4" s="1"/>
  <c r="CJ71" i="4"/>
  <c r="CV71" i="4" s="1"/>
  <c r="CR71" i="4"/>
  <c r="CZ71" i="4"/>
  <c r="DA71" i="4"/>
  <c r="DB71" i="4"/>
  <c r="DC71" i="4"/>
  <c r="DD71" i="4"/>
  <c r="DE71" i="4"/>
  <c r="DS71" i="4" s="1"/>
  <c r="DF71" i="4"/>
  <c r="DT71" i="4" s="1"/>
  <c r="DG71" i="4"/>
  <c r="DH71" i="4"/>
  <c r="DI71" i="4"/>
  <c r="DW71" i="4" s="1"/>
  <c r="DJ71" i="4"/>
  <c r="DK71" i="4"/>
  <c r="DQ71" i="4"/>
  <c r="DU71" i="4"/>
  <c r="BN72" i="4"/>
  <c r="BO72" i="4"/>
  <c r="BP72" i="4"/>
  <c r="CB72" i="4" s="1"/>
  <c r="BQ72" i="4"/>
  <c r="CC72" i="4" s="1"/>
  <c r="CO72" i="4" s="1"/>
  <c r="BR72" i="4"/>
  <c r="CD72" i="4" s="1"/>
  <c r="CP72" i="4" s="1"/>
  <c r="BS72" i="4"/>
  <c r="BT72" i="4"/>
  <c r="CF72" i="4" s="1"/>
  <c r="BU72" i="4"/>
  <c r="BV72" i="4"/>
  <c r="BW72" i="4"/>
  <c r="BX72" i="4"/>
  <c r="CJ72" i="4" s="1"/>
  <c r="CV72" i="4" s="1"/>
  <c r="DX72" i="4" s="1"/>
  <c r="BY72" i="4"/>
  <c r="CK72" i="4" s="1"/>
  <c r="CW72" i="4" s="1"/>
  <c r="BZ72" i="4"/>
  <c r="CL72" i="4" s="1"/>
  <c r="CA72" i="4"/>
  <c r="CE72" i="4"/>
  <c r="CQ72" i="4" s="1"/>
  <c r="CG72" i="4"/>
  <c r="CS72" i="4" s="1"/>
  <c r="CH72" i="4"/>
  <c r="CT72" i="4" s="1"/>
  <c r="CI72" i="4"/>
  <c r="CU72" i="4" s="1"/>
  <c r="DW72" i="4" s="1"/>
  <c r="CM72" i="4"/>
  <c r="CN72" i="4"/>
  <c r="DP72" i="4" s="1"/>
  <c r="CR72" i="4"/>
  <c r="DT72" i="4" s="1"/>
  <c r="CZ72" i="4"/>
  <c r="DA72" i="4"/>
  <c r="DB72" i="4"/>
  <c r="DC72" i="4"/>
  <c r="DD72" i="4"/>
  <c r="DE72" i="4"/>
  <c r="DF72" i="4"/>
  <c r="DG72" i="4"/>
  <c r="DM72" i="4" s="1"/>
  <c r="DH72" i="4"/>
  <c r="DV72" i="4" s="1"/>
  <c r="DI72" i="4"/>
  <c r="DJ72" i="4"/>
  <c r="DK72" i="4"/>
  <c r="DO72" i="4"/>
  <c r="DR72" i="4"/>
  <c r="BN73" i="4"/>
  <c r="BZ73" i="4" s="1"/>
  <c r="CL73" i="4" s="1"/>
  <c r="BO73" i="4"/>
  <c r="CA73" i="4" s="1"/>
  <c r="BP73" i="4"/>
  <c r="CB73" i="4" s="1"/>
  <c r="CN73" i="4" s="1"/>
  <c r="DP73" i="4" s="1"/>
  <c r="BQ73" i="4"/>
  <c r="CC73" i="4" s="1"/>
  <c r="CO73" i="4" s="1"/>
  <c r="BR73" i="4"/>
  <c r="BS73" i="4"/>
  <c r="BT73" i="4"/>
  <c r="CF73" i="4" s="1"/>
  <c r="CR73" i="4" s="1"/>
  <c r="DT73" i="4" s="1"/>
  <c r="BU73" i="4"/>
  <c r="BV73" i="4"/>
  <c r="BW73" i="4"/>
  <c r="CI73" i="4" s="1"/>
  <c r="BX73" i="4"/>
  <c r="CJ73" i="4" s="1"/>
  <c r="BY73" i="4"/>
  <c r="CD73" i="4"/>
  <c r="CP73" i="4" s="1"/>
  <c r="CE73" i="4"/>
  <c r="CQ73" i="4" s="1"/>
  <c r="CG73" i="4"/>
  <c r="CS73" i="4" s="1"/>
  <c r="CH73" i="4"/>
  <c r="CT73" i="4" s="1"/>
  <c r="CK73" i="4"/>
  <c r="CW73" i="4" s="1"/>
  <c r="CM73" i="4"/>
  <c r="CU73" i="4"/>
  <c r="CV73" i="4"/>
  <c r="DX73" i="4" s="1"/>
  <c r="CZ73" i="4"/>
  <c r="DA73" i="4"/>
  <c r="DB73" i="4"/>
  <c r="DC73" i="4"/>
  <c r="DD73" i="4"/>
  <c r="DR73" i="4" s="1"/>
  <c r="DE73" i="4"/>
  <c r="DS73" i="4" s="1"/>
  <c r="DF73" i="4"/>
  <c r="DG73" i="4"/>
  <c r="DH73" i="4"/>
  <c r="DV73" i="4" s="1"/>
  <c r="DI73" i="4"/>
  <c r="DW73" i="4" s="1"/>
  <c r="DJ73" i="4"/>
  <c r="DK73" i="4"/>
  <c r="DQ73" i="4"/>
  <c r="DU73" i="4"/>
  <c r="BN74" i="4"/>
  <c r="BO74" i="4"/>
  <c r="CA74" i="4" s="1"/>
  <c r="CM74" i="4" s="1"/>
  <c r="DO74" i="4" s="1"/>
  <c r="BP74" i="4"/>
  <c r="CB74" i="4" s="1"/>
  <c r="BQ74" i="4"/>
  <c r="BR74" i="4"/>
  <c r="CD74" i="4" s="1"/>
  <c r="CP74" i="4" s="1"/>
  <c r="BS74" i="4"/>
  <c r="BT74" i="4"/>
  <c r="CF74" i="4" s="1"/>
  <c r="CR74" i="4" s="1"/>
  <c r="DT74" i="4" s="1"/>
  <c r="BU74" i="4"/>
  <c r="CG74" i="4" s="1"/>
  <c r="CS74" i="4" s="1"/>
  <c r="BV74" i="4"/>
  <c r="BW74" i="4"/>
  <c r="CI74" i="4" s="1"/>
  <c r="CU74" i="4" s="1"/>
  <c r="BX74" i="4"/>
  <c r="CJ74" i="4" s="1"/>
  <c r="CV74" i="4" s="1"/>
  <c r="DX74" i="4" s="1"/>
  <c r="BY74" i="4"/>
  <c r="BZ74" i="4"/>
  <c r="CC74" i="4"/>
  <c r="CO74" i="4" s="1"/>
  <c r="CE74" i="4"/>
  <c r="CQ74" i="4" s="1"/>
  <c r="DS74" i="4" s="1"/>
  <c r="CH74" i="4"/>
  <c r="CT74" i="4" s="1"/>
  <c r="CK74" i="4"/>
  <c r="CW74" i="4" s="1"/>
  <c r="DY74" i="4" s="1"/>
  <c r="CL74" i="4"/>
  <c r="CN74" i="4"/>
  <c r="CZ74" i="4"/>
  <c r="DA74" i="4"/>
  <c r="DB74" i="4"/>
  <c r="DC74" i="4"/>
  <c r="DD74" i="4"/>
  <c r="DR74" i="4" s="1"/>
  <c r="DE74" i="4"/>
  <c r="DF74" i="4"/>
  <c r="DG74" i="4"/>
  <c r="DH74" i="4"/>
  <c r="DI74" i="4"/>
  <c r="DW74" i="4" s="1"/>
  <c r="DJ74" i="4"/>
  <c r="DK74" i="4"/>
  <c r="DP74" i="4"/>
  <c r="DQ74" i="4"/>
  <c r="BN75" i="4"/>
  <c r="BO75" i="4"/>
  <c r="CA75" i="4" s="1"/>
  <c r="CM75" i="4" s="1"/>
  <c r="DO75" i="4" s="1"/>
  <c r="BP75" i="4"/>
  <c r="CB75" i="4" s="1"/>
  <c r="CN75" i="4" s="1"/>
  <c r="DP75" i="4" s="1"/>
  <c r="BQ75" i="4"/>
  <c r="BR75" i="4"/>
  <c r="CD75" i="4" s="1"/>
  <c r="CP75" i="4" s="1"/>
  <c r="BS75" i="4"/>
  <c r="BT75" i="4"/>
  <c r="BU75" i="4"/>
  <c r="CG75" i="4" s="1"/>
  <c r="CS75" i="4" s="1"/>
  <c r="BV75" i="4"/>
  <c r="BW75" i="4"/>
  <c r="BX75" i="4"/>
  <c r="BY75" i="4"/>
  <c r="BZ75" i="4"/>
  <c r="CL75" i="4" s="1"/>
  <c r="CC75" i="4"/>
  <c r="CO75" i="4" s="1"/>
  <c r="CE75" i="4"/>
  <c r="CF75" i="4"/>
  <c r="CR75" i="4" s="1"/>
  <c r="DT75" i="4" s="1"/>
  <c r="CH75" i="4"/>
  <c r="CT75" i="4" s="1"/>
  <c r="CI75" i="4"/>
  <c r="CJ75" i="4"/>
  <c r="CK75" i="4"/>
  <c r="CW75" i="4" s="1"/>
  <c r="CQ75" i="4"/>
  <c r="CU75" i="4"/>
  <c r="DW75" i="4" s="1"/>
  <c r="CV75" i="4"/>
  <c r="DX75" i="4" s="1"/>
  <c r="CZ75" i="4"/>
  <c r="DA75" i="4"/>
  <c r="DB75" i="4"/>
  <c r="DC75" i="4"/>
  <c r="DD75" i="4"/>
  <c r="DR75" i="4" s="1"/>
  <c r="DE75" i="4"/>
  <c r="DF75" i="4"/>
  <c r="DG75" i="4"/>
  <c r="DH75" i="4"/>
  <c r="DI75" i="4"/>
  <c r="DJ75" i="4"/>
  <c r="DK75" i="4"/>
  <c r="DY75" i="4" s="1"/>
  <c r="DL75" i="4"/>
  <c r="DN75" i="4"/>
  <c r="DS75" i="4"/>
  <c r="DV75" i="4"/>
  <c r="BN76" i="4"/>
  <c r="BO76" i="4"/>
  <c r="BP76" i="4"/>
  <c r="CB76" i="4" s="1"/>
  <c r="CN76" i="4" s="1"/>
  <c r="BQ76" i="4"/>
  <c r="BR76" i="4"/>
  <c r="CD76" i="4" s="1"/>
  <c r="CP76" i="4" s="1"/>
  <c r="BS76" i="4"/>
  <c r="CE76" i="4" s="1"/>
  <c r="CQ76" i="4" s="1"/>
  <c r="BT76" i="4"/>
  <c r="BU76" i="4"/>
  <c r="CG76" i="4" s="1"/>
  <c r="CS76" i="4" s="1"/>
  <c r="DU76" i="4" s="1"/>
  <c r="BV76" i="4"/>
  <c r="BW76" i="4"/>
  <c r="BX76" i="4"/>
  <c r="CJ76" i="4" s="1"/>
  <c r="CV76" i="4" s="1"/>
  <c r="BY76" i="4"/>
  <c r="BZ76" i="4"/>
  <c r="CA76" i="4"/>
  <c r="CM76" i="4" s="1"/>
  <c r="CC76" i="4"/>
  <c r="CF76" i="4"/>
  <c r="CR76" i="4" s="1"/>
  <c r="CH76" i="4"/>
  <c r="CT76" i="4" s="1"/>
  <c r="DV76" i="4" s="1"/>
  <c r="CI76" i="4"/>
  <c r="CU76" i="4" s="1"/>
  <c r="CK76" i="4"/>
  <c r="CW76" i="4" s="1"/>
  <c r="DY76" i="4" s="1"/>
  <c r="CL76" i="4"/>
  <c r="CO76" i="4"/>
  <c r="DQ76" i="4" s="1"/>
  <c r="CZ76" i="4"/>
  <c r="DA76" i="4"/>
  <c r="DB76" i="4"/>
  <c r="DC76" i="4"/>
  <c r="DD76" i="4"/>
  <c r="DE76" i="4"/>
  <c r="DF76" i="4"/>
  <c r="DG76" i="4"/>
  <c r="DH76" i="4"/>
  <c r="DI76" i="4"/>
  <c r="DW76" i="4" s="1"/>
  <c r="DJ76" i="4"/>
  <c r="DK76" i="4"/>
  <c r="DL76" i="4"/>
  <c r="DR76" i="4"/>
  <c r="DT76" i="4"/>
  <c r="BN77" i="4"/>
  <c r="BZ77" i="4" s="1"/>
  <c r="CL77" i="4" s="1"/>
  <c r="BO77" i="4"/>
  <c r="CA77" i="4" s="1"/>
  <c r="CM77" i="4" s="1"/>
  <c r="BP77" i="4"/>
  <c r="CB77" i="4" s="1"/>
  <c r="CN77" i="4" s="1"/>
  <c r="DP77" i="4" s="1"/>
  <c r="BQ77" i="4"/>
  <c r="CC77" i="4" s="1"/>
  <c r="CO77" i="4" s="1"/>
  <c r="BR77" i="4"/>
  <c r="BS77" i="4"/>
  <c r="CE77" i="4" s="1"/>
  <c r="CQ77" i="4" s="1"/>
  <c r="DS77" i="4" s="1"/>
  <c r="BT77" i="4"/>
  <c r="BU77" i="4"/>
  <c r="BV77" i="4"/>
  <c r="CH77" i="4" s="1"/>
  <c r="CT77" i="4" s="1"/>
  <c r="BW77" i="4"/>
  <c r="BX77" i="4"/>
  <c r="BY77" i="4"/>
  <c r="CK77" i="4" s="1"/>
  <c r="CW77" i="4" s="1"/>
  <c r="CD77" i="4"/>
  <c r="CP77" i="4" s="1"/>
  <c r="CF77" i="4"/>
  <c r="CR77" i="4" s="1"/>
  <c r="DT77" i="4" s="1"/>
  <c r="CG77" i="4"/>
  <c r="CS77" i="4" s="1"/>
  <c r="CI77" i="4"/>
  <c r="CU77" i="4" s="1"/>
  <c r="DW77" i="4" s="1"/>
  <c r="CJ77" i="4"/>
  <c r="CV77" i="4"/>
  <c r="CZ77" i="4"/>
  <c r="DA77" i="4"/>
  <c r="DB77" i="4"/>
  <c r="DC77" i="4"/>
  <c r="DD77" i="4"/>
  <c r="DR77" i="4" s="1"/>
  <c r="DE77" i="4"/>
  <c r="DF77" i="4"/>
  <c r="DG77" i="4"/>
  <c r="DH77" i="4"/>
  <c r="DI77" i="4"/>
  <c r="DJ77" i="4"/>
  <c r="DK77" i="4"/>
  <c r="DL77" i="4"/>
  <c r="DO77" i="4"/>
  <c r="DX77" i="4"/>
  <c r="BN78" i="4"/>
  <c r="BZ78" i="4" s="1"/>
  <c r="BO78" i="4"/>
  <c r="CA78" i="4" s="1"/>
  <c r="CM78" i="4" s="1"/>
  <c r="BP78" i="4"/>
  <c r="BQ78" i="4"/>
  <c r="BR78" i="4"/>
  <c r="BS78" i="4"/>
  <c r="BT78" i="4"/>
  <c r="CF78" i="4" s="1"/>
  <c r="BU78" i="4"/>
  <c r="CG78" i="4" s="1"/>
  <c r="CS78" i="4" s="1"/>
  <c r="BV78" i="4"/>
  <c r="CH78" i="4" s="1"/>
  <c r="CT78" i="4" s="1"/>
  <c r="BW78" i="4"/>
  <c r="CI78" i="4" s="1"/>
  <c r="CU78" i="4" s="1"/>
  <c r="BX78" i="4"/>
  <c r="BY78" i="4"/>
  <c r="CK78" i="4" s="1"/>
  <c r="CB78" i="4"/>
  <c r="CN78" i="4" s="1"/>
  <c r="DP78" i="4" s="1"/>
  <c r="CC78" i="4"/>
  <c r="CO78" i="4" s="1"/>
  <c r="DQ78" i="4" s="1"/>
  <c r="CD78" i="4"/>
  <c r="CP78" i="4" s="1"/>
  <c r="DR78" i="4" s="1"/>
  <c r="CE78" i="4"/>
  <c r="CQ78" i="4" s="1"/>
  <c r="CJ78" i="4"/>
  <c r="CV78" i="4" s="1"/>
  <c r="CL78" i="4"/>
  <c r="CR78" i="4"/>
  <c r="CW78" i="4"/>
  <c r="DY78" i="4" s="1"/>
  <c r="CZ78" i="4"/>
  <c r="DA78" i="4"/>
  <c r="DB78" i="4"/>
  <c r="DC78" i="4"/>
  <c r="DD78" i="4"/>
  <c r="DE78" i="4"/>
  <c r="DF78" i="4"/>
  <c r="DT78" i="4" s="1"/>
  <c r="DG78" i="4"/>
  <c r="DH78" i="4"/>
  <c r="DI78" i="4"/>
  <c r="DW78" i="4" s="1"/>
  <c r="DJ78" i="4"/>
  <c r="DK78" i="4"/>
  <c r="DU78" i="4"/>
  <c r="DV78" i="4"/>
  <c r="DX78" i="4"/>
  <c r="BN79" i="4"/>
  <c r="BO79" i="4"/>
  <c r="BP79" i="4"/>
  <c r="CB79" i="4" s="1"/>
  <c r="CN79" i="4" s="1"/>
  <c r="DP79" i="4" s="1"/>
  <c r="BQ79" i="4"/>
  <c r="BR79" i="4"/>
  <c r="CD79" i="4" s="1"/>
  <c r="BS79" i="4"/>
  <c r="CE79" i="4" s="1"/>
  <c r="CQ79" i="4" s="1"/>
  <c r="DS79" i="4" s="1"/>
  <c r="BT79" i="4"/>
  <c r="BU79" i="4"/>
  <c r="CG79" i="4" s="1"/>
  <c r="CS79" i="4" s="1"/>
  <c r="BV79" i="4"/>
  <c r="BW79" i="4"/>
  <c r="BX79" i="4"/>
  <c r="CJ79" i="4" s="1"/>
  <c r="CV79" i="4" s="1"/>
  <c r="DX79" i="4" s="1"/>
  <c r="BY79" i="4"/>
  <c r="BZ79" i="4"/>
  <c r="CL79" i="4" s="1"/>
  <c r="CA79" i="4"/>
  <c r="CM79" i="4" s="1"/>
  <c r="DO79" i="4" s="1"/>
  <c r="CC79" i="4"/>
  <c r="CO79" i="4" s="1"/>
  <c r="CF79" i="4"/>
  <c r="CH79" i="4"/>
  <c r="CT79" i="4" s="1"/>
  <c r="CI79" i="4"/>
  <c r="CK79" i="4"/>
  <c r="CW79" i="4" s="1"/>
  <c r="CP79" i="4"/>
  <c r="CR79" i="4"/>
  <c r="CU79" i="4"/>
  <c r="DW79" i="4" s="1"/>
  <c r="CZ79" i="4"/>
  <c r="DA79" i="4"/>
  <c r="DB79" i="4"/>
  <c r="DC79" i="4"/>
  <c r="DQ79" i="4" s="1"/>
  <c r="DD79" i="4"/>
  <c r="DE79" i="4"/>
  <c r="DF79" i="4"/>
  <c r="DT79" i="4" s="1"/>
  <c r="DG79" i="4"/>
  <c r="DH79" i="4"/>
  <c r="DV79" i="4" s="1"/>
  <c r="DI79" i="4"/>
  <c r="DJ79" i="4"/>
  <c r="DK79" i="4"/>
  <c r="DY79" i="4" s="1"/>
  <c r="DL79" i="4"/>
  <c r="DN79" i="4"/>
  <c r="BN80" i="4"/>
  <c r="BZ80" i="4" s="1"/>
  <c r="BO80" i="4"/>
  <c r="BP80" i="4"/>
  <c r="CB80" i="4" s="1"/>
  <c r="BQ80" i="4"/>
  <c r="CC80" i="4" s="1"/>
  <c r="CO80" i="4" s="1"/>
  <c r="DQ80" i="4" s="1"/>
  <c r="BR80" i="4"/>
  <c r="BS80" i="4"/>
  <c r="CE80" i="4" s="1"/>
  <c r="CQ80" i="4" s="1"/>
  <c r="BT80" i="4"/>
  <c r="BU80" i="4"/>
  <c r="CG80" i="4" s="1"/>
  <c r="CS80" i="4" s="1"/>
  <c r="BV80" i="4"/>
  <c r="CH80" i="4" s="1"/>
  <c r="CT80" i="4" s="1"/>
  <c r="DV80" i="4" s="1"/>
  <c r="BW80" i="4"/>
  <c r="BX80" i="4"/>
  <c r="CJ80" i="4" s="1"/>
  <c r="BY80" i="4"/>
  <c r="CK80" i="4" s="1"/>
  <c r="CW80" i="4" s="1"/>
  <c r="DY80" i="4" s="1"/>
  <c r="CA80" i="4"/>
  <c r="CM80" i="4" s="1"/>
  <c r="CD80" i="4"/>
  <c r="CP80" i="4" s="1"/>
  <c r="DR80" i="4" s="1"/>
  <c r="CF80" i="4"/>
  <c r="CR80" i="4" s="1"/>
  <c r="CI80" i="4"/>
  <c r="CU80" i="4" s="1"/>
  <c r="CL80" i="4"/>
  <c r="DN80" i="4" s="1"/>
  <c r="CN80" i="4"/>
  <c r="CV80" i="4"/>
  <c r="CZ80" i="4"/>
  <c r="DA80" i="4"/>
  <c r="DB80" i="4"/>
  <c r="DC80" i="4"/>
  <c r="DD80" i="4"/>
  <c r="DE80" i="4"/>
  <c r="DF80" i="4"/>
  <c r="DG80" i="4"/>
  <c r="DH80" i="4"/>
  <c r="DI80" i="4"/>
  <c r="DJ80" i="4"/>
  <c r="DX80" i="4" s="1"/>
  <c r="DK80" i="4"/>
  <c r="DT80" i="4"/>
  <c r="DU80" i="4"/>
  <c r="BN81" i="4"/>
  <c r="BZ81" i="4" s="1"/>
  <c r="BO81" i="4"/>
  <c r="CA81" i="4" s="1"/>
  <c r="CM81" i="4" s="1"/>
  <c r="DO81" i="4" s="1"/>
  <c r="BP81" i="4"/>
  <c r="CB81" i="4" s="1"/>
  <c r="CN81" i="4" s="1"/>
  <c r="BQ81" i="4"/>
  <c r="CC81" i="4" s="1"/>
  <c r="CO81" i="4" s="1"/>
  <c r="BR81" i="4"/>
  <c r="BS81" i="4"/>
  <c r="BT81" i="4"/>
  <c r="CF81" i="4" s="1"/>
  <c r="CR81" i="4" s="1"/>
  <c r="DT81" i="4" s="1"/>
  <c r="BU81" i="4"/>
  <c r="BV81" i="4"/>
  <c r="CH81" i="4" s="1"/>
  <c r="BW81" i="4"/>
  <c r="BX81" i="4"/>
  <c r="CJ81" i="4" s="1"/>
  <c r="CV81" i="4" s="1"/>
  <c r="BY81" i="4"/>
  <c r="CK81" i="4" s="1"/>
  <c r="CW81" i="4" s="1"/>
  <c r="CD81" i="4"/>
  <c r="CP81" i="4" s="1"/>
  <c r="CE81" i="4"/>
  <c r="CQ81" i="4" s="1"/>
  <c r="DS81" i="4" s="1"/>
  <c r="CG81" i="4"/>
  <c r="CS81" i="4" s="1"/>
  <c r="CI81" i="4"/>
  <c r="CU81" i="4" s="1"/>
  <c r="CL81" i="4"/>
  <c r="CT81" i="4"/>
  <c r="CZ81" i="4"/>
  <c r="DA81" i="4"/>
  <c r="DB81" i="4"/>
  <c r="DC81" i="4"/>
  <c r="DD81" i="4"/>
  <c r="DE81" i="4"/>
  <c r="DF81" i="4"/>
  <c r="DG81" i="4"/>
  <c r="DU81" i="4" s="1"/>
  <c r="DH81" i="4"/>
  <c r="DI81" i="4"/>
  <c r="DJ81" i="4"/>
  <c r="DK81" i="4"/>
  <c r="DR81" i="4"/>
  <c r="DW81" i="4"/>
  <c r="BN82" i="4"/>
  <c r="BO82" i="4"/>
  <c r="CA82" i="4" s="1"/>
  <c r="CM82" i="4" s="1"/>
  <c r="BP82" i="4"/>
  <c r="BQ82" i="4"/>
  <c r="BR82" i="4"/>
  <c r="BS82" i="4"/>
  <c r="BT82" i="4"/>
  <c r="CF82" i="4" s="1"/>
  <c r="BU82" i="4"/>
  <c r="CG82" i="4" s="1"/>
  <c r="BV82" i="4"/>
  <c r="CH82" i="4" s="1"/>
  <c r="CT82" i="4" s="1"/>
  <c r="BW82" i="4"/>
  <c r="CI82" i="4" s="1"/>
  <c r="CU82" i="4" s="1"/>
  <c r="BX82" i="4"/>
  <c r="BY82" i="4"/>
  <c r="BZ82" i="4"/>
  <c r="CL82" i="4" s="1"/>
  <c r="CB82" i="4"/>
  <c r="CN82" i="4" s="1"/>
  <c r="CC82" i="4"/>
  <c r="CD82" i="4"/>
  <c r="CP82" i="4" s="1"/>
  <c r="DR82" i="4" s="1"/>
  <c r="CE82" i="4"/>
  <c r="CQ82" i="4" s="1"/>
  <c r="CJ82" i="4"/>
  <c r="CV82" i="4" s="1"/>
  <c r="CK82" i="4"/>
  <c r="CW82" i="4" s="1"/>
  <c r="CO82" i="4"/>
  <c r="DQ82" i="4" s="1"/>
  <c r="CR82" i="4"/>
  <c r="CS82" i="4"/>
  <c r="CZ82" i="4"/>
  <c r="DA82" i="4"/>
  <c r="DB82" i="4"/>
  <c r="DP82" i="4" s="1"/>
  <c r="DC82" i="4"/>
  <c r="DD82" i="4"/>
  <c r="DE82" i="4"/>
  <c r="DF82" i="4"/>
  <c r="DG82" i="4"/>
  <c r="DH82" i="4"/>
  <c r="DI82" i="4"/>
  <c r="DJ82" i="4"/>
  <c r="DK82" i="4"/>
  <c r="DM82" i="4"/>
  <c r="DU82" i="4"/>
  <c r="DV82" i="4"/>
  <c r="DX82" i="4"/>
  <c r="DY82" i="4"/>
  <c r="BN83" i="4"/>
  <c r="BO83" i="4"/>
  <c r="CA83" i="4" s="1"/>
  <c r="CM83" i="4" s="1"/>
  <c r="BP83" i="4"/>
  <c r="BQ83" i="4"/>
  <c r="BR83" i="4"/>
  <c r="CD83" i="4" s="1"/>
  <c r="CP83" i="4" s="1"/>
  <c r="BS83" i="4"/>
  <c r="CE83" i="4" s="1"/>
  <c r="BT83" i="4"/>
  <c r="CF83" i="4" s="1"/>
  <c r="CR83" i="4" s="1"/>
  <c r="BU83" i="4"/>
  <c r="CG83" i="4" s="1"/>
  <c r="CS83" i="4" s="1"/>
  <c r="BV83" i="4"/>
  <c r="BW83" i="4"/>
  <c r="CI83" i="4" s="1"/>
  <c r="CU83" i="4" s="1"/>
  <c r="DW83" i="4" s="1"/>
  <c r="BX83" i="4"/>
  <c r="BY83" i="4"/>
  <c r="BZ83" i="4"/>
  <c r="CL83" i="4" s="1"/>
  <c r="DN83" i="4" s="1"/>
  <c r="CB83" i="4"/>
  <c r="CN83" i="4" s="1"/>
  <c r="CC83" i="4"/>
  <c r="CO83" i="4" s="1"/>
  <c r="CH83" i="4"/>
  <c r="CT83" i="4" s="1"/>
  <c r="CJ83" i="4"/>
  <c r="CV83" i="4" s="1"/>
  <c r="CK83" i="4"/>
  <c r="CW83" i="4" s="1"/>
  <c r="CQ83" i="4"/>
  <c r="DS83" i="4" s="1"/>
  <c r="CZ83" i="4"/>
  <c r="DA83" i="4"/>
  <c r="DB83" i="4"/>
  <c r="DC83" i="4"/>
  <c r="DQ83" i="4" s="1"/>
  <c r="DD83" i="4"/>
  <c r="DE83" i="4"/>
  <c r="DF83" i="4"/>
  <c r="DG83" i="4"/>
  <c r="DU83" i="4" s="1"/>
  <c r="DH83" i="4"/>
  <c r="DI83" i="4"/>
  <c r="DJ83" i="4"/>
  <c r="DK83" i="4"/>
  <c r="DO83" i="4"/>
  <c r="DP83" i="4"/>
  <c r="DV83" i="4"/>
  <c r="DX83" i="4"/>
  <c r="BN84" i="4"/>
  <c r="BO84" i="4"/>
  <c r="BP84" i="4"/>
  <c r="CB84" i="4" s="1"/>
  <c r="BQ84" i="4"/>
  <c r="BR84" i="4"/>
  <c r="CD84" i="4" s="1"/>
  <c r="CP84" i="4" s="1"/>
  <c r="DR84" i="4" s="1"/>
  <c r="BS84" i="4"/>
  <c r="CE84" i="4" s="1"/>
  <c r="CQ84" i="4" s="1"/>
  <c r="BT84" i="4"/>
  <c r="BU84" i="4"/>
  <c r="BV84" i="4"/>
  <c r="CH84" i="4" s="1"/>
  <c r="CT84" i="4" s="1"/>
  <c r="DV84" i="4" s="1"/>
  <c r="BW84" i="4"/>
  <c r="BX84" i="4"/>
  <c r="CJ84" i="4" s="1"/>
  <c r="BY84" i="4"/>
  <c r="BZ84" i="4"/>
  <c r="CL84" i="4" s="1"/>
  <c r="DN84" i="4" s="1"/>
  <c r="CA84" i="4"/>
  <c r="CM84" i="4" s="1"/>
  <c r="CC84" i="4"/>
  <c r="CF84" i="4"/>
  <c r="CR84" i="4" s="1"/>
  <c r="CG84" i="4"/>
  <c r="CS84" i="4" s="1"/>
  <c r="DU84" i="4" s="1"/>
  <c r="CI84" i="4"/>
  <c r="CU84" i="4" s="1"/>
  <c r="CK84" i="4"/>
  <c r="CW84" i="4" s="1"/>
  <c r="DY84" i="4" s="1"/>
  <c r="CN84" i="4"/>
  <c r="CO84" i="4"/>
  <c r="DQ84" i="4" s="1"/>
  <c r="CV84" i="4"/>
  <c r="CZ84" i="4"/>
  <c r="DA84" i="4"/>
  <c r="DB84" i="4"/>
  <c r="DC84" i="4"/>
  <c r="DD84" i="4"/>
  <c r="DE84" i="4"/>
  <c r="DS84" i="4" s="1"/>
  <c r="DF84" i="4"/>
  <c r="DG84" i="4"/>
  <c r="DH84" i="4"/>
  <c r="DI84" i="4"/>
  <c r="DW84" i="4" s="1"/>
  <c r="DJ84" i="4"/>
  <c r="DX84" i="4" s="1"/>
  <c r="DK84" i="4"/>
  <c r="DT84" i="4"/>
  <c r="BN85" i="4"/>
  <c r="BZ85" i="4" s="1"/>
  <c r="BO85" i="4"/>
  <c r="BP85" i="4"/>
  <c r="CB85" i="4" s="1"/>
  <c r="CN85" i="4" s="1"/>
  <c r="DP85" i="4" s="1"/>
  <c r="BQ85" i="4"/>
  <c r="CC85" i="4" s="1"/>
  <c r="CO85" i="4" s="1"/>
  <c r="BR85" i="4"/>
  <c r="BS85" i="4"/>
  <c r="CE85" i="4" s="1"/>
  <c r="CQ85" i="4" s="1"/>
  <c r="BT85" i="4"/>
  <c r="BU85" i="4"/>
  <c r="BV85" i="4"/>
  <c r="CH85" i="4" s="1"/>
  <c r="CT85" i="4" s="1"/>
  <c r="BW85" i="4"/>
  <c r="BX85" i="4"/>
  <c r="CJ85" i="4" s="1"/>
  <c r="CV85" i="4" s="1"/>
  <c r="DX85" i="4" s="1"/>
  <c r="BY85" i="4"/>
  <c r="CK85" i="4" s="1"/>
  <c r="CW85" i="4" s="1"/>
  <c r="CA85" i="4"/>
  <c r="CD85" i="4"/>
  <c r="CP85" i="4" s="1"/>
  <c r="CF85" i="4"/>
  <c r="CG85" i="4"/>
  <c r="CS85" i="4" s="1"/>
  <c r="CI85" i="4"/>
  <c r="CU85" i="4" s="1"/>
  <c r="DW85" i="4" s="1"/>
  <c r="CL85" i="4"/>
  <c r="CM85" i="4"/>
  <c r="CR85" i="4"/>
  <c r="DT85" i="4" s="1"/>
  <c r="CZ85" i="4"/>
  <c r="DA85" i="4"/>
  <c r="DB85" i="4"/>
  <c r="DC85" i="4"/>
  <c r="DD85" i="4"/>
  <c r="DE85" i="4"/>
  <c r="DF85" i="4"/>
  <c r="DG85" i="4"/>
  <c r="DU85" i="4" s="1"/>
  <c r="DH85" i="4"/>
  <c r="DV85" i="4" s="1"/>
  <c r="DI85" i="4"/>
  <c r="DJ85" i="4"/>
  <c r="DK85" i="4"/>
  <c r="DO85" i="4"/>
  <c r="DR85" i="4"/>
  <c r="DS85" i="4"/>
  <c r="BN86" i="4"/>
  <c r="BZ86" i="4" s="1"/>
  <c r="CL86" i="4" s="1"/>
  <c r="DN86" i="4" s="1"/>
  <c r="BO86" i="4"/>
  <c r="CA86" i="4" s="1"/>
  <c r="CM86" i="4" s="1"/>
  <c r="BP86" i="4"/>
  <c r="BQ86" i="4"/>
  <c r="BR86" i="4"/>
  <c r="BS86" i="4"/>
  <c r="BT86" i="4"/>
  <c r="CF86" i="4" s="1"/>
  <c r="BU86" i="4"/>
  <c r="BV86" i="4"/>
  <c r="CH86" i="4" s="1"/>
  <c r="CT86" i="4" s="1"/>
  <c r="DV86" i="4" s="1"/>
  <c r="BW86" i="4"/>
  <c r="CI86" i="4" s="1"/>
  <c r="CU86" i="4" s="1"/>
  <c r="BX86" i="4"/>
  <c r="BY86" i="4"/>
  <c r="CB86" i="4"/>
  <c r="CN86" i="4" s="1"/>
  <c r="CC86" i="4"/>
  <c r="CD86" i="4"/>
  <c r="CE86" i="4"/>
  <c r="CQ86" i="4" s="1"/>
  <c r="CG86" i="4"/>
  <c r="CS86" i="4" s="1"/>
  <c r="DU86" i="4" s="1"/>
  <c r="CJ86" i="4"/>
  <c r="CV86" i="4" s="1"/>
  <c r="CK86" i="4"/>
  <c r="CW86" i="4" s="1"/>
  <c r="DY86" i="4" s="1"/>
  <c r="CO86" i="4"/>
  <c r="CP86" i="4"/>
  <c r="DR86" i="4" s="1"/>
  <c r="CR86" i="4"/>
  <c r="CZ86" i="4"/>
  <c r="DA86" i="4"/>
  <c r="DB86" i="4"/>
  <c r="DP86" i="4" s="1"/>
  <c r="DC86" i="4"/>
  <c r="DD86" i="4"/>
  <c r="DE86" i="4"/>
  <c r="DS86" i="4" s="1"/>
  <c r="DF86" i="4"/>
  <c r="DG86" i="4"/>
  <c r="DH86" i="4"/>
  <c r="DI86" i="4"/>
  <c r="DJ86" i="4"/>
  <c r="DK86" i="4"/>
  <c r="DM86" i="4"/>
  <c r="DQ86" i="4"/>
  <c r="DX86" i="4"/>
  <c r="BN87" i="4"/>
  <c r="BO87" i="4"/>
  <c r="BP87" i="4"/>
  <c r="CB87" i="4" s="1"/>
  <c r="CN87" i="4" s="1"/>
  <c r="DP87" i="4" s="1"/>
  <c r="BQ87" i="4"/>
  <c r="BR87" i="4"/>
  <c r="CD87" i="4" s="1"/>
  <c r="CP87" i="4" s="1"/>
  <c r="BS87" i="4"/>
  <c r="CE87" i="4" s="1"/>
  <c r="CQ87" i="4" s="1"/>
  <c r="DS87" i="4" s="1"/>
  <c r="BT87" i="4"/>
  <c r="CF87" i="4" s="1"/>
  <c r="BU87" i="4"/>
  <c r="CG87" i="4" s="1"/>
  <c r="CS87" i="4" s="1"/>
  <c r="BV87" i="4"/>
  <c r="BW87" i="4"/>
  <c r="CI87" i="4" s="1"/>
  <c r="CU87" i="4" s="1"/>
  <c r="DW87" i="4" s="1"/>
  <c r="BX87" i="4"/>
  <c r="BY87" i="4"/>
  <c r="BZ87" i="4"/>
  <c r="CL87" i="4" s="1"/>
  <c r="CA87" i="4"/>
  <c r="CM87" i="4" s="1"/>
  <c r="DO87" i="4" s="1"/>
  <c r="CC87" i="4"/>
  <c r="CO87" i="4" s="1"/>
  <c r="CH87" i="4"/>
  <c r="CT87" i="4" s="1"/>
  <c r="CJ87" i="4"/>
  <c r="CV87" i="4" s="1"/>
  <c r="DX87" i="4" s="1"/>
  <c r="CK87" i="4"/>
  <c r="CW87" i="4" s="1"/>
  <c r="CR87" i="4"/>
  <c r="CZ87" i="4"/>
  <c r="DA87" i="4"/>
  <c r="DB87" i="4"/>
  <c r="DC87" i="4"/>
  <c r="DD87" i="4"/>
  <c r="DE87" i="4"/>
  <c r="DF87" i="4"/>
  <c r="DT87" i="4" s="1"/>
  <c r="DG87" i="4"/>
  <c r="DU87" i="4" s="1"/>
  <c r="DH87" i="4"/>
  <c r="DI87" i="4"/>
  <c r="DJ87" i="4"/>
  <c r="DK87" i="4"/>
  <c r="DR87" i="4"/>
  <c r="DV87" i="4"/>
  <c r="BN88" i="4"/>
  <c r="BZ88" i="4" s="1"/>
  <c r="BO88" i="4"/>
  <c r="BP88" i="4"/>
  <c r="BQ88" i="4"/>
  <c r="CC88" i="4" s="1"/>
  <c r="CO88" i="4" s="1"/>
  <c r="DQ88" i="4" s="1"/>
  <c r="BR88" i="4"/>
  <c r="BS88" i="4"/>
  <c r="CE88" i="4" s="1"/>
  <c r="CQ88" i="4" s="1"/>
  <c r="BT88" i="4"/>
  <c r="CF88" i="4" s="1"/>
  <c r="BU88" i="4"/>
  <c r="CG88" i="4" s="1"/>
  <c r="CS88" i="4" s="1"/>
  <c r="DU88" i="4" s="1"/>
  <c r="BV88" i="4"/>
  <c r="BW88" i="4"/>
  <c r="BX88" i="4"/>
  <c r="BY88" i="4"/>
  <c r="CK88" i="4" s="1"/>
  <c r="CW88" i="4" s="1"/>
  <c r="DY88" i="4" s="1"/>
  <c r="CA88" i="4"/>
  <c r="CM88" i="4" s="1"/>
  <c r="CB88" i="4"/>
  <c r="CN88" i="4" s="1"/>
  <c r="CD88" i="4"/>
  <c r="CP88" i="4" s="1"/>
  <c r="CH88" i="4"/>
  <c r="CI88" i="4"/>
  <c r="CU88" i="4" s="1"/>
  <c r="CJ88" i="4"/>
  <c r="CV88" i="4" s="1"/>
  <c r="CL88" i="4"/>
  <c r="DN88" i="4" s="1"/>
  <c r="CR88" i="4"/>
  <c r="CT88" i="4"/>
  <c r="CZ88" i="4"/>
  <c r="DA88" i="4"/>
  <c r="DB88" i="4"/>
  <c r="DC88" i="4"/>
  <c r="DD88" i="4"/>
  <c r="DR88" i="4" s="1"/>
  <c r="DE88" i="4"/>
  <c r="DF88" i="4"/>
  <c r="DG88" i="4"/>
  <c r="DH88" i="4"/>
  <c r="DI88" i="4"/>
  <c r="DW88" i="4" s="1"/>
  <c r="DJ88" i="4"/>
  <c r="DX88" i="4" s="1"/>
  <c r="DK88" i="4"/>
  <c r="DM88" i="4"/>
  <c r="DP88" i="4"/>
  <c r="DT88" i="4"/>
  <c r="DV88" i="4"/>
  <c r="BN89" i="4"/>
  <c r="BO89" i="4"/>
  <c r="BP89" i="4"/>
  <c r="CB89" i="4" s="1"/>
  <c r="CN89" i="4" s="1"/>
  <c r="BQ89" i="4"/>
  <c r="CC89" i="4" s="1"/>
  <c r="CO89" i="4" s="1"/>
  <c r="BR89" i="4"/>
  <c r="CD89" i="4" s="1"/>
  <c r="CP89" i="4" s="1"/>
  <c r="BS89" i="4"/>
  <c r="CE89" i="4" s="1"/>
  <c r="CQ89" i="4" s="1"/>
  <c r="DS89" i="4" s="1"/>
  <c r="BT89" i="4"/>
  <c r="CF89" i="4" s="1"/>
  <c r="CR89" i="4" s="1"/>
  <c r="BU89" i="4"/>
  <c r="BV89" i="4"/>
  <c r="BW89" i="4"/>
  <c r="BX89" i="4"/>
  <c r="CJ89" i="4" s="1"/>
  <c r="CV89" i="4" s="1"/>
  <c r="DX89" i="4" s="1"/>
  <c r="BY89" i="4"/>
  <c r="CK89" i="4" s="1"/>
  <c r="CW89" i="4" s="1"/>
  <c r="BZ89" i="4"/>
  <c r="CA89" i="4"/>
  <c r="CM89" i="4" s="1"/>
  <c r="DO89" i="4" s="1"/>
  <c r="CG89" i="4"/>
  <c r="CS89" i="4" s="1"/>
  <c r="CH89" i="4"/>
  <c r="CI89" i="4"/>
  <c r="CU89" i="4" s="1"/>
  <c r="CL89" i="4"/>
  <c r="CT89" i="4"/>
  <c r="CZ89" i="4"/>
  <c r="DA89" i="4"/>
  <c r="DB89" i="4"/>
  <c r="DC89" i="4"/>
  <c r="DD89" i="4"/>
  <c r="DE89" i="4"/>
  <c r="DF89" i="4"/>
  <c r="DT89" i="4" s="1"/>
  <c r="DG89" i="4"/>
  <c r="DH89" i="4"/>
  <c r="DI89" i="4"/>
  <c r="DJ89" i="4"/>
  <c r="DK89" i="4"/>
  <c r="DY89" i="4" s="1"/>
  <c r="DL89" i="4"/>
  <c r="DV89" i="4"/>
  <c r="DW89" i="4"/>
  <c r="BN90" i="4"/>
  <c r="BO90" i="4"/>
  <c r="CA90" i="4" s="1"/>
  <c r="CM90" i="4" s="1"/>
  <c r="BP90" i="4"/>
  <c r="BQ90" i="4"/>
  <c r="BR90" i="4"/>
  <c r="CD90" i="4" s="1"/>
  <c r="BS90" i="4"/>
  <c r="BT90" i="4"/>
  <c r="CF90" i="4" s="1"/>
  <c r="CR90" i="4" s="1"/>
  <c r="BU90" i="4"/>
  <c r="BV90" i="4"/>
  <c r="BW90" i="4"/>
  <c r="CI90" i="4" s="1"/>
  <c r="CU90" i="4" s="1"/>
  <c r="BX90" i="4"/>
  <c r="BY90" i="4"/>
  <c r="BZ90" i="4"/>
  <c r="CB90" i="4"/>
  <c r="CN90" i="4" s="1"/>
  <c r="CC90" i="4"/>
  <c r="CO90" i="4" s="1"/>
  <c r="DQ90" i="4" s="1"/>
  <c r="CE90" i="4"/>
  <c r="CQ90" i="4" s="1"/>
  <c r="CG90" i="4"/>
  <c r="CH90" i="4"/>
  <c r="CJ90" i="4"/>
  <c r="CV90" i="4" s="1"/>
  <c r="CK90" i="4"/>
  <c r="CW90" i="4" s="1"/>
  <c r="CL90" i="4"/>
  <c r="DN90" i="4" s="1"/>
  <c r="CP90" i="4"/>
  <c r="DR90" i="4" s="1"/>
  <c r="CS90" i="4"/>
  <c r="CT90" i="4"/>
  <c r="CZ90" i="4"/>
  <c r="DA90" i="4"/>
  <c r="DB90" i="4"/>
  <c r="DC90" i="4"/>
  <c r="DD90" i="4"/>
  <c r="DE90" i="4"/>
  <c r="DS90" i="4" s="1"/>
  <c r="DF90" i="4"/>
  <c r="DG90" i="4"/>
  <c r="DH90" i="4"/>
  <c r="DI90" i="4"/>
  <c r="DW90" i="4" s="1"/>
  <c r="DJ90" i="4"/>
  <c r="DK90" i="4"/>
  <c r="DU90" i="4"/>
  <c r="DV90" i="4"/>
  <c r="DX90" i="4"/>
  <c r="DY90" i="4"/>
  <c r="BN91" i="4"/>
  <c r="BO91" i="4"/>
  <c r="BP91" i="4"/>
  <c r="BQ91" i="4"/>
  <c r="BR91" i="4"/>
  <c r="CD91" i="4" s="1"/>
  <c r="CP91" i="4" s="1"/>
  <c r="DR91" i="4" s="1"/>
  <c r="BS91" i="4"/>
  <c r="CE91" i="4" s="1"/>
  <c r="CQ91" i="4" s="1"/>
  <c r="DS91" i="4" s="1"/>
  <c r="BT91" i="4"/>
  <c r="CF91" i="4" s="1"/>
  <c r="CR91" i="4" s="1"/>
  <c r="BU91" i="4"/>
  <c r="CG91" i="4" s="1"/>
  <c r="BV91" i="4"/>
  <c r="BW91" i="4"/>
  <c r="CI91" i="4" s="1"/>
  <c r="CU91" i="4" s="1"/>
  <c r="BX91" i="4"/>
  <c r="BY91" i="4"/>
  <c r="BZ91" i="4"/>
  <c r="CL91" i="4" s="1"/>
  <c r="CA91" i="4"/>
  <c r="CM91" i="4" s="1"/>
  <c r="CB91" i="4"/>
  <c r="CN91" i="4" s="1"/>
  <c r="CC91" i="4"/>
  <c r="CO91" i="4" s="1"/>
  <c r="CH91" i="4"/>
  <c r="CJ91" i="4"/>
  <c r="CV91" i="4" s="1"/>
  <c r="CK91" i="4"/>
  <c r="CW91" i="4" s="1"/>
  <c r="CS91" i="4"/>
  <c r="CT91" i="4"/>
  <c r="CZ91" i="4"/>
  <c r="DA91" i="4"/>
  <c r="DB91" i="4"/>
  <c r="DC91" i="4"/>
  <c r="DQ91" i="4" s="1"/>
  <c r="DD91" i="4"/>
  <c r="DE91" i="4"/>
  <c r="DF91" i="4"/>
  <c r="DG91" i="4"/>
  <c r="DH91" i="4"/>
  <c r="DI91" i="4"/>
  <c r="DW91" i="4" s="1"/>
  <c r="DJ91" i="4"/>
  <c r="DK91" i="4"/>
  <c r="DY91" i="4" s="1"/>
  <c r="DX91" i="4"/>
  <c r="BN92" i="4"/>
  <c r="BZ92" i="4" s="1"/>
  <c r="BO92" i="4"/>
  <c r="BP92" i="4"/>
  <c r="BQ92" i="4"/>
  <c r="BR92" i="4"/>
  <c r="BS92" i="4"/>
  <c r="CE92" i="4" s="1"/>
  <c r="BT92" i="4"/>
  <c r="CF92" i="4" s="1"/>
  <c r="CR92" i="4" s="1"/>
  <c r="DT92" i="4" s="1"/>
  <c r="BU92" i="4"/>
  <c r="CG92" i="4" s="1"/>
  <c r="CS92" i="4" s="1"/>
  <c r="DU92" i="4" s="1"/>
  <c r="BV92" i="4"/>
  <c r="CH92" i="4" s="1"/>
  <c r="CT92" i="4" s="1"/>
  <c r="BW92" i="4"/>
  <c r="BX92" i="4"/>
  <c r="BY92" i="4"/>
  <c r="CA92" i="4"/>
  <c r="CM92" i="4" s="1"/>
  <c r="CB92" i="4"/>
  <c r="CN92" i="4" s="1"/>
  <c r="DP92" i="4" s="1"/>
  <c r="CC92" i="4"/>
  <c r="CD92" i="4"/>
  <c r="CP92" i="4" s="1"/>
  <c r="CI92" i="4"/>
  <c r="CU92" i="4" s="1"/>
  <c r="CJ92" i="4"/>
  <c r="CK92" i="4"/>
  <c r="CL92" i="4"/>
  <c r="CO92" i="4"/>
  <c r="DQ92" i="4" s="1"/>
  <c r="CQ92" i="4"/>
  <c r="CV92" i="4"/>
  <c r="CW92" i="4"/>
  <c r="DY92" i="4" s="1"/>
  <c r="CZ92" i="4"/>
  <c r="DA92" i="4"/>
  <c r="DB92" i="4"/>
  <c r="DC92" i="4"/>
  <c r="DD92" i="4"/>
  <c r="DE92" i="4"/>
  <c r="DS92" i="4" s="1"/>
  <c r="DF92" i="4"/>
  <c r="DG92" i="4"/>
  <c r="DH92" i="4"/>
  <c r="DI92" i="4"/>
  <c r="DW92" i="4" s="1"/>
  <c r="DJ92" i="4"/>
  <c r="DX92" i="4" s="1"/>
  <c r="DK92" i="4"/>
  <c r="DL92" i="4"/>
  <c r="DV92" i="4"/>
  <c r="BN93" i="4"/>
  <c r="BO93" i="4"/>
  <c r="CA93" i="4" s="1"/>
  <c r="BP93" i="4"/>
  <c r="CB93" i="4" s="1"/>
  <c r="CN93" i="4" s="1"/>
  <c r="DP93" i="4" s="1"/>
  <c r="BQ93" i="4"/>
  <c r="CC93" i="4" s="1"/>
  <c r="BR93" i="4"/>
  <c r="CD93" i="4" s="1"/>
  <c r="CP93" i="4" s="1"/>
  <c r="DR93" i="4" s="1"/>
  <c r="BS93" i="4"/>
  <c r="BT93" i="4"/>
  <c r="BU93" i="4"/>
  <c r="BV93" i="4"/>
  <c r="BW93" i="4"/>
  <c r="BX93" i="4"/>
  <c r="CJ93" i="4" s="1"/>
  <c r="CV93" i="4" s="1"/>
  <c r="DX93" i="4" s="1"/>
  <c r="BY93" i="4"/>
  <c r="CK93" i="4" s="1"/>
  <c r="CW93" i="4" s="1"/>
  <c r="BZ93" i="4"/>
  <c r="CL93" i="4" s="1"/>
  <c r="CE93" i="4"/>
  <c r="CF93" i="4"/>
  <c r="CG93" i="4"/>
  <c r="CS93" i="4" s="1"/>
  <c r="CH93" i="4"/>
  <c r="CT93" i="4" s="1"/>
  <c r="CI93" i="4"/>
  <c r="CU93" i="4" s="1"/>
  <c r="DW93" i="4" s="1"/>
  <c r="CM93" i="4"/>
  <c r="DO93" i="4" s="1"/>
  <c r="CO93" i="4"/>
  <c r="CQ93" i="4"/>
  <c r="CR93" i="4"/>
  <c r="CZ93" i="4"/>
  <c r="DA93" i="4"/>
  <c r="DB93" i="4"/>
  <c r="DC93" i="4"/>
  <c r="DD93" i="4"/>
  <c r="DE93" i="4"/>
  <c r="DS93" i="4" s="1"/>
  <c r="DF93" i="4"/>
  <c r="DG93" i="4"/>
  <c r="DU93" i="4" s="1"/>
  <c r="DH93" i="4"/>
  <c r="DV93" i="4" s="1"/>
  <c r="DI93" i="4"/>
  <c r="DJ93" i="4"/>
  <c r="DK93" i="4"/>
  <c r="BN94" i="4"/>
  <c r="BO94" i="4"/>
  <c r="CA94" i="4" s="1"/>
  <c r="BP94" i="4"/>
  <c r="CB94" i="4" s="1"/>
  <c r="CN94" i="4" s="1"/>
  <c r="BQ94" i="4"/>
  <c r="BR94" i="4"/>
  <c r="CD94" i="4" s="1"/>
  <c r="CP94" i="4" s="1"/>
  <c r="BS94" i="4"/>
  <c r="BT94" i="4"/>
  <c r="CF94" i="4" s="1"/>
  <c r="CR94" i="4" s="1"/>
  <c r="BU94" i="4"/>
  <c r="BV94" i="4"/>
  <c r="BW94" i="4"/>
  <c r="CI94" i="4" s="1"/>
  <c r="BX94" i="4"/>
  <c r="BY94" i="4"/>
  <c r="BZ94" i="4"/>
  <c r="CL94" i="4" s="1"/>
  <c r="CC94" i="4"/>
  <c r="CO94" i="4" s="1"/>
  <c r="CE94" i="4"/>
  <c r="CQ94" i="4" s="1"/>
  <c r="CG94" i="4"/>
  <c r="CS94" i="4" s="1"/>
  <c r="DU94" i="4" s="1"/>
  <c r="CH94" i="4"/>
  <c r="CJ94" i="4"/>
  <c r="CV94" i="4" s="1"/>
  <c r="CK94" i="4"/>
  <c r="CW94" i="4" s="1"/>
  <c r="CM94" i="4"/>
  <c r="CT94" i="4"/>
  <c r="CU94" i="4"/>
  <c r="CZ94" i="4"/>
  <c r="DA94" i="4"/>
  <c r="DB94" i="4"/>
  <c r="DC94" i="4"/>
  <c r="DD94" i="4"/>
  <c r="DE94" i="4"/>
  <c r="DS94" i="4" s="1"/>
  <c r="DF94" i="4"/>
  <c r="DG94" i="4"/>
  <c r="DH94" i="4"/>
  <c r="DV94" i="4" s="1"/>
  <c r="DI94" i="4"/>
  <c r="DJ94" i="4"/>
  <c r="DK94" i="4"/>
  <c r="DM94" i="4"/>
  <c r="DQ94" i="4"/>
  <c r="DT94" i="4"/>
  <c r="BN95" i="4"/>
  <c r="BZ95" i="4" s="1"/>
  <c r="CL95" i="4" s="1"/>
  <c r="BO95" i="4"/>
  <c r="CA95" i="4" s="1"/>
  <c r="BP95" i="4"/>
  <c r="BQ95" i="4"/>
  <c r="BR95" i="4"/>
  <c r="BS95" i="4"/>
  <c r="BT95" i="4"/>
  <c r="CF95" i="4" s="1"/>
  <c r="CR95" i="4" s="1"/>
  <c r="BU95" i="4"/>
  <c r="CG95" i="4" s="1"/>
  <c r="BV95" i="4"/>
  <c r="BW95" i="4"/>
  <c r="CI95" i="4" s="1"/>
  <c r="CU95" i="4" s="1"/>
  <c r="DW95" i="4" s="1"/>
  <c r="BX95" i="4"/>
  <c r="CJ95" i="4" s="1"/>
  <c r="CV95" i="4" s="1"/>
  <c r="DX95" i="4" s="1"/>
  <c r="BY95" i="4"/>
  <c r="CB95" i="4"/>
  <c r="CN95" i="4" s="1"/>
  <c r="DP95" i="4" s="1"/>
  <c r="CC95" i="4"/>
  <c r="CO95" i="4" s="1"/>
  <c r="CD95" i="4"/>
  <c r="CP95" i="4" s="1"/>
  <c r="CE95" i="4"/>
  <c r="CH95" i="4"/>
  <c r="CT95" i="4" s="1"/>
  <c r="CK95" i="4"/>
  <c r="CW95" i="4" s="1"/>
  <c r="DY95" i="4" s="1"/>
  <c r="CM95" i="4"/>
  <c r="DO95" i="4" s="1"/>
  <c r="CQ95" i="4"/>
  <c r="DS95" i="4" s="1"/>
  <c r="CS95" i="4"/>
  <c r="CZ95" i="4"/>
  <c r="DA95" i="4"/>
  <c r="DB95" i="4"/>
  <c r="DC95" i="4"/>
  <c r="DD95" i="4"/>
  <c r="DE95" i="4"/>
  <c r="DF95" i="4"/>
  <c r="DG95" i="4"/>
  <c r="DU95" i="4" s="1"/>
  <c r="DH95" i="4"/>
  <c r="DI95" i="4"/>
  <c r="DJ95" i="4"/>
  <c r="DK95" i="4"/>
  <c r="DQ95" i="4"/>
  <c r="DT95" i="4"/>
  <c r="BN96" i="4"/>
  <c r="BO96" i="4"/>
  <c r="BP96" i="4"/>
  <c r="BQ96" i="4"/>
  <c r="CC96" i="4" s="1"/>
  <c r="CO96" i="4" s="1"/>
  <c r="DQ96" i="4" s="1"/>
  <c r="BR96" i="4"/>
  <c r="CD96" i="4" s="1"/>
  <c r="CP96" i="4" s="1"/>
  <c r="BS96" i="4"/>
  <c r="CE96" i="4" s="1"/>
  <c r="CQ96" i="4" s="1"/>
  <c r="BT96" i="4"/>
  <c r="CF96" i="4" s="1"/>
  <c r="CR96" i="4" s="1"/>
  <c r="BU96" i="4"/>
  <c r="BV96" i="4"/>
  <c r="BW96" i="4"/>
  <c r="BX96" i="4"/>
  <c r="BY96" i="4"/>
  <c r="CK96" i="4" s="1"/>
  <c r="CW96" i="4" s="1"/>
  <c r="DY96" i="4" s="1"/>
  <c r="BZ96" i="4"/>
  <c r="CL96" i="4" s="1"/>
  <c r="CA96" i="4"/>
  <c r="CM96" i="4" s="1"/>
  <c r="CB96" i="4"/>
  <c r="CN96" i="4" s="1"/>
  <c r="CG96" i="4"/>
  <c r="CH96" i="4"/>
  <c r="CI96" i="4"/>
  <c r="CU96" i="4" s="1"/>
  <c r="DW96" i="4" s="1"/>
  <c r="CJ96" i="4"/>
  <c r="CV96" i="4" s="1"/>
  <c r="CS96" i="4"/>
  <c r="CT96" i="4"/>
  <c r="CZ96" i="4"/>
  <c r="DA96" i="4"/>
  <c r="DB96" i="4"/>
  <c r="DC96" i="4"/>
  <c r="DD96" i="4"/>
  <c r="DE96" i="4"/>
  <c r="DF96" i="4"/>
  <c r="DT96" i="4" s="1"/>
  <c r="DG96" i="4"/>
  <c r="DH96" i="4"/>
  <c r="DV96" i="4" s="1"/>
  <c r="DI96" i="4"/>
  <c r="DJ96" i="4"/>
  <c r="DK96" i="4"/>
  <c r="DP96" i="4"/>
  <c r="DR96" i="4"/>
  <c r="BN97" i="4"/>
  <c r="BO97" i="4"/>
  <c r="CA97" i="4" s="1"/>
  <c r="CM97" i="4" s="1"/>
  <c r="DO97" i="4" s="1"/>
  <c r="BP97" i="4"/>
  <c r="BQ97" i="4"/>
  <c r="CC97" i="4" s="1"/>
  <c r="BR97" i="4"/>
  <c r="CD97" i="4" s="1"/>
  <c r="CP97" i="4" s="1"/>
  <c r="BS97" i="4"/>
  <c r="BT97" i="4"/>
  <c r="CF97" i="4" s="1"/>
  <c r="CR97" i="4" s="1"/>
  <c r="BU97" i="4"/>
  <c r="BV97" i="4"/>
  <c r="CH97" i="4" s="1"/>
  <c r="CT97" i="4" s="1"/>
  <c r="BW97" i="4"/>
  <c r="CI97" i="4" s="1"/>
  <c r="BX97" i="4"/>
  <c r="BY97" i="4"/>
  <c r="CK97" i="4" s="1"/>
  <c r="BZ97" i="4"/>
  <c r="CL97" i="4" s="1"/>
  <c r="DN97" i="4" s="1"/>
  <c r="CB97" i="4"/>
  <c r="CE97" i="4"/>
  <c r="CQ97" i="4" s="1"/>
  <c r="CG97" i="4"/>
  <c r="CS97" i="4" s="1"/>
  <c r="CJ97" i="4"/>
  <c r="CN97" i="4"/>
  <c r="DP97" i="4" s="1"/>
  <c r="CO97" i="4"/>
  <c r="CU97" i="4"/>
  <c r="DW97" i="4" s="1"/>
  <c r="CV97" i="4"/>
  <c r="CW97" i="4"/>
  <c r="CZ97" i="4"/>
  <c r="DA97" i="4"/>
  <c r="DB97" i="4"/>
  <c r="DC97" i="4"/>
  <c r="DD97" i="4"/>
  <c r="DR97" i="4" s="1"/>
  <c r="DE97" i="4"/>
  <c r="DS97" i="4" s="1"/>
  <c r="DF97" i="4"/>
  <c r="DG97" i="4"/>
  <c r="DH97" i="4"/>
  <c r="DI97" i="4"/>
  <c r="DJ97" i="4"/>
  <c r="DK97" i="4"/>
  <c r="DL97" i="4"/>
  <c r="DM97" i="4"/>
  <c r="DU97" i="4"/>
  <c r="DV97" i="4"/>
  <c r="BN98" i="4"/>
  <c r="BO98" i="4"/>
  <c r="CA98" i="4" s="1"/>
  <c r="CM98" i="4" s="1"/>
  <c r="BP98" i="4"/>
  <c r="CB98" i="4" s="1"/>
  <c r="CN98" i="4" s="1"/>
  <c r="BQ98" i="4"/>
  <c r="CC98" i="4" s="1"/>
  <c r="BR98" i="4"/>
  <c r="CD98" i="4" s="1"/>
  <c r="CP98" i="4" s="1"/>
  <c r="BS98" i="4"/>
  <c r="BT98" i="4"/>
  <c r="BU98" i="4"/>
  <c r="BV98" i="4"/>
  <c r="BW98" i="4"/>
  <c r="CI98" i="4" s="1"/>
  <c r="CU98" i="4" s="1"/>
  <c r="BX98" i="4"/>
  <c r="BY98" i="4"/>
  <c r="CK98" i="4" s="1"/>
  <c r="CW98" i="4" s="1"/>
  <c r="BZ98" i="4"/>
  <c r="CL98" i="4" s="1"/>
  <c r="CE98" i="4"/>
  <c r="CQ98" i="4" s="1"/>
  <c r="CF98" i="4"/>
  <c r="CR98" i="4" s="1"/>
  <c r="CG98" i="4"/>
  <c r="CS98" i="4" s="1"/>
  <c r="DU98" i="4" s="1"/>
  <c r="CH98" i="4"/>
  <c r="CT98" i="4" s="1"/>
  <c r="CJ98" i="4"/>
  <c r="CV98" i="4" s="1"/>
  <c r="CO98" i="4"/>
  <c r="CZ98" i="4"/>
  <c r="DA98" i="4"/>
  <c r="DB98" i="4"/>
  <c r="DC98" i="4"/>
  <c r="DD98" i="4"/>
  <c r="DE98" i="4"/>
  <c r="DM98" i="4" s="1"/>
  <c r="DF98" i="4"/>
  <c r="DT98" i="4" s="1"/>
  <c r="DG98" i="4"/>
  <c r="DH98" i="4"/>
  <c r="DI98" i="4"/>
  <c r="DJ98" i="4"/>
  <c r="DK98" i="4"/>
  <c r="DP98" i="4"/>
  <c r="DQ98" i="4"/>
  <c r="DR98" i="4"/>
  <c r="DS98" i="4"/>
  <c r="DY98" i="4"/>
  <c r="BN99" i="4"/>
  <c r="BZ99" i="4" s="1"/>
  <c r="CL99" i="4" s="1"/>
  <c r="BO99" i="4"/>
  <c r="BP99" i="4"/>
  <c r="BQ99" i="4"/>
  <c r="BR99" i="4"/>
  <c r="BS99" i="4"/>
  <c r="CE99" i="4" s="1"/>
  <c r="CQ99" i="4" s="1"/>
  <c r="DS99" i="4" s="1"/>
  <c r="BT99" i="4"/>
  <c r="CF99" i="4" s="1"/>
  <c r="CR99" i="4" s="1"/>
  <c r="BU99" i="4"/>
  <c r="CG99" i="4" s="1"/>
  <c r="BV99" i="4"/>
  <c r="BW99" i="4"/>
  <c r="BX99" i="4"/>
  <c r="BY99" i="4"/>
  <c r="CA99" i="4"/>
  <c r="CB99" i="4"/>
  <c r="CN99" i="4" s="1"/>
  <c r="CC99" i="4"/>
  <c r="CO99" i="4" s="1"/>
  <c r="CD99" i="4"/>
  <c r="CP99" i="4" s="1"/>
  <c r="CH99" i="4"/>
  <c r="CI99" i="4"/>
  <c r="CJ99" i="4"/>
  <c r="CV99" i="4" s="1"/>
  <c r="CK99" i="4"/>
  <c r="CW99" i="4" s="1"/>
  <c r="CM99" i="4"/>
  <c r="CS99" i="4"/>
  <c r="CT99" i="4"/>
  <c r="CU99" i="4"/>
  <c r="DW99" i="4" s="1"/>
  <c r="CZ99" i="4"/>
  <c r="DA99" i="4"/>
  <c r="DB99" i="4"/>
  <c r="DP99" i="4" s="1"/>
  <c r="DC99" i="4"/>
  <c r="DD99" i="4"/>
  <c r="DR99" i="4" s="1"/>
  <c r="DE99" i="4"/>
  <c r="DF99" i="4"/>
  <c r="DG99" i="4"/>
  <c r="DH99" i="4"/>
  <c r="DV99" i="4" s="1"/>
  <c r="DI99" i="4"/>
  <c r="DJ99" i="4"/>
  <c r="DK99" i="4"/>
  <c r="DQ99" i="4"/>
  <c r="DT99" i="4"/>
  <c r="BN100" i="4"/>
  <c r="BZ100" i="4" s="1"/>
  <c r="CL100" i="4" s="1"/>
  <c r="BO100" i="4"/>
  <c r="BP100" i="4"/>
  <c r="CB100" i="4" s="1"/>
  <c r="BQ100" i="4"/>
  <c r="CC100" i="4" s="1"/>
  <c r="CO100" i="4" s="1"/>
  <c r="DQ100" i="4" s="1"/>
  <c r="BR100" i="4"/>
  <c r="BS100" i="4"/>
  <c r="CE100" i="4" s="1"/>
  <c r="BT100" i="4"/>
  <c r="CF100" i="4" s="1"/>
  <c r="CR100" i="4" s="1"/>
  <c r="BU100" i="4"/>
  <c r="BV100" i="4"/>
  <c r="BW100" i="4"/>
  <c r="BX100" i="4"/>
  <c r="CJ100" i="4" s="1"/>
  <c r="CV100" i="4" s="1"/>
  <c r="DX100" i="4" s="1"/>
  <c r="BY100" i="4"/>
  <c r="CA100" i="4"/>
  <c r="CM100" i="4" s="1"/>
  <c r="CD100" i="4"/>
  <c r="CG100" i="4"/>
  <c r="CS100" i="4" s="1"/>
  <c r="CH100" i="4"/>
  <c r="CT100" i="4" s="1"/>
  <c r="CI100" i="4"/>
  <c r="CU100" i="4" s="1"/>
  <c r="CK100" i="4"/>
  <c r="CN100" i="4"/>
  <c r="DP100" i="4" s="1"/>
  <c r="CP100" i="4"/>
  <c r="DR100" i="4" s="1"/>
  <c r="CQ100" i="4"/>
  <c r="CW100" i="4"/>
  <c r="DY100" i="4" s="1"/>
  <c r="CZ100" i="4"/>
  <c r="DA100" i="4"/>
  <c r="DB100" i="4"/>
  <c r="DC100" i="4"/>
  <c r="DD100" i="4"/>
  <c r="DE100" i="4"/>
  <c r="DF100" i="4"/>
  <c r="DG100" i="4"/>
  <c r="DU100" i="4" s="1"/>
  <c r="DH100" i="4"/>
  <c r="DV100" i="4" s="1"/>
  <c r="DI100" i="4"/>
  <c r="DJ100" i="4"/>
  <c r="DK100" i="4"/>
  <c r="DO100" i="4"/>
  <c r="DT100" i="4"/>
  <c r="DW100" i="4"/>
  <c r="BN101" i="4"/>
  <c r="BO101" i="4"/>
  <c r="CA101" i="4" s="1"/>
  <c r="CM101" i="4" s="1"/>
  <c r="DO101" i="4" s="1"/>
  <c r="BP101" i="4"/>
  <c r="BQ101" i="4"/>
  <c r="CC101" i="4" s="1"/>
  <c r="CO101" i="4" s="1"/>
  <c r="BR101" i="4"/>
  <c r="CD101" i="4" s="1"/>
  <c r="CP101" i="4" s="1"/>
  <c r="BS101" i="4"/>
  <c r="CE101" i="4" s="1"/>
  <c r="CQ101" i="4" s="1"/>
  <c r="BT101" i="4"/>
  <c r="CF101" i="4" s="1"/>
  <c r="CR101" i="4" s="1"/>
  <c r="BU101" i="4"/>
  <c r="BV101" i="4"/>
  <c r="BW101" i="4"/>
  <c r="BX101" i="4"/>
  <c r="BY101" i="4"/>
  <c r="CK101" i="4" s="1"/>
  <c r="CW101" i="4" s="1"/>
  <c r="BZ101" i="4"/>
  <c r="CB101" i="4"/>
  <c r="CN101" i="4" s="1"/>
  <c r="CG101" i="4"/>
  <c r="CS101" i="4" s="1"/>
  <c r="CH101" i="4"/>
  <c r="CT101" i="4" s="1"/>
  <c r="CI101" i="4"/>
  <c r="CU101" i="4" s="1"/>
  <c r="DW101" i="4" s="1"/>
  <c r="CJ101" i="4"/>
  <c r="CV101" i="4" s="1"/>
  <c r="CL101" i="4"/>
  <c r="CZ101" i="4"/>
  <c r="DA101" i="4"/>
  <c r="DB101" i="4"/>
  <c r="DP101" i="4" s="1"/>
  <c r="DC101" i="4"/>
  <c r="DD101" i="4"/>
  <c r="DE101" i="4"/>
  <c r="DF101" i="4"/>
  <c r="DG101" i="4"/>
  <c r="DU101" i="4" s="1"/>
  <c r="DH101" i="4"/>
  <c r="DV101" i="4" s="1"/>
  <c r="DI101" i="4"/>
  <c r="DJ101" i="4"/>
  <c r="DX101" i="4" s="1"/>
  <c r="DK101" i="4"/>
  <c r="DR101" i="4"/>
  <c r="DS101" i="4"/>
  <c r="BN102" i="4"/>
  <c r="BO102" i="4"/>
  <c r="CA102" i="4" s="1"/>
  <c r="CM102" i="4" s="1"/>
  <c r="BP102" i="4"/>
  <c r="BQ102" i="4"/>
  <c r="CC102" i="4" s="1"/>
  <c r="CO102" i="4" s="1"/>
  <c r="BR102" i="4"/>
  <c r="CD102" i="4" s="1"/>
  <c r="CP102" i="4" s="1"/>
  <c r="BS102" i="4"/>
  <c r="BT102" i="4"/>
  <c r="BU102" i="4"/>
  <c r="CG102" i="4" s="1"/>
  <c r="BV102" i="4"/>
  <c r="BW102" i="4"/>
  <c r="CI102" i="4" s="1"/>
  <c r="CU102" i="4" s="1"/>
  <c r="BX102" i="4"/>
  <c r="BY102" i="4"/>
  <c r="CK102" i="4" s="1"/>
  <c r="BZ102" i="4"/>
  <c r="CL102" i="4" s="1"/>
  <c r="CB102" i="4"/>
  <c r="CE102" i="4"/>
  <c r="CQ102" i="4" s="1"/>
  <c r="CF102" i="4"/>
  <c r="CR102" i="4" s="1"/>
  <c r="CH102" i="4"/>
  <c r="CT102" i="4" s="1"/>
  <c r="CJ102" i="4"/>
  <c r="CN102" i="4"/>
  <c r="CS102" i="4"/>
  <c r="DU102" i="4" s="1"/>
  <c r="CV102" i="4"/>
  <c r="DX102" i="4" s="1"/>
  <c r="CW102" i="4"/>
  <c r="DY102" i="4" s="1"/>
  <c r="CZ102" i="4"/>
  <c r="DA102" i="4"/>
  <c r="DB102" i="4"/>
  <c r="DC102" i="4"/>
  <c r="DD102" i="4"/>
  <c r="DR102" i="4" s="1"/>
  <c r="DE102" i="4"/>
  <c r="DS102" i="4" s="1"/>
  <c r="DF102" i="4"/>
  <c r="DG102" i="4"/>
  <c r="DH102" i="4"/>
  <c r="DI102" i="4"/>
  <c r="DJ102" i="4"/>
  <c r="DK102" i="4"/>
  <c r="DL102" i="4"/>
  <c r="DM102" i="4"/>
  <c r="DN102" i="4"/>
  <c r="DV102" i="4"/>
  <c r="BN103" i="4"/>
  <c r="BO103" i="4"/>
  <c r="BP103" i="4"/>
  <c r="CB103" i="4" s="1"/>
  <c r="CN103" i="4" s="1"/>
  <c r="BQ103" i="4"/>
  <c r="BR103" i="4"/>
  <c r="CD103" i="4" s="1"/>
  <c r="CP103" i="4" s="1"/>
  <c r="DR103" i="4" s="1"/>
  <c r="BS103" i="4"/>
  <c r="CE103" i="4" s="1"/>
  <c r="CQ103" i="4" s="1"/>
  <c r="DS103" i="4" s="1"/>
  <c r="BT103" i="4"/>
  <c r="BU103" i="4"/>
  <c r="CG103" i="4" s="1"/>
  <c r="CS103" i="4" s="1"/>
  <c r="BV103" i="4"/>
  <c r="BW103" i="4"/>
  <c r="BX103" i="4"/>
  <c r="CJ103" i="4" s="1"/>
  <c r="CV103" i="4" s="1"/>
  <c r="BY103" i="4"/>
  <c r="BZ103" i="4"/>
  <c r="CL103" i="4" s="1"/>
  <c r="CA103" i="4"/>
  <c r="CC103" i="4"/>
  <c r="CO103" i="4" s="1"/>
  <c r="CF103" i="4"/>
  <c r="CH103" i="4"/>
  <c r="CT103" i="4" s="1"/>
  <c r="CI103" i="4"/>
  <c r="CU103" i="4" s="1"/>
  <c r="CK103" i="4"/>
  <c r="CW103" i="4" s="1"/>
  <c r="CM103" i="4"/>
  <c r="CR103" i="4"/>
  <c r="CZ103" i="4"/>
  <c r="DA103" i="4"/>
  <c r="DB103" i="4"/>
  <c r="DC103" i="4"/>
  <c r="DD103" i="4"/>
  <c r="DE103" i="4"/>
  <c r="DF103" i="4"/>
  <c r="DT103" i="4" s="1"/>
  <c r="DG103" i="4"/>
  <c r="DH103" i="4"/>
  <c r="DV103" i="4" s="1"/>
  <c r="DI103" i="4"/>
  <c r="DW103" i="4" s="1"/>
  <c r="DJ103" i="4"/>
  <c r="DK103" i="4"/>
  <c r="DP103" i="4"/>
  <c r="DQ103" i="4"/>
  <c r="DY103" i="4"/>
  <c r="BN104" i="4"/>
  <c r="BZ104" i="4" s="1"/>
  <c r="CL104" i="4" s="1"/>
  <c r="BO104" i="4"/>
  <c r="BP104" i="4"/>
  <c r="CB104" i="4" s="1"/>
  <c r="CN104" i="4" s="1"/>
  <c r="BQ104" i="4"/>
  <c r="BR104" i="4"/>
  <c r="BS104" i="4"/>
  <c r="CE104" i="4" s="1"/>
  <c r="BT104" i="4"/>
  <c r="CF104" i="4" s="1"/>
  <c r="CR104" i="4" s="1"/>
  <c r="BU104" i="4"/>
  <c r="BV104" i="4"/>
  <c r="BW104" i="4"/>
  <c r="BX104" i="4"/>
  <c r="CJ104" i="4" s="1"/>
  <c r="CV104" i="4" s="1"/>
  <c r="BY104" i="4"/>
  <c r="CA104" i="4"/>
  <c r="CM104" i="4" s="1"/>
  <c r="CC104" i="4"/>
  <c r="CO104" i="4" s="1"/>
  <c r="DQ104" i="4" s="1"/>
  <c r="CD104" i="4"/>
  <c r="CG104" i="4"/>
  <c r="CS104" i="4" s="1"/>
  <c r="DU104" i="4" s="1"/>
  <c r="CH104" i="4"/>
  <c r="CI104" i="4"/>
  <c r="CU104" i="4" s="1"/>
  <c r="CK104" i="4"/>
  <c r="CP104" i="4"/>
  <c r="CQ104" i="4"/>
  <c r="CT104" i="4"/>
  <c r="DV104" i="4" s="1"/>
  <c r="CW104" i="4"/>
  <c r="DY104" i="4" s="1"/>
  <c r="CZ104" i="4"/>
  <c r="DA104" i="4"/>
  <c r="DB104" i="4"/>
  <c r="DP104" i="4" s="1"/>
  <c r="DC104" i="4"/>
  <c r="DD104" i="4"/>
  <c r="DE104" i="4"/>
  <c r="DF104" i="4"/>
  <c r="DG104" i="4"/>
  <c r="DM104" i="4" s="1"/>
  <c r="DH104" i="4"/>
  <c r="DI104" i="4"/>
  <c r="DW104" i="4" s="1"/>
  <c r="DJ104" i="4"/>
  <c r="DX104" i="4" s="1"/>
  <c r="DK104" i="4"/>
  <c r="DO104" i="4"/>
  <c r="DT104" i="4"/>
  <c r="BN105" i="4"/>
  <c r="BZ105" i="4" s="1"/>
  <c r="CL105" i="4" s="1"/>
  <c r="DN105" i="4" s="1"/>
  <c r="BO105" i="4"/>
  <c r="BP105" i="4"/>
  <c r="BQ105" i="4"/>
  <c r="CC105" i="4" s="1"/>
  <c r="CO105" i="4" s="1"/>
  <c r="BR105" i="4"/>
  <c r="BS105" i="4"/>
  <c r="CE105" i="4" s="1"/>
  <c r="CQ105" i="4" s="1"/>
  <c r="BT105" i="4"/>
  <c r="CF105" i="4" s="1"/>
  <c r="CR105" i="4" s="1"/>
  <c r="BU105" i="4"/>
  <c r="BV105" i="4"/>
  <c r="CH105" i="4" s="1"/>
  <c r="CT105" i="4" s="1"/>
  <c r="BW105" i="4"/>
  <c r="CI105" i="4" s="1"/>
  <c r="BX105" i="4"/>
  <c r="BY105" i="4"/>
  <c r="CK105" i="4" s="1"/>
  <c r="CW105" i="4" s="1"/>
  <c r="CA105" i="4"/>
  <c r="CM105" i="4" s="1"/>
  <c r="DO105" i="4" s="1"/>
  <c r="CB105" i="4"/>
  <c r="CD105" i="4"/>
  <c r="CG105" i="4"/>
  <c r="CS105" i="4" s="1"/>
  <c r="CJ105" i="4"/>
  <c r="CV105" i="4" s="1"/>
  <c r="DX105" i="4" s="1"/>
  <c r="CN105" i="4"/>
  <c r="DP105" i="4" s="1"/>
  <c r="CP105" i="4"/>
  <c r="CU105" i="4"/>
  <c r="CZ105" i="4"/>
  <c r="DA105" i="4"/>
  <c r="DB105" i="4"/>
  <c r="DC105" i="4"/>
  <c r="DD105" i="4"/>
  <c r="DE105" i="4"/>
  <c r="DF105" i="4"/>
  <c r="DG105" i="4"/>
  <c r="DH105" i="4"/>
  <c r="DI105" i="4"/>
  <c r="DJ105" i="4"/>
  <c r="DK105" i="4"/>
  <c r="DU105" i="4"/>
  <c r="DV105" i="4"/>
  <c r="DW105" i="4"/>
  <c r="BN106" i="4"/>
  <c r="BZ106" i="4" s="1"/>
  <c r="CL106" i="4" s="1"/>
  <c r="DN106" i="4" s="1"/>
  <c r="BO106" i="4"/>
  <c r="CA106" i="4" s="1"/>
  <c r="CM106" i="4" s="1"/>
  <c r="BP106" i="4"/>
  <c r="BQ106" i="4"/>
  <c r="CC106" i="4" s="1"/>
  <c r="CO106" i="4" s="1"/>
  <c r="DQ106" i="4" s="1"/>
  <c r="BR106" i="4"/>
  <c r="CD106" i="4" s="1"/>
  <c r="BS106" i="4"/>
  <c r="BT106" i="4"/>
  <c r="CF106" i="4" s="1"/>
  <c r="CR106" i="4" s="1"/>
  <c r="BU106" i="4"/>
  <c r="BV106" i="4"/>
  <c r="CH106" i="4" s="1"/>
  <c r="BW106" i="4"/>
  <c r="CI106" i="4" s="1"/>
  <c r="BX106" i="4"/>
  <c r="BY106" i="4"/>
  <c r="CK106" i="4" s="1"/>
  <c r="CW106" i="4" s="1"/>
  <c r="CB106" i="4"/>
  <c r="CN106" i="4" s="1"/>
  <c r="CE106" i="4"/>
  <c r="CQ106" i="4" s="1"/>
  <c r="CG106" i="4"/>
  <c r="CS106" i="4" s="1"/>
  <c r="DU106" i="4" s="1"/>
  <c r="CJ106" i="4"/>
  <c r="CV106" i="4" s="1"/>
  <c r="CP106" i="4"/>
  <c r="CT106" i="4"/>
  <c r="CU106" i="4"/>
  <c r="CZ106" i="4"/>
  <c r="DA106" i="4"/>
  <c r="DB106" i="4"/>
  <c r="DL106" i="4" s="1"/>
  <c r="DC106" i="4"/>
  <c r="DD106" i="4"/>
  <c r="DE106" i="4"/>
  <c r="DF106" i="4"/>
  <c r="DT106" i="4" s="1"/>
  <c r="DG106" i="4"/>
  <c r="DH106" i="4"/>
  <c r="DI106" i="4"/>
  <c r="DJ106" i="4"/>
  <c r="DK106" i="4"/>
  <c r="DS106" i="4"/>
  <c r="DX106" i="4"/>
  <c r="DY106" i="4"/>
  <c r="BN107" i="4"/>
  <c r="BO107" i="4"/>
  <c r="BP107" i="4"/>
  <c r="CB107" i="4" s="1"/>
  <c r="CN107" i="4" s="1"/>
  <c r="DP107" i="4" s="1"/>
  <c r="BQ107" i="4"/>
  <c r="BR107" i="4"/>
  <c r="CD107" i="4" s="1"/>
  <c r="CP107" i="4" s="1"/>
  <c r="DR107" i="4" s="1"/>
  <c r="BS107" i="4"/>
  <c r="CE107" i="4" s="1"/>
  <c r="CQ107" i="4" s="1"/>
  <c r="DS107" i="4" s="1"/>
  <c r="BT107" i="4"/>
  <c r="CF107" i="4" s="1"/>
  <c r="CR107" i="4" s="1"/>
  <c r="BU107" i="4"/>
  <c r="CG107" i="4" s="1"/>
  <c r="BV107" i="4"/>
  <c r="BW107" i="4"/>
  <c r="CI107" i="4" s="1"/>
  <c r="BX107" i="4"/>
  <c r="CJ107" i="4" s="1"/>
  <c r="CV107" i="4" s="1"/>
  <c r="DX107" i="4" s="1"/>
  <c r="BY107" i="4"/>
  <c r="BZ107" i="4"/>
  <c r="CL107" i="4" s="1"/>
  <c r="CA107" i="4"/>
  <c r="CM107" i="4" s="1"/>
  <c r="CC107" i="4"/>
  <c r="CO107" i="4" s="1"/>
  <c r="CH107" i="4"/>
  <c r="CK107" i="4"/>
  <c r="CW107" i="4" s="1"/>
  <c r="CS107" i="4"/>
  <c r="CT107" i="4"/>
  <c r="CU107" i="4"/>
  <c r="CZ107" i="4"/>
  <c r="DA107" i="4"/>
  <c r="DB107" i="4"/>
  <c r="DC107" i="4"/>
  <c r="DQ107" i="4" s="1"/>
  <c r="DD107" i="4"/>
  <c r="DE107" i="4"/>
  <c r="DF107" i="4"/>
  <c r="DG107" i="4"/>
  <c r="DH107" i="4"/>
  <c r="DI107" i="4"/>
  <c r="DJ107" i="4"/>
  <c r="DK107" i="4"/>
  <c r="DO107" i="4"/>
  <c r="DV107" i="4"/>
  <c r="BN108" i="4"/>
  <c r="BZ108" i="4" s="1"/>
  <c r="BO108" i="4"/>
  <c r="BP108" i="4"/>
  <c r="CB108" i="4" s="1"/>
  <c r="CN108" i="4" s="1"/>
  <c r="BQ108" i="4"/>
  <c r="BR108" i="4"/>
  <c r="BS108" i="4"/>
  <c r="CE108" i="4" s="1"/>
  <c r="CQ108" i="4" s="1"/>
  <c r="BT108" i="4"/>
  <c r="BU108" i="4"/>
  <c r="CG108" i="4" s="1"/>
  <c r="CS108" i="4" s="1"/>
  <c r="DU108" i="4" s="1"/>
  <c r="BV108" i="4"/>
  <c r="CH108" i="4" s="1"/>
  <c r="CT108" i="4" s="1"/>
  <c r="DV108" i="4" s="1"/>
  <c r="BW108" i="4"/>
  <c r="BX108" i="4"/>
  <c r="CJ108" i="4" s="1"/>
  <c r="CV108" i="4" s="1"/>
  <c r="BY108" i="4"/>
  <c r="CA108" i="4"/>
  <c r="CM108" i="4" s="1"/>
  <c r="CC108" i="4"/>
  <c r="CD108" i="4"/>
  <c r="CP108" i="4" s="1"/>
  <c r="CF108" i="4"/>
  <c r="CR108" i="4" s="1"/>
  <c r="CI108" i="4"/>
  <c r="CU108" i="4" s="1"/>
  <c r="CK108" i="4"/>
  <c r="CL108" i="4"/>
  <c r="DN108" i="4" s="1"/>
  <c r="CO108" i="4"/>
  <c r="CW108" i="4"/>
  <c r="DY108" i="4" s="1"/>
  <c r="CZ108" i="4"/>
  <c r="DA108" i="4"/>
  <c r="DB108" i="4"/>
  <c r="DC108" i="4"/>
  <c r="DD108" i="4"/>
  <c r="DE108" i="4"/>
  <c r="DF108" i="4"/>
  <c r="DG108" i="4"/>
  <c r="DH108" i="4"/>
  <c r="DI108" i="4"/>
  <c r="DW108" i="4" s="1"/>
  <c r="DJ108" i="4"/>
  <c r="DK108" i="4"/>
  <c r="DQ108" i="4"/>
  <c r="DR108" i="4"/>
  <c r="BN109" i="4"/>
  <c r="BO109" i="4"/>
  <c r="BP109" i="4"/>
  <c r="CB109" i="4" s="1"/>
  <c r="CN109" i="4" s="1"/>
  <c r="DP109" i="4" s="1"/>
  <c r="BQ109" i="4"/>
  <c r="CC109" i="4" s="1"/>
  <c r="CO109" i="4" s="1"/>
  <c r="BR109" i="4"/>
  <c r="BS109" i="4"/>
  <c r="BT109" i="4"/>
  <c r="BU109" i="4"/>
  <c r="BV109" i="4"/>
  <c r="BW109" i="4"/>
  <c r="BX109" i="4"/>
  <c r="CJ109" i="4" s="1"/>
  <c r="BY109" i="4"/>
  <c r="CK109" i="4" s="1"/>
  <c r="CW109" i="4" s="1"/>
  <c r="BZ109" i="4"/>
  <c r="CL109" i="4" s="1"/>
  <c r="CA109" i="4"/>
  <c r="CD109" i="4"/>
  <c r="CE109" i="4"/>
  <c r="CQ109" i="4" s="1"/>
  <c r="CF109" i="4"/>
  <c r="CG109" i="4"/>
  <c r="CS109" i="4" s="1"/>
  <c r="CH109" i="4"/>
  <c r="CI109" i="4"/>
  <c r="CU109" i="4" s="1"/>
  <c r="DW109" i="4" s="1"/>
  <c r="CM109" i="4"/>
  <c r="CP109" i="4"/>
  <c r="CR109" i="4"/>
  <c r="CT109" i="4"/>
  <c r="CV109" i="4"/>
  <c r="DX109" i="4" s="1"/>
  <c r="CZ109" i="4"/>
  <c r="DN109" i="4" s="1"/>
  <c r="DA109" i="4"/>
  <c r="DB109" i="4"/>
  <c r="DC109" i="4"/>
  <c r="DD109" i="4"/>
  <c r="DR109" i="4" s="1"/>
  <c r="DE109" i="4"/>
  <c r="DF109" i="4"/>
  <c r="DG109" i="4"/>
  <c r="DH109" i="4"/>
  <c r="DI109" i="4"/>
  <c r="DJ109" i="4"/>
  <c r="DK109" i="4"/>
  <c r="DL109" i="4"/>
  <c r="DM109" i="4"/>
  <c r="DO109" i="4"/>
  <c r="DS109" i="4"/>
  <c r="DV109" i="4"/>
  <c r="BN110" i="4"/>
  <c r="BZ110" i="4" s="1"/>
  <c r="CL110" i="4" s="1"/>
  <c r="BO110" i="4"/>
  <c r="CA110" i="4" s="1"/>
  <c r="BP110" i="4"/>
  <c r="BQ110" i="4"/>
  <c r="BR110" i="4"/>
  <c r="BS110" i="4"/>
  <c r="BT110" i="4"/>
  <c r="CF110" i="4" s="1"/>
  <c r="CR110" i="4" s="1"/>
  <c r="BU110" i="4"/>
  <c r="CG110" i="4" s="1"/>
  <c r="CS110" i="4" s="1"/>
  <c r="DU110" i="4" s="1"/>
  <c r="BV110" i="4"/>
  <c r="BW110" i="4"/>
  <c r="CI110" i="4" s="1"/>
  <c r="BX110" i="4"/>
  <c r="CJ110" i="4" s="1"/>
  <c r="BY110" i="4"/>
  <c r="CB110" i="4"/>
  <c r="CN110" i="4" s="1"/>
  <c r="CC110" i="4"/>
  <c r="CO110" i="4" s="1"/>
  <c r="CD110" i="4"/>
  <c r="CE110" i="4"/>
  <c r="CQ110" i="4" s="1"/>
  <c r="CH110" i="4"/>
  <c r="CT110" i="4" s="1"/>
  <c r="CK110" i="4"/>
  <c r="CW110" i="4" s="1"/>
  <c r="CM110" i="4"/>
  <c r="CP110" i="4"/>
  <c r="CU110" i="4"/>
  <c r="CV110" i="4"/>
  <c r="DX110" i="4" s="1"/>
  <c r="CZ110" i="4"/>
  <c r="DA110" i="4"/>
  <c r="DB110" i="4"/>
  <c r="DC110" i="4"/>
  <c r="DD110" i="4"/>
  <c r="DE110" i="4"/>
  <c r="DS110" i="4" s="1"/>
  <c r="DF110" i="4"/>
  <c r="DG110" i="4"/>
  <c r="DH110" i="4"/>
  <c r="DV110" i="4" s="1"/>
  <c r="DI110" i="4"/>
  <c r="DW110" i="4" s="1"/>
  <c r="DJ110" i="4"/>
  <c r="DK110" i="4"/>
  <c r="DN110" i="4"/>
  <c r="DR110" i="4"/>
  <c r="DT110" i="4"/>
  <c r="BN111" i="4"/>
  <c r="BO111" i="4"/>
  <c r="CA111" i="4" s="1"/>
  <c r="CM111" i="4" s="1"/>
  <c r="BP111" i="4"/>
  <c r="CB111" i="4" s="1"/>
  <c r="CN111" i="4" s="1"/>
  <c r="BQ111" i="4"/>
  <c r="BR111" i="4"/>
  <c r="CD111" i="4" s="1"/>
  <c r="BS111" i="4"/>
  <c r="BT111" i="4"/>
  <c r="CF111" i="4" s="1"/>
  <c r="CR111" i="4" s="1"/>
  <c r="BU111" i="4"/>
  <c r="CG111" i="4" s="1"/>
  <c r="CS111" i="4" s="1"/>
  <c r="BV111" i="4"/>
  <c r="BW111" i="4"/>
  <c r="CI111" i="4" s="1"/>
  <c r="CU111" i="4" s="1"/>
  <c r="BX111" i="4"/>
  <c r="CJ111" i="4" s="1"/>
  <c r="CV111" i="4" s="1"/>
  <c r="DX111" i="4" s="1"/>
  <c r="BY111" i="4"/>
  <c r="BZ111" i="4"/>
  <c r="CC111" i="4"/>
  <c r="CO111" i="4" s="1"/>
  <c r="DQ111" i="4" s="1"/>
  <c r="CE111" i="4"/>
  <c r="CH111" i="4"/>
  <c r="CK111" i="4"/>
  <c r="CW111" i="4" s="1"/>
  <c r="DY111" i="4" s="1"/>
  <c r="CL111" i="4"/>
  <c r="CP111" i="4"/>
  <c r="CQ111" i="4"/>
  <c r="DS111" i="4" s="1"/>
  <c r="CT111" i="4"/>
  <c r="DV111" i="4" s="1"/>
  <c r="CZ111" i="4"/>
  <c r="DA111" i="4"/>
  <c r="DB111" i="4"/>
  <c r="DC111" i="4"/>
  <c r="DD111" i="4"/>
  <c r="DR111" i="4" s="1"/>
  <c r="DE111" i="4"/>
  <c r="DF111" i="4"/>
  <c r="DT111" i="4" s="1"/>
  <c r="DG111" i="4"/>
  <c r="DH111" i="4"/>
  <c r="DI111" i="4"/>
  <c r="DJ111" i="4"/>
  <c r="DK111" i="4"/>
  <c r="DL111" i="4"/>
  <c r="DO111" i="4"/>
  <c r="DP111" i="4"/>
  <c r="BN112" i="4"/>
  <c r="BO112" i="4"/>
  <c r="BP112" i="4"/>
  <c r="BQ112" i="4"/>
  <c r="BR112" i="4"/>
  <c r="CD112" i="4" s="1"/>
  <c r="BS112" i="4"/>
  <c r="CE112" i="4" s="1"/>
  <c r="CQ112" i="4" s="1"/>
  <c r="BT112" i="4"/>
  <c r="CF112" i="4" s="1"/>
  <c r="CR112" i="4" s="1"/>
  <c r="BU112" i="4"/>
  <c r="CG112" i="4" s="1"/>
  <c r="CS112" i="4" s="1"/>
  <c r="BV112" i="4"/>
  <c r="BW112" i="4"/>
  <c r="BX112" i="4"/>
  <c r="CJ112" i="4" s="1"/>
  <c r="CV112" i="4" s="1"/>
  <c r="BY112" i="4"/>
  <c r="BZ112" i="4"/>
  <c r="CA112" i="4"/>
  <c r="CM112" i="4" s="1"/>
  <c r="CB112" i="4"/>
  <c r="CN112" i="4" s="1"/>
  <c r="CC112" i="4"/>
  <c r="CH112" i="4"/>
  <c r="CI112" i="4"/>
  <c r="CU112" i="4" s="1"/>
  <c r="DW112" i="4" s="1"/>
  <c r="CK112" i="4"/>
  <c r="CW112" i="4" s="1"/>
  <c r="DY112" i="4" s="1"/>
  <c r="CL112" i="4"/>
  <c r="DN112" i="4" s="1"/>
  <c r="CO112" i="4"/>
  <c r="DQ112" i="4" s="1"/>
  <c r="CP112" i="4"/>
  <c r="CT112" i="4"/>
  <c r="CZ112" i="4"/>
  <c r="DA112" i="4"/>
  <c r="DB112" i="4"/>
  <c r="DC112" i="4"/>
  <c r="DD112" i="4"/>
  <c r="DE112" i="4"/>
  <c r="DF112" i="4"/>
  <c r="DG112" i="4"/>
  <c r="DU112" i="4" s="1"/>
  <c r="DH112" i="4"/>
  <c r="DV112" i="4" s="1"/>
  <c r="DI112" i="4"/>
  <c r="DJ112" i="4"/>
  <c r="DK112" i="4"/>
  <c r="DL112" i="4"/>
  <c r="CX112" i="4" s="1"/>
  <c r="DO112" i="4"/>
  <c r="DR112" i="4"/>
  <c r="DX112" i="4"/>
  <c r="BN113" i="4"/>
  <c r="BZ113" i="4" s="1"/>
  <c r="CL113" i="4" s="1"/>
  <c r="DN113" i="4" s="1"/>
  <c r="BO113" i="4"/>
  <c r="CA113" i="4" s="1"/>
  <c r="BP113" i="4"/>
  <c r="BQ113" i="4"/>
  <c r="CC113" i="4" s="1"/>
  <c r="BR113" i="4"/>
  <c r="CD113" i="4" s="1"/>
  <c r="CP113" i="4" s="1"/>
  <c r="DR113" i="4" s="1"/>
  <c r="BS113" i="4"/>
  <c r="BT113" i="4"/>
  <c r="BU113" i="4"/>
  <c r="BV113" i="4"/>
  <c r="CH113" i="4" s="1"/>
  <c r="CT113" i="4" s="1"/>
  <c r="DV113" i="4" s="1"/>
  <c r="BW113" i="4"/>
  <c r="CI113" i="4" s="1"/>
  <c r="CU113" i="4" s="1"/>
  <c r="BX113" i="4"/>
  <c r="CJ113" i="4" s="1"/>
  <c r="CV113" i="4" s="1"/>
  <c r="BY113" i="4"/>
  <c r="CK113" i="4" s="1"/>
  <c r="CB113" i="4"/>
  <c r="CN113" i="4" s="1"/>
  <c r="CE113" i="4"/>
  <c r="CQ113" i="4" s="1"/>
  <c r="CF113" i="4"/>
  <c r="CR113" i="4" s="1"/>
  <c r="DT113" i="4" s="1"/>
  <c r="CG113" i="4"/>
  <c r="CS113" i="4" s="1"/>
  <c r="CM113" i="4"/>
  <c r="CO113" i="4"/>
  <c r="CW113" i="4"/>
  <c r="CZ113" i="4"/>
  <c r="DA113" i="4"/>
  <c r="DB113" i="4"/>
  <c r="DC113" i="4"/>
  <c r="DD113" i="4"/>
  <c r="DE113" i="4"/>
  <c r="DF113" i="4"/>
  <c r="DG113" i="4"/>
  <c r="DH113" i="4"/>
  <c r="DI113" i="4"/>
  <c r="DJ113" i="4"/>
  <c r="DX113" i="4" s="1"/>
  <c r="DK113" i="4"/>
  <c r="DL113" i="4"/>
  <c r="DM113" i="4"/>
  <c r="CY113" i="4" s="1"/>
  <c r="DO113" i="4"/>
  <c r="DS113" i="4"/>
  <c r="DW113" i="4"/>
  <c r="EA113" i="4"/>
  <c r="BN114" i="4"/>
  <c r="BZ114" i="4" s="1"/>
  <c r="CL114" i="4" s="1"/>
  <c r="BO114" i="4"/>
  <c r="CA114" i="4" s="1"/>
  <c r="BP114" i="4"/>
  <c r="BQ114" i="4"/>
  <c r="CC114" i="4" s="1"/>
  <c r="BR114" i="4"/>
  <c r="CD114" i="4" s="1"/>
  <c r="BS114" i="4"/>
  <c r="BT114" i="4"/>
  <c r="BU114" i="4"/>
  <c r="BV114" i="4"/>
  <c r="CH114" i="4" s="1"/>
  <c r="CT114" i="4" s="1"/>
  <c r="BW114" i="4"/>
  <c r="CI114" i="4" s="1"/>
  <c r="CU114" i="4" s="1"/>
  <c r="BX114" i="4"/>
  <c r="CJ114" i="4" s="1"/>
  <c r="CV114" i="4" s="1"/>
  <c r="BY114" i="4"/>
  <c r="CB114" i="4"/>
  <c r="CN114" i="4" s="1"/>
  <c r="CE114" i="4"/>
  <c r="CQ114" i="4" s="1"/>
  <c r="DS114" i="4" s="1"/>
  <c r="CF114" i="4"/>
  <c r="CR114" i="4" s="1"/>
  <c r="DT114" i="4" s="1"/>
  <c r="CG114" i="4"/>
  <c r="CS114" i="4" s="1"/>
  <c r="DU114" i="4" s="1"/>
  <c r="CK114" i="4"/>
  <c r="CM114" i="4"/>
  <c r="CO114" i="4"/>
  <c r="CP114" i="4"/>
  <c r="DR114" i="4" s="1"/>
  <c r="CW114" i="4"/>
  <c r="DY114" i="4" s="1"/>
  <c r="CZ114" i="4"/>
  <c r="DA114" i="4"/>
  <c r="DB114" i="4"/>
  <c r="DC114" i="4"/>
  <c r="DQ114" i="4" s="1"/>
  <c r="DD114" i="4"/>
  <c r="DE114" i="4"/>
  <c r="DF114" i="4"/>
  <c r="DG114" i="4"/>
  <c r="DH114" i="4"/>
  <c r="DV114" i="4" s="1"/>
  <c r="DI114" i="4"/>
  <c r="DW114" i="4" s="1"/>
  <c r="DJ114" i="4"/>
  <c r="DK114" i="4"/>
  <c r="DP114" i="4"/>
  <c r="BN115" i="4"/>
  <c r="BZ115" i="4" s="1"/>
  <c r="CL115" i="4" s="1"/>
  <c r="BO115" i="4"/>
  <c r="CA115" i="4" s="1"/>
  <c r="CM115" i="4" s="1"/>
  <c r="BP115" i="4"/>
  <c r="BQ115" i="4"/>
  <c r="BR115" i="4"/>
  <c r="BS115" i="4"/>
  <c r="BT115" i="4"/>
  <c r="CF115" i="4" s="1"/>
  <c r="CR115" i="4" s="1"/>
  <c r="DT115" i="4" s="1"/>
  <c r="BU115" i="4"/>
  <c r="CG115" i="4" s="1"/>
  <c r="BV115" i="4"/>
  <c r="BW115" i="4"/>
  <c r="CI115" i="4" s="1"/>
  <c r="CU115" i="4" s="1"/>
  <c r="BX115" i="4"/>
  <c r="BY115" i="4"/>
  <c r="CB115" i="4"/>
  <c r="CC115" i="4"/>
  <c r="CO115" i="4" s="1"/>
  <c r="CD115" i="4"/>
  <c r="CP115" i="4" s="1"/>
  <c r="CE115" i="4"/>
  <c r="CQ115" i="4" s="1"/>
  <c r="DS115" i="4" s="1"/>
  <c r="CH115" i="4"/>
  <c r="CT115" i="4" s="1"/>
  <c r="CJ115" i="4"/>
  <c r="CK115" i="4"/>
  <c r="CW115" i="4" s="1"/>
  <c r="CN115" i="4"/>
  <c r="CS115" i="4"/>
  <c r="CV115" i="4"/>
  <c r="CZ115" i="4"/>
  <c r="DA115" i="4"/>
  <c r="DO115" i="4" s="1"/>
  <c r="DB115" i="4"/>
  <c r="DC115" i="4"/>
  <c r="DQ115" i="4" s="1"/>
  <c r="DD115" i="4"/>
  <c r="DE115" i="4"/>
  <c r="DF115" i="4"/>
  <c r="DG115" i="4"/>
  <c r="DH115" i="4"/>
  <c r="DI115" i="4"/>
  <c r="DW115" i="4" s="1"/>
  <c r="DJ115" i="4"/>
  <c r="DK115" i="4"/>
  <c r="DR115" i="4"/>
  <c r="BN116" i="4"/>
  <c r="BZ116" i="4" s="1"/>
  <c r="CL116" i="4" s="1"/>
  <c r="BO116" i="4"/>
  <c r="BP116" i="4"/>
  <c r="BQ116" i="4"/>
  <c r="CC116" i="4" s="1"/>
  <c r="BR116" i="4"/>
  <c r="BS116" i="4"/>
  <c r="CE116" i="4" s="1"/>
  <c r="BT116" i="4"/>
  <c r="CF116" i="4" s="1"/>
  <c r="CR116" i="4" s="1"/>
  <c r="DT116" i="4" s="1"/>
  <c r="BU116" i="4"/>
  <c r="BV116" i="4"/>
  <c r="CH116" i="4" s="1"/>
  <c r="CT116" i="4" s="1"/>
  <c r="BW116" i="4"/>
  <c r="BX116" i="4"/>
  <c r="CJ116" i="4" s="1"/>
  <c r="CV116" i="4" s="1"/>
  <c r="DX116" i="4" s="1"/>
  <c r="BY116" i="4"/>
  <c r="CA116" i="4"/>
  <c r="CM116" i="4" s="1"/>
  <c r="CB116" i="4"/>
  <c r="CN116" i="4" s="1"/>
  <c r="DP116" i="4" s="1"/>
  <c r="CD116" i="4"/>
  <c r="CG116" i="4"/>
  <c r="CS116" i="4" s="1"/>
  <c r="CI116" i="4"/>
  <c r="CU116" i="4" s="1"/>
  <c r="CK116" i="4"/>
  <c r="CO116" i="4"/>
  <c r="DQ116" i="4" s="1"/>
  <c r="CP116" i="4"/>
  <c r="CQ116" i="4"/>
  <c r="CW116" i="4"/>
  <c r="CZ116" i="4"/>
  <c r="DA116" i="4"/>
  <c r="DM116" i="4" s="1"/>
  <c r="DB116" i="4"/>
  <c r="DC116" i="4"/>
  <c r="DD116" i="4"/>
  <c r="DE116" i="4"/>
  <c r="DF116" i="4"/>
  <c r="DG116" i="4"/>
  <c r="DU116" i="4" s="1"/>
  <c r="DH116" i="4"/>
  <c r="DV116" i="4" s="1"/>
  <c r="DI116" i="4"/>
  <c r="DW116" i="4" s="1"/>
  <c r="DJ116" i="4"/>
  <c r="DK116" i="4"/>
  <c r="DO116" i="4"/>
  <c r="DY116" i="4"/>
  <c r="BN117" i="4"/>
  <c r="BO117" i="4"/>
  <c r="CA117" i="4" s="1"/>
  <c r="CM117" i="4" s="1"/>
  <c r="BP117" i="4"/>
  <c r="BQ117" i="4"/>
  <c r="CC117" i="4" s="1"/>
  <c r="BR117" i="4"/>
  <c r="BS117" i="4"/>
  <c r="CE117" i="4" s="1"/>
  <c r="BT117" i="4"/>
  <c r="CF117" i="4" s="1"/>
  <c r="CR117" i="4" s="1"/>
  <c r="BU117" i="4"/>
  <c r="BV117" i="4"/>
  <c r="BW117" i="4"/>
  <c r="BX117" i="4"/>
  <c r="BY117" i="4"/>
  <c r="CK117" i="4" s="1"/>
  <c r="CW117" i="4" s="1"/>
  <c r="BZ117" i="4"/>
  <c r="CL117" i="4" s="1"/>
  <c r="CB117" i="4"/>
  <c r="CN117" i="4" s="1"/>
  <c r="CD117" i="4"/>
  <c r="CP117" i="4" s="1"/>
  <c r="CG117" i="4"/>
  <c r="CS117" i="4" s="1"/>
  <c r="CH117" i="4"/>
  <c r="CI117" i="4"/>
  <c r="CJ117" i="4"/>
  <c r="CV117" i="4" s="1"/>
  <c r="CO117" i="4"/>
  <c r="CQ117" i="4"/>
  <c r="CT117" i="4"/>
  <c r="CU117" i="4"/>
  <c r="DW117" i="4" s="1"/>
  <c r="CZ117" i="4"/>
  <c r="DN117" i="4" s="1"/>
  <c r="DA117" i="4"/>
  <c r="DB117" i="4"/>
  <c r="DC117" i="4"/>
  <c r="DD117" i="4"/>
  <c r="DE117" i="4"/>
  <c r="DF117" i="4"/>
  <c r="DG117" i="4"/>
  <c r="DU117" i="4" s="1"/>
  <c r="DH117" i="4"/>
  <c r="DV117" i="4" s="1"/>
  <c r="DI117" i="4"/>
  <c r="DJ117" i="4"/>
  <c r="DX117" i="4" s="1"/>
  <c r="DK117" i="4"/>
  <c r="DY117" i="4" s="1"/>
  <c r="DO117" i="4"/>
  <c r="DP117" i="4"/>
  <c r="DS117" i="4"/>
  <c r="BN118" i="4"/>
  <c r="BZ118" i="4" s="1"/>
  <c r="CL118" i="4" s="1"/>
  <c r="BO118" i="4"/>
  <c r="CA118" i="4" s="1"/>
  <c r="BP118" i="4"/>
  <c r="CB118" i="4" s="1"/>
  <c r="CN118" i="4" s="1"/>
  <c r="DP118" i="4" s="1"/>
  <c r="BQ118" i="4"/>
  <c r="BR118" i="4"/>
  <c r="BS118" i="4"/>
  <c r="BT118" i="4"/>
  <c r="CF118" i="4" s="1"/>
  <c r="CR118" i="4" s="1"/>
  <c r="BU118" i="4"/>
  <c r="CG118" i="4" s="1"/>
  <c r="CS118" i="4" s="1"/>
  <c r="DU118" i="4" s="1"/>
  <c r="BV118" i="4"/>
  <c r="CH118" i="4" s="1"/>
  <c r="CT118" i="4" s="1"/>
  <c r="BW118" i="4"/>
  <c r="CI118" i="4" s="1"/>
  <c r="BX118" i="4"/>
  <c r="BY118" i="4"/>
  <c r="CC118" i="4"/>
  <c r="CD118" i="4"/>
  <c r="CP118" i="4" s="1"/>
  <c r="CE118" i="4"/>
  <c r="CQ118" i="4" s="1"/>
  <c r="DS118" i="4" s="1"/>
  <c r="CJ118" i="4"/>
  <c r="CV118" i="4" s="1"/>
  <c r="CK118" i="4"/>
  <c r="CM118" i="4"/>
  <c r="CO118" i="4"/>
  <c r="DQ118" i="4" s="1"/>
  <c r="CU118" i="4"/>
  <c r="CW118" i="4"/>
  <c r="DY118" i="4" s="1"/>
  <c r="CZ118" i="4"/>
  <c r="DA118" i="4"/>
  <c r="DB118" i="4"/>
  <c r="DC118" i="4"/>
  <c r="DM118" i="4" s="1"/>
  <c r="DD118" i="4"/>
  <c r="DE118" i="4"/>
  <c r="DF118" i="4"/>
  <c r="DG118" i="4"/>
  <c r="DH118" i="4"/>
  <c r="DI118" i="4"/>
  <c r="DJ118" i="4"/>
  <c r="DX118" i="4" s="1"/>
  <c r="DK118" i="4"/>
  <c r="DV118" i="4"/>
  <c r="BN119" i="4"/>
  <c r="BZ119" i="4" s="1"/>
  <c r="CL119" i="4" s="1"/>
  <c r="BO119" i="4"/>
  <c r="CA119" i="4" s="1"/>
  <c r="BP119" i="4"/>
  <c r="BQ119" i="4"/>
  <c r="BR119" i="4"/>
  <c r="BS119" i="4"/>
  <c r="BT119" i="4"/>
  <c r="CF119" i="4" s="1"/>
  <c r="CR119" i="4" s="1"/>
  <c r="BU119" i="4"/>
  <c r="CG119" i="4" s="1"/>
  <c r="BV119" i="4"/>
  <c r="CH119" i="4" s="1"/>
  <c r="CT119" i="4" s="1"/>
  <c r="BW119" i="4"/>
  <c r="BX119" i="4"/>
  <c r="CJ119" i="4" s="1"/>
  <c r="BY119" i="4"/>
  <c r="CB119" i="4"/>
  <c r="CN119" i="4" s="1"/>
  <c r="DP119" i="4" s="1"/>
  <c r="CC119" i="4"/>
  <c r="CO119" i="4" s="1"/>
  <c r="CD119" i="4"/>
  <c r="CP119" i="4" s="1"/>
  <c r="DR119" i="4" s="1"/>
  <c r="CE119" i="4"/>
  <c r="CQ119" i="4" s="1"/>
  <c r="DS119" i="4" s="1"/>
  <c r="CI119" i="4"/>
  <c r="CU119" i="4" s="1"/>
  <c r="CK119" i="4"/>
  <c r="CW119" i="4" s="1"/>
  <c r="CM119" i="4"/>
  <c r="CS119" i="4"/>
  <c r="CV119" i="4"/>
  <c r="DX119" i="4" s="1"/>
  <c r="CZ119" i="4"/>
  <c r="DA119" i="4"/>
  <c r="DB119" i="4"/>
  <c r="DC119" i="4"/>
  <c r="DD119" i="4"/>
  <c r="DE119" i="4"/>
  <c r="DF119" i="4"/>
  <c r="DT119" i="4" s="1"/>
  <c r="DG119" i="4"/>
  <c r="DH119" i="4"/>
  <c r="DI119" i="4"/>
  <c r="DJ119" i="4"/>
  <c r="DK119" i="4"/>
  <c r="DO119" i="4"/>
  <c r="DQ119" i="4"/>
  <c r="DV119" i="4"/>
  <c r="DY119" i="4"/>
  <c r="BN120" i="4"/>
  <c r="BO120" i="4"/>
  <c r="BP120" i="4"/>
  <c r="CB120" i="4" s="1"/>
  <c r="CN120" i="4" s="1"/>
  <c r="DP120" i="4" s="1"/>
  <c r="BQ120" i="4"/>
  <c r="BR120" i="4"/>
  <c r="CD120" i="4" s="1"/>
  <c r="BS120" i="4"/>
  <c r="CE120" i="4" s="1"/>
  <c r="BT120" i="4"/>
  <c r="CF120" i="4" s="1"/>
  <c r="CR120" i="4" s="1"/>
  <c r="BU120" i="4"/>
  <c r="CG120" i="4" s="1"/>
  <c r="CS120" i="4" s="1"/>
  <c r="BV120" i="4"/>
  <c r="BW120" i="4"/>
  <c r="BX120" i="4"/>
  <c r="BY120" i="4"/>
  <c r="BZ120" i="4"/>
  <c r="CL120" i="4" s="1"/>
  <c r="CA120" i="4"/>
  <c r="CM120" i="4" s="1"/>
  <c r="CC120" i="4"/>
  <c r="CO120" i="4" s="1"/>
  <c r="CH120" i="4"/>
  <c r="CT120" i="4" s="1"/>
  <c r="DV120" i="4" s="1"/>
  <c r="CI120" i="4"/>
  <c r="CU120" i="4" s="1"/>
  <c r="DW120" i="4" s="1"/>
  <c r="CJ120" i="4"/>
  <c r="CV120" i="4" s="1"/>
  <c r="DX120" i="4" s="1"/>
  <c r="CK120" i="4"/>
  <c r="CW120" i="4" s="1"/>
  <c r="CP120" i="4"/>
  <c r="CQ120" i="4"/>
  <c r="DS120" i="4" s="1"/>
  <c r="CZ120" i="4"/>
  <c r="DL120" i="4" s="1"/>
  <c r="DA120" i="4"/>
  <c r="DB120" i="4"/>
  <c r="DC120" i="4"/>
  <c r="DQ120" i="4" s="1"/>
  <c r="DD120" i="4"/>
  <c r="DE120" i="4"/>
  <c r="DF120" i="4"/>
  <c r="DT120" i="4" s="1"/>
  <c r="DG120" i="4"/>
  <c r="DH120" i="4"/>
  <c r="DI120" i="4"/>
  <c r="DJ120" i="4"/>
  <c r="DK120" i="4"/>
  <c r="DY120" i="4" s="1"/>
  <c r="DN120" i="4"/>
  <c r="DO120" i="4"/>
  <c r="BN121" i="4"/>
  <c r="BO121" i="4"/>
  <c r="BP121" i="4"/>
  <c r="CB121" i="4" s="1"/>
  <c r="CN121" i="4" s="1"/>
  <c r="BQ121" i="4"/>
  <c r="CC121" i="4" s="1"/>
  <c r="CO121" i="4" s="1"/>
  <c r="DQ121" i="4" s="1"/>
  <c r="BR121" i="4"/>
  <c r="BS121" i="4"/>
  <c r="CE121" i="4" s="1"/>
  <c r="CQ121" i="4" s="1"/>
  <c r="BT121" i="4"/>
  <c r="BU121" i="4"/>
  <c r="BV121" i="4"/>
  <c r="BW121" i="4"/>
  <c r="BX121" i="4"/>
  <c r="CJ121" i="4" s="1"/>
  <c r="CV121" i="4" s="1"/>
  <c r="BY121" i="4"/>
  <c r="CK121" i="4" s="1"/>
  <c r="CW121" i="4" s="1"/>
  <c r="DY121" i="4" s="1"/>
  <c r="BZ121" i="4"/>
  <c r="CA121" i="4"/>
  <c r="CM121" i="4" s="1"/>
  <c r="CD121" i="4"/>
  <c r="CF121" i="4"/>
  <c r="CR121" i="4" s="1"/>
  <c r="CG121" i="4"/>
  <c r="CS121" i="4" s="1"/>
  <c r="CH121" i="4"/>
  <c r="CT121" i="4" s="1"/>
  <c r="CI121" i="4"/>
  <c r="CU121" i="4" s="1"/>
  <c r="CL121" i="4"/>
  <c r="DN121" i="4" s="1"/>
  <c r="CP121" i="4"/>
  <c r="CZ121" i="4"/>
  <c r="DA121" i="4"/>
  <c r="DB121" i="4"/>
  <c r="DC121" i="4"/>
  <c r="DD121" i="4"/>
  <c r="DE121" i="4"/>
  <c r="DF121" i="4"/>
  <c r="DG121" i="4"/>
  <c r="DH121" i="4"/>
  <c r="DI121" i="4"/>
  <c r="DJ121" i="4"/>
  <c r="DK121" i="4"/>
  <c r="DL121" i="4"/>
  <c r="DM121" i="4"/>
  <c r="DR121" i="4"/>
  <c r="DT121" i="4"/>
  <c r="DU121" i="4"/>
  <c r="BN122" i="4"/>
  <c r="BZ122" i="4" s="1"/>
  <c r="BO122" i="4"/>
  <c r="CA122" i="4" s="1"/>
  <c r="BP122" i="4"/>
  <c r="CB122" i="4" s="1"/>
  <c r="CN122" i="4" s="1"/>
  <c r="BQ122" i="4"/>
  <c r="CC122" i="4" s="1"/>
  <c r="CO122" i="4" s="1"/>
  <c r="BR122" i="4"/>
  <c r="BS122" i="4"/>
  <c r="BT122" i="4"/>
  <c r="CF122" i="4" s="1"/>
  <c r="CR122" i="4" s="1"/>
  <c r="DT122" i="4" s="1"/>
  <c r="BU122" i="4"/>
  <c r="BV122" i="4"/>
  <c r="CH122" i="4" s="1"/>
  <c r="CT122" i="4" s="1"/>
  <c r="BW122" i="4"/>
  <c r="CI122" i="4" s="1"/>
  <c r="BX122" i="4"/>
  <c r="CJ122" i="4" s="1"/>
  <c r="CV122" i="4" s="1"/>
  <c r="BY122" i="4"/>
  <c r="CK122" i="4" s="1"/>
  <c r="CW122" i="4" s="1"/>
  <c r="CD122" i="4"/>
  <c r="CP122" i="4" s="1"/>
  <c r="CE122" i="4"/>
  <c r="CQ122" i="4" s="1"/>
  <c r="CG122" i="4"/>
  <c r="CS122" i="4" s="1"/>
  <c r="CL122" i="4"/>
  <c r="CM122" i="4"/>
  <c r="DO122" i="4" s="1"/>
  <c r="CU122" i="4"/>
  <c r="DW122" i="4" s="1"/>
  <c r="CZ122" i="4"/>
  <c r="DA122" i="4"/>
  <c r="DB122" i="4"/>
  <c r="DC122" i="4"/>
  <c r="DD122" i="4"/>
  <c r="DE122" i="4"/>
  <c r="DF122" i="4"/>
  <c r="DG122" i="4"/>
  <c r="DH122" i="4"/>
  <c r="DI122" i="4"/>
  <c r="DJ122" i="4"/>
  <c r="DX122" i="4" s="1"/>
  <c r="DK122" i="4"/>
  <c r="DR122" i="4"/>
  <c r="DS122" i="4"/>
  <c r="BN123" i="4"/>
  <c r="BZ123" i="4" s="1"/>
  <c r="CL123" i="4" s="1"/>
  <c r="DN123" i="4" s="1"/>
  <c r="BO123" i="4"/>
  <c r="CA123" i="4" s="1"/>
  <c r="CM123" i="4" s="1"/>
  <c r="BP123" i="4"/>
  <c r="BQ123" i="4"/>
  <c r="BR123" i="4"/>
  <c r="BS123" i="4"/>
  <c r="BT123" i="4"/>
  <c r="CF123" i="4" s="1"/>
  <c r="BU123" i="4"/>
  <c r="CG123" i="4" s="1"/>
  <c r="CS123" i="4" s="1"/>
  <c r="DU123" i="4" s="1"/>
  <c r="BV123" i="4"/>
  <c r="BW123" i="4"/>
  <c r="CI123" i="4" s="1"/>
  <c r="CU123" i="4" s="1"/>
  <c r="BX123" i="4"/>
  <c r="BY123" i="4"/>
  <c r="CB123" i="4"/>
  <c r="CN123" i="4" s="1"/>
  <c r="DP123" i="4" s="1"/>
  <c r="CC123" i="4"/>
  <c r="CO123" i="4" s="1"/>
  <c r="DQ123" i="4" s="1"/>
  <c r="CD123" i="4"/>
  <c r="CE123" i="4"/>
  <c r="CQ123" i="4" s="1"/>
  <c r="CH123" i="4"/>
  <c r="CT123" i="4" s="1"/>
  <c r="DV123" i="4" s="1"/>
  <c r="CJ123" i="4"/>
  <c r="CV123" i="4" s="1"/>
  <c r="CK123" i="4"/>
  <c r="CW123" i="4" s="1"/>
  <c r="DY123" i="4" s="1"/>
  <c r="CP123" i="4"/>
  <c r="DR123" i="4" s="1"/>
  <c r="CR123" i="4"/>
  <c r="CZ123" i="4"/>
  <c r="DA123" i="4"/>
  <c r="DB123" i="4"/>
  <c r="DC123" i="4"/>
  <c r="DD123" i="4"/>
  <c r="DE123" i="4"/>
  <c r="DS123" i="4" s="1"/>
  <c r="DF123" i="4"/>
  <c r="DG123" i="4"/>
  <c r="DH123" i="4"/>
  <c r="DI123" i="4"/>
  <c r="DW123" i="4" s="1"/>
  <c r="DJ123" i="4"/>
  <c r="DK123" i="4"/>
  <c r="DX123" i="4"/>
  <c r="BN124" i="4"/>
  <c r="BO124" i="4"/>
  <c r="BP124" i="4"/>
  <c r="CB124" i="4" s="1"/>
  <c r="CN124" i="4" s="1"/>
  <c r="DP124" i="4" s="1"/>
  <c r="BQ124" i="4"/>
  <c r="BR124" i="4"/>
  <c r="CD124" i="4" s="1"/>
  <c r="CP124" i="4" s="1"/>
  <c r="BS124" i="4"/>
  <c r="CE124" i="4" s="1"/>
  <c r="BT124" i="4"/>
  <c r="BU124" i="4"/>
  <c r="CG124" i="4" s="1"/>
  <c r="CS124" i="4" s="1"/>
  <c r="BV124" i="4"/>
  <c r="BW124" i="4"/>
  <c r="BX124" i="4"/>
  <c r="BY124" i="4"/>
  <c r="BZ124" i="4"/>
  <c r="CL124" i="4" s="1"/>
  <c r="CA124" i="4"/>
  <c r="CM124" i="4" s="1"/>
  <c r="DO124" i="4" s="1"/>
  <c r="CC124" i="4"/>
  <c r="CO124" i="4" s="1"/>
  <c r="CF124" i="4"/>
  <c r="CR124" i="4" s="1"/>
  <c r="DT124" i="4" s="1"/>
  <c r="CH124" i="4"/>
  <c r="CT124" i="4" s="1"/>
  <c r="CI124" i="4"/>
  <c r="CU124" i="4" s="1"/>
  <c r="DW124" i="4" s="1"/>
  <c r="CJ124" i="4"/>
  <c r="CK124" i="4"/>
  <c r="CW124" i="4" s="1"/>
  <c r="CQ124" i="4"/>
  <c r="DS124" i="4" s="1"/>
  <c r="CV124" i="4"/>
  <c r="CZ124" i="4"/>
  <c r="DA124" i="4"/>
  <c r="DM124" i="4" s="1"/>
  <c r="DB124" i="4"/>
  <c r="DC124" i="4"/>
  <c r="DQ124" i="4" s="1"/>
  <c r="DD124" i="4"/>
  <c r="DR124" i="4" s="1"/>
  <c r="DE124" i="4"/>
  <c r="DF124" i="4"/>
  <c r="DG124" i="4"/>
  <c r="DH124" i="4"/>
  <c r="DI124" i="4"/>
  <c r="DJ124" i="4"/>
  <c r="DK124" i="4"/>
  <c r="DY124" i="4" s="1"/>
  <c r="DL124" i="4"/>
  <c r="DN124" i="4"/>
  <c r="DV124" i="4"/>
  <c r="DX124" i="4"/>
  <c r="BN125" i="4"/>
  <c r="BZ125" i="4" s="1"/>
  <c r="CL125" i="4" s="1"/>
  <c r="BO125" i="4"/>
  <c r="BP125" i="4"/>
  <c r="CB125" i="4" s="1"/>
  <c r="BQ125" i="4"/>
  <c r="CC125" i="4" s="1"/>
  <c r="BR125" i="4"/>
  <c r="CD125" i="4" s="1"/>
  <c r="CP125" i="4" s="1"/>
  <c r="BS125" i="4"/>
  <c r="CE125" i="4" s="1"/>
  <c r="CQ125" i="4" s="1"/>
  <c r="BT125" i="4"/>
  <c r="BU125" i="4"/>
  <c r="BV125" i="4"/>
  <c r="BW125" i="4"/>
  <c r="BX125" i="4"/>
  <c r="CJ125" i="4" s="1"/>
  <c r="BY125" i="4"/>
  <c r="CK125" i="4" s="1"/>
  <c r="CA125" i="4"/>
  <c r="CM125" i="4" s="1"/>
  <c r="CF125" i="4"/>
  <c r="CR125" i="4" s="1"/>
  <c r="CG125" i="4"/>
  <c r="CS125" i="4" s="1"/>
  <c r="DU125" i="4" s="1"/>
  <c r="CH125" i="4"/>
  <c r="CT125" i="4" s="1"/>
  <c r="DV125" i="4" s="1"/>
  <c r="CI125" i="4"/>
  <c r="CU125" i="4" s="1"/>
  <c r="CN125" i="4"/>
  <c r="CO125" i="4"/>
  <c r="DQ125" i="4" s="1"/>
  <c r="CV125" i="4"/>
  <c r="CW125" i="4"/>
  <c r="DY125" i="4" s="1"/>
  <c r="CZ125" i="4"/>
  <c r="DA125" i="4"/>
  <c r="DB125" i="4"/>
  <c r="DP125" i="4" s="1"/>
  <c r="DC125" i="4"/>
  <c r="DD125" i="4"/>
  <c r="DR125" i="4" s="1"/>
  <c r="DE125" i="4"/>
  <c r="DS125" i="4" s="1"/>
  <c r="DF125" i="4"/>
  <c r="DT125" i="4" s="1"/>
  <c r="DG125" i="4"/>
  <c r="DH125" i="4"/>
  <c r="DI125" i="4"/>
  <c r="DW125" i="4" s="1"/>
  <c r="DJ125" i="4"/>
  <c r="DK125" i="4"/>
  <c r="DL125" i="4"/>
  <c r="DM125" i="4"/>
  <c r="DN125" i="4"/>
  <c r="BN126" i="4"/>
  <c r="BZ126" i="4" s="1"/>
  <c r="BO126" i="4"/>
  <c r="CA126" i="4" s="1"/>
  <c r="CM126" i="4" s="1"/>
  <c r="DO126" i="4" s="1"/>
  <c r="BP126" i="4"/>
  <c r="CB126" i="4" s="1"/>
  <c r="CN126" i="4" s="1"/>
  <c r="BQ126" i="4"/>
  <c r="CC126" i="4" s="1"/>
  <c r="CO126" i="4" s="1"/>
  <c r="BR126" i="4"/>
  <c r="BS126" i="4"/>
  <c r="BT126" i="4"/>
  <c r="CF126" i="4" s="1"/>
  <c r="CR126" i="4" s="1"/>
  <c r="BU126" i="4"/>
  <c r="BV126" i="4"/>
  <c r="CH126" i="4" s="1"/>
  <c r="BW126" i="4"/>
  <c r="CI126" i="4" s="1"/>
  <c r="CU126" i="4" s="1"/>
  <c r="DW126" i="4" s="1"/>
  <c r="BX126" i="4"/>
  <c r="BY126" i="4"/>
  <c r="CK126" i="4" s="1"/>
  <c r="CW126" i="4" s="1"/>
  <c r="CD126" i="4"/>
  <c r="CP126" i="4" s="1"/>
  <c r="CE126" i="4"/>
  <c r="CQ126" i="4" s="1"/>
  <c r="DS126" i="4" s="1"/>
  <c r="CG126" i="4"/>
  <c r="CS126" i="4" s="1"/>
  <c r="CJ126" i="4"/>
  <c r="CV126" i="4" s="1"/>
  <c r="DX126" i="4" s="1"/>
  <c r="CL126" i="4"/>
  <c r="CT126" i="4"/>
  <c r="CZ126" i="4"/>
  <c r="DA126" i="4"/>
  <c r="DB126" i="4"/>
  <c r="DC126" i="4"/>
  <c r="DD126" i="4"/>
  <c r="DR126" i="4" s="1"/>
  <c r="DE126" i="4"/>
  <c r="DF126" i="4"/>
  <c r="DG126" i="4"/>
  <c r="DH126" i="4"/>
  <c r="DV126" i="4" s="1"/>
  <c r="DI126" i="4"/>
  <c r="DJ126" i="4"/>
  <c r="DK126" i="4"/>
  <c r="DY126" i="4" s="1"/>
  <c r="DP126" i="4"/>
  <c r="DT126" i="4"/>
  <c r="BN127" i="4"/>
  <c r="BO127" i="4"/>
  <c r="CA127" i="4" s="1"/>
  <c r="CM127" i="4" s="1"/>
  <c r="BP127" i="4"/>
  <c r="BQ127" i="4"/>
  <c r="BR127" i="4"/>
  <c r="CD127" i="4" s="1"/>
  <c r="BS127" i="4"/>
  <c r="BT127" i="4"/>
  <c r="CF127" i="4" s="1"/>
  <c r="BU127" i="4"/>
  <c r="CG127" i="4" s="1"/>
  <c r="BV127" i="4"/>
  <c r="BW127" i="4"/>
  <c r="CI127" i="4" s="1"/>
  <c r="CU127" i="4" s="1"/>
  <c r="BX127" i="4"/>
  <c r="BY127" i="4"/>
  <c r="BZ127" i="4"/>
  <c r="CB127" i="4"/>
  <c r="CN127" i="4" s="1"/>
  <c r="CC127" i="4"/>
  <c r="CO127" i="4" s="1"/>
  <c r="CE127" i="4"/>
  <c r="CQ127" i="4" s="1"/>
  <c r="CH127" i="4"/>
  <c r="CT127" i="4" s="1"/>
  <c r="DV127" i="4" s="1"/>
  <c r="CJ127" i="4"/>
  <c r="CV127" i="4" s="1"/>
  <c r="CK127" i="4"/>
  <c r="CW127" i="4" s="1"/>
  <c r="DY127" i="4" s="1"/>
  <c r="CL127" i="4"/>
  <c r="DN127" i="4" s="1"/>
  <c r="CP127" i="4"/>
  <c r="CR127" i="4"/>
  <c r="CS127" i="4"/>
  <c r="DU127" i="4" s="1"/>
  <c r="CZ127" i="4"/>
  <c r="DA127" i="4"/>
  <c r="DB127" i="4"/>
  <c r="DP127" i="4" s="1"/>
  <c r="DC127" i="4"/>
  <c r="DD127" i="4"/>
  <c r="DE127" i="4"/>
  <c r="DS127" i="4" s="1"/>
  <c r="DF127" i="4"/>
  <c r="DT127" i="4" s="1"/>
  <c r="DG127" i="4"/>
  <c r="DH127" i="4"/>
  <c r="DI127" i="4"/>
  <c r="DW127" i="4" s="1"/>
  <c r="DJ127" i="4"/>
  <c r="DK127" i="4"/>
  <c r="DQ127" i="4"/>
  <c r="DR127" i="4"/>
  <c r="DX127" i="4"/>
  <c r="BN128" i="4"/>
  <c r="BO128" i="4"/>
  <c r="BP128" i="4"/>
  <c r="BQ128" i="4"/>
  <c r="BR128" i="4"/>
  <c r="CD128" i="4" s="1"/>
  <c r="BS128" i="4"/>
  <c r="CE128" i="4" s="1"/>
  <c r="CQ128" i="4" s="1"/>
  <c r="DS128" i="4" s="1"/>
  <c r="BT128" i="4"/>
  <c r="CF128" i="4" s="1"/>
  <c r="CR128" i="4" s="1"/>
  <c r="BU128" i="4"/>
  <c r="CG128" i="4" s="1"/>
  <c r="CS128" i="4" s="1"/>
  <c r="BV128" i="4"/>
  <c r="BW128" i="4"/>
  <c r="BX128" i="4"/>
  <c r="BY128" i="4"/>
  <c r="BZ128" i="4"/>
  <c r="CL128" i="4" s="1"/>
  <c r="CA128" i="4"/>
  <c r="CM128" i="4" s="1"/>
  <c r="DO128" i="4" s="1"/>
  <c r="CB128" i="4"/>
  <c r="CC128" i="4"/>
  <c r="CO128" i="4" s="1"/>
  <c r="CH128" i="4"/>
  <c r="CT128" i="4" s="1"/>
  <c r="CI128" i="4"/>
  <c r="CU128" i="4" s="1"/>
  <c r="CJ128" i="4"/>
  <c r="CV128" i="4" s="1"/>
  <c r="CK128" i="4"/>
  <c r="CW128" i="4" s="1"/>
  <c r="CN128" i="4"/>
  <c r="CP128" i="4"/>
  <c r="CZ128" i="4"/>
  <c r="DA128" i="4"/>
  <c r="DB128" i="4"/>
  <c r="DC128" i="4"/>
  <c r="DD128" i="4"/>
  <c r="DE128" i="4"/>
  <c r="DF128" i="4"/>
  <c r="DL128" i="4" s="1"/>
  <c r="DG128" i="4"/>
  <c r="DU128" i="4" s="1"/>
  <c r="DH128" i="4"/>
  <c r="DI128" i="4"/>
  <c r="DJ128" i="4"/>
  <c r="DK128" i="4"/>
  <c r="DY128" i="4" s="1"/>
  <c r="DN128" i="4"/>
  <c r="DP128" i="4"/>
  <c r="DV128" i="4"/>
  <c r="DW128" i="4"/>
  <c r="DX128" i="4"/>
  <c r="BN129" i="4"/>
  <c r="BZ129" i="4" s="1"/>
  <c r="CL129" i="4" s="1"/>
  <c r="DN129" i="4" s="1"/>
  <c r="BO129" i="4"/>
  <c r="BP129" i="4"/>
  <c r="CB129" i="4" s="1"/>
  <c r="CN129" i="4" s="1"/>
  <c r="BQ129" i="4"/>
  <c r="CC129" i="4" s="1"/>
  <c r="BR129" i="4"/>
  <c r="BS129" i="4"/>
  <c r="CE129" i="4" s="1"/>
  <c r="CQ129" i="4" s="1"/>
  <c r="BT129" i="4"/>
  <c r="BU129" i="4"/>
  <c r="BV129" i="4"/>
  <c r="BW129" i="4"/>
  <c r="BX129" i="4"/>
  <c r="CJ129" i="4" s="1"/>
  <c r="CV129" i="4" s="1"/>
  <c r="BY129" i="4"/>
  <c r="CK129" i="4" s="1"/>
  <c r="CW129" i="4" s="1"/>
  <c r="DY129" i="4" s="1"/>
  <c r="CA129" i="4"/>
  <c r="CM129" i="4" s="1"/>
  <c r="CD129" i="4"/>
  <c r="CF129" i="4"/>
  <c r="CR129" i="4" s="1"/>
  <c r="DT129" i="4" s="1"/>
  <c r="CG129" i="4"/>
  <c r="CS129" i="4" s="1"/>
  <c r="DU129" i="4" s="1"/>
  <c r="CH129" i="4"/>
  <c r="CI129" i="4"/>
  <c r="CU129" i="4" s="1"/>
  <c r="CO129" i="4"/>
  <c r="DQ129" i="4" s="1"/>
  <c r="CP129" i="4"/>
  <c r="CT129" i="4"/>
  <c r="CZ129" i="4"/>
  <c r="DA129" i="4"/>
  <c r="DB129" i="4"/>
  <c r="DC129" i="4"/>
  <c r="DD129" i="4"/>
  <c r="DE129" i="4"/>
  <c r="DF129" i="4"/>
  <c r="DG129" i="4"/>
  <c r="DH129" i="4"/>
  <c r="DI129" i="4"/>
  <c r="DJ129" i="4"/>
  <c r="DX129" i="4" s="1"/>
  <c r="DK129" i="4"/>
  <c r="DM129" i="4"/>
  <c r="DV129" i="4"/>
  <c r="BN130" i="4"/>
  <c r="BZ130" i="4" s="1"/>
  <c r="CL130" i="4" s="1"/>
  <c r="BO130" i="4"/>
  <c r="CA130" i="4" s="1"/>
  <c r="BP130" i="4"/>
  <c r="BQ130" i="4"/>
  <c r="CC130" i="4" s="1"/>
  <c r="CO130" i="4" s="1"/>
  <c r="BR130" i="4"/>
  <c r="BS130" i="4"/>
  <c r="BT130" i="4"/>
  <c r="BU130" i="4"/>
  <c r="BV130" i="4"/>
  <c r="CH130" i="4" s="1"/>
  <c r="CT130" i="4" s="1"/>
  <c r="BW130" i="4"/>
  <c r="CI130" i="4" s="1"/>
  <c r="BX130" i="4"/>
  <c r="CJ130" i="4" s="1"/>
  <c r="BY130" i="4"/>
  <c r="CK130" i="4" s="1"/>
  <c r="CW130" i="4" s="1"/>
  <c r="CB130" i="4"/>
  <c r="CN130" i="4" s="1"/>
  <c r="DP130" i="4" s="1"/>
  <c r="CD130" i="4"/>
  <c r="CP130" i="4" s="1"/>
  <c r="CE130" i="4"/>
  <c r="CQ130" i="4" s="1"/>
  <c r="CF130" i="4"/>
  <c r="CR130" i="4" s="1"/>
  <c r="DT130" i="4" s="1"/>
  <c r="CG130" i="4"/>
  <c r="CS130" i="4" s="1"/>
  <c r="CM130" i="4"/>
  <c r="DO130" i="4" s="1"/>
  <c r="CU130" i="4"/>
  <c r="DW130" i="4" s="1"/>
  <c r="CV130" i="4"/>
  <c r="DX130" i="4" s="1"/>
  <c r="CZ130" i="4"/>
  <c r="DL130" i="4" s="1"/>
  <c r="DA130" i="4"/>
  <c r="DB130" i="4"/>
  <c r="DC130" i="4"/>
  <c r="DD130" i="4"/>
  <c r="DE130" i="4"/>
  <c r="DF130" i="4"/>
  <c r="DG130" i="4"/>
  <c r="DH130" i="4"/>
  <c r="DI130" i="4"/>
  <c r="DJ130" i="4"/>
  <c r="DK130" i="4"/>
  <c r="DY130" i="4" s="1"/>
  <c r="DR130" i="4"/>
  <c r="DS130" i="4"/>
  <c r="BN131" i="4"/>
  <c r="BO131" i="4"/>
  <c r="CA131" i="4" s="1"/>
  <c r="CM131" i="4" s="1"/>
  <c r="BP131" i="4"/>
  <c r="BQ131" i="4"/>
  <c r="BR131" i="4"/>
  <c r="BS131" i="4"/>
  <c r="BT131" i="4"/>
  <c r="CF131" i="4" s="1"/>
  <c r="BU131" i="4"/>
  <c r="CG131" i="4" s="1"/>
  <c r="CS131" i="4" s="1"/>
  <c r="DU131" i="4" s="1"/>
  <c r="BV131" i="4"/>
  <c r="BW131" i="4"/>
  <c r="CI131" i="4" s="1"/>
  <c r="CU131" i="4" s="1"/>
  <c r="BX131" i="4"/>
  <c r="BY131" i="4"/>
  <c r="BZ131" i="4"/>
  <c r="CB131" i="4"/>
  <c r="CN131" i="4" s="1"/>
  <c r="CC131" i="4"/>
  <c r="CO131" i="4" s="1"/>
  <c r="DQ131" i="4" s="1"/>
  <c r="CD131" i="4"/>
  <c r="CP131" i="4" s="1"/>
  <c r="DR131" i="4" s="1"/>
  <c r="CE131" i="4"/>
  <c r="CQ131" i="4" s="1"/>
  <c r="CH131" i="4"/>
  <c r="CT131" i="4" s="1"/>
  <c r="DV131" i="4" s="1"/>
  <c r="CJ131" i="4"/>
  <c r="CV131" i="4" s="1"/>
  <c r="CK131" i="4"/>
  <c r="CW131" i="4" s="1"/>
  <c r="DY131" i="4" s="1"/>
  <c r="CL131" i="4"/>
  <c r="CR131" i="4"/>
  <c r="CZ131" i="4"/>
  <c r="DA131" i="4"/>
  <c r="DB131" i="4"/>
  <c r="DC131" i="4"/>
  <c r="DD131" i="4"/>
  <c r="DE131" i="4"/>
  <c r="DS131" i="4" s="1"/>
  <c r="DF131" i="4"/>
  <c r="DG131" i="4"/>
  <c r="DH131" i="4"/>
  <c r="DI131" i="4"/>
  <c r="DW131" i="4" s="1"/>
  <c r="DJ131" i="4"/>
  <c r="DK131" i="4"/>
  <c r="DP131" i="4"/>
  <c r="DX131" i="4"/>
  <c r="BN132" i="4"/>
  <c r="BO132" i="4"/>
  <c r="BP132" i="4"/>
  <c r="BQ132" i="4"/>
  <c r="BR132" i="4"/>
  <c r="CD132" i="4" s="1"/>
  <c r="CP132" i="4" s="1"/>
  <c r="BS132" i="4"/>
  <c r="CE132" i="4" s="1"/>
  <c r="CQ132" i="4" s="1"/>
  <c r="DS132" i="4" s="1"/>
  <c r="BT132" i="4"/>
  <c r="CF132" i="4" s="1"/>
  <c r="CR132" i="4" s="1"/>
  <c r="DT132" i="4" s="1"/>
  <c r="BU132" i="4"/>
  <c r="CG132" i="4" s="1"/>
  <c r="CS132" i="4" s="1"/>
  <c r="BV132" i="4"/>
  <c r="BW132" i="4"/>
  <c r="BX132" i="4"/>
  <c r="BY132" i="4"/>
  <c r="BZ132" i="4"/>
  <c r="CL132" i="4" s="1"/>
  <c r="CA132" i="4"/>
  <c r="CM132" i="4" s="1"/>
  <c r="DO132" i="4" s="1"/>
  <c r="CB132" i="4"/>
  <c r="CC132" i="4"/>
  <c r="CO132" i="4" s="1"/>
  <c r="CH132" i="4"/>
  <c r="CT132" i="4" s="1"/>
  <c r="CI132" i="4"/>
  <c r="CU132" i="4" s="1"/>
  <c r="CJ132" i="4"/>
  <c r="CV132" i="4" s="1"/>
  <c r="DX132" i="4" s="1"/>
  <c r="CK132" i="4"/>
  <c r="CW132" i="4" s="1"/>
  <c r="CN132" i="4"/>
  <c r="CZ132" i="4"/>
  <c r="DA132" i="4"/>
  <c r="DB132" i="4"/>
  <c r="DC132" i="4"/>
  <c r="DQ132" i="4" s="1"/>
  <c r="DD132" i="4"/>
  <c r="DE132" i="4"/>
  <c r="DF132" i="4"/>
  <c r="DG132" i="4"/>
  <c r="DU132" i="4" s="1"/>
  <c r="DH132" i="4"/>
  <c r="DV132" i="4" s="1"/>
  <c r="DI132" i="4"/>
  <c r="DJ132" i="4"/>
  <c r="DK132" i="4"/>
  <c r="DN132" i="4"/>
  <c r="DP132" i="4"/>
  <c r="DW132" i="4"/>
  <c r="BN133" i="4"/>
  <c r="BO133" i="4"/>
  <c r="BP133" i="4"/>
  <c r="CB133" i="4" s="1"/>
  <c r="BQ133" i="4"/>
  <c r="CC133" i="4" s="1"/>
  <c r="CO133" i="4" s="1"/>
  <c r="DQ133" i="4" s="1"/>
  <c r="BR133" i="4"/>
  <c r="CD133" i="4" s="1"/>
  <c r="CP133" i="4" s="1"/>
  <c r="BS133" i="4"/>
  <c r="CE133" i="4" s="1"/>
  <c r="CQ133" i="4" s="1"/>
  <c r="BT133" i="4"/>
  <c r="BU133" i="4"/>
  <c r="BV133" i="4"/>
  <c r="BW133" i="4"/>
  <c r="BX133" i="4"/>
  <c r="CJ133" i="4" s="1"/>
  <c r="BY133" i="4"/>
  <c r="CK133" i="4" s="1"/>
  <c r="CW133" i="4" s="1"/>
  <c r="DY133" i="4" s="1"/>
  <c r="BZ133" i="4"/>
  <c r="CA133" i="4"/>
  <c r="CM133" i="4" s="1"/>
  <c r="CF133" i="4"/>
  <c r="CR133" i="4" s="1"/>
  <c r="CG133" i="4"/>
  <c r="CS133" i="4" s="1"/>
  <c r="CH133" i="4"/>
  <c r="CT133" i="4" s="1"/>
  <c r="CI133" i="4"/>
  <c r="CU133" i="4" s="1"/>
  <c r="CL133" i="4"/>
  <c r="DN133" i="4" s="1"/>
  <c r="CN133" i="4"/>
  <c r="CV133" i="4"/>
  <c r="CZ133" i="4"/>
  <c r="DA133" i="4"/>
  <c r="DB133" i="4"/>
  <c r="DC133" i="4"/>
  <c r="DD133" i="4"/>
  <c r="DR133" i="4" s="1"/>
  <c r="DE133" i="4"/>
  <c r="DF133" i="4"/>
  <c r="DG133" i="4"/>
  <c r="DH133" i="4"/>
  <c r="DI133" i="4"/>
  <c r="DW133" i="4" s="1"/>
  <c r="DJ133" i="4"/>
  <c r="DX133" i="4" s="1"/>
  <c r="DK133" i="4"/>
  <c r="DM133" i="4"/>
  <c r="DT133" i="4"/>
  <c r="DU133" i="4"/>
  <c r="DV133" i="4"/>
  <c r="BN134" i="4"/>
  <c r="BZ134" i="4" s="1"/>
  <c r="BO134" i="4"/>
  <c r="CA134" i="4" s="1"/>
  <c r="CM134" i="4" s="1"/>
  <c r="DO134" i="4" s="1"/>
  <c r="BP134" i="4"/>
  <c r="CB134" i="4" s="1"/>
  <c r="CN134" i="4" s="1"/>
  <c r="DP134" i="4" s="1"/>
  <c r="BQ134" i="4"/>
  <c r="CC134" i="4" s="1"/>
  <c r="CO134" i="4" s="1"/>
  <c r="BR134" i="4"/>
  <c r="BS134" i="4"/>
  <c r="BT134" i="4"/>
  <c r="CF134" i="4" s="1"/>
  <c r="BU134" i="4"/>
  <c r="BV134" i="4"/>
  <c r="CH134" i="4" s="1"/>
  <c r="BW134" i="4"/>
  <c r="CI134" i="4" s="1"/>
  <c r="CU134" i="4" s="1"/>
  <c r="DW134" i="4" s="1"/>
  <c r="BX134" i="4"/>
  <c r="CJ134" i="4" s="1"/>
  <c r="CV134" i="4" s="1"/>
  <c r="DX134" i="4" s="1"/>
  <c r="BY134" i="4"/>
  <c r="CK134" i="4" s="1"/>
  <c r="CW134" i="4" s="1"/>
  <c r="CD134" i="4"/>
  <c r="CP134" i="4" s="1"/>
  <c r="CE134" i="4"/>
  <c r="CQ134" i="4" s="1"/>
  <c r="DS134" i="4" s="1"/>
  <c r="CG134" i="4"/>
  <c r="CS134" i="4" s="1"/>
  <c r="CL134" i="4"/>
  <c r="CR134" i="4"/>
  <c r="DT134" i="4" s="1"/>
  <c r="CT134" i="4"/>
  <c r="CZ134" i="4"/>
  <c r="DA134" i="4"/>
  <c r="DB134" i="4"/>
  <c r="DC134" i="4"/>
  <c r="DD134" i="4"/>
  <c r="DE134" i="4"/>
  <c r="DF134" i="4"/>
  <c r="DG134" i="4"/>
  <c r="DU134" i="4" s="1"/>
  <c r="DH134" i="4"/>
  <c r="DI134" i="4"/>
  <c r="DJ134" i="4"/>
  <c r="DK134" i="4"/>
  <c r="DY134" i="4" s="1"/>
  <c r="DL134" i="4"/>
  <c r="BN135" i="4"/>
  <c r="BZ135" i="4" s="1"/>
  <c r="CL135" i="4" s="1"/>
  <c r="BO135" i="4"/>
  <c r="CA135" i="4" s="1"/>
  <c r="CM135" i="4" s="1"/>
  <c r="BP135" i="4"/>
  <c r="BQ135" i="4"/>
  <c r="BR135" i="4"/>
  <c r="BS135" i="4"/>
  <c r="BT135" i="4"/>
  <c r="CF135" i="4" s="1"/>
  <c r="BU135" i="4"/>
  <c r="CG135" i="4" s="1"/>
  <c r="CS135" i="4" s="1"/>
  <c r="DU135" i="4" s="1"/>
  <c r="BV135" i="4"/>
  <c r="BW135" i="4"/>
  <c r="CI135" i="4" s="1"/>
  <c r="CU135" i="4" s="1"/>
  <c r="BX135" i="4"/>
  <c r="BY135" i="4"/>
  <c r="CB135" i="4"/>
  <c r="CN135" i="4" s="1"/>
  <c r="CC135" i="4"/>
  <c r="CO135" i="4" s="1"/>
  <c r="CD135" i="4"/>
  <c r="CE135" i="4"/>
  <c r="CQ135" i="4" s="1"/>
  <c r="CH135" i="4"/>
  <c r="CJ135" i="4"/>
  <c r="CV135" i="4" s="1"/>
  <c r="CK135" i="4"/>
  <c r="CW135" i="4" s="1"/>
  <c r="CP135" i="4"/>
  <c r="DR135" i="4" s="1"/>
  <c r="CR135" i="4"/>
  <c r="CT135" i="4"/>
  <c r="DV135" i="4" s="1"/>
  <c r="CZ135" i="4"/>
  <c r="DN135" i="4" s="1"/>
  <c r="DA135" i="4"/>
  <c r="DB135" i="4"/>
  <c r="DC135" i="4"/>
  <c r="DD135" i="4"/>
  <c r="DE135" i="4"/>
  <c r="DF135" i="4"/>
  <c r="DT135" i="4" s="1"/>
  <c r="DG135" i="4"/>
  <c r="DH135" i="4"/>
  <c r="DI135" i="4"/>
  <c r="DJ135" i="4"/>
  <c r="DX135" i="4" s="1"/>
  <c r="DK135" i="4"/>
  <c r="DP135" i="4"/>
  <c r="DQ135" i="4"/>
  <c r="DY135" i="4"/>
  <c r="BN136" i="4"/>
  <c r="BO136" i="4"/>
  <c r="BP136" i="4"/>
  <c r="CB136" i="4" s="1"/>
  <c r="CN136" i="4" s="1"/>
  <c r="BQ136" i="4"/>
  <c r="BR136" i="4"/>
  <c r="CD136" i="4" s="1"/>
  <c r="BS136" i="4"/>
  <c r="CE136" i="4" s="1"/>
  <c r="BT136" i="4"/>
  <c r="CF136" i="4" s="1"/>
  <c r="CR136" i="4" s="1"/>
  <c r="BU136" i="4"/>
  <c r="CG136" i="4" s="1"/>
  <c r="CS136" i="4" s="1"/>
  <c r="BV136" i="4"/>
  <c r="BW136" i="4"/>
  <c r="BX136" i="4"/>
  <c r="CJ136" i="4" s="1"/>
  <c r="BY136" i="4"/>
  <c r="BZ136" i="4"/>
  <c r="CL136" i="4" s="1"/>
  <c r="CA136" i="4"/>
  <c r="CM136" i="4" s="1"/>
  <c r="CC136" i="4"/>
  <c r="CO136" i="4" s="1"/>
  <c r="CH136" i="4"/>
  <c r="CT136" i="4" s="1"/>
  <c r="DV136" i="4" s="1"/>
  <c r="CI136" i="4"/>
  <c r="CU136" i="4" s="1"/>
  <c r="DW136" i="4" s="1"/>
  <c r="CK136" i="4"/>
  <c r="CW136" i="4" s="1"/>
  <c r="CP136" i="4"/>
  <c r="CQ136" i="4"/>
  <c r="DS136" i="4" s="1"/>
  <c r="CV136" i="4"/>
  <c r="DX136" i="4" s="1"/>
  <c r="CZ136" i="4"/>
  <c r="DA136" i="4"/>
  <c r="DB136" i="4"/>
  <c r="DC136" i="4"/>
  <c r="DD136" i="4"/>
  <c r="DE136" i="4"/>
  <c r="DF136" i="4"/>
  <c r="DT136" i="4" s="1"/>
  <c r="DG136" i="4"/>
  <c r="DU136" i="4" s="1"/>
  <c r="DH136" i="4"/>
  <c r="DI136" i="4"/>
  <c r="DJ136" i="4"/>
  <c r="DK136" i="4"/>
  <c r="DY136" i="4" s="1"/>
  <c r="DN136" i="4"/>
  <c r="DO136" i="4"/>
  <c r="DP136" i="4"/>
  <c r="BN137" i="4"/>
  <c r="BO137" i="4"/>
  <c r="BP137" i="4"/>
  <c r="CB137" i="4" s="1"/>
  <c r="CN137" i="4" s="1"/>
  <c r="BQ137" i="4"/>
  <c r="CC137" i="4" s="1"/>
  <c r="CO137" i="4" s="1"/>
  <c r="DQ137" i="4" s="1"/>
  <c r="BR137" i="4"/>
  <c r="BS137" i="4"/>
  <c r="CE137" i="4" s="1"/>
  <c r="CQ137" i="4" s="1"/>
  <c r="BT137" i="4"/>
  <c r="BU137" i="4"/>
  <c r="BV137" i="4"/>
  <c r="BW137" i="4"/>
  <c r="BX137" i="4"/>
  <c r="CJ137" i="4" s="1"/>
  <c r="CV137" i="4" s="1"/>
  <c r="BY137" i="4"/>
  <c r="BZ137" i="4"/>
  <c r="CA137" i="4"/>
  <c r="CM137" i="4" s="1"/>
  <c r="CD137" i="4"/>
  <c r="CF137" i="4"/>
  <c r="CR137" i="4" s="1"/>
  <c r="CG137" i="4"/>
  <c r="CH137" i="4"/>
  <c r="CT137" i="4" s="1"/>
  <c r="DV137" i="4" s="1"/>
  <c r="CI137" i="4"/>
  <c r="CU137" i="4" s="1"/>
  <c r="CK137" i="4"/>
  <c r="CL137" i="4"/>
  <c r="CP137" i="4"/>
  <c r="CS137" i="4"/>
  <c r="CW137" i="4"/>
  <c r="CZ137" i="4"/>
  <c r="DA137" i="4"/>
  <c r="DO137" i="4" s="1"/>
  <c r="DB137" i="4"/>
  <c r="DC137" i="4"/>
  <c r="DD137" i="4"/>
  <c r="DE137" i="4"/>
  <c r="DS137" i="4" s="1"/>
  <c r="DF137" i="4"/>
  <c r="DG137" i="4"/>
  <c r="DH137" i="4"/>
  <c r="DI137" i="4"/>
  <c r="DJ137" i="4"/>
  <c r="DX137" i="4" s="1"/>
  <c r="DK137" i="4"/>
  <c r="DM137" i="4"/>
  <c r="DN137" i="4"/>
  <c r="DU137" i="4"/>
  <c r="DY137" i="4"/>
  <c r="BN138" i="4"/>
  <c r="BZ138" i="4" s="1"/>
  <c r="CL138" i="4" s="1"/>
  <c r="BO138" i="4"/>
  <c r="BP138" i="4"/>
  <c r="CB138" i="4" s="1"/>
  <c r="CN138" i="4" s="1"/>
  <c r="BQ138" i="4"/>
  <c r="CC138" i="4" s="1"/>
  <c r="CO138" i="4" s="1"/>
  <c r="BR138" i="4"/>
  <c r="BS138" i="4"/>
  <c r="BT138" i="4"/>
  <c r="CF138" i="4" s="1"/>
  <c r="BU138" i="4"/>
  <c r="BV138" i="4"/>
  <c r="CH138" i="4" s="1"/>
  <c r="CT138" i="4" s="1"/>
  <c r="BW138" i="4"/>
  <c r="BX138" i="4"/>
  <c r="BY138" i="4"/>
  <c r="CK138" i="4" s="1"/>
  <c r="CW138" i="4" s="1"/>
  <c r="CA138" i="4"/>
  <c r="CM138" i="4" s="1"/>
  <c r="DO138" i="4" s="1"/>
  <c r="CD138" i="4"/>
  <c r="CP138" i="4" s="1"/>
  <c r="CE138" i="4"/>
  <c r="CQ138" i="4" s="1"/>
  <c r="DS138" i="4" s="1"/>
  <c r="CG138" i="4"/>
  <c r="CS138" i="4" s="1"/>
  <c r="CI138" i="4"/>
  <c r="CJ138" i="4"/>
  <c r="CR138" i="4"/>
  <c r="DT138" i="4" s="1"/>
  <c r="CU138" i="4"/>
  <c r="CV138" i="4"/>
  <c r="CZ138" i="4"/>
  <c r="DA138" i="4"/>
  <c r="DB138" i="4"/>
  <c r="DC138" i="4"/>
  <c r="DD138" i="4"/>
  <c r="DE138" i="4"/>
  <c r="DF138" i="4"/>
  <c r="DG138" i="4"/>
  <c r="DU138" i="4" s="1"/>
  <c r="DH138" i="4"/>
  <c r="DI138" i="4"/>
  <c r="DJ138" i="4"/>
  <c r="DK138" i="4"/>
  <c r="DY138" i="4" s="1"/>
  <c r="DR138" i="4"/>
  <c r="DW138" i="4"/>
  <c r="DX138" i="4"/>
  <c r="BN139" i="4"/>
  <c r="BO139" i="4"/>
  <c r="CA139" i="4" s="1"/>
  <c r="CM139" i="4" s="1"/>
  <c r="BP139" i="4"/>
  <c r="BQ139" i="4"/>
  <c r="CC139" i="4" s="1"/>
  <c r="CO139" i="4" s="1"/>
  <c r="DQ139" i="4" s="1"/>
  <c r="BR139" i="4"/>
  <c r="CD139" i="4" s="1"/>
  <c r="CP139" i="4" s="1"/>
  <c r="DR139" i="4" s="1"/>
  <c r="BS139" i="4"/>
  <c r="BT139" i="4"/>
  <c r="CF139" i="4" s="1"/>
  <c r="BU139" i="4"/>
  <c r="BV139" i="4"/>
  <c r="CH139" i="4" s="1"/>
  <c r="CT139" i="4" s="1"/>
  <c r="BW139" i="4"/>
  <c r="CI139" i="4" s="1"/>
  <c r="CU139" i="4" s="1"/>
  <c r="BX139" i="4"/>
  <c r="BY139" i="4"/>
  <c r="CK139" i="4" s="1"/>
  <c r="CW139" i="4" s="1"/>
  <c r="DY139" i="4" s="1"/>
  <c r="BZ139" i="4"/>
  <c r="CL139" i="4" s="1"/>
  <c r="CB139" i="4"/>
  <c r="CN139" i="4" s="1"/>
  <c r="CE139" i="4"/>
  <c r="CQ139" i="4" s="1"/>
  <c r="DS139" i="4" s="1"/>
  <c r="CG139" i="4"/>
  <c r="CJ139" i="4"/>
  <c r="CV139" i="4" s="1"/>
  <c r="DX139" i="4" s="1"/>
  <c r="CR139" i="4"/>
  <c r="CS139" i="4"/>
  <c r="DU139" i="4" s="1"/>
  <c r="CZ139" i="4"/>
  <c r="DA139" i="4"/>
  <c r="DB139" i="4"/>
  <c r="DC139" i="4"/>
  <c r="DD139" i="4"/>
  <c r="DE139" i="4"/>
  <c r="DF139" i="4"/>
  <c r="DT139" i="4" s="1"/>
  <c r="DG139" i="4"/>
  <c r="DH139" i="4"/>
  <c r="DI139" i="4"/>
  <c r="DJ139" i="4"/>
  <c r="DK139" i="4"/>
  <c r="DM139" i="4"/>
  <c r="DP139" i="4"/>
  <c r="BN140" i="4"/>
  <c r="BO140" i="4"/>
  <c r="CA140" i="4" s="1"/>
  <c r="BP140" i="4"/>
  <c r="BQ140" i="4"/>
  <c r="BR140" i="4"/>
  <c r="CD140" i="4" s="1"/>
  <c r="CP140" i="4" s="1"/>
  <c r="BS140" i="4"/>
  <c r="BT140" i="4"/>
  <c r="CF140" i="4" s="1"/>
  <c r="CR140" i="4" s="1"/>
  <c r="BU140" i="4"/>
  <c r="CG140" i="4" s="1"/>
  <c r="CS140" i="4" s="1"/>
  <c r="BV140" i="4"/>
  <c r="BW140" i="4"/>
  <c r="BX140" i="4"/>
  <c r="BY140" i="4"/>
  <c r="BZ140" i="4"/>
  <c r="CL140" i="4" s="1"/>
  <c r="CB140" i="4"/>
  <c r="CC140" i="4"/>
  <c r="CO140" i="4" s="1"/>
  <c r="DQ140" i="4" s="1"/>
  <c r="CE140" i="4"/>
  <c r="CQ140" i="4" s="1"/>
  <c r="DS140" i="4" s="1"/>
  <c r="CH140" i="4"/>
  <c r="CT140" i="4" s="1"/>
  <c r="CI140" i="4"/>
  <c r="CJ140" i="4"/>
  <c r="CV140" i="4" s="1"/>
  <c r="DX140" i="4" s="1"/>
  <c r="CK140" i="4"/>
  <c r="CW140" i="4" s="1"/>
  <c r="CM140" i="4"/>
  <c r="DO140" i="4" s="1"/>
  <c r="CN140" i="4"/>
  <c r="DP140" i="4" s="1"/>
  <c r="CU140" i="4"/>
  <c r="CZ140" i="4"/>
  <c r="DA140" i="4"/>
  <c r="DB140" i="4"/>
  <c r="DC140" i="4"/>
  <c r="DD140" i="4"/>
  <c r="DE140" i="4"/>
  <c r="DF140" i="4"/>
  <c r="DG140" i="4"/>
  <c r="DU140" i="4" s="1"/>
  <c r="DH140" i="4"/>
  <c r="DV140" i="4" s="1"/>
  <c r="DI140" i="4"/>
  <c r="DJ140" i="4"/>
  <c r="DK140" i="4"/>
  <c r="DL140" i="4"/>
  <c r="DW140" i="4"/>
  <c r="DY140" i="4"/>
  <c r="BN141" i="4"/>
  <c r="BZ141" i="4" s="1"/>
  <c r="CL141" i="4" s="1"/>
  <c r="BO141" i="4"/>
  <c r="BP141" i="4"/>
  <c r="CB141" i="4" s="1"/>
  <c r="BQ141" i="4"/>
  <c r="BR141" i="4"/>
  <c r="BS141" i="4"/>
  <c r="CE141" i="4" s="1"/>
  <c r="BT141" i="4"/>
  <c r="BU141" i="4"/>
  <c r="CG141" i="4" s="1"/>
  <c r="CS141" i="4" s="1"/>
  <c r="BV141" i="4"/>
  <c r="CH141" i="4" s="1"/>
  <c r="CT141" i="4" s="1"/>
  <c r="BW141" i="4"/>
  <c r="BX141" i="4"/>
  <c r="CJ141" i="4" s="1"/>
  <c r="BY141" i="4"/>
  <c r="CA141" i="4"/>
  <c r="CM141" i="4" s="1"/>
  <c r="CC141" i="4"/>
  <c r="CD141" i="4"/>
  <c r="CF141" i="4"/>
  <c r="CR141" i="4" s="1"/>
  <c r="CI141" i="4"/>
  <c r="CU141" i="4" s="1"/>
  <c r="CK141" i="4"/>
  <c r="CW141" i="4" s="1"/>
  <c r="CN141" i="4"/>
  <c r="CO141" i="4"/>
  <c r="DQ141" i="4" s="1"/>
  <c r="CP141" i="4"/>
  <c r="CQ141" i="4"/>
  <c r="CV141" i="4"/>
  <c r="DX141" i="4" s="1"/>
  <c r="CZ141" i="4"/>
  <c r="DA141" i="4"/>
  <c r="DB141" i="4"/>
  <c r="DC141" i="4"/>
  <c r="DD141" i="4"/>
  <c r="DE141" i="4"/>
  <c r="DF141" i="4"/>
  <c r="DG141" i="4"/>
  <c r="DU141" i="4" s="1"/>
  <c r="DH141" i="4"/>
  <c r="DI141" i="4"/>
  <c r="DJ141" i="4"/>
  <c r="DK141" i="4"/>
  <c r="DN141" i="4"/>
  <c r="DO141" i="4"/>
  <c r="DP141" i="4"/>
  <c r="DW141" i="4"/>
  <c r="DY141" i="4"/>
  <c r="BN142" i="4"/>
  <c r="BO142" i="4"/>
  <c r="BP142" i="4"/>
  <c r="CB142" i="4" s="1"/>
  <c r="CN142" i="4" s="1"/>
  <c r="BQ142" i="4"/>
  <c r="CC142" i="4" s="1"/>
  <c r="BR142" i="4"/>
  <c r="CD142" i="4" s="1"/>
  <c r="BS142" i="4"/>
  <c r="CE142" i="4" s="1"/>
  <c r="CQ142" i="4" s="1"/>
  <c r="DS142" i="4" s="1"/>
  <c r="BT142" i="4"/>
  <c r="CF142" i="4" s="1"/>
  <c r="CR142" i="4" s="1"/>
  <c r="BU142" i="4"/>
  <c r="BV142" i="4"/>
  <c r="CH142" i="4" s="1"/>
  <c r="BW142" i="4"/>
  <c r="BX142" i="4"/>
  <c r="CJ142" i="4" s="1"/>
  <c r="CV142" i="4" s="1"/>
  <c r="DX142" i="4" s="1"/>
  <c r="BY142" i="4"/>
  <c r="CK142" i="4" s="1"/>
  <c r="BZ142" i="4"/>
  <c r="CA142" i="4"/>
  <c r="CM142" i="4" s="1"/>
  <c r="CG142" i="4"/>
  <c r="CS142" i="4" s="1"/>
  <c r="CI142" i="4"/>
  <c r="CL142" i="4"/>
  <c r="DN142" i="4" s="1"/>
  <c r="CO142" i="4"/>
  <c r="CP142" i="4"/>
  <c r="CT142" i="4"/>
  <c r="DV142" i="4" s="1"/>
  <c r="CU142" i="4"/>
  <c r="DW142" i="4" s="1"/>
  <c r="CW142" i="4"/>
  <c r="CZ142" i="4"/>
  <c r="DA142" i="4"/>
  <c r="DB142" i="4"/>
  <c r="DC142" i="4"/>
  <c r="DD142" i="4"/>
  <c r="DE142" i="4"/>
  <c r="DF142" i="4"/>
  <c r="DG142" i="4"/>
  <c r="DH142" i="4"/>
  <c r="DI142" i="4"/>
  <c r="DJ142" i="4"/>
  <c r="DK142" i="4"/>
  <c r="DY142" i="4" s="1"/>
  <c r="DO142" i="4"/>
  <c r="DR142" i="4"/>
  <c r="DT142" i="4"/>
  <c r="BN143" i="4"/>
  <c r="BZ143" i="4" s="1"/>
  <c r="CL143" i="4" s="1"/>
  <c r="BO143" i="4"/>
  <c r="CA143" i="4" s="1"/>
  <c r="BP143" i="4"/>
  <c r="BQ143" i="4"/>
  <c r="CC143" i="4" s="1"/>
  <c r="CO143" i="4" s="1"/>
  <c r="BR143" i="4"/>
  <c r="BS143" i="4"/>
  <c r="BT143" i="4"/>
  <c r="BU143" i="4"/>
  <c r="CG143" i="4" s="1"/>
  <c r="CS143" i="4" s="1"/>
  <c r="DU143" i="4" s="1"/>
  <c r="BV143" i="4"/>
  <c r="CH143" i="4" s="1"/>
  <c r="BW143" i="4"/>
  <c r="CI143" i="4" s="1"/>
  <c r="CU143" i="4" s="1"/>
  <c r="BX143" i="4"/>
  <c r="BY143" i="4"/>
  <c r="CB143" i="4"/>
  <c r="CD143" i="4"/>
  <c r="CP143" i="4" s="1"/>
  <c r="DR143" i="4" s="1"/>
  <c r="CE143" i="4"/>
  <c r="CQ143" i="4" s="1"/>
  <c r="CF143" i="4"/>
  <c r="CR143" i="4" s="1"/>
  <c r="CJ143" i="4"/>
  <c r="CK143" i="4"/>
  <c r="CM143" i="4"/>
  <c r="CN143" i="4"/>
  <c r="CT143" i="4"/>
  <c r="DV143" i="4" s="1"/>
  <c r="CV143" i="4"/>
  <c r="DX143" i="4" s="1"/>
  <c r="CW143" i="4"/>
  <c r="CZ143" i="4"/>
  <c r="DA143" i="4"/>
  <c r="DB143" i="4"/>
  <c r="DC143" i="4"/>
  <c r="DD143" i="4"/>
  <c r="DE143" i="4"/>
  <c r="DF143" i="4"/>
  <c r="DT143" i="4" s="1"/>
  <c r="DG143" i="4"/>
  <c r="DH143" i="4"/>
  <c r="DI143" i="4"/>
  <c r="DJ143" i="4"/>
  <c r="DK143" i="4"/>
  <c r="DN143" i="4"/>
  <c r="DP143" i="4"/>
  <c r="DY143" i="4"/>
  <c r="BN144" i="4"/>
  <c r="BO144" i="4"/>
  <c r="CA144" i="4" s="1"/>
  <c r="CM144" i="4" s="1"/>
  <c r="BP144" i="4"/>
  <c r="BQ144" i="4"/>
  <c r="BR144" i="4"/>
  <c r="CD144" i="4" s="1"/>
  <c r="CP144" i="4" s="1"/>
  <c r="DR144" i="4" s="1"/>
  <c r="BS144" i="4"/>
  <c r="CE144" i="4" s="1"/>
  <c r="CQ144" i="4" s="1"/>
  <c r="DS144" i="4" s="1"/>
  <c r="BT144" i="4"/>
  <c r="CF144" i="4" s="1"/>
  <c r="BU144" i="4"/>
  <c r="CG144" i="4" s="1"/>
  <c r="BV144" i="4"/>
  <c r="BW144" i="4"/>
  <c r="CI144" i="4" s="1"/>
  <c r="CU144" i="4" s="1"/>
  <c r="BX144" i="4"/>
  <c r="BY144" i="4"/>
  <c r="BZ144" i="4"/>
  <c r="CL144" i="4" s="1"/>
  <c r="CB144" i="4"/>
  <c r="CC144" i="4"/>
  <c r="CO144" i="4" s="1"/>
  <c r="CH144" i="4"/>
  <c r="CT144" i="4" s="1"/>
  <c r="CJ144" i="4"/>
  <c r="CV144" i="4" s="1"/>
  <c r="DX144" i="4" s="1"/>
  <c r="CK144" i="4"/>
  <c r="CW144" i="4" s="1"/>
  <c r="CN144" i="4"/>
  <c r="CR144" i="4"/>
  <c r="CS144" i="4"/>
  <c r="CZ144" i="4"/>
  <c r="DA144" i="4"/>
  <c r="DB144" i="4"/>
  <c r="DP144" i="4" s="1"/>
  <c r="DC144" i="4"/>
  <c r="DD144" i="4"/>
  <c r="DE144" i="4"/>
  <c r="DF144" i="4"/>
  <c r="DG144" i="4"/>
  <c r="DH144" i="4"/>
  <c r="DV144" i="4" s="1"/>
  <c r="DI144" i="4"/>
  <c r="DJ144" i="4"/>
  <c r="DK144" i="4"/>
  <c r="DY144" i="4" s="1"/>
  <c r="DQ144" i="4"/>
  <c r="BN145" i="4"/>
  <c r="BO145" i="4"/>
  <c r="BP145" i="4"/>
  <c r="BQ145" i="4"/>
  <c r="BR145" i="4"/>
  <c r="CD145" i="4" s="1"/>
  <c r="CP145" i="4" s="1"/>
  <c r="BS145" i="4"/>
  <c r="CE145" i="4" s="1"/>
  <c r="BT145" i="4"/>
  <c r="CF145" i="4" s="1"/>
  <c r="BU145" i="4"/>
  <c r="CG145" i="4" s="1"/>
  <c r="CS145" i="4" s="1"/>
  <c r="BV145" i="4"/>
  <c r="CH145" i="4" s="1"/>
  <c r="BW145" i="4"/>
  <c r="BX145" i="4"/>
  <c r="CJ145" i="4" s="1"/>
  <c r="CV145" i="4" s="1"/>
  <c r="DX145" i="4" s="1"/>
  <c r="BY145" i="4"/>
  <c r="BZ145" i="4"/>
  <c r="CL145" i="4" s="1"/>
  <c r="CA145" i="4"/>
  <c r="CM145" i="4" s="1"/>
  <c r="CB145" i="4"/>
  <c r="CC145" i="4"/>
  <c r="CO145" i="4" s="1"/>
  <c r="DQ145" i="4" s="1"/>
  <c r="CI145" i="4"/>
  <c r="CU145" i="4" s="1"/>
  <c r="CK145" i="4"/>
  <c r="CW145" i="4" s="1"/>
  <c r="DY145" i="4" s="1"/>
  <c r="CN145" i="4"/>
  <c r="DP145" i="4" s="1"/>
  <c r="CQ145" i="4"/>
  <c r="CR145" i="4"/>
  <c r="DT145" i="4" s="1"/>
  <c r="CT145" i="4"/>
  <c r="DV145" i="4" s="1"/>
  <c r="CZ145" i="4"/>
  <c r="DA145" i="4"/>
  <c r="DO145" i="4" s="1"/>
  <c r="DB145" i="4"/>
  <c r="DC145" i="4"/>
  <c r="DD145" i="4"/>
  <c r="DE145" i="4"/>
  <c r="DS145" i="4" s="1"/>
  <c r="DF145" i="4"/>
  <c r="DG145" i="4"/>
  <c r="DH145" i="4"/>
  <c r="DI145" i="4"/>
  <c r="DJ145" i="4"/>
  <c r="DK145" i="4"/>
  <c r="DL145" i="4"/>
  <c r="DM145" i="4"/>
  <c r="DU145" i="4"/>
  <c r="BN146" i="4"/>
  <c r="BO146" i="4"/>
  <c r="CA146" i="4" s="1"/>
  <c r="CM146" i="4" s="1"/>
  <c r="DO146" i="4" s="1"/>
  <c r="BP146" i="4"/>
  <c r="CB146" i="4" s="1"/>
  <c r="CN146" i="4" s="1"/>
  <c r="BQ146" i="4"/>
  <c r="CC146" i="4" s="1"/>
  <c r="BR146" i="4"/>
  <c r="BS146" i="4"/>
  <c r="CE146" i="4" s="1"/>
  <c r="CQ146" i="4" s="1"/>
  <c r="DS146" i="4" s="1"/>
  <c r="BT146" i="4"/>
  <c r="BU146" i="4"/>
  <c r="BV146" i="4"/>
  <c r="BW146" i="4"/>
  <c r="CI146" i="4" s="1"/>
  <c r="CU146" i="4" s="1"/>
  <c r="DW146" i="4" s="1"/>
  <c r="BX146" i="4"/>
  <c r="CJ146" i="4" s="1"/>
  <c r="CV146" i="4" s="1"/>
  <c r="DX146" i="4" s="1"/>
  <c r="BY146" i="4"/>
  <c r="CK146" i="4" s="1"/>
  <c r="CW146" i="4" s="1"/>
  <c r="BZ146" i="4"/>
  <c r="CD146" i="4"/>
  <c r="CP146" i="4" s="1"/>
  <c r="CF146" i="4"/>
  <c r="CR146" i="4" s="1"/>
  <c r="CG146" i="4"/>
  <c r="CS146" i="4" s="1"/>
  <c r="CH146" i="4"/>
  <c r="CT146" i="4" s="1"/>
  <c r="CL146" i="4"/>
  <c r="CO146" i="4"/>
  <c r="CZ146" i="4"/>
  <c r="DA146" i="4"/>
  <c r="DB146" i="4"/>
  <c r="DC146" i="4"/>
  <c r="DD146" i="4"/>
  <c r="DE146" i="4"/>
  <c r="DF146" i="4"/>
  <c r="DT146" i="4" s="1"/>
  <c r="DG146" i="4"/>
  <c r="DU146" i="4" s="1"/>
  <c r="DH146" i="4"/>
  <c r="DV146" i="4" s="1"/>
  <c r="DI146" i="4"/>
  <c r="DJ146" i="4"/>
  <c r="DK146" i="4"/>
  <c r="DP146" i="4"/>
  <c r="BN147" i="4"/>
  <c r="BO147" i="4"/>
  <c r="CA147" i="4" s="1"/>
  <c r="CM147" i="4" s="1"/>
  <c r="BP147" i="4"/>
  <c r="CB147" i="4" s="1"/>
  <c r="CN147" i="4" s="1"/>
  <c r="BQ147" i="4"/>
  <c r="BR147" i="4"/>
  <c r="CD147" i="4" s="1"/>
  <c r="BS147" i="4"/>
  <c r="BT147" i="4"/>
  <c r="CF147" i="4" s="1"/>
  <c r="CR147" i="4" s="1"/>
  <c r="BU147" i="4"/>
  <c r="BV147" i="4"/>
  <c r="CH147" i="4" s="1"/>
  <c r="CT147" i="4" s="1"/>
  <c r="BW147" i="4"/>
  <c r="CI147" i="4" s="1"/>
  <c r="BX147" i="4"/>
  <c r="CJ147" i="4" s="1"/>
  <c r="CV147" i="4" s="1"/>
  <c r="BY147" i="4"/>
  <c r="BZ147" i="4"/>
  <c r="CC147" i="4"/>
  <c r="CO147" i="4" s="1"/>
  <c r="CE147" i="4"/>
  <c r="CQ147" i="4" s="1"/>
  <c r="CG147" i="4"/>
  <c r="CS147" i="4" s="1"/>
  <c r="CK147" i="4"/>
  <c r="CW147" i="4" s="1"/>
  <c r="CL147" i="4"/>
  <c r="CP147" i="4"/>
  <c r="CU147" i="4"/>
  <c r="CZ147" i="4"/>
  <c r="DA147" i="4"/>
  <c r="DB147" i="4"/>
  <c r="DL147" i="4" s="1"/>
  <c r="DC147" i="4"/>
  <c r="DD147" i="4"/>
  <c r="DE147" i="4"/>
  <c r="DF147" i="4"/>
  <c r="DG147" i="4"/>
  <c r="DH147" i="4"/>
  <c r="DI147" i="4"/>
  <c r="DJ147" i="4"/>
  <c r="DK147" i="4"/>
  <c r="DY147" i="4" s="1"/>
  <c r="DS147" i="4"/>
  <c r="DT147" i="4"/>
  <c r="DU147" i="4"/>
  <c r="BN148" i="4"/>
  <c r="BZ148" i="4" s="1"/>
  <c r="CL148" i="4" s="1"/>
  <c r="BO148" i="4"/>
  <c r="CA148" i="4" s="1"/>
  <c r="BP148" i="4"/>
  <c r="CB148" i="4" s="1"/>
  <c r="CN148" i="4" s="1"/>
  <c r="BQ148" i="4"/>
  <c r="BR148" i="4"/>
  <c r="BS148" i="4"/>
  <c r="BT148" i="4"/>
  <c r="BU148" i="4"/>
  <c r="CG148" i="4" s="1"/>
  <c r="BV148" i="4"/>
  <c r="CH148" i="4" s="1"/>
  <c r="BW148" i="4"/>
  <c r="CI148" i="4" s="1"/>
  <c r="CU148" i="4" s="1"/>
  <c r="DW148" i="4" s="1"/>
  <c r="BX148" i="4"/>
  <c r="CJ148" i="4" s="1"/>
  <c r="CV148" i="4" s="1"/>
  <c r="DX148" i="4" s="1"/>
  <c r="BY148" i="4"/>
  <c r="CC148" i="4"/>
  <c r="CO148" i="4" s="1"/>
  <c r="CD148" i="4"/>
  <c r="CP148" i="4" s="1"/>
  <c r="DR148" i="4" s="1"/>
  <c r="CE148" i="4"/>
  <c r="CQ148" i="4" s="1"/>
  <c r="DS148" i="4" s="1"/>
  <c r="CF148" i="4"/>
  <c r="CR148" i="4" s="1"/>
  <c r="DT148" i="4" s="1"/>
  <c r="CK148" i="4"/>
  <c r="CW148" i="4" s="1"/>
  <c r="CM148" i="4"/>
  <c r="DO148" i="4" s="1"/>
  <c r="CS148" i="4"/>
  <c r="CT148" i="4"/>
  <c r="DV148" i="4" s="1"/>
  <c r="CZ148" i="4"/>
  <c r="DL148" i="4" s="1"/>
  <c r="DA148" i="4"/>
  <c r="DB148" i="4"/>
  <c r="DC148" i="4"/>
  <c r="DQ148" i="4" s="1"/>
  <c r="DD148" i="4"/>
  <c r="DE148" i="4"/>
  <c r="DF148" i="4"/>
  <c r="DG148" i="4"/>
  <c r="DU148" i="4" s="1"/>
  <c r="DH148" i="4"/>
  <c r="DI148" i="4"/>
  <c r="DJ148" i="4"/>
  <c r="DK148" i="4"/>
  <c r="DN148" i="4"/>
  <c r="DP148" i="4"/>
  <c r="BN149" i="4"/>
  <c r="BO149" i="4"/>
  <c r="BP149" i="4"/>
  <c r="CB149" i="4" s="1"/>
  <c r="BQ149" i="4"/>
  <c r="CC149" i="4" s="1"/>
  <c r="BR149" i="4"/>
  <c r="CD149" i="4" s="1"/>
  <c r="CP149" i="4" s="1"/>
  <c r="BS149" i="4"/>
  <c r="CE149" i="4" s="1"/>
  <c r="CQ149" i="4" s="1"/>
  <c r="BT149" i="4"/>
  <c r="BU149" i="4"/>
  <c r="BV149" i="4"/>
  <c r="BW149" i="4"/>
  <c r="BX149" i="4"/>
  <c r="CJ149" i="4" s="1"/>
  <c r="BY149" i="4"/>
  <c r="CK149" i="4" s="1"/>
  <c r="BZ149" i="4"/>
  <c r="CL149" i="4" s="1"/>
  <c r="DN149" i="4" s="1"/>
  <c r="CA149" i="4"/>
  <c r="CM149" i="4" s="1"/>
  <c r="CF149" i="4"/>
  <c r="CR149" i="4" s="1"/>
  <c r="CG149" i="4"/>
  <c r="CS149" i="4" s="1"/>
  <c r="CH149" i="4"/>
  <c r="CT149" i="4" s="1"/>
  <c r="DV149" i="4" s="1"/>
  <c r="CI149" i="4"/>
  <c r="CU149" i="4" s="1"/>
  <c r="CN149" i="4"/>
  <c r="CO149" i="4"/>
  <c r="DQ149" i="4" s="1"/>
  <c r="CV149" i="4"/>
  <c r="CW149" i="4"/>
  <c r="DY149" i="4" s="1"/>
  <c r="CZ149" i="4"/>
  <c r="DA149" i="4"/>
  <c r="DO149" i="4" s="1"/>
  <c r="DB149" i="4"/>
  <c r="DC149" i="4"/>
  <c r="DD149" i="4"/>
  <c r="DE149" i="4"/>
  <c r="DF149" i="4"/>
  <c r="DG149" i="4"/>
  <c r="DH149" i="4"/>
  <c r="DI149" i="4"/>
  <c r="DW149" i="4" s="1"/>
  <c r="DJ149" i="4"/>
  <c r="DX149" i="4" s="1"/>
  <c r="DK149" i="4"/>
  <c r="DM149" i="4"/>
  <c r="DT149" i="4"/>
  <c r="DU149" i="4"/>
  <c r="BN150" i="4"/>
  <c r="BZ150" i="4" s="1"/>
  <c r="BO150" i="4"/>
  <c r="CA150" i="4" s="1"/>
  <c r="CM150" i="4" s="1"/>
  <c r="DO150" i="4" s="1"/>
  <c r="BP150" i="4"/>
  <c r="BQ150" i="4"/>
  <c r="CC150" i="4" s="1"/>
  <c r="CO150" i="4" s="1"/>
  <c r="BR150" i="4"/>
  <c r="BS150" i="4"/>
  <c r="BT150" i="4"/>
  <c r="CF150" i="4" s="1"/>
  <c r="CR150" i="4" s="1"/>
  <c r="DT150" i="4" s="1"/>
  <c r="BU150" i="4"/>
  <c r="BV150" i="4"/>
  <c r="CH150" i="4" s="1"/>
  <c r="BW150" i="4"/>
  <c r="CI150" i="4" s="1"/>
  <c r="CU150" i="4" s="1"/>
  <c r="DW150" i="4" s="1"/>
  <c r="BX150" i="4"/>
  <c r="CJ150" i="4" s="1"/>
  <c r="CV150" i="4" s="1"/>
  <c r="BY150" i="4"/>
  <c r="CK150" i="4" s="1"/>
  <c r="CW150" i="4" s="1"/>
  <c r="CB150" i="4"/>
  <c r="CN150" i="4" s="1"/>
  <c r="DP150" i="4" s="1"/>
  <c r="CD150" i="4"/>
  <c r="CP150" i="4" s="1"/>
  <c r="CE150" i="4"/>
  <c r="CQ150" i="4" s="1"/>
  <c r="DS150" i="4" s="1"/>
  <c r="CG150" i="4"/>
  <c r="CS150" i="4" s="1"/>
  <c r="CL150" i="4"/>
  <c r="CT150" i="4"/>
  <c r="CZ150" i="4"/>
  <c r="DA150" i="4"/>
  <c r="DB150" i="4"/>
  <c r="DC150" i="4"/>
  <c r="DD150" i="4"/>
  <c r="DE150" i="4"/>
  <c r="DF150" i="4"/>
  <c r="DG150" i="4"/>
  <c r="DU150" i="4" s="1"/>
  <c r="DH150" i="4"/>
  <c r="DI150" i="4"/>
  <c r="DJ150" i="4"/>
  <c r="DK150" i="4"/>
  <c r="DY150" i="4" s="1"/>
  <c r="DL150" i="4"/>
  <c r="DX150" i="4"/>
  <c r="BN151" i="4"/>
  <c r="BZ151" i="4" s="1"/>
  <c r="CL151" i="4" s="1"/>
  <c r="BO151" i="4"/>
  <c r="CA151" i="4" s="1"/>
  <c r="CM151" i="4" s="1"/>
  <c r="BP151" i="4"/>
  <c r="BQ151" i="4"/>
  <c r="BR151" i="4"/>
  <c r="BS151" i="4"/>
  <c r="BT151" i="4"/>
  <c r="CF151" i="4" s="1"/>
  <c r="BU151" i="4"/>
  <c r="CG151" i="4" s="1"/>
  <c r="BV151" i="4"/>
  <c r="BW151" i="4"/>
  <c r="CI151" i="4" s="1"/>
  <c r="CU151" i="4" s="1"/>
  <c r="BX151" i="4"/>
  <c r="BY151" i="4"/>
  <c r="CB151" i="4"/>
  <c r="CN151" i="4" s="1"/>
  <c r="CC151" i="4"/>
  <c r="CO151" i="4" s="1"/>
  <c r="CD151" i="4"/>
  <c r="CE151" i="4"/>
  <c r="CQ151" i="4" s="1"/>
  <c r="DS151" i="4" s="1"/>
  <c r="CH151" i="4"/>
  <c r="CT151" i="4" s="1"/>
  <c r="DV151" i="4" s="1"/>
  <c r="CJ151" i="4"/>
  <c r="CV151" i="4" s="1"/>
  <c r="CK151" i="4"/>
  <c r="CW151" i="4" s="1"/>
  <c r="CP151" i="4"/>
  <c r="DR151" i="4" s="1"/>
  <c r="CR151" i="4"/>
  <c r="CS151" i="4"/>
  <c r="DU151" i="4" s="1"/>
  <c r="CZ151" i="4"/>
  <c r="DN151" i="4" s="1"/>
  <c r="DA151" i="4"/>
  <c r="DB151" i="4"/>
  <c r="DC151" i="4"/>
  <c r="DD151" i="4"/>
  <c r="DE151" i="4"/>
  <c r="DF151" i="4"/>
  <c r="DT151" i="4" s="1"/>
  <c r="DG151" i="4"/>
  <c r="DH151" i="4"/>
  <c r="DI151" i="4"/>
  <c r="DJ151" i="4"/>
  <c r="DX151" i="4" s="1"/>
  <c r="DK151" i="4"/>
  <c r="DP151" i="4"/>
  <c r="DQ151" i="4"/>
  <c r="DY151" i="4"/>
  <c r="BN152" i="4"/>
  <c r="BO152" i="4"/>
  <c r="BP152" i="4"/>
  <c r="CB152" i="4" s="1"/>
  <c r="CN152" i="4" s="1"/>
  <c r="BQ152" i="4"/>
  <c r="BR152" i="4"/>
  <c r="CD152" i="4" s="1"/>
  <c r="BS152" i="4"/>
  <c r="CE152" i="4" s="1"/>
  <c r="BT152" i="4"/>
  <c r="CF152" i="4" s="1"/>
  <c r="CR152" i="4" s="1"/>
  <c r="BU152" i="4"/>
  <c r="CG152" i="4" s="1"/>
  <c r="CS152" i="4" s="1"/>
  <c r="BV152" i="4"/>
  <c r="BW152" i="4"/>
  <c r="BX152" i="4"/>
  <c r="BY152" i="4"/>
  <c r="BZ152" i="4"/>
  <c r="CL152" i="4" s="1"/>
  <c r="CA152" i="4"/>
  <c r="CM152" i="4" s="1"/>
  <c r="CC152" i="4"/>
  <c r="CO152" i="4" s="1"/>
  <c r="DQ152" i="4" s="1"/>
  <c r="CH152" i="4"/>
  <c r="CT152" i="4" s="1"/>
  <c r="CI152" i="4"/>
  <c r="CU152" i="4" s="1"/>
  <c r="DW152" i="4" s="1"/>
  <c r="CJ152" i="4"/>
  <c r="CV152" i="4" s="1"/>
  <c r="CK152" i="4"/>
  <c r="CW152" i="4" s="1"/>
  <c r="DY152" i="4" s="1"/>
  <c r="CP152" i="4"/>
  <c r="CQ152" i="4"/>
  <c r="DS152" i="4" s="1"/>
  <c r="CZ152" i="4"/>
  <c r="DL152" i="4" s="1"/>
  <c r="DA152" i="4"/>
  <c r="DB152" i="4"/>
  <c r="DC152" i="4"/>
  <c r="DD152" i="4"/>
  <c r="DE152" i="4"/>
  <c r="DF152" i="4"/>
  <c r="DT152" i="4" s="1"/>
  <c r="DG152" i="4"/>
  <c r="DU152" i="4" s="1"/>
  <c r="DH152" i="4"/>
  <c r="DV152" i="4" s="1"/>
  <c r="DI152" i="4"/>
  <c r="DJ152" i="4"/>
  <c r="DK152" i="4"/>
  <c r="DN152" i="4"/>
  <c r="DO152" i="4"/>
  <c r="DP152" i="4"/>
  <c r="DX152" i="4"/>
  <c r="BN153" i="4"/>
  <c r="BO153" i="4"/>
  <c r="BP153" i="4"/>
  <c r="CB153" i="4" s="1"/>
  <c r="CN153" i="4" s="1"/>
  <c r="BQ153" i="4"/>
  <c r="CC153" i="4" s="1"/>
  <c r="CO153" i="4" s="1"/>
  <c r="DQ153" i="4" s="1"/>
  <c r="BR153" i="4"/>
  <c r="BS153" i="4"/>
  <c r="CE153" i="4" s="1"/>
  <c r="CQ153" i="4" s="1"/>
  <c r="BT153" i="4"/>
  <c r="BU153" i="4"/>
  <c r="BV153" i="4"/>
  <c r="BW153" i="4"/>
  <c r="BX153" i="4"/>
  <c r="CJ153" i="4" s="1"/>
  <c r="CV153" i="4" s="1"/>
  <c r="BY153" i="4"/>
  <c r="CK153" i="4" s="1"/>
  <c r="CW153" i="4" s="1"/>
  <c r="DY153" i="4" s="1"/>
  <c r="BZ153" i="4"/>
  <c r="CA153" i="4"/>
  <c r="CM153" i="4" s="1"/>
  <c r="DO153" i="4" s="1"/>
  <c r="CD153" i="4"/>
  <c r="CF153" i="4"/>
  <c r="CR153" i="4" s="1"/>
  <c r="CG153" i="4"/>
  <c r="CS153" i="4" s="1"/>
  <c r="CH153" i="4"/>
  <c r="CT153" i="4" s="1"/>
  <c r="DV153" i="4" s="1"/>
  <c r="CI153" i="4"/>
  <c r="CU153" i="4" s="1"/>
  <c r="DW153" i="4" s="1"/>
  <c r="CL153" i="4"/>
  <c r="DN153" i="4" s="1"/>
  <c r="CP153" i="4"/>
  <c r="CZ153" i="4"/>
  <c r="DA153" i="4"/>
  <c r="DB153" i="4"/>
  <c r="DC153" i="4"/>
  <c r="DD153" i="4"/>
  <c r="DR153" i="4" s="1"/>
  <c r="DE153" i="4"/>
  <c r="DF153" i="4"/>
  <c r="DG153" i="4"/>
  <c r="DH153" i="4"/>
  <c r="DI153" i="4"/>
  <c r="DJ153" i="4"/>
  <c r="DK153" i="4"/>
  <c r="DL153" i="4"/>
  <c r="DM153" i="4"/>
  <c r="DU153" i="4"/>
  <c r="BN154" i="4"/>
  <c r="BZ154" i="4" s="1"/>
  <c r="BO154" i="4"/>
  <c r="CA154" i="4" s="1"/>
  <c r="BP154" i="4"/>
  <c r="CB154" i="4" s="1"/>
  <c r="BQ154" i="4"/>
  <c r="CC154" i="4" s="1"/>
  <c r="CO154" i="4" s="1"/>
  <c r="BR154" i="4"/>
  <c r="BS154" i="4"/>
  <c r="BT154" i="4"/>
  <c r="CF154" i="4" s="1"/>
  <c r="CR154" i="4" s="1"/>
  <c r="DT154" i="4" s="1"/>
  <c r="BU154" i="4"/>
  <c r="BV154" i="4"/>
  <c r="CH154" i="4" s="1"/>
  <c r="CT154" i="4" s="1"/>
  <c r="BW154" i="4"/>
  <c r="CI154" i="4" s="1"/>
  <c r="BX154" i="4"/>
  <c r="CJ154" i="4" s="1"/>
  <c r="CV154" i="4" s="1"/>
  <c r="BY154" i="4"/>
  <c r="CK154" i="4" s="1"/>
  <c r="CW154" i="4" s="1"/>
  <c r="CD154" i="4"/>
  <c r="CP154" i="4" s="1"/>
  <c r="CE154" i="4"/>
  <c r="CQ154" i="4" s="1"/>
  <c r="CG154" i="4"/>
  <c r="CS154" i="4" s="1"/>
  <c r="DU154" i="4" s="1"/>
  <c r="CL154" i="4"/>
  <c r="CM154" i="4"/>
  <c r="DO154" i="4" s="1"/>
  <c r="CN154" i="4"/>
  <c r="CU154" i="4"/>
  <c r="DW154" i="4" s="1"/>
  <c r="CZ154" i="4"/>
  <c r="DA154" i="4"/>
  <c r="DB154" i="4"/>
  <c r="DC154" i="4"/>
  <c r="DD154" i="4"/>
  <c r="DE154" i="4"/>
  <c r="DF154" i="4"/>
  <c r="DG154" i="4"/>
  <c r="DH154" i="4"/>
  <c r="DI154" i="4"/>
  <c r="DJ154" i="4"/>
  <c r="DX154" i="4" s="1"/>
  <c r="DK154" i="4"/>
  <c r="DY154" i="4" s="1"/>
  <c r="DR154" i="4"/>
  <c r="DS154" i="4"/>
  <c r="BN155" i="4"/>
  <c r="BZ155" i="4" s="1"/>
  <c r="CL155" i="4" s="1"/>
  <c r="BO155" i="4"/>
  <c r="CA155" i="4" s="1"/>
  <c r="CM155" i="4" s="1"/>
  <c r="BP155" i="4"/>
  <c r="BQ155" i="4"/>
  <c r="BR155" i="4"/>
  <c r="BS155" i="4"/>
  <c r="BT155" i="4"/>
  <c r="CF155" i="4" s="1"/>
  <c r="BU155" i="4"/>
  <c r="CG155" i="4" s="1"/>
  <c r="CS155" i="4" s="1"/>
  <c r="DU155" i="4" s="1"/>
  <c r="BV155" i="4"/>
  <c r="BW155" i="4"/>
  <c r="CI155" i="4" s="1"/>
  <c r="CU155" i="4" s="1"/>
  <c r="BX155" i="4"/>
  <c r="BY155" i="4"/>
  <c r="CB155" i="4"/>
  <c r="CN155" i="4" s="1"/>
  <c r="DP155" i="4" s="1"/>
  <c r="CC155" i="4"/>
  <c r="CO155" i="4" s="1"/>
  <c r="DQ155" i="4" s="1"/>
  <c r="CD155" i="4"/>
  <c r="CE155" i="4"/>
  <c r="CQ155" i="4" s="1"/>
  <c r="DS155" i="4" s="1"/>
  <c r="CH155" i="4"/>
  <c r="CJ155" i="4"/>
  <c r="CV155" i="4" s="1"/>
  <c r="CK155" i="4"/>
  <c r="CW155" i="4" s="1"/>
  <c r="DY155" i="4" s="1"/>
  <c r="CP155" i="4"/>
  <c r="DR155" i="4" s="1"/>
  <c r="CR155" i="4"/>
  <c r="CT155" i="4"/>
  <c r="CZ155" i="4"/>
  <c r="DA155" i="4"/>
  <c r="DB155" i="4"/>
  <c r="DC155" i="4"/>
  <c r="DD155" i="4"/>
  <c r="DE155" i="4"/>
  <c r="DF155" i="4"/>
  <c r="DG155" i="4"/>
  <c r="DH155" i="4"/>
  <c r="DI155" i="4"/>
  <c r="DW155" i="4" s="1"/>
  <c r="DJ155" i="4"/>
  <c r="DK155" i="4"/>
  <c r="DN155" i="4"/>
  <c r="DV155" i="4"/>
  <c r="DX155" i="4"/>
  <c r="BN156" i="4"/>
  <c r="BO156" i="4"/>
  <c r="BP156" i="4"/>
  <c r="CB156" i="4" s="1"/>
  <c r="BQ156" i="4"/>
  <c r="BR156" i="4"/>
  <c r="CD156" i="4" s="1"/>
  <c r="CP156" i="4" s="1"/>
  <c r="BS156" i="4"/>
  <c r="CE156" i="4" s="1"/>
  <c r="BT156" i="4"/>
  <c r="BU156" i="4"/>
  <c r="CG156" i="4" s="1"/>
  <c r="CS156" i="4" s="1"/>
  <c r="BV156" i="4"/>
  <c r="BW156" i="4"/>
  <c r="BX156" i="4"/>
  <c r="CJ156" i="4" s="1"/>
  <c r="BY156" i="4"/>
  <c r="BZ156" i="4"/>
  <c r="CL156" i="4" s="1"/>
  <c r="CA156" i="4"/>
  <c r="CM156" i="4" s="1"/>
  <c r="DO156" i="4" s="1"/>
  <c r="CC156" i="4"/>
  <c r="CO156" i="4" s="1"/>
  <c r="DQ156" i="4" s="1"/>
  <c r="CF156" i="4"/>
  <c r="CR156" i="4" s="1"/>
  <c r="DT156" i="4" s="1"/>
  <c r="CH156" i="4"/>
  <c r="CT156" i="4" s="1"/>
  <c r="DV156" i="4" s="1"/>
  <c r="CI156" i="4"/>
  <c r="CU156" i="4" s="1"/>
  <c r="DW156" i="4" s="1"/>
  <c r="CK156" i="4"/>
  <c r="CW156" i="4" s="1"/>
  <c r="DY156" i="4" s="1"/>
  <c r="CN156" i="4"/>
  <c r="DP156" i="4" s="1"/>
  <c r="CQ156" i="4"/>
  <c r="DS156" i="4" s="1"/>
  <c r="CV156" i="4"/>
  <c r="CZ156" i="4"/>
  <c r="DA156" i="4"/>
  <c r="DM156" i="4" s="1"/>
  <c r="DB156" i="4"/>
  <c r="DC156" i="4"/>
  <c r="DD156" i="4"/>
  <c r="DR156" i="4" s="1"/>
  <c r="DE156" i="4"/>
  <c r="DF156" i="4"/>
  <c r="DG156" i="4"/>
  <c r="DH156" i="4"/>
  <c r="DI156" i="4"/>
  <c r="DJ156" i="4"/>
  <c r="DK156" i="4"/>
  <c r="DL156" i="4"/>
  <c r="DN156" i="4"/>
  <c r="DX156" i="4"/>
  <c r="BN157" i="4"/>
  <c r="BZ157" i="4" s="1"/>
  <c r="CL157" i="4" s="1"/>
  <c r="BO157" i="4"/>
  <c r="BP157" i="4"/>
  <c r="CB157" i="4" s="1"/>
  <c r="BQ157" i="4"/>
  <c r="CC157" i="4" s="1"/>
  <c r="BR157" i="4"/>
  <c r="CD157" i="4" s="1"/>
  <c r="CP157" i="4" s="1"/>
  <c r="BS157" i="4"/>
  <c r="CE157" i="4" s="1"/>
  <c r="CQ157" i="4" s="1"/>
  <c r="BT157" i="4"/>
  <c r="BU157" i="4"/>
  <c r="BV157" i="4"/>
  <c r="CH157" i="4" s="1"/>
  <c r="CT157" i="4" s="1"/>
  <c r="DV157" i="4" s="1"/>
  <c r="BW157" i="4"/>
  <c r="BX157" i="4"/>
  <c r="CJ157" i="4" s="1"/>
  <c r="BY157" i="4"/>
  <c r="CK157" i="4" s="1"/>
  <c r="CA157" i="4"/>
  <c r="CM157" i="4" s="1"/>
  <c r="DO157" i="4" s="1"/>
  <c r="CF157" i="4"/>
  <c r="CR157" i="4" s="1"/>
  <c r="CG157" i="4"/>
  <c r="CS157" i="4" s="1"/>
  <c r="DU157" i="4" s="1"/>
  <c r="CI157" i="4"/>
  <c r="CU157" i="4" s="1"/>
  <c r="DW157" i="4" s="1"/>
  <c r="CN157" i="4"/>
  <c r="CO157" i="4"/>
  <c r="DQ157" i="4" s="1"/>
  <c r="CV157" i="4"/>
  <c r="CW157" i="4"/>
  <c r="DY157" i="4" s="1"/>
  <c r="CZ157" i="4"/>
  <c r="DA157" i="4"/>
  <c r="DB157" i="4"/>
  <c r="DP157" i="4" s="1"/>
  <c r="DC157" i="4"/>
  <c r="DD157" i="4"/>
  <c r="DR157" i="4" s="1"/>
  <c r="DE157" i="4"/>
  <c r="DF157" i="4"/>
  <c r="DG157" i="4"/>
  <c r="DH157" i="4"/>
  <c r="DI157" i="4"/>
  <c r="DJ157" i="4"/>
  <c r="DK157" i="4"/>
  <c r="DM157" i="4"/>
  <c r="DN157" i="4"/>
  <c r="BN158" i="4"/>
  <c r="BZ158" i="4" s="1"/>
  <c r="BO158" i="4"/>
  <c r="CA158" i="4" s="1"/>
  <c r="CM158" i="4" s="1"/>
  <c r="DO158" i="4" s="1"/>
  <c r="BP158" i="4"/>
  <c r="CB158" i="4" s="1"/>
  <c r="CN158" i="4" s="1"/>
  <c r="BQ158" i="4"/>
  <c r="CC158" i="4" s="1"/>
  <c r="CO158" i="4" s="1"/>
  <c r="BR158" i="4"/>
  <c r="BS158" i="4"/>
  <c r="BT158" i="4"/>
  <c r="CF158" i="4" s="1"/>
  <c r="CR158" i="4" s="1"/>
  <c r="DT158" i="4" s="1"/>
  <c r="BU158" i="4"/>
  <c r="BV158" i="4"/>
  <c r="CH158" i="4" s="1"/>
  <c r="BW158" i="4"/>
  <c r="CI158" i="4" s="1"/>
  <c r="CU158" i="4" s="1"/>
  <c r="DW158" i="4" s="1"/>
  <c r="BX158" i="4"/>
  <c r="BY158" i="4"/>
  <c r="CK158" i="4" s="1"/>
  <c r="CW158" i="4" s="1"/>
  <c r="CD158" i="4"/>
  <c r="CP158" i="4" s="1"/>
  <c r="CE158" i="4"/>
  <c r="CQ158" i="4" s="1"/>
  <c r="DS158" i="4" s="1"/>
  <c r="CG158" i="4"/>
  <c r="CS158" i="4" s="1"/>
  <c r="DU158" i="4" s="1"/>
  <c r="CJ158" i="4"/>
  <c r="CV158" i="4" s="1"/>
  <c r="DX158" i="4" s="1"/>
  <c r="CL158" i="4"/>
  <c r="CT158" i="4"/>
  <c r="CZ158" i="4"/>
  <c r="DA158" i="4"/>
  <c r="DB158" i="4"/>
  <c r="DC158" i="4"/>
  <c r="DD158" i="4"/>
  <c r="DR158" i="4" s="1"/>
  <c r="DE158" i="4"/>
  <c r="DF158" i="4"/>
  <c r="DG158" i="4"/>
  <c r="DH158" i="4"/>
  <c r="DV158" i="4" s="1"/>
  <c r="DI158" i="4"/>
  <c r="DJ158" i="4"/>
  <c r="DK158" i="4"/>
  <c r="DP158" i="4"/>
  <c r="BN159" i="4"/>
  <c r="BO159" i="4"/>
  <c r="CA159" i="4" s="1"/>
  <c r="CM159" i="4" s="1"/>
  <c r="BP159" i="4"/>
  <c r="BQ159" i="4"/>
  <c r="BR159" i="4"/>
  <c r="CD159" i="4" s="1"/>
  <c r="BS159" i="4"/>
  <c r="BT159" i="4"/>
  <c r="CF159" i="4" s="1"/>
  <c r="BU159" i="4"/>
  <c r="CG159" i="4" s="1"/>
  <c r="BV159" i="4"/>
  <c r="BW159" i="4"/>
  <c r="CI159" i="4" s="1"/>
  <c r="CU159" i="4" s="1"/>
  <c r="BX159" i="4"/>
  <c r="BY159" i="4"/>
  <c r="BZ159" i="4"/>
  <c r="CB159" i="4"/>
  <c r="CN159" i="4" s="1"/>
  <c r="CC159" i="4"/>
  <c r="CO159" i="4" s="1"/>
  <c r="CE159" i="4"/>
  <c r="CQ159" i="4" s="1"/>
  <c r="DS159" i="4" s="1"/>
  <c r="CH159" i="4"/>
  <c r="CT159" i="4" s="1"/>
  <c r="DV159" i="4" s="1"/>
  <c r="CJ159" i="4"/>
  <c r="CV159" i="4" s="1"/>
  <c r="CK159" i="4"/>
  <c r="CW159" i="4" s="1"/>
  <c r="CL159" i="4"/>
  <c r="DN159" i="4" s="1"/>
  <c r="CP159" i="4"/>
  <c r="DR159" i="4" s="1"/>
  <c r="CR159" i="4"/>
  <c r="CS159" i="4"/>
  <c r="DU159" i="4" s="1"/>
  <c r="CZ159" i="4"/>
  <c r="DA159" i="4"/>
  <c r="DB159" i="4"/>
  <c r="DP159" i="4" s="1"/>
  <c r="DC159" i="4"/>
  <c r="DD159" i="4"/>
  <c r="DE159" i="4"/>
  <c r="DF159" i="4"/>
  <c r="DG159" i="4"/>
  <c r="DH159" i="4"/>
  <c r="DI159" i="4"/>
  <c r="DW159" i="4" s="1"/>
  <c r="DJ159" i="4"/>
  <c r="DK159" i="4"/>
  <c r="DQ159" i="4"/>
  <c r="DX159" i="4"/>
  <c r="DY159" i="4"/>
  <c r="BN160" i="4"/>
  <c r="BO160" i="4"/>
  <c r="BP160" i="4"/>
  <c r="BQ160" i="4"/>
  <c r="BR160" i="4"/>
  <c r="CD160" i="4" s="1"/>
  <c r="BS160" i="4"/>
  <c r="CE160" i="4" s="1"/>
  <c r="BT160" i="4"/>
  <c r="CF160" i="4" s="1"/>
  <c r="CR160" i="4" s="1"/>
  <c r="BU160" i="4"/>
  <c r="CG160" i="4" s="1"/>
  <c r="CS160" i="4" s="1"/>
  <c r="BV160" i="4"/>
  <c r="BW160" i="4"/>
  <c r="BX160" i="4"/>
  <c r="BY160" i="4"/>
  <c r="BZ160" i="4"/>
  <c r="CL160" i="4" s="1"/>
  <c r="CA160" i="4"/>
  <c r="CM160" i="4" s="1"/>
  <c r="DO160" i="4" s="1"/>
  <c r="CB160" i="4"/>
  <c r="CN160" i="4" s="1"/>
  <c r="DP160" i="4" s="1"/>
  <c r="CC160" i="4"/>
  <c r="CO160" i="4" s="1"/>
  <c r="DQ160" i="4" s="1"/>
  <c r="CH160" i="4"/>
  <c r="CT160" i="4" s="1"/>
  <c r="CI160" i="4"/>
  <c r="CU160" i="4" s="1"/>
  <c r="CJ160" i="4"/>
  <c r="CV160" i="4" s="1"/>
  <c r="CK160" i="4"/>
  <c r="CW160" i="4" s="1"/>
  <c r="DY160" i="4" s="1"/>
  <c r="CP160" i="4"/>
  <c r="CQ160" i="4"/>
  <c r="DS160" i="4" s="1"/>
  <c r="CZ160" i="4"/>
  <c r="DA160" i="4"/>
  <c r="DB160" i="4"/>
  <c r="DC160" i="4"/>
  <c r="DD160" i="4"/>
  <c r="DE160" i="4"/>
  <c r="DF160" i="4"/>
  <c r="DL160" i="4" s="1"/>
  <c r="DG160" i="4"/>
  <c r="DU160" i="4" s="1"/>
  <c r="DH160" i="4"/>
  <c r="DI160" i="4"/>
  <c r="DJ160" i="4"/>
  <c r="DK160" i="4"/>
  <c r="DN160" i="4"/>
  <c r="DV160" i="4"/>
  <c r="DW160" i="4"/>
  <c r="DX160" i="4"/>
  <c r="BN161" i="4"/>
  <c r="BZ161" i="4" s="1"/>
  <c r="BO161" i="4"/>
  <c r="BP161" i="4"/>
  <c r="CB161" i="4" s="1"/>
  <c r="CN161" i="4" s="1"/>
  <c r="BQ161" i="4"/>
  <c r="CC161" i="4" s="1"/>
  <c r="BR161" i="4"/>
  <c r="BS161" i="4"/>
  <c r="CE161" i="4" s="1"/>
  <c r="CQ161" i="4" s="1"/>
  <c r="BT161" i="4"/>
  <c r="BU161" i="4"/>
  <c r="BV161" i="4"/>
  <c r="CH161" i="4" s="1"/>
  <c r="BW161" i="4"/>
  <c r="BX161" i="4"/>
  <c r="CJ161" i="4" s="1"/>
  <c r="CV161" i="4" s="1"/>
  <c r="BY161" i="4"/>
  <c r="CK161" i="4" s="1"/>
  <c r="CW161" i="4" s="1"/>
  <c r="DY161" i="4" s="1"/>
  <c r="CA161" i="4"/>
  <c r="CM161" i="4" s="1"/>
  <c r="DO161" i="4" s="1"/>
  <c r="CD161" i="4"/>
  <c r="CP161" i="4" s="1"/>
  <c r="CF161" i="4"/>
  <c r="CR161" i="4" s="1"/>
  <c r="DT161" i="4" s="1"/>
  <c r="CG161" i="4"/>
  <c r="CS161" i="4" s="1"/>
  <c r="DU161" i="4" s="1"/>
  <c r="CI161" i="4"/>
  <c r="CU161" i="4" s="1"/>
  <c r="DW161" i="4" s="1"/>
  <c r="CL161" i="4"/>
  <c r="DN161" i="4" s="1"/>
  <c r="CO161" i="4"/>
  <c r="DQ161" i="4" s="1"/>
  <c r="CT161" i="4"/>
  <c r="CZ161" i="4"/>
  <c r="DA161" i="4"/>
  <c r="DB161" i="4"/>
  <c r="DC161" i="4"/>
  <c r="DD161" i="4"/>
  <c r="DE161" i="4"/>
  <c r="DF161" i="4"/>
  <c r="DG161" i="4"/>
  <c r="DH161" i="4"/>
  <c r="DI161" i="4"/>
  <c r="DJ161" i="4"/>
  <c r="DX161" i="4" s="1"/>
  <c r="DK161" i="4"/>
  <c r="DM161" i="4"/>
  <c r="DV161" i="4"/>
  <c r="BN162" i="4"/>
  <c r="BZ162" i="4" s="1"/>
  <c r="CL162" i="4" s="1"/>
  <c r="BO162" i="4"/>
  <c r="CA162" i="4" s="1"/>
  <c r="BP162" i="4"/>
  <c r="BQ162" i="4"/>
  <c r="CC162" i="4" s="1"/>
  <c r="CO162" i="4" s="1"/>
  <c r="BR162" i="4"/>
  <c r="BS162" i="4"/>
  <c r="BT162" i="4"/>
  <c r="BU162" i="4"/>
  <c r="BV162" i="4"/>
  <c r="CH162" i="4" s="1"/>
  <c r="CT162" i="4" s="1"/>
  <c r="BW162" i="4"/>
  <c r="CI162" i="4" s="1"/>
  <c r="BX162" i="4"/>
  <c r="BY162" i="4"/>
  <c r="CK162" i="4" s="1"/>
  <c r="CW162" i="4" s="1"/>
  <c r="CB162" i="4"/>
  <c r="CD162" i="4"/>
  <c r="CP162" i="4" s="1"/>
  <c r="CE162" i="4"/>
  <c r="CQ162" i="4" s="1"/>
  <c r="DS162" i="4" s="1"/>
  <c r="CF162" i="4"/>
  <c r="CR162" i="4" s="1"/>
  <c r="DT162" i="4" s="1"/>
  <c r="CG162" i="4"/>
  <c r="CS162" i="4" s="1"/>
  <c r="DU162" i="4" s="1"/>
  <c r="CJ162" i="4"/>
  <c r="CM162" i="4"/>
  <c r="DO162" i="4" s="1"/>
  <c r="CN162" i="4"/>
  <c r="DP162" i="4" s="1"/>
  <c r="CU162" i="4"/>
  <c r="DW162" i="4" s="1"/>
  <c r="CV162" i="4"/>
  <c r="CZ162" i="4"/>
  <c r="DL162" i="4" s="1"/>
  <c r="DA162" i="4"/>
  <c r="DB162" i="4"/>
  <c r="DC162" i="4"/>
  <c r="DD162" i="4"/>
  <c r="DE162" i="4"/>
  <c r="DF162" i="4"/>
  <c r="DG162" i="4"/>
  <c r="DH162" i="4"/>
  <c r="DI162" i="4"/>
  <c r="DJ162" i="4"/>
  <c r="DX162" i="4" s="1"/>
  <c r="DK162" i="4"/>
  <c r="DY162" i="4" s="1"/>
  <c r="DR162" i="4"/>
  <c r="BN163" i="4"/>
  <c r="BO163" i="4"/>
  <c r="CA163" i="4" s="1"/>
  <c r="CM163" i="4" s="1"/>
  <c r="BP163" i="4"/>
  <c r="BQ163" i="4"/>
  <c r="BR163" i="4"/>
  <c r="BS163" i="4"/>
  <c r="BT163" i="4"/>
  <c r="CF163" i="4" s="1"/>
  <c r="BU163" i="4"/>
  <c r="CG163" i="4" s="1"/>
  <c r="CS163" i="4" s="1"/>
  <c r="DU163" i="4" s="1"/>
  <c r="BV163" i="4"/>
  <c r="BW163" i="4"/>
  <c r="CI163" i="4" s="1"/>
  <c r="CU163" i="4" s="1"/>
  <c r="BX163" i="4"/>
  <c r="BY163" i="4"/>
  <c r="BZ163" i="4"/>
  <c r="CB163" i="4"/>
  <c r="CN163" i="4" s="1"/>
  <c r="CC163" i="4"/>
  <c r="CO163" i="4" s="1"/>
  <c r="DQ163" i="4" s="1"/>
  <c r="CD163" i="4"/>
  <c r="CP163" i="4" s="1"/>
  <c r="CE163" i="4"/>
  <c r="CQ163" i="4" s="1"/>
  <c r="DS163" i="4" s="1"/>
  <c r="CH163" i="4"/>
  <c r="CT163" i="4" s="1"/>
  <c r="CJ163" i="4"/>
  <c r="CV163" i="4" s="1"/>
  <c r="DX163" i="4" s="1"/>
  <c r="CK163" i="4"/>
  <c r="CW163" i="4" s="1"/>
  <c r="DY163" i="4" s="1"/>
  <c r="CL163" i="4"/>
  <c r="CR163" i="4"/>
  <c r="CZ163" i="4"/>
  <c r="DA163" i="4"/>
  <c r="DB163" i="4"/>
  <c r="DC163" i="4"/>
  <c r="DD163" i="4"/>
  <c r="DE163" i="4"/>
  <c r="DF163" i="4"/>
  <c r="DG163" i="4"/>
  <c r="DH163" i="4"/>
  <c r="DV163" i="4" s="1"/>
  <c r="DI163" i="4"/>
  <c r="DJ163" i="4"/>
  <c r="DK163" i="4"/>
  <c r="DP163" i="4"/>
  <c r="DR163" i="4"/>
  <c r="BN164" i="4"/>
  <c r="BO164" i="4"/>
  <c r="BP164" i="4"/>
  <c r="BQ164" i="4"/>
  <c r="BR164" i="4"/>
  <c r="CD164" i="4" s="1"/>
  <c r="CP164" i="4" s="1"/>
  <c r="BS164" i="4"/>
  <c r="CE164" i="4" s="1"/>
  <c r="CQ164" i="4" s="1"/>
  <c r="DS164" i="4" s="1"/>
  <c r="BT164" i="4"/>
  <c r="CF164" i="4" s="1"/>
  <c r="CR164" i="4" s="1"/>
  <c r="BU164" i="4"/>
  <c r="CG164" i="4" s="1"/>
  <c r="CS164" i="4" s="1"/>
  <c r="BV164" i="4"/>
  <c r="BW164" i="4"/>
  <c r="BX164" i="4"/>
  <c r="BY164" i="4"/>
  <c r="BZ164" i="4"/>
  <c r="CL164" i="4" s="1"/>
  <c r="CA164" i="4"/>
  <c r="CM164" i="4" s="1"/>
  <c r="DO164" i="4" s="1"/>
  <c r="CB164" i="4"/>
  <c r="CC164" i="4"/>
  <c r="CO164" i="4" s="1"/>
  <c r="DQ164" i="4" s="1"/>
  <c r="CH164" i="4"/>
  <c r="CT164" i="4" s="1"/>
  <c r="CI164" i="4"/>
  <c r="CU164" i="4" s="1"/>
  <c r="CJ164" i="4"/>
  <c r="CV164" i="4" s="1"/>
  <c r="DX164" i="4" s="1"/>
  <c r="CK164" i="4"/>
  <c r="CW164" i="4" s="1"/>
  <c r="DY164" i="4" s="1"/>
  <c r="CN164" i="4"/>
  <c r="CZ164" i="4"/>
  <c r="DA164" i="4"/>
  <c r="DM164" i="4" s="1"/>
  <c r="DB164" i="4"/>
  <c r="DC164" i="4"/>
  <c r="DD164" i="4"/>
  <c r="DE164" i="4"/>
  <c r="DF164" i="4"/>
  <c r="DG164" i="4"/>
  <c r="DU164" i="4" s="1"/>
  <c r="DH164" i="4"/>
  <c r="DI164" i="4"/>
  <c r="DJ164" i="4"/>
  <c r="DK164" i="4"/>
  <c r="DP164" i="4"/>
  <c r="DT164" i="4"/>
  <c r="DW164" i="4"/>
  <c r="BN165" i="4"/>
  <c r="BO165" i="4"/>
  <c r="BP165" i="4"/>
  <c r="CB165" i="4" s="1"/>
  <c r="BQ165" i="4"/>
  <c r="CC165" i="4" s="1"/>
  <c r="BR165" i="4"/>
  <c r="CD165" i="4" s="1"/>
  <c r="CP165" i="4" s="1"/>
  <c r="BS165" i="4"/>
  <c r="CE165" i="4" s="1"/>
  <c r="CQ165" i="4" s="1"/>
  <c r="BT165" i="4"/>
  <c r="BU165" i="4"/>
  <c r="BV165" i="4"/>
  <c r="BW165" i="4"/>
  <c r="BX165" i="4"/>
  <c r="CJ165" i="4" s="1"/>
  <c r="BY165" i="4"/>
  <c r="CK165" i="4" s="1"/>
  <c r="CW165" i="4" s="1"/>
  <c r="DY165" i="4" s="1"/>
  <c r="BZ165" i="4"/>
  <c r="CL165" i="4" s="1"/>
  <c r="DN165" i="4" s="1"/>
  <c r="CA165" i="4"/>
  <c r="CM165" i="4" s="1"/>
  <c r="DO165" i="4" s="1"/>
  <c r="CF165" i="4"/>
  <c r="CR165" i="4" s="1"/>
  <c r="CG165" i="4"/>
  <c r="CS165" i="4" s="1"/>
  <c r="CH165" i="4"/>
  <c r="CT165" i="4" s="1"/>
  <c r="DV165" i="4" s="1"/>
  <c r="CI165" i="4"/>
  <c r="CU165" i="4" s="1"/>
  <c r="DW165" i="4" s="1"/>
  <c r="CN165" i="4"/>
  <c r="CO165" i="4"/>
  <c r="DQ165" i="4" s="1"/>
  <c r="CV165" i="4"/>
  <c r="CZ165" i="4"/>
  <c r="DA165" i="4"/>
  <c r="DB165" i="4"/>
  <c r="DC165" i="4"/>
  <c r="DD165" i="4"/>
  <c r="DE165" i="4"/>
  <c r="DF165" i="4"/>
  <c r="DT165" i="4" s="1"/>
  <c r="DG165" i="4"/>
  <c r="DH165" i="4"/>
  <c r="DI165" i="4"/>
  <c r="DJ165" i="4"/>
  <c r="DX165" i="4" s="1"/>
  <c r="DK165" i="4"/>
  <c r="DM165" i="4"/>
  <c r="DU165" i="4"/>
  <c r="BN166" i="4"/>
  <c r="BZ166" i="4" s="1"/>
  <c r="BO166" i="4"/>
  <c r="CA166" i="4" s="1"/>
  <c r="CM166" i="4" s="1"/>
  <c r="DO166" i="4" s="1"/>
  <c r="BP166" i="4"/>
  <c r="BQ166" i="4"/>
  <c r="CC166" i="4" s="1"/>
  <c r="CO166" i="4" s="1"/>
  <c r="BR166" i="4"/>
  <c r="BS166" i="4"/>
  <c r="BT166" i="4"/>
  <c r="CF166" i="4" s="1"/>
  <c r="BU166" i="4"/>
  <c r="BV166" i="4"/>
  <c r="CH166" i="4" s="1"/>
  <c r="BW166" i="4"/>
  <c r="CI166" i="4" s="1"/>
  <c r="CU166" i="4" s="1"/>
  <c r="DW166" i="4" s="1"/>
  <c r="BX166" i="4"/>
  <c r="CJ166" i="4" s="1"/>
  <c r="CV166" i="4" s="1"/>
  <c r="BY166" i="4"/>
  <c r="CK166" i="4" s="1"/>
  <c r="CW166" i="4" s="1"/>
  <c r="CB166" i="4"/>
  <c r="CN166" i="4" s="1"/>
  <c r="DP166" i="4" s="1"/>
  <c r="CD166" i="4"/>
  <c r="CP166" i="4" s="1"/>
  <c r="CE166" i="4"/>
  <c r="CQ166" i="4" s="1"/>
  <c r="DS166" i="4" s="1"/>
  <c r="CG166" i="4"/>
  <c r="CS166" i="4" s="1"/>
  <c r="DU166" i="4" s="1"/>
  <c r="CL166" i="4"/>
  <c r="CR166" i="4"/>
  <c r="DT166" i="4" s="1"/>
  <c r="CT166" i="4"/>
  <c r="CZ166" i="4"/>
  <c r="DA166" i="4"/>
  <c r="DB166" i="4"/>
  <c r="DC166" i="4"/>
  <c r="DD166" i="4"/>
  <c r="DE166" i="4"/>
  <c r="DF166" i="4"/>
  <c r="DG166" i="4"/>
  <c r="DH166" i="4"/>
  <c r="DI166" i="4"/>
  <c r="DJ166" i="4"/>
  <c r="DK166" i="4"/>
  <c r="DY166" i="4" s="1"/>
  <c r="DL166" i="4"/>
  <c r="DX166" i="4"/>
  <c r="BN167" i="4"/>
  <c r="BZ167" i="4" s="1"/>
  <c r="CL167" i="4" s="1"/>
  <c r="BO167" i="4"/>
  <c r="CA167" i="4" s="1"/>
  <c r="CM167" i="4" s="1"/>
  <c r="BP167" i="4"/>
  <c r="BQ167" i="4"/>
  <c r="BR167" i="4"/>
  <c r="BS167" i="4"/>
  <c r="BT167" i="4"/>
  <c r="CF167" i="4" s="1"/>
  <c r="BU167" i="4"/>
  <c r="CG167" i="4" s="1"/>
  <c r="BV167" i="4"/>
  <c r="BW167" i="4"/>
  <c r="CI167" i="4" s="1"/>
  <c r="CU167" i="4" s="1"/>
  <c r="BX167" i="4"/>
  <c r="BY167" i="4"/>
  <c r="CB167" i="4"/>
  <c r="CN167" i="4" s="1"/>
  <c r="CC167" i="4"/>
  <c r="CO167" i="4" s="1"/>
  <c r="CD167" i="4"/>
  <c r="CP167" i="4" s="1"/>
  <c r="CE167" i="4"/>
  <c r="CQ167" i="4" s="1"/>
  <c r="DS167" i="4" s="1"/>
  <c r="CH167" i="4"/>
  <c r="CT167" i="4" s="1"/>
  <c r="DV167" i="4" s="1"/>
  <c r="CJ167" i="4"/>
  <c r="CV167" i="4" s="1"/>
  <c r="CK167" i="4"/>
  <c r="CW167" i="4" s="1"/>
  <c r="CR167" i="4"/>
  <c r="CS167" i="4"/>
  <c r="DU167" i="4" s="1"/>
  <c r="CZ167" i="4"/>
  <c r="DN167" i="4" s="1"/>
  <c r="DA167" i="4"/>
  <c r="DB167" i="4"/>
  <c r="DC167" i="4"/>
  <c r="DD167" i="4"/>
  <c r="DE167" i="4"/>
  <c r="DF167" i="4"/>
  <c r="DT167" i="4" s="1"/>
  <c r="DG167" i="4"/>
  <c r="DH167" i="4"/>
  <c r="DI167" i="4"/>
  <c r="DJ167" i="4"/>
  <c r="DX167" i="4" s="1"/>
  <c r="DK167" i="4"/>
  <c r="DP167" i="4"/>
  <c r="DQ167" i="4"/>
  <c r="DR167" i="4"/>
  <c r="DY167" i="4"/>
  <c r="BN168" i="4"/>
  <c r="BO168" i="4"/>
  <c r="BP168" i="4"/>
  <c r="CB168" i="4" s="1"/>
  <c r="CN168" i="4" s="1"/>
  <c r="DP168" i="4" s="1"/>
  <c r="BQ168" i="4"/>
  <c r="BR168" i="4"/>
  <c r="CD168" i="4" s="1"/>
  <c r="BS168" i="4"/>
  <c r="CE168" i="4" s="1"/>
  <c r="BT168" i="4"/>
  <c r="CF168" i="4" s="1"/>
  <c r="CR168" i="4" s="1"/>
  <c r="BU168" i="4"/>
  <c r="CG168" i="4" s="1"/>
  <c r="CS168" i="4" s="1"/>
  <c r="BV168" i="4"/>
  <c r="BW168" i="4"/>
  <c r="BX168" i="4"/>
  <c r="CJ168" i="4" s="1"/>
  <c r="BY168" i="4"/>
  <c r="BZ168" i="4"/>
  <c r="CL168" i="4" s="1"/>
  <c r="CA168" i="4"/>
  <c r="CM168" i="4" s="1"/>
  <c r="CC168" i="4"/>
  <c r="CO168" i="4" s="1"/>
  <c r="DQ168" i="4" s="1"/>
  <c r="CH168" i="4"/>
  <c r="CT168" i="4" s="1"/>
  <c r="CI168" i="4"/>
  <c r="CU168" i="4" s="1"/>
  <c r="DW168" i="4" s="1"/>
  <c r="CK168" i="4"/>
  <c r="CW168" i="4" s="1"/>
  <c r="DY168" i="4" s="1"/>
  <c r="CP168" i="4"/>
  <c r="CQ168" i="4"/>
  <c r="DS168" i="4" s="1"/>
  <c r="CV168" i="4"/>
  <c r="DX168" i="4" s="1"/>
  <c r="CZ168" i="4"/>
  <c r="DL168" i="4" s="1"/>
  <c r="DA168" i="4"/>
  <c r="DB168" i="4"/>
  <c r="DC168" i="4"/>
  <c r="DD168" i="4"/>
  <c r="DE168" i="4"/>
  <c r="DF168" i="4"/>
  <c r="DT168" i="4" s="1"/>
  <c r="DG168" i="4"/>
  <c r="DU168" i="4" s="1"/>
  <c r="DH168" i="4"/>
  <c r="DI168" i="4"/>
  <c r="DJ168" i="4"/>
  <c r="DK168" i="4"/>
  <c r="DN168" i="4"/>
  <c r="DO168" i="4"/>
  <c r="BN169" i="4"/>
  <c r="BO169" i="4"/>
  <c r="BP169" i="4"/>
  <c r="CB169" i="4" s="1"/>
  <c r="CN169" i="4" s="1"/>
  <c r="BQ169" i="4"/>
  <c r="CC169" i="4" s="1"/>
  <c r="CO169" i="4" s="1"/>
  <c r="DQ169" i="4" s="1"/>
  <c r="BR169" i="4"/>
  <c r="BS169" i="4"/>
  <c r="CE169" i="4" s="1"/>
  <c r="CQ169" i="4" s="1"/>
  <c r="BT169" i="4"/>
  <c r="BU169" i="4"/>
  <c r="BV169" i="4"/>
  <c r="BW169" i="4"/>
  <c r="BX169" i="4"/>
  <c r="CJ169" i="4" s="1"/>
  <c r="CV169" i="4" s="1"/>
  <c r="BY169" i="4"/>
  <c r="CK169" i="4" s="1"/>
  <c r="CW169" i="4" s="1"/>
  <c r="DY169" i="4" s="1"/>
  <c r="BZ169" i="4"/>
  <c r="CA169" i="4"/>
  <c r="CM169" i="4" s="1"/>
  <c r="DO169" i="4" s="1"/>
  <c r="CD169" i="4"/>
  <c r="CF169" i="4"/>
  <c r="CR169" i="4" s="1"/>
  <c r="CG169" i="4"/>
  <c r="CS169" i="4" s="1"/>
  <c r="CH169" i="4"/>
  <c r="CI169" i="4"/>
  <c r="CU169" i="4" s="1"/>
  <c r="DW169" i="4" s="1"/>
  <c r="CL169" i="4"/>
  <c r="DN169" i="4" s="1"/>
  <c r="CP169" i="4"/>
  <c r="CT169" i="4"/>
  <c r="CZ169" i="4"/>
  <c r="DA169" i="4"/>
  <c r="DB169" i="4"/>
  <c r="DC169" i="4"/>
  <c r="DD169" i="4"/>
  <c r="DE169" i="4"/>
  <c r="DF169" i="4"/>
  <c r="DG169" i="4"/>
  <c r="DH169" i="4"/>
  <c r="DI169" i="4"/>
  <c r="DJ169" i="4"/>
  <c r="DK169" i="4"/>
  <c r="DL169" i="4"/>
  <c r="DM169" i="4"/>
  <c r="DR169" i="4"/>
  <c r="DT169" i="4"/>
  <c r="DU169" i="4"/>
  <c r="BN170" i="4"/>
  <c r="BZ170" i="4" s="1"/>
  <c r="BO170" i="4"/>
  <c r="CA170" i="4" s="1"/>
  <c r="BP170" i="4"/>
  <c r="CB170" i="4" s="1"/>
  <c r="BQ170" i="4"/>
  <c r="CC170" i="4" s="1"/>
  <c r="CO170" i="4" s="1"/>
  <c r="BR170" i="4"/>
  <c r="BS170" i="4"/>
  <c r="BT170" i="4"/>
  <c r="BU170" i="4"/>
  <c r="BV170" i="4"/>
  <c r="CH170" i="4" s="1"/>
  <c r="CT170" i="4" s="1"/>
  <c r="BW170" i="4"/>
  <c r="CI170" i="4" s="1"/>
  <c r="BX170" i="4"/>
  <c r="CJ170" i="4" s="1"/>
  <c r="CV170" i="4" s="1"/>
  <c r="BY170" i="4"/>
  <c r="CK170" i="4" s="1"/>
  <c r="CW170" i="4" s="1"/>
  <c r="CD170" i="4"/>
  <c r="CP170" i="4" s="1"/>
  <c r="CE170" i="4"/>
  <c r="CQ170" i="4" s="1"/>
  <c r="CF170" i="4"/>
  <c r="CR170" i="4" s="1"/>
  <c r="DT170" i="4" s="1"/>
  <c r="CG170" i="4"/>
  <c r="CS170" i="4" s="1"/>
  <c r="DU170" i="4" s="1"/>
  <c r="CL170" i="4"/>
  <c r="CM170" i="4"/>
  <c r="DO170" i="4" s="1"/>
  <c r="CN170" i="4"/>
  <c r="CU170" i="4"/>
  <c r="DW170" i="4" s="1"/>
  <c r="CZ170" i="4"/>
  <c r="DA170" i="4"/>
  <c r="DB170" i="4"/>
  <c r="DC170" i="4"/>
  <c r="DD170" i="4"/>
  <c r="DE170" i="4"/>
  <c r="DF170" i="4"/>
  <c r="DG170" i="4"/>
  <c r="DH170" i="4"/>
  <c r="DI170" i="4"/>
  <c r="DJ170" i="4"/>
  <c r="DX170" i="4" s="1"/>
  <c r="DK170" i="4"/>
  <c r="DY170" i="4" s="1"/>
  <c r="DR170" i="4"/>
  <c r="DS170" i="4"/>
  <c r="BN171" i="4"/>
  <c r="BZ171" i="4" s="1"/>
  <c r="CL171" i="4" s="1"/>
  <c r="BO171" i="4"/>
  <c r="CA171" i="4" s="1"/>
  <c r="CM171" i="4" s="1"/>
  <c r="BP171" i="4"/>
  <c r="BQ171" i="4"/>
  <c r="BR171" i="4"/>
  <c r="BS171" i="4"/>
  <c r="BT171" i="4"/>
  <c r="CF171" i="4" s="1"/>
  <c r="BU171" i="4"/>
  <c r="CG171" i="4" s="1"/>
  <c r="CS171" i="4" s="1"/>
  <c r="DU171" i="4" s="1"/>
  <c r="BV171" i="4"/>
  <c r="CH171" i="4" s="1"/>
  <c r="CT171" i="4" s="1"/>
  <c r="DV171" i="4" s="1"/>
  <c r="BW171" i="4"/>
  <c r="CI171" i="4" s="1"/>
  <c r="CU171" i="4" s="1"/>
  <c r="BX171" i="4"/>
  <c r="BY171" i="4"/>
  <c r="CB171" i="4"/>
  <c r="CN171" i="4" s="1"/>
  <c r="CC171" i="4"/>
  <c r="CO171" i="4" s="1"/>
  <c r="DQ171" i="4" s="1"/>
  <c r="CD171" i="4"/>
  <c r="CE171" i="4"/>
  <c r="CQ171" i="4" s="1"/>
  <c r="DS171" i="4" s="1"/>
  <c r="CJ171" i="4"/>
  <c r="CV171" i="4" s="1"/>
  <c r="CK171" i="4"/>
  <c r="CW171" i="4" s="1"/>
  <c r="DY171" i="4" s="1"/>
  <c r="CP171" i="4"/>
  <c r="DR171" i="4" s="1"/>
  <c r="CR171" i="4"/>
  <c r="CZ171" i="4"/>
  <c r="DA171" i="4"/>
  <c r="DB171" i="4"/>
  <c r="DC171" i="4"/>
  <c r="DD171" i="4"/>
  <c r="DE171" i="4"/>
  <c r="DF171" i="4"/>
  <c r="DG171" i="4"/>
  <c r="DH171" i="4"/>
  <c r="DI171" i="4"/>
  <c r="DW171" i="4" s="1"/>
  <c r="DJ171" i="4"/>
  <c r="DK171" i="4"/>
  <c r="DN171" i="4"/>
  <c r="DP171" i="4"/>
  <c r="DX171" i="4"/>
  <c r="BN172" i="4"/>
  <c r="BO172" i="4"/>
  <c r="BP172" i="4"/>
  <c r="CB172" i="4" s="1"/>
  <c r="CN172" i="4" s="1"/>
  <c r="DP172" i="4" s="1"/>
  <c r="BQ172" i="4"/>
  <c r="BR172" i="4"/>
  <c r="CD172" i="4" s="1"/>
  <c r="CP172" i="4" s="1"/>
  <c r="BS172" i="4"/>
  <c r="CE172" i="4" s="1"/>
  <c r="CQ172" i="4" s="1"/>
  <c r="DS172" i="4" s="1"/>
  <c r="BT172" i="4"/>
  <c r="BU172" i="4"/>
  <c r="CG172" i="4" s="1"/>
  <c r="CS172" i="4" s="1"/>
  <c r="BV172" i="4"/>
  <c r="BW172" i="4"/>
  <c r="BX172" i="4"/>
  <c r="CJ172" i="4" s="1"/>
  <c r="BY172" i="4"/>
  <c r="BZ172" i="4"/>
  <c r="CL172" i="4" s="1"/>
  <c r="CA172" i="4"/>
  <c r="CM172" i="4" s="1"/>
  <c r="DO172" i="4" s="1"/>
  <c r="CC172" i="4"/>
  <c r="CO172" i="4" s="1"/>
  <c r="DQ172" i="4" s="1"/>
  <c r="CF172" i="4"/>
  <c r="CH172" i="4"/>
  <c r="CT172" i="4" s="1"/>
  <c r="CI172" i="4"/>
  <c r="CU172" i="4" s="1"/>
  <c r="DW172" i="4" s="1"/>
  <c r="CK172" i="4"/>
  <c r="CW172" i="4" s="1"/>
  <c r="DY172" i="4" s="1"/>
  <c r="CR172" i="4"/>
  <c r="DT172" i="4" s="1"/>
  <c r="CV172" i="4"/>
  <c r="CZ172" i="4"/>
  <c r="DA172" i="4"/>
  <c r="DM172" i="4" s="1"/>
  <c r="DB172" i="4"/>
  <c r="DC172" i="4"/>
  <c r="DD172" i="4"/>
  <c r="DE172" i="4"/>
  <c r="DF172" i="4"/>
  <c r="DG172" i="4"/>
  <c r="DH172" i="4"/>
  <c r="DI172" i="4"/>
  <c r="DJ172" i="4"/>
  <c r="DK172" i="4"/>
  <c r="DL172" i="4"/>
  <c r="DN172" i="4"/>
  <c r="DV172" i="4"/>
  <c r="DX172" i="4"/>
  <c r="BN173" i="4"/>
  <c r="BZ173" i="4" s="1"/>
  <c r="CL173" i="4" s="1"/>
  <c r="DN173" i="4" s="1"/>
  <c r="BO173" i="4"/>
  <c r="BP173" i="4"/>
  <c r="CB173" i="4" s="1"/>
  <c r="BQ173" i="4"/>
  <c r="CC173" i="4" s="1"/>
  <c r="BR173" i="4"/>
  <c r="CD173" i="4" s="1"/>
  <c r="CP173" i="4" s="1"/>
  <c r="BS173" i="4"/>
  <c r="CE173" i="4" s="1"/>
  <c r="CQ173" i="4" s="1"/>
  <c r="BT173" i="4"/>
  <c r="BU173" i="4"/>
  <c r="BV173" i="4"/>
  <c r="CH173" i="4" s="1"/>
  <c r="CT173" i="4" s="1"/>
  <c r="DV173" i="4" s="1"/>
  <c r="BW173" i="4"/>
  <c r="BX173" i="4"/>
  <c r="CJ173" i="4" s="1"/>
  <c r="BY173" i="4"/>
  <c r="CK173" i="4" s="1"/>
  <c r="CA173" i="4"/>
  <c r="CM173" i="4" s="1"/>
  <c r="DO173" i="4" s="1"/>
  <c r="CF173" i="4"/>
  <c r="CR173" i="4" s="1"/>
  <c r="CG173" i="4"/>
  <c r="CS173" i="4" s="1"/>
  <c r="DU173" i="4" s="1"/>
  <c r="CI173" i="4"/>
  <c r="CU173" i="4" s="1"/>
  <c r="CN173" i="4"/>
  <c r="CO173" i="4"/>
  <c r="DQ173" i="4" s="1"/>
  <c r="CV173" i="4"/>
  <c r="CW173" i="4"/>
  <c r="DY173" i="4" s="1"/>
  <c r="CZ173" i="4"/>
  <c r="DA173" i="4"/>
  <c r="DB173" i="4"/>
  <c r="DC173" i="4"/>
  <c r="DD173" i="4"/>
  <c r="DR173" i="4" s="1"/>
  <c r="DE173" i="4"/>
  <c r="DS173" i="4" s="1"/>
  <c r="DF173" i="4"/>
  <c r="DG173" i="4"/>
  <c r="DH173" i="4"/>
  <c r="DI173" i="4"/>
  <c r="DJ173" i="4"/>
  <c r="DX173" i="4" s="1"/>
  <c r="DK173" i="4"/>
  <c r="DM173" i="4"/>
  <c r="DW173" i="4"/>
  <c r="BN174" i="4"/>
  <c r="BO174" i="4"/>
  <c r="BP174" i="4"/>
  <c r="CB174" i="4" s="1"/>
  <c r="CN174" i="4" s="1"/>
  <c r="DP174" i="4" s="1"/>
  <c r="BQ174" i="4"/>
  <c r="CC174" i="4" s="1"/>
  <c r="CO174" i="4" s="1"/>
  <c r="BR174" i="4"/>
  <c r="CD174" i="4" s="1"/>
  <c r="BS174" i="4"/>
  <c r="BT174" i="4"/>
  <c r="CF174" i="4" s="1"/>
  <c r="BU174" i="4"/>
  <c r="BV174" i="4"/>
  <c r="BW174" i="4"/>
  <c r="BX174" i="4"/>
  <c r="CJ174" i="4" s="1"/>
  <c r="CV174" i="4" s="1"/>
  <c r="DX174" i="4" s="1"/>
  <c r="BY174" i="4"/>
  <c r="CK174" i="4" s="1"/>
  <c r="BZ174" i="4"/>
  <c r="CL174" i="4" s="1"/>
  <c r="CA174" i="4"/>
  <c r="CE174" i="4"/>
  <c r="CG174" i="4"/>
  <c r="CS174" i="4" s="1"/>
  <c r="CH174" i="4"/>
  <c r="CT174" i="4" s="1"/>
  <c r="CI174" i="4"/>
  <c r="CU174" i="4" s="1"/>
  <c r="DW174" i="4" s="1"/>
  <c r="CM174" i="4"/>
  <c r="CP174" i="4"/>
  <c r="DR174" i="4" s="1"/>
  <c r="CQ174" i="4"/>
  <c r="CR174" i="4"/>
  <c r="DT174" i="4" s="1"/>
  <c r="CW174" i="4"/>
  <c r="CZ174" i="4"/>
  <c r="DA174" i="4"/>
  <c r="DB174" i="4"/>
  <c r="DC174" i="4"/>
  <c r="DD174" i="4"/>
  <c r="DE174" i="4"/>
  <c r="DS174" i="4" s="1"/>
  <c r="DF174" i="4"/>
  <c r="DG174" i="4"/>
  <c r="DH174" i="4"/>
  <c r="DV174" i="4" s="1"/>
  <c r="DI174" i="4"/>
  <c r="DJ174" i="4"/>
  <c r="DK174" i="4"/>
  <c r="DO174" i="4"/>
  <c r="BN175" i="4"/>
  <c r="BZ175" i="4" s="1"/>
  <c r="CL175" i="4" s="1"/>
  <c r="DN175" i="4" s="1"/>
  <c r="BO175" i="4"/>
  <c r="CA175" i="4" s="1"/>
  <c r="BP175" i="4"/>
  <c r="BQ175" i="4"/>
  <c r="BR175" i="4"/>
  <c r="BS175" i="4"/>
  <c r="BT175" i="4"/>
  <c r="CF175" i="4" s="1"/>
  <c r="BU175" i="4"/>
  <c r="CG175" i="4" s="1"/>
  <c r="CS175" i="4" s="1"/>
  <c r="BV175" i="4"/>
  <c r="BW175" i="4"/>
  <c r="CI175" i="4" s="1"/>
  <c r="BX175" i="4"/>
  <c r="CJ175" i="4" s="1"/>
  <c r="CV175" i="4" s="1"/>
  <c r="DX175" i="4" s="1"/>
  <c r="BY175" i="4"/>
  <c r="CB175" i="4"/>
  <c r="CN175" i="4" s="1"/>
  <c r="DP175" i="4" s="1"/>
  <c r="CC175" i="4"/>
  <c r="CO175" i="4" s="1"/>
  <c r="CD175" i="4"/>
  <c r="CP175" i="4" s="1"/>
  <c r="CE175" i="4"/>
  <c r="CQ175" i="4" s="1"/>
  <c r="CH175" i="4"/>
  <c r="CT175" i="4" s="1"/>
  <c r="DV175" i="4" s="1"/>
  <c r="CK175" i="4"/>
  <c r="CW175" i="4" s="1"/>
  <c r="CM175" i="4"/>
  <c r="CR175" i="4"/>
  <c r="DT175" i="4" s="1"/>
  <c r="CU175" i="4"/>
  <c r="CZ175" i="4"/>
  <c r="DA175" i="4"/>
  <c r="DB175" i="4"/>
  <c r="DC175" i="4"/>
  <c r="DD175" i="4"/>
  <c r="DR175" i="4" s="1"/>
  <c r="DE175" i="4"/>
  <c r="DS175" i="4" s="1"/>
  <c r="DF175" i="4"/>
  <c r="DG175" i="4"/>
  <c r="DH175" i="4"/>
  <c r="DI175" i="4"/>
  <c r="DW175" i="4" s="1"/>
  <c r="DJ175" i="4"/>
  <c r="DK175" i="4"/>
  <c r="DL175" i="4"/>
  <c r="DU175" i="4"/>
  <c r="BN176" i="4"/>
  <c r="BO176" i="4"/>
  <c r="CA176" i="4" s="1"/>
  <c r="CM176" i="4" s="1"/>
  <c r="DO176" i="4" s="1"/>
  <c r="BP176" i="4"/>
  <c r="CB176" i="4" s="1"/>
  <c r="CN176" i="4" s="1"/>
  <c r="DP176" i="4" s="1"/>
  <c r="BQ176" i="4"/>
  <c r="BR176" i="4"/>
  <c r="CD176" i="4" s="1"/>
  <c r="BS176" i="4"/>
  <c r="BT176" i="4"/>
  <c r="BU176" i="4"/>
  <c r="CG176" i="4" s="1"/>
  <c r="CS176" i="4" s="1"/>
  <c r="BV176" i="4"/>
  <c r="BW176" i="4"/>
  <c r="CI176" i="4" s="1"/>
  <c r="CU176" i="4" s="1"/>
  <c r="BX176" i="4"/>
  <c r="CJ176" i="4" s="1"/>
  <c r="CV176" i="4" s="1"/>
  <c r="DX176" i="4" s="1"/>
  <c r="BY176" i="4"/>
  <c r="BZ176" i="4"/>
  <c r="CC176" i="4"/>
  <c r="CO176" i="4" s="1"/>
  <c r="DQ176" i="4" s="1"/>
  <c r="CE176" i="4"/>
  <c r="CF176" i="4"/>
  <c r="CR176" i="4" s="1"/>
  <c r="CH176" i="4"/>
  <c r="CT176" i="4" s="1"/>
  <c r="CK176" i="4"/>
  <c r="CW176" i="4" s="1"/>
  <c r="CL176" i="4"/>
  <c r="CP176" i="4"/>
  <c r="CQ176" i="4"/>
  <c r="DS176" i="4" s="1"/>
  <c r="CZ176" i="4"/>
  <c r="DA176" i="4"/>
  <c r="DB176" i="4"/>
  <c r="DC176" i="4"/>
  <c r="DD176" i="4"/>
  <c r="DR176" i="4" s="1"/>
  <c r="DE176" i="4"/>
  <c r="DF176" i="4"/>
  <c r="DG176" i="4"/>
  <c r="DH176" i="4"/>
  <c r="DV176" i="4" s="1"/>
  <c r="DI176" i="4"/>
  <c r="DW176" i="4" s="1"/>
  <c r="DJ176" i="4"/>
  <c r="DK176" i="4"/>
  <c r="DY176" i="4"/>
  <c r="BN177" i="4"/>
  <c r="BO177" i="4"/>
  <c r="BP177" i="4"/>
  <c r="CB177" i="4" s="1"/>
  <c r="CN177" i="4" s="1"/>
  <c r="BQ177" i="4"/>
  <c r="BR177" i="4"/>
  <c r="CD177" i="4" s="1"/>
  <c r="CP177" i="4" s="1"/>
  <c r="DR177" i="4" s="1"/>
  <c r="BS177" i="4"/>
  <c r="CE177" i="4" s="1"/>
  <c r="CQ177" i="4" s="1"/>
  <c r="BT177" i="4"/>
  <c r="CF177" i="4" s="1"/>
  <c r="BU177" i="4"/>
  <c r="BV177" i="4"/>
  <c r="CH177" i="4" s="1"/>
  <c r="CT177" i="4" s="1"/>
  <c r="DV177" i="4" s="1"/>
  <c r="BW177" i="4"/>
  <c r="BX177" i="4"/>
  <c r="BY177" i="4"/>
  <c r="BZ177" i="4"/>
  <c r="CL177" i="4" s="1"/>
  <c r="DN177" i="4" s="1"/>
  <c r="CA177" i="4"/>
  <c r="CM177" i="4" s="1"/>
  <c r="CC177" i="4"/>
  <c r="CO177" i="4" s="1"/>
  <c r="DQ177" i="4" s="1"/>
  <c r="CG177" i="4"/>
  <c r="CS177" i="4" s="1"/>
  <c r="CI177" i="4"/>
  <c r="CU177" i="4" s="1"/>
  <c r="CJ177" i="4"/>
  <c r="CV177" i="4" s="1"/>
  <c r="DX177" i="4" s="1"/>
  <c r="CK177" i="4"/>
  <c r="CW177" i="4" s="1"/>
  <c r="DY177" i="4" s="1"/>
  <c r="CR177" i="4"/>
  <c r="DT177" i="4" s="1"/>
  <c r="CZ177" i="4"/>
  <c r="DA177" i="4"/>
  <c r="DB177" i="4"/>
  <c r="DC177" i="4"/>
  <c r="DD177" i="4"/>
  <c r="DE177" i="4"/>
  <c r="DF177" i="4"/>
  <c r="DG177" i="4"/>
  <c r="DH177" i="4"/>
  <c r="DI177" i="4"/>
  <c r="DW177" i="4" s="1"/>
  <c r="DJ177" i="4"/>
  <c r="DK177" i="4"/>
  <c r="BN178" i="4"/>
  <c r="BZ178" i="4" s="1"/>
  <c r="CL178" i="4" s="1"/>
  <c r="BO178" i="4"/>
  <c r="CA178" i="4" s="1"/>
  <c r="BP178" i="4"/>
  <c r="CB178" i="4" s="1"/>
  <c r="CN178" i="4" s="1"/>
  <c r="BQ178" i="4"/>
  <c r="CC178" i="4" s="1"/>
  <c r="BR178" i="4"/>
  <c r="BS178" i="4"/>
  <c r="BT178" i="4"/>
  <c r="BU178" i="4"/>
  <c r="BV178" i="4"/>
  <c r="CH178" i="4" s="1"/>
  <c r="BW178" i="4"/>
  <c r="CI178" i="4" s="1"/>
  <c r="CU178" i="4" s="1"/>
  <c r="DW178" i="4" s="1"/>
  <c r="BX178" i="4"/>
  <c r="BY178" i="4"/>
  <c r="CK178" i="4" s="1"/>
  <c r="CD178" i="4"/>
  <c r="CP178" i="4" s="1"/>
  <c r="CE178" i="4"/>
  <c r="CQ178" i="4" s="1"/>
  <c r="CF178" i="4"/>
  <c r="CR178" i="4" s="1"/>
  <c r="CG178" i="4"/>
  <c r="CS178" i="4" s="1"/>
  <c r="CJ178" i="4"/>
  <c r="CV178" i="4" s="1"/>
  <c r="CM178" i="4"/>
  <c r="DO178" i="4" s="1"/>
  <c r="CO178" i="4"/>
  <c r="CT178" i="4"/>
  <c r="DV178" i="4" s="1"/>
  <c r="CW178" i="4"/>
  <c r="CZ178" i="4"/>
  <c r="DA178" i="4"/>
  <c r="DB178" i="4"/>
  <c r="DC178" i="4"/>
  <c r="DD178" i="4"/>
  <c r="DR178" i="4" s="1"/>
  <c r="DE178" i="4"/>
  <c r="DS178" i="4" s="1"/>
  <c r="DF178" i="4"/>
  <c r="DG178" i="4"/>
  <c r="DH178" i="4"/>
  <c r="DI178" i="4"/>
  <c r="DJ178" i="4"/>
  <c r="DK178" i="4"/>
  <c r="DL178" i="4"/>
  <c r="DM178" i="4"/>
  <c r="DN178" i="4"/>
  <c r="DU178" i="4"/>
  <c r="BN179" i="4"/>
  <c r="BZ179" i="4" s="1"/>
  <c r="CL179" i="4" s="1"/>
  <c r="BO179" i="4"/>
  <c r="CA179" i="4" s="1"/>
  <c r="BP179" i="4"/>
  <c r="CB179" i="4" s="1"/>
  <c r="CN179" i="4" s="1"/>
  <c r="BQ179" i="4"/>
  <c r="CC179" i="4" s="1"/>
  <c r="CO179" i="4" s="1"/>
  <c r="DQ179" i="4" s="1"/>
  <c r="BR179" i="4"/>
  <c r="CD179" i="4" s="1"/>
  <c r="BS179" i="4"/>
  <c r="BT179" i="4"/>
  <c r="CF179" i="4" s="1"/>
  <c r="CR179" i="4" s="1"/>
  <c r="BU179" i="4"/>
  <c r="BV179" i="4"/>
  <c r="CH179" i="4" s="1"/>
  <c r="CT179" i="4" s="1"/>
  <c r="BW179" i="4"/>
  <c r="CI179" i="4" s="1"/>
  <c r="BX179" i="4"/>
  <c r="CJ179" i="4" s="1"/>
  <c r="CV179" i="4" s="1"/>
  <c r="BY179" i="4"/>
  <c r="CK179" i="4" s="1"/>
  <c r="CW179" i="4" s="1"/>
  <c r="CE179" i="4"/>
  <c r="CQ179" i="4" s="1"/>
  <c r="DS179" i="4" s="1"/>
  <c r="CG179" i="4"/>
  <c r="CM179" i="4"/>
  <c r="CP179" i="4"/>
  <c r="CS179" i="4"/>
  <c r="DU179" i="4" s="1"/>
  <c r="CU179" i="4"/>
  <c r="CZ179" i="4"/>
  <c r="DA179" i="4"/>
  <c r="DB179" i="4"/>
  <c r="DC179" i="4"/>
  <c r="DD179" i="4"/>
  <c r="DE179" i="4"/>
  <c r="DF179" i="4"/>
  <c r="DT179" i="4" s="1"/>
  <c r="DG179" i="4"/>
  <c r="DH179" i="4"/>
  <c r="DI179" i="4"/>
  <c r="DW179" i="4" s="1"/>
  <c r="DJ179" i="4"/>
  <c r="DK179" i="4"/>
  <c r="DR179" i="4"/>
  <c r="BN180" i="4"/>
  <c r="BZ180" i="4" s="1"/>
  <c r="CL180" i="4" s="1"/>
  <c r="DN180" i="4" s="1"/>
  <c r="BO180" i="4"/>
  <c r="CA180" i="4" s="1"/>
  <c r="CM180" i="4" s="1"/>
  <c r="BP180" i="4"/>
  <c r="BQ180" i="4"/>
  <c r="BR180" i="4"/>
  <c r="BS180" i="4"/>
  <c r="BT180" i="4"/>
  <c r="CF180" i="4" s="1"/>
  <c r="CR180" i="4" s="1"/>
  <c r="DT180" i="4" s="1"/>
  <c r="BU180" i="4"/>
  <c r="CG180" i="4" s="1"/>
  <c r="CS180" i="4" s="1"/>
  <c r="BV180" i="4"/>
  <c r="CH180" i="4" s="1"/>
  <c r="CT180" i="4" s="1"/>
  <c r="DV180" i="4" s="1"/>
  <c r="BW180" i="4"/>
  <c r="BX180" i="4"/>
  <c r="CJ180" i="4" s="1"/>
  <c r="BY180" i="4"/>
  <c r="CB180" i="4"/>
  <c r="CN180" i="4" s="1"/>
  <c r="DP180" i="4" s="1"/>
  <c r="CC180" i="4"/>
  <c r="CO180" i="4" s="1"/>
  <c r="CD180" i="4"/>
  <c r="CP180" i="4" s="1"/>
  <c r="DR180" i="4" s="1"/>
  <c r="CE180" i="4"/>
  <c r="CQ180" i="4" s="1"/>
  <c r="DS180" i="4" s="1"/>
  <c r="CI180" i="4"/>
  <c r="CK180" i="4"/>
  <c r="CW180" i="4" s="1"/>
  <c r="CU180" i="4"/>
  <c r="CV180" i="4"/>
  <c r="DX180" i="4" s="1"/>
  <c r="CZ180" i="4"/>
  <c r="DA180" i="4"/>
  <c r="DB180" i="4"/>
  <c r="DC180" i="4"/>
  <c r="DD180" i="4"/>
  <c r="DE180" i="4"/>
  <c r="DF180" i="4"/>
  <c r="DG180" i="4"/>
  <c r="DH180" i="4"/>
  <c r="DI180" i="4"/>
  <c r="DW180" i="4" s="1"/>
  <c r="DJ180" i="4"/>
  <c r="DK180" i="4"/>
  <c r="DL180" i="4"/>
  <c r="BN181" i="4"/>
  <c r="BO181" i="4"/>
  <c r="BP181" i="4"/>
  <c r="CB181" i="4" s="1"/>
  <c r="CN181" i="4" s="1"/>
  <c r="DP181" i="4" s="1"/>
  <c r="BQ181" i="4"/>
  <c r="BR181" i="4"/>
  <c r="CD181" i="4" s="1"/>
  <c r="CP181" i="4" s="1"/>
  <c r="BS181" i="4"/>
  <c r="CE181" i="4" s="1"/>
  <c r="BT181" i="4"/>
  <c r="BU181" i="4"/>
  <c r="CG181" i="4" s="1"/>
  <c r="CS181" i="4" s="1"/>
  <c r="DU181" i="4" s="1"/>
  <c r="BV181" i="4"/>
  <c r="BW181" i="4"/>
  <c r="BX181" i="4"/>
  <c r="CJ181" i="4" s="1"/>
  <c r="BY181" i="4"/>
  <c r="CK181" i="4" s="1"/>
  <c r="CW181" i="4" s="1"/>
  <c r="DY181" i="4" s="1"/>
  <c r="BZ181" i="4"/>
  <c r="CA181" i="4"/>
  <c r="CM181" i="4" s="1"/>
  <c r="CC181" i="4"/>
  <c r="CO181" i="4" s="1"/>
  <c r="DQ181" i="4" s="1"/>
  <c r="CF181" i="4"/>
  <c r="CR181" i="4" s="1"/>
  <c r="CH181" i="4"/>
  <c r="CT181" i="4" s="1"/>
  <c r="CI181" i="4"/>
  <c r="CU181" i="4" s="1"/>
  <c r="CL181" i="4"/>
  <c r="CQ181" i="4"/>
  <c r="CV181" i="4"/>
  <c r="CZ181" i="4"/>
  <c r="DA181" i="4"/>
  <c r="DM181" i="4" s="1"/>
  <c r="DB181" i="4"/>
  <c r="DC181" i="4"/>
  <c r="DD181" i="4"/>
  <c r="DE181" i="4"/>
  <c r="DF181" i="4"/>
  <c r="DG181" i="4"/>
  <c r="DH181" i="4"/>
  <c r="DV181" i="4" s="1"/>
  <c r="DI181" i="4"/>
  <c r="DJ181" i="4"/>
  <c r="DK181" i="4"/>
  <c r="DO181" i="4"/>
  <c r="DW181" i="4"/>
  <c r="DX181" i="4"/>
  <c r="BN182" i="4"/>
  <c r="BO182" i="4"/>
  <c r="BP182" i="4"/>
  <c r="BQ182" i="4"/>
  <c r="CC182" i="4" s="1"/>
  <c r="BR182" i="4"/>
  <c r="CD182" i="4" s="1"/>
  <c r="CP182" i="4" s="1"/>
  <c r="DR182" i="4" s="1"/>
  <c r="BS182" i="4"/>
  <c r="CE182" i="4" s="1"/>
  <c r="CQ182" i="4" s="1"/>
  <c r="BT182" i="4"/>
  <c r="CF182" i="4" s="1"/>
  <c r="CR182" i="4" s="1"/>
  <c r="DT182" i="4" s="1"/>
  <c r="BU182" i="4"/>
  <c r="BV182" i="4"/>
  <c r="CH182" i="4" s="1"/>
  <c r="CT182" i="4" s="1"/>
  <c r="DV182" i="4" s="1"/>
  <c r="BW182" i="4"/>
  <c r="BX182" i="4"/>
  <c r="BY182" i="4"/>
  <c r="CK182" i="4" s="1"/>
  <c r="BZ182" i="4"/>
  <c r="CL182" i="4" s="1"/>
  <c r="DN182" i="4" s="1"/>
  <c r="CA182" i="4"/>
  <c r="CM182" i="4" s="1"/>
  <c r="CB182" i="4"/>
  <c r="CN182" i="4" s="1"/>
  <c r="CG182" i="4"/>
  <c r="CS182" i="4" s="1"/>
  <c r="CI182" i="4"/>
  <c r="CU182" i="4" s="1"/>
  <c r="DW182" i="4" s="1"/>
  <c r="CJ182" i="4"/>
  <c r="CV182" i="4" s="1"/>
  <c r="CO182" i="4"/>
  <c r="CW182" i="4"/>
  <c r="CZ182" i="4"/>
  <c r="DA182" i="4"/>
  <c r="DB182" i="4"/>
  <c r="DC182" i="4"/>
  <c r="DD182" i="4"/>
  <c r="DE182" i="4"/>
  <c r="DF182" i="4"/>
  <c r="DG182" i="4"/>
  <c r="DU182" i="4" s="1"/>
  <c r="DH182" i="4"/>
  <c r="DI182" i="4"/>
  <c r="DJ182" i="4"/>
  <c r="DK182" i="4"/>
  <c r="DY182" i="4" s="1"/>
  <c r="DO182" i="4"/>
  <c r="DS182" i="4"/>
  <c r="BN183" i="4"/>
  <c r="BZ183" i="4" s="1"/>
  <c r="CL183" i="4" s="1"/>
  <c r="DN183" i="4" s="1"/>
  <c r="BO183" i="4"/>
  <c r="CA183" i="4" s="1"/>
  <c r="BP183" i="4"/>
  <c r="BQ183" i="4"/>
  <c r="CC183" i="4" s="1"/>
  <c r="BR183" i="4"/>
  <c r="BS183" i="4"/>
  <c r="BT183" i="4"/>
  <c r="BU183" i="4"/>
  <c r="CG183" i="4" s="1"/>
  <c r="CS183" i="4" s="1"/>
  <c r="DU183" i="4" s="1"/>
  <c r="BV183" i="4"/>
  <c r="CH183" i="4" s="1"/>
  <c r="CT183" i="4" s="1"/>
  <c r="DV183" i="4" s="1"/>
  <c r="BW183" i="4"/>
  <c r="CI183" i="4" s="1"/>
  <c r="CU183" i="4" s="1"/>
  <c r="BX183" i="4"/>
  <c r="CJ183" i="4" s="1"/>
  <c r="CV183" i="4" s="1"/>
  <c r="DX183" i="4" s="1"/>
  <c r="BY183" i="4"/>
  <c r="CB183" i="4"/>
  <c r="CD183" i="4"/>
  <c r="CP183" i="4" s="1"/>
  <c r="DR183" i="4" s="1"/>
  <c r="CE183" i="4"/>
  <c r="CQ183" i="4" s="1"/>
  <c r="CF183" i="4"/>
  <c r="CR183" i="4" s="1"/>
  <c r="CK183" i="4"/>
  <c r="CW183" i="4" s="1"/>
  <c r="DY183" i="4" s="1"/>
  <c r="CM183" i="4"/>
  <c r="CN183" i="4"/>
  <c r="DP183" i="4" s="1"/>
  <c r="CO183" i="4"/>
  <c r="CZ183" i="4"/>
  <c r="DL183" i="4" s="1"/>
  <c r="DA183" i="4"/>
  <c r="DB183" i="4"/>
  <c r="DC183" i="4"/>
  <c r="DQ183" i="4" s="1"/>
  <c r="DD183" i="4"/>
  <c r="DE183" i="4"/>
  <c r="DS183" i="4" s="1"/>
  <c r="DF183" i="4"/>
  <c r="DG183" i="4"/>
  <c r="DH183" i="4"/>
  <c r="DI183" i="4"/>
  <c r="DJ183" i="4"/>
  <c r="DK183" i="4"/>
  <c r="DM183" i="4"/>
  <c r="DT183" i="4"/>
  <c r="BN184" i="4"/>
  <c r="BO184" i="4"/>
  <c r="CA184" i="4" s="1"/>
  <c r="CM184" i="4" s="1"/>
  <c r="DO184" i="4" s="1"/>
  <c r="BP184" i="4"/>
  <c r="BQ184" i="4"/>
  <c r="BR184" i="4"/>
  <c r="CD184" i="4" s="1"/>
  <c r="CP184" i="4" s="1"/>
  <c r="DR184" i="4" s="1"/>
  <c r="BS184" i="4"/>
  <c r="CE184" i="4" s="1"/>
  <c r="BT184" i="4"/>
  <c r="CF184" i="4" s="1"/>
  <c r="BU184" i="4"/>
  <c r="CG184" i="4" s="1"/>
  <c r="BV184" i="4"/>
  <c r="BW184" i="4"/>
  <c r="BX184" i="4"/>
  <c r="BY184" i="4"/>
  <c r="BZ184" i="4"/>
  <c r="CL184" i="4" s="1"/>
  <c r="CB184" i="4"/>
  <c r="CC184" i="4"/>
  <c r="CO184" i="4" s="1"/>
  <c r="CH184" i="4"/>
  <c r="CT184" i="4" s="1"/>
  <c r="CI184" i="4"/>
  <c r="CU184" i="4" s="1"/>
  <c r="CJ184" i="4"/>
  <c r="CV184" i="4" s="1"/>
  <c r="CK184" i="4"/>
  <c r="CW184" i="4" s="1"/>
  <c r="CN184" i="4"/>
  <c r="CQ184" i="4"/>
  <c r="CR184" i="4"/>
  <c r="CS184" i="4"/>
  <c r="CZ184" i="4"/>
  <c r="DA184" i="4"/>
  <c r="DB184" i="4"/>
  <c r="DC184" i="4"/>
  <c r="DD184" i="4"/>
  <c r="DE184" i="4"/>
  <c r="DF184" i="4"/>
  <c r="DG184" i="4"/>
  <c r="DH184" i="4"/>
  <c r="DV184" i="4" s="1"/>
  <c r="DI184" i="4"/>
  <c r="DJ184" i="4"/>
  <c r="DK184" i="4"/>
  <c r="DY184" i="4" s="1"/>
  <c r="DQ184" i="4"/>
  <c r="DS184" i="4"/>
  <c r="DX184" i="4"/>
  <c r="BN185" i="4"/>
  <c r="BZ185" i="4" s="1"/>
  <c r="CL185" i="4" s="1"/>
  <c r="DN185" i="4" s="1"/>
  <c r="BO185" i="4"/>
  <c r="BP185" i="4"/>
  <c r="BQ185" i="4"/>
  <c r="BR185" i="4"/>
  <c r="BS185" i="4"/>
  <c r="CE185" i="4" s="1"/>
  <c r="BT185" i="4"/>
  <c r="CF185" i="4" s="1"/>
  <c r="BU185" i="4"/>
  <c r="CG185" i="4" s="1"/>
  <c r="CS185" i="4" s="1"/>
  <c r="BV185" i="4"/>
  <c r="CH185" i="4" s="1"/>
  <c r="CT185" i="4" s="1"/>
  <c r="DV185" i="4" s="1"/>
  <c r="BW185" i="4"/>
  <c r="BX185" i="4"/>
  <c r="CJ185" i="4" s="1"/>
  <c r="BY185" i="4"/>
  <c r="CA185" i="4"/>
  <c r="CM185" i="4" s="1"/>
  <c r="CB185" i="4"/>
  <c r="CC185" i="4"/>
  <c r="CO185" i="4" s="1"/>
  <c r="CD185" i="4"/>
  <c r="CP185" i="4" s="1"/>
  <c r="CI185" i="4"/>
  <c r="CU185" i="4" s="1"/>
  <c r="CK185" i="4"/>
  <c r="CN185" i="4"/>
  <c r="DP185" i="4" s="1"/>
  <c r="CQ185" i="4"/>
  <c r="CR185" i="4"/>
  <c r="CV185" i="4"/>
  <c r="DX185" i="4" s="1"/>
  <c r="CW185" i="4"/>
  <c r="DY185" i="4" s="1"/>
  <c r="CZ185" i="4"/>
  <c r="DA185" i="4"/>
  <c r="DO185" i="4" s="1"/>
  <c r="DB185" i="4"/>
  <c r="DC185" i="4"/>
  <c r="DD185" i="4"/>
  <c r="DE185" i="4"/>
  <c r="DS185" i="4" s="1"/>
  <c r="DF185" i="4"/>
  <c r="DG185" i="4"/>
  <c r="DH185" i="4"/>
  <c r="DI185" i="4"/>
  <c r="DJ185" i="4"/>
  <c r="DK185" i="4"/>
  <c r="DL185" i="4"/>
  <c r="DM185" i="4"/>
  <c r="DQ185" i="4"/>
  <c r="DT185" i="4"/>
  <c r="DU185" i="4"/>
  <c r="BN186" i="4"/>
  <c r="BO186" i="4"/>
  <c r="CA186" i="4" s="1"/>
  <c r="BP186" i="4"/>
  <c r="CB186" i="4" s="1"/>
  <c r="CN186" i="4" s="1"/>
  <c r="BQ186" i="4"/>
  <c r="CC186" i="4" s="1"/>
  <c r="BR186" i="4"/>
  <c r="BS186" i="4"/>
  <c r="CE186" i="4" s="1"/>
  <c r="CQ186" i="4" s="1"/>
  <c r="DS186" i="4" s="1"/>
  <c r="BT186" i="4"/>
  <c r="BU186" i="4"/>
  <c r="BV186" i="4"/>
  <c r="BW186" i="4"/>
  <c r="CI186" i="4" s="1"/>
  <c r="CU186" i="4" s="1"/>
  <c r="BX186" i="4"/>
  <c r="CJ186" i="4" s="1"/>
  <c r="CV186" i="4" s="1"/>
  <c r="DX186" i="4" s="1"/>
  <c r="BY186" i="4"/>
  <c r="CK186" i="4" s="1"/>
  <c r="CW186" i="4" s="1"/>
  <c r="BZ186" i="4"/>
  <c r="CD186" i="4"/>
  <c r="CP186" i="4" s="1"/>
  <c r="CF186" i="4"/>
  <c r="CR186" i="4" s="1"/>
  <c r="CG186" i="4"/>
  <c r="CS186" i="4" s="1"/>
  <c r="CH186" i="4"/>
  <c r="CT186" i="4" s="1"/>
  <c r="CL186" i="4"/>
  <c r="CM186" i="4"/>
  <c r="CO186" i="4"/>
  <c r="CZ186" i="4"/>
  <c r="DA186" i="4"/>
  <c r="DB186" i="4"/>
  <c r="DC186" i="4"/>
  <c r="DD186" i="4"/>
  <c r="DE186" i="4"/>
  <c r="DF186" i="4"/>
  <c r="DT186" i="4" s="1"/>
  <c r="DG186" i="4"/>
  <c r="DU186" i="4" s="1"/>
  <c r="DH186" i="4"/>
  <c r="DI186" i="4"/>
  <c r="DJ186" i="4"/>
  <c r="DK186" i="4"/>
  <c r="DL186" i="4"/>
  <c r="DN186" i="4"/>
  <c r="DO186" i="4"/>
  <c r="DP186" i="4"/>
  <c r="DW186" i="4"/>
  <c r="BN187" i="4"/>
  <c r="BO187" i="4"/>
  <c r="CA187" i="4" s="1"/>
  <c r="CM187" i="4" s="1"/>
  <c r="BP187" i="4"/>
  <c r="CB187" i="4" s="1"/>
  <c r="CN187" i="4" s="1"/>
  <c r="DP187" i="4" s="1"/>
  <c r="BQ187" i="4"/>
  <c r="BR187" i="4"/>
  <c r="CD187" i="4" s="1"/>
  <c r="BS187" i="4"/>
  <c r="BT187" i="4"/>
  <c r="CF187" i="4" s="1"/>
  <c r="CR187" i="4" s="1"/>
  <c r="BU187" i="4"/>
  <c r="BV187" i="4"/>
  <c r="CH187" i="4" s="1"/>
  <c r="BW187" i="4"/>
  <c r="CI187" i="4" s="1"/>
  <c r="CU187" i="4" s="1"/>
  <c r="BX187" i="4"/>
  <c r="CJ187" i="4" s="1"/>
  <c r="CV187" i="4" s="1"/>
  <c r="BY187" i="4"/>
  <c r="BZ187" i="4"/>
  <c r="CC187" i="4"/>
  <c r="CO187" i="4" s="1"/>
  <c r="CE187" i="4"/>
  <c r="CQ187" i="4" s="1"/>
  <c r="CG187" i="4"/>
  <c r="CK187" i="4"/>
  <c r="CW187" i="4" s="1"/>
  <c r="CL187" i="4"/>
  <c r="DN187" i="4" s="1"/>
  <c r="CP187" i="4"/>
  <c r="CS187" i="4"/>
  <c r="DU187" i="4" s="1"/>
  <c r="CT187" i="4"/>
  <c r="DV187" i="4" s="1"/>
  <c r="CZ187" i="4"/>
  <c r="DA187" i="4"/>
  <c r="DB187" i="4"/>
  <c r="DC187" i="4"/>
  <c r="DD187" i="4"/>
  <c r="DE187" i="4"/>
  <c r="DS187" i="4" s="1"/>
  <c r="DF187" i="4"/>
  <c r="DT187" i="4" s="1"/>
  <c r="DG187" i="4"/>
  <c r="DH187" i="4"/>
  <c r="DI187" i="4"/>
  <c r="DW187" i="4" s="1"/>
  <c r="DJ187" i="4"/>
  <c r="DX187" i="4" s="1"/>
  <c r="DK187" i="4"/>
  <c r="DQ187" i="4"/>
  <c r="DR187" i="4"/>
  <c r="DY187" i="4"/>
  <c r="BN188" i="4"/>
  <c r="BO188" i="4"/>
  <c r="BP188" i="4"/>
  <c r="CB188" i="4" s="1"/>
  <c r="CN188" i="4" s="1"/>
  <c r="DP188" i="4" s="1"/>
  <c r="BQ188" i="4"/>
  <c r="BR188" i="4"/>
  <c r="CD188" i="4" s="1"/>
  <c r="BS188" i="4"/>
  <c r="CE188" i="4" s="1"/>
  <c r="CQ188" i="4" s="1"/>
  <c r="DS188" i="4" s="1"/>
  <c r="BT188" i="4"/>
  <c r="CF188" i="4" s="1"/>
  <c r="CR188" i="4" s="1"/>
  <c r="BU188" i="4"/>
  <c r="CG188" i="4" s="1"/>
  <c r="CS188" i="4" s="1"/>
  <c r="BV188" i="4"/>
  <c r="BW188" i="4"/>
  <c r="BX188" i="4"/>
  <c r="CJ188" i="4" s="1"/>
  <c r="CV188" i="4" s="1"/>
  <c r="DX188" i="4" s="1"/>
  <c r="BY188" i="4"/>
  <c r="BZ188" i="4"/>
  <c r="CL188" i="4" s="1"/>
  <c r="CA188" i="4"/>
  <c r="CM188" i="4" s="1"/>
  <c r="DO188" i="4" s="1"/>
  <c r="CC188" i="4"/>
  <c r="CO188" i="4" s="1"/>
  <c r="CH188" i="4"/>
  <c r="CT188" i="4" s="1"/>
  <c r="CI188" i="4"/>
  <c r="CU188" i="4" s="1"/>
  <c r="CK188" i="4"/>
  <c r="CW188" i="4" s="1"/>
  <c r="CP188" i="4"/>
  <c r="CZ188" i="4"/>
  <c r="DA188" i="4"/>
  <c r="DM188" i="4" s="1"/>
  <c r="DB188" i="4"/>
  <c r="DC188" i="4"/>
  <c r="DQ188" i="4" s="1"/>
  <c r="DD188" i="4"/>
  <c r="DE188" i="4"/>
  <c r="DF188" i="4"/>
  <c r="DG188" i="4"/>
  <c r="DU188" i="4" s="1"/>
  <c r="DH188" i="4"/>
  <c r="DI188" i="4"/>
  <c r="DJ188" i="4"/>
  <c r="DK188" i="4"/>
  <c r="DN188" i="4"/>
  <c r="DV188" i="4"/>
  <c r="DW188" i="4"/>
  <c r="BN189" i="4"/>
  <c r="BZ189" i="4" s="1"/>
  <c r="BO189" i="4"/>
  <c r="BP189" i="4"/>
  <c r="CB189" i="4" s="1"/>
  <c r="CN189" i="4" s="1"/>
  <c r="BQ189" i="4"/>
  <c r="CC189" i="4" s="1"/>
  <c r="BR189" i="4"/>
  <c r="BS189" i="4"/>
  <c r="CE189" i="4" s="1"/>
  <c r="CQ189" i="4" s="1"/>
  <c r="BT189" i="4"/>
  <c r="BU189" i="4"/>
  <c r="BV189" i="4"/>
  <c r="BW189" i="4"/>
  <c r="BX189" i="4"/>
  <c r="CJ189" i="4" s="1"/>
  <c r="CV189" i="4" s="1"/>
  <c r="BY189" i="4"/>
  <c r="CK189" i="4" s="1"/>
  <c r="CW189" i="4" s="1"/>
  <c r="DY189" i="4" s="1"/>
  <c r="CA189" i="4"/>
  <c r="CM189" i="4" s="1"/>
  <c r="CD189" i="4"/>
  <c r="CP189" i="4" s="1"/>
  <c r="DR189" i="4" s="1"/>
  <c r="CF189" i="4"/>
  <c r="CR189" i="4" s="1"/>
  <c r="CG189" i="4"/>
  <c r="CS189" i="4" s="1"/>
  <c r="DU189" i="4" s="1"/>
  <c r="CH189" i="4"/>
  <c r="CT189" i="4" s="1"/>
  <c r="DV189" i="4" s="1"/>
  <c r="CI189" i="4"/>
  <c r="CU189" i="4" s="1"/>
  <c r="CL189" i="4"/>
  <c r="DN189" i="4" s="1"/>
  <c r="CO189" i="4"/>
  <c r="DQ189" i="4" s="1"/>
  <c r="CZ189" i="4"/>
  <c r="DA189" i="4"/>
  <c r="DB189" i="4"/>
  <c r="DC189" i="4"/>
  <c r="DD189" i="4"/>
  <c r="DE189" i="4"/>
  <c r="DF189" i="4"/>
  <c r="DG189" i="4"/>
  <c r="DH189" i="4"/>
  <c r="DI189" i="4"/>
  <c r="DJ189" i="4"/>
  <c r="DX189" i="4" s="1"/>
  <c r="DK189" i="4"/>
  <c r="DM189" i="4"/>
  <c r="DT189" i="4"/>
  <c r="BN190" i="4"/>
  <c r="BZ190" i="4" s="1"/>
  <c r="BO190" i="4"/>
  <c r="CA190" i="4" s="1"/>
  <c r="BP190" i="4"/>
  <c r="CB190" i="4" s="1"/>
  <c r="CN190" i="4" s="1"/>
  <c r="BQ190" i="4"/>
  <c r="CC190" i="4" s="1"/>
  <c r="CO190" i="4" s="1"/>
  <c r="BR190" i="4"/>
  <c r="BS190" i="4"/>
  <c r="BT190" i="4"/>
  <c r="BU190" i="4"/>
  <c r="BV190" i="4"/>
  <c r="CH190" i="4" s="1"/>
  <c r="BW190" i="4"/>
  <c r="CI190" i="4" s="1"/>
  <c r="BX190" i="4"/>
  <c r="CJ190" i="4" s="1"/>
  <c r="CV190" i="4" s="1"/>
  <c r="BY190" i="4"/>
  <c r="CK190" i="4" s="1"/>
  <c r="CW190" i="4" s="1"/>
  <c r="CD190" i="4"/>
  <c r="CP190" i="4" s="1"/>
  <c r="CE190" i="4"/>
  <c r="CQ190" i="4" s="1"/>
  <c r="DS190" i="4" s="1"/>
  <c r="CF190" i="4"/>
  <c r="CR190" i="4" s="1"/>
  <c r="DT190" i="4" s="1"/>
  <c r="CG190" i="4"/>
  <c r="CS190" i="4" s="1"/>
  <c r="DU190" i="4" s="1"/>
  <c r="CL190" i="4"/>
  <c r="CM190" i="4"/>
  <c r="DO190" i="4" s="1"/>
  <c r="CT190" i="4"/>
  <c r="CU190" i="4"/>
  <c r="DW190" i="4" s="1"/>
  <c r="CZ190" i="4"/>
  <c r="DA190" i="4"/>
  <c r="DB190" i="4"/>
  <c r="DC190" i="4"/>
  <c r="DD190" i="4"/>
  <c r="DE190" i="4"/>
  <c r="DF190" i="4"/>
  <c r="DG190" i="4"/>
  <c r="DH190" i="4"/>
  <c r="DI190" i="4"/>
  <c r="DJ190" i="4"/>
  <c r="DK190" i="4"/>
  <c r="DY190" i="4" s="1"/>
  <c r="DP190" i="4"/>
  <c r="DR190" i="4"/>
  <c r="BN191" i="4"/>
  <c r="BO191" i="4"/>
  <c r="CA191" i="4" s="1"/>
  <c r="CM191" i="4" s="1"/>
  <c r="BP191" i="4"/>
  <c r="BQ191" i="4"/>
  <c r="BR191" i="4"/>
  <c r="BS191" i="4"/>
  <c r="BT191" i="4"/>
  <c r="CF191" i="4" s="1"/>
  <c r="BU191" i="4"/>
  <c r="CG191" i="4" s="1"/>
  <c r="BV191" i="4"/>
  <c r="BW191" i="4"/>
  <c r="CI191" i="4" s="1"/>
  <c r="CU191" i="4" s="1"/>
  <c r="BX191" i="4"/>
  <c r="BY191" i="4"/>
  <c r="BZ191" i="4"/>
  <c r="CB191" i="4"/>
  <c r="CN191" i="4" s="1"/>
  <c r="CC191" i="4"/>
  <c r="CO191" i="4" s="1"/>
  <c r="DQ191" i="4" s="1"/>
  <c r="CD191" i="4"/>
  <c r="CE191" i="4"/>
  <c r="CQ191" i="4" s="1"/>
  <c r="DS191" i="4" s="1"/>
  <c r="CH191" i="4"/>
  <c r="CT191" i="4" s="1"/>
  <c r="CJ191" i="4"/>
  <c r="CV191" i="4" s="1"/>
  <c r="CK191" i="4"/>
  <c r="CW191" i="4" s="1"/>
  <c r="CL191" i="4"/>
  <c r="CP191" i="4"/>
  <c r="DR191" i="4" s="1"/>
  <c r="CR191" i="4"/>
  <c r="CS191" i="4"/>
  <c r="DU191" i="4" s="1"/>
  <c r="CZ191" i="4"/>
  <c r="DA191" i="4"/>
  <c r="DB191" i="4"/>
  <c r="DC191" i="4"/>
  <c r="DD191" i="4"/>
  <c r="DE191" i="4"/>
  <c r="DF191" i="4"/>
  <c r="DG191" i="4"/>
  <c r="DH191" i="4"/>
  <c r="DI191" i="4"/>
  <c r="DJ191" i="4"/>
  <c r="DK191" i="4"/>
  <c r="DP191" i="4"/>
  <c r="DY191" i="4"/>
  <c r="BN192" i="4"/>
  <c r="BO192" i="4"/>
  <c r="BP192" i="4"/>
  <c r="BQ192" i="4"/>
  <c r="BR192" i="4"/>
  <c r="CD192" i="4" s="1"/>
  <c r="CP192" i="4" s="1"/>
  <c r="BS192" i="4"/>
  <c r="CE192" i="4" s="1"/>
  <c r="BT192" i="4"/>
  <c r="BU192" i="4"/>
  <c r="CG192" i="4" s="1"/>
  <c r="CS192" i="4" s="1"/>
  <c r="BV192" i="4"/>
  <c r="BW192" i="4"/>
  <c r="BX192" i="4"/>
  <c r="BY192" i="4"/>
  <c r="BZ192" i="4"/>
  <c r="CL192" i="4" s="1"/>
  <c r="CA192" i="4"/>
  <c r="CM192" i="4" s="1"/>
  <c r="CB192" i="4"/>
  <c r="CN192" i="4" s="1"/>
  <c r="CC192" i="4"/>
  <c r="CO192" i="4" s="1"/>
  <c r="DQ192" i="4" s="1"/>
  <c r="CF192" i="4"/>
  <c r="CR192" i="4" s="1"/>
  <c r="DT192" i="4" s="1"/>
  <c r="CH192" i="4"/>
  <c r="CT192" i="4" s="1"/>
  <c r="CI192" i="4"/>
  <c r="CU192" i="4" s="1"/>
  <c r="CJ192" i="4"/>
  <c r="CK192" i="4"/>
  <c r="CW192" i="4" s="1"/>
  <c r="DY192" i="4" s="1"/>
  <c r="CQ192" i="4"/>
  <c r="DS192" i="4" s="1"/>
  <c r="CV192" i="4"/>
  <c r="DX192" i="4" s="1"/>
  <c r="CZ192" i="4"/>
  <c r="DA192" i="4"/>
  <c r="DB192" i="4"/>
  <c r="DC192" i="4"/>
  <c r="DD192" i="4"/>
  <c r="DR192" i="4" s="1"/>
  <c r="DE192" i="4"/>
  <c r="DF192" i="4"/>
  <c r="DG192" i="4"/>
  <c r="DU192" i="4" s="1"/>
  <c r="DH192" i="4"/>
  <c r="DV192" i="4" s="1"/>
  <c r="DI192" i="4"/>
  <c r="DJ192" i="4"/>
  <c r="DK192" i="4"/>
  <c r="DL192" i="4"/>
  <c r="DN192" i="4"/>
  <c r="DO192" i="4"/>
  <c r="DP192" i="4"/>
  <c r="DW192" i="4"/>
  <c r="BN193" i="4"/>
  <c r="BO193" i="4"/>
  <c r="BP193" i="4"/>
  <c r="CB193" i="4" s="1"/>
  <c r="BQ193" i="4"/>
  <c r="CC193" i="4" s="1"/>
  <c r="CO193" i="4" s="1"/>
  <c r="DQ193" i="4" s="1"/>
  <c r="BR193" i="4"/>
  <c r="CD193" i="4" s="1"/>
  <c r="CP193" i="4" s="1"/>
  <c r="BS193" i="4"/>
  <c r="CE193" i="4" s="1"/>
  <c r="CQ193" i="4" s="1"/>
  <c r="BT193" i="4"/>
  <c r="BU193" i="4"/>
  <c r="BV193" i="4"/>
  <c r="BW193" i="4"/>
  <c r="BX193" i="4"/>
  <c r="CJ193" i="4" s="1"/>
  <c r="BY193" i="4"/>
  <c r="CK193" i="4" s="1"/>
  <c r="CW193" i="4" s="1"/>
  <c r="DY193" i="4" s="1"/>
  <c r="BZ193" i="4"/>
  <c r="CA193" i="4"/>
  <c r="CM193" i="4" s="1"/>
  <c r="DO193" i="4" s="1"/>
  <c r="CF193" i="4"/>
  <c r="CR193" i="4" s="1"/>
  <c r="CG193" i="4"/>
  <c r="CS193" i="4" s="1"/>
  <c r="CH193" i="4"/>
  <c r="CI193" i="4"/>
  <c r="CU193" i="4" s="1"/>
  <c r="DW193" i="4" s="1"/>
  <c r="CL193" i="4"/>
  <c r="DN193" i="4" s="1"/>
  <c r="CN193" i="4"/>
  <c r="CT193" i="4"/>
  <c r="DV193" i="4" s="1"/>
  <c r="CV193" i="4"/>
  <c r="CZ193" i="4"/>
  <c r="DA193" i="4"/>
  <c r="DB193" i="4"/>
  <c r="DC193" i="4"/>
  <c r="DD193" i="4"/>
  <c r="DR193" i="4" s="1"/>
  <c r="DE193" i="4"/>
  <c r="DS193" i="4" s="1"/>
  <c r="DF193" i="4"/>
  <c r="DG193" i="4"/>
  <c r="DH193" i="4"/>
  <c r="DI193" i="4"/>
  <c r="DJ193" i="4"/>
  <c r="DK193" i="4"/>
  <c r="DL193" i="4"/>
  <c r="DM193" i="4"/>
  <c r="DT193" i="4"/>
  <c r="DU193" i="4"/>
  <c r="BN194" i="4"/>
  <c r="BZ194" i="4" s="1"/>
  <c r="BO194" i="4"/>
  <c r="CA194" i="4" s="1"/>
  <c r="CM194" i="4" s="1"/>
  <c r="DO194" i="4" s="1"/>
  <c r="BP194" i="4"/>
  <c r="BQ194" i="4"/>
  <c r="CC194" i="4" s="1"/>
  <c r="CO194" i="4" s="1"/>
  <c r="BR194" i="4"/>
  <c r="BS194" i="4"/>
  <c r="BT194" i="4"/>
  <c r="BU194" i="4"/>
  <c r="BV194" i="4"/>
  <c r="CH194" i="4" s="1"/>
  <c r="CT194" i="4" s="1"/>
  <c r="BW194" i="4"/>
  <c r="CI194" i="4" s="1"/>
  <c r="CU194" i="4" s="1"/>
  <c r="DW194" i="4" s="1"/>
  <c r="BX194" i="4"/>
  <c r="BY194" i="4"/>
  <c r="CK194" i="4" s="1"/>
  <c r="CW194" i="4" s="1"/>
  <c r="CB194" i="4"/>
  <c r="CN194" i="4" s="1"/>
  <c r="CD194" i="4"/>
  <c r="CP194" i="4" s="1"/>
  <c r="CE194" i="4"/>
  <c r="CQ194" i="4" s="1"/>
  <c r="CF194" i="4"/>
  <c r="CG194" i="4"/>
  <c r="CS194" i="4" s="1"/>
  <c r="DU194" i="4" s="1"/>
  <c r="CJ194" i="4"/>
  <c r="CV194" i="4" s="1"/>
  <c r="DX194" i="4" s="1"/>
  <c r="CL194" i="4"/>
  <c r="CR194" i="4"/>
  <c r="DT194" i="4" s="1"/>
  <c r="CZ194" i="4"/>
  <c r="DA194" i="4"/>
  <c r="DB194" i="4"/>
  <c r="DC194" i="4"/>
  <c r="DD194" i="4"/>
  <c r="DR194" i="4" s="1"/>
  <c r="DE194" i="4"/>
  <c r="DF194" i="4"/>
  <c r="DG194" i="4"/>
  <c r="DH194" i="4"/>
  <c r="DV194" i="4" s="1"/>
  <c r="DI194" i="4"/>
  <c r="DJ194" i="4"/>
  <c r="DK194" i="4"/>
  <c r="DY194" i="4" s="1"/>
  <c r="DL194" i="4"/>
  <c r="DS194" i="4"/>
  <c r="BN195" i="4"/>
  <c r="BO195" i="4"/>
  <c r="CA195" i="4" s="1"/>
  <c r="CM195" i="4" s="1"/>
  <c r="BP195" i="4"/>
  <c r="BQ195" i="4"/>
  <c r="BR195" i="4"/>
  <c r="CD195" i="4" s="1"/>
  <c r="BS195" i="4"/>
  <c r="BT195" i="4"/>
  <c r="CF195" i="4" s="1"/>
  <c r="BU195" i="4"/>
  <c r="CG195" i="4" s="1"/>
  <c r="CS195" i="4" s="1"/>
  <c r="DU195" i="4" s="1"/>
  <c r="BV195" i="4"/>
  <c r="CH195" i="4" s="1"/>
  <c r="CT195" i="4" s="1"/>
  <c r="DV195" i="4" s="1"/>
  <c r="BW195" i="4"/>
  <c r="CI195" i="4" s="1"/>
  <c r="CU195" i="4" s="1"/>
  <c r="BX195" i="4"/>
  <c r="BY195" i="4"/>
  <c r="BZ195" i="4"/>
  <c r="CL195" i="4" s="1"/>
  <c r="CB195" i="4"/>
  <c r="CN195" i="4" s="1"/>
  <c r="DP195" i="4" s="1"/>
  <c r="CC195" i="4"/>
  <c r="CO195" i="4" s="1"/>
  <c r="CE195" i="4"/>
  <c r="CQ195" i="4" s="1"/>
  <c r="DS195" i="4" s="1"/>
  <c r="CJ195" i="4"/>
  <c r="CV195" i="4" s="1"/>
  <c r="CK195" i="4"/>
  <c r="CW195" i="4" s="1"/>
  <c r="DY195" i="4" s="1"/>
  <c r="CP195" i="4"/>
  <c r="DR195" i="4" s="1"/>
  <c r="CR195" i="4"/>
  <c r="CZ195" i="4"/>
  <c r="DA195" i="4"/>
  <c r="DB195" i="4"/>
  <c r="DC195" i="4"/>
  <c r="DD195" i="4"/>
  <c r="DE195" i="4"/>
  <c r="DF195" i="4"/>
  <c r="DT195" i="4" s="1"/>
  <c r="DG195" i="4"/>
  <c r="DH195" i="4"/>
  <c r="DI195" i="4"/>
  <c r="DW195" i="4" s="1"/>
  <c r="DJ195" i="4"/>
  <c r="DX195" i="4" s="1"/>
  <c r="DK195" i="4"/>
  <c r="DQ195" i="4"/>
  <c r="BN196" i="4"/>
  <c r="BO196" i="4"/>
  <c r="BP196" i="4"/>
  <c r="CB196" i="4" s="1"/>
  <c r="BQ196" i="4"/>
  <c r="BR196" i="4"/>
  <c r="CD196" i="4" s="1"/>
  <c r="BS196" i="4"/>
  <c r="CE196" i="4" s="1"/>
  <c r="BT196" i="4"/>
  <c r="CF196" i="4" s="1"/>
  <c r="CR196" i="4" s="1"/>
  <c r="BU196" i="4"/>
  <c r="CG196" i="4" s="1"/>
  <c r="CS196" i="4" s="1"/>
  <c r="BV196" i="4"/>
  <c r="BW196" i="4"/>
  <c r="BX196" i="4"/>
  <c r="CJ196" i="4" s="1"/>
  <c r="CV196" i="4" s="1"/>
  <c r="DX196" i="4" s="1"/>
  <c r="BY196" i="4"/>
  <c r="BZ196" i="4"/>
  <c r="CL196" i="4" s="1"/>
  <c r="CA196" i="4"/>
  <c r="CM196" i="4" s="1"/>
  <c r="CC196" i="4"/>
  <c r="CO196" i="4" s="1"/>
  <c r="CH196" i="4"/>
  <c r="CT196" i="4" s="1"/>
  <c r="CI196" i="4"/>
  <c r="CU196" i="4" s="1"/>
  <c r="DW196" i="4" s="1"/>
  <c r="CK196" i="4"/>
  <c r="CW196" i="4" s="1"/>
  <c r="CN196" i="4"/>
  <c r="DP196" i="4" s="1"/>
  <c r="CP196" i="4"/>
  <c r="CQ196" i="4"/>
  <c r="DS196" i="4" s="1"/>
  <c r="CZ196" i="4"/>
  <c r="DA196" i="4"/>
  <c r="DM196" i="4" s="1"/>
  <c r="DB196" i="4"/>
  <c r="DC196" i="4"/>
  <c r="DQ196" i="4" s="1"/>
  <c r="DD196" i="4"/>
  <c r="DE196" i="4"/>
  <c r="DF196" i="4"/>
  <c r="DT196" i="4" s="1"/>
  <c r="DG196" i="4"/>
  <c r="DH196" i="4"/>
  <c r="DI196" i="4"/>
  <c r="DJ196" i="4"/>
  <c r="DK196" i="4"/>
  <c r="DY196" i="4" s="1"/>
  <c r="DN196" i="4"/>
  <c r="DO196" i="4"/>
  <c r="DV196" i="4"/>
  <c r="BN197" i="4"/>
  <c r="BO197" i="4"/>
  <c r="BP197" i="4"/>
  <c r="CB197" i="4" s="1"/>
  <c r="CN197" i="4" s="1"/>
  <c r="BQ197" i="4"/>
  <c r="CC197" i="4" s="1"/>
  <c r="BR197" i="4"/>
  <c r="BS197" i="4"/>
  <c r="CE197" i="4" s="1"/>
  <c r="CQ197" i="4" s="1"/>
  <c r="BT197" i="4"/>
  <c r="BU197" i="4"/>
  <c r="BV197" i="4"/>
  <c r="BW197" i="4"/>
  <c r="BX197" i="4"/>
  <c r="CJ197" i="4" s="1"/>
  <c r="CV197" i="4" s="1"/>
  <c r="BY197" i="4"/>
  <c r="CK197" i="4" s="1"/>
  <c r="BZ197" i="4"/>
  <c r="CL197" i="4" s="1"/>
  <c r="CA197" i="4"/>
  <c r="CM197" i="4" s="1"/>
  <c r="DO197" i="4" s="1"/>
  <c r="CD197" i="4"/>
  <c r="CP197" i="4" s="1"/>
  <c r="DR197" i="4" s="1"/>
  <c r="CF197" i="4"/>
  <c r="CR197" i="4" s="1"/>
  <c r="CG197" i="4"/>
  <c r="CS197" i="4" s="1"/>
  <c r="CH197" i="4"/>
  <c r="CT197" i="4" s="1"/>
  <c r="CI197" i="4"/>
  <c r="CU197" i="4" s="1"/>
  <c r="DW197" i="4" s="1"/>
  <c r="CO197" i="4"/>
  <c r="DQ197" i="4" s="1"/>
  <c r="CW197" i="4"/>
  <c r="DY197" i="4" s="1"/>
  <c r="CZ197" i="4"/>
  <c r="DA197" i="4"/>
  <c r="DB197" i="4"/>
  <c r="DC197" i="4"/>
  <c r="DD197" i="4"/>
  <c r="DE197" i="4"/>
  <c r="DF197" i="4"/>
  <c r="DT197" i="4" s="1"/>
  <c r="DG197" i="4"/>
  <c r="DH197" i="4"/>
  <c r="DI197" i="4"/>
  <c r="DJ197" i="4"/>
  <c r="DK197" i="4"/>
  <c r="DM197" i="4"/>
  <c r="DN197" i="4"/>
  <c r="DU197" i="4"/>
  <c r="DV197" i="4"/>
  <c r="BN198" i="4"/>
  <c r="BZ198" i="4" s="1"/>
  <c r="BO198" i="4"/>
  <c r="CA198" i="4" s="1"/>
  <c r="BP198" i="4"/>
  <c r="CB198" i="4" s="1"/>
  <c r="CN198" i="4" s="1"/>
  <c r="BQ198" i="4"/>
  <c r="CC198" i="4" s="1"/>
  <c r="CO198" i="4" s="1"/>
  <c r="BR198" i="4"/>
  <c r="BS198" i="4"/>
  <c r="BT198" i="4"/>
  <c r="BU198" i="4"/>
  <c r="BV198" i="4"/>
  <c r="CH198" i="4" s="1"/>
  <c r="CT198" i="4" s="1"/>
  <c r="BW198" i="4"/>
  <c r="CI198" i="4" s="1"/>
  <c r="BX198" i="4"/>
  <c r="CJ198" i="4" s="1"/>
  <c r="CV198" i="4" s="1"/>
  <c r="BY198" i="4"/>
  <c r="CK198" i="4" s="1"/>
  <c r="CW198" i="4" s="1"/>
  <c r="CD198" i="4"/>
  <c r="CP198" i="4" s="1"/>
  <c r="CE198" i="4"/>
  <c r="CQ198" i="4" s="1"/>
  <c r="DS198" i="4" s="1"/>
  <c r="CF198" i="4"/>
  <c r="CR198" i="4" s="1"/>
  <c r="DT198" i="4" s="1"/>
  <c r="CG198" i="4"/>
  <c r="CS198" i="4" s="1"/>
  <c r="DU198" i="4" s="1"/>
  <c r="CL198" i="4"/>
  <c r="CM198" i="4"/>
  <c r="DO198" i="4" s="1"/>
  <c r="CU198" i="4"/>
  <c r="DW198" i="4" s="1"/>
  <c r="CZ198" i="4"/>
  <c r="DA198" i="4"/>
  <c r="DB198" i="4"/>
  <c r="DC198" i="4"/>
  <c r="DD198" i="4"/>
  <c r="DE198" i="4"/>
  <c r="DF198" i="4"/>
  <c r="DG198" i="4"/>
  <c r="DH198" i="4"/>
  <c r="DI198" i="4"/>
  <c r="DJ198" i="4"/>
  <c r="DK198" i="4"/>
  <c r="DR198" i="4"/>
  <c r="BN199" i="4"/>
  <c r="BZ199" i="4" s="1"/>
  <c r="CL199" i="4" s="1"/>
  <c r="BO199" i="4"/>
  <c r="CA199" i="4" s="1"/>
  <c r="CM199" i="4" s="1"/>
  <c r="BP199" i="4"/>
  <c r="BQ199" i="4"/>
  <c r="BR199" i="4"/>
  <c r="CD199" i="4" s="1"/>
  <c r="BS199" i="4"/>
  <c r="BT199" i="4"/>
  <c r="CF199" i="4" s="1"/>
  <c r="CR199" i="4" s="1"/>
  <c r="BU199" i="4"/>
  <c r="CG199" i="4" s="1"/>
  <c r="BV199" i="4"/>
  <c r="BW199" i="4"/>
  <c r="CI199" i="4" s="1"/>
  <c r="CU199" i="4" s="1"/>
  <c r="BX199" i="4"/>
  <c r="BY199" i="4"/>
  <c r="CB199" i="4"/>
  <c r="CN199" i="4" s="1"/>
  <c r="CC199" i="4"/>
  <c r="CO199" i="4" s="1"/>
  <c r="DQ199" i="4" s="1"/>
  <c r="CE199" i="4"/>
  <c r="CQ199" i="4" s="1"/>
  <c r="DS199" i="4" s="1"/>
  <c r="CH199" i="4"/>
  <c r="CT199" i="4" s="1"/>
  <c r="DV199" i="4" s="1"/>
  <c r="CJ199" i="4"/>
  <c r="CV199" i="4" s="1"/>
  <c r="DX199" i="4" s="1"/>
  <c r="CK199" i="4"/>
  <c r="CW199" i="4" s="1"/>
  <c r="DY199" i="4" s="1"/>
  <c r="CP199" i="4"/>
  <c r="DR199" i="4" s="1"/>
  <c r="CS199" i="4"/>
  <c r="DU199" i="4" s="1"/>
  <c r="CZ199" i="4"/>
  <c r="DA199" i="4"/>
  <c r="DB199" i="4"/>
  <c r="DP199" i="4" s="1"/>
  <c r="DC199" i="4"/>
  <c r="DD199" i="4"/>
  <c r="DE199" i="4"/>
  <c r="DF199" i="4"/>
  <c r="DG199" i="4"/>
  <c r="DH199" i="4"/>
  <c r="DI199" i="4"/>
  <c r="DW199" i="4" s="1"/>
  <c r="DJ199" i="4"/>
  <c r="DK199" i="4"/>
  <c r="DN199" i="4"/>
  <c r="BN200" i="4"/>
  <c r="BO200" i="4"/>
  <c r="BP200" i="4"/>
  <c r="CB200" i="4" s="1"/>
  <c r="CN200" i="4" s="1"/>
  <c r="DP200" i="4" s="1"/>
  <c r="BQ200" i="4"/>
  <c r="BR200" i="4"/>
  <c r="CD200" i="4" s="1"/>
  <c r="CP200" i="4" s="1"/>
  <c r="BS200" i="4"/>
  <c r="CE200" i="4" s="1"/>
  <c r="BT200" i="4"/>
  <c r="BU200" i="4"/>
  <c r="CG200" i="4" s="1"/>
  <c r="CS200" i="4" s="1"/>
  <c r="BV200" i="4"/>
  <c r="BW200" i="4"/>
  <c r="BX200" i="4"/>
  <c r="BY200" i="4"/>
  <c r="BZ200" i="4"/>
  <c r="CL200" i="4" s="1"/>
  <c r="CA200" i="4"/>
  <c r="CM200" i="4" s="1"/>
  <c r="DO200" i="4" s="1"/>
  <c r="CC200" i="4"/>
  <c r="CO200" i="4" s="1"/>
  <c r="CF200" i="4"/>
  <c r="CH200" i="4"/>
  <c r="CT200" i="4" s="1"/>
  <c r="CI200" i="4"/>
  <c r="CU200" i="4" s="1"/>
  <c r="DW200" i="4" s="1"/>
  <c r="CJ200" i="4"/>
  <c r="CV200" i="4" s="1"/>
  <c r="DX200" i="4" s="1"/>
  <c r="CK200" i="4"/>
  <c r="CW200" i="4" s="1"/>
  <c r="CQ200" i="4"/>
  <c r="DS200" i="4" s="1"/>
  <c r="CR200" i="4"/>
  <c r="CZ200" i="4"/>
  <c r="DA200" i="4"/>
  <c r="DM200" i="4" s="1"/>
  <c r="DB200" i="4"/>
  <c r="DC200" i="4"/>
  <c r="DQ200" i="4" s="1"/>
  <c r="DD200" i="4"/>
  <c r="DR200" i="4" s="1"/>
  <c r="DE200" i="4"/>
  <c r="DF200" i="4"/>
  <c r="DG200" i="4"/>
  <c r="DU200" i="4" s="1"/>
  <c r="DH200" i="4"/>
  <c r="DV200" i="4" s="1"/>
  <c r="DI200" i="4"/>
  <c r="DJ200" i="4"/>
  <c r="DK200" i="4"/>
  <c r="DY200" i="4" s="1"/>
  <c r="DT200" i="4"/>
  <c r="BN201" i="4"/>
  <c r="BZ201" i="4" s="1"/>
  <c r="BO201" i="4"/>
  <c r="BP201" i="4"/>
  <c r="CB201" i="4" s="1"/>
  <c r="BQ201" i="4"/>
  <c r="CC201" i="4" s="1"/>
  <c r="BR201" i="4"/>
  <c r="CD201" i="4" s="1"/>
  <c r="CP201" i="4" s="1"/>
  <c r="BS201" i="4"/>
  <c r="CE201" i="4" s="1"/>
  <c r="CQ201" i="4" s="1"/>
  <c r="BT201" i="4"/>
  <c r="BU201" i="4"/>
  <c r="BV201" i="4"/>
  <c r="CH201" i="4" s="1"/>
  <c r="CT201" i="4" s="1"/>
  <c r="DV201" i="4" s="1"/>
  <c r="BW201" i="4"/>
  <c r="BX201" i="4"/>
  <c r="CJ201" i="4" s="1"/>
  <c r="BY201" i="4"/>
  <c r="CK201" i="4" s="1"/>
  <c r="CW201" i="4" s="1"/>
  <c r="DY201" i="4" s="1"/>
  <c r="CA201" i="4"/>
  <c r="CM201" i="4" s="1"/>
  <c r="DO201" i="4" s="1"/>
  <c r="CF201" i="4"/>
  <c r="CR201" i="4" s="1"/>
  <c r="CG201" i="4"/>
  <c r="CS201" i="4" s="1"/>
  <c r="DU201" i="4" s="1"/>
  <c r="CI201" i="4"/>
  <c r="CU201" i="4" s="1"/>
  <c r="DW201" i="4" s="1"/>
  <c r="CL201" i="4"/>
  <c r="DN201" i="4" s="1"/>
  <c r="CN201" i="4"/>
  <c r="CO201" i="4"/>
  <c r="DQ201" i="4" s="1"/>
  <c r="CV201" i="4"/>
  <c r="CZ201" i="4"/>
  <c r="DA201" i="4"/>
  <c r="DB201" i="4"/>
  <c r="DC201" i="4"/>
  <c r="DD201" i="4"/>
  <c r="DR201" i="4" s="1"/>
  <c r="DE201" i="4"/>
  <c r="DF201" i="4"/>
  <c r="DG201" i="4"/>
  <c r="DH201" i="4"/>
  <c r="DI201" i="4"/>
  <c r="DJ201" i="4"/>
  <c r="DX201" i="4" s="1"/>
  <c r="DK201" i="4"/>
  <c r="DM201" i="4"/>
  <c r="DT201" i="4"/>
  <c r="BN202" i="4"/>
  <c r="BZ202" i="4" s="1"/>
  <c r="CL202" i="4" s="1"/>
  <c r="BO202" i="4"/>
  <c r="CA202" i="4" s="1"/>
  <c r="CM202" i="4" s="1"/>
  <c r="DO202" i="4" s="1"/>
  <c r="BP202" i="4"/>
  <c r="BQ202" i="4"/>
  <c r="CC202" i="4" s="1"/>
  <c r="CO202" i="4" s="1"/>
  <c r="BR202" i="4"/>
  <c r="BS202" i="4"/>
  <c r="BT202" i="4"/>
  <c r="CF202" i="4" s="1"/>
  <c r="BU202" i="4"/>
  <c r="BV202" i="4"/>
  <c r="CH202" i="4" s="1"/>
  <c r="BW202" i="4"/>
  <c r="CI202" i="4" s="1"/>
  <c r="CU202" i="4" s="1"/>
  <c r="DW202" i="4" s="1"/>
  <c r="BX202" i="4"/>
  <c r="BY202" i="4"/>
  <c r="CK202" i="4" s="1"/>
  <c r="CW202" i="4" s="1"/>
  <c r="CB202" i="4"/>
  <c r="CD202" i="4"/>
  <c r="CP202" i="4" s="1"/>
  <c r="CE202" i="4"/>
  <c r="CQ202" i="4" s="1"/>
  <c r="CG202" i="4"/>
  <c r="CS202" i="4" s="1"/>
  <c r="DU202" i="4" s="1"/>
  <c r="CJ202" i="4"/>
  <c r="CV202" i="4" s="1"/>
  <c r="CN202" i="4"/>
  <c r="CR202" i="4"/>
  <c r="DT202" i="4" s="1"/>
  <c r="CT202" i="4"/>
  <c r="CZ202" i="4"/>
  <c r="DA202" i="4"/>
  <c r="DB202" i="4"/>
  <c r="DC202" i="4"/>
  <c r="DD202" i="4"/>
  <c r="DR202" i="4" s="1"/>
  <c r="DE202" i="4"/>
  <c r="DF202" i="4"/>
  <c r="DG202" i="4"/>
  <c r="DH202" i="4"/>
  <c r="DI202" i="4"/>
  <c r="DJ202" i="4"/>
  <c r="DK202" i="4"/>
  <c r="DY202" i="4" s="1"/>
  <c r="DL202" i="4"/>
  <c r="DP202" i="4"/>
  <c r="DS202" i="4"/>
  <c r="BN203" i="4"/>
  <c r="BO203" i="4"/>
  <c r="CA203" i="4" s="1"/>
  <c r="CM203" i="4" s="1"/>
  <c r="BP203" i="4"/>
  <c r="BQ203" i="4"/>
  <c r="BR203" i="4"/>
  <c r="CD203" i="4" s="1"/>
  <c r="CP203" i="4" s="1"/>
  <c r="DR203" i="4" s="1"/>
  <c r="BS203" i="4"/>
  <c r="BT203" i="4"/>
  <c r="CF203" i="4" s="1"/>
  <c r="BU203" i="4"/>
  <c r="CG203" i="4" s="1"/>
  <c r="CS203" i="4" s="1"/>
  <c r="DU203" i="4" s="1"/>
  <c r="BV203" i="4"/>
  <c r="CH203" i="4" s="1"/>
  <c r="CT203" i="4" s="1"/>
  <c r="DV203" i="4" s="1"/>
  <c r="BW203" i="4"/>
  <c r="CI203" i="4" s="1"/>
  <c r="CU203" i="4" s="1"/>
  <c r="BX203" i="4"/>
  <c r="BY203" i="4"/>
  <c r="BZ203" i="4"/>
  <c r="CB203" i="4"/>
  <c r="CN203" i="4" s="1"/>
  <c r="CC203" i="4"/>
  <c r="CO203" i="4" s="1"/>
  <c r="CE203" i="4"/>
  <c r="CQ203" i="4" s="1"/>
  <c r="DS203" i="4" s="1"/>
  <c r="CJ203" i="4"/>
  <c r="CV203" i="4" s="1"/>
  <c r="CK203" i="4"/>
  <c r="CW203" i="4" s="1"/>
  <c r="DY203" i="4" s="1"/>
  <c r="CL203" i="4"/>
  <c r="DN203" i="4" s="1"/>
  <c r="CR203" i="4"/>
  <c r="CZ203" i="4"/>
  <c r="DA203" i="4"/>
  <c r="DB203" i="4"/>
  <c r="DC203" i="4"/>
  <c r="DD203" i="4"/>
  <c r="DE203" i="4"/>
  <c r="DF203" i="4"/>
  <c r="DT203" i="4" s="1"/>
  <c r="DG203" i="4"/>
  <c r="DH203" i="4"/>
  <c r="DI203" i="4"/>
  <c r="DW203" i="4" s="1"/>
  <c r="DJ203" i="4"/>
  <c r="DX203" i="4" s="1"/>
  <c r="DK203" i="4"/>
  <c r="DP203" i="4"/>
  <c r="DQ203" i="4"/>
  <c r="BN204" i="4"/>
  <c r="BO204" i="4"/>
  <c r="BP204" i="4"/>
  <c r="CB204" i="4" s="1"/>
  <c r="CN204" i="4" s="1"/>
  <c r="DP204" i="4" s="1"/>
  <c r="BQ204" i="4"/>
  <c r="BR204" i="4"/>
  <c r="CD204" i="4" s="1"/>
  <c r="BS204" i="4"/>
  <c r="CE204" i="4" s="1"/>
  <c r="CQ204" i="4" s="1"/>
  <c r="DS204" i="4" s="1"/>
  <c r="BT204" i="4"/>
  <c r="CF204" i="4" s="1"/>
  <c r="CR204" i="4" s="1"/>
  <c r="BU204" i="4"/>
  <c r="CG204" i="4" s="1"/>
  <c r="CS204" i="4" s="1"/>
  <c r="BV204" i="4"/>
  <c r="BW204" i="4"/>
  <c r="BX204" i="4"/>
  <c r="CJ204" i="4" s="1"/>
  <c r="CV204" i="4" s="1"/>
  <c r="DX204" i="4" s="1"/>
  <c r="BY204" i="4"/>
  <c r="BZ204" i="4"/>
  <c r="CL204" i="4" s="1"/>
  <c r="CA204" i="4"/>
  <c r="CM204" i="4" s="1"/>
  <c r="CC204" i="4"/>
  <c r="CO204" i="4" s="1"/>
  <c r="DQ204" i="4" s="1"/>
  <c r="CH204" i="4"/>
  <c r="CT204" i="4" s="1"/>
  <c r="DV204" i="4" s="1"/>
  <c r="CI204" i="4"/>
  <c r="CU204" i="4" s="1"/>
  <c r="DW204" i="4" s="1"/>
  <c r="CK204" i="4"/>
  <c r="CW204" i="4" s="1"/>
  <c r="DY204" i="4" s="1"/>
  <c r="CP204" i="4"/>
  <c r="CZ204" i="4"/>
  <c r="DA204" i="4"/>
  <c r="DM204" i="4" s="1"/>
  <c r="DB204" i="4"/>
  <c r="DC204" i="4"/>
  <c r="DD204" i="4"/>
  <c r="DE204" i="4"/>
  <c r="DF204" i="4"/>
  <c r="DG204" i="4"/>
  <c r="DU204" i="4" s="1"/>
  <c r="DH204" i="4"/>
  <c r="DI204" i="4"/>
  <c r="DJ204" i="4"/>
  <c r="DK204" i="4"/>
  <c r="DN204" i="4"/>
  <c r="DO204" i="4"/>
  <c r="BN205" i="4"/>
  <c r="BZ205" i="4" s="1"/>
  <c r="CL205" i="4" s="1"/>
  <c r="DN205" i="4" s="1"/>
  <c r="BO205" i="4"/>
  <c r="BP205" i="4"/>
  <c r="CB205" i="4" s="1"/>
  <c r="CN205" i="4" s="1"/>
  <c r="BQ205" i="4"/>
  <c r="CC205" i="4" s="1"/>
  <c r="BR205" i="4"/>
  <c r="BS205" i="4"/>
  <c r="CE205" i="4" s="1"/>
  <c r="CQ205" i="4" s="1"/>
  <c r="BT205" i="4"/>
  <c r="BU205" i="4"/>
  <c r="BV205" i="4"/>
  <c r="BW205" i="4"/>
  <c r="BX205" i="4"/>
  <c r="CJ205" i="4" s="1"/>
  <c r="CV205" i="4" s="1"/>
  <c r="BY205" i="4"/>
  <c r="CK205" i="4" s="1"/>
  <c r="CW205" i="4" s="1"/>
  <c r="DY205" i="4" s="1"/>
  <c r="CA205" i="4"/>
  <c r="CM205" i="4" s="1"/>
  <c r="DO205" i="4" s="1"/>
  <c r="CD205" i="4"/>
  <c r="CF205" i="4"/>
  <c r="CR205" i="4" s="1"/>
  <c r="CG205" i="4"/>
  <c r="CS205" i="4" s="1"/>
  <c r="DU205" i="4" s="1"/>
  <c r="CH205" i="4"/>
  <c r="CT205" i="4" s="1"/>
  <c r="CI205" i="4"/>
  <c r="CU205" i="4" s="1"/>
  <c r="DW205" i="4" s="1"/>
  <c r="CO205" i="4"/>
  <c r="DQ205" i="4" s="1"/>
  <c r="CP205" i="4"/>
  <c r="DR205" i="4" s="1"/>
  <c r="CZ205" i="4"/>
  <c r="DA205" i="4"/>
  <c r="DB205" i="4"/>
  <c r="DC205" i="4"/>
  <c r="DD205" i="4"/>
  <c r="DE205" i="4"/>
  <c r="DF205" i="4"/>
  <c r="DG205" i="4"/>
  <c r="DH205" i="4"/>
  <c r="DI205" i="4"/>
  <c r="DJ205" i="4"/>
  <c r="DX205" i="4" s="1"/>
  <c r="DK205" i="4"/>
  <c r="DM205" i="4"/>
  <c r="DT205" i="4"/>
  <c r="DV205" i="4"/>
  <c r="BN206" i="4"/>
  <c r="BZ206" i="4" s="1"/>
  <c r="BO206" i="4"/>
  <c r="CA206" i="4" s="1"/>
  <c r="BP206" i="4"/>
  <c r="CB206" i="4" s="1"/>
  <c r="CN206" i="4" s="1"/>
  <c r="BQ206" i="4"/>
  <c r="CC206" i="4" s="1"/>
  <c r="CO206" i="4" s="1"/>
  <c r="BR206" i="4"/>
  <c r="BS206" i="4"/>
  <c r="BT206" i="4"/>
  <c r="BU206" i="4"/>
  <c r="BV206" i="4"/>
  <c r="CH206" i="4" s="1"/>
  <c r="BW206" i="4"/>
  <c r="CI206" i="4" s="1"/>
  <c r="BX206" i="4"/>
  <c r="CJ206" i="4" s="1"/>
  <c r="CV206" i="4" s="1"/>
  <c r="BY206" i="4"/>
  <c r="CK206" i="4" s="1"/>
  <c r="CW206" i="4" s="1"/>
  <c r="CD206" i="4"/>
  <c r="CP206" i="4" s="1"/>
  <c r="CE206" i="4"/>
  <c r="CQ206" i="4" s="1"/>
  <c r="DS206" i="4" s="1"/>
  <c r="CF206" i="4"/>
  <c r="CR206" i="4" s="1"/>
  <c r="DT206" i="4" s="1"/>
  <c r="CG206" i="4"/>
  <c r="CS206" i="4" s="1"/>
  <c r="DU206" i="4" s="1"/>
  <c r="CL206" i="4"/>
  <c r="CM206" i="4"/>
  <c r="DO206" i="4" s="1"/>
  <c r="CT206" i="4"/>
  <c r="CU206" i="4"/>
  <c r="DW206" i="4" s="1"/>
  <c r="CZ206" i="4"/>
  <c r="DA206" i="4"/>
  <c r="DB206" i="4"/>
  <c r="DP206" i="4" s="1"/>
  <c r="DC206" i="4"/>
  <c r="DD206" i="4"/>
  <c r="DE206" i="4"/>
  <c r="DF206" i="4"/>
  <c r="DG206" i="4"/>
  <c r="DH206" i="4"/>
  <c r="DI206" i="4"/>
  <c r="DJ206" i="4"/>
  <c r="DX206" i="4" s="1"/>
  <c r="DK206" i="4"/>
  <c r="DR206" i="4"/>
  <c r="BN207" i="4"/>
  <c r="BO207" i="4"/>
  <c r="CA207" i="4" s="1"/>
  <c r="CM207" i="4" s="1"/>
  <c r="BP207" i="4"/>
  <c r="BQ207" i="4"/>
  <c r="BR207" i="4"/>
  <c r="BS207" i="4"/>
  <c r="BT207" i="4"/>
  <c r="CF207" i="4" s="1"/>
  <c r="BU207" i="4"/>
  <c r="CG207" i="4" s="1"/>
  <c r="CS207" i="4" s="1"/>
  <c r="DU207" i="4" s="1"/>
  <c r="BV207" i="4"/>
  <c r="BW207" i="4"/>
  <c r="CI207" i="4" s="1"/>
  <c r="CU207" i="4" s="1"/>
  <c r="BX207" i="4"/>
  <c r="BY207" i="4"/>
  <c r="BZ207" i="4"/>
  <c r="CB207" i="4"/>
  <c r="CN207" i="4" s="1"/>
  <c r="CC207" i="4"/>
  <c r="CO207" i="4" s="1"/>
  <c r="DQ207" i="4" s="1"/>
  <c r="CD207" i="4"/>
  <c r="CP207" i="4" s="1"/>
  <c r="CE207" i="4"/>
  <c r="CQ207" i="4" s="1"/>
  <c r="DS207" i="4" s="1"/>
  <c r="CH207" i="4"/>
  <c r="CT207" i="4" s="1"/>
  <c r="CJ207" i="4"/>
  <c r="CV207" i="4" s="1"/>
  <c r="CK207" i="4"/>
  <c r="CW207" i="4" s="1"/>
  <c r="CL207" i="4"/>
  <c r="CR207" i="4"/>
  <c r="CZ207" i="4"/>
  <c r="DA207" i="4"/>
  <c r="DB207" i="4"/>
  <c r="DC207" i="4"/>
  <c r="DD207" i="4"/>
  <c r="DE207" i="4"/>
  <c r="DF207" i="4"/>
  <c r="DG207" i="4"/>
  <c r="DH207" i="4"/>
  <c r="DV207" i="4" s="1"/>
  <c r="DI207" i="4"/>
  <c r="DJ207" i="4"/>
  <c r="DX207" i="4" s="1"/>
  <c r="DK207" i="4"/>
  <c r="DP207" i="4"/>
  <c r="DR207" i="4"/>
  <c r="DY207" i="4"/>
  <c r="BN208" i="4"/>
  <c r="BO208" i="4"/>
  <c r="BP208" i="4"/>
  <c r="BQ208" i="4"/>
  <c r="BR208" i="4"/>
  <c r="CD208" i="4" s="1"/>
  <c r="CP208" i="4" s="1"/>
  <c r="BS208" i="4"/>
  <c r="CE208" i="4" s="1"/>
  <c r="BT208" i="4"/>
  <c r="BU208" i="4"/>
  <c r="CG208" i="4" s="1"/>
  <c r="CS208" i="4" s="1"/>
  <c r="BV208" i="4"/>
  <c r="BW208" i="4"/>
  <c r="BX208" i="4"/>
  <c r="BY208" i="4"/>
  <c r="BZ208" i="4"/>
  <c r="CL208" i="4" s="1"/>
  <c r="CA208" i="4"/>
  <c r="CM208" i="4" s="1"/>
  <c r="CB208" i="4"/>
  <c r="CN208" i="4" s="1"/>
  <c r="DP208" i="4" s="1"/>
  <c r="CC208" i="4"/>
  <c r="CO208" i="4" s="1"/>
  <c r="DQ208" i="4" s="1"/>
  <c r="CF208" i="4"/>
  <c r="CH208" i="4"/>
  <c r="CT208" i="4" s="1"/>
  <c r="CI208" i="4"/>
  <c r="CU208" i="4" s="1"/>
  <c r="CJ208" i="4"/>
  <c r="CV208" i="4" s="1"/>
  <c r="DX208" i="4" s="1"/>
  <c r="CK208" i="4"/>
  <c r="CW208" i="4" s="1"/>
  <c r="DY208" i="4" s="1"/>
  <c r="CQ208" i="4"/>
  <c r="DS208" i="4" s="1"/>
  <c r="CR208" i="4"/>
  <c r="DT208" i="4" s="1"/>
  <c r="CZ208" i="4"/>
  <c r="DA208" i="4"/>
  <c r="DB208" i="4"/>
  <c r="DC208" i="4"/>
  <c r="DD208" i="4"/>
  <c r="DR208" i="4" s="1"/>
  <c r="DE208" i="4"/>
  <c r="DF208" i="4"/>
  <c r="DG208" i="4"/>
  <c r="DU208" i="4" s="1"/>
  <c r="DH208" i="4"/>
  <c r="DV208" i="4" s="1"/>
  <c r="DI208" i="4"/>
  <c r="DJ208" i="4"/>
  <c r="DK208" i="4"/>
  <c r="DL208" i="4"/>
  <c r="DN208" i="4"/>
  <c r="DO208" i="4"/>
  <c r="DW208" i="4"/>
  <c r="BN209" i="4"/>
  <c r="BZ209" i="4" s="1"/>
  <c r="BO209" i="4"/>
  <c r="BP209" i="4"/>
  <c r="CB209" i="4" s="1"/>
  <c r="BQ209" i="4"/>
  <c r="CC209" i="4" s="1"/>
  <c r="CO209" i="4" s="1"/>
  <c r="DQ209" i="4" s="1"/>
  <c r="BR209" i="4"/>
  <c r="CD209" i="4" s="1"/>
  <c r="CP209" i="4" s="1"/>
  <c r="BS209" i="4"/>
  <c r="CE209" i="4" s="1"/>
  <c r="CQ209" i="4" s="1"/>
  <c r="BT209" i="4"/>
  <c r="BU209" i="4"/>
  <c r="BV209" i="4"/>
  <c r="CH209" i="4" s="1"/>
  <c r="CT209" i="4" s="1"/>
  <c r="DV209" i="4" s="1"/>
  <c r="BW209" i="4"/>
  <c r="BX209" i="4"/>
  <c r="CJ209" i="4" s="1"/>
  <c r="BY209" i="4"/>
  <c r="CK209" i="4" s="1"/>
  <c r="CA209" i="4"/>
  <c r="CM209" i="4" s="1"/>
  <c r="DO209" i="4" s="1"/>
  <c r="CF209" i="4"/>
  <c r="CR209" i="4" s="1"/>
  <c r="CG209" i="4"/>
  <c r="CS209" i="4" s="1"/>
  <c r="CI209" i="4"/>
  <c r="CU209" i="4" s="1"/>
  <c r="DW209" i="4" s="1"/>
  <c r="CL209" i="4"/>
  <c r="DN209" i="4" s="1"/>
  <c r="CN209" i="4"/>
  <c r="CV209" i="4"/>
  <c r="CW209" i="4"/>
  <c r="DY209" i="4" s="1"/>
  <c r="CZ209" i="4"/>
  <c r="DA209" i="4"/>
  <c r="DB209" i="4"/>
  <c r="DC209" i="4"/>
  <c r="DD209" i="4"/>
  <c r="DE209" i="4"/>
  <c r="DS209" i="4" s="1"/>
  <c r="DF209" i="4"/>
  <c r="DL209" i="4" s="1"/>
  <c r="DG209" i="4"/>
  <c r="DH209" i="4"/>
  <c r="DI209" i="4"/>
  <c r="DJ209" i="4"/>
  <c r="DK209" i="4"/>
  <c r="DM209" i="4"/>
  <c r="DU209" i="4"/>
  <c r="BN210" i="4"/>
  <c r="BZ210" i="4" s="1"/>
  <c r="BO210" i="4"/>
  <c r="CA210" i="4" s="1"/>
  <c r="CM210" i="4" s="1"/>
  <c r="DO210" i="4" s="1"/>
  <c r="BP210" i="4"/>
  <c r="CB210" i="4" s="1"/>
  <c r="CN210" i="4" s="1"/>
  <c r="BQ210" i="4"/>
  <c r="CC210" i="4" s="1"/>
  <c r="CO210" i="4" s="1"/>
  <c r="BR210" i="4"/>
  <c r="BS210" i="4"/>
  <c r="BT210" i="4"/>
  <c r="BU210" i="4"/>
  <c r="BV210" i="4"/>
  <c r="CH210" i="4" s="1"/>
  <c r="CT210" i="4" s="1"/>
  <c r="BW210" i="4"/>
  <c r="CI210" i="4" s="1"/>
  <c r="CU210" i="4" s="1"/>
  <c r="DW210" i="4" s="1"/>
  <c r="BX210" i="4"/>
  <c r="BY210" i="4"/>
  <c r="CK210" i="4" s="1"/>
  <c r="CW210" i="4" s="1"/>
  <c r="CD210" i="4"/>
  <c r="CP210" i="4" s="1"/>
  <c r="CE210" i="4"/>
  <c r="CQ210" i="4" s="1"/>
  <c r="CF210" i="4"/>
  <c r="CG210" i="4"/>
  <c r="CS210" i="4" s="1"/>
  <c r="DU210" i="4" s="1"/>
  <c r="CJ210" i="4"/>
  <c r="CV210" i="4" s="1"/>
  <c r="DX210" i="4" s="1"/>
  <c r="CL210" i="4"/>
  <c r="CR210" i="4"/>
  <c r="CZ210" i="4"/>
  <c r="DA210" i="4"/>
  <c r="DB210" i="4"/>
  <c r="DC210" i="4"/>
  <c r="DD210" i="4"/>
  <c r="DR210" i="4" s="1"/>
  <c r="DE210" i="4"/>
  <c r="DF210" i="4"/>
  <c r="DG210" i="4"/>
  <c r="DH210" i="4"/>
  <c r="DI210" i="4"/>
  <c r="DJ210" i="4"/>
  <c r="DK210" i="4"/>
  <c r="DY210" i="4" s="1"/>
  <c r="DL210" i="4"/>
  <c r="DS210" i="4"/>
  <c r="DT210" i="4"/>
  <c r="BN211" i="4"/>
  <c r="BZ211" i="4" s="1"/>
  <c r="CL211" i="4" s="1"/>
  <c r="BO211" i="4"/>
  <c r="CA211" i="4" s="1"/>
  <c r="CM211" i="4" s="1"/>
  <c r="BP211" i="4"/>
  <c r="BQ211" i="4"/>
  <c r="BR211" i="4"/>
  <c r="BS211" i="4"/>
  <c r="BT211" i="4"/>
  <c r="CF211" i="4" s="1"/>
  <c r="BU211" i="4"/>
  <c r="CG211" i="4" s="1"/>
  <c r="BV211" i="4"/>
  <c r="CH211" i="4" s="1"/>
  <c r="CT211" i="4" s="1"/>
  <c r="DV211" i="4" s="1"/>
  <c r="BW211" i="4"/>
  <c r="CI211" i="4" s="1"/>
  <c r="CU211" i="4" s="1"/>
  <c r="BX211" i="4"/>
  <c r="BY211" i="4"/>
  <c r="CB211" i="4"/>
  <c r="CN211" i="4" s="1"/>
  <c r="CC211" i="4"/>
  <c r="CO211" i="4" s="1"/>
  <c r="CD211" i="4"/>
  <c r="CP211" i="4" s="1"/>
  <c r="DR211" i="4" s="1"/>
  <c r="CE211" i="4"/>
  <c r="CQ211" i="4" s="1"/>
  <c r="DS211" i="4" s="1"/>
  <c r="CJ211" i="4"/>
  <c r="CV211" i="4" s="1"/>
  <c r="CK211" i="4"/>
  <c r="CW211" i="4" s="1"/>
  <c r="DY211" i="4" s="1"/>
  <c r="CR211" i="4"/>
  <c r="CS211" i="4"/>
  <c r="DU211" i="4" s="1"/>
  <c r="CZ211" i="4"/>
  <c r="DA211" i="4"/>
  <c r="DB211" i="4"/>
  <c r="DP211" i="4" s="1"/>
  <c r="DC211" i="4"/>
  <c r="DD211" i="4"/>
  <c r="DE211" i="4"/>
  <c r="DF211" i="4"/>
  <c r="DT211" i="4" s="1"/>
  <c r="DG211" i="4"/>
  <c r="DH211" i="4"/>
  <c r="DI211" i="4"/>
  <c r="DW211" i="4" s="1"/>
  <c r="DJ211" i="4"/>
  <c r="DX211" i="4" s="1"/>
  <c r="DK211" i="4"/>
  <c r="DQ211" i="4"/>
  <c r="BN212" i="4"/>
  <c r="BO212" i="4"/>
  <c r="BP212" i="4"/>
  <c r="CB212" i="4" s="1"/>
  <c r="CN212" i="4" s="1"/>
  <c r="DP212" i="4" s="1"/>
  <c r="BQ212" i="4"/>
  <c r="BR212" i="4"/>
  <c r="CD212" i="4" s="1"/>
  <c r="BS212" i="4"/>
  <c r="CE212" i="4" s="1"/>
  <c r="BT212" i="4"/>
  <c r="CF212" i="4" s="1"/>
  <c r="CR212" i="4" s="1"/>
  <c r="BU212" i="4"/>
  <c r="CG212" i="4" s="1"/>
  <c r="CS212" i="4" s="1"/>
  <c r="BV212" i="4"/>
  <c r="BW212" i="4"/>
  <c r="BX212" i="4"/>
  <c r="CJ212" i="4" s="1"/>
  <c r="CV212" i="4" s="1"/>
  <c r="BY212" i="4"/>
  <c r="BZ212" i="4"/>
  <c r="CL212" i="4" s="1"/>
  <c r="CA212" i="4"/>
  <c r="CM212" i="4" s="1"/>
  <c r="CC212" i="4"/>
  <c r="CO212" i="4" s="1"/>
  <c r="DQ212" i="4" s="1"/>
  <c r="CH212" i="4"/>
  <c r="CT212" i="4" s="1"/>
  <c r="DV212" i="4" s="1"/>
  <c r="CI212" i="4"/>
  <c r="CU212" i="4" s="1"/>
  <c r="CK212" i="4"/>
  <c r="CW212" i="4" s="1"/>
  <c r="DY212" i="4" s="1"/>
  <c r="CP212" i="4"/>
  <c r="CQ212" i="4"/>
  <c r="DS212" i="4" s="1"/>
  <c r="CZ212" i="4"/>
  <c r="DL212" i="4" s="1"/>
  <c r="DA212" i="4"/>
  <c r="DM212" i="4" s="1"/>
  <c r="DB212" i="4"/>
  <c r="DC212" i="4"/>
  <c r="DD212" i="4"/>
  <c r="DE212" i="4"/>
  <c r="DF212" i="4"/>
  <c r="DT212" i="4" s="1"/>
  <c r="DG212" i="4"/>
  <c r="DH212" i="4"/>
  <c r="DI212" i="4"/>
  <c r="DJ212" i="4"/>
  <c r="DK212" i="4"/>
  <c r="DN212" i="4"/>
  <c r="DO212" i="4"/>
  <c r="DW212" i="4"/>
  <c r="DX212" i="4"/>
  <c r="BN213" i="4"/>
  <c r="BO213" i="4"/>
  <c r="BP213" i="4"/>
  <c r="CB213" i="4" s="1"/>
  <c r="CN213" i="4" s="1"/>
  <c r="BQ213" i="4"/>
  <c r="CC213" i="4" s="1"/>
  <c r="BR213" i="4"/>
  <c r="BS213" i="4"/>
  <c r="CE213" i="4" s="1"/>
  <c r="CQ213" i="4" s="1"/>
  <c r="BT213" i="4"/>
  <c r="BU213" i="4"/>
  <c r="BV213" i="4"/>
  <c r="BW213" i="4"/>
  <c r="BX213" i="4"/>
  <c r="CJ213" i="4" s="1"/>
  <c r="CV213" i="4" s="1"/>
  <c r="BY213" i="4"/>
  <c r="CK213" i="4" s="1"/>
  <c r="BZ213" i="4"/>
  <c r="CL213" i="4" s="1"/>
  <c r="CA213" i="4"/>
  <c r="CM213" i="4" s="1"/>
  <c r="DO213" i="4" s="1"/>
  <c r="CD213" i="4"/>
  <c r="CP213" i="4" s="1"/>
  <c r="DR213" i="4" s="1"/>
  <c r="CF213" i="4"/>
  <c r="CR213" i="4" s="1"/>
  <c r="CG213" i="4"/>
  <c r="CS213" i="4" s="1"/>
  <c r="CH213" i="4"/>
  <c r="CT213" i="4" s="1"/>
  <c r="CI213" i="4"/>
  <c r="CU213" i="4" s="1"/>
  <c r="DW213" i="4" s="1"/>
  <c r="CO213" i="4"/>
  <c r="DQ213" i="4" s="1"/>
  <c r="CW213" i="4"/>
  <c r="DY213" i="4" s="1"/>
  <c r="CZ213" i="4"/>
  <c r="DA213" i="4"/>
  <c r="DB213" i="4"/>
  <c r="DP213" i="4" s="1"/>
  <c r="DC213" i="4"/>
  <c r="DD213" i="4"/>
  <c r="DE213" i="4"/>
  <c r="DF213" i="4"/>
  <c r="DG213" i="4"/>
  <c r="DH213" i="4"/>
  <c r="DI213" i="4"/>
  <c r="DJ213" i="4"/>
  <c r="DX213" i="4" s="1"/>
  <c r="DK213" i="4"/>
  <c r="DM213" i="4"/>
  <c r="DN213" i="4"/>
  <c r="DU213" i="4"/>
  <c r="DV213" i="4"/>
  <c r="BN214" i="4"/>
  <c r="BZ214" i="4" s="1"/>
  <c r="BO214" i="4"/>
  <c r="CA214" i="4" s="1"/>
  <c r="BP214" i="4"/>
  <c r="CB214" i="4" s="1"/>
  <c r="CN214" i="4" s="1"/>
  <c r="BQ214" i="4"/>
  <c r="CC214" i="4" s="1"/>
  <c r="CO214" i="4" s="1"/>
  <c r="BR214" i="4"/>
  <c r="BS214" i="4"/>
  <c r="BT214" i="4"/>
  <c r="BU214" i="4"/>
  <c r="BV214" i="4"/>
  <c r="CH214" i="4" s="1"/>
  <c r="CT214" i="4" s="1"/>
  <c r="BW214" i="4"/>
  <c r="CI214" i="4" s="1"/>
  <c r="BX214" i="4"/>
  <c r="CJ214" i="4" s="1"/>
  <c r="BY214" i="4"/>
  <c r="CK214" i="4" s="1"/>
  <c r="CW214" i="4" s="1"/>
  <c r="CD214" i="4"/>
  <c r="CP214" i="4" s="1"/>
  <c r="CE214" i="4"/>
  <c r="CQ214" i="4" s="1"/>
  <c r="DS214" i="4" s="1"/>
  <c r="CF214" i="4"/>
  <c r="CR214" i="4" s="1"/>
  <c r="DT214" i="4" s="1"/>
  <c r="CG214" i="4"/>
  <c r="CS214" i="4" s="1"/>
  <c r="DU214" i="4" s="1"/>
  <c r="CL214" i="4"/>
  <c r="CM214" i="4"/>
  <c r="DO214" i="4" s="1"/>
  <c r="CU214" i="4"/>
  <c r="DW214" i="4" s="1"/>
  <c r="CV214" i="4"/>
  <c r="CZ214" i="4"/>
  <c r="DA214" i="4"/>
  <c r="DB214" i="4"/>
  <c r="DC214" i="4"/>
  <c r="DD214" i="4"/>
  <c r="DE214" i="4"/>
  <c r="DF214" i="4"/>
  <c r="DG214" i="4"/>
  <c r="DH214" i="4"/>
  <c r="DI214" i="4"/>
  <c r="DJ214" i="4"/>
  <c r="DK214" i="4"/>
  <c r="DP214" i="4"/>
  <c r="DR214" i="4"/>
  <c r="DX214" i="4"/>
  <c r="BN215" i="4"/>
  <c r="BZ215" i="4" s="1"/>
  <c r="CL215" i="4" s="1"/>
  <c r="BO215" i="4"/>
  <c r="CA215" i="4" s="1"/>
  <c r="CM215" i="4" s="1"/>
  <c r="BP215" i="4"/>
  <c r="BQ215" i="4"/>
  <c r="BR215" i="4"/>
  <c r="CD215" i="4" s="1"/>
  <c r="BS215" i="4"/>
  <c r="BT215" i="4"/>
  <c r="CF215" i="4" s="1"/>
  <c r="CR215" i="4" s="1"/>
  <c r="BU215" i="4"/>
  <c r="CG215" i="4" s="1"/>
  <c r="BV215" i="4"/>
  <c r="BW215" i="4"/>
  <c r="CI215" i="4" s="1"/>
  <c r="CU215" i="4" s="1"/>
  <c r="BX215" i="4"/>
  <c r="BY215" i="4"/>
  <c r="CB215" i="4"/>
  <c r="CN215" i="4" s="1"/>
  <c r="CC215" i="4"/>
  <c r="CO215" i="4" s="1"/>
  <c r="DQ215" i="4" s="1"/>
  <c r="CE215" i="4"/>
  <c r="CQ215" i="4" s="1"/>
  <c r="DS215" i="4" s="1"/>
  <c r="CH215" i="4"/>
  <c r="CT215" i="4" s="1"/>
  <c r="CJ215" i="4"/>
  <c r="CV215" i="4" s="1"/>
  <c r="DX215" i="4" s="1"/>
  <c r="CK215" i="4"/>
  <c r="CW215" i="4" s="1"/>
  <c r="DY215" i="4" s="1"/>
  <c r="CP215" i="4"/>
  <c r="CS215" i="4"/>
  <c r="DU215" i="4" s="1"/>
  <c r="CZ215" i="4"/>
  <c r="DA215" i="4"/>
  <c r="DB215" i="4"/>
  <c r="DP215" i="4" s="1"/>
  <c r="DC215" i="4"/>
  <c r="DD215" i="4"/>
  <c r="DE215" i="4"/>
  <c r="DF215" i="4"/>
  <c r="DG215" i="4"/>
  <c r="DH215" i="4"/>
  <c r="DI215" i="4"/>
  <c r="DW215" i="4" s="1"/>
  <c r="DJ215" i="4"/>
  <c r="DK215" i="4"/>
  <c r="DR215" i="4"/>
  <c r="BN216" i="4"/>
  <c r="BO216" i="4"/>
  <c r="BP216" i="4"/>
  <c r="CB216" i="4" s="1"/>
  <c r="BQ216" i="4"/>
  <c r="BR216" i="4"/>
  <c r="CD216" i="4" s="1"/>
  <c r="CP216" i="4" s="1"/>
  <c r="BS216" i="4"/>
  <c r="CE216" i="4" s="1"/>
  <c r="BT216" i="4"/>
  <c r="BU216" i="4"/>
  <c r="CG216" i="4" s="1"/>
  <c r="CS216" i="4" s="1"/>
  <c r="BV216" i="4"/>
  <c r="BW216" i="4"/>
  <c r="BX216" i="4"/>
  <c r="BY216" i="4"/>
  <c r="BZ216" i="4"/>
  <c r="CL216" i="4" s="1"/>
  <c r="CA216" i="4"/>
  <c r="CM216" i="4" s="1"/>
  <c r="DO216" i="4" s="1"/>
  <c r="CC216" i="4"/>
  <c r="CO216" i="4" s="1"/>
  <c r="DQ216" i="4" s="1"/>
  <c r="CF216" i="4"/>
  <c r="CR216" i="4" s="1"/>
  <c r="DT216" i="4" s="1"/>
  <c r="CH216" i="4"/>
  <c r="CT216" i="4" s="1"/>
  <c r="CI216" i="4"/>
  <c r="CU216" i="4" s="1"/>
  <c r="DW216" i="4" s="1"/>
  <c r="CJ216" i="4"/>
  <c r="CV216" i="4" s="1"/>
  <c r="CK216" i="4"/>
  <c r="CW216" i="4" s="1"/>
  <c r="DY216" i="4" s="1"/>
  <c r="CN216" i="4"/>
  <c r="DP216" i="4" s="1"/>
  <c r="CQ216" i="4"/>
  <c r="DS216" i="4" s="1"/>
  <c r="CZ216" i="4"/>
  <c r="DA216" i="4"/>
  <c r="DB216" i="4"/>
  <c r="DC216" i="4"/>
  <c r="DD216" i="4"/>
  <c r="DR216" i="4" s="1"/>
  <c r="DE216" i="4"/>
  <c r="DF216" i="4"/>
  <c r="DG216" i="4"/>
  <c r="DU216" i="4" s="1"/>
  <c r="DH216" i="4"/>
  <c r="DV216" i="4" s="1"/>
  <c r="DI216" i="4"/>
  <c r="DJ216" i="4"/>
  <c r="DK216" i="4"/>
  <c r="DX216" i="4"/>
  <c r="BN217" i="4"/>
  <c r="BZ217" i="4" s="1"/>
  <c r="CL217" i="4" s="1"/>
  <c r="DN217" i="4" s="1"/>
  <c r="BO217" i="4"/>
  <c r="BP217" i="4"/>
  <c r="CB217" i="4" s="1"/>
  <c r="BQ217" i="4"/>
  <c r="CC217" i="4" s="1"/>
  <c r="BR217" i="4"/>
  <c r="CD217" i="4" s="1"/>
  <c r="CP217" i="4" s="1"/>
  <c r="BS217" i="4"/>
  <c r="CE217" i="4" s="1"/>
  <c r="CQ217" i="4" s="1"/>
  <c r="BT217" i="4"/>
  <c r="BU217" i="4"/>
  <c r="BV217" i="4"/>
  <c r="CH217" i="4" s="1"/>
  <c r="CT217" i="4" s="1"/>
  <c r="BW217" i="4"/>
  <c r="BX217" i="4"/>
  <c r="CJ217" i="4" s="1"/>
  <c r="BY217" i="4"/>
  <c r="CK217" i="4" s="1"/>
  <c r="CW217" i="4" s="1"/>
  <c r="DY217" i="4" s="1"/>
  <c r="CA217" i="4"/>
  <c r="CM217" i="4" s="1"/>
  <c r="DO217" i="4" s="1"/>
  <c r="CF217" i="4"/>
  <c r="CR217" i="4" s="1"/>
  <c r="DT217" i="4" s="1"/>
  <c r="CG217" i="4"/>
  <c r="CS217" i="4" s="1"/>
  <c r="CI217" i="4"/>
  <c r="CU217" i="4" s="1"/>
  <c r="DW217" i="4" s="1"/>
  <c r="CN217" i="4"/>
  <c r="CO217" i="4"/>
  <c r="DQ217" i="4" s="1"/>
  <c r="CV217" i="4"/>
  <c r="CZ217" i="4"/>
  <c r="DA217" i="4"/>
  <c r="DB217" i="4"/>
  <c r="DC217" i="4"/>
  <c r="DD217" i="4"/>
  <c r="DR217" i="4" s="1"/>
  <c r="DE217" i="4"/>
  <c r="DF217" i="4"/>
  <c r="DG217" i="4"/>
  <c r="DH217" i="4"/>
  <c r="DI217" i="4"/>
  <c r="DJ217" i="4"/>
  <c r="DX217" i="4" s="1"/>
  <c r="DK217" i="4"/>
  <c r="DM217" i="4"/>
  <c r="DU217" i="4"/>
  <c r="DV217" i="4"/>
  <c r="BN218" i="4"/>
  <c r="BZ218" i="4" s="1"/>
  <c r="CL218" i="4" s="1"/>
  <c r="BO218" i="4"/>
  <c r="CA218" i="4" s="1"/>
  <c r="CM218" i="4" s="1"/>
  <c r="DO218" i="4" s="1"/>
  <c r="BP218" i="4"/>
  <c r="BQ218" i="4"/>
  <c r="CC218" i="4" s="1"/>
  <c r="CO218" i="4" s="1"/>
  <c r="BR218" i="4"/>
  <c r="BS218" i="4"/>
  <c r="BT218" i="4"/>
  <c r="CF218" i="4" s="1"/>
  <c r="CR218" i="4" s="1"/>
  <c r="DT218" i="4" s="1"/>
  <c r="BU218" i="4"/>
  <c r="BV218" i="4"/>
  <c r="CH218" i="4" s="1"/>
  <c r="CT218" i="4" s="1"/>
  <c r="BW218" i="4"/>
  <c r="CI218" i="4" s="1"/>
  <c r="CU218" i="4" s="1"/>
  <c r="DW218" i="4" s="1"/>
  <c r="BX218" i="4"/>
  <c r="BY218" i="4"/>
  <c r="CK218" i="4" s="1"/>
  <c r="CW218" i="4" s="1"/>
  <c r="CB218" i="4"/>
  <c r="CD218" i="4"/>
  <c r="CP218" i="4" s="1"/>
  <c r="CE218" i="4"/>
  <c r="CQ218" i="4" s="1"/>
  <c r="DS218" i="4" s="1"/>
  <c r="CG218" i="4"/>
  <c r="CS218" i="4" s="1"/>
  <c r="DU218" i="4" s="1"/>
  <c r="CJ218" i="4"/>
  <c r="CV218" i="4" s="1"/>
  <c r="CN218" i="4"/>
  <c r="DP218" i="4" s="1"/>
  <c r="CZ218" i="4"/>
  <c r="DA218" i="4"/>
  <c r="DB218" i="4"/>
  <c r="DC218" i="4"/>
  <c r="DD218" i="4"/>
  <c r="DR218" i="4" s="1"/>
  <c r="DE218" i="4"/>
  <c r="DF218" i="4"/>
  <c r="DG218" i="4"/>
  <c r="DH218" i="4"/>
  <c r="DI218" i="4"/>
  <c r="DJ218" i="4"/>
  <c r="DX218" i="4" s="1"/>
  <c r="DK218" i="4"/>
  <c r="DY218" i="4" s="1"/>
  <c r="DL218" i="4"/>
  <c r="BN219" i="4"/>
  <c r="BZ219" i="4" s="1"/>
  <c r="CL219" i="4" s="1"/>
  <c r="DN219" i="4" s="1"/>
  <c r="BO219" i="4"/>
  <c r="CA219" i="4" s="1"/>
  <c r="CM219" i="4" s="1"/>
  <c r="BP219" i="4"/>
  <c r="BQ219" i="4"/>
  <c r="BR219" i="4"/>
  <c r="BS219" i="4"/>
  <c r="BT219" i="4"/>
  <c r="CF219" i="4" s="1"/>
  <c r="BU219" i="4"/>
  <c r="CG219" i="4" s="1"/>
  <c r="BV219" i="4"/>
  <c r="BW219" i="4"/>
  <c r="CI219" i="4" s="1"/>
  <c r="CU219" i="4" s="1"/>
  <c r="BX219" i="4"/>
  <c r="BY219" i="4"/>
  <c r="CB219" i="4"/>
  <c r="CN219" i="4" s="1"/>
  <c r="CC219" i="4"/>
  <c r="CO219" i="4" s="1"/>
  <c r="CD219" i="4"/>
  <c r="CP219" i="4" s="1"/>
  <c r="CE219" i="4"/>
  <c r="CQ219" i="4" s="1"/>
  <c r="DS219" i="4" s="1"/>
  <c r="CH219" i="4"/>
  <c r="CT219" i="4" s="1"/>
  <c r="DV219" i="4" s="1"/>
  <c r="CJ219" i="4"/>
  <c r="CV219" i="4" s="1"/>
  <c r="CK219" i="4"/>
  <c r="CW219" i="4" s="1"/>
  <c r="DY219" i="4" s="1"/>
  <c r="CR219" i="4"/>
  <c r="CS219" i="4"/>
  <c r="DU219" i="4" s="1"/>
  <c r="CZ219" i="4"/>
  <c r="DA219" i="4"/>
  <c r="DB219" i="4"/>
  <c r="DP219" i="4" s="1"/>
  <c r="DC219" i="4"/>
  <c r="DD219" i="4"/>
  <c r="DE219" i="4"/>
  <c r="DF219" i="4"/>
  <c r="DT219" i="4" s="1"/>
  <c r="DG219" i="4"/>
  <c r="DH219" i="4"/>
  <c r="DI219" i="4"/>
  <c r="DW219" i="4" s="1"/>
  <c r="DJ219" i="4"/>
  <c r="DX219" i="4" s="1"/>
  <c r="DK219" i="4"/>
  <c r="DQ219" i="4"/>
  <c r="DR219" i="4"/>
  <c r="BN220" i="4"/>
  <c r="BO220" i="4"/>
  <c r="BP220" i="4"/>
  <c r="BQ220" i="4"/>
  <c r="BR220" i="4"/>
  <c r="CD220" i="4" s="1"/>
  <c r="BS220" i="4"/>
  <c r="CE220" i="4" s="1"/>
  <c r="BT220" i="4"/>
  <c r="CF220" i="4" s="1"/>
  <c r="BU220" i="4"/>
  <c r="CG220" i="4" s="1"/>
  <c r="BV220" i="4"/>
  <c r="BW220" i="4"/>
  <c r="BX220" i="4"/>
  <c r="BY220" i="4"/>
  <c r="BZ220" i="4"/>
  <c r="CA220" i="4"/>
  <c r="CB220" i="4"/>
  <c r="CN220" i="4" s="1"/>
  <c r="CC220" i="4"/>
  <c r="CO220" i="4" s="1"/>
  <c r="CH220" i="4"/>
  <c r="CT220" i="4" s="1"/>
  <c r="CI220" i="4"/>
  <c r="CU220" i="4" s="1"/>
  <c r="CJ220" i="4"/>
  <c r="CK220" i="4"/>
  <c r="CW220" i="4" s="1"/>
  <c r="CL220" i="4"/>
  <c r="CM220" i="4"/>
  <c r="CP220" i="4"/>
  <c r="CQ220" i="4"/>
  <c r="DS220" i="4" s="1"/>
  <c r="CR220" i="4"/>
  <c r="DT220" i="4" s="1"/>
  <c r="CS220" i="4"/>
  <c r="CV220" i="4"/>
  <c r="CZ220" i="4"/>
  <c r="DA220" i="4"/>
  <c r="DB220" i="4"/>
  <c r="DL220" i="4" s="1"/>
  <c r="DC220" i="4"/>
  <c r="DD220" i="4"/>
  <c r="DR220" i="4" s="1"/>
  <c r="DE220" i="4"/>
  <c r="DF220" i="4"/>
  <c r="DG220" i="4"/>
  <c r="DH220" i="4"/>
  <c r="DI220" i="4"/>
  <c r="DJ220" i="4"/>
  <c r="DX220" i="4" s="1"/>
  <c r="DK220" i="4"/>
  <c r="DN220" i="4"/>
  <c r="DQ220" i="4"/>
  <c r="DW220" i="4"/>
  <c r="DY220" i="4"/>
  <c r="BN221" i="4"/>
  <c r="BZ221" i="4" s="1"/>
  <c r="BO221" i="4"/>
  <c r="BP221" i="4"/>
  <c r="BQ221" i="4"/>
  <c r="BR221" i="4"/>
  <c r="BS221" i="4"/>
  <c r="CE221" i="4" s="1"/>
  <c r="BT221" i="4"/>
  <c r="CF221" i="4" s="1"/>
  <c r="CR221" i="4" s="1"/>
  <c r="BU221" i="4"/>
  <c r="CG221" i="4" s="1"/>
  <c r="CS221" i="4" s="1"/>
  <c r="BV221" i="4"/>
  <c r="BW221" i="4"/>
  <c r="BX221" i="4"/>
  <c r="CJ221" i="4" s="1"/>
  <c r="CV221" i="4" s="1"/>
  <c r="DX221" i="4" s="1"/>
  <c r="BY221" i="4"/>
  <c r="CA221" i="4"/>
  <c r="CM221" i="4" s="1"/>
  <c r="CB221" i="4"/>
  <c r="CC221" i="4"/>
  <c r="CO221" i="4" s="1"/>
  <c r="DQ221" i="4" s="1"/>
  <c r="CD221" i="4"/>
  <c r="CP221" i="4" s="1"/>
  <c r="CH221" i="4"/>
  <c r="CT221" i="4" s="1"/>
  <c r="CI221" i="4"/>
  <c r="CU221" i="4" s="1"/>
  <c r="CK221" i="4"/>
  <c r="CL221" i="4"/>
  <c r="CN221" i="4"/>
  <c r="DP221" i="4" s="1"/>
  <c r="CQ221" i="4"/>
  <c r="CW221" i="4"/>
  <c r="DY221" i="4" s="1"/>
  <c r="CZ221" i="4"/>
  <c r="DA221" i="4"/>
  <c r="DB221" i="4"/>
  <c r="DC221" i="4"/>
  <c r="DD221" i="4"/>
  <c r="DE221" i="4"/>
  <c r="DF221" i="4"/>
  <c r="DG221" i="4"/>
  <c r="DH221" i="4"/>
  <c r="DI221" i="4"/>
  <c r="DJ221" i="4"/>
  <c r="DK221" i="4"/>
  <c r="DM221" i="4"/>
  <c r="CY221" i="4" s="1"/>
  <c r="DO221" i="4"/>
  <c r="DT221" i="4"/>
  <c r="DU221" i="4"/>
  <c r="DV221" i="4"/>
  <c r="DW221" i="4"/>
  <c r="BN222" i="4"/>
  <c r="BZ222" i="4" s="1"/>
  <c r="BO222" i="4"/>
  <c r="BP222" i="4"/>
  <c r="CB222" i="4" s="1"/>
  <c r="CN222" i="4" s="1"/>
  <c r="BQ222" i="4"/>
  <c r="CC222" i="4" s="1"/>
  <c r="BR222" i="4"/>
  <c r="CD222" i="4" s="1"/>
  <c r="CP222" i="4" s="1"/>
  <c r="DR222" i="4" s="1"/>
  <c r="BS222" i="4"/>
  <c r="CE222" i="4" s="1"/>
  <c r="CQ222" i="4" s="1"/>
  <c r="DS222" i="4" s="1"/>
  <c r="BT222" i="4"/>
  <c r="BU222" i="4"/>
  <c r="BV222" i="4"/>
  <c r="BW222" i="4"/>
  <c r="CI222" i="4" s="1"/>
  <c r="CU222" i="4" s="1"/>
  <c r="BX222" i="4"/>
  <c r="CJ222" i="4" s="1"/>
  <c r="CV222" i="4" s="1"/>
  <c r="BY222" i="4"/>
  <c r="CK222" i="4" s="1"/>
  <c r="CW222" i="4" s="1"/>
  <c r="CA222" i="4"/>
  <c r="CM222" i="4" s="1"/>
  <c r="DO222" i="4" s="1"/>
  <c r="CF222" i="4"/>
  <c r="CR222" i="4" s="1"/>
  <c r="CG222" i="4"/>
  <c r="CS222" i="4" s="1"/>
  <c r="CH222" i="4"/>
  <c r="CT222" i="4" s="1"/>
  <c r="CL222" i="4"/>
  <c r="CO222" i="4"/>
  <c r="CZ222" i="4"/>
  <c r="DA222" i="4"/>
  <c r="DB222" i="4"/>
  <c r="DC222" i="4"/>
  <c r="DD222" i="4"/>
  <c r="DE222" i="4"/>
  <c r="DF222" i="4"/>
  <c r="DG222" i="4"/>
  <c r="DU222" i="4" s="1"/>
  <c r="DH222" i="4"/>
  <c r="DI222" i="4"/>
  <c r="DJ222" i="4"/>
  <c r="DX222" i="4" s="1"/>
  <c r="DK222" i="4"/>
  <c r="DY222" i="4" s="1"/>
  <c r="DT222" i="4"/>
  <c r="DW222" i="4"/>
  <c r="BN223" i="4"/>
  <c r="BO223" i="4"/>
  <c r="CA223" i="4" s="1"/>
  <c r="CM223" i="4" s="1"/>
  <c r="BP223" i="4"/>
  <c r="BQ223" i="4"/>
  <c r="BR223" i="4"/>
  <c r="CD223" i="4" s="1"/>
  <c r="CP223" i="4" s="1"/>
  <c r="BS223" i="4"/>
  <c r="BT223" i="4"/>
  <c r="CF223" i="4" s="1"/>
  <c r="CR223" i="4" s="1"/>
  <c r="BU223" i="4"/>
  <c r="CG223" i="4" s="1"/>
  <c r="BV223" i="4"/>
  <c r="CH223" i="4" s="1"/>
  <c r="BW223" i="4"/>
  <c r="CI223" i="4" s="1"/>
  <c r="CU223" i="4" s="1"/>
  <c r="BX223" i="4"/>
  <c r="BY223" i="4"/>
  <c r="BZ223" i="4"/>
  <c r="CL223" i="4" s="1"/>
  <c r="DN223" i="4" s="1"/>
  <c r="CB223" i="4"/>
  <c r="CN223" i="4" s="1"/>
  <c r="CC223" i="4"/>
  <c r="CE223" i="4"/>
  <c r="CQ223" i="4" s="1"/>
  <c r="DS223" i="4" s="1"/>
  <c r="CJ223" i="4"/>
  <c r="CV223" i="4" s="1"/>
  <c r="CK223" i="4"/>
  <c r="CW223" i="4" s="1"/>
  <c r="CO223" i="4"/>
  <c r="CS223" i="4"/>
  <c r="CT223" i="4"/>
  <c r="DV223" i="4" s="1"/>
  <c r="CZ223" i="4"/>
  <c r="DA223" i="4"/>
  <c r="DB223" i="4"/>
  <c r="DL223" i="4" s="1"/>
  <c r="DC223" i="4"/>
  <c r="DD223" i="4"/>
  <c r="DE223" i="4"/>
  <c r="DF223" i="4"/>
  <c r="DT223" i="4" s="1"/>
  <c r="DG223" i="4"/>
  <c r="DH223" i="4"/>
  <c r="DI223" i="4"/>
  <c r="DJ223" i="4"/>
  <c r="DK223" i="4"/>
  <c r="DY223" i="4" s="1"/>
  <c r="DU223" i="4"/>
  <c r="DX223" i="4"/>
  <c r="BN224" i="4"/>
  <c r="BZ224" i="4" s="1"/>
  <c r="CL224" i="4" s="1"/>
  <c r="DN224" i="4" s="1"/>
  <c r="BO224" i="4"/>
  <c r="BP224" i="4"/>
  <c r="CB224" i="4" s="1"/>
  <c r="BQ224" i="4"/>
  <c r="BR224" i="4"/>
  <c r="BS224" i="4"/>
  <c r="CE224" i="4" s="1"/>
  <c r="CQ224" i="4" s="1"/>
  <c r="DS224" i="4" s="1"/>
  <c r="BT224" i="4"/>
  <c r="BU224" i="4"/>
  <c r="CG224" i="4" s="1"/>
  <c r="BV224" i="4"/>
  <c r="CH224" i="4" s="1"/>
  <c r="CT224" i="4" s="1"/>
  <c r="DV224" i="4" s="1"/>
  <c r="BW224" i="4"/>
  <c r="BX224" i="4"/>
  <c r="BY224" i="4"/>
  <c r="CA224" i="4"/>
  <c r="CC224" i="4"/>
  <c r="CO224" i="4" s="1"/>
  <c r="DQ224" i="4" s="1"/>
  <c r="CD224" i="4"/>
  <c r="CP224" i="4" s="1"/>
  <c r="DR224" i="4" s="1"/>
  <c r="CF224" i="4"/>
  <c r="CI224" i="4"/>
  <c r="CU224" i="4" s="1"/>
  <c r="CJ224" i="4"/>
  <c r="CV224" i="4" s="1"/>
  <c r="CK224" i="4"/>
  <c r="CW224" i="4" s="1"/>
  <c r="CM224" i="4"/>
  <c r="CN224" i="4"/>
  <c r="CR224" i="4"/>
  <c r="CS224" i="4"/>
  <c r="CZ224" i="4"/>
  <c r="DA224" i="4"/>
  <c r="DB224" i="4"/>
  <c r="DC224" i="4"/>
  <c r="DD224" i="4"/>
  <c r="DE224" i="4"/>
  <c r="DF224" i="4"/>
  <c r="DG224" i="4"/>
  <c r="DU224" i="4" s="1"/>
  <c r="DH224" i="4"/>
  <c r="DI224" i="4"/>
  <c r="DJ224" i="4"/>
  <c r="DX224" i="4" s="1"/>
  <c r="DK224" i="4"/>
  <c r="DW224" i="4"/>
  <c r="DY224" i="4"/>
  <c r="BN225" i="4"/>
  <c r="BO225" i="4"/>
  <c r="BP225" i="4"/>
  <c r="CB225" i="4" s="1"/>
  <c r="BQ225" i="4"/>
  <c r="BR225" i="4"/>
  <c r="CD225" i="4" s="1"/>
  <c r="CP225" i="4" s="1"/>
  <c r="BS225" i="4"/>
  <c r="CE225" i="4" s="1"/>
  <c r="CQ225" i="4" s="1"/>
  <c r="BT225" i="4"/>
  <c r="CF225" i="4" s="1"/>
  <c r="BU225" i="4"/>
  <c r="CG225" i="4" s="1"/>
  <c r="BV225" i="4"/>
  <c r="BW225" i="4"/>
  <c r="BX225" i="4"/>
  <c r="BY225" i="4"/>
  <c r="CK225" i="4" s="1"/>
  <c r="CW225" i="4" s="1"/>
  <c r="DY225" i="4" s="1"/>
  <c r="BZ225" i="4"/>
  <c r="CA225" i="4"/>
  <c r="CM225" i="4" s="1"/>
  <c r="CC225" i="4"/>
  <c r="CO225" i="4" s="1"/>
  <c r="DQ225" i="4" s="1"/>
  <c r="CH225" i="4"/>
  <c r="CT225" i="4" s="1"/>
  <c r="CI225" i="4"/>
  <c r="CU225" i="4" s="1"/>
  <c r="CJ225" i="4"/>
  <c r="CL225" i="4"/>
  <c r="CN225" i="4"/>
  <c r="CR225" i="4"/>
  <c r="DT225" i="4" s="1"/>
  <c r="CS225" i="4"/>
  <c r="CV225" i="4"/>
  <c r="CZ225" i="4"/>
  <c r="DA225" i="4"/>
  <c r="DB225" i="4"/>
  <c r="DP225" i="4" s="1"/>
  <c r="DC225" i="4"/>
  <c r="DD225" i="4"/>
  <c r="DR225" i="4" s="1"/>
  <c r="DE225" i="4"/>
  <c r="DF225" i="4"/>
  <c r="DG225" i="4"/>
  <c r="DH225" i="4"/>
  <c r="DI225" i="4"/>
  <c r="DW225" i="4" s="1"/>
  <c r="DJ225" i="4"/>
  <c r="DX225" i="4" s="1"/>
  <c r="DK225" i="4"/>
  <c r="DU225" i="4"/>
  <c r="DV225" i="4"/>
  <c r="BN226" i="4"/>
  <c r="BZ226" i="4" s="1"/>
  <c r="BO226" i="4"/>
  <c r="BP226" i="4"/>
  <c r="BQ226" i="4"/>
  <c r="CC226" i="4" s="1"/>
  <c r="CO226" i="4" s="1"/>
  <c r="BR226" i="4"/>
  <c r="BS226" i="4"/>
  <c r="BT226" i="4"/>
  <c r="CF226" i="4" s="1"/>
  <c r="CR226" i="4" s="1"/>
  <c r="DT226" i="4" s="1"/>
  <c r="BU226" i="4"/>
  <c r="BV226" i="4"/>
  <c r="BW226" i="4"/>
  <c r="CI226" i="4" s="1"/>
  <c r="BX226" i="4"/>
  <c r="CJ226" i="4" s="1"/>
  <c r="CV226" i="4" s="1"/>
  <c r="BY226" i="4"/>
  <c r="CK226" i="4" s="1"/>
  <c r="CA226" i="4"/>
  <c r="CB226" i="4"/>
  <c r="CD226" i="4"/>
  <c r="CE226" i="4"/>
  <c r="CQ226" i="4" s="1"/>
  <c r="CG226" i="4"/>
  <c r="CS226" i="4" s="1"/>
  <c r="CH226" i="4"/>
  <c r="CT226" i="4" s="1"/>
  <c r="CL226" i="4"/>
  <c r="CM226" i="4"/>
  <c r="CN226" i="4"/>
  <c r="DP226" i="4" s="1"/>
  <c r="CP226" i="4"/>
  <c r="CU226" i="4"/>
  <c r="DW226" i="4" s="1"/>
  <c r="CW226" i="4"/>
  <c r="CZ226" i="4"/>
  <c r="DA226" i="4"/>
  <c r="DB226" i="4"/>
  <c r="DC226" i="4"/>
  <c r="DD226" i="4"/>
  <c r="DR226" i="4" s="1"/>
  <c r="DE226" i="4"/>
  <c r="DF226" i="4"/>
  <c r="DG226" i="4"/>
  <c r="DH226" i="4"/>
  <c r="DI226" i="4"/>
  <c r="DJ226" i="4"/>
  <c r="DK226" i="4"/>
  <c r="DY226" i="4" s="1"/>
  <c r="DL226" i="4"/>
  <c r="DO226" i="4"/>
  <c r="DU226" i="4"/>
  <c r="DV226" i="4"/>
  <c r="DX226" i="4"/>
  <c r="BN227" i="4"/>
  <c r="BZ227" i="4" s="1"/>
  <c r="BO227" i="4"/>
  <c r="CA227" i="4" s="1"/>
  <c r="CM227" i="4" s="1"/>
  <c r="BP227" i="4"/>
  <c r="BQ227" i="4"/>
  <c r="BR227" i="4"/>
  <c r="CD227" i="4" s="1"/>
  <c r="BS227" i="4"/>
  <c r="BT227" i="4"/>
  <c r="CF227" i="4" s="1"/>
  <c r="BU227" i="4"/>
  <c r="BV227" i="4"/>
  <c r="BW227" i="4"/>
  <c r="CI227" i="4" s="1"/>
  <c r="CU227" i="4" s="1"/>
  <c r="BX227" i="4"/>
  <c r="CJ227" i="4" s="1"/>
  <c r="CV227" i="4" s="1"/>
  <c r="DX227" i="4" s="1"/>
  <c r="BY227" i="4"/>
  <c r="CB227" i="4"/>
  <c r="CN227" i="4" s="1"/>
  <c r="CC227" i="4"/>
  <c r="CO227" i="4" s="1"/>
  <c r="CE227" i="4"/>
  <c r="CQ227" i="4" s="1"/>
  <c r="DS227" i="4" s="1"/>
  <c r="CG227" i="4"/>
  <c r="CS227" i="4" s="1"/>
  <c r="CH227" i="4"/>
  <c r="CK227" i="4"/>
  <c r="CW227" i="4" s="1"/>
  <c r="CL227" i="4"/>
  <c r="CP227" i="4"/>
  <c r="CR227" i="4"/>
  <c r="DT227" i="4" s="1"/>
  <c r="CT227" i="4"/>
  <c r="CZ227" i="4"/>
  <c r="DN227" i="4" s="1"/>
  <c r="DA227" i="4"/>
  <c r="DB227" i="4"/>
  <c r="DC227" i="4"/>
  <c r="DD227" i="4"/>
  <c r="DE227" i="4"/>
  <c r="DF227" i="4"/>
  <c r="DG227" i="4"/>
  <c r="DH227" i="4"/>
  <c r="DI227" i="4"/>
  <c r="DJ227" i="4"/>
  <c r="DK227" i="4"/>
  <c r="DL227" i="4"/>
  <c r="DP227" i="4"/>
  <c r="DU227" i="4"/>
  <c r="DY227" i="4"/>
  <c r="BN228" i="4"/>
  <c r="BO228" i="4"/>
  <c r="BP228" i="4"/>
  <c r="BQ228" i="4"/>
  <c r="BR228" i="4"/>
  <c r="CD228" i="4" s="1"/>
  <c r="BS228" i="4"/>
  <c r="BT228" i="4"/>
  <c r="CF228" i="4" s="1"/>
  <c r="CR228" i="4" s="1"/>
  <c r="BU228" i="4"/>
  <c r="CG228" i="4" s="1"/>
  <c r="CS228" i="4" s="1"/>
  <c r="BV228" i="4"/>
  <c r="CH228" i="4" s="1"/>
  <c r="BW228" i="4"/>
  <c r="CI228" i="4" s="1"/>
  <c r="BX228" i="4"/>
  <c r="BY228" i="4"/>
  <c r="BZ228" i="4"/>
  <c r="CA228" i="4"/>
  <c r="CM228" i="4" s="1"/>
  <c r="DO228" i="4" s="1"/>
  <c r="CB228" i="4"/>
  <c r="CC228" i="4"/>
  <c r="CO228" i="4" s="1"/>
  <c r="CE228" i="4"/>
  <c r="CQ228" i="4" s="1"/>
  <c r="DS228" i="4" s="1"/>
  <c r="CJ228" i="4"/>
  <c r="CV228" i="4" s="1"/>
  <c r="CK228" i="4"/>
  <c r="CW228" i="4" s="1"/>
  <c r="CL228" i="4"/>
  <c r="DN228" i="4" s="1"/>
  <c r="CN228" i="4"/>
  <c r="CP228" i="4"/>
  <c r="CT228" i="4"/>
  <c r="DV228" i="4" s="1"/>
  <c r="CU228" i="4"/>
  <c r="CZ228" i="4"/>
  <c r="DA228" i="4"/>
  <c r="DB228" i="4"/>
  <c r="DL228" i="4" s="1"/>
  <c r="DC228" i="4"/>
  <c r="DD228" i="4"/>
  <c r="DR228" i="4" s="1"/>
  <c r="DE228" i="4"/>
  <c r="DF228" i="4"/>
  <c r="DT228" i="4" s="1"/>
  <c r="DG228" i="4"/>
  <c r="DH228" i="4"/>
  <c r="DI228" i="4"/>
  <c r="DW228" i="4" s="1"/>
  <c r="DJ228" i="4"/>
  <c r="DK228" i="4"/>
  <c r="DX228" i="4"/>
  <c r="DY228" i="4"/>
  <c r="BN229" i="4"/>
  <c r="BZ229" i="4" s="1"/>
  <c r="CL229" i="4" s="1"/>
  <c r="DN229" i="4" s="1"/>
  <c r="BO229" i="4"/>
  <c r="BP229" i="4"/>
  <c r="CB229" i="4" s="1"/>
  <c r="CN229" i="4" s="1"/>
  <c r="BQ229" i="4"/>
  <c r="BR229" i="4"/>
  <c r="BS229" i="4"/>
  <c r="CE229" i="4" s="1"/>
  <c r="CQ229" i="4" s="1"/>
  <c r="BT229" i="4"/>
  <c r="BU229" i="4"/>
  <c r="BV229" i="4"/>
  <c r="CH229" i="4" s="1"/>
  <c r="CT229" i="4" s="1"/>
  <c r="BW229" i="4"/>
  <c r="BX229" i="4"/>
  <c r="BY229" i="4"/>
  <c r="CK229" i="4" s="1"/>
  <c r="CW229" i="4" s="1"/>
  <c r="DY229" i="4" s="1"/>
  <c r="CA229" i="4"/>
  <c r="CM229" i="4" s="1"/>
  <c r="CC229" i="4"/>
  <c r="CD229" i="4"/>
  <c r="CP229" i="4" s="1"/>
  <c r="DR229" i="4" s="1"/>
  <c r="CF229" i="4"/>
  <c r="CR229" i="4" s="1"/>
  <c r="CG229" i="4"/>
  <c r="CI229" i="4"/>
  <c r="CU229" i="4" s="1"/>
  <c r="CJ229" i="4"/>
  <c r="CV229" i="4" s="1"/>
  <c r="CO229" i="4"/>
  <c r="DQ229" i="4" s="1"/>
  <c r="CS229" i="4"/>
  <c r="CZ229" i="4"/>
  <c r="DA229" i="4"/>
  <c r="DB229" i="4"/>
  <c r="DC229" i="4"/>
  <c r="DD229" i="4"/>
  <c r="DE229" i="4"/>
  <c r="DF229" i="4"/>
  <c r="DG229" i="4"/>
  <c r="DH229" i="4"/>
  <c r="DI229" i="4"/>
  <c r="DJ229" i="4"/>
  <c r="DK229" i="4"/>
  <c r="DM229" i="4"/>
  <c r="DV229" i="4"/>
  <c r="DW229" i="4"/>
  <c r="DX229" i="4"/>
  <c r="BN230" i="4"/>
  <c r="BO230" i="4"/>
  <c r="BP230" i="4"/>
  <c r="CB230" i="4" s="1"/>
  <c r="BQ230" i="4"/>
  <c r="CC230" i="4" s="1"/>
  <c r="CO230" i="4" s="1"/>
  <c r="BR230" i="4"/>
  <c r="BS230" i="4"/>
  <c r="CE230" i="4" s="1"/>
  <c r="CQ230" i="4" s="1"/>
  <c r="DS230" i="4" s="1"/>
  <c r="BT230" i="4"/>
  <c r="CF230" i="4" s="1"/>
  <c r="CR230" i="4" s="1"/>
  <c r="DT230" i="4" s="1"/>
  <c r="BU230" i="4"/>
  <c r="BV230" i="4"/>
  <c r="BW230" i="4"/>
  <c r="BX230" i="4"/>
  <c r="BY230" i="4"/>
  <c r="CK230" i="4" s="1"/>
  <c r="BZ230" i="4"/>
  <c r="CL230" i="4" s="1"/>
  <c r="CA230" i="4"/>
  <c r="CM230" i="4" s="1"/>
  <c r="DO230" i="4" s="1"/>
  <c r="CD230" i="4"/>
  <c r="CP230" i="4" s="1"/>
  <c r="CG230" i="4"/>
  <c r="CS230" i="4" s="1"/>
  <c r="CH230" i="4"/>
  <c r="CT230" i="4" s="1"/>
  <c r="CI230" i="4"/>
  <c r="CU230" i="4" s="1"/>
  <c r="DW230" i="4" s="1"/>
  <c r="CJ230" i="4"/>
  <c r="CN230" i="4"/>
  <c r="CV230" i="4"/>
  <c r="CW230" i="4"/>
  <c r="CZ230" i="4"/>
  <c r="DA230" i="4"/>
  <c r="DB230" i="4"/>
  <c r="DC230" i="4"/>
  <c r="DD230" i="4"/>
  <c r="DE230" i="4"/>
  <c r="DF230" i="4"/>
  <c r="DG230" i="4"/>
  <c r="DH230" i="4"/>
  <c r="DI230" i="4"/>
  <c r="DJ230" i="4"/>
  <c r="DX230" i="4" s="1"/>
  <c r="DK230" i="4"/>
  <c r="DL230" i="4"/>
  <c r="DM230" i="4"/>
  <c r="DU230" i="4"/>
  <c r="DV230" i="4"/>
  <c r="BN231" i="4"/>
  <c r="BZ231" i="4" s="1"/>
  <c r="BO231" i="4"/>
  <c r="CA231" i="4" s="1"/>
  <c r="BP231" i="4"/>
  <c r="CB231" i="4" s="1"/>
  <c r="CN231" i="4" s="1"/>
  <c r="DP231" i="4" s="1"/>
  <c r="BQ231" i="4"/>
  <c r="BR231" i="4"/>
  <c r="BS231" i="4"/>
  <c r="BT231" i="4"/>
  <c r="CF231" i="4" s="1"/>
  <c r="CR231" i="4" s="1"/>
  <c r="BU231" i="4"/>
  <c r="BV231" i="4"/>
  <c r="BW231" i="4"/>
  <c r="CI231" i="4" s="1"/>
  <c r="BX231" i="4"/>
  <c r="CJ231" i="4" s="1"/>
  <c r="BY231" i="4"/>
  <c r="CK231" i="4" s="1"/>
  <c r="CW231" i="4" s="1"/>
  <c r="DY231" i="4" s="1"/>
  <c r="CC231" i="4"/>
  <c r="CO231" i="4" s="1"/>
  <c r="DQ231" i="4" s="1"/>
  <c r="CD231" i="4"/>
  <c r="CE231" i="4"/>
  <c r="CQ231" i="4" s="1"/>
  <c r="CG231" i="4"/>
  <c r="CS231" i="4" s="1"/>
  <c r="DU231" i="4" s="1"/>
  <c r="CH231" i="4"/>
  <c r="CT231" i="4" s="1"/>
  <c r="CL231" i="4"/>
  <c r="CM231" i="4"/>
  <c r="CP231" i="4"/>
  <c r="CU231" i="4"/>
  <c r="CV231" i="4"/>
  <c r="CZ231" i="4"/>
  <c r="DA231" i="4"/>
  <c r="DO231" i="4" s="1"/>
  <c r="DB231" i="4"/>
  <c r="DC231" i="4"/>
  <c r="DD231" i="4"/>
  <c r="DR231" i="4" s="1"/>
  <c r="DE231" i="4"/>
  <c r="DF231" i="4"/>
  <c r="DG231" i="4"/>
  <c r="DH231" i="4"/>
  <c r="DI231" i="4"/>
  <c r="DJ231" i="4"/>
  <c r="DK231" i="4"/>
  <c r="DL231" i="4"/>
  <c r="DM231" i="4"/>
  <c r="DN231" i="4"/>
  <c r="DV231" i="4"/>
  <c r="DX231" i="4"/>
  <c r="BN232" i="4"/>
  <c r="BZ232" i="4" s="1"/>
  <c r="CL232" i="4" s="1"/>
  <c r="DN232" i="4" s="1"/>
  <c r="BO232" i="4"/>
  <c r="BP232" i="4"/>
  <c r="CB232" i="4" s="1"/>
  <c r="BQ232" i="4"/>
  <c r="BR232" i="4"/>
  <c r="BS232" i="4"/>
  <c r="CE232" i="4" s="1"/>
  <c r="CQ232" i="4" s="1"/>
  <c r="DS232" i="4" s="1"/>
  <c r="BT232" i="4"/>
  <c r="BU232" i="4"/>
  <c r="CG232" i="4" s="1"/>
  <c r="CS232" i="4" s="1"/>
  <c r="BV232" i="4"/>
  <c r="CH232" i="4" s="1"/>
  <c r="CT232" i="4" s="1"/>
  <c r="DV232" i="4" s="1"/>
  <c r="BW232" i="4"/>
  <c r="BX232" i="4"/>
  <c r="CJ232" i="4" s="1"/>
  <c r="BY232" i="4"/>
  <c r="CA232" i="4"/>
  <c r="CC232" i="4"/>
  <c r="CO232" i="4" s="1"/>
  <c r="CD232" i="4"/>
  <c r="CF232" i="4"/>
  <c r="CR232" i="4" s="1"/>
  <c r="CI232" i="4"/>
  <c r="CK232" i="4"/>
  <c r="CW232" i="4" s="1"/>
  <c r="CM232" i="4"/>
  <c r="DO232" i="4" s="1"/>
  <c r="CN232" i="4"/>
  <c r="CP232" i="4"/>
  <c r="CU232" i="4"/>
  <c r="DW232" i="4" s="1"/>
  <c r="CV232" i="4"/>
  <c r="CZ232" i="4"/>
  <c r="DA232" i="4"/>
  <c r="DB232" i="4"/>
  <c r="DC232" i="4"/>
  <c r="DD232" i="4"/>
  <c r="DE232" i="4"/>
  <c r="DF232" i="4"/>
  <c r="DL232" i="4" s="1"/>
  <c r="DG232" i="4"/>
  <c r="DU232" i="4" s="1"/>
  <c r="DH232" i="4"/>
  <c r="DI232" i="4"/>
  <c r="DJ232" i="4"/>
  <c r="DK232" i="4"/>
  <c r="DY232" i="4" s="1"/>
  <c r="DR232" i="4"/>
  <c r="DT232" i="4"/>
  <c r="BN233" i="4"/>
  <c r="BZ233" i="4" s="1"/>
  <c r="CL233" i="4" s="1"/>
  <c r="BO233" i="4"/>
  <c r="BP233" i="4"/>
  <c r="CB233" i="4" s="1"/>
  <c r="CN233" i="4" s="1"/>
  <c r="DP233" i="4" s="1"/>
  <c r="BQ233" i="4"/>
  <c r="CC233" i="4" s="1"/>
  <c r="CO233" i="4" s="1"/>
  <c r="DQ233" i="4" s="1"/>
  <c r="BR233" i="4"/>
  <c r="BS233" i="4"/>
  <c r="CE233" i="4" s="1"/>
  <c r="CQ233" i="4" s="1"/>
  <c r="BT233" i="4"/>
  <c r="BU233" i="4"/>
  <c r="BV233" i="4"/>
  <c r="CH233" i="4" s="1"/>
  <c r="BW233" i="4"/>
  <c r="BX233" i="4"/>
  <c r="CJ233" i="4" s="1"/>
  <c r="BY233" i="4"/>
  <c r="CK233" i="4" s="1"/>
  <c r="CW233" i="4" s="1"/>
  <c r="CA233" i="4"/>
  <c r="CM233" i="4" s="1"/>
  <c r="CD233" i="4"/>
  <c r="CP233" i="4" s="1"/>
  <c r="CF233" i="4"/>
  <c r="CR233" i="4" s="1"/>
  <c r="DT233" i="4" s="1"/>
  <c r="CG233" i="4"/>
  <c r="CI233" i="4"/>
  <c r="CU233" i="4" s="1"/>
  <c r="CS233" i="4"/>
  <c r="DU233" i="4" s="1"/>
  <c r="CT233" i="4"/>
  <c r="CV233" i="4"/>
  <c r="DX233" i="4" s="1"/>
  <c r="CZ233" i="4"/>
  <c r="DA233" i="4"/>
  <c r="DO233" i="4" s="1"/>
  <c r="DB233" i="4"/>
  <c r="DC233" i="4"/>
  <c r="DD233" i="4"/>
  <c r="DR233" i="4" s="1"/>
  <c r="DE233" i="4"/>
  <c r="DS233" i="4" s="1"/>
  <c r="DF233" i="4"/>
  <c r="DG233" i="4"/>
  <c r="DH233" i="4"/>
  <c r="DI233" i="4"/>
  <c r="DJ233" i="4"/>
  <c r="DK233" i="4"/>
  <c r="DL233" i="4"/>
  <c r="DM233" i="4"/>
  <c r="DY233" i="4"/>
  <c r="BN234" i="4"/>
  <c r="BZ234" i="4" s="1"/>
  <c r="BO234" i="4"/>
  <c r="BP234" i="4"/>
  <c r="BQ234" i="4"/>
  <c r="CC234" i="4" s="1"/>
  <c r="CO234" i="4" s="1"/>
  <c r="BR234" i="4"/>
  <c r="BS234" i="4"/>
  <c r="CE234" i="4" s="1"/>
  <c r="CQ234" i="4" s="1"/>
  <c r="DS234" i="4" s="1"/>
  <c r="BT234" i="4"/>
  <c r="CF234" i="4" s="1"/>
  <c r="CR234" i="4" s="1"/>
  <c r="BU234" i="4"/>
  <c r="BV234" i="4"/>
  <c r="CH234" i="4" s="1"/>
  <c r="CT234" i="4" s="1"/>
  <c r="BW234" i="4"/>
  <c r="BX234" i="4"/>
  <c r="BY234" i="4"/>
  <c r="CK234" i="4" s="1"/>
  <c r="CW234" i="4" s="1"/>
  <c r="CA234" i="4"/>
  <c r="CB234" i="4"/>
  <c r="CN234" i="4" s="1"/>
  <c r="CD234" i="4"/>
  <c r="CP234" i="4" s="1"/>
  <c r="DR234" i="4" s="1"/>
  <c r="CG234" i="4"/>
  <c r="CS234" i="4" s="1"/>
  <c r="CI234" i="4"/>
  <c r="CJ234" i="4"/>
  <c r="CV234" i="4" s="1"/>
  <c r="CL234" i="4"/>
  <c r="CM234" i="4"/>
  <c r="DO234" i="4" s="1"/>
  <c r="CU234" i="4"/>
  <c r="CZ234" i="4"/>
  <c r="DA234" i="4"/>
  <c r="DB234" i="4"/>
  <c r="DP234" i="4" s="1"/>
  <c r="DC234" i="4"/>
  <c r="DD234" i="4"/>
  <c r="DE234" i="4"/>
  <c r="DF234" i="4"/>
  <c r="DG234" i="4"/>
  <c r="DU234" i="4" s="1"/>
  <c r="DH234" i="4"/>
  <c r="DI234" i="4"/>
  <c r="DJ234" i="4"/>
  <c r="DX234" i="4" s="1"/>
  <c r="DK234" i="4"/>
  <c r="DV234" i="4"/>
  <c r="DW234" i="4"/>
  <c r="BN235" i="4"/>
  <c r="BO235" i="4"/>
  <c r="CA235" i="4" s="1"/>
  <c r="CM235" i="4" s="1"/>
  <c r="BP235" i="4"/>
  <c r="CB235" i="4" s="1"/>
  <c r="CN235" i="4" s="1"/>
  <c r="DP235" i="4" s="1"/>
  <c r="BQ235" i="4"/>
  <c r="CC235" i="4" s="1"/>
  <c r="CO235" i="4" s="1"/>
  <c r="DQ235" i="4" s="1"/>
  <c r="BR235" i="4"/>
  <c r="CD235" i="4" s="1"/>
  <c r="CP235" i="4" s="1"/>
  <c r="BS235" i="4"/>
  <c r="BT235" i="4"/>
  <c r="BU235" i="4"/>
  <c r="BV235" i="4"/>
  <c r="BW235" i="4"/>
  <c r="CI235" i="4" s="1"/>
  <c r="CU235" i="4" s="1"/>
  <c r="BX235" i="4"/>
  <c r="CJ235" i="4" s="1"/>
  <c r="BY235" i="4"/>
  <c r="BZ235" i="4"/>
  <c r="CL235" i="4" s="1"/>
  <c r="CE235" i="4"/>
  <c r="CQ235" i="4" s="1"/>
  <c r="CF235" i="4"/>
  <c r="CG235" i="4"/>
  <c r="CH235" i="4"/>
  <c r="CT235" i="4" s="1"/>
  <c r="DV235" i="4" s="1"/>
  <c r="CK235" i="4"/>
  <c r="CR235" i="4"/>
  <c r="CS235" i="4"/>
  <c r="DU235" i="4" s="1"/>
  <c r="CV235" i="4"/>
  <c r="DX235" i="4" s="1"/>
  <c r="CW235" i="4"/>
  <c r="DY235" i="4" s="1"/>
  <c r="CZ235" i="4"/>
  <c r="DA235" i="4"/>
  <c r="DB235" i="4"/>
  <c r="DC235" i="4"/>
  <c r="DD235" i="4"/>
  <c r="DE235" i="4"/>
  <c r="DS235" i="4" s="1"/>
  <c r="DF235" i="4"/>
  <c r="DG235" i="4"/>
  <c r="DH235" i="4"/>
  <c r="DI235" i="4"/>
  <c r="DJ235" i="4"/>
  <c r="DK235" i="4"/>
  <c r="DM235" i="4"/>
  <c r="DN235" i="4"/>
  <c r="BN236" i="4"/>
  <c r="BZ236" i="4" s="1"/>
  <c r="CL236" i="4" s="1"/>
  <c r="DN236" i="4" s="1"/>
  <c r="BO236" i="4"/>
  <c r="CA236" i="4" s="1"/>
  <c r="BP236" i="4"/>
  <c r="CB236" i="4" s="1"/>
  <c r="BQ236" i="4"/>
  <c r="BR236" i="4"/>
  <c r="BS236" i="4"/>
  <c r="BT236" i="4"/>
  <c r="BU236" i="4"/>
  <c r="CG236" i="4" s="1"/>
  <c r="CS236" i="4" s="1"/>
  <c r="BV236" i="4"/>
  <c r="CH236" i="4" s="1"/>
  <c r="CT236" i="4" s="1"/>
  <c r="DV236" i="4" s="1"/>
  <c r="BW236" i="4"/>
  <c r="CI236" i="4" s="1"/>
  <c r="CU236" i="4" s="1"/>
  <c r="DW236" i="4" s="1"/>
  <c r="BX236" i="4"/>
  <c r="CJ236" i="4" s="1"/>
  <c r="BY236" i="4"/>
  <c r="CC236" i="4"/>
  <c r="CO236" i="4" s="1"/>
  <c r="CD236" i="4"/>
  <c r="CE236" i="4"/>
  <c r="CF236" i="4"/>
  <c r="CR236" i="4" s="1"/>
  <c r="DT236" i="4" s="1"/>
  <c r="CK236" i="4"/>
  <c r="CW236" i="4" s="1"/>
  <c r="CM236" i="4"/>
  <c r="DO236" i="4" s="1"/>
  <c r="CN236" i="4"/>
  <c r="CP236" i="4"/>
  <c r="DR236" i="4" s="1"/>
  <c r="CQ236" i="4"/>
  <c r="CV236" i="4"/>
  <c r="CZ236" i="4"/>
  <c r="DA236" i="4"/>
  <c r="DM236" i="4" s="1"/>
  <c r="DB236" i="4"/>
  <c r="DC236" i="4"/>
  <c r="DD236" i="4"/>
  <c r="DE236" i="4"/>
  <c r="DF236" i="4"/>
  <c r="DG236" i="4"/>
  <c r="DH236" i="4"/>
  <c r="DI236" i="4"/>
  <c r="DJ236" i="4"/>
  <c r="DX236" i="4" s="1"/>
  <c r="DK236" i="4"/>
  <c r="DS236" i="4"/>
  <c r="BN237" i="4"/>
  <c r="BZ237" i="4" s="1"/>
  <c r="CL237" i="4" s="1"/>
  <c r="BO237" i="4"/>
  <c r="BP237" i="4"/>
  <c r="CB237" i="4" s="1"/>
  <c r="CN237" i="4" s="1"/>
  <c r="DP237" i="4" s="1"/>
  <c r="BQ237" i="4"/>
  <c r="CC237" i="4" s="1"/>
  <c r="CO237" i="4" s="1"/>
  <c r="DQ237" i="4" s="1"/>
  <c r="BR237" i="4"/>
  <c r="BS237" i="4"/>
  <c r="CE237" i="4" s="1"/>
  <c r="CQ237" i="4" s="1"/>
  <c r="BT237" i="4"/>
  <c r="BU237" i="4"/>
  <c r="BV237" i="4"/>
  <c r="CH237" i="4" s="1"/>
  <c r="BW237" i="4"/>
  <c r="BX237" i="4"/>
  <c r="BY237" i="4"/>
  <c r="CK237" i="4" s="1"/>
  <c r="CW237" i="4" s="1"/>
  <c r="DY237" i="4" s="1"/>
  <c r="CA237" i="4"/>
  <c r="CM237" i="4" s="1"/>
  <c r="CD237" i="4"/>
  <c r="CP237" i="4" s="1"/>
  <c r="CF237" i="4"/>
  <c r="CG237" i="4"/>
  <c r="CI237" i="4"/>
  <c r="CU237" i="4" s="1"/>
  <c r="CJ237" i="4"/>
  <c r="CV237" i="4" s="1"/>
  <c r="CR237" i="4"/>
  <c r="CS237" i="4"/>
  <c r="DU237" i="4" s="1"/>
  <c r="CT237" i="4"/>
  <c r="CZ237" i="4"/>
  <c r="DA237" i="4"/>
  <c r="DB237" i="4"/>
  <c r="DC237" i="4"/>
  <c r="DD237" i="4"/>
  <c r="DR237" i="4" s="1"/>
  <c r="DE237" i="4"/>
  <c r="DS237" i="4" s="1"/>
  <c r="DF237" i="4"/>
  <c r="DG237" i="4"/>
  <c r="DH237" i="4"/>
  <c r="DI237" i="4"/>
  <c r="DJ237" i="4"/>
  <c r="DK237" i="4"/>
  <c r="DL237" i="4"/>
  <c r="DM237" i="4"/>
  <c r="DT237" i="4"/>
  <c r="BN238" i="4"/>
  <c r="BZ238" i="4" s="1"/>
  <c r="CL238" i="4" s="1"/>
  <c r="BO238" i="4"/>
  <c r="CA238" i="4" s="1"/>
  <c r="BP238" i="4"/>
  <c r="BQ238" i="4"/>
  <c r="CC238" i="4" s="1"/>
  <c r="CO238" i="4" s="1"/>
  <c r="BR238" i="4"/>
  <c r="BS238" i="4"/>
  <c r="BT238" i="4"/>
  <c r="CF238" i="4" s="1"/>
  <c r="CR238" i="4" s="1"/>
  <c r="BU238" i="4"/>
  <c r="BV238" i="4"/>
  <c r="CH238" i="4" s="1"/>
  <c r="CT238" i="4" s="1"/>
  <c r="BW238" i="4"/>
  <c r="CI238" i="4" s="1"/>
  <c r="CU238" i="4" s="1"/>
  <c r="DW238" i="4" s="1"/>
  <c r="BX238" i="4"/>
  <c r="BY238" i="4"/>
  <c r="CK238" i="4" s="1"/>
  <c r="CW238" i="4" s="1"/>
  <c r="CB238" i="4"/>
  <c r="CN238" i="4" s="1"/>
  <c r="CD238" i="4"/>
  <c r="CE238" i="4"/>
  <c r="CQ238" i="4" s="1"/>
  <c r="DS238" i="4" s="1"/>
  <c r="CG238" i="4"/>
  <c r="CS238" i="4" s="1"/>
  <c r="CJ238" i="4"/>
  <c r="CV238" i="4" s="1"/>
  <c r="CM238" i="4"/>
  <c r="DO238" i="4" s="1"/>
  <c r="CP238" i="4"/>
  <c r="DR238" i="4" s="1"/>
  <c r="CZ238" i="4"/>
  <c r="DA238" i="4"/>
  <c r="DB238" i="4"/>
  <c r="DC238" i="4"/>
  <c r="DD238" i="4"/>
  <c r="DE238" i="4"/>
  <c r="DF238" i="4"/>
  <c r="DG238" i="4"/>
  <c r="DH238" i="4"/>
  <c r="DI238" i="4"/>
  <c r="DJ238" i="4"/>
  <c r="DK238" i="4"/>
  <c r="DY238" i="4" s="1"/>
  <c r="DV238" i="4"/>
  <c r="DX238" i="4"/>
  <c r="BN239" i="4"/>
  <c r="BO239" i="4"/>
  <c r="CA239" i="4" s="1"/>
  <c r="CM239" i="4" s="1"/>
  <c r="BP239" i="4"/>
  <c r="BQ239" i="4"/>
  <c r="CC239" i="4" s="1"/>
  <c r="CO239" i="4" s="1"/>
  <c r="DQ239" i="4" s="1"/>
  <c r="BR239" i="4"/>
  <c r="CD239" i="4" s="1"/>
  <c r="CP239" i="4" s="1"/>
  <c r="BS239" i="4"/>
  <c r="BT239" i="4"/>
  <c r="BU239" i="4"/>
  <c r="BV239" i="4"/>
  <c r="BW239" i="4"/>
  <c r="CI239" i="4" s="1"/>
  <c r="CU239" i="4" s="1"/>
  <c r="BX239" i="4"/>
  <c r="BY239" i="4"/>
  <c r="BZ239" i="4"/>
  <c r="CL239" i="4" s="1"/>
  <c r="DN239" i="4" s="1"/>
  <c r="CB239" i="4"/>
  <c r="CE239" i="4"/>
  <c r="CQ239" i="4" s="1"/>
  <c r="CF239" i="4"/>
  <c r="CG239" i="4"/>
  <c r="CH239" i="4"/>
  <c r="CT239" i="4" s="1"/>
  <c r="CJ239" i="4"/>
  <c r="CK239" i="4"/>
  <c r="CW239" i="4" s="1"/>
  <c r="DY239" i="4" s="1"/>
  <c r="CN239" i="4"/>
  <c r="DP239" i="4" s="1"/>
  <c r="CR239" i="4"/>
  <c r="CS239" i="4"/>
  <c r="CV239" i="4"/>
  <c r="DX239" i="4" s="1"/>
  <c r="CZ239" i="4"/>
  <c r="DA239" i="4"/>
  <c r="DB239" i="4"/>
  <c r="DC239" i="4"/>
  <c r="DD239" i="4"/>
  <c r="DE239" i="4"/>
  <c r="DS239" i="4" s="1"/>
  <c r="DF239" i="4"/>
  <c r="DT239" i="4" s="1"/>
  <c r="DG239" i="4"/>
  <c r="DH239" i="4"/>
  <c r="DI239" i="4"/>
  <c r="DJ239" i="4"/>
  <c r="DK239" i="4"/>
  <c r="DU239" i="4"/>
  <c r="BN240" i="4"/>
  <c r="BZ240" i="4" s="1"/>
  <c r="CL240" i="4" s="1"/>
  <c r="DN240" i="4" s="1"/>
  <c r="BO240" i="4"/>
  <c r="CA240" i="4" s="1"/>
  <c r="CM240" i="4" s="1"/>
  <c r="BP240" i="4"/>
  <c r="CB240" i="4" s="1"/>
  <c r="BQ240" i="4"/>
  <c r="BR240" i="4"/>
  <c r="BS240" i="4"/>
  <c r="BT240" i="4"/>
  <c r="BU240" i="4"/>
  <c r="CG240" i="4" s="1"/>
  <c r="BV240" i="4"/>
  <c r="BW240" i="4"/>
  <c r="CI240" i="4" s="1"/>
  <c r="CU240" i="4" s="1"/>
  <c r="BX240" i="4"/>
  <c r="CJ240" i="4" s="1"/>
  <c r="CV240" i="4" s="1"/>
  <c r="BY240" i="4"/>
  <c r="CC240" i="4"/>
  <c r="CO240" i="4" s="1"/>
  <c r="CD240" i="4"/>
  <c r="CP240" i="4" s="1"/>
  <c r="DR240" i="4" s="1"/>
  <c r="CE240" i="4"/>
  <c r="CF240" i="4"/>
  <c r="CR240" i="4" s="1"/>
  <c r="DT240" i="4" s="1"/>
  <c r="CH240" i="4"/>
  <c r="CT240" i="4" s="1"/>
  <c r="DV240" i="4" s="1"/>
  <c r="CK240" i="4"/>
  <c r="CW240" i="4" s="1"/>
  <c r="CN240" i="4"/>
  <c r="CQ240" i="4"/>
  <c r="CS240" i="4"/>
  <c r="CZ240" i="4"/>
  <c r="DA240" i="4"/>
  <c r="DB240" i="4"/>
  <c r="DC240" i="4"/>
  <c r="DD240" i="4"/>
  <c r="DE240" i="4"/>
  <c r="DF240" i="4"/>
  <c r="DG240" i="4"/>
  <c r="DH240" i="4"/>
  <c r="DI240" i="4"/>
  <c r="DW240" i="4" s="1"/>
  <c r="DJ240" i="4"/>
  <c r="DX240" i="4" s="1"/>
  <c r="DK240" i="4"/>
  <c r="DQ240" i="4"/>
  <c r="DS240" i="4"/>
  <c r="DY240" i="4"/>
  <c r="BN241" i="4"/>
  <c r="BZ241" i="4" s="1"/>
  <c r="CL241" i="4" s="1"/>
  <c r="BO241" i="4"/>
  <c r="BP241" i="4"/>
  <c r="CB241" i="4" s="1"/>
  <c r="CN241" i="4" s="1"/>
  <c r="BQ241" i="4"/>
  <c r="BR241" i="4"/>
  <c r="BS241" i="4"/>
  <c r="CE241" i="4" s="1"/>
  <c r="BT241" i="4"/>
  <c r="BU241" i="4"/>
  <c r="CG241" i="4" s="1"/>
  <c r="BV241" i="4"/>
  <c r="CH241" i="4" s="1"/>
  <c r="CT241" i="4" s="1"/>
  <c r="BW241" i="4"/>
  <c r="BX241" i="4"/>
  <c r="CJ241" i="4" s="1"/>
  <c r="CV241" i="4" s="1"/>
  <c r="BY241" i="4"/>
  <c r="CA241" i="4"/>
  <c r="CM241" i="4" s="1"/>
  <c r="CC241" i="4"/>
  <c r="CD241" i="4"/>
  <c r="CP241" i="4" s="1"/>
  <c r="DR241" i="4" s="1"/>
  <c r="CF241" i="4"/>
  <c r="CR241" i="4" s="1"/>
  <c r="DT241" i="4" s="1"/>
  <c r="CI241" i="4"/>
  <c r="CU241" i="4" s="1"/>
  <c r="CK241" i="4"/>
  <c r="CO241" i="4"/>
  <c r="CQ241" i="4"/>
  <c r="CS241" i="4"/>
  <c r="DU241" i="4" s="1"/>
  <c r="CW241" i="4"/>
  <c r="CZ241" i="4"/>
  <c r="DA241" i="4"/>
  <c r="DB241" i="4"/>
  <c r="DP241" i="4" s="1"/>
  <c r="DC241" i="4"/>
  <c r="DD241" i="4"/>
  <c r="DE241" i="4"/>
  <c r="DF241" i="4"/>
  <c r="DG241" i="4"/>
  <c r="DH241" i="4"/>
  <c r="DV241" i="4" s="1"/>
  <c r="DI241" i="4"/>
  <c r="DW241" i="4" s="1"/>
  <c r="DJ241" i="4"/>
  <c r="DX241" i="4" s="1"/>
  <c r="DK241" i="4"/>
  <c r="DQ241" i="4"/>
  <c r="DY241" i="4"/>
  <c r="BN242" i="4"/>
  <c r="BZ242" i="4" s="1"/>
  <c r="CL242" i="4" s="1"/>
  <c r="BO242" i="4"/>
  <c r="CA242" i="4" s="1"/>
  <c r="CM242" i="4" s="1"/>
  <c r="DO242" i="4" s="1"/>
  <c r="BP242" i="4"/>
  <c r="BQ242" i="4"/>
  <c r="CC242" i="4" s="1"/>
  <c r="CO242" i="4" s="1"/>
  <c r="BR242" i="4"/>
  <c r="BS242" i="4"/>
  <c r="BT242" i="4"/>
  <c r="CF242" i="4" s="1"/>
  <c r="BU242" i="4"/>
  <c r="BV242" i="4"/>
  <c r="BW242" i="4"/>
  <c r="BX242" i="4"/>
  <c r="BY242" i="4"/>
  <c r="CK242" i="4" s="1"/>
  <c r="CW242" i="4" s="1"/>
  <c r="CB242" i="4"/>
  <c r="CN242" i="4" s="1"/>
  <c r="CD242" i="4"/>
  <c r="CE242" i="4"/>
  <c r="CQ242" i="4" s="1"/>
  <c r="DS242" i="4" s="1"/>
  <c r="CG242" i="4"/>
  <c r="CS242" i="4" s="1"/>
  <c r="DU242" i="4" s="1"/>
  <c r="CH242" i="4"/>
  <c r="CI242" i="4"/>
  <c r="CU242" i="4" s="1"/>
  <c r="DW242" i="4" s="1"/>
  <c r="CJ242" i="4"/>
  <c r="CV242" i="4" s="1"/>
  <c r="CP242" i="4"/>
  <c r="DR242" i="4" s="1"/>
  <c r="CR242" i="4"/>
  <c r="CT242" i="4"/>
  <c r="CZ242" i="4"/>
  <c r="DA242" i="4"/>
  <c r="DB242" i="4"/>
  <c r="DP242" i="4" s="1"/>
  <c r="DC242" i="4"/>
  <c r="DD242" i="4"/>
  <c r="DE242" i="4"/>
  <c r="DF242" i="4"/>
  <c r="DG242" i="4"/>
  <c r="DH242" i="4"/>
  <c r="DI242" i="4"/>
  <c r="DJ242" i="4"/>
  <c r="DX242" i="4" s="1"/>
  <c r="DK242" i="4"/>
  <c r="DV242" i="4"/>
  <c r="BN243" i="4"/>
  <c r="BO243" i="4"/>
  <c r="CA243" i="4" s="1"/>
  <c r="CM243" i="4" s="1"/>
  <c r="BP243" i="4"/>
  <c r="CB243" i="4" s="1"/>
  <c r="CN243" i="4" s="1"/>
  <c r="DP243" i="4" s="1"/>
  <c r="BQ243" i="4"/>
  <c r="CC243" i="4" s="1"/>
  <c r="CO243" i="4" s="1"/>
  <c r="BR243" i="4"/>
  <c r="CD243" i="4" s="1"/>
  <c r="BS243" i="4"/>
  <c r="BT243" i="4"/>
  <c r="BU243" i="4"/>
  <c r="BV243" i="4"/>
  <c r="BW243" i="4"/>
  <c r="CI243" i="4" s="1"/>
  <c r="BX243" i="4"/>
  <c r="CJ243" i="4" s="1"/>
  <c r="CV243" i="4" s="1"/>
  <c r="DX243" i="4" s="1"/>
  <c r="BY243" i="4"/>
  <c r="CK243" i="4" s="1"/>
  <c r="CW243" i="4" s="1"/>
  <c r="BZ243" i="4"/>
  <c r="CL243" i="4" s="1"/>
  <c r="CE243" i="4"/>
  <c r="CQ243" i="4" s="1"/>
  <c r="CF243" i="4"/>
  <c r="CR243" i="4" s="1"/>
  <c r="DT243" i="4" s="1"/>
  <c r="CG243" i="4"/>
  <c r="CH243" i="4"/>
  <c r="CT243" i="4" s="1"/>
  <c r="CP243" i="4"/>
  <c r="CS243" i="4"/>
  <c r="DU243" i="4" s="1"/>
  <c r="CU243" i="4"/>
  <c r="CZ243" i="4"/>
  <c r="DA243" i="4"/>
  <c r="DB243" i="4"/>
  <c r="DC243" i="4"/>
  <c r="DD243" i="4"/>
  <c r="DR243" i="4" s="1"/>
  <c r="DE243" i="4"/>
  <c r="DF243" i="4"/>
  <c r="DG243" i="4"/>
  <c r="DH243" i="4"/>
  <c r="DI243" i="4"/>
  <c r="DW243" i="4" s="1"/>
  <c r="DJ243" i="4"/>
  <c r="DK243" i="4"/>
  <c r="DL243" i="4"/>
  <c r="DN243" i="4"/>
  <c r="DS243" i="4"/>
  <c r="DV243" i="4"/>
  <c r="BN244" i="4"/>
  <c r="BO244" i="4"/>
  <c r="CA244" i="4" s="1"/>
  <c r="CM244" i="4" s="1"/>
  <c r="BP244" i="4"/>
  <c r="CB244" i="4" s="1"/>
  <c r="CN244" i="4" s="1"/>
  <c r="BQ244" i="4"/>
  <c r="BR244" i="4"/>
  <c r="CD244" i="4" s="1"/>
  <c r="CP244" i="4" s="1"/>
  <c r="BS244" i="4"/>
  <c r="BT244" i="4"/>
  <c r="BU244" i="4"/>
  <c r="CG244" i="4" s="1"/>
  <c r="BV244" i="4"/>
  <c r="BW244" i="4"/>
  <c r="BX244" i="4"/>
  <c r="CJ244" i="4" s="1"/>
  <c r="CV244" i="4" s="1"/>
  <c r="BY244" i="4"/>
  <c r="BZ244" i="4"/>
  <c r="CL244" i="4" s="1"/>
  <c r="DN244" i="4" s="1"/>
  <c r="CC244" i="4"/>
  <c r="CO244" i="4" s="1"/>
  <c r="CE244" i="4"/>
  <c r="CF244" i="4"/>
  <c r="CR244" i="4" s="1"/>
  <c r="DT244" i="4" s="1"/>
  <c r="CH244" i="4"/>
  <c r="CT244" i="4" s="1"/>
  <c r="CI244" i="4"/>
  <c r="CK244" i="4"/>
  <c r="CW244" i="4" s="1"/>
  <c r="CQ244" i="4"/>
  <c r="CS244" i="4"/>
  <c r="CU244" i="4"/>
  <c r="CZ244" i="4"/>
  <c r="DA244" i="4"/>
  <c r="DB244" i="4"/>
  <c r="DC244" i="4"/>
  <c r="DQ244" i="4" s="1"/>
  <c r="DD244" i="4"/>
  <c r="DE244" i="4"/>
  <c r="DF244" i="4"/>
  <c r="DG244" i="4"/>
  <c r="DH244" i="4"/>
  <c r="DI244" i="4"/>
  <c r="DJ244" i="4"/>
  <c r="DK244" i="4"/>
  <c r="DY244" i="4" s="1"/>
  <c r="DL244" i="4"/>
  <c r="DS244" i="4"/>
  <c r="DV244" i="4"/>
  <c r="DW244" i="4"/>
  <c r="BN245" i="4"/>
  <c r="BZ245" i="4" s="1"/>
  <c r="CL245" i="4" s="1"/>
  <c r="BO245" i="4"/>
  <c r="BP245" i="4"/>
  <c r="CB245" i="4" s="1"/>
  <c r="CN245" i="4" s="1"/>
  <c r="BQ245" i="4"/>
  <c r="CC245" i="4" s="1"/>
  <c r="CO245" i="4" s="1"/>
  <c r="DQ245" i="4" s="1"/>
  <c r="BR245" i="4"/>
  <c r="BS245" i="4"/>
  <c r="CE245" i="4" s="1"/>
  <c r="BT245" i="4"/>
  <c r="BU245" i="4"/>
  <c r="BV245" i="4"/>
  <c r="CH245" i="4" s="1"/>
  <c r="BW245" i="4"/>
  <c r="BX245" i="4"/>
  <c r="CJ245" i="4" s="1"/>
  <c r="CV245" i="4" s="1"/>
  <c r="BY245" i="4"/>
  <c r="CA245" i="4"/>
  <c r="CM245" i="4" s="1"/>
  <c r="CD245" i="4"/>
  <c r="CP245" i="4" s="1"/>
  <c r="CF245" i="4"/>
  <c r="CG245" i="4"/>
  <c r="CS245" i="4" s="1"/>
  <c r="DU245" i="4" s="1"/>
  <c r="CI245" i="4"/>
  <c r="CU245" i="4" s="1"/>
  <c r="CK245" i="4"/>
  <c r="CW245" i="4" s="1"/>
  <c r="DY245" i="4" s="1"/>
  <c r="CQ245" i="4"/>
  <c r="CR245" i="4"/>
  <c r="CT245" i="4"/>
  <c r="CZ245" i="4"/>
  <c r="DA245" i="4"/>
  <c r="DB245" i="4"/>
  <c r="DP245" i="4" s="1"/>
  <c r="DC245" i="4"/>
  <c r="DD245" i="4"/>
  <c r="DR245" i="4" s="1"/>
  <c r="DE245" i="4"/>
  <c r="DS245" i="4" s="1"/>
  <c r="DF245" i="4"/>
  <c r="DG245" i="4"/>
  <c r="DH245" i="4"/>
  <c r="DI245" i="4"/>
  <c r="DJ245" i="4"/>
  <c r="DX245" i="4" s="1"/>
  <c r="DK245" i="4"/>
  <c r="DL245" i="4"/>
  <c r="DM245" i="4"/>
  <c r="DT245" i="4"/>
  <c r="DW245" i="4"/>
  <c r="BN246" i="4"/>
  <c r="BO246" i="4"/>
  <c r="BP246" i="4"/>
  <c r="BQ246" i="4"/>
  <c r="CC246" i="4" s="1"/>
  <c r="CO246" i="4" s="1"/>
  <c r="BR246" i="4"/>
  <c r="CD246" i="4" s="1"/>
  <c r="CP246" i="4" s="1"/>
  <c r="DR246" i="4" s="1"/>
  <c r="BS246" i="4"/>
  <c r="CE246" i="4" s="1"/>
  <c r="CQ246" i="4" s="1"/>
  <c r="BT246" i="4"/>
  <c r="CF246" i="4" s="1"/>
  <c r="BU246" i="4"/>
  <c r="BV246" i="4"/>
  <c r="BW246" i="4"/>
  <c r="BX246" i="4"/>
  <c r="BY246" i="4"/>
  <c r="CK246" i="4" s="1"/>
  <c r="CW246" i="4" s="1"/>
  <c r="BZ246" i="4"/>
  <c r="CL246" i="4" s="1"/>
  <c r="DN246" i="4" s="1"/>
  <c r="CA246" i="4"/>
  <c r="CM246" i="4" s="1"/>
  <c r="DO246" i="4" s="1"/>
  <c r="CB246" i="4"/>
  <c r="CN246" i="4" s="1"/>
  <c r="CG246" i="4"/>
  <c r="CS246" i="4" s="1"/>
  <c r="CH246" i="4"/>
  <c r="CI246" i="4"/>
  <c r="CJ246" i="4"/>
  <c r="CV246" i="4" s="1"/>
  <c r="CR246" i="4"/>
  <c r="CT246" i="4"/>
  <c r="DV246" i="4" s="1"/>
  <c r="CU246" i="4"/>
  <c r="DW246" i="4" s="1"/>
  <c r="CZ246" i="4"/>
  <c r="DA246" i="4"/>
  <c r="DB246" i="4"/>
  <c r="DP246" i="4" s="1"/>
  <c r="DC246" i="4"/>
  <c r="DQ246" i="4" s="1"/>
  <c r="DD246" i="4"/>
  <c r="DE246" i="4"/>
  <c r="DF246" i="4"/>
  <c r="DG246" i="4"/>
  <c r="DH246" i="4"/>
  <c r="DI246" i="4"/>
  <c r="DJ246" i="4"/>
  <c r="DX246" i="4" s="1"/>
  <c r="DK246" i="4"/>
  <c r="DU246" i="4"/>
  <c r="BN247" i="4"/>
  <c r="BO247" i="4"/>
  <c r="CA247" i="4" s="1"/>
  <c r="BP247" i="4"/>
  <c r="CB247" i="4" s="1"/>
  <c r="CN247" i="4" s="1"/>
  <c r="DP247" i="4" s="1"/>
  <c r="BQ247" i="4"/>
  <c r="CC247" i="4" s="1"/>
  <c r="CO247" i="4" s="1"/>
  <c r="BR247" i="4"/>
  <c r="CD247" i="4" s="1"/>
  <c r="CP247" i="4" s="1"/>
  <c r="BS247" i="4"/>
  <c r="BT247" i="4"/>
  <c r="BU247" i="4"/>
  <c r="BV247" i="4"/>
  <c r="BW247" i="4"/>
  <c r="CI247" i="4" s="1"/>
  <c r="BX247" i="4"/>
  <c r="CJ247" i="4" s="1"/>
  <c r="CV247" i="4" s="1"/>
  <c r="DX247" i="4" s="1"/>
  <c r="BY247" i="4"/>
  <c r="CK247" i="4" s="1"/>
  <c r="CW247" i="4" s="1"/>
  <c r="BZ247" i="4"/>
  <c r="CL247" i="4" s="1"/>
  <c r="DN247" i="4" s="1"/>
  <c r="CE247" i="4"/>
  <c r="CQ247" i="4" s="1"/>
  <c r="CF247" i="4"/>
  <c r="CR247" i="4" s="1"/>
  <c r="CG247" i="4"/>
  <c r="CH247" i="4"/>
  <c r="CT247" i="4" s="1"/>
  <c r="CM247" i="4"/>
  <c r="CS247" i="4"/>
  <c r="CU247" i="4"/>
  <c r="CZ247" i="4"/>
  <c r="DA247" i="4"/>
  <c r="DB247" i="4"/>
  <c r="DC247" i="4"/>
  <c r="DD247" i="4"/>
  <c r="DE247" i="4"/>
  <c r="DS247" i="4" s="1"/>
  <c r="DF247" i="4"/>
  <c r="DT247" i="4" s="1"/>
  <c r="DG247" i="4"/>
  <c r="DH247" i="4"/>
  <c r="DI247" i="4"/>
  <c r="DJ247" i="4"/>
  <c r="DK247" i="4"/>
  <c r="DU247" i="4"/>
  <c r="DV247" i="4"/>
  <c r="BN248" i="4"/>
  <c r="BO248" i="4"/>
  <c r="BP248" i="4"/>
  <c r="CB248" i="4" s="1"/>
  <c r="CN248" i="4" s="1"/>
  <c r="BQ248" i="4"/>
  <c r="BR248" i="4"/>
  <c r="CD248" i="4" s="1"/>
  <c r="CP248" i="4" s="1"/>
  <c r="BS248" i="4"/>
  <c r="CE248" i="4" s="1"/>
  <c r="CQ248" i="4" s="1"/>
  <c r="DS248" i="4" s="1"/>
  <c r="BT248" i="4"/>
  <c r="BU248" i="4"/>
  <c r="CG248" i="4" s="1"/>
  <c r="BV248" i="4"/>
  <c r="BW248" i="4"/>
  <c r="BX248" i="4"/>
  <c r="CJ248" i="4" s="1"/>
  <c r="BY248" i="4"/>
  <c r="BZ248" i="4"/>
  <c r="CL248" i="4" s="1"/>
  <c r="DN248" i="4" s="1"/>
  <c r="CA248" i="4"/>
  <c r="CC248" i="4"/>
  <c r="CO248" i="4" s="1"/>
  <c r="CF248" i="4"/>
  <c r="CR248" i="4" s="1"/>
  <c r="CH248" i="4"/>
  <c r="CI248" i="4"/>
  <c r="CK248" i="4"/>
  <c r="CW248" i="4" s="1"/>
  <c r="DY248" i="4" s="1"/>
  <c r="CM248" i="4"/>
  <c r="DO248" i="4" s="1"/>
  <c r="CS248" i="4"/>
  <c r="CT248" i="4"/>
  <c r="DV248" i="4" s="1"/>
  <c r="CU248" i="4"/>
  <c r="DW248" i="4" s="1"/>
  <c r="CV248" i="4"/>
  <c r="CZ248" i="4"/>
  <c r="DA248" i="4"/>
  <c r="DB248" i="4"/>
  <c r="DC248" i="4"/>
  <c r="DD248" i="4"/>
  <c r="DR248" i="4" s="1"/>
  <c r="DE248" i="4"/>
  <c r="DF248" i="4"/>
  <c r="DT248" i="4" s="1"/>
  <c r="DG248" i="4"/>
  <c r="DH248" i="4"/>
  <c r="DI248" i="4"/>
  <c r="DJ248" i="4"/>
  <c r="DK248" i="4"/>
  <c r="DL248" i="4"/>
  <c r="BN249" i="4"/>
  <c r="BZ249" i="4" s="1"/>
  <c r="BO249" i="4"/>
  <c r="BP249" i="4"/>
  <c r="BQ249" i="4"/>
  <c r="CC249" i="4" s="1"/>
  <c r="CO249" i="4" s="1"/>
  <c r="DQ249" i="4" s="1"/>
  <c r="BR249" i="4"/>
  <c r="BS249" i="4"/>
  <c r="CE249" i="4" s="1"/>
  <c r="CQ249" i="4" s="1"/>
  <c r="BT249" i="4"/>
  <c r="CF249" i="4" s="1"/>
  <c r="CR249" i="4" s="1"/>
  <c r="DT249" i="4" s="1"/>
  <c r="BU249" i="4"/>
  <c r="BV249" i="4"/>
  <c r="CH249" i="4" s="1"/>
  <c r="BW249" i="4"/>
  <c r="BX249" i="4"/>
  <c r="BY249" i="4"/>
  <c r="CK249" i="4" s="1"/>
  <c r="CW249" i="4" s="1"/>
  <c r="DY249" i="4" s="1"/>
  <c r="CA249" i="4"/>
  <c r="CM249" i="4" s="1"/>
  <c r="CB249" i="4"/>
  <c r="CD249" i="4"/>
  <c r="CP249" i="4" s="1"/>
  <c r="CG249" i="4"/>
  <c r="CS249" i="4" s="1"/>
  <c r="CI249" i="4"/>
  <c r="CU249" i="4" s="1"/>
  <c r="CJ249" i="4"/>
  <c r="CV249" i="4" s="1"/>
  <c r="DX249" i="4" s="1"/>
  <c r="CL249" i="4"/>
  <c r="CN249" i="4"/>
  <c r="CT249" i="4"/>
  <c r="CZ249" i="4"/>
  <c r="DA249" i="4"/>
  <c r="DB249" i="4"/>
  <c r="DC249" i="4"/>
  <c r="DD249" i="4"/>
  <c r="DR249" i="4" s="1"/>
  <c r="DE249" i="4"/>
  <c r="DS249" i="4" s="1"/>
  <c r="DF249" i="4"/>
  <c r="DG249" i="4"/>
  <c r="DU249" i="4" s="1"/>
  <c r="DH249" i="4"/>
  <c r="DI249" i="4"/>
  <c r="DJ249" i="4"/>
  <c r="DK249" i="4"/>
  <c r="DL249" i="4"/>
  <c r="DM249" i="4"/>
  <c r="DO249" i="4"/>
  <c r="DP249" i="4"/>
  <c r="DW249" i="4"/>
  <c r="BN250" i="4"/>
  <c r="BO250" i="4"/>
  <c r="BP250" i="4"/>
  <c r="BQ250" i="4"/>
  <c r="CC250" i="4" s="1"/>
  <c r="BR250" i="4"/>
  <c r="CD250" i="4" s="1"/>
  <c r="CP250" i="4" s="1"/>
  <c r="DR250" i="4" s="1"/>
  <c r="BS250" i="4"/>
  <c r="CE250" i="4" s="1"/>
  <c r="CQ250" i="4" s="1"/>
  <c r="BT250" i="4"/>
  <c r="CF250" i="4" s="1"/>
  <c r="CR250" i="4" s="1"/>
  <c r="BU250" i="4"/>
  <c r="BV250" i="4"/>
  <c r="BW250" i="4"/>
  <c r="BX250" i="4"/>
  <c r="BY250" i="4"/>
  <c r="CK250" i="4" s="1"/>
  <c r="BZ250" i="4"/>
  <c r="CA250" i="4"/>
  <c r="CB250" i="4"/>
  <c r="CN250" i="4" s="1"/>
  <c r="CG250" i="4"/>
  <c r="CS250" i="4" s="1"/>
  <c r="CH250" i="4"/>
  <c r="CT250" i="4" s="1"/>
  <c r="DV250" i="4" s="1"/>
  <c r="CI250" i="4"/>
  <c r="CJ250" i="4"/>
  <c r="CV250" i="4" s="1"/>
  <c r="DX250" i="4" s="1"/>
  <c r="CL250" i="4"/>
  <c r="DN250" i="4" s="1"/>
  <c r="CM250" i="4"/>
  <c r="DO250" i="4" s="1"/>
  <c r="CO250" i="4"/>
  <c r="CU250" i="4"/>
  <c r="CW250" i="4"/>
  <c r="CZ250" i="4"/>
  <c r="DA250" i="4"/>
  <c r="DB250" i="4"/>
  <c r="DC250" i="4"/>
  <c r="DD250" i="4"/>
  <c r="DE250" i="4"/>
  <c r="DF250" i="4"/>
  <c r="DT250" i="4" s="1"/>
  <c r="DG250" i="4"/>
  <c r="DU250" i="4" s="1"/>
  <c r="DH250" i="4"/>
  <c r="DI250" i="4"/>
  <c r="DJ250" i="4"/>
  <c r="DK250" i="4"/>
  <c r="DM250" i="4"/>
  <c r="DP250" i="4"/>
  <c r="DW250" i="4"/>
  <c r="BN251" i="4"/>
  <c r="BO251" i="4"/>
  <c r="CA251" i="4" s="1"/>
  <c r="BP251" i="4"/>
  <c r="BQ251" i="4"/>
  <c r="BR251" i="4"/>
  <c r="CD251" i="4" s="1"/>
  <c r="CP251" i="4" s="1"/>
  <c r="BS251" i="4"/>
  <c r="BT251" i="4"/>
  <c r="CF251" i="4" s="1"/>
  <c r="CR251" i="4" s="1"/>
  <c r="BU251" i="4"/>
  <c r="CG251" i="4" s="1"/>
  <c r="CS251" i="4" s="1"/>
  <c r="DU251" i="4" s="1"/>
  <c r="BV251" i="4"/>
  <c r="BW251" i="4"/>
  <c r="CI251" i="4" s="1"/>
  <c r="BX251" i="4"/>
  <c r="CJ251" i="4" s="1"/>
  <c r="CV251" i="4" s="1"/>
  <c r="DX251" i="4" s="1"/>
  <c r="BY251" i="4"/>
  <c r="BZ251" i="4"/>
  <c r="CL251" i="4" s="1"/>
  <c r="DN251" i="4" s="1"/>
  <c r="CB251" i="4"/>
  <c r="CN251" i="4" s="1"/>
  <c r="DP251" i="4" s="1"/>
  <c r="CC251" i="4"/>
  <c r="CO251" i="4" s="1"/>
  <c r="DQ251" i="4" s="1"/>
  <c r="CE251" i="4"/>
  <c r="CQ251" i="4" s="1"/>
  <c r="CH251" i="4"/>
  <c r="CT251" i="4" s="1"/>
  <c r="CK251" i="4"/>
  <c r="CW251" i="4" s="1"/>
  <c r="CM251" i="4"/>
  <c r="CU251" i="4"/>
  <c r="CZ251" i="4"/>
  <c r="DA251" i="4"/>
  <c r="DB251" i="4"/>
  <c r="DC251" i="4"/>
  <c r="DD251" i="4"/>
  <c r="DE251" i="4"/>
  <c r="DS251" i="4" s="1"/>
  <c r="DF251" i="4"/>
  <c r="DG251" i="4"/>
  <c r="DH251" i="4"/>
  <c r="DV251" i="4" s="1"/>
  <c r="DI251" i="4"/>
  <c r="DJ251" i="4"/>
  <c r="DK251" i="4"/>
  <c r="DM251" i="4"/>
  <c r="DY251" i="4"/>
  <c r="BN252" i="4"/>
  <c r="BZ252" i="4" s="1"/>
  <c r="CL252" i="4" s="1"/>
  <c r="BO252" i="4"/>
  <c r="BP252" i="4"/>
  <c r="CB252" i="4" s="1"/>
  <c r="BQ252" i="4"/>
  <c r="BR252" i="4"/>
  <c r="BS252" i="4"/>
  <c r="CE252" i="4" s="1"/>
  <c r="CQ252" i="4" s="1"/>
  <c r="DS252" i="4" s="1"/>
  <c r="BT252" i="4"/>
  <c r="BU252" i="4"/>
  <c r="CG252" i="4" s="1"/>
  <c r="CS252" i="4" s="1"/>
  <c r="BV252" i="4"/>
  <c r="CH252" i="4" s="1"/>
  <c r="CT252" i="4" s="1"/>
  <c r="DV252" i="4" s="1"/>
  <c r="BW252" i="4"/>
  <c r="BX252" i="4"/>
  <c r="CJ252" i="4" s="1"/>
  <c r="BY252" i="4"/>
  <c r="CA252" i="4"/>
  <c r="CC252" i="4"/>
  <c r="CO252" i="4" s="1"/>
  <c r="CD252" i="4"/>
  <c r="CF252" i="4"/>
  <c r="CR252" i="4" s="1"/>
  <c r="CI252" i="4"/>
  <c r="CU252" i="4" s="1"/>
  <c r="DW252" i="4" s="1"/>
  <c r="CK252" i="4"/>
  <c r="CW252" i="4" s="1"/>
  <c r="CM252" i="4"/>
  <c r="DO252" i="4" s="1"/>
  <c r="CN252" i="4"/>
  <c r="CP252" i="4"/>
  <c r="CV252" i="4"/>
  <c r="CZ252" i="4"/>
  <c r="DA252" i="4"/>
  <c r="DB252" i="4"/>
  <c r="DC252" i="4"/>
  <c r="DD252" i="4"/>
  <c r="DE252" i="4"/>
  <c r="DF252" i="4"/>
  <c r="DG252" i="4"/>
  <c r="DU252" i="4" s="1"/>
  <c r="DH252" i="4"/>
  <c r="DI252" i="4"/>
  <c r="DJ252" i="4"/>
  <c r="DK252" i="4"/>
  <c r="DN252" i="4"/>
  <c r="DQ252" i="4"/>
  <c r="DR252" i="4"/>
  <c r="DY252" i="4"/>
  <c r="BN253" i="4"/>
  <c r="BZ253" i="4" s="1"/>
  <c r="BO253" i="4"/>
  <c r="BP253" i="4"/>
  <c r="BQ253" i="4"/>
  <c r="BR253" i="4"/>
  <c r="BS253" i="4"/>
  <c r="CE253" i="4" s="1"/>
  <c r="CQ253" i="4" s="1"/>
  <c r="BT253" i="4"/>
  <c r="BU253" i="4"/>
  <c r="CG253" i="4" s="1"/>
  <c r="CS253" i="4" s="1"/>
  <c r="BV253" i="4"/>
  <c r="CH253" i="4" s="1"/>
  <c r="CT253" i="4" s="1"/>
  <c r="BW253" i="4"/>
  <c r="BX253" i="4"/>
  <c r="BY253" i="4"/>
  <c r="CK253" i="4" s="1"/>
  <c r="CW253" i="4" s="1"/>
  <c r="DY253" i="4" s="1"/>
  <c r="CA253" i="4"/>
  <c r="CM253" i="4" s="1"/>
  <c r="CB253" i="4"/>
  <c r="CN253" i="4" s="1"/>
  <c r="DP253" i="4" s="1"/>
  <c r="CC253" i="4"/>
  <c r="CD253" i="4"/>
  <c r="CP253" i="4" s="1"/>
  <c r="CF253" i="4"/>
  <c r="CR253" i="4" s="1"/>
  <c r="DT253" i="4" s="1"/>
  <c r="CI253" i="4"/>
  <c r="CU253" i="4" s="1"/>
  <c r="CJ253" i="4"/>
  <c r="CV253" i="4" s="1"/>
  <c r="DX253" i="4" s="1"/>
  <c r="CL253" i="4"/>
  <c r="CO253" i="4"/>
  <c r="DQ253" i="4" s="1"/>
  <c r="CZ253" i="4"/>
  <c r="DA253" i="4"/>
  <c r="DB253" i="4"/>
  <c r="DC253" i="4"/>
  <c r="DD253" i="4"/>
  <c r="DE253" i="4"/>
  <c r="DF253" i="4"/>
  <c r="DG253" i="4"/>
  <c r="DU253" i="4" s="1"/>
  <c r="DH253" i="4"/>
  <c r="DV253" i="4" s="1"/>
  <c r="DI253" i="4"/>
  <c r="DW253" i="4" s="1"/>
  <c r="DJ253" i="4"/>
  <c r="DK253" i="4"/>
  <c r="DO253" i="4"/>
  <c r="DR253" i="4"/>
  <c r="BN254" i="4"/>
  <c r="BZ254" i="4" s="1"/>
  <c r="CL254" i="4" s="1"/>
  <c r="BO254" i="4"/>
  <c r="CA254" i="4" s="1"/>
  <c r="BP254" i="4"/>
  <c r="BQ254" i="4"/>
  <c r="CC254" i="4" s="1"/>
  <c r="BR254" i="4"/>
  <c r="BS254" i="4"/>
  <c r="BT254" i="4"/>
  <c r="CF254" i="4" s="1"/>
  <c r="CR254" i="4" s="1"/>
  <c r="BU254" i="4"/>
  <c r="BV254" i="4"/>
  <c r="CH254" i="4" s="1"/>
  <c r="CT254" i="4" s="1"/>
  <c r="BW254" i="4"/>
  <c r="CI254" i="4" s="1"/>
  <c r="CU254" i="4" s="1"/>
  <c r="DW254" i="4" s="1"/>
  <c r="BX254" i="4"/>
  <c r="BY254" i="4"/>
  <c r="CK254" i="4" s="1"/>
  <c r="CB254" i="4"/>
  <c r="CN254" i="4" s="1"/>
  <c r="CD254" i="4"/>
  <c r="CP254" i="4" s="1"/>
  <c r="DR254" i="4" s="1"/>
  <c r="CE254" i="4"/>
  <c r="CQ254" i="4" s="1"/>
  <c r="DS254" i="4" s="1"/>
  <c r="CG254" i="4"/>
  <c r="CS254" i="4" s="1"/>
  <c r="CJ254" i="4"/>
  <c r="CV254" i="4" s="1"/>
  <c r="DX254" i="4" s="1"/>
  <c r="CM254" i="4"/>
  <c r="DO254" i="4" s="1"/>
  <c r="CO254" i="4"/>
  <c r="CW254" i="4"/>
  <c r="CZ254" i="4"/>
  <c r="DA254" i="4"/>
  <c r="DB254" i="4"/>
  <c r="DC254" i="4"/>
  <c r="DD254" i="4"/>
  <c r="DE254" i="4"/>
  <c r="DF254" i="4"/>
  <c r="DG254" i="4"/>
  <c r="DH254" i="4"/>
  <c r="DV254" i="4" s="1"/>
  <c r="DI254" i="4"/>
  <c r="DJ254" i="4"/>
  <c r="DK254" i="4"/>
  <c r="DY254" i="4" s="1"/>
  <c r="DP254" i="4"/>
  <c r="BN255" i="4"/>
  <c r="BO255" i="4"/>
  <c r="CA255" i="4" s="1"/>
  <c r="CM255" i="4" s="1"/>
  <c r="BP255" i="4"/>
  <c r="BQ255" i="4"/>
  <c r="BR255" i="4"/>
  <c r="CD255" i="4" s="1"/>
  <c r="BS255" i="4"/>
  <c r="BT255" i="4"/>
  <c r="BU255" i="4"/>
  <c r="CG255" i="4" s="1"/>
  <c r="CS255" i="4" s="1"/>
  <c r="DU255" i="4" s="1"/>
  <c r="BV255" i="4"/>
  <c r="BW255" i="4"/>
  <c r="CI255" i="4" s="1"/>
  <c r="CU255" i="4" s="1"/>
  <c r="BX255" i="4"/>
  <c r="BY255" i="4"/>
  <c r="BZ255" i="4"/>
  <c r="CL255" i="4" s="1"/>
  <c r="CB255" i="4"/>
  <c r="CC255" i="4"/>
  <c r="CE255" i="4"/>
  <c r="CQ255" i="4" s="1"/>
  <c r="DS255" i="4" s="1"/>
  <c r="CF255" i="4"/>
  <c r="CR255" i="4" s="1"/>
  <c r="DT255" i="4" s="1"/>
  <c r="CH255" i="4"/>
  <c r="CT255" i="4" s="1"/>
  <c r="CJ255" i="4"/>
  <c r="CK255" i="4"/>
  <c r="CW255" i="4" s="1"/>
  <c r="DY255" i="4" s="1"/>
  <c r="CN255" i="4"/>
  <c r="CO255" i="4"/>
  <c r="DQ255" i="4" s="1"/>
  <c r="CP255" i="4"/>
  <c r="CV255" i="4"/>
  <c r="CZ255" i="4"/>
  <c r="DA255" i="4"/>
  <c r="DB255" i="4"/>
  <c r="DC255" i="4"/>
  <c r="DD255" i="4"/>
  <c r="DE255" i="4"/>
  <c r="DF255" i="4"/>
  <c r="DG255" i="4"/>
  <c r="DH255" i="4"/>
  <c r="DV255" i="4" s="1"/>
  <c r="DI255" i="4"/>
  <c r="DW255" i="4" s="1"/>
  <c r="DJ255" i="4"/>
  <c r="DK255" i="4"/>
  <c r="DP255" i="4"/>
  <c r="DX255" i="4"/>
  <c r="BN256" i="4"/>
  <c r="BZ256" i="4" s="1"/>
  <c r="CL256" i="4" s="1"/>
  <c r="BO256" i="4"/>
  <c r="CA256" i="4" s="1"/>
  <c r="BP256" i="4"/>
  <c r="CB256" i="4" s="1"/>
  <c r="CN256" i="4" s="1"/>
  <c r="BQ256" i="4"/>
  <c r="BR256" i="4"/>
  <c r="BS256" i="4"/>
  <c r="BT256" i="4"/>
  <c r="BU256" i="4"/>
  <c r="CG256" i="4" s="1"/>
  <c r="CS256" i="4" s="1"/>
  <c r="DU256" i="4" s="1"/>
  <c r="BV256" i="4"/>
  <c r="BW256" i="4"/>
  <c r="CI256" i="4" s="1"/>
  <c r="CU256" i="4" s="1"/>
  <c r="BX256" i="4"/>
  <c r="CJ256" i="4" s="1"/>
  <c r="BY256" i="4"/>
  <c r="CC256" i="4"/>
  <c r="CD256" i="4"/>
  <c r="CE256" i="4"/>
  <c r="CQ256" i="4" s="1"/>
  <c r="CF256" i="4"/>
  <c r="CR256" i="4" s="1"/>
  <c r="DT256" i="4" s="1"/>
  <c r="CH256" i="4"/>
  <c r="CT256" i="4" s="1"/>
  <c r="DV256" i="4" s="1"/>
  <c r="CK256" i="4"/>
  <c r="CM256" i="4"/>
  <c r="CO256" i="4"/>
  <c r="CP256" i="4"/>
  <c r="CV256" i="4"/>
  <c r="DX256" i="4" s="1"/>
  <c r="CW256" i="4"/>
  <c r="CZ256" i="4"/>
  <c r="DA256" i="4"/>
  <c r="DO256" i="4" s="1"/>
  <c r="DB256" i="4"/>
  <c r="DC256" i="4"/>
  <c r="DQ256" i="4" s="1"/>
  <c r="DD256" i="4"/>
  <c r="DR256" i="4" s="1"/>
  <c r="DE256" i="4"/>
  <c r="DS256" i="4" s="1"/>
  <c r="DF256" i="4"/>
  <c r="DG256" i="4"/>
  <c r="DH256" i="4"/>
  <c r="DI256" i="4"/>
  <c r="DW256" i="4" s="1"/>
  <c r="DJ256" i="4"/>
  <c r="DK256" i="4"/>
  <c r="DY256" i="4" s="1"/>
  <c r="DL256" i="4"/>
  <c r="DM256" i="4"/>
  <c r="DN256" i="4"/>
  <c r="BN257" i="4"/>
  <c r="BZ257" i="4" s="1"/>
  <c r="BO257" i="4"/>
  <c r="CA257" i="4" s="1"/>
  <c r="CM257" i="4" s="1"/>
  <c r="BP257" i="4"/>
  <c r="CB257" i="4" s="1"/>
  <c r="BQ257" i="4"/>
  <c r="BR257" i="4"/>
  <c r="BS257" i="4"/>
  <c r="BT257" i="4"/>
  <c r="BU257" i="4"/>
  <c r="CG257" i="4" s="1"/>
  <c r="BV257" i="4"/>
  <c r="CH257" i="4" s="1"/>
  <c r="BW257" i="4"/>
  <c r="CI257" i="4" s="1"/>
  <c r="CU257" i="4" s="1"/>
  <c r="BX257" i="4"/>
  <c r="CJ257" i="4" s="1"/>
  <c r="BY257" i="4"/>
  <c r="CC257" i="4"/>
  <c r="CO257" i="4" s="1"/>
  <c r="CD257" i="4"/>
  <c r="CP257" i="4" s="1"/>
  <c r="CE257" i="4"/>
  <c r="CQ257" i="4" s="1"/>
  <c r="CF257" i="4"/>
  <c r="CR257" i="4" s="1"/>
  <c r="CK257" i="4"/>
  <c r="CW257" i="4" s="1"/>
  <c r="CL257" i="4"/>
  <c r="DN257" i="4" s="1"/>
  <c r="CN257" i="4"/>
  <c r="CS257" i="4"/>
  <c r="CT257" i="4"/>
  <c r="DV257" i="4" s="1"/>
  <c r="CV257" i="4"/>
  <c r="CZ257" i="4"/>
  <c r="DA257" i="4"/>
  <c r="DB257" i="4"/>
  <c r="DC257" i="4"/>
  <c r="DQ257" i="4" s="1"/>
  <c r="DD257" i="4"/>
  <c r="DE257" i="4"/>
  <c r="DF257" i="4"/>
  <c r="DG257" i="4"/>
  <c r="DH257" i="4"/>
  <c r="DI257" i="4"/>
  <c r="DJ257" i="4"/>
  <c r="DK257" i="4"/>
  <c r="DY257" i="4" s="1"/>
  <c r="DL257" i="4"/>
  <c r="DS257" i="4"/>
  <c r="DT257" i="4"/>
  <c r="BN258" i="4"/>
  <c r="BZ258" i="4" s="1"/>
  <c r="CL258" i="4" s="1"/>
  <c r="BO258" i="4"/>
  <c r="BP258" i="4"/>
  <c r="BQ258" i="4"/>
  <c r="BR258" i="4"/>
  <c r="BS258" i="4"/>
  <c r="CE258" i="4" s="1"/>
  <c r="CQ258" i="4" s="1"/>
  <c r="BT258" i="4"/>
  <c r="CF258" i="4" s="1"/>
  <c r="BU258" i="4"/>
  <c r="CG258" i="4" s="1"/>
  <c r="CS258" i="4" s="1"/>
  <c r="BV258" i="4"/>
  <c r="CH258" i="4" s="1"/>
  <c r="BW258" i="4"/>
  <c r="BX258" i="4"/>
  <c r="BY258" i="4"/>
  <c r="CA258" i="4"/>
  <c r="CM258" i="4" s="1"/>
  <c r="CB258" i="4"/>
  <c r="CN258" i="4" s="1"/>
  <c r="CC258" i="4"/>
  <c r="CO258" i="4" s="1"/>
  <c r="CD258" i="4"/>
  <c r="CP258" i="4" s="1"/>
  <c r="CI258" i="4"/>
  <c r="CU258" i="4" s="1"/>
  <c r="CJ258" i="4"/>
  <c r="CV258" i="4" s="1"/>
  <c r="CK258" i="4"/>
  <c r="CW258" i="4" s="1"/>
  <c r="CR258" i="4"/>
  <c r="DT258" i="4" s="1"/>
  <c r="CT258" i="4"/>
  <c r="CZ258" i="4"/>
  <c r="DA258" i="4"/>
  <c r="DB258" i="4"/>
  <c r="DC258" i="4"/>
  <c r="DD258" i="4"/>
  <c r="DE258" i="4"/>
  <c r="DF258" i="4"/>
  <c r="DG258" i="4"/>
  <c r="DU258" i="4" s="1"/>
  <c r="DH258" i="4"/>
  <c r="DI258" i="4"/>
  <c r="DJ258" i="4"/>
  <c r="DK258" i="4"/>
  <c r="DO258" i="4"/>
  <c r="DQ258" i="4"/>
  <c r="DR258" i="4"/>
  <c r="DW258" i="4"/>
  <c r="DY258" i="4"/>
  <c r="BN259" i="4"/>
  <c r="BO259" i="4"/>
  <c r="BP259" i="4"/>
  <c r="BQ259" i="4"/>
  <c r="CC259" i="4" s="1"/>
  <c r="BR259" i="4"/>
  <c r="CD259" i="4" s="1"/>
  <c r="BS259" i="4"/>
  <c r="CE259" i="4" s="1"/>
  <c r="BT259" i="4"/>
  <c r="CF259" i="4" s="1"/>
  <c r="BU259" i="4"/>
  <c r="BV259" i="4"/>
  <c r="BW259" i="4"/>
  <c r="BX259" i="4"/>
  <c r="BY259" i="4"/>
  <c r="CK259" i="4" s="1"/>
  <c r="CW259" i="4" s="1"/>
  <c r="BZ259" i="4"/>
  <c r="CL259" i="4" s="1"/>
  <c r="CA259" i="4"/>
  <c r="CM259" i="4" s="1"/>
  <c r="CB259" i="4"/>
  <c r="CN259" i="4" s="1"/>
  <c r="DP259" i="4" s="1"/>
  <c r="CG259" i="4"/>
  <c r="CS259" i="4" s="1"/>
  <c r="CH259" i="4"/>
  <c r="CT259" i="4" s="1"/>
  <c r="CI259" i="4"/>
  <c r="CU259" i="4" s="1"/>
  <c r="CJ259" i="4"/>
  <c r="CV259" i="4" s="1"/>
  <c r="DX259" i="4" s="1"/>
  <c r="CO259" i="4"/>
  <c r="CP259" i="4"/>
  <c r="DR259" i="4" s="1"/>
  <c r="CQ259" i="4"/>
  <c r="CR259" i="4"/>
  <c r="CZ259" i="4"/>
  <c r="DA259" i="4"/>
  <c r="DB259" i="4"/>
  <c r="DC259" i="4"/>
  <c r="DD259" i="4"/>
  <c r="DE259" i="4"/>
  <c r="DS259" i="4" s="1"/>
  <c r="DF259" i="4"/>
  <c r="DT259" i="4" s="1"/>
  <c r="DG259" i="4"/>
  <c r="DH259" i="4"/>
  <c r="DI259" i="4"/>
  <c r="DJ259" i="4"/>
  <c r="DK259" i="4"/>
  <c r="DO259" i="4"/>
  <c r="DU259" i="4"/>
  <c r="DV259" i="4"/>
  <c r="DW259" i="4"/>
  <c r="BN260" i="4"/>
  <c r="BO260" i="4"/>
  <c r="CA260" i="4" s="1"/>
  <c r="BP260" i="4"/>
  <c r="CB260" i="4" s="1"/>
  <c r="BQ260" i="4"/>
  <c r="CC260" i="4" s="1"/>
  <c r="BR260" i="4"/>
  <c r="CD260" i="4" s="1"/>
  <c r="BS260" i="4"/>
  <c r="BT260" i="4"/>
  <c r="BU260" i="4"/>
  <c r="BV260" i="4"/>
  <c r="BW260" i="4"/>
  <c r="CI260" i="4" s="1"/>
  <c r="BX260" i="4"/>
  <c r="CJ260" i="4" s="1"/>
  <c r="BY260" i="4"/>
  <c r="CK260" i="4" s="1"/>
  <c r="CW260" i="4" s="1"/>
  <c r="BZ260" i="4"/>
  <c r="CL260" i="4" s="1"/>
  <c r="DN260" i="4" s="1"/>
  <c r="CE260" i="4"/>
  <c r="CQ260" i="4" s="1"/>
  <c r="CF260" i="4"/>
  <c r="CR260" i="4" s="1"/>
  <c r="DT260" i="4" s="1"/>
  <c r="CG260" i="4"/>
  <c r="CS260" i="4" s="1"/>
  <c r="CH260" i="4"/>
  <c r="CT260" i="4" s="1"/>
  <c r="DV260" i="4" s="1"/>
  <c r="CM260" i="4"/>
  <c r="CN260" i="4"/>
  <c r="DP260" i="4" s="1"/>
  <c r="CO260" i="4"/>
  <c r="CP260" i="4"/>
  <c r="CU260" i="4"/>
  <c r="CV260" i="4"/>
  <c r="DX260" i="4" s="1"/>
  <c r="CZ260" i="4"/>
  <c r="DA260" i="4"/>
  <c r="DO260" i="4" s="1"/>
  <c r="DB260" i="4"/>
  <c r="DC260" i="4"/>
  <c r="DQ260" i="4" s="1"/>
  <c r="DD260" i="4"/>
  <c r="DE260" i="4"/>
  <c r="DF260" i="4"/>
  <c r="DG260" i="4"/>
  <c r="DH260" i="4"/>
  <c r="DI260" i="4"/>
  <c r="DJ260" i="4"/>
  <c r="DK260" i="4"/>
  <c r="DY260" i="4" s="1"/>
  <c r="DL260" i="4"/>
  <c r="DM260" i="4"/>
  <c r="DU260" i="4"/>
  <c r="BN261" i="4"/>
  <c r="BZ261" i="4" s="1"/>
  <c r="BO261" i="4"/>
  <c r="CA261" i="4" s="1"/>
  <c r="CM261" i="4" s="1"/>
  <c r="BP261" i="4"/>
  <c r="CB261" i="4" s="1"/>
  <c r="BQ261" i="4"/>
  <c r="BR261" i="4"/>
  <c r="BS261" i="4"/>
  <c r="BT261" i="4"/>
  <c r="BU261" i="4"/>
  <c r="CG261" i="4" s="1"/>
  <c r="CS261" i="4" s="1"/>
  <c r="BV261" i="4"/>
  <c r="CH261" i="4" s="1"/>
  <c r="BW261" i="4"/>
  <c r="CI261" i="4" s="1"/>
  <c r="CU261" i="4" s="1"/>
  <c r="BX261" i="4"/>
  <c r="CJ261" i="4" s="1"/>
  <c r="BY261" i="4"/>
  <c r="CC261" i="4"/>
  <c r="CO261" i="4" s="1"/>
  <c r="CD261" i="4"/>
  <c r="CP261" i="4" s="1"/>
  <c r="CE261" i="4"/>
  <c r="CQ261" i="4" s="1"/>
  <c r="CF261" i="4"/>
  <c r="CR261" i="4" s="1"/>
  <c r="DT261" i="4" s="1"/>
  <c r="CK261" i="4"/>
  <c r="CW261" i="4" s="1"/>
  <c r="CL261" i="4"/>
  <c r="DN261" i="4" s="1"/>
  <c r="CN261" i="4"/>
  <c r="CT261" i="4"/>
  <c r="DV261" i="4" s="1"/>
  <c r="CV261" i="4"/>
  <c r="CZ261" i="4"/>
  <c r="DA261" i="4"/>
  <c r="DB261" i="4"/>
  <c r="DC261" i="4"/>
  <c r="DD261" i="4"/>
  <c r="DE261" i="4"/>
  <c r="DF261" i="4"/>
  <c r="DG261" i="4"/>
  <c r="DH261" i="4"/>
  <c r="DI261" i="4"/>
  <c r="DW261" i="4" s="1"/>
  <c r="DJ261" i="4"/>
  <c r="DK261" i="4"/>
  <c r="DL261" i="4"/>
  <c r="DQ261" i="4"/>
  <c r="DS261" i="4"/>
  <c r="DY261" i="4"/>
  <c r="BN262" i="4"/>
  <c r="BZ262" i="4" s="1"/>
  <c r="BO262" i="4"/>
  <c r="BP262" i="4"/>
  <c r="BQ262" i="4"/>
  <c r="BR262" i="4"/>
  <c r="BS262" i="4"/>
  <c r="CE262" i="4" s="1"/>
  <c r="CQ262" i="4" s="1"/>
  <c r="BT262" i="4"/>
  <c r="CF262" i="4" s="1"/>
  <c r="BU262" i="4"/>
  <c r="CG262" i="4" s="1"/>
  <c r="CS262" i="4" s="1"/>
  <c r="BV262" i="4"/>
  <c r="CH262" i="4" s="1"/>
  <c r="CT262" i="4" s="1"/>
  <c r="BW262" i="4"/>
  <c r="BX262" i="4"/>
  <c r="BY262" i="4"/>
  <c r="CA262" i="4"/>
  <c r="CM262" i="4" s="1"/>
  <c r="CB262" i="4"/>
  <c r="CN262" i="4" s="1"/>
  <c r="CC262" i="4"/>
  <c r="CO262" i="4" s="1"/>
  <c r="CD262" i="4"/>
  <c r="CP262" i="4" s="1"/>
  <c r="CI262" i="4"/>
  <c r="CU262" i="4" s="1"/>
  <c r="CJ262" i="4"/>
  <c r="CV262" i="4" s="1"/>
  <c r="CK262" i="4"/>
  <c r="CW262" i="4" s="1"/>
  <c r="CL262" i="4"/>
  <c r="CR262" i="4"/>
  <c r="DT262" i="4" s="1"/>
  <c r="CZ262" i="4"/>
  <c r="DA262" i="4"/>
  <c r="DB262" i="4"/>
  <c r="DC262" i="4"/>
  <c r="DD262" i="4"/>
  <c r="DE262" i="4"/>
  <c r="DF262" i="4"/>
  <c r="DG262" i="4"/>
  <c r="DH262" i="4"/>
  <c r="DI262" i="4"/>
  <c r="DJ262" i="4"/>
  <c r="DK262" i="4"/>
  <c r="DO262" i="4"/>
  <c r="DQ262" i="4"/>
  <c r="DR262" i="4"/>
  <c r="DW262" i="4"/>
  <c r="DY262" i="4"/>
  <c r="BN263" i="4"/>
  <c r="BO263" i="4"/>
  <c r="BP263" i="4"/>
  <c r="BQ263" i="4"/>
  <c r="CC263" i="4" s="1"/>
  <c r="BR263" i="4"/>
  <c r="CD263" i="4" s="1"/>
  <c r="BS263" i="4"/>
  <c r="CE263" i="4" s="1"/>
  <c r="BT263" i="4"/>
  <c r="CF263" i="4" s="1"/>
  <c r="BU263" i="4"/>
  <c r="BV263" i="4"/>
  <c r="BW263" i="4"/>
  <c r="BX263" i="4"/>
  <c r="BY263" i="4"/>
  <c r="CK263" i="4" s="1"/>
  <c r="BZ263" i="4"/>
  <c r="CL263" i="4" s="1"/>
  <c r="DN263" i="4" s="1"/>
  <c r="CA263" i="4"/>
  <c r="CM263" i="4" s="1"/>
  <c r="CB263" i="4"/>
  <c r="CN263" i="4" s="1"/>
  <c r="DP263" i="4" s="1"/>
  <c r="CG263" i="4"/>
  <c r="CS263" i="4" s="1"/>
  <c r="DU263" i="4" s="1"/>
  <c r="CH263" i="4"/>
  <c r="CT263" i="4" s="1"/>
  <c r="DV263" i="4" s="1"/>
  <c r="CI263" i="4"/>
  <c r="CU263" i="4" s="1"/>
  <c r="CJ263" i="4"/>
  <c r="CV263" i="4" s="1"/>
  <c r="DX263" i="4" s="1"/>
  <c r="CO263" i="4"/>
  <c r="CP263" i="4"/>
  <c r="DR263" i="4" s="1"/>
  <c r="CQ263" i="4"/>
  <c r="CR263" i="4"/>
  <c r="CW263" i="4"/>
  <c r="CZ263" i="4"/>
  <c r="DA263" i="4"/>
  <c r="DB263" i="4"/>
  <c r="DC263" i="4"/>
  <c r="DD263" i="4"/>
  <c r="DE263" i="4"/>
  <c r="DS263" i="4" s="1"/>
  <c r="DF263" i="4"/>
  <c r="DT263" i="4" s="1"/>
  <c r="DG263" i="4"/>
  <c r="DH263" i="4"/>
  <c r="DI263" i="4"/>
  <c r="DJ263" i="4"/>
  <c r="DK263" i="4"/>
  <c r="DM263" i="4"/>
  <c r="DO263" i="4"/>
  <c r="DW263" i="4"/>
  <c r="BN264" i="4"/>
  <c r="BO264" i="4"/>
  <c r="CA264" i="4" s="1"/>
  <c r="BP264" i="4"/>
  <c r="CB264" i="4" s="1"/>
  <c r="BQ264" i="4"/>
  <c r="CC264" i="4" s="1"/>
  <c r="BR264" i="4"/>
  <c r="CD264" i="4" s="1"/>
  <c r="BS264" i="4"/>
  <c r="BT264" i="4"/>
  <c r="BU264" i="4"/>
  <c r="BV264" i="4"/>
  <c r="BW264" i="4"/>
  <c r="CI264" i="4" s="1"/>
  <c r="CU264" i="4" s="1"/>
  <c r="BX264" i="4"/>
  <c r="CJ264" i="4" s="1"/>
  <c r="CV264" i="4" s="1"/>
  <c r="BY264" i="4"/>
  <c r="CK264" i="4" s="1"/>
  <c r="BZ264" i="4"/>
  <c r="CL264" i="4" s="1"/>
  <c r="DN264" i="4" s="1"/>
  <c r="CE264" i="4"/>
  <c r="CQ264" i="4" s="1"/>
  <c r="CF264" i="4"/>
  <c r="CR264" i="4" s="1"/>
  <c r="CG264" i="4"/>
  <c r="CS264" i="4" s="1"/>
  <c r="CH264" i="4"/>
  <c r="CT264" i="4" s="1"/>
  <c r="DV264" i="4" s="1"/>
  <c r="CM264" i="4"/>
  <c r="CN264" i="4"/>
  <c r="DP264" i="4" s="1"/>
  <c r="CO264" i="4"/>
  <c r="CP264" i="4"/>
  <c r="CW264" i="4"/>
  <c r="CZ264" i="4"/>
  <c r="DA264" i="4"/>
  <c r="DO264" i="4" s="1"/>
  <c r="DB264" i="4"/>
  <c r="DC264" i="4"/>
  <c r="DQ264" i="4" s="1"/>
  <c r="DD264" i="4"/>
  <c r="DR264" i="4" s="1"/>
  <c r="DE264" i="4"/>
  <c r="DF264" i="4"/>
  <c r="DG264" i="4"/>
  <c r="DH264" i="4"/>
  <c r="DI264" i="4"/>
  <c r="DW264" i="4" s="1"/>
  <c r="DJ264" i="4"/>
  <c r="DK264" i="4"/>
  <c r="DY264" i="4" s="1"/>
  <c r="DL264" i="4"/>
  <c r="DM264" i="4"/>
  <c r="DS264" i="4"/>
  <c r="DT264" i="4"/>
  <c r="DU264" i="4"/>
  <c r="BN265" i="4"/>
  <c r="BZ265" i="4" s="1"/>
  <c r="BO265" i="4"/>
  <c r="CA265" i="4" s="1"/>
  <c r="CM265" i="4" s="1"/>
  <c r="BP265" i="4"/>
  <c r="CB265" i="4" s="1"/>
  <c r="BQ265" i="4"/>
  <c r="BR265" i="4"/>
  <c r="BS265" i="4"/>
  <c r="BT265" i="4"/>
  <c r="BU265" i="4"/>
  <c r="CG265" i="4" s="1"/>
  <c r="BV265" i="4"/>
  <c r="CH265" i="4" s="1"/>
  <c r="BW265" i="4"/>
  <c r="CI265" i="4" s="1"/>
  <c r="CU265" i="4" s="1"/>
  <c r="BX265" i="4"/>
  <c r="CJ265" i="4" s="1"/>
  <c r="BY265" i="4"/>
  <c r="CC265" i="4"/>
  <c r="CO265" i="4" s="1"/>
  <c r="CD265" i="4"/>
  <c r="CP265" i="4" s="1"/>
  <c r="CE265" i="4"/>
  <c r="CQ265" i="4" s="1"/>
  <c r="CF265" i="4"/>
  <c r="CR265" i="4" s="1"/>
  <c r="CK265" i="4"/>
  <c r="CW265" i="4" s="1"/>
  <c r="CL265" i="4"/>
  <c r="DN265" i="4" s="1"/>
  <c r="CN265" i="4"/>
  <c r="CS265" i="4"/>
  <c r="CT265" i="4"/>
  <c r="DV265" i="4" s="1"/>
  <c r="CV265" i="4"/>
  <c r="CZ265" i="4"/>
  <c r="DA265" i="4"/>
  <c r="DB265" i="4"/>
  <c r="DC265" i="4"/>
  <c r="DD265" i="4"/>
  <c r="DE265" i="4"/>
  <c r="DF265" i="4"/>
  <c r="DG265" i="4"/>
  <c r="DH265" i="4"/>
  <c r="DI265" i="4"/>
  <c r="DW265" i="4" s="1"/>
  <c r="DJ265" i="4"/>
  <c r="DK265" i="4"/>
  <c r="DL265" i="4"/>
  <c r="DQ265" i="4"/>
  <c r="DS265" i="4"/>
  <c r="DT265" i="4"/>
  <c r="DY265" i="4"/>
  <c r="BN266" i="4"/>
  <c r="BZ266" i="4" s="1"/>
  <c r="CL266" i="4" s="1"/>
  <c r="BO266" i="4"/>
  <c r="BP266" i="4"/>
  <c r="BQ266" i="4"/>
  <c r="BR266" i="4"/>
  <c r="BS266" i="4"/>
  <c r="CE266" i="4" s="1"/>
  <c r="CQ266" i="4" s="1"/>
  <c r="BT266" i="4"/>
  <c r="CF266" i="4" s="1"/>
  <c r="BU266" i="4"/>
  <c r="CG266" i="4" s="1"/>
  <c r="CS266" i="4" s="1"/>
  <c r="BV266" i="4"/>
  <c r="CH266" i="4" s="1"/>
  <c r="CT266" i="4" s="1"/>
  <c r="BW266" i="4"/>
  <c r="BX266" i="4"/>
  <c r="BY266" i="4"/>
  <c r="CA266" i="4"/>
  <c r="CM266" i="4" s="1"/>
  <c r="CB266" i="4"/>
  <c r="CN266" i="4" s="1"/>
  <c r="CC266" i="4"/>
  <c r="CO266" i="4" s="1"/>
  <c r="CD266" i="4"/>
  <c r="CP266" i="4" s="1"/>
  <c r="DR266" i="4" s="1"/>
  <c r="CI266" i="4"/>
  <c r="CU266" i="4" s="1"/>
  <c r="CJ266" i="4"/>
  <c r="CV266" i="4" s="1"/>
  <c r="CK266" i="4"/>
  <c r="CW266" i="4" s="1"/>
  <c r="CR266" i="4"/>
  <c r="DT266" i="4" s="1"/>
  <c r="CZ266" i="4"/>
  <c r="DA266" i="4"/>
  <c r="DB266" i="4"/>
  <c r="DC266" i="4"/>
  <c r="DD266" i="4"/>
  <c r="DE266" i="4"/>
  <c r="DF266" i="4"/>
  <c r="DG266" i="4"/>
  <c r="DH266" i="4"/>
  <c r="DV266" i="4" s="1"/>
  <c r="DI266" i="4"/>
  <c r="DJ266" i="4"/>
  <c r="DK266" i="4"/>
  <c r="DO266" i="4"/>
  <c r="DQ266" i="4"/>
  <c r="DW266" i="4"/>
  <c r="DY266" i="4"/>
  <c r="BN267" i="4"/>
  <c r="BO267" i="4"/>
  <c r="BP267" i="4"/>
  <c r="BQ267" i="4"/>
  <c r="CC267" i="4" s="1"/>
  <c r="BR267" i="4"/>
  <c r="CD267" i="4" s="1"/>
  <c r="BS267" i="4"/>
  <c r="CE267" i="4" s="1"/>
  <c r="BT267" i="4"/>
  <c r="CF267" i="4" s="1"/>
  <c r="BU267" i="4"/>
  <c r="BV267" i="4"/>
  <c r="BW267" i="4"/>
  <c r="BX267" i="4"/>
  <c r="BY267" i="4"/>
  <c r="CK267" i="4" s="1"/>
  <c r="CW267" i="4" s="1"/>
  <c r="BZ267" i="4"/>
  <c r="CL267" i="4" s="1"/>
  <c r="CA267" i="4"/>
  <c r="CM267" i="4" s="1"/>
  <c r="CB267" i="4"/>
  <c r="CN267" i="4" s="1"/>
  <c r="DP267" i="4" s="1"/>
  <c r="CG267" i="4"/>
  <c r="CS267" i="4" s="1"/>
  <c r="CH267" i="4"/>
  <c r="CT267" i="4" s="1"/>
  <c r="CI267" i="4"/>
  <c r="CU267" i="4" s="1"/>
  <c r="CJ267" i="4"/>
  <c r="CV267" i="4" s="1"/>
  <c r="DX267" i="4" s="1"/>
  <c r="CO267" i="4"/>
  <c r="CP267" i="4"/>
  <c r="DR267" i="4" s="1"/>
  <c r="CQ267" i="4"/>
  <c r="CR267" i="4"/>
  <c r="CZ267" i="4"/>
  <c r="DA267" i="4"/>
  <c r="DB267" i="4"/>
  <c r="DC267" i="4"/>
  <c r="DD267" i="4"/>
  <c r="DE267" i="4"/>
  <c r="DS267" i="4" s="1"/>
  <c r="DF267" i="4"/>
  <c r="DT267" i="4" s="1"/>
  <c r="DG267" i="4"/>
  <c r="DH267" i="4"/>
  <c r="DI267" i="4"/>
  <c r="DJ267" i="4"/>
  <c r="DK267" i="4"/>
  <c r="DO267" i="4"/>
  <c r="DU267" i="4"/>
  <c r="DV267" i="4"/>
  <c r="DW267" i="4"/>
  <c r="BN268" i="4"/>
  <c r="BO268" i="4"/>
  <c r="CA268" i="4" s="1"/>
  <c r="BP268" i="4"/>
  <c r="CB268" i="4" s="1"/>
  <c r="BQ268" i="4"/>
  <c r="CC268" i="4" s="1"/>
  <c r="BR268" i="4"/>
  <c r="CD268" i="4" s="1"/>
  <c r="BS268" i="4"/>
  <c r="BT268" i="4"/>
  <c r="BU268" i="4"/>
  <c r="BV268" i="4"/>
  <c r="BW268" i="4"/>
  <c r="CI268" i="4" s="1"/>
  <c r="BX268" i="4"/>
  <c r="CJ268" i="4" s="1"/>
  <c r="BY268" i="4"/>
  <c r="CK268" i="4" s="1"/>
  <c r="CW268" i="4" s="1"/>
  <c r="BZ268" i="4"/>
  <c r="CL268" i="4" s="1"/>
  <c r="DN268" i="4" s="1"/>
  <c r="CE268" i="4"/>
  <c r="CQ268" i="4" s="1"/>
  <c r="CF268" i="4"/>
  <c r="CR268" i="4" s="1"/>
  <c r="DT268" i="4" s="1"/>
  <c r="CG268" i="4"/>
  <c r="CS268" i="4" s="1"/>
  <c r="CH268" i="4"/>
  <c r="CT268" i="4" s="1"/>
  <c r="DV268" i="4" s="1"/>
  <c r="CM268" i="4"/>
  <c r="CN268" i="4"/>
  <c r="DP268" i="4" s="1"/>
  <c r="CO268" i="4"/>
  <c r="CP268" i="4"/>
  <c r="CU268" i="4"/>
  <c r="CV268" i="4"/>
  <c r="DX268" i="4" s="1"/>
  <c r="CZ268" i="4"/>
  <c r="DA268" i="4"/>
  <c r="DO268" i="4" s="1"/>
  <c r="DB268" i="4"/>
  <c r="DC268" i="4"/>
  <c r="DQ268" i="4" s="1"/>
  <c r="DD268" i="4"/>
  <c r="DE268" i="4"/>
  <c r="DS268" i="4" s="1"/>
  <c r="DF268" i="4"/>
  <c r="DG268" i="4"/>
  <c r="DH268" i="4"/>
  <c r="DI268" i="4"/>
  <c r="DW268" i="4" s="1"/>
  <c r="DJ268" i="4"/>
  <c r="DK268" i="4"/>
  <c r="DY268" i="4" s="1"/>
  <c r="DL268" i="4"/>
  <c r="DM268" i="4"/>
  <c r="DU268" i="4"/>
  <c r="BN269" i="4"/>
  <c r="BZ269" i="4" s="1"/>
  <c r="BO269" i="4"/>
  <c r="CA269" i="4" s="1"/>
  <c r="CM269" i="4" s="1"/>
  <c r="BP269" i="4"/>
  <c r="CB269" i="4" s="1"/>
  <c r="BQ269" i="4"/>
  <c r="BR269" i="4"/>
  <c r="BS269" i="4"/>
  <c r="BT269" i="4"/>
  <c r="BU269" i="4"/>
  <c r="CG269" i="4" s="1"/>
  <c r="CS269" i="4" s="1"/>
  <c r="BV269" i="4"/>
  <c r="CH269" i="4" s="1"/>
  <c r="CT269" i="4" s="1"/>
  <c r="DV269" i="4" s="1"/>
  <c r="BW269" i="4"/>
  <c r="CI269" i="4" s="1"/>
  <c r="CU269" i="4" s="1"/>
  <c r="BX269" i="4"/>
  <c r="CJ269" i="4" s="1"/>
  <c r="BY269" i="4"/>
  <c r="CC269" i="4"/>
  <c r="CO269" i="4" s="1"/>
  <c r="CD269" i="4"/>
  <c r="CP269" i="4" s="1"/>
  <c r="CE269" i="4"/>
  <c r="CQ269" i="4" s="1"/>
  <c r="CF269" i="4"/>
  <c r="CR269" i="4" s="1"/>
  <c r="DT269" i="4" s="1"/>
  <c r="CK269" i="4"/>
  <c r="CW269" i="4" s="1"/>
  <c r="CL269" i="4"/>
  <c r="DN269" i="4" s="1"/>
  <c r="CN269" i="4"/>
  <c r="CV269" i="4"/>
  <c r="CZ269" i="4"/>
  <c r="DA269" i="4"/>
  <c r="DB269" i="4"/>
  <c r="DC269" i="4"/>
  <c r="DD269" i="4"/>
  <c r="DE269" i="4"/>
  <c r="DF269" i="4"/>
  <c r="DG269" i="4"/>
  <c r="DH269" i="4"/>
  <c r="DI269" i="4"/>
  <c r="DJ269" i="4"/>
  <c r="DK269" i="4"/>
  <c r="DL269" i="4"/>
  <c r="DQ269" i="4"/>
  <c r="DS269" i="4"/>
  <c r="DY269" i="4"/>
  <c r="BN270" i="4"/>
  <c r="BZ270" i="4" s="1"/>
  <c r="BO270" i="4"/>
  <c r="BP270" i="4"/>
  <c r="BQ270" i="4"/>
  <c r="BR270" i="4"/>
  <c r="BS270" i="4"/>
  <c r="CE270" i="4" s="1"/>
  <c r="CQ270" i="4" s="1"/>
  <c r="BT270" i="4"/>
  <c r="CF270" i="4" s="1"/>
  <c r="BU270" i="4"/>
  <c r="CG270" i="4" s="1"/>
  <c r="CS270" i="4" s="1"/>
  <c r="BV270" i="4"/>
  <c r="CH270" i="4" s="1"/>
  <c r="CT270" i="4" s="1"/>
  <c r="BW270" i="4"/>
  <c r="BX270" i="4"/>
  <c r="BY270" i="4"/>
  <c r="CA270" i="4"/>
  <c r="CM270" i="4" s="1"/>
  <c r="CB270" i="4"/>
  <c r="CN270" i="4" s="1"/>
  <c r="CC270" i="4"/>
  <c r="CO270" i="4" s="1"/>
  <c r="CD270" i="4"/>
  <c r="CP270" i="4" s="1"/>
  <c r="CI270" i="4"/>
  <c r="CU270" i="4" s="1"/>
  <c r="CJ270" i="4"/>
  <c r="CV270" i="4" s="1"/>
  <c r="CK270" i="4"/>
  <c r="CW270" i="4" s="1"/>
  <c r="CL270" i="4"/>
  <c r="CR270" i="4"/>
  <c r="DT270" i="4" s="1"/>
  <c r="CZ270" i="4"/>
  <c r="DA270" i="4"/>
  <c r="DB270" i="4"/>
  <c r="DC270" i="4"/>
  <c r="DD270" i="4"/>
  <c r="DE270" i="4"/>
  <c r="DF270" i="4"/>
  <c r="DG270" i="4"/>
  <c r="DH270" i="4"/>
  <c r="DV270" i="4" s="1"/>
  <c r="DI270" i="4"/>
  <c r="DJ270" i="4"/>
  <c r="DK270" i="4"/>
  <c r="DO270" i="4"/>
  <c r="DQ270" i="4"/>
  <c r="DR270" i="4"/>
  <c r="DW270" i="4"/>
  <c r="DY270" i="4"/>
  <c r="BN271" i="4"/>
  <c r="BO271" i="4"/>
  <c r="BP271" i="4"/>
  <c r="BQ271" i="4"/>
  <c r="CC271" i="4" s="1"/>
  <c r="BR271" i="4"/>
  <c r="CD271" i="4" s="1"/>
  <c r="CP271" i="4" s="1"/>
  <c r="DR271" i="4" s="1"/>
  <c r="BS271" i="4"/>
  <c r="CE271" i="4" s="1"/>
  <c r="BT271" i="4"/>
  <c r="CF271" i="4" s="1"/>
  <c r="BU271" i="4"/>
  <c r="BV271" i="4"/>
  <c r="BW271" i="4"/>
  <c r="BX271" i="4"/>
  <c r="BY271" i="4"/>
  <c r="CK271" i="4" s="1"/>
  <c r="CW271" i="4" s="1"/>
  <c r="BZ271" i="4"/>
  <c r="CL271" i="4" s="1"/>
  <c r="CA271" i="4"/>
  <c r="CB271" i="4"/>
  <c r="CN271" i="4" s="1"/>
  <c r="DP271" i="4" s="1"/>
  <c r="CG271" i="4"/>
  <c r="CS271" i="4" s="1"/>
  <c r="CH271" i="4"/>
  <c r="CT271" i="4" s="1"/>
  <c r="CI271" i="4"/>
  <c r="CJ271" i="4"/>
  <c r="CV271" i="4" s="1"/>
  <c r="CM271" i="4"/>
  <c r="DO271" i="4" s="1"/>
  <c r="CO271" i="4"/>
  <c r="CQ271" i="4"/>
  <c r="CR271" i="4"/>
  <c r="CU271" i="4"/>
  <c r="DW271" i="4" s="1"/>
  <c r="CZ271" i="4"/>
  <c r="DA271" i="4"/>
  <c r="DB271" i="4"/>
  <c r="DC271" i="4"/>
  <c r="DD271" i="4"/>
  <c r="DE271" i="4"/>
  <c r="DF271" i="4"/>
  <c r="DG271" i="4"/>
  <c r="DU271" i="4" s="1"/>
  <c r="DH271" i="4"/>
  <c r="DI271" i="4"/>
  <c r="DJ271" i="4"/>
  <c r="DK271" i="4"/>
  <c r="DY271" i="4" s="1"/>
  <c r="DS271" i="4"/>
  <c r="DV271" i="4"/>
  <c r="DX271" i="4"/>
  <c r="BN272" i="4"/>
  <c r="BO272" i="4"/>
  <c r="CA272" i="4" s="1"/>
  <c r="CM272" i="4" s="1"/>
  <c r="BP272" i="4"/>
  <c r="CB272" i="4" s="1"/>
  <c r="CN272" i="4" s="1"/>
  <c r="DP272" i="4" s="1"/>
  <c r="BQ272" i="4"/>
  <c r="BR272" i="4"/>
  <c r="CD272" i="4" s="1"/>
  <c r="CP272" i="4" s="1"/>
  <c r="BS272" i="4"/>
  <c r="BT272" i="4"/>
  <c r="BU272" i="4"/>
  <c r="BV272" i="4"/>
  <c r="BW272" i="4"/>
  <c r="CI272" i="4" s="1"/>
  <c r="CU272" i="4" s="1"/>
  <c r="BX272" i="4"/>
  <c r="CJ272" i="4" s="1"/>
  <c r="CV272" i="4" s="1"/>
  <c r="DX272" i="4" s="1"/>
  <c r="BY272" i="4"/>
  <c r="BZ272" i="4"/>
  <c r="CL272" i="4" s="1"/>
  <c r="DN272" i="4" s="1"/>
  <c r="CC272" i="4"/>
  <c r="CE272" i="4"/>
  <c r="CQ272" i="4" s="1"/>
  <c r="DS272" i="4" s="1"/>
  <c r="CF272" i="4"/>
  <c r="CR272" i="4" s="1"/>
  <c r="CG272" i="4"/>
  <c r="CS272" i="4" s="1"/>
  <c r="DU272" i="4" s="1"/>
  <c r="CH272" i="4"/>
  <c r="CT272" i="4" s="1"/>
  <c r="DV272" i="4" s="1"/>
  <c r="CK272" i="4"/>
  <c r="CO272" i="4"/>
  <c r="DQ272" i="4" s="1"/>
  <c r="CW272" i="4"/>
  <c r="DY272" i="4" s="1"/>
  <c r="CZ272" i="4"/>
  <c r="DA272" i="4"/>
  <c r="DB272" i="4"/>
  <c r="DC272" i="4"/>
  <c r="DD272" i="4"/>
  <c r="DE272" i="4"/>
  <c r="DF272" i="4"/>
  <c r="DL272" i="4" s="1"/>
  <c r="DG272" i="4"/>
  <c r="DH272" i="4"/>
  <c r="DI272" i="4"/>
  <c r="DW272" i="4" s="1"/>
  <c r="DJ272" i="4"/>
  <c r="DK272" i="4"/>
  <c r="DT272" i="4"/>
  <c r="BN273" i="4"/>
  <c r="BZ273" i="4" s="1"/>
  <c r="BO273" i="4"/>
  <c r="BP273" i="4"/>
  <c r="CB273" i="4" s="1"/>
  <c r="CN273" i="4" s="1"/>
  <c r="BQ273" i="4"/>
  <c r="BR273" i="4"/>
  <c r="BS273" i="4"/>
  <c r="BT273" i="4"/>
  <c r="BU273" i="4"/>
  <c r="CG273" i="4" s="1"/>
  <c r="BV273" i="4"/>
  <c r="CH273" i="4" s="1"/>
  <c r="BW273" i="4"/>
  <c r="BX273" i="4"/>
  <c r="CJ273" i="4" s="1"/>
  <c r="CV273" i="4" s="1"/>
  <c r="BY273" i="4"/>
  <c r="CA273" i="4"/>
  <c r="CC273" i="4"/>
  <c r="CO273" i="4" s="1"/>
  <c r="CD273" i="4"/>
  <c r="CP273" i="4" s="1"/>
  <c r="CE273" i="4"/>
  <c r="CQ273" i="4" s="1"/>
  <c r="CF273" i="4"/>
  <c r="CR273" i="4" s="1"/>
  <c r="DT273" i="4" s="1"/>
  <c r="CI273" i="4"/>
  <c r="CK273" i="4"/>
  <c r="CW273" i="4" s="1"/>
  <c r="DY273" i="4" s="1"/>
  <c r="CL273" i="4"/>
  <c r="DN273" i="4" s="1"/>
  <c r="CM273" i="4"/>
  <c r="DO273" i="4" s="1"/>
  <c r="CS273" i="4"/>
  <c r="CT273" i="4"/>
  <c r="DV273" i="4" s="1"/>
  <c r="CU273" i="4"/>
  <c r="CZ273" i="4"/>
  <c r="DA273" i="4"/>
  <c r="DB273" i="4"/>
  <c r="DC273" i="4"/>
  <c r="DD273" i="4"/>
  <c r="DR273" i="4" s="1"/>
  <c r="DE273" i="4"/>
  <c r="DF273" i="4"/>
  <c r="DG273" i="4"/>
  <c r="DU273" i="4" s="1"/>
  <c r="DH273" i="4"/>
  <c r="DI273" i="4"/>
  <c r="DJ273" i="4"/>
  <c r="DK273" i="4"/>
  <c r="DL273" i="4"/>
  <c r="DQ273" i="4"/>
  <c r="DS273" i="4"/>
  <c r="DW273" i="4"/>
  <c r="BN274" i="4"/>
  <c r="BZ274" i="4" s="1"/>
  <c r="CL274" i="4" s="1"/>
  <c r="BO274" i="4"/>
  <c r="BP274" i="4"/>
  <c r="BQ274" i="4"/>
  <c r="BR274" i="4"/>
  <c r="BS274" i="4"/>
  <c r="CE274" i="4" s="1"/>
  <c r="BT274" i="4"/>
  <c r="CF274" i="4" s="1"/>
  <c r="CR274" i="4" s="1"/>
  <c r="DT274" i="4" s="1"/>
  <c r="BU274" i="4"/>
  <c r="BV274" i="4"/>
  <c r="CH274" i="4" s="1"/>
  <c r="BW274" i="4"/>
  <c r="BX274" i="4"/>
  <c r="BY274" i="4"/>
  <c r="CA274" i="4"/>
  <c r="CM274" i="4" s="1"/>
  <c r="CB274" i="4"/>
  <c r="CN274" i="4" s="1"/>
  <c r="CC274" i="4"/>
  <c r="CO274" i="4" s="1"/>
  <c r="DQ274" i="4" s="1"/>
  <c r="CD274" i="4"/>
  <c r="CP274" i="4" s="1"/>
  <c r="CG274" i="4"/>
  <c r="CI274" i="4"/>
  <c r="CU274" i="4" s="1"/>
  <c r="DW274" i="4" s="1"/>
  <c r="CJ274" i="4"/>
  <c r="CV274" i="4" s="1"/>
  <c r="CK274" i="4"/>
  <c r="CQ274" i="4"/>
  <c r="CS274" i="4"/>
  <c r="DU274" i="4" s="1"/>
  <c r="CT274" i="4"/>
  <c r="CW274" i="4"/>
  <c r="DY274" i="4" s="1"/>
  <c r="CZ274" i="4"/>
  <c r="DA274" i="4"/>
  <c r="DB274" i="4"/>
  <c r="DC274" i="4"/>
  <c r="DD274" i="4"/>
  <c r="DE274" i="4"/>
  <c r="DF274" i="4"/>
  <c r="DG274" i="4"/>
  <c r="DH274" i="4"/>
  <c r="DI274" i="4"/>
  <c r="DJ274" i="4"/>
  <c r="DX274" i="4" s="1"/>
  <c r="DK274" i="4"/>
  <c r="DO274" i="4"/>
  <c r="DP274" i="4"/>
  <c r="DR274" i="4"/>
  <c r="BN275" i="4"/>
  <c r="BO275" i="4"/>
  <c r="BP275" i="4"/>
  <c r="BQ275" i="4"/>
  <c r="CC275" i="4" s="1"/>
  <c r="CO275" i="4" s="1"/>
  <c r="BR275" i="4"/>
  <c r="CD275" i="4" s="1"/>
  <c r="CP275" i="4" s="1"/>
  <c r="DR275" i="4" s="1"/>
  <c r="BS275" i="4"/>
  <c r="BT275" i="4"/>
  <c r="CF275" i="4" s="1"/>
  <c r="CR275" i="4" s="1"/>
  <c r="BU275" i="4"/>
  <c r="BV275" i="4"/>
  <c r="BW275" i="4"/>
  <c r="BX275" i="4"/>
  <c r="BY275" i="4"/>
  <c r="CK275" i="4" s="1"/>
  <c r="CW275" i="4" s="1"/>
  <c r="BZ275" i="4"/>
  <c r="CL275" i="4" s="1"/>
  <c r="DN275" i="4" s="1"/>
  <c r="CA275" i="4"/>
  <c r="CB275" i="4"/>
  <c r="CN275" i="4" s="1"/>
  <c r="DP275" i="4" s="1"/>
  <c r="CE275" i="4"/>
  <c r="CG275" i="4"/>
  <c r="CS275" i="4" s="1"/>
  <c r="CH275" i="4"/>
  <c r="CT275" i="4" s="1"/>
  <c r="CI275" i="4"/>
  <c r="CU275" i="4" s="1"/>
  <c r="CJ275" i="4"/>
  <c r="CV275" i="4" s="1"/>
  <c r="DX275" i="4" s="1"/>
  <c r="CM275" i="4"/>
  <c r="DO275" i="4" s="1"/>
  <c r="CQ275" i="4"/>
  <c r="CZ275" i="4"/>
  <c r="DA275" i="4"/>
  <c r="DB275" i="4"/>
  <c r="DC275" i="4"/>
  <c r="DD275" i="4"/>
  <c r="DE275" i="4"/>
  <c r="DS275" i="4" s="1"/>
  <c r="DF275" i="4"/>
  <c r="DG275" i="4"/>
  <c r="DH275" i="4"/>
  <c r="DI275" i="4"/>
  <c r="DJ275" i="4"/>
  <c r="DK275" i="4"/>
  <c r="DV275" i="4"/>
  <c r="DW275" i="4"/>
  <c r="BN276" i="4"/>
  <c r="BO276" i="4"/>
  <c r="CA276" i="4" s="1"/>
  <c r="BP276" i="4"/>
  <c r="CB276" i="4" s="1"/>
  <c r="BQ276" i="4"/>
  <c r="CC276" i="4" s="1"/>
  <c r="CO276" i="4" s="1"/>
  <c r="DQ276" i="4" s="1"/>
  <c r="BR276" i="4"/>
  <c r="CD276" i="4" s="1"/>
  <c r="CP276" i="4" s="1"/>
  <c r="BS276" i="4"/>
  <c r="BT276" i="4"/>
  <c r="BU276" i="4"/>
  <c r="BV276" i="4"/>
  <c r="BW276" i="4"/>
  <c r="CI276" i="4" s="1"/>
  <c r="CU276" i="4" s="1"/>
  <c r="BX276" i="4"/>
  <c r="CJ276" i="4" s="1"/>
  <c r="BY276" i="4"/>
  <c r="CK276" i="4" s="1"/>
  <c r="CW276" i="4" s="1"/>
  <c r="DY276" i="4" s="1"/>
  <c r="BZ276" i="4"/>
  <c r="CL276" i="4" s="1"/>
  <c r="DN276" i="4" s="1"/>
  <c r="CE276" i="4"/>
  <c r="CQ276" i="4" s="1"/>
  <c r="CF276" i="4"/>
  <c r="CR276" i="4" s="1"/>
  <c r="CG276" i="4"/>
  <c r="CS276" i="4" s="1"/>
  <c r="DU276" i="4" s="1"/>
  <c r="CH276" i="4"/>
  <c r="CT276" i="4" s="1"/>
  <c r="DV276" i="4" s="1"/>
  <c r="CM276" i="4"/>
  <c r="CN276" i="4"/>
  <c r="CV276" i="4"/>
  <c r="DX276" i="4" s="1"/>
  <c r="CZ276" i="4"/>
  <c r="DA276" i="4"/>
  <c r="DB276" i="4"/>
  <c r="DC276" i="4"/>
  <c r="DD276" i="4"/>
  <c r="DE276" i="4"/>
  <c r="DF276" i="4"/>
  <c r="DG276" i="4"/>
  <c r="DH276" i="4"/>
  <c r="DI276" i="4"/>
  <c r="DJ276" i="4"/>
  <c r="DK276" i="4"/>
  <c r="DL276" i="4"/>
  <c r="DM276" i="4"/>
  <c r="DS276" i="4"/>
  <c r="DT276" i="4"/>
  <c r="BN277" i="4"/>
  <c r="BZ277" i="4" s="1"/>
  <c r="BO277" i="4"/>
  <c r="CA277" i="4" s="1"/>
  <c r="CM277" i="4" s="1"/>
  <c r="DO277" i="4" s="1"/>
  <c r="BP277" i="4"/>
  <c r="CB277" i="4" s="1"/>
  <c r="CN277" i="4" s="1"/>
  <c r="BQ277" i="4"/>
  <c r="BR277" i="4"/>
  <c r="BS277" i="4"/>
  <c r="BT277" i="4"/>
  <c r="BU277" i="4"/>
  <c r="CG277" i="4" s="1"/>
  <c r="BV277" i="4"/>
  <c r="CH277" i="4" s="1"/>
  <c r="BW277" i="4"/>
  <c r="BX277" i="4"/>
  <c r="CJ277" i="4" s="1"/>
  <c r="BY277" i="4"/>
  <c r="CC277" i="4"/>
  <c r="CO277" i="4" s="1"/>
  <c r="CD277" i="4"/>
  <c r="CP277" i="4" s="1"/>
  <c r="CE277" i="4"/>
  <c r="CQ277" i="4" s="1"/>
  <c r="DS277" i="4" s="1"/>
  <c r="CF277" i="4"/>
  <c r="CR277" i="4" s="1"/>
  <c r="CI277" i="4"/>
  <c r="CU277" i="4" s="1"/>
  <c r="DW277" i="4" s="1"/>
  <c r="CK277" i="4"/>
  <c r="CW277" i="4" s="1"/>
  <c r="CL277" i="4"/>
  <c r="DN277" i="4" s="1"/>
  <c r="CS277" i="4"/>
  <c r="CT277" i="4"/>
  <c r="DV277" i="4" s="1"/>
  <c r="CV277" i="4"/>
  <c r="CZ277" i="4"/>
  <c r="DA277" i="4"/>
  <c r="DB277" i="4"/>
  <c r="DL277" i="4" s="1"/>
  <c r="DC277" i="4"/>
  <c r="DD277" i="4"/>
  <c r="DE277" i="4"/>
  <c r="DF277" i="4"/>
  <c r="DG277" i="4"/>
  <c r="DH277" i="4"/>
  <c r="DI277" i="4"/>
  <c r="DJ277" i="4"/>
  <c r="DK277" i="4"/>
  <c r="DQ277" i="4"/>
  <c r="DR277" i="4"/>
  <c r="DT277" i="4"/>
  <c r="DY277" i="4"/>
  <c r="BN278" i="4"/>
  <c r="BZ278" i="4" s="1"/>
  <c r="CL278" i="4" s="1"/>
  <c r="BO278" i="4"/>
  <c r="BP278" i="4"/>
  <c r="BQ278" i="4"/>
  <c r="CC278" i="4" s="1"/>
  <c r="BR278" i="4"/>
  <c r="BS278" i="4"/>
  <c r="CE278" i="4" s="1"/>
  <c r="CQ278" i="4" s="1"/>
  <c r="BT278" i="4"/>
  <c r="CF278" i="4" s="1"/>
  <c r="BU278" i="4"/>
  <c r="BV278" i="4"/>
  <c r="CH278" i="4" s="1"/>
  <c r="CT278" i="4" s="1"/>
  <c r="BW278" i="4"/>
  <c r="BX278" i="4"/>
  <c r="BY278" i="4"/>
  <c r="CA278" i="4"/>
  <c r="CM278" i="4" s="1"/>
  <c r="CB278" i="4"/>
  <c r="CN278" i="4" s="1"/>
  <c r="CD278" i="4"/>
  <c r="CP278" i="4" s="1"/>
  <c r="DR278" i="4" s="1"/>
  <c r="CG278" i="4"/>
  <c r="CS278" i="4" s="1"/>
  <c r="DU278" i="4" s="1"/>
  <c r="CI278" i="4"/>
  <c r="CU278" i="4" s="1"/>
  <c r="CJ278" i="4"/>
  <c r="CV278" i="4" s="1"/>
  <c r="CK278" i="4"/>
  <c r="CW278" i="4" s="1"/>
  <c r="CO278" i="4"/>
  <c r="DQ278" i="4" s="1"/>
  <c r="CR278" i="4"/>
  <c r="DT278" i="4" s="1"/>
  <c r="CZ278" i="4"/>
  <c r="DA278" i="4"/>
  <c r="DB278" i="4"/>
  <c r="DP278" i="4" s="1"/>
  <c r="DC278" i="4"/>
  <c r="DD278" i="4"/>
  <c r="DE278" i="4"/>
  <c r="DS278" i="4" s="1"/>
  <c r="DF278" i="4"/>
  <c r="DG278" i="4"/>
  <c r="DH278" i="4"/>
  <c r="DI278" i="4"/>
  <c r="DJ278" i="4"/>
  <c r="DK278" i="4"/>
  <c r="DX278" i="4"/>
  <c r="DY278" i="4"/>
  <c r="BN279" i="4"/>
  <c r="BO279" i="4"/>
  <c r="BP279" i="4"/>
  <c r="BQ279" i="4"/>
  <c r="CC279" i="4" s="1"/>
  <c r="CO279" i="4" s="1"/>
  <c r="BR279" i="4"/>
  <c r="CD279" i="4" s="1"/>
  <c r="BS279" i="4"/>
  <c r="CE279" i="4" s="1"/>
  <c r="CQ279" i="4" s="1"/>
  <c r="DS279" i="4" s="1"/>
  <c r="BT279" i="4"/>
  <c r="CF279" i="4" s="1"/>
  <c r="CR279" i="4" s="1"/>
  <c r="BU279" i="4"/>
  <c r="BV279" i="4"/>
  <c r="BW279" i="4"/>
  <c r="BX279" i="4"/>
  <c r="BY279" i="4"/>
  <c r="CK279" i="4" s="1"/>
  <c r="CW279" i="4" s="1"/>
  <c r="BZ279" i="4"/>
  <c r="CL279" i="4" s="1"/>
  <c r="CA279" i="4"/>
  <c r="CM279" i="4" s="1"/>
  <c r="DO279" i="4" s="1"/>
  <c r="CB279" i="4"/>
  <c r="CN279" i="4" s="1"/>
  <c r="DP279" i="4" s="1"/>
  <c r="CG279" i="4"/>
  <c r="CS279" i="4" s="1"/>
  <c r="CH279" i="4"/>
  <c r="CT279" i="4" s="1"/>
  <c r="CI279" i="4"/>
  <c r="CU279" i="4" s="1"/>
  <c r="DW279" i="4" s="1"/>
  <c r="CJ279" i="4"/>
  <c r="CV279" i="4" s="1"/>
  <c r="DX279" i="4" s="1"/>
  <c r="CP279" i="4"/>
  <c r="DR279" i="4" s="1"/>
  <c r="CZ279" i="4"/>
  <c r="DA279" i="4"/>
  <c r="DB279" i="4"/>
  <c r="DC279" i="4"/>
  <c r="DD279" i="4"/>
  <c r="DE279" i="4"/>
  <c r="DM279" i="4" s="1"/>
  <c r="DF279" i="4"/>
  <c r="DG279" i="4"/>
  <c r="DH279" i="4"/>
  <c r="DI279" i="4"/>
  <c r="DJ279" i="4"/>
  <c r="DK279" i="4"/>
  <c r="DU279" i="4"/>
  <c r="DV279" i="4"/>
  <c r="BN280" i="4"/>
  <c r="BO280" i="4"/>
  <c r="CA280" i="4" s="1"/>
  <c r="BP280" i="4"/>
  <c r="CB280" i="4" s="1"/>
  <c r="BQ280" i="4"/>
  <c r="CC280" i="4" s="1"/>
  <c r="CO280" i="4" s="1"/>
  <c r="BR280" i="4"/>
  <c r="CD280" i="4" s="1"/>
  <c r="CP280" i="4" s="1"/>
  <c r="BS280" i="4"/>
  <c r="BT280" i="4"/>
  <c r="BU280" i="4"/>
  <c r="BV280" i="4"/>
  <c r="BW280" i="4"/>
  <c r="CI280" i="4" s="1"/>
  <c r="BX280" i="4"/>
  <c r="CJ280" i="4" s="1"/>
  <c r="CV280" i="4" s="1"/>
  <c r="DX280" i="4" s="1"/>
  <c r="BY280" i="4"/>
  <c r="CK280" i="4" s="1"/>
  <c r="BZ280" i="4"/>
  <c r="CL280" i="4" s="1"/>
  <c r="CE280" i="4"/>
  <c r="CQ280" i="4" s="1"/>
  <c r="CF280" i="4"/>
  <c r="CR280" i="4" s="1"/>
  <c r="CG280" i="4"/>
  <c r="CS280" i="4" s="1"/>
  <c r="DU280" i="4" s="1"/>
  <c r="CH280" i="4"/>
  <c r="CT280" i="4" s="1"/>
  <c r="CM280" i="4"/>
  <c r="CN280" i="4"/>
  <c r="DP280" i="4" s="1"/>
  <c r="CU280" i="4"/>
  <c r="CW280" i="4"/>
  <c r="DY280" i="4" s="1"/>
  <c r="CZ280" i="4"/>
  <c r="DA280" i="4"/>
  <c r="DB280" i="4"/>
  <c r="DC280" i="4"/>
  <c r="DM280" i="4" s="1"/>
  <c r="DD280" i="4"/>
  <c r="DR280" i="4" s="1"/>
  <c r="DE280" i="4"/>
  <c r="DF280" i="4"/>
  <c r="DT280" i="4" s="1"/>
  <c r="DG280" i="4"/>
  <c r="DH280" i="4"/>
  <c r="DI280" i="4"/>
  <c r="DJ280" i="4"/>
  <c r="DK280" i="4"/>
  <c r="DL280" i="4"/>
  <c r="DN280" i="4"/>
  <c r="DQ280" i="4"/>
  <c r="DS280" i="4"/>
  <c r="DV280" i="4"/>
  <c r="BN281" i="4"/>
  <c r="BZ281" i="4" s="1"/>
  <c r="CL281" i="4" s="1"/>
  <c r="BO281" i="4"/>
  <c r="CA281" i="4" s="1"/>
  <c r="CM281" i="4" s="1"/>
  <c r="BP281" i="4"/>
  <c r="CB281" i="4" s="1"/>
  <c r="CN281" i="4" s="1"/>
  <c r="BQ281" i="4"/>
  <c r="BR281" i="4"/>
  <c r="BS281" i="4"/>
  <c r="CE281" i="4" s="1"/>
  <c r="CQ281" i="4" s="1"/>
  <c r="BT281" i="4"/>
  <c r="BU281" i="4"/>
  <c r="CG281" i="4" s="1"/>
  <c r="BV281" i="4"/>
  <c r="CH281" i="4" s="1"/>
  <c r="CT281" i="4" s="1"/>
  <c r="DV281" i="4" s="1"/>
  <c r="BW281" i="4"/>
  <c r="CI281" i="4" s="1"/>
  <c r="BX281" i="4"/>
  <c r="CJ281" i="4" s="1"/>
  <c r="BY281" i="4"/>
  <c r="CC281" i="4"/>
  <c r="CO281" i="4" s="1"/>
  <c r="CD281" i="4"/>
  <c r="CP281" i="4" s="1"/>
  <c r="CF281" i="4"/>
  <c r="CR281" i="4" s="1"/>
  <c r="DT281" i="4" s="1"/>
  <c r="CK281" i="4"/>
  <c r="CW281" i="4" s="1"/>
  <c r="DY281" i="4" s="1"/>
  <c r="CS281" i="4"/>
  <c r="CU281" i="4"/>
  <c r="CV281" i="4"/>
  <c r="CZ281" i="4"/>
  <c r="DA281" i="4"/>
  <c r="DB281" i="4"/>
  <c r="DC281" i="4"/>
  <c r="DD281" i="4"/>
  <c r="DE281" i="4"/>
  <c r="DF281" i="4"/>
  <c r="DG281" i="4"/>
  <c r="DH281" i="4"/>
  <c r="DI281" i="4"/>
  <c r="DJ281" i="4"/>
  <c r="DK281" i="4"/>
  <c r="DL281" i="4"/>
  <c r="DM281" i="4"/>
  <c r="DN281" i="4"/>
  <c r="DQ281" i="4"/>
  <c r="DR281" i="4"/>
  <c r="DU281" i="4"/>
  <c r="BN282" i="4"/>
  <c r="BZ282" i="4" s="1"/>
  <c r="BO282" i="4"/>
  <c r="CA282" i="4" s="1"/>
  <c r="CM282" i="4" s="1"/>
  <c r="DO282" i="4" s="1"/>
  <c r="BP282" i="4"/>
  <c r="CB282" i="4" s="1"/>
  <c r="CN282" i="4" s="1"/>
  <c r="BQ282" i="4"/>
  <c r="BR282" i="4"/>
  <c r="BS282" i="4"/>
  <c r="BT282" i="4"/>
  <c r="CF282" i="4" s="1"/>
  <c r="CR282" i="4" s="1"/>
  <c r="DT282" i="4" s="1"/>
  <c r="BU282" i="4"/>
  <c r="CG282" i="4" s="1"/>
  <c r="CS282" i="4" s="1"/>
  <c r="BV282" i="4"/>
  <c r="CH282" i="4" s="1"/>
  <c r="BW282" i="4"/>
  <c r="CI282" i="4" s="1"/>
  <c r="CU282" i="4" s="1"/>
  <c r="DW282" i="4" s="1"/>
  <c r="BX282" i="4"/>
  <c r="BY282" i="4"/>
  <c r="CC282" i="4"/>
  <c r="CO282" i="4" s="1"/>
  <c r="CD282" i="4"/>
  <c r="CP282" i="4" s="1"/>
  <c r="CE282" i="4"/>
  <c r="CQ282" i="4" s="1"/>
  <c r="DS282" i="4" s="1"/>
  <c r="CJ282" i="4"/>
  <c r="CK282" i="4"/>
  <c r="CW282" i="4" s="1"/>
  <c r="CL282" i="4"/>
  <c r="CT282" i="4"/>
  <c r="CV282" i="4"/>
  <c r="CZ282" i="4"/>
  <c r="DA282" i="4"/>
  <c r="DM282" i="4" s="1"/>
  <c r="DB282" i="4"/>
  <c r="DC282" i="4"/>
  <c r="DQ282" i="4" s="1"/>
  <c r="DD282" i="4"/>
  <c r="DR282" i="4" s="1"/>
  <c r="DE282" i="4"/>
  <c r="DF282" i="4"/>
  <c r="DG282" i="4"/>
  <c r="DU282" i="4" s="1"/>
  <c r="DH282" i="4"/>
  <c r="DI282" i="4"/>
  <c r="DJ282" i="4"/>
  <c r="DK282" i="4"/>
  <c r="DP282" i="4"/>
  <c r="DX282" i="4"/>
  <c r="BN283" i="4"/>
  <c r="BO283" i="4"/>
  <c r="BP283" i="4"/>
  <c r="BQ283" i="4"/>
  <c r="BR283" i="4"/>
  <c r="CD283" i="4" s="1"/>
  <c r="CP283" i="4" s="1"/>
  <c r="DR283" i="4" s="1"/>
  <c r="BS283" i="4"/>
  <c r="CE283" i="4" s="1"/>
  <c r="CQ283" i="4" s="1"/>
  <c r="BT283" i="4"/>
  <c r="CF283" i="4" s="1"/>
  <c r="BU283" i="4"/>
  <c r="CG283" i="4" s="1"/>
  <c r="CS283" i="4" s="1"/>
  <c r="DU283" i="4" s="1"/>
  <c r="BV283" i="4"/>
  <c r="BW283" i="4"/>
  <c r="BX283" i="4"/>
  <c r="BY283" i="4"/>
  <c r="BZ283" i="4"/>
  <c r="CA283" i="4"/>
  <c r="CM283" i="4" s="1"/>
  <c r="CB283" i="4"/>
  <c r="CN283" i="4" s="1"/>
  <c r="CC283" i="4"/>
  <c r="CO283" i="4" s="1"/>
  <c r="CH283" i="4"/>
  <c r="CI283" i="4"/>
  <c r="CU283" i="4" s="1"/>
  <c r="CJ283" i="4"/>
  <c r="CV283" i="4" s="1"/>
  <c r="CK283" i="4"/>
  <c r="CW283" i="4" s="1"/>
  <c r="DY283" i="4" s="1"/>
  <c r="CL283" i="4"/>
  <c r="CR283" i="4"/>
  <c r="CT283" i="4"/>
  <c r="CZ283" i="4"/>
  <c r="DA283" i="4"/>
  <c r="DB283" i="4"/>
  <c r="DP283" i="4" s="1"/>
  <c r="DC283" i="4"/>
  <c r="DD283" i="4"/>
  <c r="DE283" i="4"/>
  <c r="DF283" i="4"/>
  <c r="DT283" i="4" s="1"/>
  <c r="DG283" i="4"/>
  <c r="DH283" i="4"/>
  <c r="DV283" i="4" s="1"/>
  <c r="DI283" i="4"/>
  <c r="DW283" i="4" s="1"/>
  <c r="DJ283" i="4"/>
  <c r="DX283" i="4" s="1"/>
  <c r="DK283" i="4"/>
  <c r="DQ283" i="4"/>
  <c r="BN284" i="4"/>
  <c r="BO284" i="4"/>
  <c r="BP284" i="4"/>
  <c r="CB284" i="4" s="1"/>
  <c r="CN284" i="4" s="1"/>
  <c r="DP284" i="4" s="1"/>
  <c r="BQ284" i="4"/>
  <c r="CC284" i="4" s="1"/>
  <c r="CO284" i="4" s="1"/>
  <c r="BR284" i="4"/>
  <c r="CD284" i="4" s="1"/>
  <c r="CP284" i="4" s="1"/>
  <c r="BS284" i="4"/>
  <c r="CE284" i="4" s="1"/>
  <c r="BT284" i="4"/>
  <c r="CF284" i="4" s="1"/>
  <c r="CR284" i="4" s="1"/>
  <c r="BU284" i="4"/>
  <c r="BV284" i="4"/>
  <c r="BW284" i="4"/>
  <c r="BX284" i="4"/>
  <c r="CJ284" i="4" s="1"/>
  <c r="CV284" i="4" s="1"/>
  <c r="DX284" i="4" s="1"/>
  <c r="BY284" i="4"/>
  <c r="CK284" i="4" s="1"/>
  <c r="CW284" i="4" s="1"/>
  <c r="BZ284" i="4"/>
  <c r="CL284" i="4" s="1"/>
  <c r="DN284" i="4" s="1"/>
  <c r="CA284" i="4"/>
  <c r="CM284" i="4" s="1"/>
  <c r="DO284" i="4" s="1"/>
  <c r="CG284" i="4"/>
  <c r="CS284" i="4" s="1"/>
  <c r="CH284" i="4"/>
  <c r="CT284" i="4" s="1"/>
  <c r="CI284" i="4"/>
  <c r="CU284" i="4" s="1"/>
  <c r="CQ284" i="4"/>
  <c r="DS284" i="4" s="1"/>
  <c r="CZ284" i="4"/>
  <c r="DA284" i="4"/>
  <c r="DB284" i="4"/>
  <c r="DC284" i="4"/>
  <c r="DQ284" i="4" s="1"/>
  <c r="DD284" i="4"/>
  <c r="DE284" i="4"/>
  <c r="DF284" i="4"/>
  <c r="DL284" i="4" s="1"/>
  <c r="DG284" i="4"/>
  <c r="DU284" i="4" s="1"/>
  <c r="DH284" i="4"/>
  <c r="DI284" i="4"/>
  <c r="DJ284" i="4"/>
  <c r="DK284" i="4"/>
  <c r="DY284" i="4" s="1"/>
  <c r="DV284" i="4"/>
  <c r="DW284" i="4"/>
  <c r="BN285" i="4"/>
  <c r="BZ285" i="4" s="1"/>
  <c r="CL285" i="4" s="1"/>
  <c r="DN285" i="4" s="1"/>
  <c r="BO285" i="4"/>
  <c r="CA285" i="4" s="1"/>
  <c r="CM285" i="4" s="1"/>
  <c r="BP285" i="4"/>
  <c r="CB285" i="4" s="1"/>
  <c r="BQ285" i="4"/>
  <c r="CC285" i="4" s="1"/>
  <c r="CO285" i="4" s="1"/>
  <c r="DQ285" i="4" s="1"/>
  <c r="BR285" i="4"/>
  <c r="BS285" i="4"/>
  <c r="BT285" i="4"/>
  <c r="BU285" i="4"/>
  <c r="BV285" i="4"/>
  <c r="BW285" i="4"/>
  <c r="CI285" i="4" s="1"/>
  <c r="CU285" i="4" s="1"/>
  <c r="BX285" i="4"/>
  <c r="CJ285" i="4" s="1"/>
  <c r="BY285" i="4"/>
  <c r="CK285" i="4" s="1"/>
  <c r="CW285" i="4" s="1"/>
  <c r="DY285" i="4" s="1"/>
  <c r="CD285" i="4"/>
  <c r="CP285" i="4" s="1"/>
  <c r="CE285" i="4"/>
  <c r="CQ285" i="4" s="1"/>
  <c r="CF285" i="4"/>
  <c r="CR285" i="4" s="1"/>
  <c r="DT285" i="4" s="1"/>
  <c r="CG285" i="4"/>
  <c r="CS285" i="4" s="1"/>
  <c r="CH285" i="4"/>
  <c r="CN285" i="4"/>
  <c r="CT285" i="4"/>
  <c r="DV285" i="4" s="1"/>
  <c r="CV285" i="4"/>
  <c r="CZ285" i="4"/>
  <c r="DA285" i="4"/>
  <c r="DO285" i="4" s="1"/>
  <c r="DB285" i="4"/>
  <c r="DC285" i="4"/>
  <c r="DD285" i="4"/>
  <c r="DE285" i="4"/>
  <c r="DF285" i="4"/>
  <c r="DG285" i="4"/>
  <c r="DH285" i="4"/>
  <c r="DI285" i="4"/>
  <c r="DW285" i="4" s="1"/>
  <c r="DJ285" i="4"/>
  <c r="DK285" i="4"/>
  <c r="DL285" i="4"/>
  <c r="DM285" i="4"/>
  <c r="DU285" i="4"/>
  <c r="BN286" i="4"/>
  <c r="BZ286" i="4" s="1"/>
  <c r="CL286" i="4" s="1"/>
  <c r="BO286" i="4"/>
  <c r="CA286" i="4" s="1"/>
  <c r="CM286" i="4" s="1"/>
  <c r="DO286" i="4" s="1"/>
  <c r="BP286" i="4"/>
  <c r="BQ286" i="4"/>
  <c r="BR286" i="4"/>
  <c r="BS286" i="4"/>
  <c r="BT286" i="4"/>
  <c r="BU286" i="4"/>
  <c r="CG286" i="4" s="1"/>
  <c r="CS286" i="4" s="1"/>
  <c r="BV286" i="4"/>
  <c r="CH286" i="4" s="1"/>
  <c r="CT286" i="4" s="1"/>
  <c r="BW286" i="4"/>
  <c r="CI286" i="4" s="1"/>
  <c r="BX286" i="4"/>
  <c r="BY286" i="4"/>
  <c r="CB286" i="4"/>
  <c r="CC286" i="4"/>
  <c r="CO286" i="4" s="1"/>
  <c r="CD286" i="4"/>
  <c r="CP286" i="4" s="1"/>
  <c r="CE286" i="4"/>
  <c r="CQ286" i="4" s="1"/>
  <c r="CF286" i="4"/>
  <c r="CR286" i="4" s="1"/>
  <c r="DT286" i="4" s="1"/>
  <c r="CJ286" i="4"/>
  <c r="CV286" i="4" s="1"/>
  <c r="DX286" i="4" s="1"/>
  <c r="CK286" i="4"/>
  <c r="CW286" i="4" s="1"/>
  <c r="CN286" i="4"/>
  <c r="CU286" i="4"/>
  <c r="DW286" i="4" s="1"/>
  <c r="CZ286" i="4"/>
  <c r="DL286" i="4" s="1"/>
  <c r="DA286" i="4"/>
  <c r="DB286" i="4"/>
  <c r="DC286" i="4"/>
  <c r="DD286" i="4"/>
  <c r="DE286" i="4"/>
  <c r="DF286" i="4"/>
  <c r="DG286" i="4"/>
  <c r="DH286" i="4"/>
  <c r="DI286" i="4"/>
  <c r="DJ286" i="4"/>
  <c r="DK286" i="4"/>
  <c r="DY286" i="4" s="1"/>
  <c r="DP286" i="4"/>
  <c r="DR286" i="4"/>
  <c r="DS286" i="4"/>
  <c r="BN287" i="4"/>
  <c r="BO287" i="4"/>
  <c r="BP287" i="4"/>
  <c r="BQ287" i="4"/>
  <c r="BR287" i="4"/>
  <c r="CD287" i="4" s="1"/>
  <c r="CP287" i="4" s="1"/>
  <c r="BS287" i="4"/>
  <c r="CE287" i="4" s="1"/>
  <c r="CQ287" i="4" s="1"/>
  <c r="BT287" i="4"/>
  <c r="CF287" i="4" s="1"/>
  <c r="BU287" i="4"/>
  <c r="CG287" i="4" s="1"/>
  <c r="CS287" i="4" s="1"/>
  <c r="DU287" i="4" s="1"/>
  <c r="BV287" i="4"/>
  <c r="BW287" i="4"/>
  <c r="BX287" i="4"/>
  <c r="BY287" i="4"/>
  <c r="BZ287" i="4"/>
  <c r="CA287" i="4"/>
  <c r="CM287" i="4" s="1"/>
  <c r="CB287" i="4"/>
  <c r="CN287" i="4" s="1"/>
  <c r="CC287" i="4"/>
  <c r="CO287" i="4" s="1"/>
  <c r="CH287" i="4"/>
  <c r="CT287" i="4" s="1"/>
  <c r="CI287" i="4"/>
  <c r="CU287" i="4" s="1"/>
  <c r="CJ287" i="4"/>
  <c r="CV287" i="4" s="1"/>
  <c r="CK287" i="4"/>
  <c r="CW287" i="4" s="1"/>
  <c r="CL287" i="4"/>
  <c r="CR287" i="4"/>
  <c r="CZ287" i="4"/>
  <c r="DA287" i="4"/>
  <c r="DB287" i="4"/>
  <c r="DP287" i="4" s="1"/>
  <c r="DC287" i="4"/>
  <c r="DD287" i="4"/>
  <c r="DE287" i="4"/>
  <c r="DF287" i="4"/>
  <c r="DT287" i="4" s="1"/>
  <c r="DG287" i="4"/>
  <c r="DH287" i="4"/>
  <c r="DI287" i="4"/>
  <c r="DJ287" i="4"/>
  <c r="DX287" i="4" s="1"/>
  <c r="DK287" i="4"/>
  <c r="DQ287" i="4"/>
  <c r="DR287" i="4"/>
  <c r="DY287" i="4"/>
  <c r="BN288" i="4"/>
  <c r="BO288" i="4"/>
  <c r="BP288" i="4"/>
  <c r="CB288" i="4" s="1"/>
  <c r="BQ288" i="4"/>
  <c r="CC288" i="4" s="1"/>
  <c r="CO288" i="4" s="1"/>
  <c r="BR288" i="4"/>
  <c r="CD288" i="4" s="1"/>
  <c r="CP288" i="4" s="1"/>
  <c r="BS288" i="4"/>
  <c r="CE288" i="4" s="1"/>
  <c r="BT288" i="4"/>
  <c r="CF288" i="4" s="1"/>
  <c r="CR288" i="4" s="1"/>
  <c r="BU288" i="4"/>
  <c r="BV288" i="4"/>
  <c r="BW288" i="4"/>
  <c r="BX288" i="4"/>
  <c r="BY288" i="4"/>
  <c r="CK288" i="4" s="1"/>
  <c r="CW288" i="4" s="1"/>
  <c r="BZ288" i="4"/>
  <c r="CL288" i="4" s="1"/>
  <c r="CA288" i="4"/>
  <c r="CM288" i="4" s="1"/>
  <c r="DO288" i="4" s="1"/>
  <c r="CG288" i="4"/>
  <c r="CS288" i="4" s="1"/>
  <c r="CH288" i="4"/>
  <c r="CT288" i="4" s="1"/>
  <c r="CI288" i="4"/>
  <c r="CU288" i="4" s="1"/>
  <c r="DW288" i="4" s="1"/>
  <c r="CJ288" i="4"/>
  <c r="CV288" i="4" s="1"/>
  <c r="DX288" i="4" s="1"/>
  <c r="CN288" i="4"/>
  <c r="DP288" i="4" s="1"/>
  <c r="CQ288" i="4"/>
  <c r="DS288" i="4" s="1"/>
  <c r="CZ288" i="4"/>
  <c r="DA288" i="4"/>
  <c r="DB288" i="4"/>
  <c r="DC288" i="4"/>
  <c r="DD288" i="4"/>
  <c r="DE288" i="4"/>
  <c r="DF288" i="4"/>
  <c r="DG288" i="4"/>
  <c r="DU288" i="4" s="1"/>
  <c r="DH288" i="4"/>
  <c r="DI288" i="4"/>
  <c r="DJ288" i="4"/>
  <c r="DK288" i="4"/>
  <c r="DN288" i="4"/>
  <c r="DT288" i="4"/>
  <c r="DV288" i="4"/>
  <c r="BN289" i="4"/>
  <c r="BO289" i="4"/>
  <c r="CA289" i="4" s="1"/>
  <c r="CM289" i="4" s="1"/>
  <c r="BP289" i="4"/>
  <c r="CB289" i="4" s="1"/>
  <c r="BQ289" i="4"/>
  <c r="CC289" i="4" s="1"/>
  <c r="BR289" i="4"/>
  <c r="CD289" i="4" s="1"/>
  <c r="CP289" i="4" s="1"/>
  <c r="DR289" i="4" s="1"/>
  <c r="BS289" i="4"/>
  <c r="BT289" i="4"/>
  <c r="BU289" i="4"/>
  <c r="BV289" i="4"/>
  <c r="BW289" i="4"/>
  <c r="CI289" i="4" s="1"/>
  <c r="CU289" i="4" s="1"/>
  <c r="BX289" i="4"/>
  <c r="CJ289" i="4" s="1"/>
  <c r="BY289" i="4"/>
  <c r="CK289" i="4" s="1"/>
  <c r="CW289" i="4" s="1"/>
  <c r="DY289" i="4" s="1"/>
  <c r="BZ289" i="4"/>
  <c r="CL289" i="4" s="1"/>
  <c r="DN289" i="4" s="1"/>
  <c r="CE289" i="4"/>
  <c r="CQ289" i="4" s="1"/>
  <c r="CF289" i="4"/>
  <c r="CR289" i="4" s="1"/>
  <c r="CG289" i="4"/>
  <c r="CS289" i="4" s="1"/>
  <c r="CH289" i="4"/>
  <c r="CT289" i="4" s="1"/>
  <c r="DV289" i="4" s="1"/>
  <c r="CN289" i="4"/>
  <c r="CO289" i="4"/>
  <c r="DQ289" i="4" s="1"/>
  <c r="CV289" i="4"/>
  <c r="CZ289" i="4"/>
  <c r="DA289" i="4"/>
  <c r="DB289" i="4"/>
  <c r="DC289" i="4"/>
  <c r="DD289" i="4"/>
  <c r="DE289" i="4"/>
  <c r="DS289" i="4" s="1"/>
  <c r="DF289" i="4"/>
  <c r="DT289" i="4" s="1"/>
  <c r="DG289" i="4"/>
  <c r="DH289" i="4"/>
  <c r="DI289" i="4"/>
  <c r="DJ289" i="4"/>
  <c r="DX289" i="4" s="1"/>
  <c r="DK289" i="4"/>
  <c r="DM289" i="4"/>
  <c r="DU289" i="4"/>
  <c r="BN290" i="4"/>
  <c r="BZ290" i="4" s="1"/>
  <c r="BO290" i="4"/>
  <c r="CA290" i="4" s="1"/>
  <c r="CM290" i="4" s="1"/>
  <c r="DO290" i="4" s="1"/>
  <c r="BP290" i="4"/>
  <c r="CB290" i="4" s="1"/>
  <c r="BQ290" i="4"/>
  <c r="BR290" i="4"/>
  <c r="BS290" i="4"/>
  <c r="BT290" i="4"/>
  <c r="CF290" i="4" s="1"/>
  <c r="BU290" i="4"/>
  <c r="CG290" i="4" s="1"/>
  <c r="CS290" i="4" s="1"/>
  <c r="BV290" i="4"/>
  <c r="CH290" i="4" s="1"/>
  <c r="BW290" i="4"/>
  <c r="CI290" i="4" s="1"/>
  <c r="CU290" i="4" s="1"/>
  <c r="DW290" i="4" s="1"/>
  <c r="BX290" i="4"/>
  <c r="BY290" i="4"/>
  <c r="CC290" i="4"/>
  <c r="CO290" i="4" s="1"/>
  <c r="CD290" i="4"/>
  <c r="CP290" i="4" s="1"/>
  <c r="CE290" i="4"/>
  <c r="CQ290" i="4" s="1"/>
  <c r="DS290" i="4" s="1"/>
  <c r="CJ290" i="4"/>
  <c r="CK290" i="4"/>
  <c r="CW290" i="4" s="1"/>
  <c r="CL290" i="4"/>
  <c r="CN290" i="4"/>
  <c r="DP290" i="4" s="1"/>
  <c r="CR290" i="4"/>
  <c r="DT290" i="4" s="1"/>
  <c r="CT290" i="4"/>
  <c r="CV290" i="4"/>
  <c r="CZ290" i="4"/>
  <c r="DA290" i="4"/>
  <c r="DM290" i="4" s="1"/>
  <c r="DB290" i="4"/>
  <c r="DC290" i="4"/>
  <c r="DQ290" i="4" s="1"/>
  <c r="DD290" i="4"/>
  <c r="DR290" i="4" s="1"/>
  <c r="DE290" i="4"/>
  <c r="DF290" i="4"/>
  <c r="DG290" i="4"/>
  <c r="DH290" i="4"/>
  <c r="DI290" i="4"/>
  <c r="DJ290" i="4"/>
  <c r="DK290" i="4"/>
  <c r="DY290" i="4" s="1"/>
  <c r="DL290" i="4"/>
  <c r="DX290" i="4"/>
  <c r="BN291" i="4"/>
  <c r="BZ291" i="4" s="1"/>
  <c r="BO291" i="4"/>
  <c r="BP291" i="4"/>
  <c r="BQ291" i="4"/>
  <c r="BR291" i="4"/>
  <c r="BS291" i="4"/>
  <c r="CE291" i="4" s="1"/>
  <c r="CQ291" i="4" s="1"/>
  <c r="BT291" i="4"/>
  <c r="CF291" i="4" s="1"/>
  <c r="BU291" i="4"/>
  <c r="CG291" i="4" s="1"/>
  <c r="BV291" i="4"/>
  <c r="BW291" i="4"/>
  <c r="BX291" i="4"/>
  <c r="BY291" i="4"/>
  <c r="CA291" i="4"/>
  <c r="CM291" i="4" s="1"/>
  <c r="CB291" i="4"/>
  <c r="CN291" i="4" s="1"/>
  <c r="CC291" i="4"/>
  <c r="CO291" i="4" s="1"/>
  <c r="CD291" i="4"/>
  <c r="CP291" i="4" s="1"/>
  <c r="DR291" i="4" s="1"/>
  <c r="CH291" i="4"/>
  <c r="CT291" i="4" s="1"/>
  <c r="DV291" i="4" s="1"/>
  <c r="CI291" i="4"/>
  <c r="CU291" i="4" s="1"/>
  <c r="CJ291" i="4"/>
  <c r="CV291" i="4" s="1"/>
  <c r="CK291" i="4"/>
  <c r="CW291" i="4" s="1"/>
  <c r="CL291" i="4"/>
  <c r="DN291" i="4" s="1"/>
  <c r="CR291" i="4"/>
  <c r="CS291" i="4"/>
  <c r="DU291" i="4" s="1"/>
  <c r="CZ291" i="4"/>
  <c r="DA291" i="4"/>
  <c r="DB291" i="4"/>
  <c r="DC291" i="4"/>
  <c r="DD291" i="4"/>
  <c r="DE291" i="4"/>
  <c r="DF291" i="4"/>
  <c r="DG291" i="4"/>
  <c r="DH291" i="4"/>
  <c r="DI291" i="4"/>
  <c r="DW291" i="4" s="1"/>
  <c r="DJ291" i="4"/>
  <c r="DX291" i="4" s="1"/>
  <c r="DK291" i="4"/>
  <c r="DP291" i="4"/>
  <c r="DQ291" i="4"/>
  <c r="DY291" i="4"/>
  <c r="BN292" i="4"/>
  <c r="BO292" i="4"/>
  <c r="BP292" i="4"/>
  <c r="BQ292" i="4"/>
  <c r="CC292" i="4" s="1"/>
  <c r="CO292" i="4" s="1"/>
  <c r="BR292" i="4"/>
  <c r="CD292" i="4" s="1"/>
  <c r="BS292" i="4"/>
  <c r="CE292" i="4" s="1"/>
  <c r="BT292" i="4"/>
  <c r="CF292" i="4" s="1"/>
  <c r="CR292" i="4" s="1"/>
  <c r="BU292" i="4"/>
  <c r="BV292" i="4"/>
  <c r="BW292" i="4"/>
  <c r="BX292" i="4"/>
  <c r="CJ292" i="4" s="1"/>
  <c r="BY292" i="4"/>
  <c r="CK292" i="4" s="1"/>
  <c r="CW292" i="4" s="1"/>
  <c r="BZ292" i="4"/>
  <c r="CL292" i="4" s="1"/>
  <c r="CA292" i="4"/>
  <c r="CM292" i="4" s="1"/>
  <c r="CB292" i="4"/>
  <c r="CN292" i="4" s="1"/>
  <c r="CG292" i="4"/>
  <c r="CS292" i="4" s="1"/>
  <c r="CH292" i="4"/>
  <c r="CT292" i="4" s="1"/>
  <c r="DV292" i="4" s="1"/>
  <c r="CI292" i="4"/>
  <c r="CU292" i="4" s="1"/>
  <c r="DW292" i="4" s="1"/>
  <c r="CP292" i="4"/>
  <c r="CQ292" i="4"/>
  <c r="DS292" i="4" s="1"/>
  <c r="CV292" i="4"/>
  <c r="DX292" i="4" s="1"/>
  <c r="CZ292" i="4"/>
  <c r="DA292" i="4"/>
  <c r="DB292" i="4"/>
  <c r="DC292" i="4"/>
  <c r="DQ292" i="4" s="1"/>
  <c r="DD292" i="4"/>
  <c r="DE292" i="4"/>
  <c r="DF292" i="4"/>
  <c r="DT292" i="4" s="1"/>
  <c r="DG292" i="4"/>
  <c r="DU292" i="4" s="1"/>
  <c r="DH292" i="4"/>
  <c r="DI292" i="4"/>
  <c r="DJ292" i="4"/>
  <c r="DK292" i="4"/>
  <c r="DY292" i="4" s="1"/>
  <c r="DN292" i="4"/>
  <c r="DO292" i="4"/>
  <c r="DP292" i="4"/>
  <c r="BN293" i="4"/>
  <c r="BO293" i="4"/>
  <c r="CA293" i="4" s="1"/>
  <c r="CM293" i="4" s="1"/>
  <c r="BP293" i="4"/>
  <c r="CB293" i="4" s="1"/>
  <c r="CN293" i="4" s="1"/>
  <c r="BQ293" i="4"/>
  <c r="CC293" i="4" s="1"/>
  <c r="CO293" i="4" s="1"/>
  <c r="DQ293" i="4" s="1"/>
  <c r="BR293" i="4"/>
  <c r="BS293" i="4"/>
  <c r="BT293" i="4"/>
  <c r="BU293" i="4"/>
  <c r="BV293" i="4"/>
  <c r="BW293" i="4"/>
  <c r="CI293" i="4" s="1"/>
  <c r="CU293" i="4" s="1"/>
  <c r="BX293" i="4"/>
  <c r="CJ293" i="4" s="1"/>
  <c r="CV293" i="4" s="1"/>
  <c r="CX293" i="4" s="1"/>
  <c r="BY293" i="4"/>
  <c r="CK293" i="4" s="1"/>
  <c r="CW293" i="4" s="1"/>
  <c r="DY293" i="4" s="1"/>
  <c r="BZ293" i="4"/>
  <c r="CD293" i="4"/>
  <c r="CE293" i="4"/>
  <c r="CQ293" i="4" s="1"/>
  <c r="CF293" i="4"/>
  <c r="CR293" i="4" s="1"/>
  <c r="CG293" i="4"/>
  <c r="CS293" i="4" s="1"/>
  <c r="CH293" i="4"/>
  <c r="CT293" i="4" s="1"/>
  <c r="DV293" i="4" s="1"/>
  <c r="CL293" i="4"/>
  <c r="DN293" i="4" s="1"/>
  <c r="CP293" i="4"/>
  <c r="CZ293" i="4"/>
  <c r="DA293" i="4"/>
  <c r="DB293" i="4"/>
  <c r="DC293" i="4"/>
  <c r="DD293" i="4"/>
  <c r="DE293" i="4"/>
  <c r="DS293" i="4" s="1"/>
  <c r="DF293" i="4"/>
  <c r="DG293" i="4"/>
  <c r="DH293" i="4"/>
  <c r="DI293" i="4"/>
  <c r="DJ293" i="4"/>
  <c r="DK293" i="4"/>
  <c r="DL293" i="4"/>
  <c r="DM293" i="4"/>
  <c r="DR293" i="4"/>
  <c r="DT293" i="4"/>
  <c r="DU293" i="4"/>
  <c r="BN294" i="4"/>
  <c r="BZ294" i="4" s="1"/>
  <c r="BO294" i="4"/>
  <c r="CA294" i="4" s="1"/>
  <c r="BP294" i="4"/>
  <c r="BQ294" i="4"/>
  <c r="BR294" i="4"/>
  <c r="BS294" i="4"/>
  <c r="BT294" i="4"/>
  <c r="BU294" i="4"/>
  <c r="CG294" i="4" s="1"/>
  <c r="CS294" i="4" s="1"/>
  <c r="BV294" i="4"/>
  <c r="CH294" i="4" s="1"/>
  <c r="CT294" i="4" s="1"/>
  <c r="BW294" i="4"/>
  <c r="CI294" i="4" s="1"/>
  <c r="CU294" i="4" s="1"/>
  <c r="DW294" i="4" s="1"/>
  <c r="BX294" i="4"/>
  <c r="BY294" i="4"/>
  <c r="CB294" i="4"/>
  <c r="CN294" i="4" s="1"/>
  <c r="CC294" i="4"/>
  <c r="CO294" i="4" s="1"/>
  <c r="CD294" i="4"/>
  <c r="CP294" i="4" s="1"/>
  <c r="CE294" i="4"/>
  <c r="CQ294" i="4" s="1"/>
  <c r="CF294" i="4"/>
  <c r="CR294" i="4" s="1"/>
  <c r="DT294" i="4" s="1"/>
  <c r="CJ294" i="4"/>
  <c r="CK294" i="4"/>
  <c r="CW294" i="4" s="1"/>
  <c r="CL294" i="4"/>
  <c r="CM294" i="4"/>
  <c r="DO294" i="4" s="1"/>
  <c r="CV294" i="4"/>
  <c r="DX294" i="4" s="1"/>
  <c r="CZ294" i="4"/>
  <c r="DA294" i="4"/>
  <c r="DB294" i="4"/>
  <c r="DC294" i="4"/>
  <c r="DQ294" i="4" s="1"/>
  <c r="DD294" i="4"/>
  <c r="DE294" i="4"/>
  <c r="DF294" i="4"/>
  <c r="DG294" i="4"/>
  <c r="DU294" i="4" s="1"/>
  <c r="DH294" i="4"/>
  <c r="DI294" i="4"/>
  <c r="DJ294" i="4"/>
  <c r="DK294" i="4"/>
  <c r="DY294" i="4" s="1"/>
  <c r="DR294" i="4"/>
  <c r="DS294" i="4"/>
  <c r="BN295" i="4"/>
  <c r="BZ295" i="4" s="1"/>
  <c r="CL295" i="4" s="1"/>
  <c r="BO295" i="4"/>
  <c r="BP295" i="4"/>
  <c r="BQ295" i="4"/>
  <c r="BR295" i="4"/>
  <c r="BS295" i="4"/>
  <c r="CE295" i="4" s="1"/>
  <c r="CQ295" i="4" s="1"/>
  <c r="BT295" i="4"/>
  <c r="CF295" i="4" s="1"/>
  <c r="BU295" i="4"/>
  <c r="CG295" i="4" s="1"/>
  <c r="CS295" i="4" s="1"/>
  <c r="DU295" i="4" s="1"/>
  <c r="BV295" i="4"/>
  <c r="CH295" i="4" s="1"/>
  <c r="CT295" i="4" s="1"/>
  <c r="BW295" i="4"/>
  <c r="BX295" i="4"/>
  <c r="BY295" i="4"/>
  <c r="CA295" i="4"/>
  <c r="CM295" i="4" s="1"/>
  <c r="CB295" i="4"/>
  <c r="CN295" i="4" s="1"/>
  <c r="CC295" i="4"/>
  <c r="CO295" i="4" s="1"/>
  <c r="DQ295" i="4" s="1"/>
  <c r="CD295" i="4"/>
  <c r="CI295" i="4"/>
  <c r="CU295" i="4" s="1"/>
  <c r="CJ295" i="4"/>
  <c r="CV295" i="4" s="1"/>
  <c r="CK295" i="4"/>
  <c r="CW295" i="4" s="1"/>
  <c r="CP295" i="4"/>
  <c r="DR295" i="4" s="1"/>
  <c r="CR295" i="4"/>
  <c r="CZ295" i="4"/>
  <c r="DA295" i="4"/>
  <c r="DB295" i="4"/>
  <c r="DC295" i="4"/>
  <c r="DD295" i="4"/>
  <c r="DE295" i="4"/>
  <c r="DF295" i="4"/>
  <c r="DG295" i="4"/>
  <c r="DH295" i="4"/>
  <c r="DV295" i="4" s="1"/>
  <c r="DI295" i="4"/>
  <c r="DJ295" i="4"/>
  <c r="DK295" i="4"/>
  <c r="DY295" i="4"/>
  <c r="BN296" i="4"/>
  <c r="BO296" i="4"/>
  <c r="BP296" i="4"/>
  <c r="BQ296" i="4"/>
  <c r="BR296" i="4"/>
  <c r="CD296" i="4" s="1"/>
  <c r="CP296" i="4" s="1"/>
  <c r="BS296" i="4"/>
  <c r="CE296" i="4" s="1"/>
  <c r="BT296" i="4"/>
  <c r="BU296" i="4"/>
  <c r="BV296" i="4"/>
  <c r="BW296" i="4"/>
  <c r="BX296" i="4"/>
  <c r="BY296" i="4"/>
  <c r="BZ296" i="4"/>
  <c r="CL296" i="4" s="1"/>
  <c r="CA296" i="4"/>
  <c r="CM296" i="4" s="1"/>
  <c r="CB296" i="4"/>
  <c r="CC296" i="4"/>
  <c r="CF296" i="4"/>
  <c r="CR296" i="4" s="1"/>
  <c r="DT296" i="4" s="1"/>
  <c r="CG296" i="4"/>
  <c r="CH296" i="4"/>
  <c r="CT296" i="4" s="1"/>
  <c r="CI296" i="4"/>
  <c r="CU296" i="4" s="1"/>
  <c r="CJ296" i="4"/>
  <c r="CV296" i="4" s="1"/>
  <c r="DX296" i="4" s="1"/>
  <c r="CK296" i="4"/>
  <c r="CN296" i="4"/>
  <c r="DP296" i="4" s="1"/>
  <c r="CO296" i="4"/>
  <c r="CQ296" i="4"/>
  <c r="DS296" i="4" s="1"/>
  <c r="CS296" i="4"/>
  <c r="CW296" i="4"/>
  <c r="CZ296" i="4"/>
  <c r="DA296" i="4"/>
  <c r="DB296" i="4"/>
  <c r="DC296" i="4"/>
  <c r="DQ296" i="4" s="1"/>
  <c r="DD296" i="4"/>
  <c r="DE296" i="4"/>
  <c r="DF296" i="4"/>
  <c r="DG296" i="4"/>
  <c r="DU296" i="4" s="1"/>
  <c r="DH296" i="4"/>
  <c r="DV296" i="4" s="1"/>
  <c r="DI296" i="4"/>
  <c r="DJ296" i="4"/>
  <c r="DK296" i="4"/>
  <c r="DY296" i="4" s="1"/>
  <c r="DO296" i="4"/>
  <c r="DW296" i="4"/>
  <c r="BN297" i="4"/>
  <c r="BZ297" i="4" s="1"/>
  <c r="CL297" i="4" s="1"/>
  <c r="DN297" i="4" s="1"/>
  <c r="BO297" i="4"/>
  <c r="BP297" i="4"/>
  <c r="CB297" i="4" s="1"/>
  <c r="BQ297" i="4"/>
  <c r="CC297" i="4" s="1"/>
  <c r="CO297" i="4" s="1"/>
  <c r="DQ297" i="4" s="1"/>
  <c r="BR297" i="4"/>
  <c r="CD297" i="4" s="1"/>
  <c r="CP297" i="4" s="1"/>
  <c r="DR297" i="4" s="1"/>
  <c r="BS297" i="4"/>
  <c r="CE297" i="4" s="1"/>
  <c r="CQ297" i="4" s="1"/>
  <c r="BT297" i="4"/>
  <c r="BU297" i="4"/>
  <c r="BV297" i="4"/>
  <c r="CH297" i="4" s="1"/>
  <c r="CT297" i="4" s="1"/>
  <c r="DV297" i="4" s="1"/>
  <c r="BW297" i="4"/>
  <c r="BX297" i="4"/>
  <c r="CJ297" i="4" s="1"/>
  <c r="BY297" i="4"/>
  <c r="CK297" i="4" s="1"/>
  <c r="CW297" i="4" s="1"/>
  <c r="DY297" i="4" s="1"/>
  <c r="CA297" i="4"/>
  <c r="CM297" i="4" s="1"/>
  <c r="CF297" i="4"/>
  <c r="CR297" i="4" s="1"/>
  <c r="CG297" i="4"/>
  <c r="CS297" i="4" s="1"/>
  <c r="DU297" i="4" s="1"/>
  <c r="CI297" i="4"/>
  <c r="CU297" i="4" s="1"/>
  <c r="CN297" i="4"/>
  <c r="CV297" i="4"/>
  <c r="CX297" i="4"/>
  <c r="CZ297" i="4"/>
  <c r="DA297" i="4"/>
  <c r="DO297" i="4" s="1"/>
  <c r="DB297" i="4"/>
  <c r="DC297" i="4"/>
  <c r="DD297" i="4"/>
  <c r="DE297" i="4"/>
  <c r="DS297" i="4" s="1"/>
  <c r="DF297" i="4"/>
  <c r="DG297" i="4"/>
  <c r="DH297" i="4"/>
  <c r="DI297" i="4"/>
  <c r="DJ297" i="4"/>
  <c r="DL297" i="4" s="1"/>
  <c r="DK297" i="4"/>
  <c r="DM297" i="4"/>
  <c r="DT297" i="4"/>
  <c r="BN298" i="4"/>
  <c r="BZ298" i="4" s="1"/>
  <c r="BO298" i="4"/>
  <c r="CA298" i="4" s="1"/>
  <c r="CM298" i="4" s="1"/>
  <c r="DO298" i="4" s="1"/>
  <c r="BP298" i="4"/>
  <c r="BQ298" i="4"/>
  <c r="BR298" i="4"/>
  <c r="BS298" i="4"/>
  <c r="BT298" i="4"/>
  <c r="BU298" i="4"/>
  <c r="BV298" i="4"/>
  <c r="CH298" i="4" s="1"/>
  <c r="CT298" i="4" s="1"/>
  <c r="BW298" i="4"/>
  <c r="CI298" i="4" s="1"/>
  <c r="BX298" i="4"/>
  <c r="BY298" i="4"/>
  <c r="CB298" i="4"/>
  <c r="CN298" i="4" s="1"/>
  <c r="DP298" i="4" s="1"/>
  <c r="CC298" i="4"/>
  <c r="CD298" i="4"/>
  <c r="CP298" i="4" s="1"/>
  <c r="CE298" i="4"/>
  <c r="CQ298" i="4" s="1"/>
  <c r="CF298" i="4"/>
  <c r="CG298" i="4"/>
  <c r="CJ298" i="4"/>
  <c r="CK298" i="4"/>
  <c r="CL298" i="4"/>
  <c r="CO298" i="4"/>
  <c r="CR298" i="4"/>
  <c r="CS298" i="4"/>
  <c r="CU298" i="4"/>
  <c r="DW298" i="4" s="1"/>
  <c r="CV298" i="4"/>
  <c r="CW298" i="4"/>
  <c r="CZ298" i="4"/>
  <c r="DL298" i="4" s="1"/>
  <c r="DA298" i="4"/>
  <c r="DB298" i="4"/>
  <c r="DC298" i="4"/>
  <c r="DD298" i="4"/>
  <c r="DE298" i="4"/>
  <c r="DF298" i="4"/>
  <c r="DG298" i="4"/>
  <c r="DU298" i="4" s="1"/>
  <c r="DH298" i="4"/>
  <c r="DI298" i="4"/>
  <c r="DJ298" i="4"/>
  <c r="DK298" i="4"/>
  <c r="DY298" i="4" s="1"/>
  <c r="DR298" i="4"/>
  <c r="DS298" i="4"/>
  <c r="DT298" i="4"/>
  <c r="BN299" i="4"/>
  <c r="BO299" i="4"/>
  <c r="BP299" i="4"/>
  <c r="BQ299" i="4"/>
  <c r="BR299" i="4"/>
  <c r="CD299" i="4" s="1"/>
  <c r="CP299" i="4" s="1"/>
  <c r="DR299" i="4" s="1"/>
  <c r="BS299" i="4"/>
  <c r="BT299" i="4"/>
  <c r="CF299" i="4" s="1"/>
  <c r="BU299" i="4"/>
  <c r="CG299" i="4" s="1"/>
  <c r="CS299" i="4" s="1"/>
  <c r="DU299" i="4" s="1"/>
  <c r="BV299" i="4"/>
  <c r="BW299" i="4"/>
  <c r="BX299" i="4"/>
  <c r="BY299" i="4"/>
  <c r="BZ299" i="4"/>
  <c r="CA299" i="4"/>
  <c r="CB299" i="4"/>
  <c r="CN299" i="4" s="1"/>
  <c r="CC299" i="4"/>
  <c r="CO299" i="4" s="1"/>
  <c r="DQ299" i="4" s="1"/>
  <c r="CE299" i="4"/>
  <c r="CH299" i="4"/>
  <c r="CT299" i="4" s="1"/>
  <c r="DV299" i="4" s="1"/>
  <c r="CI299" i="4"/>
  <c r="CJ299" i="4"/>
  <c r="CV299" i="4" s="1"/>
  <c r="CK299" i="4"/>
  <c r="CW299" i="4" s="1"/>
  <c r="CL299" i="4"/>
  <c r="CM299" i="4"/>
  <c r="CQ299" i="4"/>
  <c r="CR299" i="4"/>
  <c r="CU299" i="4"/>
  <c r="CZ299" i="4"/>
  <c r="DA299" i="4"/>
  <c r="DB299" i="4"/>
  <c r="DP299" i="4" s="1"/>
  <c r="DC299" i="4"/>
  <c r="DD299" i="4"/>
  <c r="DE299" i="4"/>
  <c r="DS299" i="4" s="1"/>
  <c r="DF299" i="4"/>
  <c r="DG299" i="4"/>
  <c r="DH299" i="4"/>
  <c r="DI299" i="4"/>
  <c r="DW299" i="4" s="1"/>
  <c r="DJ299" i="4"/>
  <c r="DX299" i="4" s="1"/>
  <c r="DK299" i="4"/>
  <c r="DN299" i="4"/>
  <c r="DY299" i="4"/>
  <c r="BN300" i="4"/>
  <c r="BO300" i="4"/>
  <c r="BP300" i="4"/>
  <c r="BQ300" i="4"/>
  <c r="BR300" i="4"/>
  <c r="CD300" i="4" s="1"/>
  <c r="CP300" i="4" s="1"/>
  <c r="BS300" i="4"/>
  <c r="CE300" i="4" s="1"/>
  <c r="BT300" i="4"/>
  <c r="CF300" i="4" s="1"/>
  <c r="CR300" i="4" s="1"/>
  <c r="DT300" i="4" s="1"/>
  <c r="BU300" i="4"/>
  <c r="BV300" i="4"/>
  <c r="BW300" i="4"/>
  <c r="BX300" i="4"/>
  <c r="BY300" i="4"/>
  <c r="BZ300" i="4"/>
  <c r="CL300" i="4" s="1"/>
  <c r="CA300" i="4"/>
  <c r="CM300" i="4" s="1"/>
  <c r="CB300" i="4"/>
  <c r="CC300" i="4"/>
  <c r="CG300" i="4"/>
  <c r="CH300" i="4"/>
  <c r="CT300" i="4" s="1"/>
  <c r="CI300" i="4"/>
  <c r="CU300" i="4" s="1"/>
  <c r="DW300" i="4" s="1"/>
  <c r="CJ300" i="4"/>
  <c r="CK300" i="4"/>
  <c r="CN300" i="4"/>
  <c r="DP300" i="4" s="1"/>
  <c r="CO300" i="4"/>
  <c r="CQ300" i="4"/>
  <c r="DS300" i="4" s="1"/>
  <c r="CS300" i="4"/>
  <c r="CV300" i="4"/>
  <c r="DX300" i="4" s="1"/>
  <c r="CW300" i="4"/>
  <c r="CZ300" i="4"/>
  <c r="DN300" i="4" s="1"/>
  <c r="DA300" i="4"/>
  <c r="DB300" i="4"/>
  <c r="DC300" i="4"/>
  <c r="DQ300" i="4" s="1"/>
  <c r="DD300" i="4"/>
  <c r="DR300" i="4" s="1"/>
  <c r="DE300" i="4"/>
  <c r="DF300" i="4"/>
  <c r="DG300" i="4"/>
  <c r="DU300" i="4" s="1"/>
  <c r="DH300" i="4"/>
  <c r="DV300" i="4" s="1"/>
  <c r="DI300" i="4"/>
  <c r="DJ300" i="4"/>
  <c r="DK300" i="4"/>
  <c r="DY300" i="4" s="1"/>
  <c r="DL300" i="4"/>
  <c r="DO300" i="4"/>
  <c r="BN301" i="4"/>
  <c r="BZ301" i="4" s="1"/>
  <c r="BO301" i="4"/>
  <c r="CA301" i="4" s="1"/>
  <c r="CM301" i="4" s="1"/>
  <c r="BP301" i="4"/>
  <c r="CB301" i="4" s="1"/>
  <c r="CN301" i="4" s="1"/>
  <c r="BQ301" i="4"/>
  <c r="CC301" i="4" s="1"/>
  <c r="BR301" i="4"/>
  <c r="CD301" i="4" s="1"/>
  <c r="CP301" i="4" s="1"/>
  <c r="BS301" i="4"/>
  <c r="BT301" i="4"/>
  <c r="BU301" i="4"/>
  <c r="BV301" i="4"/>
  <c r="CH301" i="4" s="1"/>
  <c r="CT301" i="4" s="1"/>
  <c r="DV301" i="4" s="1"/>
  <c r="BW301" i="4"/>
  <c r="CI301" i="4" s="1"/>
  <c r="CU301" i="4" s="1"/>
  <c r="BX301" i="4"/>
  <c r="CJ301" i="4" s="1"/>
  <c r="CV301" i="4" s="1"/>
  <c r="BY301" i="4"/>
  <c r="CK301" i="4" s="1"/>
  <c r="CW301" i="4" s="1"/>
  <c r="DY301" i="4" s="1"/>
  <c r="CE301" i="4"/>
  <c r="CQ301" i="4" s="1"/>
  <c r="CF301" i="4"/>
  <c r="CR301" i="4" s="1"/>
  <c r="CG301" i="4"/>
  <c r="CS301" i="4" s="1"/>
  <c r="CL301" i="4"/>
  <c r="DN301" i="4" s="1"/>
  <c r="CO301" i="4"/>
  <c r="DQ301" i="4" s="1"/>
  <c r="CZ301" i="4"/>
  <c r="DA301" i="4"/>
  <c r="DO301" i="4" s="1"/>
  <c r="DB301" i="4"/>
  <c r="DC301" i="4"/>
  <c r="DD301" i="4"/>
  <c r="DE301" i="4"/>
  <c r="DS301" i="4" s="1"/>
  <c r="DF301" i="4"/>
  <c r="DT301" i="4" s="1"/>
  <c r="DG301" i="4"/>
  <c r="DH301" i="4"/>
  <c r="DI301" i="4"/>
  <c r="DW301" i="4" s="1"/>
  <c r="DJ301" i="4"/>
  <c r="DK301" i="4"/>
  <c r="DM301" i="4"/>
  <c r="DU301" i="4"/>
  <c r="BN302" i="4"/>
  <c r="BZ302" i="4" s="1"/>
  <c r="BO302" i="4"/>
  <c r="CA302" i="4" s="1"/>
  <c r="BP302" i="4"/>
  <c r="CB302" i="4" s="1"/>
  <c r="BQ302" i="4"/>
  <c r="BR302" i="4"/>
  <c r="BS302" i="4"/>
  <c r="BT302" i="4"/>
  <c r="CF302" i="4" s="1"/>
  <c r="CR302" i="4" s="1"/>
  <c r="DT302" i="4" s="1"/>
  <c r="BU302" i="4"/>
  <c r="BV302" i="4"/>
  <c r="CH302" i="4" s="1"/>
  <c r="BW302" i="4"/>
  <c r="CI302" i="4" s="1"/>
  <c r="CU302" i="4" s="1"/>
  <c r="DW302" i="4" s="1"/>
  <c r="BX302" i="4"/>
  <c r="CJ302" i="4" s="1"/>
  <c r="CV302" i="4" s="1"/>
  <c r="BY302" i="4"/>
  <c r="CC302" i="4"/>
  <c r="CD302" i="4"/>
  <c r="CP302" i="4" s="1"/>
  <c r="CE302" i="4"/>
  <c r="CQ302" i="4" s="1"/>
  <c r="CG302" i="4"/>
  <c r="CK302" i="4"/>
  <c r="CL302" i="4"/>
  <c r="CM302" i="4"/>
  <c r="DO302" i="4" s="1"/>
  <c r="CN302" i="4"/>
  <c r="CO302" i="4"/>
  <c r="CS302" i="4"/>
  <c r="CT302" i="4"/>
  <c r="CW302" i="4"/>
  <c r="CZ302" i="4"/>
  <c r="DA302" i="4"/>
  <c r="DB302" i="4"/>
  <c r="DC302" i="4"/>
  <c r="DD302" i="4"/>
  <c r="DE302" i="4"/>
  <c r="DF302" i="4"/>
  <c r="DG302" i="4"/>
  <c r="DU302" i="4" s="1"/>
  <c r="DH302" i="4"/>
  <c r="DV302" i="4" s="1"/>
  <c r="DI302" i="4"/>
  <c r="DJ302" i="4"/>
  <c r="DX302" i="4" s="1"/>
  <c r="DK302" i="4"/>
  <c r="DY302" i="4" s="1"/>
  <c r="DL302" i="4"/>
  <c r="DS302" i="4"/>
  <c r="BN303" i="4"/>
  <c r="BZ303" i="4" s="1"/>
  <c r="CL303" i="4" s="1"/>
  <c r="DN303" i="4" s="1"/>
  <c r="BO303" i="4"/>
  <c r="BP303" i="4"/>
  <c r="BQ303" i="4"/>
  <c r="BR303" i="4"/>
  <c r="BS303" i="4"/>
  <c r="BT303" i="4"/>
  <c r="CF303" i="4" s="1"/>
  <c r="BU303" i="4"/>
  <c r="CG303" i="4" s="1"/>
  <c r="BV303" i="4"/>
  <c r="CH303" i="4" s="1"/>
  <c r="CT303" i="4" s="1"/>
  <c r="DV303" i="4" s="1"/>
  <c r="BW303" i="4"/>
  <c r="BX303" i="4"/>
  <c r="BY303" i="4"/>
  <c r="CA303" i="4"/>
  <c r="CB303" i="4"/>
  <c r="CN303" i="4" s="1"/>
  <c r="CC303" i="4"/>
  <c r="CO303" i="4" s="1"/>
  <c r="DQ303" i="4" s="1"/>
  <c r="CD303" i="4"/>
  <c r="CP303" i="4" s="1"/>
  <c r="DR303" i="4" s="1"/>
  <c r="CE303" i="4"/>
  <c r="CI303" i="4"/>
  <c r="CJ303" i="4"/>
  <c r="CV303" i="4" s="1"/>
  <c r="DX303" i="4" s="1"/>
  <c r="CK303" i="4"/>
  <c r="CW303" i="4" s="1"/>
  <c r="DY303" i="4" s="1"/>
  <c r="CM303" i="4"/>
  <c r="CQ303" i="4"/>
  <c r="CR303" i="4"/>
  <c r="CS303" i="4"/>
  <c r="DU303" i="4" s="1"/>
  <c r="CU303" i="4"/>
  <c r="CZ303" i="4"/>
  <c r="DA303" i="4"/>
  <c r="DB303" i="4"/>
  <c r="DC303" i="4"/>
  <c r="DD303" i="4"/>
  <c r="DE303" i="4"/>
  <c r="DS303" i="4" s="1"/>
  <c r="DF303" i="4"/>
  <c r="DG303" i="4"/>
  <c r="DH303" i="4"/>
  <c r="DI303" i="4"/>
  <c r="DW303" i="4" s="1"/>
  <c r="DJ303" i="4"/>
  <c r="DK303" i="4"/>
  <c r="DP303" i="4"/>
  <c r="BN304" i="4"/>
  <c r="BO304" i="4"/>
  <c r="BP304" i="4"/>
  <c r="CB304" i="4" s="1"/>
  <c r="CN304" i="4" s="1"/>
  <c r="DP304" i="4" s="1"/>
  <c r="BQ304" i="4"/>
  <c r="BR304" i="4"/>
  <c r="CD304" i="4" s="1"/>
  <c r="BS304" i="4"/>
  <c r="CE304" i="4" s="1"/>
  <c r="CQ304" i="4" s="1"/>
  <c r="DS304" i="4" s="1"/>
  <c r="BT304" i="4"/>
  <c r="BU304" i="4"/>
  <c r="BV304" i="4"/>
  <c r="BW304" i="4"/>
  <c r="BX304" i="4"/>
  <c r="BY304" i="4"/>
  <c r="BZ304" i="4"/>
  <c r="CL304" i="4" s="1"/>
  <c r="CA304" i="4"/>
  <c r="CM304" i="4" s="1"/>
  <c r="DO304" i="4" s="1"/>
  <c r="CC304" i="4"/>
  <c r="CF304" i="4"/>
  <c r="CR304" i="4" s="1"/>
  <c r="DT304" i="4" s="1"/>
  <c r="CG304" i="4"/>
  <c r="CH304" i="4"/>
  <c r="CT304" i="4" s="1"/>
  <c r="CI304" i="4"/>
  <c r="CU304" i="4" s="1"/>
  <c r="CJ304" i="4"/>
  <c r="CK304" i="4"/>
  <c r="CO304" i="4"/>
  <c r="CP304" i="4"/>
  <c r="CS304" i="4"/>
  <c r="CV304" i="4"/>
  <c r="DX304" i="4" s="1"/>
  <c r="CW304" i="4"/>
  <c r="CZ304" i="4"/>
  <c r="DA304" i="4"/>
  <c r="DB304" i="4"/>
  <c r="DC304" i="4"/>
  <c r="DQ304" i="4" s="1"/>
  <c r="DD304" i="4"/>
  <c r="DE304" i="4"/>
  <c r="DF304" i="4"/>
  <c r="DG304" i="4"/>
  <c r="DU304" i="4" s="1"/>
  <c r="DH304" i="4"/>
  <c r="DI304" i="4"/>
  <c r="DJ304" i="4"/>
  <c r="DK304" i="4"/>
  <c r="DY304" i="4" s="1"/>
  <c r="DN304" i="4"/>
  <c r="DV304" i="4"/>
  <c r="DW304" i="4"/>
  <c r="BN305" i="4"/>
  <c r="BO305" i="4"/>
  <c r="BP305" i="4"/>
  <c r="CB305" i="4" s="1"/>
  <c r="BQ305" i="4"/>
  <c r="CC305" i="4" s="1"/>
  <c r="CO305" i="4" s="1"/>
  <c r="DQ305" i="4" s="1"/>
  <c r="BR305" i="4"/>
  <c r="CD305" i="4" s="1"/>
  <c r="CP305" i="4" s="1"/>
  <c r="BS305" i="4"/>
  <c r="BT305" i="4"/>
  <c r="BU305" i="4"/>
  <c r="BV305" i="4"/>
  <c r="CH305" i="4" s="1"/>
  <c r="CT305" i="4" s="1"/>
  <c r="BW305" i="4"/>
  <c r="BX305" i="4"/>
  <c r="CJ305" i="4" s="1"/>
  <c r="BY305" i="4"/>
  <c r="CK305" i="4" s="1"/>
  <c r="BZ305" i="4"/>
  <c r="CA305" i="4"/>
  <c r="CE305" i="4"/>
  <c r="CF305" i="4"/>
  <c r="CR305" i="4" s="1"/>
  <c r="CG305" i="4"/>
  <c r="CS305" i="4" s="1"/>
  <c r="DU305" i="4" s="1"/>
  <c r="CI305" i="4"/>
  <c r="CL305" i="4"/>
  <c r="DN305" i="4" s="1"/>
  <c r="CM305" i="4"/>
  <c r="CN305" i="4"/>
  <c r="CQ305" i="4"/>
  <c r="CU305" i="4"/>
  <c r="CV305" i="4"/>
  <c r="CW305" i="4"/>
  <c r="DY305" i="4" s="1"/>
  <c r="CZ305" i="4"/>
  <c r="DA305" i="4"/>
  <c r="DO305" i="4" s="1"/>
  <c r="DB305" i="4"/>
  <c r="DP305" i="4" s="1"/>
  <c r="DC305" i="4"/>
  <c r="DD305" i="4"/>
  <c r="DR305" i="4" s="1"/>
  <c r="DE305" i="4"/>
  <c r="DS305" i="4" s="1"/>
  <c r="DF305" i="4"/>
  <c r="DT305" i="4" s="1"/>
  <c r="DG305" i="4"/>
  <c r="DH305" i="4"/>
  <c r="DI305" i="4"/>
  <c r="DW305" i="4" s="1"/>
  <c r="DJ305" i="4"/>
  <c r="DX305" i="4" s="1"/>
  <c r="DK305" i="4"/>
  <c r="DM305" i="4"/>
  <c r="DV305" i="4"/>
  <c r="BN306" i="4"/>
  <c r="BZ306" i="4" s="1"/>
  <c r="CL306" i="4" s="1"/>
  <c r="BO306" i="4"/>
  <c r="CA306" i="4" s="1"/>
  <c r="CM306" i="4" s="1"/>
  <c r="DO306" i="4" s="1"/>
  <c r="BP306" i="4"/>
  <c r="CB306" i="4" s="1"/>
  <c r="CN306" i="4" s="1"/>
  <c r="BQ306" i="4"/>
  <c r="BR306" i="4"/>
  <c r="BS306" i="4"/>
  <c r="BT306" i="4"/>
  <c r="BU306" i="4"/>
  <c r="BV306" i="4"/>
  <c r="CH306" i="4" s="1"/>
  <c r="BW306" i="4"/>
  <c r="CI306" i="4" s="1"/>
  <c r="CU306" i="4" s="1"/>
  <c r="DW306" i="4" s="1"/>
  <c r="BX306" i="4"/>
  <c r="BY306" i="4"/>
  <c r="CC306" i="4"/>
  <c r="CD306" i="4"/>
  <c r="CP306" i="4" s="1"/>
  <c r="CE306" i="4"/>
  <c r="CQ306" i="4" s="1"/>
  <c r="CF306" i="4"/>
  <c r="CR306" i="4" s="1"/>
  <c r="CG306" i="4"/>
  <c r="CJ306" i="4"/>
  <c r="CV306" i="4" s="1"/>
  <c r="CK306" i="4"/>
  <c r="CO306" i="4"/>
  <c r="CS306" i="4"/>
  <c r="CT306" i="4"/>
  <c r="CW306" i="4"/>
  <c r="CZ306" i="4"/>
  <c r="DA306" i="4"/>
  <c r="DB306" i="4"/>
  <c r="DC306" i="4"/>
  <c r="DQ306" i="4" s="1"/>
  <c r="DD306" i="4"/>
  <c r="DE306" i="4"/>
  <c r="DF306" i="4"/>
  <c r="DG306" i="4"/>
  <c r="DU306" i="4" s="1"/>
  <c r="DH306" i="4"/>
  <c r="DI306" i="4"/>
  <c r="DJ306" i="4"/>
  <c r="DK306" i="4"/>
  <c r="DY306" i="4" s="1"/>
  <c r="DS306" i="4"/>
  <c r="DT306" i="4"/>
  <c r="BN307" i="4"/>
  <c r="BZ307" i="4" s="1"/>
  <c r="CL307" i="4" s="1"/>
  <c r="BO307" i="4"/>
  <c r="BP307" i="4"/>
  <c r="BQ307" i="4"/>
  <c r="BR307" i="4"/>
  <c r="BS307" i="4"/>
  <c r="CE307" i="4" s="1"/>
  <c r="CQ307" i="4" s="1"/>
  <c r="BT307" i="4"/>
  <c r="CF307" i="4" s="1"/>
  <c r="CR307" i="4" s="1"/>
  <c r="BU307" i="4"/>
  <c r="CG307" i="4" s="1"/>
  <c r="CS307" i="4" s="1"/>
  <c r="DU307" i="4" s="1"/>
  <c r="BV307" i="4"/>
  <c r="CH307" i="4" s="1"/>
  <c r="CT307" i="4" s="1"/>
  <c r="DV307" i="4" s="1"/>
  <c r="BW307" i="4"/>
  <c r="BX307" i="4"/>
  <c r="BY307" i="4"/>
  <c r="CA307" i="4"/>
  <c r="CM307" i="4" s="1"/>
  <c r="CB307" i="4"/>
  <c r="CN307" i="4" s="1"/>
  <c r="DP307" i="4" s="1"/>
  <c r="CC307" i="4"/>
  <c r="CO307" i="4" s="1"/>
  <c r="DQ307" i="4" s="1"/>
  <c r="CD307" i="4"/>
  <c r="CP307" i="4" s="1"/>
  <c r="DR307" i="4" s="1"/>
  <c r="CI307" i="4"/>
  <c r="CU307" i="4" s="1"/>
  <c r="CJ307" i="4"/>
  <c r="CV307" i="4" s="1"/>
  <c r="CK307" i="4"/>
  <c r="CW307" i="4" s="1"/>
  <c r="DY307" i="4" s="1"/>
  <c r="CZ307" i="4"/>
  <c r="DA307" i="4"/>
  <c r="DB307" i="4"/>
  <c r="DC307" i="4"/>
  <c r="DD307" i="4"/>
  <c r="DE307" i="4"/>
  <c r="DS307" i="4" s="1"/>
  <c r="DF307" i="4"/>
  <c r="DG307" i="4"/>
  <c r="DH307" i="4"/>
  <c r="DI307" i="4"/>
  <c r="DW307" i="4" s="1"/>
  <c r="DJ307" i="4"/>
  <c r="DK307" i="4"/>
  <c r="DN307" i="4"/>
  <c r="DX307" i="4"/>
  <c r="BN308" i="4"/>
  <c r="BO308" i="4"/>
  <c r="BP308" i="4"/>
  <c r="CB308" i="4" s="1"/>
  <c r="CN308" i="4" s="1"/>
  <c r="BQ308" i="4"/>
  <c r="BR308" i="4"/>
  <c r="CD308" i="4" s="1"/>
  <c r="BS308" i="4"/>
  <c r="CE308" i="4" s="1"/>
  <c r="BT308" i="4"/>
  <c r="BU308" i="4"/>
  <c r="BV308" i="4"/>
  <c r="BW308" i="4"/>
  <c r="BX308" i="4"/>
  <c r="BY308" i="4"/>
  <c r="BZ308" i="4"/>
  <c r="CL308" i="4" s="1"/>
  <c r="CA308" i="4"/>
  <c r="CM308" i="4" s="1"/>
  <c r="DO308" i="4" s="1"/>
  <c r="CC308" i="4"/>
  <c r="CF308" i="4"/>
  <c r="CR308" i="4" s="1"/>
  <c r="DT308" i="4" s="1"/>
  <c r="CG308" i="4"/>
  <c r="CH308" i="4"/>
  <c r="CT308" i="4" s="1"/>
  <c r="CI308" i="4"/>
  <c r="CU308" i="4" s="1"/>
  <c r="CJ308" i="4"/>
  <c r="CK308" i="4"/>
  <c r="CO308" i="4"/>
  <c r="CP308" i="4"/>
  <c r="CQ308" i="4"/>
  <c r="DS308" i="4" s="1"/>
  <c r="CS308" i="4"/>
  <c r="CV308" i="4"/>
  <c r="DX308" i="4" s="1"/>
  <c r="CW308" i="4"/>
  <c r="CZ308" i="4"/>
  <c r="DA308" i="4"/>
  <c r="DB308" i="4"/>
  <c r="DC308" i="4"/>
  <c r="DQ308" i="4" s="1"/>
  <c r="DD308" i="4"/>
  <c r="DE308" i="4"/>
  <c r="DF308" i="4"/>
  <c r="DG308" i="4"/>
  <c r="DU308" i="4" s="1"/>
  <c r="DH308" i="4"/>
  <c r="DV308" i="4" s="1"/>
  <c r="DI308" i="4"/>
  <c r="DJ308" i="4"/>
  <c r="DK308" i="4"/>
  <c r="DY308" i="4" s="1"/>
  <c r="DP308" i="4"/>
  <c r="DW308" i="4"/>
  <c r="BN309" i="4"/>
  <c r="BO309" i="4"/>
  <c r="BP309" i="4"/>
  <c r="CB309" i="4" s="1"/>
  <c r="BQ309" i="4"/>
  <c r="CC309" i="4" s="1"/>
  <c r="CO309" i="4" s="1"/>
  <c r="DQ309" i="4" s="1"/>
  <c r="BR309" i="4"/>
  <c r="CD309" i="4" s="1"/>
  <c r="CP309" i="4" s="1"/>
  <c r="BS309" i="4"/>
  <c r="BT309" i="4"/>
  <c r="BU309" i="4"/>
  <c r="BV309" i="4"/>
  <c r="CH309" i="4" s="1"/>
  <c r="CT309" i="4" s="1"/>
  <c r="BW309" i="4"/>
  <c r="BX309" i="4"/>
  <c r="CJ309" i="4" s="1"/>
  <c r="BY309" i="4"/>
  <c r="CK309" i="4" s="1"/>
  <c r="CW309" i="4" s="1"/>
  <c r="DY309" i="4" s="1"/>
  <c r="BZ309" i="4"/>
  <c r="CA309" i="4"/>
  <c r="CE309" i="4"/>
  <c r="CF309" i="4"/>
  <c r="CR309" i="4" s="1"/>
  <c r="CG309" i="4"/>
  <c r="CS309" i="4" s="1"/>
  <c r="DU309" i="4" s="1"/>
  <c r="CI309" i="4"/>
  <c r="CL309" i="4"/>
  <c r="DN309" i="4" s="1"/>
  <c r="CM309" i="4"/>
  <c r="CN309" i="4"/>
  <c r="CQ309" i="4"/>
  <c r="CU309" i="4"/>
  <c r="CV309" i="4"/>
  <c r="CZ309" i="4"/>
  <c r="DA309" i="4"/>
  <c r="DO309" i="4" s="1"/>
  <c r="DB309" i="4"/>
  <c r="DC309" i="4"/>
  <c r="DD309" i="4"/>
  <c r="DE309" i="4"/>
  <c r="DS309" i="4" s="1"/>
  <c r="DF309" i="4"/>
  <c r="DT309" i="4" s="1"/>
  <c r="DG309" i="4"/>
  <c r="DH309" i="4"/>
  <c r="DI309" i="4"/>
  <c r="DW309" i="4" s="1"/>
  <c r="DJ309" i="4"/>
  <c r="DK309" i="4"/>
  <c r="DM309" i="4"/>
  <c r="DV309" i="4"/>
  <c r="BN310" i="4"/>
  <c r="BZ310" i="4" s="1"/>
  <c r="CL310" i="4" s="1"/>
  <c r="BO310" i="4"/>
  <c r="CA310" i="4" s="1"/>
  <c r="CM310" i="4" s="1"/>
  <c r="DO310" i="4" s="1"/>
  <c r="BP310" i="4"/>
  <c r="CB310" i="4" s="1"/>
  <c r="CN310" i="4" s="1"/>
  <c r="BQ310" i="4"/>
  <c r="BR310" i="4"/>
  <c r="BS310" i="4"/>
  <c r="BT310" i="4"/>
  <c r="CF310" i="4" s="1"/>
  <c r="CR310" i="4" s="1"/>
  <c r="DT310" i="4" s="1"/>
  <c r="BU310" i="4"/>
  <c r="BV310" i="4"/>
  <c r="CH310" i="4" s="1"/>
  <c r="CT310" i="4" s="1"/>
  <c r="BW310" i="4"/>
  <c r="CI310" i="4" s="1"/>
  <c r="CU310" i="4" s="1"/>
  <c r="DW310" i="4" s="1"/>
  <c r="BX310" i="4"/>
  <c r="CJ310" i="4" s="1"/>
  <c r="CV310" i="4" s="1"/>
  <c r="BY310" i="4"/>
  <c r="CC310" i="4"/>
  <c r="CD310" i="4"/>
  <c r="CP310" i="4" s="1"/>
  <c r="CE310" i="4"/>
  <c r="CQ310" i="4" s="1"/>
  <c r="CG310" i="4"/>
  <c r="CK310" i="4"/>
  <c r="CO310" i="4"/>
  <c r="CS310" i="4"/>
  <c r="CW310" i="4"/>
  <c r="CZ310" i="4"/>
  <c r="DA310" i="4"/>
  <c r="DB310" i="4"/>
  <c r="DC310" i="4"/>
  <c r="DD310" i="4"/>
  <c r="DR310" i="4" s="1"/>
  <c r="DE310" i="4"/>
  <c r="DF310" i="4"/>
  <c r="DG310" i="4"/>
  <c r="DU310" i="4" s="1"/>
  <c r="DH310" i="4"/>
  <c r="DV310" i="4" s="1"/>
  <c r="DI310" i="4"/>
  <c r="DJ310" i="4"/>
  <c r="DK310" i="4"/>
  <c r="DY310" i="4" s="1"/>
  <c r="DS310" i="4"/>
  <c r="BN311" i="4"/>
  <c r="BO311" i="4"/>
  <c r="BP311" i="4"/>
  <c r="BQ311" i="4"/>
  <c r="BR311" i="4"/>
  <c r="CD311" i="4" s="1"/>
  <c r="CP311" i="4" s="1"/>
  <c r="DR311" i="4" s="1"/>
  <c r="BS311" i="4"/>
  <c r="BT311" i="4"/>
  <c r="CF311" i="4" s="1"/>
  <c r="CR311" i="4" s="1"/>
  <c r="BU311" i="4"/>
  <c r="CG311" i="4" s="1"/>
  <c r="CS311" i="4" s="1"/>
  <c r="DU311" i="4" s="1"/>
  <c r="BV311" i="4"/>
  <c r="CH311" i="4" s="1"/>
  <c r="CT311" i="4" s="1"/>
  <c r="BW311" i="4"/>
  <c r="BX311" i="4"/>
  <c r="BY311" i="4"/>
  <c r="BZ311" i="4"/>
  <c r="CL311" i="4" s="1"/>
  <c r="CA311" i="4"/>
  <c r="CB311" i="4"/>
  <c r="CN311" i="4" s="1"/>
  <c r="DP311" i="4" s="1"/>
  <c r="CC311" i="4"/>
  <c r="CO311" i="4" s="1"/>
  <c r="DQ311" i="4" s="1"/>
  <c r="CE311" i="4"/>
  <c r="CI311" i="4"/>
  <c r="CJ311" i="4"/>
  <c r="CV311" i="4" s="1"/>
  <c r="CK311" i="4"/>
  <c r="CW311" i="4" s="1"/>
  <c r="CM311" i="4"/>
  <c r="CQ311" i="4"/>
  <c r="CU311" i="4"/>
  <c r="CZ311" i="4"/>
  <c r="DA311" i="4"/>
  <c r="DB311" i="4"/>
  <c r="DC311" i="4"/>
  <c r="DD311" i="4"/>
  <c r="DE311" i="4"/>
  <c r="DS311" i="4" s="1"/>
  <c r="DF311" i="4"/>
  <c r="DG311" i="4"/>
  <c r="DH311" i="4"/>
  <c r="DI311" i="4"/>
  <c r="DW311" i="4" s="1"/>
  <c r="DJ311" i="4"/>
  <c r="DK311" i="4"/>
  <c r="DX311" i="4"/>
  <c r="DY311" i="4"/>
  <c r="BN312" i="4"/>
  <c r="BO312" i="4"/>
  <c r="BP312" i="4"/>
  <c r="BQ312" i="4"/>
  <c r="BR312" i="4"/>
  <c r="CD312" i="4" s="1"/>
  <c r="CP312" i="4" s="1"/>
  <c r="BS312" i="4"/>
  <c r="CE312" i="4" s="1"/>
  <c r="CQ312" i="4" s="1"/>
  <c r="DS312" i="4" s="1"/>
  <c r="BT312" i="4"/>
  <c r="BU312" i="4"/>
  <c r="BV312" i="4"/>
  <c r="BW312" i="4"/>
  <c r="BX312" i="4"/>
  <c r="BY312" i="4"/>
  <c r="BZ312" i="4"/>
  <c r="CL312" i="4" s="1"/>
  <c r="CA312" i="4"/>
  <c r="CM312" i="4" s="1"/>
  <c r="DO312" i="4" s="1"/>
  <c r="CB312" i="4"/>
  <c r="CC312" i="4"/>
  <c r="CF312" i="4"/>
  <c r="CR312" i="4" s="1"/>
  <c r="DT312" i="4" s="1"/>
  <c r="CG312" i="4"/>
  <c r="CH312" i="4"/>
  <c r="CT312" i="4" s="1"/>
  <c r="CI312" i="4"/>
  <c r="CU312" i="4" s="1"/>
  <c r="DW312" i="4" s="1"/>
  <c r="CJ312" i="4"/>
  <c r="CK312" i="4"/>
  <c r="CN312" i="4"/>
  <c r="CO312" i="4"/>
  <c r="CS312" i="4"/>
  <c r="CV312" i="4"/>
  <c r="DX312" i="4" s="1"/>
  <c r="CW312" i="4"/>
  <c r="CZ312" i="4"/>
  <c r="DA312" i="4"/>
  <c r="DB312" i="4"/>
  <c r="DC312" i="4"/>
  <c r="DQ312" i="4" s="1"/>
  <c r="DD312" i="4"/>
  <c r="DE312" i="4"/>
  <c r="DF312" i="4"/>
  <c r="DG312" i="4"/>
  <c r="DU312" i="4" s="1"/>
  <c r="DH312" i="4"/>
  <c r="DI312" i="4"/>
  <c r="DJ312" i="4"/>
  <c r="DK312" i="4"/>
  <c r="DY312" i="4" s="1"/>
  <c r="DL312" i="4"/>
  <c r="DN312" i="4"/>
  <c r="DP312" i="4"/>
  <c r="DV312" i="4"/>
  <c r="BN313" i="4"/>
  <c r="BZ313" i="4" s="1"/>
  <c r="CL313" i="4" s="1"/>
  <c r="BO313" i="4"/>
  <c r="BP313" i="4"/>
  <c r="CB313" i="4" s="1"/>
  <c r="CN313" i="4" s="1"/>
  <c r="BQ313" i="4"/>
  <c r="CC313" i="4" s="1"/>
  <c r="BR313" i="4"/>
  <c r="CD313" i="4" s="1"/>
  <c r="CP313" i="4" s="1"/>
  <c r="BS313" i="4"/>
  <c r="BT313" i="4"/>
  <c r="BU313" i="4"/>
  <c r="BV313" i="4"/>
  <c r="CH313" i="4" s="1"/>
  <c r="CT313" i="4" s="1"/>
  <c r="BW313" i="4"/>
  <c r="BX313" i="4"/>
  <c r="CJ313" i="4" s="1"/>
  <c r="BY313" i="4"/>
  <c r="CK313" i="4" s="1"/>
  <c r="CA313" i="4"/>
  <c r="CE313" i="4"/>
  <c r="CF313" i="4"/>
  <c r="CR313" i="4" s="1"/>
  <c r="DT313" i="4" s="1"/>
  <c r="CG313" i="4"/>
  <c r="CS313" i="4" s="1"/>
  <c r="CI313" i="4"/>
  <c r="CM313" i="4"/>
  <c r="CO313" i="4"/>
  <c r="DQ313" i="4" s="1"/>
  <c r="CQ313" i="4"/>
  <c r="CU313" i="4"/>
  <c r="CV313" i="4"/>
  <c r="CW313" i="4"/>
  <c r="DY313" i="4" s="1"/>
  <c r="CZ313" i="4"/>
  <c r="DA313" i="4"/>
  <c r="DO313" i="4" s="1"/>
  <c r="DB313" i="4"/>
  <c r="DC313" i="4"/>
  <c r="DD313" i="4"/>
  <c r="DR313" i="4" s="1"/>
  <c r="DE313" i="4"/>
  <c r="DS313" i="4" s="1"/>
  <c r="DF313" i="4"/>
  <c r="DG313" i="4"/>
  <c r="DH313" i="4"/>
  <c r="DI313" i="4"/>
  <c r="DW313" i="4" s="1"/>
  <c r="DJ313" i="4"/>
  <c r="DX313" i="4" s="1"/>
  <c r="DK313" i="4"/>
  <c r="DM313" i="4"/>
  <c r="DN313" i="4"/>
  <c r="DU313" i="4"/>
  <c r="DV313" i="4"/>
  <c r="BN314" i="4"/>
  <c r="BZ314" i="4" s="1"/>
  <c r="BO314" i="4"/>
  <c r="CA314" i="4" s="1"/>
  <c r="BP314" i="4"/>
  <c r="BQ314" i="4"/>
  <c r="BR314" i="4"/>
  <c r="BS314" i="4"/>
  <c r="BT314" i="4"/>
  <c r="CF314" i="4" s="1"/>
  <c r="CR314" i="4" s="1"/>
  <c r="DT314" i="4" s="1"/>
  <c r="BU314" i="4"/>
  <c r="BV314" i="4"/>
  <c r="CH314" i="4" s="1"/>
  <c r="BW314" i="4"/>
  <c r="CI314" i="4" s="1"/>
  <c r="CU314" i="4" s="1"/>
  <c r="DW314" i="4" s="1"/>
  <c r="BX314" i="4"/>
  <c r="BY314" i="4"/>
  <c r="CB314" i="4"/>
  <c r="CC314" i="4"/>
  <c r="CD314" i="4"/>
  <c r="CP314" i="4" s="1"/>
  <c r="DR314" i="4" s="1"/>
  <c r="CE314" i="4"/>
  <c r="CQ314" i="4" s="1"/>
  <c r="CG314" i="4"/>
  <c r="CJ314" i="4"/>
  <c r="CK314" i="4"/>
  <c r="CL314" i="4"/>
  <c r="CM314" i="4"/>
  <c r="DO314" i="4" s="1"/>
  <c r="CN314" i="4"/>
  <c r="CO314" i="4"/>
  <c r="CS314" i="4"/>
  <c r="CT314" i="4"/>
  <c r="CV314" i="4"/>
  <c r="CW314" i="4"/>
  <c r="CZ314" i="4"/>
  <c r="DA314" i="4"/>
  <c r="DB314" i="4"/>
  <c r="DP314" i="4" s="1"/>
  <c r="DC314" i="4"/>
  <c r="DD314" i="4"/>
  <c r="DE314" i="4"/>
  <c r="DF314" i="4"/>
  <c r="DG314" i="4"/>
  <c r="DU314" i="4" s="1"/>
  <c r="DH314" i="4"/>
  <c r="DV314" i="4" s="1"/>
  <c r="DI314" i="4"/>
  <c r="DJ314" i="4"/>
  <c r="DK314" i="4"/>
  <c r="DY314" i="4" s="1"/>
  <c r="DS314" i="4"/>
  <c r="BN315" i="4"/>
  <c r="BZ315" i="4" s="1"/>
  <c r="CL315" i="4" s="1"/>
  <c r="BO315" i="4"/>
  <c r="BP315" i="4"/>
  <c r="BQ315" i="4"/>
  <c r="BR315" i="4"/>
  <c r="BS315" i="4"/>
  <c r="BT315" i="4"/>
  <c r="CF315" i="4" s="1"/>
  <c r="BU315" i="4"/>
  <c r="CG315" i="4" s="1"/>
  <c r="BV315" i="4"/>
  <c r="BW315" i="4"/>
  <c r="BX315" i="4"/>
  <c r="BY315" i="4"/>
  <c r="CA315" i="4"/>
  <c r="CB315" i="4"/>
  <c r="CN315" i="4" s="1"/>
  <c r="CC315" i="4"/>
  <c r="CO315" i="4" s="1"/>
  <c r="DQ315" i="4" s="1"/>
  <c r="CD315" i="4"/>
  <c r="CP315" i="4" s="1"/>
  <c r="DR315" i="4" s="1"/>
  <c r="CE315" i="4"/>
  <c r="CH315" i="4"/>
  <c r="CT315" i="4" s="1"/>
  <c r="DV315" i="4" s="1"/>
  <c r="CI315" i="4"/>
  <c r="CJ315" i="4"/>
  <c r="CV315" i="4" s="1"/>
  <c r="CK315" i="4"/>
  <c r="CW315" i="4" s="1"/>
  <c r="DY315" i="4" s="1"/>
  <c r="CM315" i="4"/>
  <c r="CQ315" i="4"/>
  <c r="CR315" i="4"/>
  <c r="CS315" i="4"/>
  <c r="DU315" i="4" s="1"/>
  <c r="CU315" i="4"/>
  <c r="CZ315" i="4"/>
  <c r="DA315" i="4"/>
  <c r="DB315" i="4"/>
  <c r="DC315" i="4"/>
  <c r="DD315" i="4"/>
  <c r="DE315" i="4"/>
  <c r="DS315" i="4" s="1"/>
  <c r="DF315" i="4"/>
  <c r="DG315" i="4"/>
  <c r="DH315" i="4"/>
  <c r="DI315" i="4"/>
  <c r="DW315" i="4" s="1"/>
  <c r="DJ315" i="4"/>
  <c r="DK315" i="4"/>
  <c r="DN315" i="4"/>
  <c r="DP315" i="4"/>
  <c r="DX315" i="4"/>
  <c r="BN316" i="4"/>
  <c r="BO316" i="4"/>
  <c r="BP316" i="4"/>
  <c r="CB316" i="4" s="1"/>
  <c r="CN316" i="4" s="1"/>
  <c r="BQ316" i="4"/>
  <c r="BR316" i="4"/>
  <c r="CD316" i="4" s="1"/>
  <c r="BS316" i="4"/>
  <c r="CE316" i="4" s="1"/>
  <c r="CQ316" i="4" s="1"/>
  <c r="DS316" i="4" s="1"/>
  <c r="BT316" i="4"/>
  <c r="BU316" i="4"/>
  <c r="BV316" i="4"/>
  <c r="BW316" i="4"/>
  <c r="BX316" i="4"/>
  <c r="BY316" i="4"/>
  <c r="BZ316" i="4"/>
  <c r="CL316" i="4" s="1"/>
  <c r="CA316" i="4"/>
  <c r="CM316" i="4" s="1"/>
  <c r="DO316" i="4" s="1"/>
  <c r="CC316" i="4"/>
  <c r="CF316" i="4"/>
  <c r="CR316" i="4" s="1"/>
  <c r="DT316" i="4" s="1"/>
  <c r="CG316" i="4"/>
  <c r="CH316" i="4"/>
  <c r="CT316" i="4" s="1"/>
  <c r="CI316" i="4"/>
  <c r="CU316" i="4" s="1"/>
  <c r="DW316" i="4" s="1"/>
  <c r="CJ316" i="4"/>
  <c r="CK316" i="4"/>
  <c r="CO316" i="4"/>
  <c r="CP316" i="4"/>
  <c r="CS316" i="4"/>
  <c r="CV316" i="4"/>
  <c r="DX316" i="4" s="1"/>
  <c r="CW316" i="4"/>
  <c r="CZ316" i="4"/>
  <c r="DA316" i="4"/>
  <c r="DB316" i="4"/>
  <c r="DC316" i="4"/>
  <c r="DQ316" i="4" s="1"/>
  <c r="DD316" i="4"/>
  <c r="DE316" i="4"/>
  <c r="DF316" i="4"/>
  <c r="DG316" i="4"/>
  <c r="DU316" i="4" s="1"/>
  <c r="DH316" i="4"/>
  <c r="DI316" i="4"/>
  <c r="DJ316" i="4"/>
  <c r="DK316" i="4"/>
  <c r="DY316" i="4" s="1"/>
  <c r="DP316" i="4"/>
  <c r="DV316" i="4"/>
  <c r="BN317" i="4"/>
  <c r="BO317" i="4"/>
  <c r="BP317" i="4"/>
  <c r="CB317" i="4" s="1"/>
  <c r="BQ317" i="4"/>
  <c r="CC317" i="4" s="1"/>
  <c r="CO317" i="4" s="1"/>
  <c r="DQ317" i="4" s="1"/>
  <c r="BR317" i="4"/>
  <c r="CD317" i="4" s="1"/>
  <c r="CP317" i="4" s="1"/>
  <c r="BS317" i="4"/>
  <c r="BT317" i="4"/>
  <c r="BU317" i="4"/>
  <c r="BV317" i="4"/>
  <c r="CH317" i="4" s="1"/>
  <c r="CT317" i="4" s="1"/>
  <c r="DV317" i="4" s="1"/>
  <c r="BW317" i="4"/>
  <c r="CI317" i="4" s="1"/>
  <c r="CU317" i="4" s="1"/>
  <c r="BX317" i="4"/>
  <c r="CJ317" i="4" s="1"/>
  <c r="BY317" i="4"/>
  <c r="CK317" i="4" s="1"/>
  <c r="BZ317" i="4"/>
  <c r="CA317" i="4"/>
  <c r="CE317" i="4"/>
  <c r="CF317" i="4"/>
  <c r="CR317" i="4" s="1"/>
  <c r="CG317" i="4"/>
  <c r="CS317" i="4" s="1"/>
  <c r="DU317" i="4" s="1"/>
  <c r="CL317" i="4"/>
  <c r="CM317" i="4"/>
  <c r="CN317" i="4"/>
  <c r="CQ317" i="4"/>
  <c r="CV317" i="4"/>
  <c r="CW317" i="4"/>
  <c r="DY317" i="4" s="1"/>
  <c r="CZ317" i="4"/>
  <c r="DA317" i="4"/>
  <c r="DO317" i="4" s="1"/>
  <c r="DB317" i="4"/>
  <c r="DC317" i="4"/>
  <c r="DD317" i="4"/>
  <c r="DE317" i="4"/>
  <c r="DS317" i="4" s="1"/>
  <c r="DF317" i="4"/>
  <c r="DL317" i="4" s="1"/>
  <c r="DG317" i="4"/>
  <c r="DH317" i="4"/>
  <c r="DI317" i="4"/>
  <c r="DJ317" i="4"/>
  <c r="DX317" i="4" s="1"/>
  <c r="DK317" i="4"/>
  <c r="DM317" i="4"/>
  <c r="DN317" i="4"/>
  <c r="DR317" i="4"/>
  <c r="DT317" i="4"/>
  <c r="BN318" i="4"/>
  <c r="BZ318" i="4" s="1"/>
  <c r="CL318" i="4" s="1"/>
  <c r="BO318" i="4"/>
  <c r="CA318" i="4" s="1"/>
  <c r="BP318" i="4"/>
  <c r="CB318" i="4" s="1"/>
  <c r="CN318" i="4" s="1"/>
  <c r="BQ318" i="4"/>
  <c r="BR318" i="4"/>
  <c r="BS318" i="4"/>
  <c r="BT318" i="4"/>
  <c r="BU318" i="4"/>
  <c r="BV318" i="4"/>
  <c r="CH318" i="4" s="1"/>
  <c r="CT318" i="4" s="1"/>
  <c r="BW318" i="4"/>
  <c r="CI318" i="4" s="1"/>
  <c r="BX318" i="4"/>
  <c r="BY318" i="4"/>
  <c r="CC318" i="4"/>
  <c r="CD318" i="4"/>
  <c r="CP318" i="4" s="1"/>
  <c r="CE318" i="4"/>
  <c r="CQ318" i="4" s="1"/>
  <c r="DS318" i="4" s="1"/>
  <c r="CF318" i="4"/>
  <c r="CG318" i="4"/>
  <c r="CJ318" i="4"/>
  <c r="CK318" i="4"/>
  <c r="CM318" i="4"/>
  <c r="DO318" i="4" s="1"/>
  <c r="CO318" i="4"/>
  <c r="CR318" i="4"/>
  <c r="DT318" i="4" s="1"/>
  <c r="CS318" i="4"/>
  <c r="CU318" i="4"/>
  <c r="DW318" i="4" s="1"/>
  <c r="CV318" i="4"/>
  <c r="CW318" i="4"/>
  <c r="CZ318" i="4"/>
  <c r="DA318" i="4"/>
  <c r="DB318" i="4"/>
  <c r="DC318" i="4"/>
  <c r="DD318" i="4"/>
  <c r="DE318" i="4"/>
  <c r="DF318" i="4"/>
  <c r="DG318" i="4"/>
  <c r="DU318" i="4" s="1"/>
  <c r="DH318" i="4"/>
  <c r="DI318" i="4"/>
  <c r="DJ318" i="4"/>
  <c r="DK318" i="4"/>
  <c r="DY318" i="4" s="1"/>
  <c r="DR318" i="4"/>
  <c r="BN319" i="4"/>
  <c r="BZ319" i="4" s="1"/>
  <c r="CL319" i="4" s="1"/>
  <c r="DN319" i="4" s="1"/>
  <c r="BO319" i="4"/>
  <c r="BP319" i="4"/>
  <c r="BQ319" i="4"/>
  <c r="BR319" i="4"/>
  <c r="BS319" i="4"/>
  <c r="BT319" i="4"/>
  <c r="CF319" i="4" s="1"/>
  <c r="CR319" i="4" s="1"/>
  <c r="BU319" i="4"/>
  <c r="CG319" i="4" s="1"/>
  <c r="BV319" i="4"/>
  <c r="CH319" i="4" s="1"/>
  <c r="CT319" i="4" s="1"/>
  <c r="DV319" i="4" s="1"/>
  <c r="BW319" i="4"/>
  <c r="BX319" i="4"/>
  <c r="BY319" i="4"/>
  <c r="CA319" i="4"/>
  <c r="CB319" i="4"/>
  <c r="CN319" i="4" s="1"/>
  <c r="CC319" i="4"/>
  <c r="CO319" i="4" s="1"/>
  <c r="CD319" i="4"/>
  <c r="CE319" i="4"/>
  <c r="CI319" i="4"/>
  <c r="CJ319" i="4"/>
  <c r="CV319" i="4" s="1"/>
  <c r="CK319" i="4"/>
  <c r="CW319" i="4" s="1"/>
  <c r="CM319" i="4"/>
  <c r="CP319" i="4"/>
  <c r="CQ319" i="4"/>
  <c r="CS319" i="4"/>
  <c r="DU319" i="4" s="1"/>
  <c r="CU319" i="4"/>
  <c r="CZ319" i="4"/>
  <c r="DA319" i="4"/>
  <c r="DB319" i="4"/>
  <c r="DC319" i="4"/>
  <c r="DD319" i="4"/>
  <c r="DE319" i="4"/>
  <c r="DS319" i="4" s="1"/>
  <c r="DF319" i="4"/>
  <c r="DG319" i="4"/>
  <c r="DH319" i="4"/>
  <c r="DI319" i="4"/>
  <c r="DW319" i="4" s="1"/>
  <c r="DJ319" i="4"/>
  <c r="DK319" i="4"/>
  <c r="DQ319" i="4"/>
  <c r="DR319" i="4"/>
  <c r="DX319" i="4"/>
  <c r="DY319" i="4"/>
  <c r="BN320" i="4"/>
  <c r="BO320" i="4"/>
  <c r="BP320" i="4"/>
  <c r="BQ320" i="4"/>
  <c r="BR320" i="4"/>
  <c r="CD320" i="4" s="1"/>
  <c r="BS320" i="4"/>
  <c r="CE320" i="4" s="1"/>
  <c r="CQ320" i="4" s="1"/>
  <c r="DS320" i="4" s="1"/>
  <c r="BT320" i="4"/>
  <c r="CF320" i="4" s="1"/>
  <c r="CR320" i="4" s="1"/>
  <c r="BU320" i="4"/>
  <c r="BV320" i="4"/>
  <c r="BW320" i="4"/>
  <c r="BX320" i="4"/>
  <c r="CJ320" i="4" s="1"/>
  <c r="CV320" i="4" s="1"/>
  <c r="BY320" i="4"/>
  <c r="BZ320" i="4"/>
  <c r="CL320" i="4" s="1"/>
  <c r="CA320" i="4"/>
  <c r="CM320" i="4" s="1"/>
  <c r="CB320" i="4"/>
  <c r="CC320" i="4"/>
  <c r="CG320" i="4"/>
  <c r="CH320" i="4"/>
  <c r="CT320" i="4" s="1"/>
  <c r="DV320" i="4" s="1"/>
  <c r="CI320" i="4"/>
  <c r="CU320" i="4" s="1"/>
  <c r="DW320" i="4" s="1"/>
  <c r="CK320" i="4"/>
  <c r="CN320" i="4"/>
  <c r="DP320" i="4" s="1"/>
  <c r="CO320" i="4"/>
  <c r="CP320" i="4"/>
  <c r="CS320" i="4"/>
  <c r="CW320" i="4"/>
  <c r="CZ320" i="4"/>
  <c r="DL320" i="4" s="1"/>
  <c r="DA320" i="4"/>
  <c r="DB320" i="4"/>
  <c r="DC320" i="4"/>
  <c r="DQ320" i="4" s="1"/>
  <c r="DD320" i="4"/>
  <c r="DE320" i="4"/>
  <c r="DF320" i="4"/>
  <c r="DG320" i="4"/>
  <c r="DU320" i="4" s="1"/>
  <c r="DH320" i="4"/>
  <c r="DI320" i="4"/>
  <c r="DJ320" i="4"/>
  <c r="DK320" i="4"/>
  <c r="DY320" i="4" s="1"/>
  <c r="DN320" i="4"/>
  <c r="DO320" i="4"/>
  <c r="DX320" i="4"/>
  <c r="BN321" i="4"/>
  <c r="BO321" i="4"/>
  <c r="BP321" i="4"/>
  <c r="CB321" i="4" s="1"/>
  <c r="CN321" i="4" s="1"/>
  <c r="BQ321" i="4"/>
  <c r="CC321" i="4" s="1"/>
  <c r="CO321" i="4" s="1"/>
  <c r="DQ321" i="4" s="1"/>
  <c r="BR321" i="4"/>
  <c r="BS321" i="4"/>
  <c r="BT321" i="4"/>
  <c r="BU321" i="4"/>
  <c r="BV321" i="4"/>
  <c r="BW321" i="4"/>
  <c r="BX321" i="4"/>
  <c r="CJ321" i="4" s="1"/>
  <c r="CV321" i="4" s="1"/>
  <c r="BY321" i="4"/>
  <c r="CK321" i="4" s="1"/>
  <c r="CW321" i="4" s="1"/>
  <c r="DY321" i="4" s="1"/>
  <c r="BZ321" i="4"/>
  <c r="CA321" i="4"/>
  <c r="CD321" i="4"/>
  <c r="CP321" i="4" s="1"/>
  <c r="CE321" i="4"/>
  <c r="CF321" i="4"/>
  <c r="CR321" i="4" s="1"/>
  <c r="CG321" i="4"/>
  <c r="CS321" i="4" s="1"/>
  <c r="DU321" i="4" s="1"/>
  <c r="CH321" i="4"/>
  <c r="CI321" i="4"/>
  <c r="CL321" i="4"/>
  <c r="CM321" i="4"/>
  <c r="CQ321" i="4"/>
  <c r="CT321" i="4"/>
  <c r="DV321" i="4" s="1"/>
  <c r="CU321" i="4"/>
  <c r="CZ321" i="4"/>
  <c r="DA321" i="4"/>
  <c r="DO321" i="4" s="1"/>
  <c r="DB321" i="4"/>
  <c r="DL321" i="4" s="1"/>
  <c r="DC321" i="4"/>
  <c r="DD321" i="4"/>
  <c r="DR321" i="4" s="1"/>
  <c r="DE321" i="4"/>
  <c r="DS321" i="4" s="1"/>
  <c r="DF321" i="4"/>
  <c r="DG321" i="4"/>
  <c r="DH321" i="4"/>
  <c r="DI321" i="4"/>
  <c r="DW321" i="4" s="1"/>
  <c r="DJ321" i="4"/>
  <c r="DK321" i="4"/>
  <c r="DM321" i="4"/>
  <c r="DN321" i="4"/>
  <c r="DT321" i="4"/>
  <c r="BN322" i="4"/>
  <c r="BZ322" i="4" s="1"/>
  <c r="BO322" i="4"/>
  <c r="CA322" i="4" s="1"/>
  <c r="CM322" i="4" s="1"/>
  <c r="DO322" i="4" s="1"/>
  <c r="BP322" i="4"/>
  <c r="BQ322" i="4"/>
  <c r="BR322" i="4"/>
  <c r="BS322" i="4"/>
  <c r="BT322" i="4"/>
  <c r="CF322" i="4" s="1"/>
  <c r="CR322" i="4" s="1"/>
  <c r="BU322" i="4"/>
  <c r="BV322" i="4"/>
  <c r="CH322" i="4" s="1"/>
  <c r="CT322" i="4" s="1"/>
  <c r="BW322" i="4"/>
  <c r="CI322" i="4" s="1"/>
  <c r="BX322" i="4"/>
  <c r="BY322" i="4"/>
  <c r="CB322" i="4"/>
  <c r="CC322" i="4"/>
  <c r="CD322" i="4"/>
  <c r="CP322" i="4" s="1"/>
  <c r="DR322" i="4" s="1"/>
  <c r="CE322" i="4"/>
  <c r="CQ322" i="4" s="1"/>
  <c r="DS322" i="4" s="1"/>
  <c r="CG322" i="4"/>
  <c r="CJ322" i="4"/>
  <c r="CK322" i="4"/>
  <c r="CL322" i="4"/>
  <c r="CN322" i="4"/>
  <c r="CO322" i="4"/>
  <c r="CS322" i="4"/>
  <c r="CU322" i="4"/>
  <c r="DW322" i="4" s="1"/>
  <c r="CV322" i="4"/>
  <c r="CW322" i="4"/>
  <c r="CZ322" i="4"/>
  <c r="DA322" i="4"/>
  <c r="DB322" i="4"/>
  <c r="DC322" i="4"/>
  <c r="DD322" i="4"/>
  <c r="DE322" i="4"/>
  <c r="DF322" i="4"/>
  <c r="DG322" i="4"/>
  <c r="DU322" i="4" s="1"/>
  <c r="DH322" i="4"/>
  <c r="DV322" i="4" s="1"/>
  <c r="DI322" i="4"/>
  <c r="DJ322" i="4"/>
  <c r="DX322" i="4" s="1"/>
  <c r="DK322" i="4"/>
  <c r="DY322" i="4" s="1"/>
  <c r="DT322" i="4"/>
  <c r="BN323" i="4"/>
  <c r="BO323" i="4"/>
  <c r="BP323" i="4"/>
  <c r="BQ323" i="4"/>
  <c r="BR323" i="4"/>
  <c r="CD323" i="4" s="1"/>
  <c r="CP323" i="4" s="1"/>
  <c r="BS323" i="4"/>
  <c r="BT323" i="4"/>
  <c r="CF323" i="4" s="1"/>
  <c r="CR323" i="4" s="1"/>
  <c r="BU323" i="4"/>
  <c r="CG323" i="4" s="1"/>
  <c r="BV323" i="4"/>
  <c r="BW323" i="4"/>
  <c r="BX323" i="4"/>
  <c r="BY323" i="4"/>
  <c r="BZ323" i="4"/>
  <c r="CA323" i="4"/>
  <c r="CB323" i="4"/>
  <c r="CN323" i="4" s="1"/>
  <c r="CC323" i="4"/>
  <c r="CO323" i="4" s="1"/>
  <c r="CE323" i="4"/>
  <c r="CQ323" i="4" s="1"/>
  <c r="CH323" i="4"/>
  <c r="CT323" i="4" s="1"/>
  <c r="DV323" i="4" s="1"/>
  <c r="CI323" i="4"/>
  <c r="CJ323" i="4"/>
  <c r="CV323" i="4" s="1"/>
  <c r="DX323" i="4" s="1"/>
  <c r="CK323" i="4"/>
  <c r="CW323" i="4" s="1"/>
  <c r="DY323" i="4" s="1"/>
  <c r="CL323" i="4"/>
  <c r="CM323" i="4"/>
  <c r="CS323" i="4"/>
  <c r="DU323" i="4" s="1"/>
  <c r="CU323" i="4"/>
  <c r="CZ323" i="4"/>
  <c r="DN323" i="4" s="1"/>
  <c r="DA323" i="4"/>
  <c r="DB323" i="4"/>
  <c r="DP323" i="4" s="1"/>
  <c r="DC323" i="4"/>
  <c r="DD323" i="4"/>
  <c r="DE323" i="4"/>
  <c r="DF323" i="4"/>
  <c r="DT323" i="4" s="1"/>
  <c r="DG323" i="4"/>
  <c r="DH323" i="4"/>
  <c r="DI323" i="4"/>
  <c r="DW323" i="4" s="1"/>
  <c r="DJ323" i="4"/>
  <c r="DK323" i="4"/>
  <c r="DQ323" i="4"/>
  <c r="DR323" i="4"/>
  <c r="BN324" i="4"/>
  <c r="BO324" i="4"/>
  <c r="BP324" i="4"/>
  <c r="CB324" i="4" s="1"/>
  <c r="CN324" i="4" s="1"/>
  <c r="BQ324" i="4"/>
  <c r="BR324" i="4"/>
  <c r="CD324" i="4" s="1"/>
  <c r="CP324" i="4" s="1"/>
  <c r="BS324" i="4"/>
  <c r="CE324" i="4" s="1"/>
  <c r="BT324" i="4"/>
  <c r="BU324" i="4"/>
  <c r="CG324" i="4" s="1"/>
  <c r="CS324" i="4" s="1"/>
  <c r="BV324" i="4"/>
  <c r="BW324" i="4"/>
  <c r="BX324" i="4"/>
  <c r="BY324" i="4"/>
  <c r="BZ324" i="4"/>
  <c r="CL324" i="4" s="1"/>
  <c r="CA324" i="4"/>
  <c r="CM324" i="4" s="1"/>
  <c r="CC324" i="4"/>
  <c r="CO324" i="4" s="1"/>
  <c r="CF324" i="4"/>
  <c r="CH324" i="4"/>
  <c r="CT324" i="4" s="1"/>
  <c r="CI324" i="4"/>
  <c r="CU324" i="4" s="1"/>
  <c r="DW324" i="4" s="1"/>
  <c r="CJ324" i="4"/>
  <c r="CV324" i="4" s="1"/>
  <c r="DX324" i="4" s="1"/>
  <c r="CK324" i="4"/>
  <c r="CW324" i="4" s="1"/>
  <c r="CQ324" i="4"/>
  <c r="DS324" i="4" s="1"/>
  <c r="CR324" i="4"/>
  <c r="CZ324" i="4"/>
  <c r="DN324" i="4" s="1"/>
  <c r="DA324" i="4"/>
  <c r="DB324" i="4"/>
  <c r="DC324" i="4"/>
  <c r="DQ324" i="4" s="1"/>
  <c r="DD324" i="4"/>
  <c r="DR324" i="4" s="1"/>
  <c r="DE324" i="4"/>
  <c r="DF324" i="4"/>
  <c r="DG324" i="4"/>
  <c r="DU324" i="4" s="1"/>
  <c r="DH324" i="4"/>
  <c r="DV324" i="4" s="1"/>
  <c r="DI324" i="4"/>
  <c r="DJ324" i="4"/>
  <c r="DK324" i="4"/>
  <c r="DO324" i="4"/>
  <c r="DP324" i="4"/>
  <c r="DT324" i="4"/>
  <c r="BN325" i="4"/>
  <c r="BZ325" i="4" s="1"/>
  <c r="BO325" i="4"/>
  <c r="BP325" i="4"/>
  <c r="CB325" i="4" s="1"/>
  <c r="CN325" i="4" s="1"/>
  <c r="BQ325" i="4"/>
  <c r="CC325" i="4" s="1"/>
  <c r="CO325" i="4" s="1"/>
  <c r="DQ325" i="4" s="1"/>
  <c r="BR325" i="4"/>
  <c r="CD325" i="4" s="1"/>
  <c r="BS325" i="4"/>
  <c r="BT325" i="4"/>
  <c r="BU325" i="4"/>
  <c r="BV325" i="4"/>
  <c r="CH325" i="4" s="1"/>
  <c r="BW325" i="4"/>
  <c r="BX325" i="4"/>
  <c r="CJ325" i="4" s="1"/>
  <c r="CV325" i="4" s="1"/>
  <c r="BY325" i="4"/>
  <c r="CK325" i="4" s="1"/>
  <c r="CW325" i="4" s="1"/>
  <c r="DY325" i="4" s="1"/>
  <c r="CA325" i="4"/>
  <c r="CE325" i="4"/>
  <c r="CF325" i="4"/>
  <c r="CR325" i="4" s="1"/>
  <c r="DT325" i="4" s="1"/>
  <c r="CG325" i="4"/>
  <c r="CS325" i="4" s="1"/>
  <c r="CI325" i="4"/>
  <c r="CL325" i="4"/>
  <c r="DN325" i="4" s="1"/>
  <c r="CM325" i="4"/>
  <c r="CP325" i="4"/>
  <c r="CQ325" i="4"/>
  <c r="CT325" i="4"/>
  <c r="DV325" i="4" s="1"/>
  <c r="CU325" i="4"/>
  <c r="CZ325" i="4"/>
  <c r="DA325" i="4"/>
  <c r="DO325" i="4" s="1"/>
  <c r="DB325" i="4"/>
  <c r="DC325" i="4"/>
  <c r="DD325" i="4"/>
  <c r="DR325" i="4" s="1"/>
  <c r="DE325" i="4"/>
  <c r="DS325" i="4" s="1"/>
  <c r="DF325" i="4"/>
  <c r="DG325" i="4"/>
  <c r="DH325" i="4"/>
  <c r="DI325" i="4"/>
  <c r="DW325" i="4" s="1"/>
  <c r="DJ325" i="4"/>
  <c r="DK325" i="4"/>
  <c r="DL325" i="4"/>
  <c r="DM325" i="4"/>
  <c r="DU325" i="4"/>
  <c r="BN326" i="4"/>
  <c r="BZ326" i="4" s="1"/>
  <c r="CL326" i="4" s="1"/>
  <c r="BO326" i="4"/>
  <c r="CA326" i="4" s="1"/>
  <c r="BP326" i="4"/>
  <c r="BQ326" i="4"/>
  <c r="BR326" i="4"/>
  <c r="BS326" i="4"/>
  <c r="BT326" i="4"/>
  <c r="BU326" i="4"/>
  <c r="BV326" i="4"/>
  <c r="CH326" i="4" s="1"/>
  <c r="CT326" i="4" s="1"/>
  <c r="BW326" i="4"/>
  <c r="CI326" i="4" s="1"/>
  <c r="CU326" i="4" s="1"/>
  <c r="DW326" i="4" s="1"/>
  <c r="BX326" i="4"/>
  <c r="BY326" i="4"/>
  <c r="CB326" i="4"/>
  <c r="CN326" i="4" s="1"/>
  <c r="CC326" i="4"/>
  <c r="CD326" i="4"/>
  <c r="CP326" i="4" s="1"/>
  <c r="CE326" i="4"/>
  <c r="CQ326" i="4" s="1"/>
  <c r="CF326" i="4"/>
  <c r="CG326" i="4"/>
  <c r="CJ326" i="4"/>
  <c r="CK326" i="4"/>
  <c r="CM326" i="4"/>
  <c r="DO326" i="4" s="1"/>
  <c r="CO326" i="4"/>
  <c r="CR326" i="4"/>
  <c r="DT326" i="4" s="1"/>
  <c r="CS326" i="4"/>
  <c r="CV326" i="4"/>
  <c r="CW326" i="4"/>
  <c r="CZ326" i="4"/>
  <c r="DA326" i="4"/>
  <c r="DB326" i="4"/>
  <c r="DC326" i="4"/>
  <c r="DD326" i="4"/>
  <c r="DE326" i="4"/>
  <c r="DF326" i="4"/>
  <c r="DG326" i="4"/>
  <c r="DU326" i="4" s="1"/>
  <c r="DH326" i="4"/>
  <c r="DI326" i="4"/>
  <c r="DJ326" i="4"/>
  <c r="DX326" i="4" s="1"/>
  <c r="DK326" i="4"/>
  <c r="DY326" i="4" s="1"/>
  <c r="DR326" i="4"/>
  <c r="DS326" i="4"/>
  <c r="BN327" i="4"/>
  <c r="BZ327" i="4" s="1"/>
  <c r="CL327" i="4" s="1"/>
  <c r="DN327" i="4" s="1"/>
  <c r="BO327" i="4"/>
  <c r="BP327" i="4"/>
  <c r="BQ327" i="4"/>
  <c r="BR327" i="4"/>
  <c r="BS327" i="4"/>
  <c r="BT327" i="4"/>
  <c r="CF327" i="4" s="1"/>
  <c r="CR327" i="4" s="1"/>
  <c r="BU327" i="4"/>
  <c r="CG327" i="4" s="1"/>
  <c r="CS327" i="4" s="1"/>
  <c r="DU327" i="4" s="1"/>
  <c r="BV327" i="4"/>
  <c r="BW327" i="4"/>
  <c r="CI327" i="4" s="1"/>
  <c r="CU327" i="4" s="1"/>
  <c r="BX327" i="4"/>
  <c r="BY327" i="4"/>
  <c r="CA327" i="4"/>
  <c r="CB327" i="4"/>
  <c r="CN327" i="4" s="1"/>
  <c r="CC327" i="4"/>
  <c r="CO327" i="4" s="1"/>
  <c r="DQ327" i="4" s="1"/>
  <c r="CD327" i="4"/>
  <c r="CE327" i="4"/>
  <c r="CQ327" i="4" s="1"/>
  <c r="CH327" i="4"/>
  <c r="CJ327" i="4"/>
  <c r="CV327" i="4" s="1"/>
  <c r="CK327" i="4"/>
  <c r="CW327" i="4" s="1"/>
  <c r="CM327" i="4"/>
  <c r="CP327" i="4"/>
  <c r="DR327" i="4" s="1"/>
  <c r="CT327" i="4"/>
  <c r="DV327" i="4" s="1"/>
  <c r="CZ327" i="4"/>
  <c r="DA327" i="4"/>
  <c r="DB327" i="4"/>
  <c r="DP327" i="4" s="1"/>
  <c r="DC327" i="4"/>
  <c r="DD327" i="4"/>
  <c r="DE327" i="4"/>
  <c r="DS327" i="4" s="1"/>
  <c r="DF327" i="4"/>
  <c r="DG327" i="4"/>
  <c r="DH327" i="4"/>
  <c r="DI327" i="4"/>
  <c r="DW327" i="4" s="1"/>
  <c r="DJ327" i="4"/>
  <c r="DK327" i="4"/>
  <c r="DX327" i="4"/>
  <c r="DY327" i="4"/>
  <c r="BN328" i="4"/>
  <c r="BO328" i="4"/>
  <c r="BP328" i="4"/>
  <c r="BQ328" i="4"/>
  <c r="BR328" i="4"/>
  <c r="CD328" i="4" s="1"/>
  <c r="BS328" i="4"/>
  <c r="CE328" i="4" s="1"/>
  <c r="CQ328" i="4" s="1"/>
  <c r="BT328" i="4"/>
  <c r="CF328" i="4" s="1"/>
  <c r="CR328" i="4" s="1"/>
  <c r="BU328" i="4"/>
  <c r="CG328" i="4" s="1"/>
  <c r="CS328" i="4" s="1"/>
  <c r="BV328" i="4"/>
  <c r="BW328" i="4"/>
  <c r="BX328" i="4"/>
  <c r="CJ328" i="4" s="1"/>
  <c r="CV328" i="4" s="1"/>
  <c r="BY328" i="4"/>
  <c r="BZ328" i="4"/>
  <c r="CL328" i="4" s="1"/>
  <c r="CA328" i="4"/>
  <c r="CM328" i="4" s="1"/>
  <c r="DO328" i="4" s="1"/>
  <c r="CB328" i="4"/>
  <c r="CC328" i="4"/>
  <c r="CO328" i="4" s="1"/>
  <c r="CH328" i="4"/>
  <c r="CT328" i="4" s="1"/>
  <c r="CI328" i="4"/>
  <c r="CU328" i="4" s="1"/>
  <c r="DW328" i="4" s="1"/>
  <c r="CK328" i="4"/>
  <c r="CW328" i="4" s="1"/>
  <c r="CN328" i="4"/>
  <c r="CP328" i="4"/>
  <c r="CZ328" i="4"/>
  <c r="DN328" i="4" s="1"/>
  <c r="DA328" i="4"/>
  <c r="DB328" i="4"/>
  <c r="DC328" i="4"/>
  <c r="DD328" i="4"/>
  <c r="DR328" i="4" s="1"/>
  <c r="DE328" i="4"/>
  <c r="DF328" i="4"/>
  <c r="DT328" i="4" s="1"/>
  <c r="DG328" i="4"/>
  <c r="DU328" i="4" s="1"/>
  <c r="DH328" i="4"/>
  <c r="DV328" i="4" s="1"/>
  <c r="DI328" i="4"/>
  <c r="DJ328" i="4"/>
  <c r="DK328" i="4"/>
  <c r="DP328" i="4"/>
  <c r="DS328" i="4"/>
  <c r="DX328" i="4"/>
  <c r="BN329" i="4"/>
  <c r="BZ329" i="4" s="1"/>
  <c r="BO329" i="4"/>
  <c r="BP329" i="4"/>
  <c r="CB329" i="4" s="1"/>
  <c r="BQ329" i="4"/>
  <c r="BR329" i="4"/>
  <c r="CD329" i="4" s="1"/>
  <c r="BS329" i="4"/>
  <c r="BT329" i="4"/>
  <c r="BU329" i="4"/>
  <c r="BV329" i="4"/>
  <c r="CH329" i="4" s="1"/>
  <c r="CT329" i="4" s="1"/>
  <c r="DV329" i="4" s="1"/>
  <c r="BW329" i="4"/>
  <c r="BX329" i="4"/>
  <c r="CJ329" i="4" s="1"/>
  <c r="CV329" i="4" s="1"/>
  <c r="BY329" i="4"/>
  <c r="CA329" i="4"/>
  <c r="CC329" i="4"/>
  <c r="CO329" i="4" s="1"/>
  <c r="DQ329" i="4" s="1"/>
  <c r="CE329" i="4"/>
  <c r="CF329" i="4"/>
  <c r="CR329" i="4" s="1"/>
  <c r="CG329" i="4"/>
  <c r="CS329" i="4" s="1"/>
  <c r="DU329" i="4" s="1"/>
  <c r="CI329" i="4"/>
  <c r="CK329" i="4"/>
  <c r="CL329" i="4"/>
  <c r="DN329" i="4" s="1"/>
  <c r="CM329" i="4"/>
  <c r="CN329" i="4"/>
  <c r="CP329" i="4"/>
  <c r="CQ329" i="4"/>
  <c r="CU329" i="4"/>
  <c r="CW329" i="4"/>
  <c r="DY329" i="4" s="1"/>
  <c r="CZ329" i="4"/>
  <c r="DA329" i="4"/>
  <c r="DO329" i="4" s="1"/>
  <c r="DB329" i="4"/>
  <c r="DC329" i="4"/>
  <c r="DD329" i="4"/>
  <c r="DE329" i="4"/>
  <c r="DS329" i="4" s="1"/>
  <c r="DF329" i="4"/>
  <c r="DG329" i="4"/>
  <c r="DH329" i="4"/>
  <c r="DI329" i="4"/>
  <c r="DW329" i="4" s="1"/>
  <c r="DJ329" i="4"/>
  <c r="DK329" i="4"/>
  <c r="DL329" i="4"/>
  <c r="DR329" i="4"/>
  <c r="BN330" i="4"/>
  <c r="BZ330" i="4" s="1"/>
  <c r="CL330" i="4" s="1"/>
  <c r="BO330" i="4"/>
  <c r="CA330" i="4" s="1"/>
  <c r="CM330" i="4" s="1"/>
  <c r="DO330" i="4" s="1"/>
  <c r="BP330" i="4"/>
  <c r="CB330" i="4" s="1"/>
  <c r="CN330" i="4" s="1"/>
  <c r="DP330" i="4" s="1"/>
  <c r="BQ330" i="4"/>
  <c r="BR330" i="4"/>
  <c r="BS330" i="4"/>
  <c r="BT330" i="4"/>
  <c r="CF330" i="4" s="1"/>
  <c r="CR330" i="4" s="1"/>
  <c r="DT330" i="4" s="1"/>
  <c r="BU330" i="4"/>
  <c r="BV330" i="4"/>
  <c r="CH330" i="4" s="1"/>
  <c r="CT330" i="4" s="1"/>
  <c r="BW330" i="4"/>
  <c r="CI330" i="4" s="1"/>
  <c r="CU330" i="4" s="1"/>
  <c r="DW330" i="4" s="1"/>
  <c r="BX330" i="4"/>
  <c r="CJ330" i="4" s="1"/>
  <c r="CV330" i="4" s="1"/>
  <c r="DX330" i="4" s="1"/>
  <c r="BY330" i="4"/>
  <c r="CC330" i="4"/>
  <c r="CD330" i="4"/>
  <c r="CP330" i="4" s="1"/>
  <c r="CE330" i="4"/>
  <c r="CQ330" i="4" s="1"/>
  <c r="CG330" i="4"/>
  <c r="CK330" i="4"/>
  <c r="CO330" i="4"/>
  <c r="CS330" i="4"/>
  <c r="CW330" i="4"/>
  <c r="CZ330" i="4"/>
  <c r="DA330" i="4"/>
  <c r="DB330" i="4"/>
  <c r="DC330" i="4"/>
  <c r="DD330" i="4"/>
  <c r="DE330" i="4"/>
  <c r="DF330" i="4"/>
  <c r="DG330" i="4"/>
  <c r="DU330" i="4" s="1"/>
  <c r="DH330" i="4"/>
  <c r="DI330" i="4"/>
  <c r="DJ330" i="4"/>
  <c r="DK330" i="4"/>
  <c r="DY330" i="4" s="1"/>
  <c r="DR330" i="4"/>
  <c r="DS330" i="4"/>
  <c r="BN331" i="4"/>
  <c r="BZ331" i="4" s="1"/>
  <c r="CL331" i="4" s="1"/>
  <c r="BO331" i="4"/>
  <c r="BP331" i="4"/>
  <c r="BQ331" i="4"/>
  <c r="CC331" i="4" s="1"/>
  <c r="BR331" i="4"/>
  <c r="BS331" i="4"/>
  <c r="BT331" i="4"/>
  <c r="CF331" i="4" s="1"/>
  <c r="CR331" i="4" s="1"/>
  <c r="BU331" i="4"/>
  <c r="BV331" i="4"/>
  <c r="CH331" i="4" s="1"/>
  <c r="BW331" i="4"/>
  <c r="BX331" i="4"/>
  <c r="BY331" i="4"/>
  <c r="CA331" i="4"/>
  <c r="CB331" i="4"/>
  <c r="CN331" i="4" s="1"/>
  <c r="DP331" i="4" s="1"/>
  <c r="CD331" i="4"/>
  <c r="CE331" i="4"/>
  <c r="CG331" i="4"/>
  <c r="CS331" i="4" s="1"/>
  <c r="DU331" i="4" s="1"/>
  <c r="CI331" i="4"/>
  <c r="CJ331" i="4"/>
  <c r="CV331" i="4" s="1"/>
  <c r="CK331" i="4"/>
  <c r="CW331" i="4" s="1"/>
  <c r="CM331" i="4"/>
  <c r="CO331" i="4"/>
  <c r="DQ331" i="4" s="1"/>
  <c r="CP331" i="4"/>
  <c r="DR331" i="4" s="1"/>
  <c r="CQ331" i="4"/>
  <c r="CT331" i="4"/>
  <c r="CU331" i="4"/>
  <c r="CZ331" i="4"/>
  <c r="DA331" i="4"/>
  <c r="DO331" i="4" s="1"/>
  <c r="DB331" i="4"/>
  <c r="DC331" i="4"/>
  <c r="DD331" i="4"/>
  <c r="DE331" i="4"/>
  <c r="DS331" i="4" s="1"/>
  <c r="DF331" i="4"/>
  <c r="DG331" i="4"/>
  <c r="DH331" i="4"/>
  <c r="DI331" i="4"/>
  <c r="DW331" i="4" s="1"/>
  <c r="DJ331" i="4"/>
  <c r="DK331" i="4"/>
  <c r="DM331" i="4"/>
  <c r="DX331" i="4"/>
  <c r="DY331" i="4"/>
  <c r="BN332" i="4"/>
  <c r="BO332" i="4"/>
  <c r="CA332" i="4" s="1"/>
  <c r="CM332" i="4" s="1"/>
  <c r="BP332" i="4"/>
  <c r="BQ332" i="4"/>
  <c r="BR332" i="4"/>
  <c r="CD332" i="4" s="1"/>
  <c r="BS332" i="4"/>
  <c r="BT332" i="4"/>
  <c r="BU332" i="4"/>
  <c r="BV332" i="4"/>
  <c r="BW332" i="4"/>
  <c r="CI332" i="4" s="1"/>
  <c r="BX332" i="4"/>
  <c r="CJ332" i="4" s="1"/>
  <c r="CV332" i="4" s="1"/>
  <c r="DX332" i="4" s="1"/>
  <c r="BY332" i="4"/>
  <c r="BZ332" i="4"/>
  <c r="CL332" i="4" s="1"/>
  <c r="CB332" i="4"/>
  <c r="CN332" i="4" s="1"/>
  <c r="DP332" i="4" s="1"/>
  <c r="CC332" i="4"/>
  <c r="CE332" i="4"/>
  <c r="CQ332" i="4" s="1"/>
  <c r="DS332" i="4" s="1"/>
  <c r="CF332" i="4"/>
  <c r="CR332" i="4" s="1"/>
  <c r="CG332" i="4"/>
  <c r="CH332" i="4"/>
  <c r="CT332" i="4" s="1"/>
  <c r="CK332" i="4"/>
  <c r="CO332" i="4"/>
  <c r="CP332" i="4"/>
  <c r="CS332" i="4"/>
  <c r="CU332" i="4"/>
  <c r="DW332" i="4" s="1"/>
  <c r="CW332" i="4"/>
  <c r="CZ332" i="4"/>
  <c r="DA332" i="4"/>
  <c r="DB332" i="4"/>
  <c r="DC332" i="4"/>
  <c r="DD332" i="4"/>
  <c r="DE332" i="4"/>
  <c r="DF332" i="4"/>
  <c r="DG332" i="4"/>
  <c r="DU332" i="4" s="1"/>
  <c r="DH332" i="4"/>
  <c r="DI332" i="4"/>
  <c r="DJ332" i="4"/>
  <c r="DK332" i="4"/>
  <c r="DY332" i="4" s="1"/>
  <c r="DN332" i="4"/>
  <c r="DO332" i="4"/>
  <c r="DV332" i="4"/>
  <c r="BN333" i="4"/>
  <c r="BZ333" i="4" s="1"/>
  <c r="CL333" i="4" s="1"/>
  <c r="BO333" i="4"/>
  <c r="BP333" i="4"/>
  <c r="CB333" i="4" s="1"/>
  <c r="BQ333" i="4"/>
  <c r="CC333" i="4" s="1"/>
  <c r="CO333" i="4" s="1"/>
  <c r="DQ333" i="4" s="1"/>
  <c r="BR333" i="4"/>
  <c r="BS333" i="4"/>
  <c r="BT333" i="4"/>
  <c r="BU333" i="4"/>
  <c r="CG333" i="4" s="1"/>
  <c r="CS333" i="4" s="1"/>
  <c r="DU333" i="4" s="1"/>
  <c r="BV333" i="4"/>
  <c r="CH333" i="4" s="1"/>
  <c r="BW333" i="4"/>
  <c r="BX333" i="4"/>
  <c r="CJ333" i="4" s="1"/>
  <c r="BY333" i="4"/>
  <c r="CA333" i="4"/>
  <c r="CD333" i="4"/>
  <c r="CP333" i="4" s="1"/>
  <c r="DR333" i="4" s="1"/>
  <c r="CE333" i="4"/>
  <c r="CF333" i="4"/>
  <c r="CR333" i="4" s="1"/>
  <c r="CI333" i="4"/>
  <c r="CK333" i="4"/>
  <c r="CW333" i="4" s="1"/>
  <c r="DY333" i="4" s="1"/>
  <c r="CM333" i="4"/>
  <c r="CN333" i="4"/>
  <c r="CQ333" i="4"/>
  <c r="CT333" i="4"/>
  <c r="CU333" i="4"/>
  <c r="CV333" i="4"/>
  <c r="CZ333" i="4"/>
  <c r="DA333" i="4"/>
  <c r="DO333" i="4" s="1"/>
  <c r="DB333" i="4"/>
  <c r="DC333" i="4"/>
  <c r="DD333" i="4"/>
  <c r="DE333" i="4"/>
  <c r="DS333" i="4" s="1"/>
  <c r="DF333" i="4"/>
  <c r="DT333" i="4" s="1"/>
  <c r="DG333" i="4"/>
  <c r="DH333" i="4"/>
  <c r="DI333" i="4"/>
  <c r="DW333" i="4" s="1"/>
  <c r="DJ333" i="4"/>
  <c r="DK333" i="4"/>
  <c r="DM333" i="4"/>
  <c r="DN333" i="4"/>
  <c r="DV333" i="4"/>
  <c r="BN334" i="4"/>
  <c r="BZ334" i="4" s="1"/>
  <c r="CL334" i="4" s="1"/>
  <c r="BO334" i="4"/>
  <c r="CA334" i="4" s="1"/>
  <c r="CM334" i="4" s="1"/>
  <c r="DO334" i="4" s="1"/>
  <c r="BP334" i="4"/>
  <c r="BQ334" i="4"/>
  <c r="BR334" i="4"/>
  <c r="BS334" i="4"/>
  <c r="BT334" i="4"/>
  <c r="BU334" i="4"/>
  <c r="BV334" i="4"/>
  <c r="CH334" i="4" s="1"/>
  <c r="BW334" i="4"/>
  <c r="CI334" i="4" s="1"/>
  <c r="CU334" i="4" s="1"/>
  <c r="DW334" i="4" s="1"/>
  <c r="BX334" i="4"/>
  <c r="BY334" i="4"/>
  <c r="CB334" i="4"/>
  <c r="CC334" i="4"/>
  <c r="CD334" i="4"/>
  <c r="CP334" i="4" s="1"/>
  <c r="DR334" i="4" s="1"/>
  <c r="CE334" i="4"/>
  <c r="CQ334" i="4" s="1"/>
  <c r="DS334" i="4" s="1"/>
  <c r="CF334" i="4"/>
  <c r="CR334" i="4" s="1"/>
  <c r="DT334" i="4" s="1"/>
  <c r="CG334" i="4"/>
  <c r="CJ334" i="4"/>
  <c r="CK334" i="4"/>
  <c r="CN334" i="4"/>
  <c r="DP334" i="4" s="1"/>
  <c r="CO334" i="4"/>
  <c r="CS334" i="4"/>
  <c r="CT334" i="4"/>
  <c r="CV334" i="4"/>
  <c r="CW334" i="4"/>
  <c r="CZ334" i="4"/>
  <c r="DL334" i="4" s="1"/>
  <c r="DA334" i="4"/>
  <c r="DB334" i="4"/>
  <c r="DC334" i="4"/>
  <c r="DD334" i="4"/>
  <c r="DE334" i="4"/>
  <c r="DF334" i="4"/>
  <c r="DG334" i="4"/>
  <c r="DU334" i="4" s="1"/>
  <c r="DH334" i="4"/>
  <c r="DI334" i="4"/>
  <c r="DJ334" i="4"/>
  <c r="DK334" i="4"/>
  <c r="DY334" i="4" s="1"/>
  <c r="DX334" i="4"/>
  <c r="BN335" i="4"/>
  <c r="BZ335" i="4" s="1"/>
  <c r="CL335" i="4" s="1"/>
  <c r="DN335" i="4" s="1"/>
  <c r="BO335" i="4"/>
  <c r="BP335" i="4"/>
  <c r="BQ335" i="4"/>
  <c r="BR335" i="4"/>
  <c r="BS335" i="4"/>
  <c r="BT335" i="4"/>
  <c r="CF335" i="4" s="1"/>
  <c r="BU335" i="4"/>
  <c r="CG335" i="4" s="1"/>
  <c r="BV335" i="4"/>
  <c r="CH335" i="4" s="1"/>
  <c r="CT335" i="4" s="1"/>
  <c r="DV335" i="4" s="1"/>
  <c r="BW335" i="4"/>
  <c r="BX335" i="4"/>
  <c r="BY335" i="4"/>
  <c r="CK335" i="4" s="1"/>
  <c r="CA335" i="4"/>
  <c r="CB335" i="4"/>
  <c r="CN335" i="4" s="1"/>
  <c r="CC335" i="4"/>
  <c r="CO335" i="4" s="1"/>
  <c r="DQ335" i="4" s="1"/>
  <c r="CD335" i="4"/>
  <c r="CP335" i="4" s="1"/>
  <c r="DR335" i="4" s="1"/>
  <c r="CE335" i="4"/>
  <c r="CI335" i="4"/>
  <c r="CJ335" i="4"/>
  <c r="CV335" i="4" s="1"/>
  <c r="DX335" i="4" s="1"/>
  <c r="CM335" i="4"/>
  <c r="CQ335" i="4"/>
  <c r="CR335" i="4"/>
  <c r="CS335" i="4"/>
  <c r="DU335" i="4" s="1"/>
  <c r="CU335" i="4"/>
  <c r="CW335" i="4"/>
  <c r="DY335" i="4" s="1"/>
  <c r="CZ335" i="4"/>
  <c r="DA335" i="4"/>
  <c r="DO335" i="4" s="1"/>
  <c r="DB335" i="4"/>
  <c r="DC335" i="4"/>
  <c r="DD335" i="4"/>
  <c r="DE335" i="4"/>
  <c r="DS335" i="4" s="1"/>
  <c r="DF335" i="4"/>
  <c r="DT335" i="4" s="1"/>
  <c r="DG335" i="4"/>
  <c r="DH335" i="4"/>
  <c r="DI335" i="4"/>
  <c r="DW335" i="4" s="1"/>
  <c r="DJ335" i="4"/>
  <c r="DK335" i="4"/>
  <c r="DP335" i="4"/>
  <c r="BN336" i="4"/>
  <c r="BO336" i="4"/>
  <c r="CA336" i="4" s="1"/>
  <c r="CM336" i="4" s="1"/>
  <c r="DO336" i="4" s="1"/>
  <c r="BP336" i="4"/>
  <c r="CB336" i="4" s="1"/>
  <c r="BQ336" i="4"/>
  <c r="BR336" i="4"/>
  <c r="CD336" i="4" s="1"/>
  <c r="CP336" i="4" s="1"/>
  <c r="BS336" i="4"/>
  <c r="CE336" i="4" s="1"/>
  <c r="CQ336" i="4" s="1"/>
  <c r="DS336" i="4" s="1"/>
  <c r="BT336" i="4"/>
  <c r="BU336" i="4"/>
  <c r="BV336" i="4"/>
  <c r="BW336" i="4"/>
  <c r="CI336" i="4" s="1"/>
  <c r="CU336" i="4" s="1"/>
  <c r="DW336" i="4" s="1"/>
  <c r="BX336" i="4"/>
  <c r="BY336" i="4"/>
  <c r="BZ336" i="4"/>
  <c r="CL336" i="4" s="1"/>
  <c r="CC336" i="4"/>
  <c r="CF336" i="4"/>
  <c r="CR336" i="4" s="1"/>
  <c r="CG336" i="4"/>
  <c r="CH336" i="4"/>
  <c r="CT336" i="4" s="1"/>
  <c r="CJ336" i="4"/>
  <c r="CV336" i="4" s="1"/>
  <c r="CK336" i="4"/>
  <c r="CN336" i="4"/>
  <c r="DP336" i="4" s="1"/>
  <c r="CO336" i="4"/>
  <c r="CS336" i="4"/>
  <c r="CW336" i="4"/>
  <c r="CZ336" i="4"/>
  <c r="DA336" i="4"/>
  <c r="DB336" i="4"/>
  <c r="DC336" i="4"/>
  <c r="DD336" i="4"/>
  <c r="DE336" i="4"/>
  <c r="DF336" i="4"/>
  <c r="DG336" i="4"/>
  <c r="DU336" i="4" s="1"/>
  <c r="DH336" i="4"/>
  <c r="DI336" i="4"/>
  <c r="DJ336" i="4"/>
  <c r="DK336" i="4"/>
  <c r="DY336" i="4" s="1"/>
  <c r="DL336" i="4"/>
  <c r="DN336" i="4"/>
  <c r="DV336" i="4"/>
  <c r="BN337" i="4"/>
  <c r="BZ337" i="4" s="1"/>
  <c r="BO337" i="4"/>
  <c r="BP337" i="4"/>
  <c r="CB337" i="4" s="1"/>
  <c r="BQ337" i="4"/>
  <c r="BR337" i="4"/>
  <c r="BS337" i="4"/>
  <c r="BT337" i="4"/>
  <c r="BU337" i="4"/>
  <c r="CG337" i="4" s="1"/>
  <c r="CS337" i="4" s="1"/>
  <c r="DU337" i="4" s="1"/>
  <c r="BV337" i="4"/>
  <c r="CH337" i="4" s="1"/>
  <c r="CT337" i="4" s="1"/>
  <c r="DV337" i="4" s="1"/>
  <c r="BW337" i="4"/>
  <c r="BX337" i="4"/>
  <c r="CJ337" i="4" s="1"/>
  <c r="BY337" i="4"/>
  <c r="CK337" i="4" s="1"/>
  <c r="CW337" i="4" s="1"/>
  <c r="CA337" i="4"/>
  <c r="CC337" i="4"/>
  <c r="CO337" i="4" s="1"/>
  <c r="DQ337" i="4" s="1"/>
  <c r="CD337" i="4"/>
  <c r="CP337" i="4" s="1"/>
  <c r="CE337" i="4"/>
  <c r="CF337" i="4"/>
  <c r="CR337" i="4" s="1"/>
  <c r="CI337" i="4"/>
  <c r="CL337" i="4"/>
  <c r="DN337" i="4" s="1"/>
  <c r="CM337" i="4"/>
  <c r="CN337" i="4"/>
  <c r="CQ337" i="4"/>
  <c r="CU337" i="4"/>
  <c r="CV337" i="4"/>
  <c r="CZ337" i="4"/>
  <c r="DA337" i="4"/>
  <c r="DO337" i="4" s="1"/>
  <c r="DB337" i="4"/>
  <c r="DL337" i="4" s="1"/>
  <c r="DC337" i="4"/>
  <c r="DD337" i="4"/>
  <c r="DE337" i="4"/>
  <c r="DS337" i="4" s="1"/>
  <c r="DF337" i="4"/>
  <c r="DT337" i="4" s="1"/>
  <c r="DG337" i="4"/>
  <c r="DH337" i="4"/>
  <c r="DI337" i="4"/>
  <c r="DW337" i="4" s="1"/>
  <c r="DJ337" i="4"/>
  <c r="DX337" i="4" s="1"/>
  <c r="DK337" i="4"/>
  <c r="DM337" i="4"/>
  <c r="DY337" i="4"/>
  <c r="BN338" i="4"/>
  <c r="BZ338" i="4" s="1"/>
  <c r="CL338" i="4" s="1"/>
  <c r="BO338" i="4"/>
  <c r="BP338" i="4"/>
  <c r="CB338" i="4" s="1"/>
  <c r="CN338" i="4" s="1"/>
  <c r="BQ338" i="4"/>
  <c r="BR338" i="4"/>
  <c r="BS338" i="4"/>
  <c r="BT338" i="4"/>
  <c r="CF338" i="4" s="1"/>
  <c r="CR338" i="4" s="1"/>
  <c r="DT338" i="4" s="1"/>
  <c r="BU338" i="4"/>
  <c r="BV338" i="4"/>
  <c r="CH338" i="4" s="1"/>
  <c r="CT338" i="4" s="1"/>
  <c r="BW338" i="4"/>
  <c r="BX338" i="4"/>
  <c r="BY338" i="4"/>
  <c r="CA338" i="4"/>
  <c r="CC338" i="4"/>
  <c r="CD338" i="4"/>
  <c r="CP338" i="4" s="1"/>
  <c r="CE338" i="4"/>
  <c r="CQ338" i="4" s="1"/>
  <c r="DS338" i="4" s="1"/>
  <c r="CG338" i="4"/>
  <c r="CI338" i="4"/>
  <c r="CJ338" i="4"/>
  <c r="CV338" i="4" s="1"/>
  <c r="CK338" i="4"/>
  <c r="CM338" i="4"/>
  <c r="CO338" i="4"/>
  <c r="CS338" i="4"/>
  <c r="CU338" i="4"/>
  <c r="DW338" i="4" s="1"/>
  <c r="CW338" i="4"/>
  <c r="CZ338" i="4"/>
  <c r="DA338" i="4"/>
  <c r="DB338" i="4"/>
  <c r="DC338" i="4"/>
  <c r="DD338" i="4"/>
  <c r="DE338" i="4"/>
  <c r="DF338" i="4"/>
  <c r="DG338" i="4"/>
  <c r="DU338" i="4" s="1"/>
  <c r="DH338" i="4"/>
  <c r="DI338" i="4"/>
  <c r="DJ338" i="4"/>
  <c r="DK338" i="4"/>
  <c r="DY338" i="4" s="1"/>
  <c r="DL338" i="4"/>
  <c r="DO338" i="4"/>
  <c r="BN339" i="4"/>
  <c r="BO339" i="4"/>
  <c r="BP339" i="4"/>
  <c r="BQ339" i="4"/>
  <c r="BR339" i="4"/>
  <c r="CD339" i="4" s="1"/>
  <c r="CP339" i="4" s="1"/>
  <c r="DR339" i="4" s="1"/>
  <c r="BS339" i="4"/>
  <c r="BT339" i="4"/>
  <c r="CF339" i="4" s="1"/>
  <c r="BU339" i="4"/>
  <c r="CG339" i="4" s="1"/>
  <c r="CS339" i="4" s="1"/>
  <c r="DU339" i="4" s="1"/>
  <c r="BV339" i="4"/>
  <c r="CH339" i="4" s="1"/>
  <c r="CT339" i="4" s="1"/>
  <c r="BW339" i="4"/>
  <c r="BX339" i="4"/>
  <c r="BY339" i="4"/>
  <c r="BZ339" i="4"/>
  <c r="CL339" i="4" s="1"/>
  <c r="DN339" i="4" s="1"/>
  <c r="CA339" i="4"/>
  <c r="CB339" i="4"/>
  <c r="CN339" i="4" s="1"/>
  <c r="CC339" i="4"/>
  <c r="CO339" i="4" s="1"/>
  <c r="DQ339" i="4" s="1"/>
  <c r="CE339" i="4"/>
  <c r="CI339" i="4"/>
  <c r="CJ339" i="4"/>
  <c r="CV339" i="4" s="1"/>
  <c r="CK339" i="4"/>
  <c r="CW339" i="4" s="1"/>
  <c r="DY339" i="4" s="1"/>
  <c r="CM339" i="4"/>
  <c r="CQ339" i="4"/>
  <c r="CR339" i="4"/>
  <c r="CU339" i="4"/>
  <c r="CZ339" i="4"/>
  <c r="DA339" i="4"/>
  <c r="DO339" i="4" s="1"/>
  <c r="DB339" i="4"/>
  <c r="DC339" i="4"/>
  <c r="DD339" i="4"/>
  <c r="DE339" i="4"/>
  <c r="DS339" i="4" s="1"/>
  <c r="DF339" i="4"/>
  <c r="DT339" i="4" s="1"/>
  <c r="DG339" i="4"/>
  <c r="DH339" i="4"/>
  <c r="DI339" i="4"/>
  <c r="DW339" i="4" s="1"/>
  <c r="DJ339" i="4"/>
  <c r="DX339" i="4" s="1"/>
  <c r="DK339" i="4"/>
  <c r="DM339" i="4"/>
  <c r="DP339" i="4"/>
  <c r="DV339" i="4"/>
  <c r="BN340" i="4"/>
  <c r="BO340" i="4"/>
  <c r="CA340" i="4" s="1"/>
  <c r="BP340" i="4"/>
  <c r="BQ340" i="4"/>
  <c r="BR340" i="4"/>
  <c r="CD340" i="4" s="1"/>
  <c r="CP340" i="4" s="1"/>
  <c r="BS340" i="4"/>
  <c r="BT340" i="4"/>
  <c r="CF340" i="4" s="1"/>
  <c r="CR340" i="4" s="1"/>
  <c r="DT340" i="4" s="1"/>
  <c r="BU340" i="4"/>
  <c r="BV340" i="4"/>
  <c r="BW340" i="4"/>
  <c r="BX340" i="4"/>
  <c r="CJ340" i="4" s="1"/>
  <c r="BY340" i="4"/>
  <c r="BZ340" i="4"/>
  <c r="CL340" i="4" s="1"/>
  <c r="DN340" i="4" s="1"/>
  <c r="CB340" i="4"/>
  <c r="CC340" i="4"/>
  <c r="CE340" i="4"/>
  <c r="CQ340" i="4" s="1"/>
  <c r="DS340" i="4" s="1"/>
  <c r="CG340" i="4"/>
  <c r="CH340" i="4"/>
  <c r="CT340" i="4" s="1"/>
  <c r="CI340" i="4"/>
  <c r="CU340" i="4" s="1"/>
  <c r="DW340" i="4" s="1"/>
  <c r="CK340" i="4"/>
  <c r="CM340" i="4"/>
  <c r="DO340" i="4" s="1"/>
  <c r="CN340" i="4"/>
  <c r="DP340" i="4" s="1"/>
  <c r="CO340" i="4"/>
  <c r="CS340" i="4"/>
  <c r="CV340" i="4"/>
  <c r="CW340" i="4"/>
  <c r="CZ340" i="4"/>
  <c r="DA340" i="4"/>
  <c r="DB340" i="4"/>
  <c r="DC340" i="4"/>
  <c r="DD340" i="4"/>
  <c r="DE340" i="4"/>
  <c r="DF340" i="4"/>
  <c r="DG340" i="4"/>
  <c r="DU340" i="4" s="1"/>
  <c r="DH340" i="4"/>
  <c r="DV340" i="4" s="1"/>
  <c r="DI340" i="4"/>
  <c r="DJ340" i="4"/>
  <c r="DK340" i="4"/>
  <c r="DY340" i="4" s="1"/>
  <c r="DL340" i="4"/>
  <c r="DX340" i="4"/>
  <c r="BN341" i="4"/>
  <c r="BZ341" i="4" s="1"/>
  <c r="CL341" i="4" s="1"/>
  <c r="DN341" i="4" s="1"/>
  <c r="BO341" i="4"/>
  <c r="BP341" i="4"/>
  <c r="CB341" i="4" s="1"/>
  <c r="CN341" i="4" s="1"/>
  <c r="BQ341" i="4"/>
  <c r="CC341" i="4" s="1"/>
  <c r="CO341" i="4" s="1"/>
  <c r="DQ341" i="4" s="1"/>
  <c r="BR341" i="4"/>
  <c r="BS341" i="4"/>
  <c r="BT341" i="4"/>
  <c r="BU341" i="4"/>
  <c r="CG341" i="4" s="1"/>
  <c r="CS341" i="4" s="1"/>
  <c r="DU341" i="4" s="1"/>
  <c r="BV341" i="4"/>
  <c r="BW341" i="4"/>
  <c r="BX341" i="4"/>
  <c r="CJ341" i="4" s="1"/>
  <c r="BY341" i="4"/>
  <c r="CA341" i="4"/>
  <c r="CD341" i="4"/>
  <c r="CP341" i="4" s="1"/>
  <c r="CE341" i="4"/>
  <c r="CF341" i="4"/>
  <c r="CR341" i="4" s="1"/>
  <c r="CH341" i="4"/>
  <c r="CI341" i="4"/>
  <c r="CK341" i="4"/>
  <c r="CW341" i="4" s="1"/>
  <c r="DY341" i="4" s="1"/>
  <c r="CM341" i="4"/>
  <c r="CQ341" i="4"/>
  <c r="CT341" i="4"/>
  <c r="DV341" i="4" s="1"/>
  <c r="CU341" i="4"/>
  <c r="CV341" i="4"/>
  <c r="CZ341" i="4"/>
  <c r="DA341" i="4"/>
  <c r="DO341" i="4" s="1"/>
  <c r="DB341" i="4"/>
  <c r="DC341" i="4"/>
  <c r="DD341" i="4"/>
  <c r="DR341" i="4" s="1"/>
  <c r="DE341" i="4"/>
  <c r="DS341" i="4" s="1"/>
  <c r="DF341" i="4"/>
  <c r="DG341" i="4"/>
  <c r="DH341" i="4"/>
  <c r="DI341" i="4"/>
  <c r="DW341" i="4" s="1"/>
  <c r="DJ341" i="4"/>
  <c r="DK341" i="4"/>
  <c r="DL341" i="4"/>
  <c r="DM341" i="4"/>
  <c r="DT341" i="4"/>
  <c r="BN342" i="4"/>
  <c r="BZ342" i="4" s="1"/>
  <c r="BO342" i="4"/>
  <c r="CA342" i="4" s="1"/>
  <c r="BP342" i="4"/>
  <c r="BQ342" i="4"/>
  <c r="BR342" i="4"/>
  <c r="BS342" i="4"/>
  <c r="CE342" i="4" s="1"/>
  <c r="CQ342" i="4" s="1"/>
  <c r="DS342" i="4" s="1"/>
  <c r="BT342" i="4"/>
  <c r="CF342" i="4" s="1"/>
  <c r="BU342" i="4"/>
  <c r="BV342" i="4"/>
  <c r="CH342" i="4" s="1"/>
  <c r="BW342" i="4"/>
  <c r="BX342" i="4"/>
  <c r="CJ342" i="4" s="1"/>
  <c r="CV342" i="4" s="1"/>
  <c r="BY342" i="4"/>
  <c r="CB342" i="4"/>
  <c r="CN342" i="4" s="1"/>
  <c r="DP342" i="4" s="1"/>
  <c r="CC342" i="4"/>
  <c r="CD342" i="4"/>
  <c r="CP342" i="4" s="1"/>
  <c r="CG342" i="4"/>
  <c r="CI342" i="4"/>
  <c r="CK342" i="4"/>
  <c r="CL342" i="4"/>
  <c r="CM342" i="4"/>
  <c r="CO342" i="4"/>
  <c r="CR342" i="4"/>
  <c r="DT342" i="4" s="1"/>
  <c r="CS342" i="4"/>
  <c r="CT342" i="4"/>
  <c r="CU342" i="4"/>
  <c r="DW342" i="4" s="1"/>
  <c r="CW342" i="4"/>
  <c r="CZ342" i="4"/>
  <c r="DA342" i="4"/>
  <c r="DB342" i="4"/>
  <c r="DC342" i="4"/>
  <c r="DD342" i="4"/>
  <c r="DR342" i="4" s="1"/>
  <c r="DE342" i="4"/>
  <c r="DF342" i="4"/>
  <c r="DG342" i="4"/>
  <c r="DU342" i="4" s="1"/>
  <c r="DH342" i="4"/>
  <c r="DI342" i="4"/>
  <c r="DJ342" i="4"/>
  <c r="DK342" i="4"/>
  <c r="DY342" i="4" s="1"/>
  <c r="DL342" i="4"/>
  <c r="DO342" i="4"/>
  <c r="DX342" i="4"/>
  <c r="BN343" i="4"/>
  <c r="BZ343" i="4" s="1"/>
  <c r="BO343" i="4"/>
  <c r="BP343" i="4"/>
  <c r="BQ343" i="4"/>
  <c r="CC343" i="4" s="1"/>
  <c r="CO343" i="4" s="1"/>
  <c r="DQ343" i="4" s="1"/>
  <c r="BR343" i="4"/>
  <c r="BS343" i="4"/>
  <c r="BT343" i="4"/>
  <c r="CF343" i="4" s="1"/>
  <c r="CR343" i="4" s="1"/>
  <c r="BU343" i="4"/>
  <c r="CG343" i="4" s="1"/>
  <c r="CS343" i="4" s="1"/>
  <c r="BV343" i="4"/>
  <c r="BW343" i="4"/>
  <c r="BX343" i="4"/>
  <c r="BY343" i="4"/>
  <c r="CK343" i="4" s="1"/>
  <c r="CW343" i="4" s="1"/>
  <c r="DY343" i="4" s="1"/>
  <c r="CA343" i="4"/>
  <c r="CB343" i="4"/>
  <c r="CN343" i="4" s="1"/>
  <c r="DP343" i="4" s="1"/>
  <c r="CD343" i="4"/>
  <c r="CE343" i="4"/>
  <c r="CH343" i="4"/>
  <c r="CI343" i="4"/>
  <c r="CJ343" i="4"/>
  <c r="CV343" i="4" s="1"/>
  <c r="DX343" i="4" s="1"/>
  <c r="CL343" i="4"/>
  <c r="DN343" i="4" s="1"/>
  <c r="CM343" i="4"/>
  <c r="CP343" i="4"/>
  <c r="CQ343" i="4"/>
  <c r="CT343" i="4"/>
  <c r="CU343" i="4"/>
  <c r="CZ343" i="4"/>
  <c r="DA343" i="4"/>
  <c r="DB343" i="4"/>
  <c r="DC343" i="4"/>
  <c r="DD343" i="4"/>
  <c r="DE343" i="4"/>
  <c r="DS343" i="4" s="1"/>
  <c r="DF343" i="4"/>
  <c r="DG343" i="4"/>
  <c r="DH343" i="4"/>
  <c r="DI343" i="4"/>
  <c r="DW343" i="4" s="1"/>
  <c r="DJ343" i="4"/>
  <c r="DK343" i="4"/>
  <c r="DR343" i="4"/>
  <c r="DU343" i="4"/>
  <c r="BN344" i="4"/>
  <c r="BO344" i="4"/>
  <c r="BP344" i="4"/>
  <c r="BQ344" i="4"/>
  <c r="BR344" i="4"/>
  <c r="CD344" i="4" s="1"/>
  <c r="BS344" i="4"/>
  <c r="CE344" i="4" s="1"/>
  <c r="BT344" i="4"/>
  <c r="CF344" i="4" s="1"/>
  <c r="CR344" i="4" s="1"/>
  <c r="BU344" i="4"/>
  <c r="BV344" i="4"/>
  <c r="BW344" i="4"/>
  <c r="CI344" i="4" s="1"/>
  <c r="BX344" i="4"/>
  <c r="BY344" i="4"/>
  <c r="BZ344" i="4"/>
  <c r="CL344" i="4" s="1"/>
  <c r="CA344" i="4"/>
  <c r="CB344" i="4"/>
  <c r="CN344" i="4" s="1"/>
  <c r="DP344" i="4" s="1"/>
  <c r="CC344" i="4"/>
  <c r="CG344" i="4"/>
  <c r="CH344" i="4"/>
  <c r="CT344" i="4" s="1"/>
  <c r="CJ344" i="4"/>
  <c r="CK344" i="4"/>
  <c r="CM344" i="4"/>
  <c r="DO344" i="4" s="1"/>
  <c r="CO344" i="4"/>
  <c r="CP344" i="4"/>
  <c r="CQ344" i="4"/>
  <c r="DS344" i="4" s="1"/>
  <c r="CS344" i="4"/>
  <c r="CU344" i="4"/>
  <c r="DW344" i="4" s="1"/>
  <c r="CV344" i="4"/>
  <c r="CW344" i="4"/>
  <c r="CZ344" i="4"/>
  <c r="DA344" i="4"/>
  <c r="DB344" i="4"/>
  <c r="DC344" i="4"/>
  <c r="DD344" i="4"/>
  <c r="DR344" i="4" s="1"/>
  <c r="DE344" i="4"/>
  <c r="DF344" i="4"/>
  <c r="DG344" i="4"/>
  <c r="DU344" i="4" s="1"/>
  <c r="DH344" i="4"/>
  <c r="DV344" i="4" s="1"/>
  <c r="DI344" i="4"/>
  <c r="DJ344" i="4"/>
  <c r="DK344" i="4"/>
  <c r="DY344" i="4" s="1"/>
  <c r="DX344" i="4"/>
  <c r="BN345" i="4"/>
  <c r="BO345" i="4"/>
  <c r="BP345" i="4"/>
  <c r="CB345" i="4" s="1"/>
  <c r="CN345" i="4" s="1"/>
  <c r="BQ345" i="4"/>
  <c r="BR345" i="4"/>
  <c r="CD345" i="4" s="1"/>
  <c r="CP345" i="4" s="1"/>
  <c r="BS345" i="4"/>
  <c r="BT345" i="4"/>
  <c r="BU345" i="4"/>
  <c r="BV345" i="4"/>
  <c r="CH345" i="4" s="1"/>
  <c r="BW345" i="4"/>
  <c r="BX345" i="4"/>
  <c r="CJ345" i="4" s="1"/>
  <c r="CV345" i="4" s="1"/>
  <c r="BY345" i="4"/>
  <c r="BZ345" i="4"/>
  <c r="CA345" i="4"/>
  <c r="CC345" i="4"/>
  <c r="CO345" i="4" s="1"/>
  <c r="DQ345" i="4" s="1"/>
  <c r="CE345" i="4"/>
  <c r="CF345" i="4"/>
  <c r="CR345" i="4" s="1"/>
  <c r="CG345" i="4"/>
  <c r="CS345" i="4" s="1"/>
  <c r="DU345" i="4" s="1"/>
  <c r="CI345" i="4"/>
  <c r="CK345" i="4"/>
  <c r="CW345" i="4" s="1"/>
  <c r="DY345" i="4" s="1"/>
  <c r="CL345" i="4"/>
  <c r="DN345" i="4" s="1"/>
  <c r="CM345" i="4"/>
  <c r="CQ345" i="4"/>
  <c r="CT345" i="4"/>
  <c r="CU345" i="4"/>
  <c r="CZ345" i="4"/>
  <c r="DA345" i="4"/>
  <c r="DO345" i="4" s="1"/>
  <c r="DB345" i="4"/>
  <c r="DC345" i="4"/>
  <c r="DD345" i="4"/>
  <c r="DR345" i="4" s="1"/>
  <c r="DE345" i="4"/>
  <c r="DS345" i="4" s="1"/>
  <c r="DF345" i="4"/>
  <c r="DT345" i="4" s="1"/>
  <c r="DG345" i="4"/>
  <c r="DH345" i="4"/>
  <c r="DI345" i="4"/>
  <c r="DW345" i="4" s="1"/>
  <c r="DJ345" i="4"/>
  <c r="DK345" i="4"/>
  <c r="DL345" i="4"/>
  <c r="DM345" i="4"/>
  <c r="DV345" i="4"/>
  <c r="BN346" i="4"/>
  <c r="BZ346" i="4" s="1"/>
  <c r="BO346" i="4"/>
  <c r="BP346" i="4"/>
  <c r="BQ346" i="4"/>
  <c r="BR346" i="4"/>
  <c r="BS346" i="4"/>
  <c r="CE346" i="4" s="1"/>
  <c r="CQ346" i="4" s="1"/>
  <c r="DS346" i="4" s="1"/>
  <c r="BT346" i="4"/>
  <c r="CF346" i="4" s="1"/>
  <c r="CR346" i="4" s="1"/>
  <c r="DT346" i="4" s="1"/>
  <c r="BU346" i="4"/>
  <c r="BV346" i="4"/>
  <c r="CH346" i="4" s="1"/>
  <c r="BW346" i="4"/>
  <c r="CI346" i="4" s="1"/>
  <c r="CU346" i="4" s="1"/>
  <c r="DW346" i="4" s="1"/>
  <c r="BX346" i="4"/>
  <c r="CJ346" i="4" s="1"/>
  <c r="CV346" i="4" s="1"/>
  <c r="BY346" i="4"/>
  <c r="CA346" i="4"/>
  <c r="CM346" i="4" s="1"/>
  <c r="DO346" i="4" s="1"/>
  <c r="CB346" i="4"/>
  <c r="CN346" i="4" s="1"/>
  <c r="CC346" i="4"/>
  <c r="CD346" i="4"/>
  <c r="CP346" i="4" s="1"/>
  <c r="CG346" i="4"/>
  <c r="CK346" i="4"/>
  <c r="CL346" i="4"/>
  <c r="CO346" i="4"/>
  <c r="CS346" i="4"/>
  <c r="CT346" i="4"/>
  <c r="CW346" i="4"/>
  <c r="CZ346" i="4"/>
  <c r="DA346" i="4"/>
  <c r="DB346" i="4"/>
  <c r="DC346" i="4"/>
  <c r="DD346" i="4"/>
  <c r="DR346" i="4" s="1"/>
  <c r="DE346" i="4"/>
  <c r="DF346" i="4"/>
  <c r="DG346" i="4"/>
  <c r="DU346" i="4" s="1"/>
  <c r="DH346" i="4"/>
  <c r="DV346" i="4" s="1"/>
  <c r="DI346" i="4"/>
  <c r="DJ346" i="4"/>
  <c r="DX346" i="4" s="1"/>
  <c r="DK346" i="4"/>
  <c r="DY346" i="4" s="1"/>
  <c r="BN347" i="4"/>
  <c r="BO347" i="4"/>
  <c r="BP347" i="4"/>
  <c r="BQ347" i="4"/>
  <c r="BR347" i="4"/>
  <c r="CD347" i="4" s="1"/>
  <c r="BS347" i="4"/>
  <c r="BT347" i="4"/>
  <c r="CF347" i="4" s="1"/>
  <c r="BU347" i="4"/>
  <c r="BV347" i="4"/>
  <c r="CH347" i="4" s="1"/>
  <c r="BW347" i="4"/>
  <c r="BX347" i="4"/>
  <c r="BY347" i="4"/>
  <c r="BZ347" i="4"/>
  <c r="CL347" i="4" s="1"/>
  <c r="CA347" i="4"/>
  <c r="CB347" i="4"/>
  <c r="CN347" i="4" s="1"/>
  <c r="CC347" i="4"/>
  <c r="CE347" i="4"/>
  <c r="CG347" i="4"/>
  <c r="CS347" i="4" s="1"/>
  <c r="DU347" i="4" s="1"/>
  <c r="CI347" i="4"/>
  <c r="CJ347" i="4"/>
  <c r="CV347" i="4" s="1"/>
  <c r="CK347" i="4"/>
  <c r="CW347" i="4" s="1"/>
  <c r="DY347" i="4" s="1"/>
  <c r="CM347" i="4"/>
  <c r="CO347" i="4"/>
  <c r="CP347" i="4"/>
  <c r="DR347" i="4" s="1"/>
  <c r="CQ347" i="4"/>
  <c r="CR347" i="4"/>
  <c r="CT347" i="4"/>
  <c r="DV347" i="4" s="1"/>
  <c r="CU347" i="4"/>
  <c r="CZ347" i="4"/>
  <c r="DA347" i="4"/>
  <c r="DO347" i="4" s="1"/>
  <c r="DB347" i="4"/>
  <c r="DP347" i="4" s="1"/>
  <c r="DC347" i="4"/>
  <c r="DD347" i="4"/>
  <c r="DE347" i="4"/>
  <c r="DS347" i="4" s="1"/>
  <c r="DF347" i="4"/>
  <c r="DG347" i="4"/>
  <c r="DH347" i="4"/>
  <c r="DI347" i="4"/>
  <c r="DW347" i="4" s="1"/>
  <c r="DJ347" i="4"/>
  <c r="DX347" i="4" s="1"/>
  <c r="DK347" i="4"/>
  <c r="DM347" i="4"/>
  <c r="DQ347" i="4"/>
  <c r="BN348" i="4"/>
  <c r="BO348" i="4"/>
  <c r="BP348" i="4"/>
  <c r="CB348" i="4" s="1"/>
  <c r="CN348" i="4" s="1"/>
  <c r="BQ348" i="4"/>
  <c r="BR348" i="4"/>
  <c r="CD348" i="4" s="1"/>
  <c r="CP348" i="4" s="1"/>
  <c r="BS348" i="4"/>
  <c r="CE348" i="4" s="1"/>
  <c r="CQ348" i="4" s="1"/>
  <c r="DS348" i="4" s="1"/>
  <c r="BT348" i="4"/>
  <c r="CF348" i="4" s="1"/>
  <c r="BU348" i="4"/>
  <c r="BV348" i="4"/>
  <c r="BW348" i="4"/>
  <c r="BX348" i="4"/>
  <c r="BY348" i="4"/>
  <c r="BZ348" i="4"/>
  <c r="CL348" i="4" s="1"/>
  <c r="DN348" i="4" s="1"/>
  <c r="CA348" i="4"/>
  <c r="CM348" i="4" s="1"/>
  <c r="DO348" i="4" s="1"/>
  <c r="CC348" i="4"/>
  <c r="CG348" i="4"/>
  <c r="CH348" i="4"/>
  <c r="CT348" i="4" s="1"/>
  <c r="CI348" i="4"/>
  <c r="CU348" i="4" s="1"/>
  <c r="DW348" i="4" s="1"/>
  <c r="CJ348" i="4"/>
  <c r="CV348" i="4" s="1"/>
  <c r="DX348" i="4" s="1"/>
  <c r="CK348" i="4"/>
  <c r="CO348" i="4"/>
  <c r="CR348" i="4"/>
  <c r="DT348" i="4" s="1"/>
  <c r="CS348" i="4"/>
  <c r="CW348" i="4"/>
  <c r="CZ348" i="4"/>
  <c r="DA348" i="4"/>
  <c r="DB348" i="4"/>
  <c r="DC348" i="4"/>
  <c r="DD348" i="4"/>
  <c r="DE348" i="4"/>
  <c r="DF348" i="4"/>
  <c r="DL348" i="4" s="1"/>
  <c r="DG348" i="4"/>
  <c r="DU348" i="4" s="1"/>
  <c r="DH348" i="4"/>
  <c r="DI348" i="4"/>
  <c r="DJ348" i="4"/>
  <c r="DK348" i="4"/>
  <c r="DY348" i="4" s="1"/>
  <c r="DP348" i="4"/>
  <c r="DV348" i="4"/>
  <c r="BN349" i="4"/>
  <c r="BO349" i="4"/>
  <c r="BP349" i="4"/>
  <c r="CB349" i="4" s="1"/>
  <c r="BQ349" i="4"/>
  <c r="CC349" i="4" s="1"/>
  <c r="CO349" i="4" s="1"/>
  <c r="DQ349" i="4" s="1"/>
  <c r="BR349" i="4"/>
  <c r="CD349" i="4" s="1"/>
  <c r="CP349" i="4" s="1"/>
  <c r="BS349" i="4"/>
  <c r="BT349" i="4"/>
  <c r="BU349" i="4"/>
  <c r="CG349" i="4" s="1"/>
  <c r="BV349" i="4"/>
  <c r="BW349" i="4"/>
  <c r="BX349" i="4"/>
  <c r="CJ349" i="4" s="1"/>
  <c r="BY349" i="4"/>
  <c r="CK349" i="4" s="1"/>
  <c r="CW349" i="4" s="1"/>
  <c r="DY349" i="4" s="1"/>
  <c r="BZ349" i="4"/>
  <c r="CL349" i="4" s="1"/>
  <c r="DN349" i="4" s="1"/>
  <c r="CA349" i="4"/>
  <c r="CE349" i="4"/>
  <c r="CF349" i="4"/>
  <c r="CR349" i="4" s="1"/>
  <c r="DT349" i="4" s="1"/>
  <c r="CH349" i="4"/>
  <c r="CI349" i="4"/>
  <c r="CM349" i="4"/>
  <c r="CN349" i="4"/>
  <c r="CQ349" i="4"/>
  <c r="CS349" i="4"/>
  <c r="DU349" i="4" s="1"/>
  <c r="CT349" i="4"/>
  <c r="DV349" i="4" s="1"/>
  <c r="CU349" i="4"/>
  <c r="CV349" i="4"/>
  <c r="CZ349" i="4"/>
  <c r="DA349" i="4"/>
  <c r="DB349" i="4"/>
  <c r="DC349" i="4"/>
  <c r="DD349" i="4"/>
  <c r="DR349" i="4" s="1"/>
  <c r="DE349" i="4"/>
  <c r="DS349" i="4" s="1"/>
  <c r="DF349" i="4"/>
  <c r="DG349" i="4"/>
  <c r="DH349" i="4"/>
  <c r="DI349" i="4"/>
  <c r="DW349" i="4" s="1"/>
  <c r="DJ349" i="4"/>
  <c r="DX349" i="4" s="1"/>
  <c r="DK349" i="4"/>
  <c r="BN350" i="4"/>
  <c r="BZ350" i="4" s="1"/>
  <c r="CL350" i="4" s="1"/>
  <c r="BO350" i="4"/>
  <c r="BP350" i="4"/>
  <c r="BQ350" i="4"/>
  <c r="BR350" i="4"/>
  <c r="BS350" i="4"/>
  <c r="CE350" i="4" s="1"/>
  <c r="CQ350" i="4" s="1"/>
  <c r="DS350" i="4" s="1"/>
  <c r="BT350" i="4"/>
  <c r="BU350" i="4"/>
  <c r="BV350" i="4"/>
  <c r="CH350" i="4" s="1"/>
  <c r="BW350" i="4"/>
  <c r="BX350" i="4"/>
  <c r="BY350" i="4"/>
  <c r="CA350" i="4"/>
  <c r="CM350" i="4" s="1"/>
  <c r="DO350" i="4" s="1"/>
  <c r="CB350" i="4"/>
  <c r="CN350" i="4" s="1"/>
  <c r="CC350" i="4"/>
  <c r="CD350" i="4"/>
  <c r="CP350" i="4" s="1"/>
  <c r="CF350" i="4"/>
  <c r="CR350" i="4" s="1"/>
  <c r="CG350" i="4"/>
  <c r="CI350" i="4"/>
  <c r="CU350" i="4" s="1"/>
  <c r="DW350" i="4" s="1"/>
  <c r="CJ350" i="4"/>
  <c r="CV350" i="4" s="1"/>
  <c r="CK350" i="4"/>
  <c r="CO350" i="4"/>
  <c r="CS350" i="4"/>
  <c r="CT350" i="4"/>
  <c r="CW350" i="4"/>
  <c r="CZ350" i="4"/>
  <c r="DA350" i="4"/>
  <c r="DB350" i="4"/>
  <c r="DC350" i="4"/>
  <c r="DD350" i="4"/>
  <c r="DE350" i="4"/>
  <c r="DF350" i="4"/>
  <c r="DG350" i="4"/>
  <c r="DU350" i="4" s="1"/>
  <c r="DH350" i="4"/>
  <c r="DI350" i="4"/>
  <c r="DJ350" i="4"/>
  <c r="DK350" i="4"/>
  <c r="DY350" i="4" s="1"/>
  <c r="DR350" i="4"/>
  <c r="DT350" i="4"/>
  <c r="DX350" i="4"/>
  <c r="BN351" i="4"/>
  <c r="BO351" i="4"/>
  <c r="BP351" i="4"/>
  <c r="BQ351" i="4"/>
  <c r="CC351" i="4" s="1"/>
  <c r="CO351" i="4" s="1"/>
  <c r="DQ351" i="4" s="1"/>
  <c r="BR351" i="4"/>
  <c r="CD351" i="4" s="1"/>
  <c r="BS351" i="4"/>
  <c r="BT351" i="4"/>
  <c r="CF351" i="4" s="1"/>
  <c r="CR351" i="4" s="1"/>
  <c r="BU351" i="4"/>
  <c r="CG351" i="4" s="1"/>
  <c r="CS351" i="4" s="1"/>
  <c r="DU351" i="4" s="1"/>
  <c r="BV351" i="4"/>
  <c r="BW351" i="4"/>
  <c r="CI351" i="4" s="1"/>
  <c r="CU351" i="4" s="1"/>
  <c r="BX351" i="4"/>
  <c r="BY351" i="4"/>
  <c r="BZ351" i="4"/>
  <c r="CL351" i="4" s="1"/>
  <c r="CA351" i="4"/>
  <c r="CB351" i="4"/>
  <c r="CN351" i="4" s="1"/>
  <c r="CE351" i="4"/>
  <c r="CQ351" i="4" s="1"/>
  <c r="CH351" i="4"/>
  <c r="CT351" i="4" s="1"/>
  <c r="CJ351" i="4"/>
  <c r="CV351" i="4" s="1"/>
  <c r="CK351" i="4"/>
  <c r="CM351" i="4"/>
  <c r="CP351" i="4"/>
  <c r="DR351" i="4" s="1"/>
  <c r="CW351" i="4"/>
  <c r="DY351" i="4" s="1"/>
  <c r="CZ351" i="4"/>
  <c r="DA351" i="4"/>
  <c r="DO351" i="4" s="1"/>
  <c r="DB351" i="4"/>
  <c r="DP351" i="4" s="1"/>
  <c r="DC351" i="4"/>
  <c r="DD351" i="4"/>
  <c r="DE351" i="4"/>
  <c r="DF351" i="4"/>
  <c r="DT351" i="4" s="1"/>
  <c r="DG351" i="4"/>
  <c r="DH351" i="4"/>
  <c r="DI351" i="4"/>
  <c r="DJ351" i="4"/>
  <c r="DK351" i="4"/>
  <c r="DN351" i="4"/>
  <c r="DV351" i="4"/>
  <c r="BN352" i="4"/>
  <c r="BO352" i="4"/>
  <c r="CA352" i="4" s="1"/>
  <c r="CM352" i="4" s="1"/>
  <c r="DO352" i="4" s="1"/>
  <c r="BP352" i="4"/>
  <c r="BQ352" i="4"/>
  <c r="BR352" i="4"/>
  <c r="CD352" i="4" s="1"/>
  <c r="CP352" i="4" s="1"/>
  <c r="BS352" i="4"/>
  <c r="BT352" i="4"/>
  <c r="CF352" i="4" s="1"/>
  <c r="BU352" i="4"/>
  <c r="BV352" i="4"/>
  <c r="BW352" i="4"/>
  <c r="BX352" i="4"/>
  <c r="CJ352" i="4" s="1"/>
  <c r="BY352" i="4"/>
  <c r="BZ352" i="4"/>
  <c r="CL352" i="4" s="1"/>
  <c r="CB352" i="4"/>
  <c r="CN352" i="4" s="1"/>
  <c r="DP352" i="4" s="1"/>
  <c r="CC352" i="4"/>
  <c r="CE352" i="4"/>
  <c r="CQ352" i="4" s="1"/>
  <c r="DS352" i="4" s="1"/>
  <c r="CG352" i="4"/>
  <c r="CH352" i="4"/>
  <c r="CT352" i="4" s="1"/>
  <c r="CI352" i="4"/>
  <c r="CU352" i="4" s="1"/>
  <c r="CK352" i="4"/>
  <c r="CO352" i="4"/>
  <c r="CR352" i="4"/>
  <c r="DT352" i="4" s="1"/>
  <c r="CS352" i="4"/>
  <c r="CV352" i="4"/>
  <c r="DX352" i="4" s="1"/>
  <c r="CW352" i="4"/>
  <c r="CZ352" i="4"/>
  <c r="DA352" i="4"/>
  <c r="DB352" i="4"/>
  <c r="DC352" i="4"/>
  <c r="DD352" i="4"/>
  <c r="DR352" i="4" s="1"/>
  <c r="DE352" i="4"/>
  <c r="DF352" i="4"/>
  <c r="DG352" i="4"/>
  <c r="DU352" i="4" s="1"/>
  <c r="DH352" i="4"/>
  <c r="DV352" i="4" s="1"/>
  <c r="DI352" i="4"/>
  <c r="DJ352" i="4"/>
  <c r="DK352" i="4"/>
  <c r="DY352" i="4" s="1"/>
  <c r="DL352" i="4"/>
  <c r="DN352" i="4"/>
  <c r="DW352" i="4"/>
  <c r="BN353" i="4"/>
  <c r="BZ353" i="4" s="1"/>
  <c r="CL353" i="4" s="1"/>
  <c r="DN353" i="4" s="1"/>
  <c r="BO353" i="4"/>
  <c r="BP353" i="4"/>
  <c r="CB353" i="4" s="1"/>
  <c r="CN353" i="4" s="1"/>
  <c r="BQ353" i="4"/>
  <c r="BR353" i="4"/>
  <c r="BS353" i="4"/>
  <c r="BT353" i="4"/>
  <c r="BU353" i="4"/>
  <c r="CG353" i="4" s="1"/>
  <c r="CS353" i="4" s="1"/>
  <c r="DU353" i="4" s="1"/>
  <c r="BV353" i="4"/>
  <c r="BW353" i="4"/>
  <c r="BX353" i="4"/>
  <c r="CJ353" i="4" s="1"/>
  <c r="BY353" i="4"/>
  <c r="CA353" i="4"/>
  <c r="CC353" i="4"/>
  <c r="CO353" i="4" s="1"/>
  <c r="DQ353" i="4" s="1"/>
  <c r="CD353" i="4"/>
  <c r="CP353" i="4" s="1"/>
  <c r="CE353" i="4"/>
  <c r="CF353" i="4"/>
  <c r="CR353" i="4" s="1"/>
  <c r="CH353" i="4"/>
  <c r="CT353" i="4" s="1"/>
  <c r="DV353" i="4" s="1"/>
  <c r="CI353" i="4"/>
  <c r="CK353" i="4"/>
  <c r="CW353" i="4" s="1"/>
  <c r="CM353" i="4"/>
  <c r="CQ353" i="4"/>
  <c r="CU353" i="4"/>
  <c r="CV353" i="4"/>
  <c r="CZ353" i="4"/>
  <c r="DA353" i="4"/>
  <c r="DO353" i="4" s="1"/>
  <c r="DB353" i="4"/>
  <c r="DC353" i="4"/>
  <c r="DD353" i="4"/>
  <c r="DR353" i="4" s="1"/>
  <c r="DE353" i="4"/>
  <c r="DS353" i="4" s="1"/>
  <c r="DF353" i="4"/>
  <c r="DG353" i="4"/>
  <c r="DH353" i="4"/>
  <c r="DI353" i="4"/>
  <c r="DW353" i="4" s="1"/>
  <c r="DJ353" i="4"/>
  <c r="DK353" i="4"/>
  <c r="DL353" i="4"/>
  <c r="DM353" i="4"/>
  <c r="DT353" i="4"/>
  <c r="DY353" i="4"/>
  <c r="BN354" i="4"/>
  <c r="BZ354" i="4" s="1"/>
  <c r="BO354" i="4"/>
  <c r="CA354" i="4" s="1"/>
  <c r="BP354" i="4"/>
  <c r="BQ354" i="4"/>
  <c r="BR354" i="4"/>
  <c r="BS354" i="4"/>
  <c r="CE354" i="4" s="1"/>
  <c r="CQ354" i="4" s="1"/>
  <c r="DS354" i="4" s="1"/>
  <c r="BT354" i="4"/>
  <c r="CF354" i="4" s="1"/>
  <c r="BU354" i="4"/>
  <c r="BV354" i="4"/>
  <c r="CH354" i="4" s="1"/>
  <c r="BW354" i="4"/>
  <c r="BX354" i="4"/>
  <c r="CJ354" i="4" s="1"/>
  <c r="BY354" i="4"/>
  <c r="CB354" i="4"/>
  <c r="CN354" i="4" s="1"/>
  <c r="DP354" i="4" s="1"/>
  <c r="CC354" i="4"/>
  <c r="CD354" i="4"/>
  <c r="CP354" i="4" s="1"/>
  <c r="CG354" i="4"/>
  <c r="CI354" i="4"/>
  <c r="CK354" i="4"/>
  <c r="CL354" i="4"/>
  <c r="CM354" i="4"/>
  <c r="DO354" i="4" s="1"/>
  <c r="CO354" i="4"/>
  <c r="CR354" i="4"/>
  <c r="CS354" i="4"/>
  <c r="CT354" i="4"/>
  <c r="CU354" i="4"/>
  <c r="DW354" i="4" s="1"/>
  <c r="CV354" i="4"/>
  <c r="DX354" i="4" s="1"/>
  <c r="CW354" i="4"/>
  <c r="CZ354" i="4"/>
  <c r="DA354" i="4"/>
  <c r="DB354" i="4"/>
  <c r="DC354" i="4"/>
  <c r="DD354" i="4"/>
  <c r="DE354" i="4"/>
  <c r="DF354" i="4"/>
  <c r="DG354" i="4"/>
  <c r="DU354" i="4" s="1"/>
  <c r="DH354" i="4"/>
  <c r="DI354" i="4"/>
  <c r="DJ354" i="4"/>
  <c r="DK354" i="4"/>
  <c r="DY354" i="4" s="1"/>
  <c r="DL354" i="4"/>
  <c r="DT354" i="4"/>
  <c r="BN355" i="4"/>
  <c r="BZ355" i="4" s="1"/>
  <c r="BO355" i="4"/>
  <c r="BP355" i="4"/>
  <c r="BQ355" i="4"/>
  <c r="BR355" i="4"/>
  <c r="BS355" i="4"/>
  <c r="BT355" i="4"/>
  <c r="CF355" i="4" s="1"/>
  <c r="CR355" i="4" s="1"/>
  <c r="BU355" i="4"/>
  <c r="CG355" i="4" s="1"/>
  <c r="BV355" i="4"/>
  <c r="BW355" i="4"/>
  <c r="CI355" i="4" s="1"/>
  <c r="CU355" i="4" s="1"/>
  <c r="BX355" i="4"/>
  <c r="BY355" i="4"/>
  <c r="CA355" i="4"/>
  <c r="CB355" i="4"/>
  <c r="CN355" i="4" s="1"/>
  <c r="CC355" i="4"/>
  <c r="CO355" i="4" s="1"/>
  <c r="DQ355" i="4" s="1"/>
  <c r="CD355" i="4"/>
  <c r="CE355" i="4"/>
  <c r="CQ355" i="4" s="1"/>
  <c r="CH355" i="4"/>
  <c r="CT355" i="4" s="1"/>
  <c r="CJ355" i="4"/>
  <c r="CV355" i="4" s="1"/>
  <c r="CK355" i="4"/>
  <c r="CL355" i="4"/>
  <c r="CM355" i="4"/>
  <c r="CP355" i="4"/>
  <c r="CS355" i="4"/>
  <c r="DU355" i="4" s="1"/>
  <c r="CW355" i="4"/>
  <c r="DY355" i="4" s="1"/>
  <c r="CZ355" i="4"/>
  <c r="DA355" i="4"/>
  <c r="DO355" i="4" s="1"/>
  <c r="DB355" i="4"/>
  <c r="DC355" i="4"/>
  <c r="DD355" i="4"/>
  <c r="DE355" i="4"/>
  <c r="DF355" i="4"/>
  <c r="DG355" i="4"/>
  <c r="DH355" i="4"/>
  <c r="DI355" i="4"/>
  <c r="DJ355" i="4"/>
  <c r="DK355" i="4"/>
  <c r="DM355" i="4"/>
  <c r="DP355" i="4"/>
  <c r="DR355" i="4"/>
  <c r="DX355" i="4"/>
  <c r="BN356" i="4"/>
  <c r="BO356" i="4"/>
  <c r="CA356" i="4" s="1"/>
  <c r="CM356" i="4" s="1"/>
  <c r="BP356" i="4"/>
  <c r="CB356" i="4" s="1"/>
  <c r="CN356" i="4" s="1"/>
  <c r="DP356" i="4" s="1"/>
  <c r="BQ356" i="4"/>
  <c r="BR356" i="4"/>
  <c r="CD356" i="4" s="1"/>
  <c r="BS356" i="4"/>
  <c r="BT356" i="4"/>
  <c r="BU356" i="4"/>
  <c r="BV356" i="4"/>
  <c r="BW356" i="4"/>
  <c r="CI356" i="4" s="1"/>
  <c r="BX356" i="4"/>
  <c r="CJ356" i="4" s="1"/>
  <c r="CV356" i="4" s="1"/>
  <c r="DX356" i="4" s="1"/>
  <c r="BY356" i="4"/>
  <c r="BZ356" i="4"/>
  <c r="CL356" i="4" s="1"/>
  <c r="CC356" i="4"/>
  <c r="CE356" i="4"/>
  <c r="CQ356" i="4" s="1"/>
  <c r="DS356" i="4" s="1"/>
  <c r="CF356" i="4"/>
  <c r="CR356" i="4" s="1"/>
  <c r="CG356" i="4"/>
  <c r="CH356" i="4"/>
  <c r="CT356" i="4" s="1"/>
  <c r="CK356" i="4"/>
  <c r="CO356" i="4"/>
  <c r="CP356" i="4"/>
  <c r="CS356" i="4"/>
  <c r="CU356" i="4"/>
  <c r="DW356" i="4" s="1"/>
  <c r="CW356" i="4"/>
  <c r="CZ356" i="4"/>
  <c r="DL356" i="4" s="1"/>
  <c r="DA356" i="4"/>
  <c r="DB356" i="4"/>
  <c r="DC356" i="4"/>
  <c r="DD356" i="4"/>
  <c r="DE356" i="4"/>
  <c r="DF356" i="4"/>
  <c r="DG356" i="4"/>
  <c r="DU356" i="4" s="1"/>
  <c r="DH356" i="4"/>
  <c r="DI356" i="4"/>
  <c r="DJ356" i="4"/>
  <c r="DK356" i="4"/>
  <c r="DY356" i="4" s="1"/>
  <c r="DN356" i="4"/>
  <c r="DO356" i="4"/>
  <c r="DV356" i="4"/>
  <c r="BN357" i="4"/>
  <c r="BZ357" i="4" s="1"/>
  <c r="CL357" i="4" s="1"/>
  <c r="BO357" i="4"/>
  <c r="BP357" i="4"/>
  <c r="CB357" i="4" s="1"/>
  <c r="BQ357" i="4"/>
  <c r="CC357" i="4" s="1"/>
  <c r="BR357" i="4"/>
  <c r="BS357" i="4"/>
  <c r="BT357" i="4"/>
  <c r="BU357" i="4"/>
  <c r="CG357" i="4" s="1"/>
  <c r="CS357" i="4" s="1"/>
  <c r="DU357" i="4" s="1"/>
  <c r="BV357" i="4"/>
  <c r="CH357" i="4" s="1"/>
  <c r="BW357" i="4"/>
  <c r="BX357" i="4"/>
  <c r="CJ357" i="4" s="1"/>
  <c r="BY357" i="4"/>
  <c r="CA357" i="4"/>
  <c r="CD357" i="4"/>
  <c r="CP357" i="4" s="1"/>
  <c r="DR357" i="4" s="1"/>
  <c r="CE357" i="4"/>
  <c r="CF357" i="4"/>
  <c r="CR357" i="4" s="1"/>
  <c r="CI357" i="4"/>
  <c r="CK357" i="4"/>
  <c r="CM357" i="4"/>
  <c r="CN357" i="4"/>
  <c r="CO357" i="4"/>
  <c r="DQ357" i="4" s="1"/>
  <c r="CQ357" i="4"/>
  <c r="CT357" i="4"/>
  <c r="DV357" i="4" s="1"/>
  <c r="CU357" i="4"/>
  <c r="CV357" i="4"/>
  <c r="CW357" i="4"/>
  <c r="DY357" i="4" s="1"/>
  <c r="CZ357" i="4"/>
  <c r="DA357" i="4"/>
  <c r="DO357" i="4" s="1"/>
  <c r="DB357" i="4"/>
  <c r="DL357" i="4" s="1"/>
  <c r="DC357" i="4"/>
  <c r="DD357" i="4"/>
  <c r="DE357" i="4"/>
  <c r="DS357" i="4" s="1"/>
  <c r="DF357" i="4"/>
  <c r="DG357" i="4"/>
  <c r="DH357" i="4"/>
  <c r="DI357" i="4"/>
  <c r="DW357" i="4" s="1"/>
  <c r="DJ357" i="4"/>
  <c r="DK357" i="4"/>
  <c r="DM357" i="4"/>
  <c r="DN357" i="4"/>
  <c r="BN358" i="4"/>
  <c r="BZ358" i="4" s="1"/>
  <c r="CL358" i="4" s="1"/>
  <c r="BO358" i="4"/>
  <c r="CA358" i="4" s="1"/>
  <c r="CM358" i="4" s="1"/>
  <c r="DO358" i="4" s="1"/>
  <c r="BP358" i="4"/>
  <c r="BQ358" i="4"/>
  <c r="BR358" i="4"/>
  <c r="BS358" i="4"/>
  <c r="CE358" i="4" s="1"/>
  <c r="CQ358" i="4" s="1"/>
  <c r="DS358" i="4" s="1"/>
  <c r="BT358" i="4"/>
  <c r="BU358" i="4"/>
  <c r="BV358" i="4"/>
  <c r="CH358" i="4" s="1"/>
  <c r="CT358" i="4" s="1"/>
  <c r="BW358" i="4"/>
  <c r="CI358" i="4" s="1"/>
  <c r="CU358" i="4" s="1"/>
  <c r="DW358" i="4" s="1"/>
  <c r="BX358" i="4"/>
  <c r="BY358" i="4"/>
  <c r="CB358" i="4"/>
  <c r="CC358" i="4"/>
  <c r="CD358" i="4"/>
  <c r="CP358" i="4" s="1"/>
  <c r="DR358" i="4" s="1"/>
  <c r="CF358" i="4"/>
  <c r="CR358" i="4" s="1"/>
  <c r="DT358" i="4" s="1"/>
  <c r="CG358" i="4"/>
  <c r="CJ358" i="4"/>
  <c r="CK358" i="4"/>
  <c r="CN358" i="4"/>
  <c r="CO358" i="4"/>
  <c r="CS358" i="4"/>
  <c r="CV358" i="4"/>
  <c r="DX358" i="4" s="1"/>
  <c r="CW358" i="4"/>
  <c r="CZ358" i="4"/>
  <c r="DL358" i="4" s="1"/>
  <c r="DA358" i="4"/>
  <c r="DB358" i="4"/>
  <c r="DC358" i="4"/>
  <c r="DD358" i="4"/>
  <c r="DE358" i="4"/>
  <c r="DF358" i="4"/>
  <c r="DG358" i="4"/>
  <c r="DU358" i="4" s="1"/>
  <c r="DH358" i="4"/>
  <c r="DI358" i="4"/>
  <c r="DJ358" i="4"/>
  <c r="DK358" i="4"/>
  <c r="DY358" i="4" s="1"/>
  <c r="DP358" i="4"/>
  <c r="BN359" i="4"/>
  <c r="BZ359" i="4" s="1"/>
  <c r="CL359" i="4" s="1"/>
  <c r="BO359" i="4"/>
  <c r="BP359" i="4"/>
  <c r="BQ359" i="4"/>
  <c r="BR359" i="4"/>
  <c r="BS359" i="4"/>
  <c r="BT359" i="4"/>
  <c r="CF359" i="4" s="1"/>
  <c r="BU359" i="4"/>
  <c r="CG359" i="4" s="1"/>
  <c r="CS359" i="4" s="1"/>
  <c r="BV359" i="4"/>
  <c r="CH359" i="4" s="1"/>
  <c r="CT359" i="4" s="1"/>
  <c r="BW359" i="4"/>
  <c r="CI359" i="4" s="1"/>
  <c r="CU359" i="4" s="1"/>
  <c r="BX359" i="4"/>
  <c r="BY359" i="4"/>
  <c r="CA359" i="4"/>
  <c r="CB359" i="4"/>
  <c r="CN359" i="4" s="1"/>
  <c r="CC359" i="4"/>
  <c r="CD359" i="4"/>
  <c r="CE359" i="4"/>
  <c r="CQ359" i="4" s="1"/>
  <c r="CJ359" i="4"/>
  <c r="CV359" i="4" s="1"/>
  <c r="CK359" i="4"/>
  <c r="CM359" i="4"/>
  <c r="CO359" i="4"/>
  <c r="DQ359" i="4" s="1"/>
  <c r="CP359" i="4"/>
  <c r="CR359" i="4"/>
  <c r="CW359" i="4"/>
  <c r="DY359" i="4" s="1"/>
  <c r="CZ359" i="4"/>
  <c r="DA359" i="4"/>
  <c r="DB359" i="4"/>
  <c r="DC359" i="4"/>
  <c r="DD359" i="4"/>
  <c r="DE359" i="4"/>
  <c r="DF359" i="4"/>
  <c r="DT359" i="4" s="1"/>
  <c r="DG359" i="4"/>
  <c r="DH359" i="4"/>
  <c r="DV359" i="4" s="1"/>
  <c r="DI359" i="4"/>
  <c r="DW359" i="4" s="1"/>
  <c r="DJ359" i="4"/>
  <c r="DX359" i="4" s="1"/>
  <c r="DK359" i="4"/>
  <c r="DP359" i="4"/>
  <c r="DR359" i="4"/>
  <c r="DU359" i="4"/>
  <c r="BN360" i="4"/>
  <c r="BO360" i="4"/>
  <c r="BP360" i="4"/>
  <c r="CB360" i="4" s="1"/>
  <c r="BQ360" i="4"/>
  <c r="BR360" i="4"/>
  <c r="CD360" i="4" s="1"/>
  <c r="CP360" i="4" s="1"/>
  <c r="BS360" i="4"/>
  <c r="BT360" i="4"/>
  <c r="CF360" i="4" s="1"/>
  <c r="BU360" i="4"/>
  <c r="BV360" i="4"/>
  <c r="BW360" i="4"/>
  <c r="BX360" i="4"/>
  <c r="CJ360" i="4" s="1"/>
  <c r="CV360" i="4" s="1"/>
  <c r="DX360" i="4" s="1"/>
  <c r="BY360" i="4"/>
  <c r="BZ360" i="4"/>
  <c r="CL360" i="4" s="1"/>
  <c r="CA360" i="4"/>
  <c r="CC360" i="4"/>
  <c r="CE360" i="4"/>
  <c r="CG360" i="4"/>
  <c r="CH360" i="4"/>
  <c r="CT360" i="4" s="1"/>
  <c r="CI360" i="4"/>
  <c r="CU360" i="4" s="1"/>
  <c r="DW360" i="4" s="1"/>
  <c r="CK360" i="4"/>
  <c r="CM360" i="4"/>
  <c r="DO360" i="4" s="1"/>
  <c r="CN360" i="4"/>
  <c r="DP360" i="4" s="1"/>
  <c r="CO360" i="4"/>
  <c r="CQ360" i="4"/>
  <c r="CR360" i="4"/>
  <c r="CS360" i="4"/>
  <c r="CW360" i="4"/>
  <c r="CZ360" i="4"/>
  <c r="DA360" i="4"/>
  <c r="DB360" i="4"/>
  <c r="DC360" i="4"/>
  <c r="DD360" i="4"/>
  <c r="DE360" i="4"/>
  <c r="DF360" i="4"/>
  <c r="DG360" i="4"/>
  <c r="DU360" i="4" s="1"/>
  <c r="DH360" i="4"/>
  <c r="DI360" i="4"/>
  <c r="DJ360" i="4"/>
  <c r="DK360" i="4"/>
  <c r="DY360" i="4" s="1"/>
  <c r="DN360" i="4"/>
  <c r="DS360" i="4"/>
  <c r="DT360" i="4"/>
  <c r="BN361" i="4"/>
  <c r="BO361" i="4"/>
  <c r="BP361" i="4"/>
  <c r="CB361" i="4" s="1"/>
  <c r="CN361" i="4" s="1"/>
  <c r="BQ361" i="4"/>
  <c r="CC361" i="4" s="1"/>
  <c r="CO361" i="4" s="1"/>
  <c r="DQ361" i="4" s="1"/>
  <c r="BR361" i="4"/>
  <c r="BS361" i="4"/>
  <c r="BT361" i="4"/>
  <c r="BU361" i="4"/>
  <c r="CG361" i="4" s="1"/>
  <c r="CS361" i="4" s="1"/>
  <c r="DU361" i="4" s="1"/>
  <c r="BV361" i="4"/>
  <c r="BW361" i="4"/>
  <c r="BX361" i="4"/>
  <c r="CJ361" i="4" s="1"/>
  <c r="BY361" i="4"/>
  <c r="CK361" i="4" s="1"/>
  <c r="CW361" i="4" s="1"/>
  <c r="DY361" i="4" s="1"/>
  <c r="BZ361" i="4"/>
  <c r="CA361" i="4"/>
  <c r="CD361" i="4"/>
  <c r="CE361" i="4"/>
  <c r="CF361" i="4"/>
  <c r="CR361" i="4" s="1"/>
  <c r="DT361" i="4" s="1"/>
  <c r="CH361" i="4"/>
  <c r="CT361" i="4" s="1"/>
  <c r="DV361" i="4" s="1"/>
  <c r="CI361" i="4"/>
  <c r="CL361" i="4"/>
  <c r="DN361" i="4" s="1"/>
  <c r="CM361" i="4"/>
  <c r="CP361" i="4"/>
  <c r="CQ361" i="4"/>
  <c r="CU361" i="4"/>
  <c r="CV361" i="4"/>
  <c r="CZ361" i="4"/>
  <c r="DA361" i="4"/>
  <c r="DB361" i="4"/>
  <c r="DC361" i="4"/>
  <c r="DD361" i="4"/>
  <c r="DE361" i="4"/>
  <c r="DS361" i="4" s="1"/>
  <c r="DF361" i="4"/>
  <c r="DG361" i="4"/>
  <c r="DH361" i="4"/>
  <c r="DI361" i="4"/>
  <c r="DW361" i="4" s="1"/>
  <c r="DJ361" i="4"/>
  <c r="DK361" i="4"/>
  <c r="DL361" i="4"/>
  <c r="BN362" i="4"/>
  <c r="BZ362" i="4" s="1"/>
  <c r="BO362" i="4"/>
  <c r="CA362" i="4" s="1"/>
  <c r="CM362" i="4" s="1"/>
  <c r="DO362" i="4" s="1"/>
  <c r="BP362" i="4"/>
  <c r="CB362" i="4" s="1"/>
  <c r="CN362" i="4" s="1"/>
  <c r="BQ362" i="4"/>
  <c r="BR362" i="4"/>
  <c r="BS362" i="4"/>
  <c r="CE362" i="4" s="1"/>
  <c r="BT362" i="4"/>
  <c r="BU362" i="4"/>
  <c r="BV362" i="4"/>
  <c r="CH362" i="4" s="1"/>
  <c r="BW362" i="4"/>
  <c r="CI362" i="4" s="1"/>
  <c r="CU362" i="4" s="1"/>
  <c r="DW362" i="4" s="1"/>
  <c r="BX362" i="4"/>
  <c r="CJ362" i="4" s="1"/>
  <c r="BY362" i="4"/>
  <c r="CC362" i="4"/>
  <c r="CD362" i="4"/>
  <c r="CP362" i="4" s="1"/>
  <c r="CF362" i="4"/>
  <c r="CG362" i="4"/>
  <c r="CK362" i="4"/>
  <c r="CL362" i="4"/>
  <c r="CO362" i="4"/>
  <c r="CQ362" i="4"/>
  <c r="DS362" i="4" s="1"/>
  <c r="CR362" i="4"/>
  <c r="CS362" i="4"/>
  <c r="CT362" i="4"/>
  <c r="CV362" i="4"/>
  <c r="DX362" i="4" s="1"/>
  <c r="CW362" i="4"/>
  <c r="CZ362" i="4"/>
  <c r="DA362" i="4"/>
  <c r="DB362" i="4"/>
  <c r="DC362" i="4"/>
  <c r="DD362" i="4"/>
  <c r="DE362" i="4"/>
  <c r="DF362" i="4"/>
  <c r="DG362" i="4"/>
  <c r="DU362" i="4" s="1"/>
  <c r="DH362" i="4"/>
  <c r="DV362" i="4" s="1"/>
  <c r="DI362" i="4"/>
  <c r="DJ362" i="4"/>
  <c r="DK362" i="4"/>
  <c r="DY362" i="4" s="1"/>
  <c r="DR362" i="4"/>
  <c r="DT362" i="4"/>
  <c r="BN363" i="4"/>
  <c r="BO363" i="4"/>
  <c r="BP363" i="4"/>
  <c r="BQ363" i="4"/>
  <c r="CC363" i="4" s="1"/>
  <c r="CO363" i="4" s="1"/>
  <c r="DQ363" i="4" s="1"/>
  <c r="BR363" i="4"/>
  <c r="CD363" i="4" s="1"/>
  <c r="BS363" i="4"/>
  <c r="BT363" i="4"/>
  <c r="CF363" i="4" s="1"/>
  <c r="CR363" i="4" s="1"/>
  <c r="BU363" i="4"/>
  <c r="CG363" i="4" s="1"/>
  <c r="CS363" i="4" s="1"/>
  <c r="BV363" i="4"/>
  <c r="BW363" i="4"/>
  <c r="BX363" i="4"/>
  <c r="BY363" i="4"/>
  <c r="CK363" i="4" s="1"/>
  <c r="CW363" i="4" s="1"/>
  <c r="DY363" i="4" s="1"/>
  <c r="BZ363" i="4"/>
  <c r="CA363" i="4"/>
  <c r="CB363" i="4"/>
  <c r="CN363" i="4" s="1"/>
  <c r="CE363" i="4"/>
  <c r="CH363" i="4"/>
  <c r="CT363" i="4" s="1"/>
  <c r="CI363" i="4"/>
  <c r="CJ363" i="4"/>
  <c r="CV363" i="4" s="1"/>
  <c r="CL363" i="4"/>
  <c r="CM363" i="4"/>
  <c r="CP363" i="4"/>
  <c r="CQ363" i="4"/>
  <c r="CU363" i="4"/>
  <c r="CZ363" i="4"/>
  <c r="DA363" i="4"/>
  <c r="DB363" i="4"/>
  <c r="DP363" i="4" s="1"/>
  <c r="DC363" i="4"/>
  <c r="DD363" i="4"/>
  <c r="DE363" i="4"/>
  <c r="DS363" i="4" s="1"/>
  <c r="DF363" i="4"/>
  <c r="DG363" i="4"/>
  <c r="DH363" i="4"/>
  <c r="DI363" i="4"/>
  <c r="DW363" i="4" s="1"/>
  <c r="DJ363" i="4"/>
  <c r="DK363" i="4"/>
  <c r="DR363" i="4"/>
  <c r="DU363" i="4"/>
  <c r="DX363" i="4"/>
  <c r="BN364" i="4"/>
  <c r="BO364" i="4"/>
  <c r="CA364" i="4" s="1"/>
  <c r="BP364" i="4"/>
  <c r="CB364" i="4" s="1"/>
  <c r="CN364" i="4" s="1"/>
  <c r="DP364" i="4" s="1"/>
  <c r="BQ364" i="4"/>
  <c r="BR364" i="4"/>
  <c r="CD364" i="4" s="1"/>
  <c r="BS364" i="4"/>
  <c r="CE364" i="4" s="1"/>
  <c r="BT364" i="4"/>
  <c r="BU364" i="4"/>
  <c r="BV364" i="4"/>
  <c r="BW364" i="4"/>
  <c r="CI364" i="4" s="1"/>
  <c r="CU364" i="4" s="1"/>
  <c r="DW364" i="4" s="1"/>
  <c r="BX364" i="4"/>
  <c r="CJ364" i="4" s="1"/>
  <c r="CV364" i="4" s="1"/>
  <c r="DX364" i="4" s="1"/>
  <c r="BY364" i="4"/>
  <c r="BZ364" i="4"/>
  <c r="CL364" i="4" s="1"/>
  <c r="CC364" i="4"/>
  <c r="CF364" i="4"/>
  <c r="CR364" i="4" s="1"/>
  <c r="CG364" i="4"/>
  <c r="CH364" i="4"/>
  <c r="CT364" i="4" s="1"/>
  <c r="CK364" i="4"/>
  <c r="CM364" i="4"/>
  <c r="DO364" i="4" s="1"/>
  <c r="CO364" i="4"/>
  <c r="CP364" i="4"/>
  <c r="CQ364" i="4"/>
  <c r="DS364" i="4" s="1"/>
  <c r="CS364" i="4"/>
  <c r="CW364" i="4"/>
  <c r="CZ364" i="4"/>
  <c r="DN364" i="4" s="1"/>
  <c r="DA364" i="4"/>
  <c r="DB364" i="4"/>
  <c r="DC364" i="4"/>
  <c r="DD364" i="4"/>
  <c r="DE364" i="4"/>
  <c r="DF364" i="4"/>
  <c r="DG364" i="4"/>
  <c r="DU364" i="4" s="1"/>
  <c r="DH364" i="4"/>
  <c r="DI364" i="4"/>
  <c r="DJ364" i="4"/>
  <c r="DK364" i="4"/>
  <c r="DY364" i="4" s="1"/>
  <c r="DL364" i="4"/>
  <c r="CX364" i="4" s="1"/>
  <c r="BN365" i="4"/>
  <c r="BZ365" i="4" s="1"/>
  <c r="CL365" i="4" s="1"/>
  <c r="DN365" i="4" s="1"/>
  <c r="BO365" i="4"/>
  <c r="BP365" i="4"/>
  <c r="CB365" i="4" s="1"/>
  <c r="CN365" i="4" s="1"/>
  <c r="BQ365" i="4"/>
  <c r="BR365" i="4"/>
  <c r="CD365" i="4" s="1"/>
  <c r="CP365" i="4" s="1"/>
  <c r="BS365" i="4"/>
  <c r="BT365" i="4"/>
  <c r="BU365" i="4"/>
  <c r="BV365" i="4"/>
  <c r="CH365" i="4" s="1"/>
  <c r="CT365" i="4" s="1"/>
  <c r="DV365" i="4" s="1"/>
  <c r="BW365" i="4"/>
  <c r="BX365" i="4"/>
  <c r="CJ365" i="4" s="1"/>
  <c r="CV365" i="4" s="1"/>
  <c r="BY365" i="4"/>
  <c r="CA365" i="4"/>
  <c r="CC365" i="4"/>
  <c r="CE365" i="4"/>
  <c r="CF365" i="4"/>
  <c r="CR365" i="4" s="1"/>
  <c r="CG365" i="4"/>
  <c r="CS365" i="4" s="1"/>
  <c r="DU365" i="4" s="1"/>
  <c r="CI365" i="4"/>
  <c r="CK365" i="4"/>
  <c r="CM365" i="4"/>
  <c r="CO365" i="4"/>
  <c r="CQ365" i="4"/>
  <c r="CU365" i="4"/>
  <c r="CW365" i="4"/>
  <c r="DY365" i="4" s="1"/>
  <c r="CZ365" i="4"/>
  <c r="DA365" i="4"/>
  <c r="DO365" i="4" s="1"/>
  <c r="DB365" i="4"/>
  <c r="DC365" i="4"/>
  <c r="DD365" i="4"/>
  <c r="DR365" i="4" s="1"/>
  <c r="DE365" i="4"/>
  <c r="DS365" i="4" s="1"/>
  <c r="DF365" i="4"/>
  <c r="DG365" i="4"/>
  <c r="DH365" i="4"/>
  <c r="DI365" i="4"/>
  <c r="DW365" i="4" s="1"/>
  <c r="DJ365" i="4"/>
  <c r="DK365" i="4"/>
  <c r="DQ365" i="4"/>
  <c r="BN366" i="4"/>
  <c r="BZ366" i="4" s="1"/>
  <c r="CL366" i="4" s="1"/>
  <c r="BO366" i="4"/>
  <c r="CA366" i="4" s="1"/>
  <c r="CM366" i="4" s="1"/>
  <c r="DO366" i="4" s="1"/>
  <c r="BP366" i="4"/>
  <c r="CB366" i="4" s="1"/>
  <c r="BQ366" i="4"/>
  <c r="BR366" i="4"/>
  <c r="BS366" i="4"/>
  <c r="BT366" i="4"/>
  <c r="CF366" i="4" s="1"/>
  <c r="CR366" i="4" s="1"/>
  <c r="DT366" i="4" s="1"/>
  <c r="BU366" i="4"/>
  <c r="BV366" i="4"/>
  <c r="CH366" i="4" s="1"/>
  <c r="CT366" i="4" s="1"/>
  <c r="BW366" i="4"/>
  <c r="CI366" i="4" s="1"/>
  <c r="CU366" i="4" s="1"/>
  <c r="DW366" i="4" s="1"/>
  <c r="BX366" i="4"/>
  <c r="CJ366" i="4" s="1"/>
  <c r="CV366" i="4" s="1"/>
  <c r="DX366" i="4" s="1"/>
  <c r="BY366" i="4"/>
  <c r="CC366" i="4"/>
  <c r="CD366" i="4"/>
  <c r="CP366" i="4" s="1"/>
  <c r="CE366" i="4"/>
  <c r="CG366" i="4"/>
  <c r="CK366" i="4"/>
  <c r="CN366" i="4"/>
  <c r="DP366" i="4" s="1"/>
  <c r="CO366" i="4"/>
  <c r="CQ366" i="4"/>
  <c r="CS366" i="4"/>
  <c r="CW366" i="4"/>
  <c r="CZ366" i="4"/>
  <c r="DA366" i="4"/>
  <c r="DB366" i="4"/>
  <c r="DC366" i="4"/>
  <c r="DD366" i="4"/>
  <c r="DR366" i="4" s="1"/>
  <c r="DE366" i="4"/>
  <c r="DF366" i="4"/>
  <c r="DG366" i="4"/>
  <c r="DU366" i="4" s="1"/>
  <c r="DH366" i="4"/>
  <c r="DI366" i="4"/>
  <c r="DJ366" i="4"/>
  <c r="DK366" i="4"/>
  <c r="DY366" i="4" s="1"/>
  <c r="DL366" i="4"/>
  <c r="DS366" i="4"/>
  <c r="BN367" i="4"/>
  <c r="BZ367" i="4" s="1"/>
  <c r="CL367" i="4" s="1"/>
  <c r="BO367" i="4"/>
  <c r="BP367" i="4"/>
  <c r="BQ367" i="4"/>
  <c r="CC367" i="4" s="1"/>
  <c r="CO367" i="4" s="1"/>
  <c r="DQ367" i="4" s="1"/>
  <c r="BR367" i="4"/>
  <c r="BS367" i="4"/>
  <c r="BT367" i="4"/>
  <c r="CF367" i="4" s="1"/>
  <c r="CR367" i="4" s="1"/>
  <c r="BU367" i="4"/>
  <c r="BV367" i="4"/>
  <c r="CH367" i="4" s="1"/>
  <c r="BW367" i="4"/>
  <c r="BX367" i="4"/>
  <c r="BY367" i="4"/>
  <c r="CA367" i="4"/>
  <c r="CB367" i="4"/>
  <c r="CN367" i="4" s="1"/>
  <c r="CD367" i="4"/>
  <c r="CP367" i="4" s="1"/>
  <c r="DR367" i="4" s="1"/>
  <c r="CE367" i="4"/>
  <c r="CG367" i="4"/>
  <c r="CS367" i="4" s="1"/>
  <c r="DU367" i="4" s="1"/>
  <c r="CI367" i="4"/>
  <c r="CJ367" i="4"/>
  <c r="CV367" i="4" s="1"/>
  <c r="CK367" i="4"/>
  <c r="CM367" i="4"/>
  <c r="CQ367" i="4"/>
  <c r="CT367" i="4"/>
  <c r="CU367" i="4"/>
  <c r="CW367" i="4"/>
  <c r="DY367" i="4" s="1"/>
  <c r="CZ367" i="4"/>
  <c r="DA367" i="4"/>
  <c r="DO367" i="4" s="1"/>
  <c r="DB367" i="4"/>
  <c r="DC367" i="4"/>
  <c r="DD367" i="4"/>
  <c r="DE367" i="4"/>
  <c r="DS367" i="4" s="1"/>
  <c r="DF367" i="4"/>
  <c r="DG367" i="4"/>
  <c r="DH367" i="4"/>
  <c r="DI367" i="4"/>
  <c r="DW367" i="4" s="1"/>
  <c r="DJ367" i="4"/>
  <c r="DK367" i="4"/>
  <c r="DM367" i="4"/>
  <c r="DP367" i="4"/>
  <c r="DX367" i="4"/>
  <c r="BN368" i="4"/>
  <c r="BO368" i="4"/>
  <c r="CA368" i="4" s="1"/>
  <c r="CM368" i="4" s="1"/>
  <c r="BP368" i="4"/>
  <c r="CB368" i="4" s="1"/>
  <c r="CN368" i="4" s="1"/>
  <c r="BQ368" i="4"/>
  <c r="BR368" i="4"/>
  <c r="CD368" i="4" s="1"/>
  <c r="BS368" i="4"/>
  <c r="BT368" i="4"/>
  <c r="BU368" i="4"/>
  <c r="BV368" i="4"/>
  <c r="BW368" i="4"/>
  <c r="CI368" i="4" s="1"/>
  <c r="BX368" i="4"/>
  <c r="CJ368" i="4" s="1"/>
  <c r="CV368" i="4" s="1"/>
  <c r="DX368" i="4" s="1"/>
  <c r="BY368" i="4"/>
  <c r="BZ368" i="4"/>
  <c r="CL368" i="4" s="1"/>
  <c r="CC368" i="4"/>
  <c r="CE368" i="4"/>
  <c r="CQ368" i="4" s="1"/>
  <c r="DS368" i="4" s="1"/>
  <c r="CF368" i="4"/>
  <c r="CR368" i="4" s="1"/>
  <c r="CG368" i="4"/>
  <c r="CH368" i="4"/>
  <c r="CT368" i="4" s="1"/>
  <c r="CK368" i="4"/>
  <c r="CO368" i="4"/>
  <c r="CP368" i="4"/>
  <c r="CS368" i="4"/>
  <c r="CU368" i="4"/>
  <c r="CW368" i="4"/>
  <c r="CZ368" i="4"/>
  <c r="DA368" i="4"/>
  <c r="DB368" i="4"/>
  <c r="DC368" i="4"/>
  <c r="DD368" i="4"/>
  <c r="DE368" i="4"/>
  <c r="DF368" i="4"/>
  <c r="DT368" i="4" s="1"/>
  <c r="DG368" i="4"/>
  <c r="DU368" i="4" s="1"/>
  <c r="DH368" i="4"/>
  <c r="DI368" i="4"/>
  <c r="DJ368" i="4"/>
  <c r="DK368" i="4"/>
  <c r="DY368" i="4" s="1"/>
  <c r="DN368" i="4"/>
  <c r="DO368" i="4"/>
  <c r="DP368" i="4"/>
  <c r="DV368" i="4"/>
  <c r="DW368" i="4"/>
  <c r="BN369" i="4"/>
  <c r="BZ369" i="4" s="1"/>
  <c r="CL369" i="4" s="1"/>
  <c r="BO369" i="4"/>
  <c r="BP369" i="4"/>
  <c r="CB369" i="4" s="1"/>
  <c r="BQ369" i="4"/>
  <c r="CC369" i="4" s="1"/>
  <c r="BR369" i="4"/>
  <c r="BS369" i="4"/>
  <c r="BT369" i="4"/>
  <c r="BU369" i="4"/>
  <c r="CG369" i="4" s="1"/>
  <c r="CS369" i="4" s="1"/>
  <c r="DU369" i="4" s="1"/>
  <c r="BV369" i="4"/>
  <c r="CH369" i="4" s="1"/>
  <c r="BW369" i="4"/>
  <c r="BX369" i="4"/>
  <c r="CJ369" i="4" s="1"/>
  <c r="BY369" i="4"/>
  <c r="CA369" i="4"/>
  <c r="CD369" i="4"/>
  <c r="CP369" i="4" s="1"/>
  <c r="DR369" i="4" s="1"/>
  <c r="CE369" i="4"/>
  <c r="CF369" i="4"/>
  <c r="CR369" i="4" s="1"/>
  <c r="CI369" i="4"/>
  <c r="CK369" i="4"/>
  <c r="CM369" i="4"/>
  <c r="CN369" i="4"/>
  <c r="CO369" i="4"/>
  <c r="DQ369" i="4" s="1"/>
  <c r="CQ369" i="4"/>
  <c r="CT369" i="4"/>
  <c r="DV369" i="4" s="1"/>
  <c r="CU369" i="4"/>
  <c r="CV369" i="4"/>
  <c r="CW369" i="4"/>
  <c r="DY369" i="4" s="1"/>
  <c r="CZ369" i="4"/>
  <c r="DA369" i="4"/>
  <c r="DO369" i="4" s="1"/>
  <c r="DB369" i="4"/>
  <c r="DL369" i="4" s="1"/>
  <c r="DC369" i="4"/>
  <c r="DD369" i="4"/>
  <c r="DE369" i="4"/>
  <c r="DS369" i="4" s="1"/>
  <c r="DF369" i="4"/>
  <c r="DG369" i="4"/>
  <c r="DH369" i="4"/>
  <c r="DI369" i="4"/>
  <c r="DW369" i="4" s="1"/>
  <c r="DJ369" i="4"/>
  <c r="DK369" i="4"/>
  <c r="DM369" i="4"/>
  <c r="DN369" i="4"/>
  <c r="BN370" i="4"/>
  <c r="BZ370" i="4" s="1"/>
  <c r="CL370" i="4" s="1"/>
  <c r="BO370" i="4"/>
  <c r="CA370" i="4" s="1"/>
  <c r="CM370" i="4" s="1"/>
  <c r="BP370" i="4"/>
  <c r="BQ370" i="4"/>
  <c r="BR370" i="4"/>
  <c r="BS370" i="4"/>
  <c r="CE370" i="4" s="1"/>
  <c r="CQ370" i="4" s="1"/>
  <c r="DS370" i="4" s="1"/>
  <c r="BT370" i="4"/>
  <c r="BU370" i="4"/>
  <c r="BV370" i="4"/>
  <c r="CH370" i="4" s="1"/>
  <c r="BW370" i="4"/>
  <c r="CI370" i="4" s="1"/>
  <c r="CU370" i="4" s="1"/>
  <c r="DW370" i="4" s="1"/>
  <c r="BX370" i="4"/>
  <c r="BY370" i="4"/>
  <c r="CB370" i="4"/>
  <c r="CC370" i="4"/>
  <c r="CD370" i="4"/>
  <c r="CP370" i="4" s="1"/>
  <c r="DR370" i="4" s="1"/>
  <c r="CF370" i="4"/>
  <c r="CR370" i="4" s="1"/>
  <c r="DT370" i="4" s="1"/>
  <c r="CG370" i="4"/>
  <c r="CJ370" i="4"/>
  <c r="CK370" i="4"/>
  <c r="CN370" i="4"/>
  <c r="CO370" i="4"/>
  <c r="CS370" i="4"/>
  <c r="CT370" i="4"/>
  <c r="CV370" i="4"/>
  <c r="DX370" i="4" s="1"/>
  <c r="CW370" i="4"/>
  <c r="CZ370" i="4"/>
  <c r="DL370" i="4" s="1"/>
  <c r="DA370" i="4"/>
  <c r="DB370" i="4"/>
  <c r="DC370" i="4"/>
  <c r="DD370" i="4"/>
  <c r="DE370" i="4"/>
  <c r="DF370" i="4"/>
  <c r="DG370" i="4"/>
  <c r="DU370" i="4" s="1"/>
  <c r="DH370" i="4"/>
  <c r="DI370" i="4"/>
  <c r="DJ370" i="4"/>
  <c r="DK370" i="4"/>
  <c r="DY370" i="4" s="1"/>
  <c r="DO370" i="4"/>
  <c r="DP370" i="4"/>
  <c r="BN371" i="4"/>
  <c r="BZ371" i="4" s="1"/>
  <c r="BO371" i="4"/>
  <c r="BP371" i="4"/>
  <c r="BQ371" i="4"/>
  <c r="BR371" i="4"/>
  <c r="BS371" i="4"/>
  <c r="BT371" i="4"/>
  <c r="CF371" i="4" s="1"/>
  <c r="BU371" i="4"/>
  <c r="CG371" i="4" s="1"/>
  <c r="BV371" i="4"/>
  <c r="CH371" i="4" s="1"/>
  <c r="CT371" i="4" s="1"/>
  <c r="DV371" i="4" s="1"/>
  <c r="BW371" i="4"/>
  <c r="BX371" i="4"/>
  <c r="BY371" i="4"/>
  <c r="CK371" i="4" s="1"/>
  <c r="CW371" i="4" s="1"/>
  <c r="DY371" i="4" s="1"/>
  <c r="CA371" i="4"/>
  <c r="CB371" i="4"/>
  <c r="CN371" i="4" s="1"/>
  <c r="CC371" i="4"/>
  <c r="CD371" i="4"/>
  <c r="CP371" i="4" s="1"/>
  <c r="DR371" i="4" s="1"/>
  <c r="CE371" i="4"/>
  <c r="CI371" i="4"/>
  <c r="CJ371" i="4"/>
  <c r="CV371" i="4" s="1"/>
  <c r="CL371" i="4"/>
  <c r="DN371" i="4" s="1"/>
  <c r="CM371" i="4"/>
  <c r="CO371" i="4"/>
  <c r="DQ371" i="4" s="1"/>
  <c r="CQ371" i="4"/>
  <c r="CR371" i="4"/>
  <c r="CS371" i="4"/>
  <c r="DU371" i="4" s="1"/>
  <c r="CU371" i="4"/>
  <c r="CZ371" i="4"/>
  <c r="DA371" i="4"/>
  <c r="DO371" i="4" s="1"/>
  <c r="DB371" i="4"/>
  <c r="DC371" i="4"/>
  <c r="DD371" i="4"/>
  <c r="DE371" i="4"/>
  <c r="DS371" i="4" s="1"/>
  <c r="DF371" i="4"/>
  <c r="DT371" i="4" s="1"/>
  <c r="DG371" i="4"/>
  <c r="DH371" i="4"/>
  <c r="DI371" i="4"/>
  <c r="DW371" i="4" s="1"/>
  <c r="DJ371" i="4"/>
  <c r="DK371" i="4"/>
  <c r="DP371" i="4"/>
  <c r="DX371" i="4"/>
  <c r="BN372" i="4"/>
  <c r="BO372" i="4"/>
  <c r="CA372" i="4" s="1"/>
  <c r="CM372" i="4" s="1"/>
  <c r="DO372" i="4" s="1"/>
  <c r="BP372" i="4"/>
  <c r="CB372" i="4" s="1"/>
  <c r="BQ372" i="4"/>
  <c r="BR372" i="4"/>
  <c r="CD372" i="4" s="1"/>
  <c r="CP372" i="4" s="1"/>
  <c r="BS372" i="4"/>
  <c r="BT372" i="4"/>
  <c r="BU372" i="4"/>
  <c r="BV372" i="4"/>
  <c r="BW372" i="4"/>
  <c r="CI372" i="4" s="1"/>
  <c r="CU372" i="4" s="1"/>
  <c r="DW372" i="4" s="1"/>
  <c r="BX372" i="4"/>
  <c r="BY372" i="4"/>
  <c r="BZ372" i="4"/>
  <c r="CL372" i="4" s="1"/>
  <c r="CC372" i="4"/>
  <c r="CE372" i="4"/>
  <c r="CQ372" i="4" s="1"/>
  <c r="DS372" i="4" s="1"/>
  <c r="CF372" i="4"/>
  <c r="CR372" i="4" s="1"/>
  <c r="CG372" i="4"/>
  <c r="CH372" i="4"/>
  <c r="CT372" i="4" s="1"/>
  <c r="CJ372" i="4"/>
  <c r="CK372" i="4"/>
  <c r="CN372" i="4"/>
  <c r="DP372" i="4" s="1"/>
  <c r="CO372" i="4"/>
  <c r="CS372" i="4"/>
  <c r="CV372" i="4"/>
  <c r="CW372" i="4"/>
  <c r="CZ372" i="4"/>
  <c r="DA372" i="4"/>
  <c r="DB372" i="4"/>
  <c r="DC372" i="4"/>
  <c r="DD372" i="4"/>
  <c r="DR372" i="4" s="1"/>
  <c r="DE372" i="4"/>
  <c r="DF372" i="4"/>
  <c r="DG372" i="4"/>
  <c r="DU372" i="4" s="1"/>
  <c r="DH372" i="4"/>
  <c r="DI372" i="4"/>
  <c r="DJ372" i="4"/>
  <c r="DK372" i="4"/>
  <c r="DY372" i="4" s="1"/>
  <c r="DL372" i="4"/>
  <c r="DN372" i="4"/>
  <c r="DV372" i="4"/>
  <c r="DX372" i="4"/>
  <c r="BN373" i="4"/>
  <c r="BZ373" i="4" s="1"/>
  <c r="CL373" i="4" s="1"/>
  <c r="DN373" i="4" s="1"/>
  <c r="BO373" i="4"/>
  <c r="BP373" i="4"/>
  <c r="CB373" i="4" s="1"/>
  <c r="BQ373" i="4"/>
  <c r="BR373" i="4"/>
  <c r="CD373" i="4" s="1"/>
  <c r="CP373" i="4" s="1"/>
  <c r="BS373" i="4"/>
  <c r="BT373" i="4"/>
  <c r="BU373" i="4"/>
  <c r="CG373" i="4" s="1"/>
  <c r="BV373" i="4"/>
  <c r="CH373" i="4" s="1"/>
  <c r="CT373" i="4" s="1"/>
  <c r="DV373" i="4" s="1"/>
  <c r="BW373" i="4"/>
  <c r="BX373" i="4"/>
  <c r="CJ373" i="4" s="1"/>
  <c r="BY373" i="4"/>
  <c r="CK373" i="4" s="1"/>
  <c r="CA373" i="4"/>
  <c r="CC373" i="4"/>
  <c r="CO373" i="4" s="1"/>
  <c r="DQ373" i="4" s="1"/>
  <c r="CE373" i="4"/>
  <c r="CF373" i="4"/>
  <c r="CR373" i="4" s="1"/>
  <c r="CI373" i="4"/>
  <c r="CM373" i="4"/>
  <c r="CN373" i="4"/>
  <c r="CQ373" i="4"/>
  <c r="CS373" i="4"/>
  <c r="CU373" i="4"/>
  <c r="CV373" i="4"/>
  <c r="CW373" i="4"/>
  <c r="DY373" i="4" s="1"/>
  <c r="CZ373" i="4"/>
  <c r="DA373" i="4"/>
  <c r="DO373" i="4" s="1"/>
  <c r="DB373" i="4"/>
  <c r="DP373" i="4" s="1"/>
  <c r="DC373" i="4"/>
  <c r="DD373" i="4"/>
  <c r="DE373" i="4"/>
  <c r="DS373" i="4" s="1"/>
  <c r="DF373" i="4"/>
  <c r="DT373" i="4" s="1"/>
  <c r="DG373" i="4"/>
  <c r="DH373" i="4"/>
  <c r="DI373" i="4"/>
  <c r="DW373" i="4" s="1"/>
  <c r="DJ373" i="4"/>
  <c r="DK373" i="4"/>
  <c r="DM373" i="4"/>
  <c r="DU373" i="4"/>
  <c r="BN374" i="4"/>
  <c r="BZ374" i="4" s="1"/>
  <c r="BO374" i="4"/>
  <c r="BP374" i="4"/>
  <c r="CB374" i="4" s="1"/>
  <c r="BQ374" i="4"/>
  <c r="BR374" i="4"/>
  <c r="BS374" i="4"/>
  <c r="BT374" i="4"/>
  <c r="CF374" i="4" s="1"/>
  <c r="CR374" i="4" s="1"/>
  <c r="DT374" i="4" s="1"/>
  <c r="BU374" i="4"/>
  <c r="BV374" i="4"/>
  <c r="CH374" i="4" s="1"/>
  <c r="CT374" i="4" s="1"/>
  <c r="BW374" i="4"/>
  <c r="BX374" i="4"/>
  <c r="BY374" i="4"/>
  <c r="CA374" i="4"/>
  <c r="CM374" i="4" s="1"/>
  <c r="DO374" i="4" s="1"/>
  <c r="CC374" i="4"/>
  <c r="CD374" i="4"/>
  <c r="CP374" i="4" s="1"/>
  <c r="CE374" i="4"/>
  <c r="CQ374" i="4" s="1"/>
  <c r="DS374" i="4" s="1"/>
  <c r="CG374" i="4"/>
  <c r="CI374" i="4"/>
  <c r="CJ374" i="4"/>
  <c r="CK374" i="4"/>
  <c r="CL374" i="4"/>
  <c r="CN374" i="4"/>
  <c r="CO374" i="4"/>
  <c r="CS374" i="4"/>
  <c r="CU374" i="4"/>
  <c r="CV374" i="4"/>
  <c r="CW374" i="4"/>
  <c r="CZ374" i="4"/>
  <c r="DA374" i="4"/>
  <c r="DB374" i="4"/>
  <c r="DL374" i="4" s="1"/>
  <c r="DC374" i="4"/>
  <c r="DD374" i="4"/>
  <c r="DE374" i="4"/>
  <c r="DF374" i="4"/>
  <c r="DG374" i="4"/>
  <c r="DU374" i="4" s="1"/>
  <c r="DH374" i="4"/>
  <c r="DI374" i="4"/>
  <c r="DJ374" i="4"/>
  <c r="DX374" i="4" s="1"/>
  <c r="DK374" i="4"/>
  <c r="DY374" i="4" s="1"/>
  <c r="DW374" i="4"/>
  <c r="BN375" i="4"/>
  <c r="BZ375" i="4" s="1"/>
  <c r="CL375" i="4" s="1"/>
  <c r="DN375" i="4" s="1"/>
  <c r="BO375" i="4"/>
  <c r="BP375" i="4"/>
  <c r="BQ375" i="4"/>
  <c r="BR375" i="4"/>
  <c r="BS375" i="4"/>
  <c r="BT375" i="4"/>
  <c r="CF375" i="4" s="1"/>
  <c r="CR375" i="4" s="1"/>
  <c r="BU375" i="4"/>
  <c r="CG375" i="4" s="1"/>
  <c r="CS375" i="4" s="1"/>
  <c r="DU375" i="4" s="1"/>
  <c r="BV375" i="4"/>
  <c r="CH375" i="4" s="1"/>
  <c r="CT375" i="4" s="1"/>
  <c r="DV375" i="4" s="1"/>
  <c r="BW375" i="4"/>
  <c r="BX375" i="4"/>
  <c r="BY375" i="4"/>
  <c r="CA375" i="4"/>
  <c r="CB375" i="4"/>
  <c r="CN375" i="4" s="1"/>
  <c r="CC375" i="4"/>
  <c r="CO375" i="4" s="1"/>
  <c r="DQ375" i="4" s="1"/>
  <c r="CD375" i="4"/>
  <c r="CP375" i="4" s="1"/>
  <c r="DR375" i="4" s="1"/>
  <c r="CE375" i="4"/>
  <c r="CI375" i="4"/>
  <c r="CJ375" i="4"/>
  <c r="CV375" i="4" s="1"/>
  <c r="CK375" i="4"/>
  <c r="CM375" i="4"/>
  <c r="CQ375" i="4"/>
  <c r="CU375" i="4"/>
  <c r="CW375" i="4"/>
  <c r="DY375" i="4" s="1"/>
  <c r="CZ375" i="4"/>
  <c r="DA375" i="4"/>
  <c r="DO375" i="4" s="1"/>
  <c r="DB375" i="4"/>
  <c r="DC375" i="4"/>
  <c r="DD375" i="4"/>
  <c r="DE375" i="4"/>
  <c r="DS375" i="4" s="1"/>
  <c r="DF375" i="4"/>
  <c r="DG375" i="4"/>
  <c r="DH375" i="4"/>
  <c r="DI375" i="4"/>
  <c r="DW375" i="4" s="1"/>
  <c r="DJ375" i="4"/>
  <c r="DX375" i="4" s="1"/>
  <c r="DK375" i="4"/>
  <c r="DM375" i="4"/>
  <c r="BN376" i="4"/>
  <c r="BO376" i="4"/>
  <c r="CA376" i="4" s="1"/>
  <c r="CM376" i="4" s="1"/>
  <c r="BP376" i="4"/>
  <c r="BQ376" i="4"/>
  <c r="BR376" i="4"/>
  <c r="BS376" i="4"/>
  <c r="BT376" i="4"/>
  <c r="CF376" i="4" s="1"/>
  <c r="BU376" i="4"/>
  <c r="BV376" i="4"/>
  <c r="BW376" i="4"/>
  <c r="CI376" i="4" s="1"/>
  <c r="CU376" i="4" s="1"/>
  <c r="BX376" i="4"/>
  <c r="BY376" i="4"/>
  <c r="BZ376" i="4"/>
  <c r="CB376" i="4"/>
  <c r="CN376" i="4" s="1"/>
  <c r="CC376" i="4"/>
  <c r="CO376" i="4" s="1"/>
  <c r="CD376" i="4"/>
  <c r="CP376" i="4" s="1"/>
  <c r="DR376" i="4" s="1"/>
  <c r="CE376" i="4"/>
  <c r="CQ376" i="4" s="1"/>
  <c r="CG376" i="4"/>
  <c r="CH376" i="4"/>
  <c r="CJ376" i="4"/>
  <c r="CV376" i="4" s="1"/>
  <c r="CK376" i="4"/>
  <c r="CW376" i="4" s="1"/>
  <c r="CL376" i="4"/>
  <c r="CR376" i="4"/>
  <c r="CS376" i="4"/>
  <c r="DU376" i="4" s="1"/>
  <c r="CT376" i="4"/>
  <c r="DV376" i="4" s="1"/>
  <c r="CZ376" i="4"/>
  <c r="DA376" i="4"/>
  <c r="DB376" i="4"/>
  <c r="DC376" i="4"/>
  <c r="DD376" i="4"/>
  <c r="DE376" i="4"/>
  <c r="DF376" i="4"/>
  <c r="DG376" i="4"/>
  <c r="DH376" i="4"/>
  <c r="DI376" i="4"/>
  <c r="DJ376" i="4"/>
  <c r="DX376" i="4" s="1"/>
  <c r="DK376" i="4"/>
  <c r="DN376" i="4"/>
  <c r="DP376" i="4"/>
  <c r="DQ376" i="4"/>
  <c r="DY376" i="4"/>
  <c r="BN377" i="4"/>
  <c r="BO377" i="4"/>
  <c r="BP377" i="4"/>
  <c r="BQ377" i="4"/>
  <c r="BR377" i="4"/>
  <c r="CD377" i="4" s="1"/>
  <c r="BS377" i="4"/>
  <c r="CE377" i="4" s="1"/>
  <c r="CQ377" i="4" s="1"/>
  <c r="DS377" i="4" s="1"/>
  <c r="BT377" i="4"/>
  <c r="BU377" i="4"/>
  <c r="CG377" i="4" s="1"/>
  <c r="CS377" i="4" s="1"/>
  <c r="BV377" i="4"/>
  <c r="BW377" i="4"/>
  <c r="BX377" i="4"/>
  <c r="CJ377" i="4" s="1"/>
  <c r="BY377" i="4"/>
  <c r="BZ377" i="4"/>
  <c r="CL377" i="4" s="1"/>
  <c r="CA377" i="4"/>
  <c r="CM377" i="4" s="1"/>
  <c r="CB377" i="4"/>
  <c r="CN377" i="4" s="1"/>
  <c r="DP377" i="4" s="1"/>
  <c r="CC377" i="4"/>
  <c r="CO377" i="4" s="1"/>
  <c r="CF377" i="4"/>
  <c r="CR377" i="4" s="1"/>
  <c r="CX377" i="4" s="1"/>
  <c r="CH377" i="4"/>
  <c r="CT377" i="4" s="1"/>
  <c r="DV377" i="4" s="1"/>
  <c r="CI377" i="4"/>
  <c r="CU377" i="4" s="1"/>
  <c r="CK377" i="4"/>
  <c r="CW377" i="4" s="1"/>
  <c r="CP377" i="4"/>
  <c r="CV377" i="4"/>
  <c r="DX377" i="4" s="1"/>
  <c r="CZ377" i="4"/>
  <c r="DA377" i="4"/>
  <c r="DB377" i="4"/>
  <c r="DC377" i="4"/>
  <c r="DQ377" i="4" s="1"/>
  <c r="DD377" i="4"/>
  <c r="DR377" i="4" s="1"/>
  <c r="DE377" i="4"/>
  <c r="DF377" i="4"/>
  <c r="DG377" i="4"/>
  <c r="DU377" i="4" s="1"/>
  <c r="DH377" i="4"/>
  <c r="DI377" i="4"/>
  <c r="DJ377" i="4"/>
  <c r="DK377" i="4"/>
  <c r="DL377" i="4"/>
  <c r="DN377" i="4"/>
  <c r="DO377" i="4"/>
  <c r="DW377" i="4"/>
  <c r="BN378" i="4"/>
  <c r="BZ378" i="4" s="1"/>
  <c r="CL378" i="4" s="1"/>
  <c r="DN378" i="4" s="1"/>
  <c r="BO378" i="4"/>
  <c r="BP378" i="4"/>
  <c r="CB378" i="4" s="1"/>
  <c r="CN378" i="4" s="1"/>
  <c r="BQ378" i="4"/>
  <c r="CC378" i="4" s="1"/>
  <c r="CO378" i="4" s="1"/>
  <c r="DQ378" i="4" s="1"/>
  <c r="BR378" i="4"/>
  <c r="BS378" i="4"/>
  <c r="CE378" i="4" s="1"/>
  <c r="CQ378" i="4" s="1"/>
  <c r="BT378" i="4"/>
  <c r="BU378" i="4"/>
  <c r="BV378" i="4"/>
  <c r="BW378" i="4"/>
  <c r="BX378" i="4"/>
  <c r="CJ378" i="4" s="1"/>
  <c r="BY378" i="4"/>
  <c r="CK378" i="4" s="1"/>
  <c r="CA378" i="4"/>
  <c r="CM378" i="4" s="1"/>
  <c r="CD378" i="4"/>
  <c r="CP378" i="4" s="1"/>
  <c r="DR378" i="4" s="1"/>
  <c r="CF378" i="4"/>
  <c r="CR378" i="4" s="1"/>
  <c r="CG378" i="4"/>
  <c r="CS378" i="4" s="1"/>
  <c r="DU378" i="4" s="1"/>
  <c r="CH378" i="4"/>
  <c r="CT378" i="4" s="1"/>
  <c r="DV378" i="4" s="1"/>
  <c r="CI378" i="4"/>
  <c r="CU378" i="4" s="1"/>
  <c r="CV378" i="4"/>
  <c r="CW378" i="4"/>
  <c r="DY378" i="4" s="1"/>
  <c r="CZ378" i="4"/>
  <c r="DA378" i="4"/>
  <c r="DB378" i="4"/>
  <c r="DL378" i="4" s="1"/>
  <c r="DC378" i="4"/>
  <c r="DD378" i="4"/>
  <c r="DE378" i="4"/>
  <c r="DF378" i="4"/>
  <c r="DT378" i="4" s="1"/>
  <c r="DG378" i="4"/>
  <c r="DH378" i="4"/>
  <c r="DI378" i="4"/>
  <c r="DJ378" i="4"/>
  <c r="DK378" i="4"/>
  <c r="BN379" i="4"/>
  <c r="BZ379" i="4" s="1"/>
  <c r="BO379" i="4"/>
  <c r="CA379" i="4" s="1"/>
  <c r="BP379" i="4"/>
  <c r="CB379" i="4" s="1"/>
  <c r="CN379" i="4" s="1"/>
  <c r="BQ379" i="4"/>
  <c r="CC379" i="4" s="1"/>
  <c r="CO379" i="4" s="1"/>
  <c r="BR379" i="4"/>
  <c r="BS379" i="4"/>
  <c r="BT379" i="4"/>
  <c r="BU379" i="4"/>
  <c r="BV379" i="4"/>
  <c r="CH379" i="4" s="1"/>
  <c r="BW379" i="4"/>
  <c r="CI379" i="4" s="1"/>
  <c r="CU379" i="4" s="1"/>
  <c r="DW379" i="4" s="1"/>
  <c r="BX379" i="4"/>
  <c r="CJ379" i="4" s="1"/>
  <c r="CV379" i="4" s="1"/>
  <c r="BY379" i="4"/>
  <c r="CK379" i="4" s="1"/>
  <c r="CW379" i="4" s="1"/>
  <c r="CD379" i="4"/>
  <c r="CP379" i="4" s="1"/>
  <c r="CE379" i="4"/>
  <c r="CQ379" i="4" s="1"/>
  <c r="DS379" i="4" s="1"/>
  <c r="CF379" i="4"/>
  <c r="CR379" i="4" s="1"/>
  <c r="CG379" i="4"/>
  <c r="CS379" i="4" s="1"/>
  <c r="CL379" i="4"/>
  <c r="CM379" i="4"/>
  <c r="DO379" i="4" s="1"/>
  <c r="CT379" i="4"/>
  <c r="CZ379" i="4"/>
  <c r="DA379" i="4"/>
  <c r="DB379" i="4"/>
  <c r="DP379" i="4" s="1"/>
  <c r="DC379" i="4"/>
  <c r="DD379" i="4"/>
  <c r="DE379" i="4"/>
  <c r="DF379" i="4"/>
  <c r="DG379" i="4"/>
  <c r="DU379" i="4" s="1"/>
  <c r="DH379" i="4"/>
  <c r="DV379" i="4" s="1"/>
  <c r="DI379" i="4"/>
  <c r="DJ379" i="4"/>
  <c r="DX379" i="4" s="1"/>
  <c r="DK379" i="4"/>
  <c r="DR379" i="4"/>
  <c r="DT379" i="4"/>
  <c r="BN380" i="4"/>
  <c r="BO380" i="4"/>
  <c r="CA380" i="4" s="1"/>
  <c r="CM380" i="4" s="1"/>
  <c r="BP380" i="4"/>
  <c r="BQ380" i="4"/>
  <c r="BR380" i="4"/>
  <c r="CD380" i="4" s="1"/>
  <c r="CP380" i="4" s="1"/>
  <c r="DR380" i="4" s="1"/>
  <c r="BS380" i="4"/>
  <c r="BT380" i="4"/>
  <c r="CF380" i="4" s="1"/>
  <c r="BU380" i="4"/>
  <c r="CG380" i="4" s="1"/>
  <c r="BV380" i="4"/>
  <c r="BW380" i="4"/>
  <c r="CI380" i="4" s="1"/>
  <c r="CU380" i="4" s="1"/>
  <c r="BX380" i="4"/>
  <c r="BY380" i="4"/>
  <c r="BZ380" i="4"/>
  <c r="CL380" i="4" s="1"/>
  <c r="CB380" i="4"/>
  <c r="CN380" i="4" s="1"/>
  <c r="CC380" i="4"/>
  <c r="CO380" i="4" s="1"/>
  <c r="DQ380" i="4" s="1"/>
  <c r="CE380" i="4"/>
  <c r="CQ380" i="4" s="1"/>
  <c r="CH380" i="4"/>
  <c r="CT380" i="4" s="1"/>
  <c r="CJ380" i="4"/>
  <c r="CV380" i="4" s="1"/>
  <c r="CK380" i="4"/>
  <c r="CW380" i="4" s="1"/>
  <c r="CR380" i="4"/>
  <c r="CS380" i="4"/>
  <c r="DU380" i="4" s="1"/>
  <c r="CZ380" i="4"/>
  <c r="DA380" i="4"/>
  <c r="DB380" i="4"/>
  <c r="DP380" i="4" s="1"/>
  <c r="DC380" i="4"/>
  <c r="DD380" i="4"/>
  <c r="DE380" i="4"/>
  <c r="DS380" i="4" s="1"/>
  <c r="DF380" i="4"/>
  <c r="DG380" i="4"/>
  <c r="DH380" i="4"/>
  <c r="DI380" i="4"/>
  <c r="DJ380" i="4"/>
  <c r="DX380" i="4" s="1"/>
  <c r="DK380" i="4"/>
  <c r="DV380" i="4"/>
  <c r="DY380" i="4"/>
  <c r="BN381" i="4"/>
  <c r="BO381" i="4"/>
  <c r="BP381" i="4"/>
  <c r="BQ381" i="4"/>
  <c r="BR381" i="4"/>
  <c r="CD381" i="4" s="1"/>
  <c r="BS381" i="4"/>
  <c r="CE381" i="4" s="1"/>
  <c r="BT381" i="4"/>
  <c r="CF381" i="4" s="1"/>
  <c r="CR381" i="4" s="1"/>
  <c r="DT381" i="4" s="1"/>
  <c r="BU381" i="4"/>
  <c r="CG381" i="4" s="1"/>
  <c r="CS381" i="4" s="1"/>
  <c r="BV381" i="4"/>
  <c r="BW381" i="4"/>
  <c r="BX381" i="4"/>
  <c r="BY381" i="4"/>
  <c r="BZ381" i="4"/>
  <c r="CL381" i="4" s="1"/>
  <c r="CA381" i="4"/>
  <c r="CM381" i="4" s="1"/>
  <c r="CB381" i="4"/>
  <c r="CN381" i="4" s="1"/>
  <c r="DP381" i="4" s="1"/>
  <c r="CC381" i="4"/>
  <c r="CO381" i="4" s="1"/>
  <c r="CH381" i="4"/>
  <c r="CT381" i="4" s="1"/>
  <c r="CI381" i="4"/>
  <c r="CU381" i="4" s="1"/>
  <c r="CJ381" i="4"/>
  <c r="CK381" i="4"/>
  <c r="CW381" i="4" s="1"/>
  <c r="CP381" i="4"/>
  <c r="CQ381" i="4"/>
  <c r="DS381" i="4" s="1"/>
  <c r="CV381" i="4"/>
  <c r="CZ381" i="4"/>
  <c r="DA381" i="4"/>
  <c r="DB381" i="4"/>
  <c r="DC381" i="4"/>
  <c r="DQ381" i="4" s="1"/>
  <c r="DD381" i="4"/>
  <c r="DE381" i="4"/>
  <c r="DF381" i="4"/>
  <c r="DG381" i="4"/>
  <c r="DH381" i="4"/>
  <c r="DV381" i="4" s="1"/>
  <c r="DI381" i="4"/>
  <c r="DJ381" i="4"/>
  <c r="DK381" i="4"/>
  <c r="DY381" i="4" s="1"/>
  <c r="DO381" i="4"/>
  <c r="DW381" i="4"/>
  <c r="DX381" i="4"/>
  <c r="BN382" i="4"/>
  <c r="BZ382" i="4" s="1"/>
  <c r="CL382" i="4" s="1"/>
  <c r="DN382" i="4" s="1"/>
  <c r="BO382" i="4"/>
  <c r="BP382" i="4"/>
  <c r="CB382" i="4" s="1"/>
  <c r="BQ382" i="4"/>
  <c r="CC382" i="4" s="1"/>
  <c r="CO382" i="4" s="1"/>
  <c r="DQ382" i="4" s="1"/>
  <c r="BR382" i="4"/>
  <c r="CD382" i="4" s="1"/>
  <c r="CP382" i="4" s="1"/>
  <c r="BS382" i="4"/>
  <c r="CE382" i="4" s="1"/>
  <c r="CQ382" i="4" s="1"/>
  <c r="BT382" i="4"/>
  <c r="BU382" i="4"/>
  <c r="BV382" i="4"/>
  <c r="CH382" i="4" s="1"/>
  <c r="CT382" i="4" s="1"/>
  <c r="DV382" i="4" s="1"/>
  <c r="BW382" i="4"/>
  <c r="BX382" i="4"/>
  <c r="CJ382" i="4" s="1"/>
  <c r="BY382" i="4"/>
  <c r="CK382" i="4" s="1"/>
  <c r="CA382" i="4"/>
  <c r="CM382" i="4" s="1"/>
  <c r="CF382" i="4"/>
  <c r="CR382" i="4" s="1"/>
  <c r="CG382" i="4"/>
  <c r="CS382" i="4" s="1"/>
  <c r="DU382" i="4" s="1"/>
  <c r="CI382" i="4"/>
  <c r="CU382" i="4" s="1"/>
  <c r="CN382" i="4"/>
  <c r="CV382" i="4"/>
  <c r="CW382" i="4"/>
  <c r="DY382" i="4" s="1"/>
  <c r="CZ382" i="4"/>
  <c r="DA382" i="4"/>
  <c r="DO382" i="4" s="1"/>
  <c r="DB382" i="4"/>
  <c r="DC382" i="4"/>
  <c r="DD382" i="4"/>
  <c r="DE382" i="4"/>
  <c r="DS382" i="4" s="1"/>
  <c r="DF382" i="4"/>
  <c r="DG382" i="4"/>
  <c r="DH382" i="4"/>
  <c r="DI382" i="4"/>
  <c r="DW382" i="4" s="1"/>
  <c r="DJ382" i="4"/>
  <c r="DK382" i="4"/>
  <c r="DL382" i="4"/>
  <c r="DM382" i="4"/>
  <c r="BN383" i="4"/>
  <c r="BZ383" i="4" s="1"/>
  <c r="CL383" i="4" s="1"/>
  <c r="BO383" i="4"/>
  <c r="CA383" i="4" s="1"/>
  <c r="CM383" i="4" s="1"/>
  <c r="DO383" i="4" s="1"/>
  <c r="BP383" i="4"/>
  <c r="CB383" i="4" s="1"/>
  <c r="CN383" i="4" s="1"/>
  <c r="BQ383" i="4"/>
  <c r="CC383" i="4" s="1"/>
  <c r="CO383" i="4" s="1"/>
  <c r="BR383" i="4"/>
  <c r="BS383" i="4"/>
  <c r="BT383" i="4"/>
  <c r="BU383" i="4"/>
  <c r="BV383" i="4"/>
  <c r="CH383" i="4" s="1"/>
  <c r="CT383" i="4" s="1"/>
  <c r="BW383" i="4"/>
  <c r="CI383" i="4" s="1"/>
  <c r="CU383" i="4" s="1"/>
  <c r="DW383" i="4" s="1"/>
  <c r="BX383" i="4"/>
  <c r="BY383" i="4"/>
  <c r="CK383" i="4" s="1"/>
  <c r="CW383" i="4" s="1"/>
  <c r="CD383" i="4"/>
  <c r="CP383" i="4" s="1"/>
  <c r="CE383" i="4"/>
  <c r="CQ383" i="4" s="1"/>
  <c r="CF383" i="4"/>
  <c r="CG383" i="4"/>
  <c r="CS383" i="4" s="1"/>
  <c r="CJ383" i="4"/>
  <c r="CV383" i="4" s="1"/>
  <c r="DX383" i="4" s="1"/>
  <c r="CR383" i="4"/>
  <c r="DT383" i="4" s="1"/>
  <c r="CZ383" i="4"/>
  <c r="DA383" i="4"/>
  <c r="DB383" i="4"/>
  <c r="DC383" i="4"/>
  <c r="DD383" i="4"/>
  <c r="DE383" i="4"/>
  <c r="DF383" i="4"/>
  <c r="DG383" i="4"/>
  <c r="DH383" i="4"/>
  <c r="DV383" i="4" s="1"/>
  <c r="DI383" i="4"/>
  <c r="DJ383" i="4"/>
  <c r="DK383" i="4"/>
  <c r="DY383" i="4" s="1"/>
  <c r="DS383" i="4"/>
  <c r="BN384" i="4"/>
  <c r="BO384" i="4"/>
  <c r="CA384" i="4" s="1"/>
  <c r="CM384" i="4" s="1"/>
  <c r="BP384" i="4"/>
  <c r="BQ384" i="4"/>
  <c r="BR384" i="4"/>
  <c r="CD384" i="4" s="1"/>
  <c r="CP384" i="4" s="1"/>
  <c r="DR384" i="4" s="1"/>
  <c r="BS384" i="4"/>
  <c r="BT384" i="4"/>
  <c r="CF384" i="4" s="1"/>
  <c r="BU384" i="4"/>
  <c r="CG384" i="4" s="1"/>
  <c r="BV384" i="4"/>
  <c r="CH384" i="4" s="1"/>
  <c r="BW384" i="4"/>
  <c r="CI384" i="4" s="1"/>
  <c r="CU384" i="4" s="1"/>
  <c r="BX384" i="4"/>
  <c r="BY384" i="4"/>
  <c r="BZ384" i="4"/>
  <c r="CL384" i="4" s="1"/>
  <c r="CB384" i="4"/>
  <c r="CN384" i="4" s="1"/>
  <c r="CC384" i="4"/>
  <c r="CO384" i="4" s="1"/>
  <c r="CE384" i="4"/>
  <c r="CQ384" i="4" s="1"/>
  <c r="CJ384" i="4"/>
  <c r="CV384" i="4" s="1"/>
  <c r="CK384" i="4"/>
  <c r="CW384" i="4" s="1"/>
  <c r="DY384" i="4" s="1"/>
  <c r="CR384" i="4"/>
  <c r="CS384" i="4"/>
  <c r="DU384" i="4" s="1"/>
  <c r="CT384" i="4"/>
  <c r="CZ384" i="4"/>
  <c r="DA384" i="4"/>
  <c r="DB384" i="4"/>
  <c r="DP384" i="4" s="1"/>
  <c r="DC384" i="4"/>
  <c r="DD384" i="4"/>
  <c r="DE384" i="4"/>
  <c r="DF384" i="4"/>
  <c r="DT384" i="4" s="1"/>
  <c r="DG384" i="4"/>
  <c r="DH384" i="4"/>
  <c r="DV384" i="4" s="1"/>
  <c r="DI384" i="4"/>
  <c r="DW384" i="4" s="1"/>
  <c r="DJ384" i="4"/>
  <c r="DK384" i="4"/>
  <c r="DQ384" i="4"/>
  <c r="DX384" i="4"/>
  <c r="BN385" i="4"/>
  <c r="BO385" i="4"/>
  <c r="BP385" i="4"/>
  <c r="BQ385" i="4"/>
  <c r="BR385" i="4"/>
  <c r="CD385" i="4" s="1"/>
  <c r="BS385" i="4"/>
  <c r="CE385" i="4" s="1"/>
  <c r="CQ385" i="4" s="1"/>
  <c r="DS385" i="4" s="1"/>
  <c r="BT385" i="4"/>
  <c r="CF385" i="4" s="1"/>
  <c r="CR385" i="4" s="1"/>
  <c r="DT385" i="4" s="1"/>
  <c r="BU385" i="4"/>
  <c r="CG385" i="4" s="1"/>
  <c r="CS385" i="4" s="1"/>
  <c r="BV385" i="4"/>
  <c r="BW385" i="4"/>
  <c r="BX385" i="4"/>
  <c r="CJ385" i="4" s="1"/>
  <c r="CV385" i="4" s="1"/>
  <c r="DX385" i="4" s="1"/>
  <c r="BY385" i="4"/>
  <c r="BZ385" i="4"/>
  <c r="CL385" i="4" s="1"/>
  <c r="CA385" i="4"/>
  <c r="CM385" i="4" s="1"/>
  <c r="CB385" i="4"/>
  <c r="CN385" i="4" s="1"/>
  <c r="DP385" i="4" s="1"/>
  <c r="CC385" i="4"/>
  <c r="CO385" i="4" s="1"/>
  <c r="CH385" i="4"/>
  <c r="CT385" i="4" s="1"/>
  <c r="CI385" i="4"/>
  <c r="CU385" i="4" s="1"/>
  <c r="CK385" i="4"/>
  <c r="CW385" i="4" s="1"/>
  <c r="CP385" i="4"/>
  <c r="CZ385" i="4"/>
  <c r="DA385" i="4"/>
  <c r="DM385" i="4" s="1"/>
  <c r="DB385" i="4"/>
  <c r="DC385" i="4"/>
  <c r="DQ385" i="4" s="1"/>
  <c r="DD385" i="4"/>
  <c r="DE385" i="4"/>
  <c r="DF385" i="4"/>
  <c r="DG385" i="4"/>
  <c r="DH385" i="4"/>
  <c r="DV385" i="4" s="1"/>
  <c r="DI385" i="4"/>
  <c r="DJ385" i="4"/>
  <c r="DK385" i="4"/>
  <c r="DO385" i="4"/>
  <c r="DW385" i="4"/>
  <c r="BN386" i="4"/>
  <c r="BO386" i="4"/>
  <c r="BP386" i="4"/>
  <c r="CB386" i="4" s="1"/>
  <c r="CN386" i="4" s="1"/>
  <c r="BQ386" i="4"/>
  <c r="CC386" i="4" s="1"/>
  <c r="BR386" i="4"/>
  <c r="CD386" i="4" s="1"/>
  <c r="BS386" i="4"/>
  <c r="CE386" i="4" s="1"/>
  <c r="CQ386" i="4" s="1"/>
  <c r="BT386" i="4"/>
  <c r="BU386" i="4"/>
  <c r="BV386" i="4"/>
  <c r="BW386" i="4"/>
  <c r="BX386" i="4"/>
  <c r="CJ386" i="4" s="1"/>
  <c r="CV386" i="4" s="1"/>
  <c r="BY386" i="4"/>
  <c r="CK386" i="4" s="1"/>
  <c r="BZ386" i="4"/>
  <c r="CL386" i="4" s="1"/>
  <c r="DN386" i="4" s="1"/>
  <c r="CA386" i="4"/>
  <c r="CM386" i="4" s="1"/>
  <c r="CF386" i="4"/>
  <c r="CR386" i="4" s="1"/>
  <c r="CG386" i="4"/>
  <c r="CS386" i="4" s="1"/>
  <c r="CH386" i="4"/>
  <c r="CI386" i="4"/>
  <c r="CU386" i="4" s="1"/>
  <c r="CO386" i="4"/>
  <c r="DQ386" i="4" s="1"/>
  <c r="CP386" i="4"/>
  <c r="DR386" i="4" s="1"/>
  <c r="CT386" i="4"/>
  <c r="CW386" i="4"/>
  <c r="DY386" i="4" s="1"/>
  <c r="CZ386" i="4"/>
  <c r="DA386" i="4"/>
  <c r="DB386" i="4"/>
  <c r="DC386" i="4"/>
  <c r="DD386" i="4"/>
  <c r="DE386" i="4"/>
  <c r="DF386" i="4"/>
  <c r="DT386" i="4" s="1"/>
  <c r="DG386" i="4"/>
  <c r="DH386" i="4"/>
  <c r="DI386" i="4"/>
  <c r="DJ386" i="4"/>
  <c r="DK386" i="4"/>
  <c r="DM386" i="4"/>
  <c r="DU386" i="4"/>
  <c r="DV386" i="4"/>
  <c r="BN387" i="4"/>
  <c r="BZ387" i="4" s="1"/>
  <c r="CL387" i="4" s="1"/>
  <c r="BO387" i="4"/>
  <c r="CA387" i="4" s="1"/>
  <c r="BP387" i="4"/>
  <c r="CB387" i="4" s="1"/>
  <c r="CN387" i="4" s="1"/>
  <c r="BQ387" i="4"/>
  <c r="CC387" i="4" s="1"/>
  <c r="CO387" i="4" s="1"/>
  <c r="BR387" i="4"/>
  <c r="BS387" i="4"/>
  <c r="BT387" i="4"/>
  <c r="BU387" i="4"/>
  <c r="BV387" i="4"/>
  <c r="CH387" i="4" s="1"/>
  <c r="BW387" i="4"/>
  <c r="CI387" i="4" s="1"/>
  <c r="BX387" i="4"/>
  <c r="CJ387" i="4" s="1"/>
  <c r="CV387" i="4" s="1"/>
  <c r="BY387" i="4"/>
  <c r="CK387" i="4" s="1"/>
  <c r="CW387" i="4" s="1"/>
  <c r="CD387" i="4"/>
  <c r="CP387" i="4" s="1"/>
  <c r="CE387" i="4"/>
  <c r="CQ387" i="4" s="1"/>
  <c r="DS387" i="4" s="1"/>
  <c r="CF387" i="4"/>
  <c r="CR387" i="4" s="1"/>
  <c r="DT387" i="4" s="1"/>
  <c r="CG387" i="4"/>
  <c r="CS387" i="4" s="1"/>
  <c r="CM387" i="4"/>
  <c r="DO387" i="4" s="1"/>
  <c r="CT387" i="4"/>
  <c r="CU387" i="4"/>
  <c r="DW387" i="4" s="1"/>
  <c r="CZ387" i="4"/>
  <c r="DA387" i="4"/>
  <c r="DB387" i="4"/>
  <c r="DC387" i="4"/>
  <c r="DD387" i="4"/>
  <c r="DE387" i="4"/>
  <c r="DF387" i="4"/>
  <c r="DG387" i="4"/>
  <c r="DU387" i="4" s="1"/>
  <c r="DH387" i="4"/>
  <c r="DI387" i="4"/>
  <c r="DJ387" i="4"/>
  <c r="DK387" i="4"/>
  <c r="DL387" i="4"/>
  <c r="DR387" i="4"/>
  <c r="BN388" i="4"/>
  <c r="BZ388" i="4" s="1"/>
  <c r="CL388" i="4" s="1"/>
  <c r="BO388" i="4"/>
  <c r="CA388" i="4" s="1"/>
  <c r="CM388" i="4" s="1"/>
  <c r="BP388" i="4"/>
  <c r="BQ388" i="4"/>
  <c r="BR388" i="4"/>
  <c r="CD388" i="4" s="1"/>
  <c r="CP388" i="4" s="1"/>
  <c r="DR388" i="4" s="1"/>
  <c r="BS388" i="4"/>
  <c r="BT388" i="4"/>
  <c r="CF388" i="4" s="1"/>
  <c r="BU388" i="4"/>
  <c r="CG388" i="4" s="1"/>
  <c r="BV388" i="4"/>
  <c r="BW388" i="4"/>
  <c r="CI388" i="4" s="1"/>
  <c r="CU388" i="4" s="1"/>
  <c r="BX388" i="4"/>
  <c r="BY388" i="4"/>
  <c r="CB388" i="4"/>
  <c r="CN388" i="4" s="1"/>
  <c r="CC388" i="4"/>
  <c r="CO388" i="4" s="1"/>
  <c r="CE388" i="4"/>
  <c r="CQ388" i="4" s="1"/>
  <c r="CH388" i="4"/>
  <c r="CJ388" i="4"/>
  <c r="CV388" i="4" s="1"/>
  <c r="DX388" i="4" s="1"/>
  <c r="CK388" i="4"/>
  <c r="CW388" i="4" s="1"/>
  <c r="DY388" i="4" s="1"/>
  <c r="CR388" i="4"/>
  <c r="CS388" i="4"/>
  <c r="DU388" i="4" s="1"/>
  <c r="CT388" i="4"/>
  <c r="CZ388" i="4"/>
  <c r="DA388" i="4"/>
  <c r="DB388" i="4"/>
  <c r="DP388" i="4" s="1"/>
  <c r="DC388" i="4"/>
  <c r="DD388" i="4"/>
  <c r="DE388" i="4"/>
  <c r="DF388" i="4"/>
  <c r="DG388" i="4"/>
  <c r="DH388" i="4"/>
  <c r="DI388" i="4"/>
  <c r="DJ388" i="4"/>
  <c r="DK388" i="4"/>
  <c r="DN388" i="4"/>
  <c r="DQ388" i="4"/>
  <c r="BN389" i="4"/>
  <c r="BO389" i="4"/>
  <c r="BP389" i="4"/>
  <c r="CB389" i="4" s="1"/>
  <c r="CN389" i="4" s="1"/>
  <c r="BQ389" i="4"/>
  <c r="BR389" i="4"/>
  <c r="CD389" i="4" s="1"/>
  <c r="CP389" i="4" s="1"/>
  <c r="BS389" i="4"/>
  <c r="CE389" i="4" s="1"/>
  <c r="CQ389" i="4" s="1"/>
  <c r="DS389" i="4" s="1"/>
  <c r="BT389" i="4"/>
  <c r="BU389" i="4"/>
  <c r="CG389" i="4" s="1"/>
  <c r="CS389" i="4" s="1"/>
  <c r="BV389" i="4"/>
  <c r="BW389" i="4"/>
  <c r="BX389" i="4"/>
  <c r="BY389" i="4"/>
  <c r="BZ389" i="4"/>
  <c r="CL389" i="4" s="1"/>
  <c r="CA389" i="4"/>
  <c r="CM389" i="4" s="1"/>
  <c r="CC389" i="4"/>
  <c r="CO389" i="4" s="1"/>
  <c r="CF389" i="4"/>
  <c r="CH389" i="4"/>
  <c r="CT389" i="4" s="1"/>
  <c r="CI389" i="4"/>
  <c r="CU389" i="4" s="1"/>
  <c r="DW389" i="4" s="1"/>
  <c r="CJ389" i="4"/>
  <c r="CV389" i="4" s="1"/>
  <c r="DX389" i="4" s="1"/>
  <c r="CK389" i="4"/>
  <c r="CW389" i="4" s="1"/>
  <c r="CR389" i="4"/>
  <c r="CZ389" i="4"/>
  <c r="DA389" i="4"/>
  <c r="DB389" i="4"/>
  <c r="DC389" i="4"/>
  <c r="DQ389" i="4" s="1"/>
  <c r="DD389" i="4"/>
  <c r="DE389" i="4"/>
  <c r="DF389" i="4"/>
  <c r="DL389" i="4" s="1"/>
  <c r="DG389" i="4"/>
  <c r="DU389" i="4" s="1"/>
  <c r="DH389" i="4"/>
  <c r="DV389" i="4" s="1"/>
  <c r="DI389" i="4"/>
  <c r="DJ389" i="4"/>
  <c r="DK389" i="4"/>
  <c r="DO389" i="4"/>
  <c r="DP389" i="4"/>
  <c r="DT389" i="4"/>
  <c r="BN390" i="4"/>
  <c r="BO390" i="4"/>
  <c r="BP390" i="4"/>
  <c r="CB390" i="4" s="1"/>
  <c r="BQ390" i="4"/>
  <c r="CC390" i="4" s="1"/>
  <c r="CO390" i="4" s="1"/>
  <c r="DQ390" i="4" s="1"/>
  <c r="BR390" i="4"/>
  <c r="CD390" i="4" s="1"/>
  <c r="CP390" i="4" s="1"/>
  <c r="BS390" i="4"/>
  <c r="CE390" i="4" s="1"/>
  <c r="CQ390" i="4" s="1"/>
  <c r="BT390" i="4"/>
  <c r="BU390" i="4"/>
  <c r="BV390" i="4"/>
  <c r="CH390" i="4" s="1"/>
  <c r="CT390" i="4" s="1"/>
  <c r="DV390" i="4" s="1"/>
  <c r="BW390" i="4"/>
  <c r="BX390" i="4"/>
  <c r="CJ390" i="4" s="1"/>
  <c r="CV390" i="4" s="1"/>
  <c r="BY390" i="4"/>
  <c r="CK390" i="4" s="1"/>
  <c r="CW390" i="4" s="1"/>
  <c r="DY390" i="4" s="1"/>
  <c r="BZ390" i="4"/>
  <c r="CA390" i="4"/>
  <c r="CM390" i="4" s="1"/>
  <c r="CF390" i="4"/>
  <c r="CR390" i="4" s="1"/>
  <c r="CG390" i="4"/>
  <c r="CS390" i="4" s="1"/>
  <c r="DU390" i="4" s="1"/>
  <c r="CI390" i="4"/>
  <c r="CU390" i="4" s="1"/>
  <c r="CL390" i="4"/>
  <c r="DN390" i="4" s="1"/>
  <c r="CN390" i="4"/>
  <c r="CZ390" i="4"/>
  <c r="DA390" i="4"/>
  <c r="DO390" i="4" s="1"/>
  <c r="DB390" i="4"/>
  <c r="DL390" i="4" s="1"/>
  <c r="DC390" i="4"/>
  <c r="DD390" i="4"/>
  <c r="DE390" i="4"/>
  <c r="DF390" i="4"/>
  <c r="DG390" i="4"/>
  <c r="DH390" i="4"/>
  <c r="DI390" i="4"/>
  <c r="DW390" i="4" s="1"/>
  <c r="DJ390" i="4"/>
  <c r="DK390" i="4"/>
  <c r="DR390" i="4"/>
  <c r="DT390" i="4"/>
  <c r="BN391" i="4"/>
  <c r="BZ391" i="4" s="1"/>
  <c r="CL391" i="4" s="1"/>
  <c r="BO391" i="4"/>
  <c r="CA391" i="4" s="1"/>
  <c r="BP391" i="4"/>
  <c r="BQ391" i="4"/>
  <c r="CC391" i="4" s="1"/>
  <c r="CO391" i="4" s="1"/>
  <c r="BR391" i="4"/>
  <c r="BS391" i="4"/>
  <c r="BT391" i="4"/>
  <c r="CF391" i="4" s="1"/>
  <c r="BU391" i="4"/>
  <c r="BV391" i="4"/>
  <c r="CH391" i="4" s="1"/>
  <c r="BW391" i="4"/>
  <c r="CI391" i="4" s="1"/>
  <c r="CU391" i="4" s="1"/>
  <c r="DW391" i="4" s="1"/>
  <c r="BX391" i="4"/>
  <c r="BY391" i="4"/>
  <c r="CK391" i="4" s="1"/>
  <c r="CW391" i="4" s="1"/>
  <c r="CB391" i="4"/>
  <c r="CN391" i="4" s="1"/>
  <c r="CD391" i="4"/>
  <c r="CP391" i="4" s="1"/>
  <c r="CE391" i="4"/>
  <c r="CQ391" i="4" s="1"/>
  <c r="DS391" i="4" s="1"/>
  <c r="CG391" i="4"/>
  <c r="CS391" i="4" s="1"/>
  <c r="CJ391" i="4"/>
  <c r="CV391" i="4" s="1"/>
  <c r="CM391" i="4"/>
  <c r="DO391" i="4" s="1"/>
  <c r="CR391" i="4"/>
  <c r="CT391" i="4"/>
  <c r="CZ391" i="4"/>
  <c r="DA391" i="4"/>
  <c r="DB391" i="4"/>
  <c r="DC391" i="4"/>
  <c r="DD391" i="4"/>
  <c r="DE391" i="4"/>
  <c r="DF391" i="4"/>
  <c r="DG391" i="4"/>
  <c r="DU391" i="4" s="1"/>
  <c r="DH391" i="4"/>
  <c r="DV391" i="4" s="1"/>
  <c r="DI391" i="4"/>
  <c r="DJ391" i="4"/>
  <c r="DK391" i="4"/>
  <c r="DY391" i="4" s="1"/>
  <c r="DT391" i="4"/>
  <c r="BN392" i="4"/>
  <c r="BZ392" i="4" s="1"/>
  <c r="CL392" i="4" s="1"/>
  <c r="BO392" i="4"/>
  <c r="CA392" i="4" s="1"/>
  <c r="CM392" i="4" s="1"/>
  <c r="BP392" i="4"/>
  <c r="BQ392" i="4"/>
  <c r="BR392" i="4"/>
  <c r="CD392" i="4" s="1"/>
  <c r="CP392" i="4" s="1"/>
  <c r="DR392" i="4" s="1"/>
  <c r="BS392" i="4"/>
  <c r="BT392" i="4"/>
  <c r="CF392" i="4" s="1"/>
  <c r="BU392" i="4"/>
  <c r="CG392" i="4" s="1"/>
  <c r="BV392" i="4"/>
  <c r="CH392" i="4" s="1"/>
  <c r="CT392" i="4" s="1"/>
  <c r="DV392" i="4" s="1"/>
  <c r="BW392" i="4"/>
  <c r="CI392" i="4" s="1"/>
  <c r="CU392" i="4" s="1"/>
  <c r="BX392" i="4"/>
  <c r="BY392" i="4"/>
  <c r="CB392" i="4"/>
  <c r="CN392" i="4" s="1"/>
  <c r="CC392" i="4"/>
  <c r="CO392" i="4" s="1"/>
  <c r="CE392" i="4"/>
  <c r="CQ392" i="4" s="1"/>
  <c r="CJ392" i="4"/>
  <c r="CV392" i="4" s="1"/>
  <c r="CK392" i="4"/>
  <c r="CW392" i="4" s="1"/>
  <c r="CR392" i="4"/>
  <c r="CS392" i="4"/>
  <c r="DU392" i="4" s="1"/>
  <c r="CZ392" i="4"/>
  <c r="DA392" i="4"/>
  <c r="DB392" i="4"/>
  <c r="DC392" i="4"/>
  <c r="DD392" i="4"/>
  <c r="DE392" i="4"/>
  <c r="DF392" i="4"/>
  <c r="DT392" i="4" s="1"/>
  <c r="DG392" i="4"/>
  <c r="DH392" i="4"/>
  <c r="DI392" i="4"/>
  <c r="DJ392" i="4"/>
  <c r="DX392" i="4" s="1"/>
  <c r="DK392" i="4"/>
  <c r="DN392" i="4"/>
  <c r="DP392" i="4"/>
  <c r="DQ392" i="4"/>
  <c r="DY392" i="4"/>
  <c r="BN393" i="4"/>
  <c r="BO393" i="4"/>
  <c r="BP393" i="4"/>
  <c r="BQ393" i="4"/>
  <c r="BR393" i="4"/>
  <c r="CD393" i="4" s="1"/>
  <c r="BS393" i="4"/>
  <c r="CE393" i="4" s="1"/>
  <c r="CQ393" i="4" s="1"/>
  <c r="DS393" i="4" s="1"/>
  <c r="BT393" i="4"/>
  <c r="BU393" i="4"/>
  <c r="CG393" i="4" s="1"/>
  <c r="CS393" i="4" s="1"/>
  <c r="BV393" i="4"/>
  <c r="BW393" i="4"/>
  <c r="BX393" i="4"/>
  <c r="CJ393" i="4" s="1"/>
  <c r="BY393" i="4"/>
  <c r="BZ393" i="4"/>
  <c r="CL393" i="4" s="1"/>
  <c r="CA393" i="4"/>
  <c r="CM393" i="4" s="1"/>
  <c r="CB393" i="4"/>
  <c r="CN393" i="4" s="1"/>
  <c r="DP393" i="4" s="1"/>
  <c r="CC393" i="4"/>
  <c r="CO393" i="4" s="1"/>
  <c r="CF393" i="4"/>
  <c r="CR393" i="4" s="1"/>
  <c r="CH393" i="4"/>
  <c r="CT393" i="4" s="1"/>
  <c r="DV393" i="4" s="1"/>
  <c r="CI393" i="4"/>
  <c r="CU393" i="4" s="1"/>
  <c r="CK393" i="4"/>
  <c r="CW393" i="4" s="1"/>
  <c r="CP393" i="4"/>
  <c r="CV393" i="4"/>
  <c r="DX393" i="4" s="1"/>
  <c r="CZ393" i="4"/>
  <c r="DA393" i="4"/>
  <c r="DB393" i="4"/>
  <c r="DC393" i="4"/>
  <c r="DQ393" i="4" s="1"/>
  <c r="DD393" i="4"/>
  <c r="DR393" i="4" s="1"/>
  <c r="DE393" i="4"/>
  <c r="DF393" i="4"/>
  <c r="DG393" i="4"/>
  <c r="DU393" i="4" s="1"/>
  <c r="DH393" i="4"/>
  <c r="DI393" i="4"/>
  <c r="DJ393" i="4"/>
  <c r="DK393" i="4"/>
  <c r="DN393" i="4"/>
  <c r="DO393" i="4"/>
  <c r="DW393" i="4"/>
  <c r="BN394" i="4"/>
  <c r="BZ394" i="4" s="1"/>
  <c r="CL394" i="4" s="1"/>
  <c r="DN394" i="4" s="1"/>
  <c r="BO394" i="4"/>
  <c r="BP394" i="4"/>
  <c r="CB394" i="4" s="1"/>
  <c r="CN394" i="4" s="1"/>
  <c r="BQ394" i="4"/>
  <c r="CC394" i="4" s="1"/>
  <c r="CO394" i="4" s="1"/>
  <c r="DQ394" i="4" s="1"/>
  <c r="BR394" i="4"/>
  <c r="BS394" i="4"/>
  <c r="CE394" i="4" s="1"/>
  <c r="CQ394" i="4" s="1"/>
  <c r="BT394" i="4"/>
  <c r="BU394" i="4"/>
  <c r="BV394" i="4"/>
  <c r="BW394" i="4"/>
  <c r="BX394" i="4"/>
  <c r="CJ394" i="4" s="1"/>
  <c r="BY394" i="4"/>
  <c r="CK394" i="4" s="1"/>
  <c r="CA394" i="4"/>
  <c r="CM394" i="4" s="1"/>
  <c r="CD394" i="4"/>
  <c r="CP394" i="4" s="1"/>
  <c r="DR394" i="4" s="1"/>
  <c r="CF394" i="4"/>
  <c r="CR394" i="4" s="1"/>
  <c r="CG394" i="4"/>
  <c r="CS394" i="4" s="1"/>
  <c r="DU394" i="4" s="1"/>
  <c r="CH394" i="4"/>
  <c r="CT394" i="4" s="1"/>
  <c r="DV394" i="4" s="1"/>
  <c r="CI394" i="4"/>
  <c r="CU394" i="4" s="1"/>
  <c r="CV394" i="4"/>
  <c r="CW394" i="4"/>
  <c r="DY394" i="4" s="1"/>
  <c r="CZ394" i="4"/>
  <c r="DA394" i="4"/>
  <c r="DB394" i="4"/>
  <c r="DC394" i="4"/>
  <c r="DD394" i="4"/>
  <c r="DE394" i="4"/>
  <c r="DS394" i="4" s="1"/>
  <c r="DF394" i="4"/>
  <c r="DT394" i="4" s="1"/>
  <c r="DG394" i="4"/>
  <c r="DH394" i="4"/>
  <c r="DI394" i="4"/>
  <c r="DJ394" i="4"/>
  <c r="DK394" i="4"/>
  <c r="BN395" i="4"/>
  <c r="BZ395" i="4" s="1"/>
  <c r="BO395" i="4"/>
  <c r="CA395" i="4" s="1"/>
  <c r="BP395" i="4"/>
  <c r="CB395" i="4" s="1"/>
  <c r="CN395" i="4" s="1"/>
  <c r="BQ395" i="4"/>
  <c r="CC395" i="4" s="1"/>
  <c r="CO395" i="4" s="1"/>
  <c r="BR395" i="4"/>
  <c r="BS395" i="4"/>
  <c r="BT395" i="4"/>
  <c r="BU395" i="4"/>
  <c r="BV395" i="4"/>
  <c r="CH395" i="4" s="1"/>
  <c r="BW395" i="4"/>
  <c r="CI395" i="4" s="1"/>
  <c r="CU395" i="4" s="1"/>
  <c r="DW395" i="4" s="1"/>
  <c r="BX395" i="4"/>
  <c r="BY395" i="4"/>
  <c r="CK395" i="4" s="1"/>
  <c r="CW395" i="4" s="1"/>
  <c r="CD395" i="4"/>
  <c r="CP395" i="4" s="1"/>
  <c r="CE395" i="4"/>
  <c r="CQ395" i="4" s="1"/>
  <c r="DS395" i="4" s="1"/>
  <c r="CF395" i="4"/>
  <c r="CR395" i="4" s="1"/>
  <c r="CG395" i="4"/>
  <c r="CS395" i="4" s="1"/>
  <c r="CJ395" i="4"/>
  <c r="CV395" i="4" s="1"/>
  <c r="DX395" i="4" s="1"/>
  <c r="CL395" i="4"/>
  <c r="CM395" i="4"/>
  <c r="DO395" i="4" s="1"/>
  <c r="CT395" i="4"/>
  <c r="CZ395" i="4"/>
  <c r="DA395" i="4"/>
  <c r="DB395" i="4"/>
  <c r="DC395" i="4"/>
  <c r="DD395" i="4"/>
  <c r="DE395" i="4"/>
  <c r="DF395" i="4"/>
  <c r="DG395" i="4"/>
  <c r="DU395" i="4" s="1"/>
  <c r="DH395" i="4"/>
  <c r="DV395" i="4" s="1"/>
  <c r="DI395" i="4"/>
  <c r="DJ395" i="4"/>
  <c r="DK395" i="4"/>
  <c r="DR395" i="4"/>
  <c r="DT395" i="4"/>
  <c r="BN396" i="4"/>
  <c r="BO396" i="4"/>
  <c r="CA396" i="4" s="1"/>
  <c r="CM396" i="4" s="1"/>
  <c r="BP396" i="4"/>
  <c r="BQ396" i="4"/>
  <c r="BR396" i="4"/>
  <c r="CD396" i="4" s="1"/>
  <c r="BS396" i="4"/>
  <c r="BT396" i="4"/>
  <c r="CF396" i="4" s="1"/>
  <c r="BU396" i="4"/>
  <c r="CG396" i="4" s="1"/>
  <c r="BV396" i="4"/>
  <c r="BW396" i="4"/>
  <c r="CI396" i="4" s="1"/>
  <c r="CU396" i="4" s="1"/>
  <c r="BX396" i="4"/>
  <c r="BY396" i="4"/>
  <c r="BZ396" i="4"/>
  <c r="CB396" i="4"/>
  <c r="CN396" i="4" s="1"/>
  <c r="CC396" i="4"/>
  <c r="CO396" i="4" s="1"/>
  <c r="DQ396" i="4" s="1"/>
  <c r="CE396" i="4"/>
  <c r="CQ396" i="4" s="1"/>
  <c r="CH396" i="4"/>
  <c r="CT396" i="4" s="1"/>
  <c r="CJ396" i="4"/>
  <c r="CV396" i="4" s="1"/>
  <c r="CK396" i="4"/>
  <c r="CW396" i="4" s="1"/>
  <c r="CL396" i="4"/>
  <c r="CP396" i="4"/>
  <c r="DR396" i="4" s="1"/>
  <c r="CR396" i="4"/>
  <c r="CS396" i="4"/>
  <c r="DU396" i="4" s="1"/>
  <c r="CZ396" i="4"/>
  <c r="DA396" i="4"/>
  <c r="DB396" i="4"/>
  <c r="DC396" i="4"/>
  <c r="DD396" i="4"/>
  <c r="DE396" i="4"/>
  <c r="DS396" i="4" s="1"/>
  <c r="DF396" i="4"/>
  <c r="DG396" i="4"/>
  <c r="DH396" i="4"/>
  <c r="DI396" i="4"/>
  <c r="DJ396" i="4"/>
  <c r="DX396" i="4" s="1"/>
  <c r="DK396" i="4"/>
  <c r="DN396" i="4"/>
  <c r="DV396" i="4"/>
  <c r="DY396" i="4"/>
  <c r="BN397" i="4"/>
  <c r="BO397" i="4"/>
  <c r="BP397" i="4"/>
  <c r="BQ397" i="4"/>
  <c r="BR397" i="4"/>
  <c r="CD397" i="4" s="1"/>
  <c r="CP397" i="4" s="1"/>
  <c r="BS397" i="4"/>
  <c r="CE397" i="4" s="1"/>
  <c r="BT397" i="4"/>
  <c r="CF397" i="4" s="1"/>
  <c r="CR397" i="4" s="1"/>
  <c r="DT397" i="4" s="1"/>
  <c r="BU397" i="4"/>
  <c r="CG397" i="4" s="1"/>
  <c r="CS397" i="4" s="1"/>
  <c r="BV397" i="4"/>
  <c r="BW397" i="4"/>
  <c r="BX397" i="4"/>
  <c r="BY397" i="4"/>
  <c r="BZ397" i="4"/>
  <c r="CL397" i="4" s="1"/>
  <c r="CA397" i="4"/>
  <c r="CM397" i="4" s="1"/>
  <c r="CB397" i="4"/>
  <c r="CN397" i="4" s="1"/>
  <c r="DP397" i="4" s="1"/>
  <c r="CC397" i="4"/>
  <c r="CO397" i="4" s="1"/>
  <c r="CH397" i="4"/>
  <c r="CT397" i="4" s="1"/>
  <c r="CI397" i="4"/>
  <c r="CU397" i="4" s="1"/>
  <c r="CJ397" i="4"/>
  <c r="CK397" i="4"/>
  <c r="CW397" i="4" s="1"/>
  <c r="CQ397" i="4"/>
  <c r="DS397" i="4" s="1"/>
  <c r="CV397" i="4"/>
  <c r="CZ397" i="4"/>
  <c r="DA397" i="4"/>
  <c r="DB397" i="4"/>
  <c r="DC397" i="4"/>
  <c r="DD397" i="4"/>
  <c r="DE397" i="4"/>
  <c r="DF397" i="4"/>
  <c r="DG397" i="4"/>
  <c r="DH397" i="4"/>
  <c r="DV397" i="4" s="1"/>
  <c r="DI397" i="4"/>
  <c r="DJ397" i="4"/>
  <c r="DK397" i="4"/>
  <c r="DY397" i="4" s="1"/>
  <c r="DL397" i="4"/>
  <c r="DO397" i="4"/>
  <c r="DW397" i="4"/>
  <c r="DX397" i="4"/>
  <c r="BN398" i="4"/>
  <c r="BZ398" i="4" s="1"/>
  <c r="CL398" i="4" s="1"/>
  <c r="DN398" i="4" s="1"/>
  <c r="BO398" i="4"/>
  <c r="BP398" i="4"/>
  <c r="CB398" i="4" s="1"/>
  <c r="BQ398" i="4"/>
  <c r="CC398" i="4" s="1"/>
  <c r="CO398" i="4" s="1"/>
  <c r="DQ398" i="4" s="1"/>
  <c r="BR398" i="4"/>
  <c r="CD398" i="4" s="1"/>
  <c r="CP398" i="4" s="1"/>
  <c r="BS398" i="4"/>
  <c r="CE398" i="4" s="1"/>
  <c r="CQ398" i="4" s="1"/>
  <c r="BT398" i="4"/>
  <c r="BU398" i="4"/>
  <c r="BV398" i="4"/>
  <c r="CH398" i="4" s="1"/>
  <c r="CT398" i="4" s="1"/>
  <c r="DV398" i="4" s="1"/>
  <c r="BW398" i="4"/>
  <c r="BX398" i="4"/>
  <c r="CJ398" i="4" s="1"/>
  <c r="BY398" i="4"/>
  <c r="CK398" i="4" s="1"/>
  <c r="CA398" i="4"/>
  <c r="CM398" i="4" s="1"/>
  <c r="CF398" i="4"/>
  <c r="CR398" i="4" s="1"/>
  <c r="CG398" i="4"/>
  <c r="CS398" i="4" s="1"/>
  <c r="DU398" i="4" s="1"/>
  <c r="CI398" i="4"/>
  <c r="CU398" i="4" s="1"/>
  <c r="CN398" i="4"/>
  <c r="CV398" i="4"/>
  <c r="CW398" i="4"/>
  <c r="DY398" i="4" s="1"/>
  <c r="CZ398" i="4"/>
  <c r="DA398" i="4"/>
  <c r="DO398" i="4" s="1"/>
  <c r="DB398" i="4"/>
  <c r="DC398" i="4"/>
  <c r="DD398" i="4"/>
  <c r="DE398" i="4"/>
  <c r="DS398" i="4" s="1"/>
  <c r="DF398" i="4"/>
  <c r="DT398" i="4" s="1"/>
  <c r="DG398" i="4"/>
  <c r="DH398" i="4"/>
  <c r="DI398" i="4"/>
  <c r="DW398" i="4" s="1"/>
  <c r="DJ398" i="4"/>
  <c r="DK398" i="4"/>
  <c r="DL398" i="4"/>
  <c r="DM398" i="4"/>
  <c r="BN399" i="4"/>
  <c r="BZ399" i="4" s="1"/>
  <c r="CL399" i="4" s="1"/>
  <c r="BO399" i="4"/>
  <c r="CA399" i="4" s="1"/>
  <c r="CM399" i="4" s="1"/>
  <c r="DO399" i="4" s="1"/>
  <c r="BP399" i="4"/>
  <c r="CB399" i="4" s="1"/>
  <c r="CN399" i="4" s="1"/>
  <c r="BQ399" i="4"/>
  <c r="CC399" i="4" s="1"/>
  <c r="CO399" i="4" s="1"/>
  <c r="BR399" i="4"/>
  <c r="BS399" i="4"/>
  <c r="BT399" i="4"/>
  <c r="BU399" i="4"/>
  <c r="BV399" i="4"/>
  <c r="CH399" i="4" s="1"/>
  <c r="CT399" i="4" s="1"/>
  <c r="BW399" i="4"/>
  <c r="CI399" i="4" s="1"/>
  <c r="BX399" i="4"/>
  <c r="BY399" i="4"/>
  <c r="CK399" i="4" s="1"/>
  <c r="CW399" i="4" s="1"/>
  <c r="CD399" i="4"/>
  <c r="CP399" i="4" s="1"/>
  <c r="CE399" i="4"/>
  <c r="CQ399" i="4" s="1"/>
  <c r="CF399" i="4"/>
  <c r="CR399" i="4" s="1"/>
  <c r="DT399" i="4" s="1"/>
  <c r="CG399" i="4"/>
  <c r="CS399" i="4" s="1"/>
  <c r="CJ399" i="4"/>
  <c r="CU399" i="4"/>
  <c r="DW399" i="4" s="1"/>
  <c r="CV399" i="4"/>
  <c r="DX399" i="4" s="1"/>
  <c r="CZ399" i="4"/>
  <c r="DN399" i="4" s="1"/>
  <c r="DA399" i="4"/>
  <c r="DB399" i="4"/>
  <c r="DC399" i="4"/>
  <c r="DD399" i="4"/>
  <c r="DE399" i="4"/>
  <c r="DF399" i="4"/>
  <c r="DG399" i="4"/>
  <c r="DU399" i="4" s="1"/>
  <c r="DH399" i="4"/>
  <c r="DV399" i="4" s="1"/>
  <c r="DI399" i="4"/>
  <c r="DJ399" i="4"/>
  <c r="DK399" i="4"/>
  <c r="DY399" i="4" s="1"/>
  <c r="DR399" i="4"/>
  <c r="DS399" i="4"/>
  <c r="BN400" i="4"/>
  <c r="BZ400" i="4" s="1"/>
  <c r="CL400" i="4" s="1"/>
  <c r="BO400" i="4"/>
  <c r="CA400" i="4" s="1"/>
  <c r="CM400" i="4" s="1"/>
  <c r="BP400" i="4"/>
  <c r="BQ400" i="4"/>
  <c r="BR400" i="4"/>
  <c r="CD400" i="4" s="1"/>
  <c r="CP400" i="4" s="1"/>
  <c r="DR400" i="4" s="1"/>
  <c r="BS400" i="4"/>
  <c r="BT400" i="4"/>
  <c r="CF400" i="4" s="1"/>
  <c r="BU400" i="4"/>
  <c r="CG400" i="4" s="1"/>
  <c r="BV400" i="4"/>
  <c r="CH400" i="4" s="1"/>
  <c r="BW400" i="4"/>
  <c r="CI400" i="4" s="1"/>
  <c r="CU400" i="4" s="1"/>
  <c r="BX400" i="4"/>
  <c r="BY400" i="4"/>
  <c r="CB400" i="4"/>
  <c r="CN400" i="4" s="1"/>
  <c r="CC400" i="4"/>
  <c r="CO400" i="4" s="1"/>
  <c r="CE400" i="4"/>
  <c r="CQ400" i="4" s="1"/>
  <c r="CJ400" i="4"/>
  <c r="CV400" i="4" s="1"/>
  <c r="CK400" i="4"/>
  <c r="CW400" i="4" s="1"/>
  <c r="DY400" i="4" s="1"/>
  <c r="CR400" i="4"/>
  <c r="CS400" i="4"/>
  <c r="DU400" i="4" s="1"/>
  <c r="CT400" i="4"/>
  <c r="CZ400" i="4"/>
  <c r="DA400" i="4"/>
  <c r="DB400" i="4"/>
  <c r="DP400" i="4" s="1"/>
  <c r="DC400" i="4"/>
  <c r="DD400" i="4"/>
  <c r="DE400" i="4"/>
  <c r="DF400" i="4"/>
  <c r="DT400" i="4" s="1"/>
  <c r="DG400" i="4"/>
  <c r="DH400" i="4"/>
  <c r="DV400" i="4" s="1"/>
  <c r="DI400" i="4"/>
  <c r="DW400" i="4" s="1"/>
  <c r="DJ400" i="4"/>
  <c r="DX400" i="4" s="1"/>
  <c r="DK400" i="4"/>
  <c r="DQ400" i="4"/>
  <c r="BN401" i="4"/>
  <c r="BO401" i="4"/>
  <c r="BP401" i="4"/>
  <c r="CB401" i="4" s="1"/>
  <c r="BQ401" i="4"/>
  <c r="BR401" i="4"/>
  <c r="CD401" i="4" s="1"/>
  <c r="CP401" i="4" s="1"/>
  <c r="BS401" i="4"/>
  <c r="CE401" i="4" s="1"/>
  <c r="CQ401" i="4" s="1"/>
  <c r="DS401" i="4" s="1"/>
  <c r="BT401" i="4"/>
  <c r="CF401" i="4" s="1"/>
  <c r="CR401" i="4" s="1"/>
  <c r="BU401" i="4"/>
  <c r="CG401" i="4" s="1"/>
  <c r="CS401" i="4" s="1"/>
  <c r="BV401" i="4"/>
  <c r="BW401" i="4"/>
  <c r="BX401" i="4"/>
  <c r="CJ401" i="4" s="1"/>
  <c r="CV401" i="4" s="1"/>
  <c r="DX401" i="4" s="1"/>
  <c r="BY401" i="4"/>
  <c r="BZ401" i="4"/>
  <c r="CL401" i="4" s="1"/>
  <c r="CA401" i="4"/>
  <c r="CM401" i="4" s="1"/>
  <c r="CC401" i="4"/>
  <c r="CO401" i="4" s="1"/>
  <c r="CH401" i="4"/>
  <c r="CT401" i="4" s="1"/>
  <c r="CI401" i="4"/>
  <c r="CU401" i="4" s="1"/>
  <c r="DW401" i="4" s="1"/>
  <c r="CK401" i="4"/>
  <c r="CW401" i="4" s="1"/>
  <c r="CN401" i="4"/>
  <c r="DP401" i="4" s="1"/>
  <c r="CZ401" i="4"/>
  <c r="DA401" i="4"/>
  <c r="DM401" i="4" s="1"/>
  <c r="DB401" i="4"/>
  <c r="DC401" i="4"/>
  <c r="DQ401" i="4" s="1"/>
  <c r="DD401" i="4"/>
  <c r="DE401" i="4"/>
  <c r="DF401" i="4"/>
  <c r="DT401" i="4" s="1"/>
  <c r="DG401" i="4"/>
  <c r="DH401" i="4"/>
  <c r="DI401" i="4"/>
  <c r="DJ401" i="4"/>
  <c r="DK401" i="4"/>
  <c r="DO401" i="4"/>
  <c r="DV401" i="4"/>
  <c r="BN402" i="4"/>
  <c r="BO402" i="4"/>
  <c r="BP402" i="4"/>
  <c r="CB402" i="4" s="1"/>
  <c r="BQ402" i="4"/>
  <c r="CC402" i="4" s="1"/>
  <c r="BR402" i="4"/>
  <c r="BS402" i="4"/>
  <c r="CE402" i="4" s="1"/>
  <c r="CQ402" i="4" s="1"/>
  <c r="BT402" i="4"/>
  <c r="BU402" i="4"/>
  <c r="BV402" i="4"/>
  <c r="BW402" i="4"/>
  <c r="BX402" i="4"/>
  <c r="CJ402" i="4" s="1"/>
  <c r="CV402" i="4" s="1"/>
  <c r="BY402" i="4"/>
  <c r="CK402" i="4" s="1"/>
  <c r="BZ402" i="4"/>
  <c r="CL402" i="4" s="1"/>
  <c r="DN402" i="4" s="1"/>
  <c r="CA402" i="4"/>
  <c r="CM402" i="4" s="1"/>
  <c r="CD402" i="4"/>
  <c r="CF402" i="4"/>
  <c r="CR402" i="4" s="1"/>
  <c r="CG402" i="4"/>
  <c r="CS402" i="4" s="1"/>
  <c r="CH402" i="4"/>
  <c r="CI402" i="4"/>
  <c r="CU402" i="4" s="1"/>
  <c r="CN402" i="4"/>
  <c r="CO402" i="4"/>
  <c r="DQ402" i="4" s="1"/>
  <c r="CP402" i="4"/>
  <c r="CT402" i="4"/>
  <c r="CW402" i="4"/>
  <c r="DY402" i="4" s="1"/>
  <c r="CZ402" i="4"/>
  <c r="DA402" i="4"/>
  <c r="DO402" i="4" s="1"/>
  <c r="DB402" i="4"/>
  <c r="DC402" i="4"/>
  <c r="DD402" i="4"/>
  <c r="DE402" i="4"/>
  <c r="DF402" i="4"/>
  <c r="DT402" i="4" s="1"/>
  <c r="DG402" i="4"/>
  <c r="DH402" i="4"/>
  <c r="DI402" i="4"/>
  <c r="DW402" i="4" s="1"/>
  <c r="DJ402" i="4"/>
  <c r="DX402" i="4" s="1"/>
  <c r="DK402" i="4"/>
  <c r="DM402" i="4"/>
  <c r="DR402" i="4"/>
  <c r="DU402" i="4"/>
  <c r="DV402" i="4"/>
  <c r="BN403" i="4"/>
  <c r="BZ403" i="4" s="1"/>
  <c r="CL403" i="4" s="1"/>
  <c r="BO403" i="4"/>
  <c r="CA403" i="4" s="1"/>
  <c r="BP403" i="4"/>
  <c r="CB403" i="4" s="1"/>
  <c r="CN403" i="4" s="1"/>
  <c r="BQ403" i="4"/>
  <c r="CC403" i="4" s="1"/>
  <c r="CO403" i="4" s="1"/>
  <c r="BR403" i="4"/>
  <c r="BS403" i="4"/>
  <c r="BT403" i="4"/>
  <c r="BU403" i="4"/>
  <c r="BV403" i="4"/>
  <c r="CH403" i="4" s="1"/>
  <c r="BW403" i="4"/>
  <c r="CI403" i="4" s="1"/>
  <c r="BX403" i="4"/>
  <c r="CJ403" i="4" s="1"/>
  <c r="CV403" i="4" s="1"/>
  <c r="BY403" i="4"/>
  <c r="CK403" i="4" s="1"/>
  <c r="CW403" i="4" s="1"/>
  <c r="CD403" i="4"/>
  <c r="CP403" i="4" s="1"/>
  <c r="CE403" i="4"/>
  <c r="CQ403" i="4" s="1"/>
  <c r="DS403" i="4" s="1"/>
  <c r="CF403" i="4"/>
  <c r="CG403" i="4"/>
  <c r="CS403" i="4" s="1"/>
  <c r="CM403" i="4"/>
  <c r="DO403" i="4" s="1"/>
  <c r="CR403" i="4"/>
  <c r="DT403" i="4" s="1"/>
  <c r="CT403" i="4"/>
  <c r="CU403" i="4"/>
  <c r="DW403" i="4" s="1"/>
  <c r="CZ403" i="4"/>
  <c r="DA403" i="4"/>
  <c r="DB403" i="4"/>
  <c r="DC403" i="4"/>
  <c r="DD403" i="4"/>
  <c r="DR403" i="4" s="1"/>
  <c r="DE403" i="4"/>
  <c r="DF403" i="4"/>
  <c r="DG403" i="4"/>
  <c r="DU403" i="4" s="1"/>
  <c r="DH403" i="4"/>
  <c r="DI403" i="4"/>
  <c r="DJ403" i="4"/>
  <c r="DK403" i="4"/>
  <c r="DL403" i="4"/>
  <c r="DP403" i="4"/>
  <c r="BN404" i="4"/>
  <c r="BZ404" i="4" s="1"/>
  <c r="CL404" i="4" s="1"/>
  <c r="BO404" i="4"/>
  <c r="CA404" i="4" s="1"/>
  <c r="CM404" i="4" s="1"/>
  <c r="BP404" i="4"/>
  <c r="BQ404" i="4"/>
  <c r="BR404" i="4"/>
  <c r="CD404" i="4" s="1"/>
  <c r="CP404" i="4" s="1"/>
  <c r="BS404" i="4"/>
  <c r="BT404" i="4"/>
  <c r="CF404" i="4" s="1"/>
  <c r="CR404" i="4" s="1"/>
  <c r="BU404" i="4"/>
  <c r="CG404" i="4" s="1"/>
  <c r="BV404" i="4"/>
  <c r="BW404" i="4"/>
  <c r="CI404" i="4" s="1"/>
  <c r="CU404" i="4" s="1"/>
  <c r="BX404" i="4"/>
  <c r="BY404" i="4"/>
  <c r="CB404" i="4"/>
  <c r="CN404" i="4" s="1"/>
  <c r="CC404" i="4"/>
  <c r="CO404" i="4" s="1"/>
  <c r="DQ404" i="4" s="1"/>
  <c r="CE404" i="4"/>
  <c r="CQ404" i="4" s="1"/>
  <c r="CH404" i="4"/>
  <c r="CJ404" i="4"/>
  <c r="CV404" i="4" s="1"/>
  <c r="DX404" i="4" s="1"/>
  <c r="CK404" i="4"/>
  <c r="CW404" i="4" s="1"/>
  <c r="DY404" i="4" s="1"/>
  <c r="CS404" i="4"/>
  <c r="DU404" i="4" s="1"/>
  <c r="CT404" i="4"/>
  <c r="CZ404" i="4"/>
  <c r="DA404" i="4"/>
  <c r="DB404" i="4"/>
  <c r="DP404" i="4" s="1"/>
  <c r="DC404" i="4"/>
  <c r="DD404" i="4"/>
  <c r="DE404" i="4"/>
  <c r="DF404" i="4"/>
  <c r="DT404" i="4" s="1"/>
  <c r="DG404" i="4"/>
  <c r="DH404" i="4"/>
  <c r="DI404" i="4"/>
  <c r="DJ404" i="4"/>
  <c r="DK404" i="4"/>
  <c r="DR404" i="4"/>
  <c r="DV404" i="4"/>
  <c r="BN405" i="4"/>
  <c r="BO405" i="4"/>
  <c r="BP405" i="4"/>
  <c r="CB405" i="4" s="1"/>
  <c r="CN405" i="4" s="1"/>
  <c r="BQ405" i="4"/>
  <c r="BR405" i="4"/>
  <c r="CD405" i="4" s="1"/>
  <c r="CP405" i="4" s="1"/>
  <c r="BS405" i="4"/>
  <c r="CE405" i="4" s="1"/>
  <c r="CQ405" i="4" s="1"/>
  <c r="DS405" i="4" s="1"/>
  <c r="BT405" i="4"/>
  <c r="BU405" i="4"/>
  <c r="CG405" i="4" s="1"/>
  <c r="CS405" i="4" s="1"/>
  <c r="BV405" i="4"/>
  <c r="BW405" i="4"/>
  <c r="BX405" i="4"/>
  <c r="BY405" i="4"/>
  <c r="BZ405" i="4"/>
  <c r="CL405" i="4" s="1"/>
  <c r="CA405" i="4"/>
  <c r="CM405" i="4" s="1"/>
  <c r="CC405" i="4"/>
  <c r="CO405" i="4" s="1"/>
  <c r="CF405" i="4"/>
  <c r="CR405" i="4" s="1"/>
  <c r="DT405" i="4" s="1"/>
  <c r="CH405" i="4"/>
  <c r="CT405" i="4" s="1"/>
  <c r="CI405" i="4"/>
  <c r="CU405" i="4" s="1"/>
  <c r="DW405" i="4" s="1"/>
  <c r="CJ405" i="4"/>
  <c r="CV405" i="4" s="1"/>
  <c r="DX405" i="4" s="1"/>
  <c r="CK405" i="4"/>
  <c r="CW405" i="4" s="1"/>
  <c r="CZ405" i="4"/>
  <c r="DA405" i="4"/>
  <c r="DB405" i="4"/>
  <c r="DC405" i="4"/>
  <c r="DQ405" i="4" s="1"/>
  <c r="DD405" i="4"/>
  <c r="DE405" i="4"/>
  <c r="DF405" i="4"/>
  <c r="DG405" i="4"/>
  <c r="DU405" i="4" s="1"/>
  <c r="DH405" i="4"/>
  <c r="DV405" i="4" s="1"/>
  <c r="DI405" i="4"/>
  <c r="DJ405" i="4"/>
  <c r="DK405" i="4"/>
  <c r="DO405" i="4"/>
  <c r="DP405" i="4"/>
  <c r="BN406" i="4"/>
  <c r="BZ406" i="4" s="1"/>
  <c r="CL406" i="4" s="1"/>
  <c r="DN406" i="4" s="1"/>
  <c r="BO406" i="4"/>
  <c r="BP406" i="4"/>
  <c r="CB406" i="4" s="1"/>
  <c r="CN406" i="4" s="1"/>
  <c r="BQ406" i="4"/>
  <c r="CC406" i="4" s="1"/>
  <c r="CO406" i="4" s="1"/>
  <c r="DQ406" i="4" s="1"/>
  <c r="BR406" i="4"/>
  <c r="CD406" i="4" s="1"/>
  <c r="CP406" i="4" s="1"/>
  <c r="BS406" i="4"/>
  <c r="CE406" i="4" s="1"/>
  <c r="CQ406" i="4" s="1"/>
  <c r="BT406" i="4"/>
  <c r="BU406" i="4"/>
  <c r="BV406" i="4"/>
  <c r="CH406" i="4" s="1"/>
  <c r="CT406" i="4" s="1"/>
  <c r="DV406" i="4" s="1"/>
  <c r="BW406" i="4"/>
  <c r="BX406" i="4"/>
  <c r="CJ406" i="4" s="1"/>
  <c r="CV406" i="4" s="1"/>
  <c r="BY406" i="4"/>
  <c r="CK406" i="4" s="1"/>
  <c r="CW406" i="4" s="1"/>
  <c r="DY406" i="4" s="1"/>
  <c r="CA406" i="4"/>
  <c r="CM406" i="4" s="1"/>
  <c r="CF406" i="4"/>
  <c r="CR406" i="4" s="1"/>
  <c r="CG406" i="4"/>
  <c r="CS406" i="4" s="1"/>
  <c r="DU406" i="4" s="1"/>
  <c r="CI406" i="4"/>
  <c r="CU406" i="4" s="1"/>
  <c r="CZ406" i="4"/>
  <c r="DA406" i="4"/>
  <c r="DO406" i="4" s="1"/>
  <c r="DB406" i="4"/>
  <c r="DL406" i="4" s="1"/>
  <c r="DC406" i="4"/>
  <c r="DD406" i="4"/>
  <c r="DE406" i="4"/>
  <c r="DF406" i="4"/>
  <c r="DG406" i="4"/>
  <c r="DH406" i="4"/>
  <c r="DI406" i="4"/>
  <c r="DJ406" i="4"/>
  <c r="DK406" i="4"/>
  <c r="DR406" i="4"/>
  <c r="DT406" i="4"/>
  <c r="BN407" i="4"/>
  <c r="BZ407" i="4" s="1"/>
  <c r="CL407" i="4" s="1"/>
  <c r="BO407" i="4"/>
  <c r="CA407" i="4" s="1"/>
  <c r="BP407" i="4"/>
  <c r="BQ407" i="4"/>
  <c r="CC407" i="4" s="1"/>
  <c r="CO407" i="4" s="1"/>
  <c r="BR407" i="4"/>
  <c r="BS407" i="4"/>
  <c r="BT407" i="4"/>
  <c r="CF407" i="4" s="1"/>
  <c r="CR407" i="4" s="1"/>
  <c r="BU407" i="4"/>
  <c r="BV407" i="4"/>
  <c r="CH407" i="4" s="1"/>
  <c r="BW407" i="4"/>
  <c r="CI407" i="4" s="1"/>
  <c r="CU407" i="4" s="1"/>
  <c r="DW407" i="4" s="1"/>
  <c r="BX407" i="4"/>
  <c r="BY407" i="4"/>
  <c r="CK407" i="4" s="1"/>
  <c r="CW407" i="4" s="1"/>
  <c r="CB407" i="4"/>
  <c r="CD407" i="4"/>
  <c r="CP407" i="4" s="1"/>
  <c r="CE407" i="4"/>
  <c r="CQ407" i="4" s="1"/>
  <c r="DS407" i="4" s="1"/>
  <c r="CG407" i="4"/>
  <c r="CS407" i="4" s="1"/>
  <c r="CJ407" i="4"/>
  <c r="CV407" i="4" s="1"/>
  <c r="CM407" i="4"/>
  <c r="DO407" i="4" s="1"/>
  <c r="CN407" i="4"/>
  <c r="CT407" i="4"/>
  <c r="CZ407" i="4"/>
  <c r="DA407" i="4"/>
  <c r="DB407" i="4"/>
  <c r="DC407" i="4"/>
  <c r="DD407" i="4"/>
  <c r="DE407" i="4"/>
  <c r="DF407" i="4"/>
  <c r="DG407" i="4"/>
  <c r="DU407" i="4" s="1"/>
  <c r="DH407" i="4"/>
  <c r="DV407" i="4" s="1"/>
  <c r="DI407" i="4"/>
  <c r="DJ407" i="4"/>
  <c r="DK407" i="4"/>
  <c r="DT407" i="4"/>
  <c r="BN408" i="4"/>
  <c r="BZ408" i="4" s="1"/>
  <c r="CL408" i="4" s="1"/>
  <c r="DN408" i="4" s="1"/>
  <c r="BO408" i="4"/>
  <c r="CA408" i="4" s="1"/>
  <c r="CM408" i="4" s="1"/>
  <c r="BP408" i="4"/>
  <c r="BQ408" i="4"/>
  <c r="BR408" i="4"/>
  <c r="CD408" i="4" s="1"/>
  <c r="CP408" i="4" s="1"/>
  <c r="DR408" i="4" s="1"/>
  <c r="BS408" i="4"/>
  <c r="BT408" i="4"/>
  <c r="CF408" i="4" s="1"/>
  <c r="CR408" i="4" s="1"/>
  <c r="BU408" i="4"/>
  <c r="CG408" i="4" s="1"/>
  <c r="BV408" i="4"/>
  <c r="CH408" i="4" s="1"/>
  <c r="CT408" i="4" s="1"/>
  <c r="DV408" i="4" s="1"/>
  <c r="BW408" i="4"/>
  <c r="CI408" i="4" s="1"/>
  <c r="CU408" i="4" s="1"/>
  <c r="BX408" i="4"/>
  <c r="BY408" i="4"/>
  <c r="CB408" i="4"/>
  <c r="CN408" i="4" s="1"/>
  <c r="CC408" i="4"/>
  <c r="CO408" i="4" s="1"/>
  <c r="DQ408" i="4" s="1"/>
  <c r="CE408" i="4"/>
  <c r="CQ408" i="4" s="1"/>
  <c r="CJ408" i="4"/>
  <c r="CV408" i="4" s="1"/>
  <c r="CK408" i="4"/>
  <c r="CW408" i="4" s="1"/>
  <c r="CS408" i="4"/>
  <c r="DU408" i="4" s="1"/>
  <c r="CZ408" i="4"/>
  <c r="DA408" i="4"/>
  <c r="DB408" i="4"/>
  <c r="DC408" i="4"/>
  <c r="DD408" i="4"/>
  <c r="DE408" i="4"/>
  <c r="DS408" i="4" s="1"/>
  <c r="DF408" i="4"/>
  <c r="DG408" i="4"/>
  <c r="DH408" i="4"/>
  <c r="DI408" i="4"/>
  <c r="DJ408" i="4"/>
  <c r="DX408" i="4" s="1"/>
  <c r="DK408" i="4"/>
  <c r="DP408" i="4"/>
  <c r="DY408" i="4"/>
  <c r="BN409" i="4"/>
  <c r="BO409" i="4"/>
  <c r="BP409" i="4"/>
  <c r="BQ409" i="4"/>
  <c r="BR409" i="4"/>
  <c r="CD409" i="4" s="1"/>
  <c r="BS409" i="4"/>
  <c r="CE409" i="4" s="1"/>
  <c r="CQ409" i="4" s="1"/>
  <c r="DS409" i="4" s="1"/>
  <c r="BT409" i="4"/>
  <c r="CF409" i="4" s="1"/>
  <c r="BU409" i="4"/>
  <c r="CG409" i="4" s="1"/>
  <c r="CS409" i="4" s="1"/>
  <c r="BV409" i="4"/>
  <c r="BW409" i="4"/>
  <c r="BX409" i="4"/>
  <c r="CJ409" i="4" s="1"/>
  <c r="BY409" i="4"/>
  <c r="BZ409" i="4"/>
  <c r="CL409" i="4" s="1"/>
  <c r="CA409" i="4"/>
  <c r="CM409" i="4" s="1"/>
  <c r="CB409" i="4"/>
  <c r="CN409" i="4" s="1"/>
  <c r="DP409" i="4" s="1"/>
  <c r="CC409" i="4"/>
  <c r="CO409" i="4" s="1"/>
  <c r="CH409" i="4"/>
  <c r="CT409" i="4" s="1"/>
  <c r="DV409" i="4" s="1"/>
  <c r="CI409" i="4"/>
  <c r="CU409" i="4" s="1"/>
  <c r="CK409" i="4"/>
  <c r="CW409" i="4" s="1"/>
  <c r="CP409" i="4"/>
  <c r="CR409" i="4"/>
  <c r="CV409" i="4"/>
  <c r="DX409" i="4" s="1"/>
  <c r="CZ409" i="4"/>
  <c r="DA409" i="4"/>
  <c r="DB409" i="4"/>
  <c r="DC409" i="4"/>
  <c r="DQ409" i="4" s="1"/>
  <c r="DD409" i="4"/>
  <c r="DR409" i="4" s="1"/>
  <c r="DE409" i="4"/>
  <c r="DF409" i="4"/>
  <c r="DG409" i="4"/>
  <c r="DU409" i="4" s="1"/>
  <c r="DH409" i="4"/>
  <c r="DI409" i="4"/>
  <c r="DJ409" i="4"/>
  <c r="DK409" i="4"/>
  <c r="DN409" i="4"/>
  <c r="DO409" i="4"/>
  <c r="DW409" i="4"/>
  <c r="BN410" i="4"/>
  <c r="BZ410" i="4" s="1"/>
  <c r="CL410" i="4" s="1"/>
  <c r="DN410" i="4" s="1"/>
  <c r="BO410" i="4"/>
  <c r="BP410" i="4"/>
  <c r="CB410" i="4" s="1"/>
  <c r="CN410" i="4" s="1"/>
  <c r="BQ410" i="4"/>
  <c r="CC410" i="4" s="1"/>
  <c r="CO410" i="4" s="1"/>
  <c r="DQ410" i="4" s="1"/>
  <c r="BR410" i="4"/>
  <c r="BS410" i="4"/>
  <c r="CE410" i="4" s="1"/>
  <c r="CQ410" i="4" s="1"/>
  <c r="BT410" i="4"/>
  <c r="BU410" i="4"/>
  <c r="BV410" i="4"/>
  <c r="BW410" i="4"/>
  <c r="BX410" i="4"/>
  <c r="CJ410" i="4" s="1"/>
  <c r="CV410" i="4" s="1"/>
  <c r="BY410" i="4"/>
  <c r="CK410" i="4" s="1"/>
  <c r="CA410" i="4"/>
  <c r="CM410" i="4" s="1"/>
  <c r="CD410" i="4"/>
  <c r="CF410" i="4"/>
  <c r="CR410" i="4" s="1"/>
  <c r="CG410" i="4"/>
  <c r="CS410" i="4" s="1"/>
  <c r="DU410" i="4" s="1"/>
  <c r="CH410" i="4"/>
  <c r="CT410" i="4" s="1"/>
  <c r="DV410" i="4" s="1"/>
  <c r="CI410" i="4"/>
  <c r="CU410" i="4" s="1"/>
  <c r="CP410" i="4"/>
  <c r="DR410" i="4" s="1"/>
  <c r="CW410" i="4"/>
  <c r="DY410" i="4" s="1"/>
  <c r="CZ410" i="4"/>
  <c r="DA410" i="4"/>
  <c r="DB410" i="4"/>
  <c r="DL410" i="4" s="1"/>
  <c r="DC410" i="4"/>
  <c r="DD410" i="4"/>
  <c r="DE410" i="4"/>
  <c r="DS410" i="4" s="1"/>
  <c r="DF410" i="4"/>
  <c r="DT410" i="4" s="1"/>
  <c r="DG410" i="4"/>
  <c r="DH410" i="4"/>
  <c r="DI410" i="4"/>
  <c r="DJ410" i="4"/>
  <c r="DK410" i="4"/>
  <c r="DM410" i="4"/>
  <c r="BN411" i="4"/>
  <c r="BZ411" i="4" s="1"/>
  <c r="BO411" i="4"/>
  <c r="CA411" i="4" s="1"/>
  <c r="CM411" i="4" s="1"/>
  <c r="DO411" i="4" s="1"/>
  <c r="BP411" i="4"/>
  <c r="CB411" i="4" s="1"/>
  <c r="CN411" i="4" s="1"/>
  <c r="BQ411" i="4"/>
  <c r="CC411" i="4" s="1"/>
  <c r="CO411" i="4" s="1"/>
  <c r="BR411" i="4"/>
  <c r="BS411" i="4"/>
  <c r="BT411" i="4"/>
  <c r="BU411" i="4"/>
  <c r="BV411" i="4"/>
  <c r="CH411" i="4" s="1"/>
  <c r="BW411" i="4"/>
  <c r="CI411" i="4" s="1"/>
  <c r="CU411" i="4" s="1"/>
  <c r="DW411" i="4" s="1"/>
  <c r="BX411" i="4"/>
  <c r="BY411" i="4"/>
  <c r="CK411" i="4" s="1"/>
  <c r="CW411" i="4" s="1"/>
  <c r="CD411" i="4"/>
  <c r="CP411" i="4" s="1"/>
  <c r="CE411" i="4"/>
  <c r="CQ411" i="4" s="1"/>
  <c r="DS411" i="4" s="1"/>
  <c r="CF411" i="4"/>
  <c r="CR411" i="4" s="1"/>
  <c r="DT411" i="4" s="1"/>
  <c r="CG411" i="4"/>
  <c r="CS411" i="4" s="1"/>
  <c r="CJ411" i="4"/>
  <c r="CV411" i="4" s="1"/>
  <c r="CL411" i="4"/>
  <c r="CT411" i="4"/>
  <c r="CZ411" i="4"/>
  <c r="DA411" i="4"/>
  <c r="DB411" i="4"/>
  <c r="DP411" i="4" s="1"/>
  <c r="DC411" i="4"/>
  <c r="DD411" i="4"/>
  <c r="DE411" i="4"/>
  <c r="DF411" i="4"/>
  <c r="DG411" i="4"/>
  <c r="DU411" i="4" s="1"/>
  <c r="DH411" i="4"/>
  <c r="DV411" i="4" s="1"/>
  <c r="DI411" i="4"/>
  <c r="DJ411" i="4"/>
  <c r="DK411" i="4"/>
  <c r="DR411" i="4"/>
  <c r="DX411" i="4"/>
  <c r="BN412" i="4"/>
  <c r="BO412" i="4"/>
  <c r="CA412" i="4" s="1"/>
  <c r="CM412" i="4" s="1"/>
  <c r="BP412" i="4"/>
  <c r="BQ412" i="4"/>
  <c r="BR412" i="4"/>
  <c r="CD412" i="4" s="1"/>
  <c r="BS412" i="4"/>
  <c r="BT412" i="4"/>
  <c r="CF412" i="4" s="1"/>
  <c r="CR412" i="4" s="1"/>
  <c r="BU412" i="4"/>
  <c r="CG412" i="4" s="1"/>
  <c r="BV412" i="4"/>
  <c r="BW412" i="4"/>
  <c r="CI412" i="4" s="1"/>
  <c r="CU412" i="4" s="1"/>
  <c r="BX412" i="4"/>
  <c r="BY412" i="4"/>
  <c r="BZ412" i="4"/>
  <c r="CL412" i="4" s="1"/>
  <c r="CB412" i="4"/>
  <c r="CN412" i="4" s="1"/>
  <c r="CC412" i="4"/>
  <c r="CO412" i="4" s="1"/>
  <c r="DQ412" i="4" s="1"/>
  <c r="CE412" i="4"/>
  <c r="CQ412" i="4" s="1"/>
  <c r="CH412" i="4"/>
  <c r="CT412" i="4" s="1"/>
  <c r="CJ412" i="4"/>
  <c r="CV412" i="4" s="1"/>
  <c r="CK412" i="4"/>
  <c r="CW412" i="4" s="1"/>
  <c r="CP412" i="4"/>
  <c r="DR412" i="4" s="1"/>
  <c r="CS412" i="4"/>
  <c r="DU412" i="4" s="1"/>
  <c r="CZ412" i="4"/>
  <c r="DA412" i="4"/>
  <c r="DB412" i="4"/>
  <c r="DP412" i="4" s="1"/>
  <c r="DC412" i="4"/>
  <c r="DD412" i="4"/>
  <c r="DE412" i="4"/>
  <c r="DS412" i="4" s="1"/>
  <c r="DF412" i="4"/>
  <c r="DG412" i="4"/>
  <c r="DH412" i="4"/>
  <c r="DI412" i="4"/>
  <c r="DJ412" i="4"/>
  <c r="DX412" i="4" s="1"/>
  <c r="DK412" i="4"/>
  <c r="DV412" i="4"/>
  <c r="DY412" i="4"/>
  <c r="BN413" i="4"/>
  <c r="BO413" i="4"/>
  <c r="BP413" i="4"/>
  <c r="BQ413" i="4"/>
  <c r="BR413" i="4"/>
  <c r="CD413" i="4" s="1"/>
  <c r="BS413" i="4"/>
  <c r="CE413" i="4" s="1"/>
  <c r="BT413" i="4"/>
  <c r="BU413" i="4"/>
  <c r="CG413" i="4" s="1"/>
  <c r="CS413" i="4" s="1"/>
  <c r="BV413" i="4"/>
  <c r="BW413" i="4"/>
  <c r="BX413" i="4"/>
  <c r="BY413" i="4"/>
  <c r="BZ413" i="4"/>
  <c r="CL413" i="4" s="1"/>
  <c r="CA413" i="4"/>
  <c r="CM413" i="4" s="1"/>
  <c r="CB413" i="4"/>
  <c r="CN413" i="4" s="1"/>
  <c r="DP413" i="4" s="1"/>
  <c r="CC413" i="4"/>
  <c r="CO413" i="4" s="1"/>
  <c r="CF413" i="4"/>
  <c r="CH413" i="4"/>
  <c r="CT413" i="4" s="1"/>
  <c r="CI413" i="4"/>
  <c r="CU413" i="4" s="1"/>
  <c r="CJ413" i="4"/>
  <c r="CK413" i="4"/>
  <c r="CW413" i="4" s="1"/>
  <c r="CP413" i="4"/>
  <c r="CQ413" i="4"/>
  <c r="DS413" i="4" s="1"/>
  <c r="CR413" i="4"/>
  <c r="CV413" i="4"/>
  <c r="CZ413" i="4"/>
  <c r="DA413" i="4"/>
  <c r="DB413" i="4"/>
  <c r="DC413" i="4"/>
  <c r="DD413" i="4"/>
  <c r="DR413" i="4" s="1"/>
  <c r="DE413" i="4"/>
  <c r="DF413" i="4"/>
  <c r="DG413" i="4"/>
  <c r="DH413" i="4"/>
  <c r="DV413" i="4" s="1"/>
  <c r="DI413" i="4"/>
  <c r="DJ413" i="4"/>
  <c r="DK413" i="4"/>
  <c r="DY413" i="4" s="1"/>
  <c r="DL413" i="4"/>
  <c r="DO413" i="4"/>
  <c r="DT413" i="4"/>
  <c r="DW413" i="4"/>
  <c r="DX413" i="4"/>
  <c r="BN414" i="4"/>
  <c r="BZ414" i="4" s="1"/>
  <c r="CL414" i="4" s="1"/>
  <c r="DN414" i="4" s="1"/>
  <c r="BO414" i="4"/>
  <c r="BP414" i="4"/>
  <c r="CB414" i="4" s="1"/>
  <c r="BQ414" i="4"/>
  <c r="CC414" i="4" s="1"/>
  <c r="CO414" i="4" s="1"/>
  <c r="DQ414" i="4" s="1"/>
  <c r="BR414" i="4"/>
  <c r="BS414" i="4"/>
  <c r="CE414" i="4" s="1"/>
  <c r="CQ414" i="4" s="1"/>
  <c r="BT414" i="4"/>
  <c r="BU414" i="4"/>
  <c r="BV414" i="4"/>
  <c r="CH414" i="4" s="1"/>
  <c r="CT414" i="4" s="1"/>
  <c r="DV414" i="4" s="1"/>
  <c r="BW414" i="4"/>
  <c r="BX414" i="4"/>
  <c r="CJ414" i="4" s="1"/>
  <c r="BY414" i="4"/>
  <c r="CK414" i="4" s="1"/>
  <c r="CA414" i="4"/>
  <c r="CM414" i="4" s="1"/>
  <c r="CD414" i="4"/>
  <c r="CF414" i="4"/>
  <c r="CR414" i="4" s="1"/>
  <c r="CG414" i="4"/>
  <c r="CS414" i="4" s="1"/>
  <c r="CI414" i="4"/>
  <c r="CU414" i="4" s="1"/>
  <c r="CN414" i="4"/>
  <c r="CP414" i="4"/>
  <c r="CV414" i="4"/>
  <c r="CW414" i="4"/>
  <c r="DY414" i="4" s="1"/>
  <c r="CZ414" i="4"/>
  <c r="DA414" i="4"/>
  <c r="DO414" i="4" s="1"/>
  <c r="DB414" i="4"/>
  <c r="DC414" i="4"/>
  <c r="DD414" i="4"/>
  <c r="DE414" i="4"/>
  <c r="DS414" i="4" s="1"/>
  <c r="DF414" i="4"/>
  <c r="DT414" i="4" s="1"/>
  <c r="DG414" i="4"/>
  <c r="DH414" i="4"/>
  <c r="DI414" i="4"/>
  <c r="DW414" i="4" s="1"/>
  <c r="DJ414" i="4"/>
  <c r="DK414" i="4"/>
  <c r="DL414" i="4"/>
  <c r="DM414" i="4"/>
  <c r="DU414" i="4"/>
  <c r="BN415" i="4"/>
  <c r="BZ415" i="4" s="1"/>
  <c r="CL415" i="4" s="1"/>
  <c r="BO415" i="4"/>
  <c r="CA415" i="4" s="1"/>
  <c r="CM415" i="4" s="1"/>
  <c r="DO415" i="4" s="1"/>
  <c r="BP415" i="4"/>
  <c r="CB415" i="4" s="1"/>
  <c r="CN415" i="4" s="1"/>
  <c r="BQ415" i="4"/>
  <c r="CC415" i="4" s="1"/>
  <c r="CO415" i="4" s="1"/>
  <c r="BR415" i="4"/>
  <c r="BS415" i="4"/>
  <c r="BT415" i="4"/>
  <c r="BU415" i="4"/>
  <c r="BV415" i="4"/>
  <c r="CH415" i="4" s="1"/>
  <c r="CT415" i="4" s="1"/>
  <c r="BW415" i="4"/>
  <c r="CI415" i="4" s="1"/>
  <c r="BX415" i="4"/>
  <c r="BY415" i="4"/>
  <c r="CK415" i="4" s="1"/>
  <c r="CW415" i="4" s="1"/>
  <c r="CD415" i="4"/>
  <c r="CP415" i="4" s="1"/>
  <c r="CE415" i="4"/>
  <c r="CQ415" i="4" s="1"/>
  <c r="CF415" i="4"/>
  <c r="CR415" i="4" s="1"/>
  <c r="DT415" i="4" s="1"/>
  <c r="CG415" i="4"/>
  <c r="CS415" i="4" s="1"/>
  <c r="CJ415" i="4"/>
  <c r="CU415" i="4"/>
  <c r="DW415" i="4" s="1"/>
  <c r="CV415" i="4"/>
  <c r="DX415" i="4" s="1"/>
  <c r="CZ415" i="4"/>
  <c r="DA415" i="4"/>
  <c r="DB415" i="4"/>
  <c r="DP415" i="4" s="1"/>
  <c r="DC415" i="4"/>
  <c r="DD415" i="4"/>
  <c r="DE415" i="4"/>
  <c r="DF415" i="4"/>
  <c r="DG415" i="4"/>
  <c r="DH415" i="4"/>
  <c r="DV415" i="4" s="1"/>
  <c r="DI415" i="4"/>
  <c r="DJ415" i="4"/>
  <c r="DK415" i="4"/>
  <c r="DY415" i="4" s="1"/>
  <c r="DR415" i="4"/>
  <c r="DS415" i="4"/>
  <c r="BN416" i="4"/>
  <c r="BZ416" i="4" s="1"/>
  <c r="BO416" i="4"/>
  <c r="CA416" i="4" s="1"/>
  <c r="CM416" i="4" s="1"/>
  <c r="BP416" i="4"/>
  <c r="BQ416" i="4"/>
  <c r="BR416" i="4"/>
  <c r="CD416" i="4" s="1"/>
  <c r="CP416" i="4" s="1"/>
  <c r="DR416" i="4" s="1"/>
  <c r="BS416" i="4"/>
  <c r="BT416" i="4"/>
  <c r="CF416" i="4" s="1"/>
  <c r="BU416" i="4"/>
  <c r="CG416" i="4" s="1"/>
  <c r="BV416" i="4"/>
  <c r="CH416" i="4" s="1"/>
  <c r="BW416" i="4"/>
  <c r="CI416" i="4" s="1"/>
  <c r="CU416" i="4" s="1"/>
  <c r="BX416" i="4"/>
  <c r="BY416" i="4"/>
  <c r="CB416" i="4"/>
  <c r="CN416" i="4" s="1"/>
  <c r="CC416" i="4"/>
  <c r="CO416" i="4" s="1"/>
  <c r="CE416" i="4"/>
  <c r="CQ416" i="4" s="1"/>
  <c r="CJ416" i="4"/>
  <c r="CV416" i="4" s="1"/>
  <c r="CK416" i="4"/>
  <c r="CW416" i="4" s="1"/>
  <c r="CL416" i="4"/>
  <c r="CR416" i="4"/>
  <c r="CS416" i="4"/>
  <c r="DU416" i="4" s="1"/>
  <c r="CT416" i="4"/>
  <c r="CZ416" i="4"/>
  <c r="DA416" i="4"/>
  <c r="DB416" i="4"/>
  <c r="DP416" i="4" s="1"/>
  <c r="DC416" i="4"/>
  <c r="DD416" i="4"/>
  <c r="DE416" i="4"/>
  <c r="DF416" i="4"/>
  <c r="DT416" i="4" s="1"/>
  <c r="DG416" i="4"/>
  <c r="DH416" i="4"/>
  <c r="DV416" i="4" s="1"/>
  <c r="DI416" i="4"/>
  <c r="DW416" i="4" s="1"/>
  <c r="DJ416" i="4"/>
  <c r="DX416" i="4" s="1"/>
  <c r="DK416" i="4"/>
  <c r="DQ416" i="4"/>
  <c r="DY416" i="4"/>
  <c r="BN417" i="4"/>
  <c r="BO417" i="4"/>
  <c r="BP417" i="4"/>
  <c r="CB417" i="4" s="1"/>
  <c r="BQ417" i="4"/>
  <c r="BR417" i="4"/>
  <c r="CD417" i="4" s="1"/>
  <c r="BS417" i="4"/>
  <c r="CE417" i="4" s="1"/>
  <c r="CQ417" i="4" s="1"/>
  <c r="DS417" i="4" s="1"/>
  <c r="BT417" i="4"/>
  <c r="CF417" i="4" s="1"/>
  <c r="CR417" i="4" s="1"/>
  <c r="BU417" i="4"/>
  <c r="CG417" i="4" s="1"/>
  <c r="CS417" i="4" s="1"/>
  <c r="BV417" i="4"/>
  <c r="BW417" i="4"/>
  <c r="BX417" i="4"/>
  <c r="CJ417" i="4" s="1"/>
  <c r="CV417" i="4" s="1"/>
  <c r="DX417" i="4" s="1"/>
  <c r="BY417" i="4"/>
  <c r="BZ417" i="4"/>
  <c r="CL417" i="4" s="1"/>
  <c r="CA417" i="4"/>
  <c r="CM417" i="4" s="1"/>
  <c r="DO417" i="4" s="1"/>
  <c r="CC417" i="4"/>
  <c r="CO417" i="4" s="1"/>
  <c r="CH417" i="4"/>
  <c r="CT417" i="4" s="1"/>
  <c r="CI417" i="4"/>
  <c r="CU417" i="4" s="1"/>
  <c r="DW417" i="4" s="1"/>
  <c r="CK417" i="4"/>
  <c r="CW417" i="4" s="1"/>
  <c r="CN417" i="4"/>
  <c r="DP417" i="4" s="1"/>
  <c r="CP417" i="4"/>
  <c r="CZ417" i="4"/>
  <c r="DA417" i="4"/>
  <c r="DM417" i="4" s="1"/>
  <c r="DB417" i="4"/>
  <c r="DC417" i="4"/>
  <c r="DQ417" i="4" s="1"/>
  <c r="DD417" i="4"/>
  <c r="DE417" i="4"/>
  <c r="DF417" i="4"/>
  <c r="DT417" i="4" s="1"/>
  <c r="DG417" i="4"/>
  <c r="DH417" i="4"/>
  <c r="DI417" i="4"/>
  <c r="DJ417" i="4"/>
  <c r="DK417" i="4"/>
  <c r="DV417" i="4"/>
  <c r="BN418" i="4"/>
  <c r="BO418" i="4"/>
  <c r="BP418" i="4"/>
  <c r="CB418" i="4" s="1"/>
  <c r="BQ418" i="4"/>
  <c r="CC418" i="4" s="1"/>
  <c r="BR418" i="4"/>
  <c r="CD418" i="4" s="1"/>
  <c r="CP418" i="4" s="1"/>
  <c r="DR418" i="4" s="1"/>
  <c r="BS418" i="4"/>
  <c r="CE418" i="4" s="1"/>
  <c r="CQ418" i="4" s="1"/>
  <c r="BT418" i="4"/>
  <c r="BU418" i="4"/>
  <c r="BV418" i="4"/>
  <c r="BW418" i="4"/>
  <c r="BX418" i="4"/>
  <c r="CJ418" i="4" s="1"/>
  <c r="CV418" i="4" s="1"/>
  <c r="BY418" i="4"/>
  <c r="CK418" i="4" s="1"/>
  <c r="BZ418" i="4"/>
  <c r="CL418" i="4" s="1"/>
  <c r="DN418" i="4" s="1"/>
  <c r="CA418" i="4"/>
  <c r="CM418" i="4" s="1"/>
  <c r="CF418" i="4"/>
  <c r="CR418" i="4" s="1"/>
  <c r="CG418" i="4"/>
  <c r="CS418" i="4" s="1"/>
  <c r="CH418" i="4"/>
  <c r="CI418" i="4"/>
  <c r="CU418" i="4" s="1"/>
  <c r="CN418" i="4"/>
  <c r="CO418" i="4"/>
  <c r="DQ418" i="4" s="1"/>
  <c r="CT418" i="4"/>
  <c r="CW418" i="4"/>
  <c r="DY418" i="4" s="1"/>
  <c r="CZ418" i="4"/>
  <c r="DA418" i="4"/>
  <c r="DB418" i="4"/>
  <c r="DC418" i="4"/>
  <c r="DD418" i="4"/>
  <c r="DE418" i="4"/>
  <c r="DF418" i="4"/>
  <c r="DT418" i="4" s="1"/>
  <c r="DG418" i="4"/>
  <c r="DH418" i="4"/>
  <c r="DI418" i="4"/>
  <c r="DJ418" i="4"/>
  <c r="DX418" i="4" s="1"/>
  <c r="DK418" i="4"/>
  <c r="DM418" i="4"/>
  <c r="DU418" i="4"/>
  <c r="DV418" i="4"/>
  <c r="BN419" i="4"/>
  <c r="BZ419" i="4" s="1"/>
  <c r="CL419" i="4" s="1"/>
  <c r="BO419" i="4"/>
  <c r="CA419" i="4" s="1"/>
  <c r="BP419" i="4"/>
  <c r="CB419" i="4" s="1"/>
  <c r="CN419" i="4" s="1"/>
  <c r="DP419" i="4" s="1"/>
  <c r="BQ419" i="4"/>
  <c r="CC419" i="4" s="1"/>
  <c r="CO419" i="4" s="1"/>
  <c r="BR419" i="4"/>
  <c r="BS419" i="4"/>
  <c r="BT419" i="4"/>
  <c r="BU419" i="4"/>
  <c r="BV419" i="4"/>
  <c r="CH419" i="4" s="1"/>
  <c r="BW419" i="4"/>
  <c r="CI419" i="4" s="1"/>
  <c r="BX419" i="4"/>
  <c r="CJ419" i="4" s="1"/>
  <c r="CV419" i="4" s="1"/>
  <c r="BY419" i="4"/>
  <c r="CK419" i="4" s="1"/>
  <c r="CW419" i="4" s="1"/>
  <c r="CD419" i="4"/>
  <c r="CP419" i="4" s="1"/>
  <c r="CE419" i="4"/>
  <c r="CQ419" i="4" s="1"/>
  <c r="DS419" i="4" s="1"/>
  <c r="CF419" i="4"/>
  <c r="CG419" i="4"/>
  <c r="CS419" i="4" s="1"/>
  <c r="CM419" i="4"/>
  <c r="DO419" i="4" s="1"/>
  <c r="CR419" i="4"/>
  <c r="DT419" i="4" s="1"/>
  <c r="CT419" i="4"/>
  <c r="CU419" i="4"/>
  <c r="DW419" i="4" s="1"/>
  <c r="CZ419" i="4"/>
  <c r="DA419" i="4"/>
  <c r="DB419" i="4"/>
  <c r="DC419" i="4"/>
  <c r="DD419" i="4"/>
  <c r="DE419" i="4"/>
  <c r="DF419" i="4"/>
  <c r="DG419" i="4"/>
  <c r="DU419" i="4" s="1"/>
  <c r="DH419" i="4"/>
  <c r="DI419" i="4"/>
  <c r="DJ419" i="4"/>
  <c r="DK419" i="4"/>
  <c r="DL419" i="4"/>
  <c r="DR419" i="4"/>
  <c r="BN420" i="4"/>
  <c r="BZ420" i="4" s="1"/>
  <c r="CL420" i="4" s="1"/>
  <c r="BO420" i="4"/>
  <c r="CA420" i="4" s="1"/>
  <c r="CM420" i="4" s="1"/>
  <c r="BP420" i="4"/>
  <c r="BQ420" i="4"/>
  <c r="BR420" i="4"/>
  <c r="CD420" i="4" s="1"/>
  <c r="CP420" i="4" s="1"/>
  <c r="BS420" i="4"/>
  <c r="BT420" i="4"/>
  <c r="CF420" i="4" s="1"/>
  <c r="CR420" i="4" s="1"/>
  <c r="BU420" i="4"/>
  <c r="CG420" i="4" s="1"/>
  <c r="BV420" i="4"/>
  <c r="BW420" i="4"/>
  <c r="CI420" i="4" s="1"/>
  <c r="CU420" i="4" s="1"/>
  <c r="BX420" i="4"/>
  <c r="BY420" i="4"/>
  <c r="CB420" i="4"/>
  <c r="CN420" i="4" s="1"/>
  <c r="CC420" i="4"/>
  <c r="CO420" i="4" s="1"/>
  <c r="DQ420" i="4" s="1"/>
  <c r="CE420" i="4"/>
  <c r="CQ420" i="4" s="1"/>
  <c r="CH420" i="4"/>
  <c r="CT420" i="4" s="1"/>
  <c r="DV420" i="4" s="1"/>
  <c r="CJ420" i="4"/>
  <c r="CV420" i="4" s="1"/>
  <c r="DX420" i="4" s="1"/>
  <c r="CK420" i="4"/>
  <c r="CW420" i="4" s="1"/>
  <c r="DY420" i="4" s="1"/>
  <c r="CS420" i="4"/>
  <c r="DU420" i="4" s="1"/>
  <c r="CZ420" i="4"/>
  <c r="DA420" i="4"/>
  <c r="DB420" i="4"/>
  <c r="DP420" i="4" s="1"/>
  <c r="DC420" i="4"/>
  <c r="DD420" i="4"/>
  <c r="DE420" i="4"/>
  <c r="DF420" i="4"/>
  <c r="DG420" i="4"/>
  <c r="DH420" i="4"/>
  <c r="DI420" i="4"/>
  <c r="DJ420" i="4"/>
  <c r="DK420" i="4"/>
  <c r="DR420" i="4"/>
  <c r="BN421" i="4"/>
  <c r="BO421" i="4"/>
  <c r="BP421" i="4"/>
  <c r="CB421" i="4" s="1"/>
  <c r="CN421" i="4" s="1"/>
  <c r="DP421" i="4" s="1"/>
  <c r="BQ421" i="4"/>
  <c r="BR421" i="4"/>
  <c r="CD421" i="4" s="1"/>
  <c r="CP421" i="4" s="1"/>
  <c r="BS421" i="4"/>
  <c r="CE421" i="4" s="1"/>
  <c r="CQ421" i="4" s="1"/>
  <c r="DS421" i="4" s="1"/>
  <c r="BT421" i="4"/>
  <c r="BU421" i="4"/>
  <c r="CG421" i="4" s="1"/>
  <c r="CS421" i="4" s="1"/>
  <c r="BV421" i="4"/>
  <c r="BW421" i="4"/>
  <c r="BX421" i="4"/>
  <c r="BY421" i="4"/>
  <c r="BZ421" i="4"/>
  <c r="CL421" i="4" s="1"/>
  <c r="CA421" i="4"/>
  <c r="CM421" i="4" s="1"/>
  <c r="CC421" i="4"/>
  <c r="CO421" i="4" s="1"/>
  <c r="CF421" i="4"/>
  <c r="CR421" i="4" s="1"/>
  <c r="DT421" i="4" s="1"/>
  <c r="CH421" i="4"/>
  <c r="CT421" i="4" s="1"/>
  <c r="CI421" i="4"/>
  <c r="CU421" i="4" s="1"/>
  <c r="DW421" i="4" s="1"/>
  <c r="CJ421" i="4"/>
  <c r="CV421" i="4" s="1"/>
  <c r="DX421" i="4" s="1"/>
  <c r="CK421" i="4"/>
  <c r="CW421" i="4" s="1"/>
  <c r="CZ421" i="4"/>
  <c r="DN421" i="4" s="1"/>
  <c r="DA421" i="4"/>
  <c r="DB421" i="4"/>
  <c r="DC421" i="4"/>
  <c r="DQ421" i="4" s="1"/>
  <c r="DD421" i="4"/>
  <c r="DR421" i="4" s="1"/>
  <c r="DE421" i="4"/>
  <c r="DF421" i="4"/>
  <c r="DG421" i="4"/>
  <c r="DU421" i="4" s="1"/>
  <c r="DH421" i="4"/>
  <c r="DV421" i="4" s="1"/>
  <c r="DI421" i="4"/>
  <c r="DJ421" i="4"/>
  <c r="DK421" i="4"/>
  <c r="DL421" i="4"/>
  <c r="DO421" i="4"/>
  <c r="BN422" i="4"/>
  <c r="BO422" i="4"/>
  <c r="BP422" i="4"/>
  <c r="CB422" i="4" s="1"/>
  <c r="BQ422" i="4"/>
  <c r="CC422" i="4" s="1"/>
  <c r="CO422" i="4" s="1"/>
  <c r="DQ422" i="4" s="1"/>
  <c r="BR422" i="4"/>
  <c r="CD422" i="4" s="1"/>
  <c r="CP422" i="4" s="1"/>
  <c r="DR422" i="4" s="1"/>
  <c r="BS422" i="4"/>
  <c r="CE422" i="4" s="1"/>
  <c r="CQ422" i="4" s="1"/>
  <c r="BT422" i="4"/>
  <c r="BU422" i="4"/>
  <c r="BV422" i="4"/>
  <c r="CH422" i="4" s="1"/>
  <c r="CT422" i="4" s="1"/>
  <c r="DV422" i="4" s="1"/>
  <c r="BW422" i="4"/>
  <c r="BX422" i="4"/>
  <c r="CJ422" i="4" s="1"/>
  <c r="BY422" i="4"/>
  <c r="CK422" i="4" s="1"/>
  <c r="CW422" i="4" s="1"/>
  <c r="DY422" i="4" s="1"/>
  <c r="BZ422" i="4"/>
  <c r="CA422" i="4"/>
  <c r="CM422" i="4" s="1"/>
  <c r="CF422" i="4"/>
  <c r="CR422" i="4" s="1"/>
  <c r="CG422" i="4"/>
  <c r="CS422" i="4" s="1"/>
  <c r="CI422" i="4"/>
  <c r="CU422" i="4" s="1"/>
  <c r="CL422" i="4"/>
  <c r="CN422" i="4"/>
  <c r="CV422" i="4"/>
  <c r="CZ422" i="4"/>
  <c r="DA422" i="4"/>
  <c r="DO422" i="4" s="1"/>
  <c r="DB422" i="4"/>
  <c r="DL422" i="4" s="1"/>
  <c r="DC422" i="4"/>
  <c r="DD422" i="4"/>
  <c r="DE422" i="4"/>
  <c r="DS422" i="4" s="1"/>
  <c r="DF422" i="4"/>
  <c r="DG422" i="4"/>
  <c r="DH422" i="4"/>
  <c r="DI422" i="4"/>
  <c r="DW422" i="4" s="1"/>
  <c r="DJ422" i="4"/>
  <c r="DK422" i="4"/>
  <c r="DM422" i="4"/>
  <c r="DT422" i="4"/>
  <c r="DU422" i="4"/>
  <c r="BN423" i="4"/>
  <c r="BZ423" i="4" s="1"/>
  <c r="CL423" i="4" s="1"/>
  <c r="BO423" i="4"/>
  <c r="CA423" i="4" s="1"/>
  <c r="BP423" i="4"/>
  <c r="BQ423" i="4"/>
  <c r="CC423" i="4" s="1"/>
  <c r="CO423" i="4" s="1"/>
  <c r="BR423" i="4"/>
  <c r="BS423" i="4"/>
  <c r="BT423" i="4"/>
  <c r="CF423" i="4" s="1"/>
  <c r="CR423" i="4" s="1"/>
  <c r="DT423" i="4" s="1"/>
  <c r="BU423" i="4"/>
  <c r="BV423" i="4"/>
  <c r="CH423" i="4" s="1"/>
  <c r="BW423" i="4"/>
  <c r="CI423" i="4" s="1"/>
  <c r="CU423" i="4" s="1"/>
  <c r="DW423" i="4" s="1"/>
  <c r="BX423" i="4"/>
  <c r="BY423" i="4"/>
  <c r="CK423" i="4" s="1"/>
  <c r="CW423" i="4" s="1"/>
  <c r="CB423" i="4"/>
  <c r="CN423" i="4" s="1"/>
  <c r="CD423" i="4"/>
  <c r="CP423" i="4" s="1"/>
  <c r="CE423" i="4"/>
  <c r="CQ423" i="4" s="1"/>
  <c r="DS423" i="4" s="1"/>
  <c r="CG423" i="4"/>
  <c r="CS423" i="4" s="1"/>
  <c r="CJ423" i="4"/>
  <c r="CV423" i="4" s="1"/>
  <c r="CM423" i="4"/>
  <c r="DO423" i="4" s="1"/>
  <c r="CT423" i="4"/>
  <c r="CZ423" i="4"/>
  <c r="DN423" i="4" s="1"/>
  <c r="DA423" i="4"/>
  <c r="DB423" i="4"/>
  <c r="DC423" i="4"/>
  <c r="DD423" i="4"/>
  <c r="DR423" i="4" s="1"/>
  <c r="DE423" i="4"/>
  <c r="DF423" i="4"/>
  <c r="DG423" i="4"/>
  <c r="DU423" i="4" s="1"/>
  <c r="DH423" i="4"/>
  <c r="DV423" i="4" s="1"/>
  <c r="DI423" i="4"/>
  <c r="DJ423" i="4"/>
  <c r="DX423" i="4" s="1"/>
  <c r="DK423" i="4"/>
  <c r="BN424" i="4"/>
  <c r="BO424" i="4"/>
  <c r="CA424" i="4" s="1"/>
  <c r="CM424" i="4" s="1"/>
  <c r="BP424" i="4"/>
  <c r="BQ424" i="4"/>
  <c r="BR424" i="4"/>
  <c r="BS424" i="4"/>
  <c r="BT424" i="4"/>
  <c r="CF424" i="4" s="1"/>
  <c r="BU424" i="4"/>
  <c r="CG424" i="4" s="1"/>
  <c r="CS424" i="4" s="1"/>
  <c r="DU424" i="4" s="1"/>
  <c r="BV424" i="4"/>
  <c r="CH424" i="4" s="1"/>
  <c r="BW424" i="4"/>
  <c r="CI424" i="4" s="1"/>
  <c r="CU424" i="4" s="1"/>
  <c r="BX424" i="4"/>
  <c r="BY424" i="4"/>
  <c r="BZ424" i="4"/>
  <c r="CL424" i="4" s="1"/>
  <c r="DN424" i="4" s="1"/>
  <c r="CB424" i="4"/>
  <c r="CN424" i="4" s="1"/>
  <c r="CC424" i="4"/>
  <c r="CO424" i="4" s="1"/>
  <c r="CD424" i="4"/>
  <c r="CP424" i="4" s="1"/>
  <c r="DR424" i="4" s="1"/>
  <c r="CE424" i="4"/>
  <c r="CQ424" i="4" s="1"/>
  <c r="CJ424" i="4"/>
  <c r="CV424" i="4" s="1"/>
  <c r="CK424" i="4"/>
  <c r="CW424" i="4" s="1"/>
  <c r="CR424" i="4"/>
  <c r="CT424" i="4"/>
  <c r="DV424" i="4" s="1"/>
  <c r="CZ424" i="4"/>
  <c r="DA424" i="4"/>
  <c r="DB424" i="4"/>
  <c r="DC424" i="4"/>
  <c r="DD424" i="4"/>
  <c r="DE424" i="4"/>
  <c r="DS424" i="4" s="1"/>
  <c r="DF424" i="4"/>
  <c r="DG424" i="4"/>
  <c r="DH424" i="4"/>
  <c r="DI424" i="4"/>
  <c r="DJ424" i="4"/>
  <c r="DX424" i="4" s="1"/>
  <c r="DK424" i="4"/>
  <c r="DP424" i="4"/>
  <c r="DQ424" i="4"/>
  <c r="DY424" i="4"/>
  <c r="BN425" i="4"/>
  <c r="BO425" i="4"/>
  <c r="BP425" i="4"/>
  <c r="CB425" i="4" s="1"/>
  <c r="CN425" i="4" s="1"/>
  <c r="DP425" i="4" s="1"/>
  <c r="BQ425" i="4"/>
  <c r="BR425" i="4"/>
  <c r="CD425" i="4" s="1"/>
  <c r="BS425" i="4"/>
  <c r="BT425" i="4"/>
  <c r="CF425" i="4" s="1"/>
  <c r="CR425" i="4" s="1"/>
  <c r="DT425" i="4" s="1"/>
  <c r="BU425" i="4"/>
  <c r="CG425" i="4" s="1"/>
  <c r="CS425" i="4" s="1"/>
  <c r="BV425" i="4"/>
  <c r="BW425" i="4"/>
  <c r="CI425" i="4" s="1"/>
  <c r="CU425" i="4" s="1"/>
  <c r="BX425" i="4"/>
  <c r="CJ425" i="4" s="1"/>
  <c r="CV425" i="4" s="1"/>
  <c r="DX425" i="4" s="1"/>
  <c r="BY425" i="4"/>
  <c r="BZ425" i="4"/>
  <c r="CL425" i="4" s="1"/>
  <c r="CA425" i="4"/>
  <c r="CC425" i="4"/>
  <c r="CO425" i="4" s="1"/>
  <c r="CE425" i="4"/>
  <c r="CH425" i="4"/>
  <c r="CT425" i="4" s="1"/>
  <c r="DV425" i="4" s="1"/>
  <c r="CK425" i="4"/>
  <c r="CW425" i="4" s="1"/>
  <c r="CM425" i="4"/>
  <c r="DO425" i="4" s="1"/>
  <c r="CP425" i="4"/>
  <c r="CQ425" i="4"/>
  <c r="DS425" i="4" s="1"/>
  <c r="CZ425" i="4"/>
  <c r="DA425" i="4"/>
  <c r="DM425" i="4" s="1"/>
  <c r="DB425" i="4"/>
  <c r="DC425" i="4"/>
  <c r="DQ425" i="4" s="1"/>
  <c r="DD425" i="4"/>
  <c r="DE425" i="4"/>
  <c r="DF425" i="4"/>
  <c r="DG425" i="4"/>
  <c r="DU425" i="4" s="1"/>
  <c r="DH425" i="4"/>
  <c r="DI425" i="4"/>
  <c r="DJ425" i="4"/>
  <c r="DK425" i="4"/>
  <c r="DY425" i="4" s="1"/>
  <c r="DL425" i="4"/>
  <c r="CX425" i="4" s="1"/>
  <c r="DN425" i="4"/>
  <c r="DW425" i="4"/>
  <c r="BN426" i="4"/>
  <c r="BO426" i="4"/>
  <c r="BP426" i="4"/>
  <c r="CB426" i="4" s="1"/>
  <c r="BQ426" i="4"/>
  <c r="CC426" i="4" s="1"/>
  <c r="CO426" i="4" s="1"/>
  <c r="DQ426" i="4" s="1"/>
  <c r="BR426" i="4"/>
  <c r="CD426" i="4" s="1"/>
  <c r="CP426" i="4" s="1"/>
  <c r="DR426" i="4" s="1"/>
  <c r="BS426" i="4"/>
  <c r="CE426" i="4" s="1"/>
  <c r="CQ426" i="4" s="1"/>
  <c r="BT426" i="4"/>
  <c r="BU426" i="4"/>
  <c r="BV426" i="4"/>
  <c r="CH426" i="4" s="1"/>
  <c r="CT426" i="4" s="1"/>
  <c r="BW426" i="4"/>
  <c r="BX426" i="4"/>
  <c r="CJ426" i="4" s="1"/>
  <c r="BY426" i="4"/>
  <c r="CK426" i="4" s="1"/>
  <c r="CW426" i="4" s="1"/>
  <c r="DY426" i="4" s="1"/>
  <c r="BZ426" i="4"/>
  <c r="CA426" i="4"/>
  <c r="CM426" i="4" s="1"/>
  <c r="CF426" i="4"/>
  <c r="CR426" i="4" s="1"/>
  <c r="CG426" i="4"/>
  <c r="CS426" i="4" s="1"/>
  <c r="DU426" i="4" s="1"/>
  <c r="CI426" i="4"/>
  <c r="CU426" i="4" s="1"/>
  <c r="CL426" i="4"/>
  <c r="DN426" i="4" s="1"/>
  <c r="CN426" i="4"/>
  <c r="CV426" i="4"/>
  <c r="CZ426" i="4"/>
  <c r="DA426" i="4"/>
  <c r="DB426" i="4"/>
  <c r="DL426" i="4" s="1"/>
  <c r="CX426" i="4" s="1"/>
  <c r="DC426" i="4"/>
  <c r="DD426" i="4"/>
  <c r="DE426" i="4"/>
  <c r="DF426" i="4"/>
  <c r="DT426" i="4" s="1"/>
  <c r="DG426" i="4"/>
  <c r="DH426" i="4"/>
  <c r="DI426" i="4"/>
  <c r="DJ426" i="4"/>
  <c r="DK426" i="4"/>
  <c r="DM426" i="4"/>
  <c r="DV426" i="4"/>
  <c r="BN427" i="4"/>
  <c r="BZ427" i="4" s="1"/>
  <c r="CL427" i="4" s="1"/>
  <c r="BO427" i="4"/>
  <c r="CA427" i="4" s="1"/>
  <c r="BP427" i="4"/>
  <c r="BQ427" i="4"/>
  <c r="CC427" i="4" s="1"/>
  <c r="CO427" i="4" s="1"/>
  <c r="BR427" i="4"/>
  <c r="BS427" i="4"/>
  <c r="CE427" i="4" s="1"/>
  <c r="BT427" i="4"/>
  <c r="BU427" i="4"/>
  <c r="BV427" i="4"/>
  <c r="CH427" i="4" s="1"/>
  <c r="BW427" i="4"/>
  <c r="CI427" i="4" s="1"/>
  <c r="CU427" i="4" s="1"/>
  <c r="BX427" i="4"/>
  <c r="CJ427" i="4" s="1"/>
  <c r="CV427" i="4" s="1"/>
  <c r="BY427" i="4"/>
  <c r="CK427" i="4" s="1"/>
  <c r="CW427" i="4" s="1"/>
  <c r="CB427" i="4"/>
  <c r="CN427" i="4" s="1"/>
  <c r="CD427" i="4"/>
  <c r="CP427" i="4" s="1"/>
  <c r="CF427" i="4"/>
  <c r="CR427" i="4" s="1"/>
  <c r="DT427" i="4" s="1"/>
  <c r="CG427" i="4"/>
  <c r="CS427" i="4" s="1"/>
  <c r="CM427" i="4"/>
  <c r="DO427" i="4" s="1"/>
  <c r="CQ427" i="4"/>
  <c r="CT427" i="4"/>
  <c r="CZ427" i="4"/>
  <c r="DN427" i="4" s="1"/>
  <c r="DA427" i="4"/>
  <c r="DB427" i="4"/>
  <c r="DP427" i="4" s="1"/>
  <c r="DC427" i="4"/>
  <c r="DD427" i="4"/>
  <c r="DR427" i="4" s="1"/>
  <c r="DE427" i="4"/>
  <c r="DF427" i="4"/>
  <c r="DG427" i="4"/>
  <c r="DH427" i="4"/>
  <c r="DV427" i="4" s="1"/>
  <c r="DI427" i="4"/>
  <c r="DJ427" i="4"/>
  <c r="DX427" i="4" s="1"/>
  <c r="DK427" i="4"/>
  <c r="DY427" i="4" s="1"/>
  <c r="DS427" i="4"/>
  <c r="DW427" i="4"/>
  <c r="BN428" i="4"/>
  <c r="BO428" i="4"/>
  <c r="CA428" i="4" s="1"/>
  <c r="CM428" i="4" s="1"/>
  <c r="BP428" i="4"/>
  <c r="BQ428" i="4"/>
  <c r="BR428" i="4"/>
  <c r="CD428" i="4" s="1"/>
  <c r="CP428" i="4" s="1"/>
  <c r="BS428" i="4"/>
  <c r="BT428" i="4"/>
  <c r="CF428" i="4" s="1"/>
  <c r="CR428" i="4" s="1"/>
  <c r="BU428" i="4"/>
  <c r="CG428" i="4" s="1"/>
  <c r="CS428" i="4" s="1"/>
  <c r="DU428" i="4" s="1"/>
  <c r="BV428" i="4"/>
  <c r="BW428" i="4"/>
  <c r="CI428" i="4" s="1"/>
  <c r="CU428" i="4" s="1"/>
  <c r="BX428" i="4"/>
  <c r="BY428" i="4"/>
  <c r="BZ428" i="4"/>
  <c r="CB428" i="4"/>
  <c r="CN428" i="4" s="1"/>
  <c r="CC428" i="4"/>
  <c r="CE428" i="4"/>
  <c r="CQ428" i="4" s="1"/>
  <c r="CH428" i="4"/>
  <c r="CJ428" i="4"/>
  <c r="CV428" i="4" s="1"/>
  <c r="CK428" i="4"/>
  <c r="CW428" i="4" s="1"/>
  <c r="DY428" i="4" s="1"/>
  <c r="CL428" i="4"/>
  <c r="DN428" i="4" s="1"/>
  <c r="CO428" i="4"/>
  <c r="CT428" i="4"/>
  <c r="CZ428" i="4"/>
  <c r="DA428" i="4"/>
  <c r="DB428" i="4"/>
  <c r="DC428" i="4"/>
  <c r="DD428" i="4"/>
  <c r="DE428" i="4"/>
  <c r="DS428" i="4" s="1"/>
  <c r="DF428" i="4"/>
  <c r="DG428" i="4"/>
  <c r="DH428" i="4"/>
  <c r="DI428" i="4"/>
  <c r="DW428" i="4" s="1"/>
  <c r="DJ428" i="4"/>
  <c r="DX428" i="4" s="1"/>
  <c r="DK428" i="4"/>
  <c r="DQ428" i="4"/>
  <c r="DR428" i="4"/>
  <c r="BN429" i="4"/>
  <c r="BO429" i="4"/>
  <c r="CA429" i="4" s="1"/>
  <c r="CM429" i="4" s="1"/>
  <c r="DO429" i="4" s="1"/>
  <c r="BP429" i="4"/>
  <c r="CB429" i="4" s="1"/>
  <c r="BQ429" i="4"/>
  <c r="BR429" i="4"/>
  <c r="CD429" i="4" s="1"/>
  <c r="CP429" i="4" s="1"/>
  <c r="BS429" i="4"/>
  <c r="CE429" i="4" s="1"/>
  <c r="BT429" i="4"/>
  <c r="BU429" i="4"/>
  <c r="CG429" i="4" s="1"/>
  <c r="CS429" i="4" s="1"/>
  <c r="BV429" i="4"/>
  <c r="BW429" i="4"/>
  <c r="CI429" i="4" s="1"/>
  <c r="CU429" i="4" s="1"/>
  <c r="BX429" i="4"/>
  <c r="CJ429" i="4" s="1"/>
  <c r="CV429" i="4" s="1"/>
  <c r="BY429" i="4"/>
  <c r="BZ429" i="4"/>
  <c r="CL429" i="4" s="1"/>
  <c r="CC429" i="4"/>
  <c r="CO429" i="4" s="1"/>
  <c r="CF429" i="4"/>
  <c r="CH429" i="4"/>
  <c r="CT429" i="4" s="1"/>
  <c r="CK429" i="4"/>
  <c r="CW429" i="4" s="1"/>
  <c r="CN429" i="4"/>
  <c r="DP429" i="4" s="1"/>
  <c r="CQ429" i="4"/>
  <c r="DS429" i="4" s="1"/>
  <c r="CR429" i="4"/>
  <c r="CZ429" i="4"/>
  <c r="DA429" i="4"/>
  <c r="DB429" i="4"/>
  <c r="DC429" i="4"/>
  <c r="DQ429" i="4" s="1"/>
  <c r="DD429" i="4"/>
  <c r="DE429" i="4"/>
  <c r="DF429" i="4"/>
  <c r="DT429" i="4" s="1"/>
  <c r="DG429" i="4"/>
  <c r="DH429" i="4"/>
  <c r="DI429" i="4"/>
  <c r="DJ429" i="4"/>
  <c r="DK429" i="4"/>
  <c r="DY429" i="4" s="1"/>
  <c r="DV429" i="4"/>
  <c r="DW429" i="4"/>
  <c r="DX429" i="4"/>
  <c r="BN430" i="4"/>
  <c r="BO430" i="4"/>
  <c r="BP430" i="4"/>
  <c r="BQ430" i="4"/>
  <c r="BR430" i="4"/>
  <c r="CD430" i="4" s="1"/>
  <c r="BS430" i="4"/>
  <c r="CE430" i="4" s="1"/>
  <c r="CQ430" i="4" s="1"/>
  <c r="BT430" i="4"/>
  <c r="BU430" i="4"/>
  <c r="BV430" i="4"/>
  <c r="CH430" i="4" s="1"/>
  <c r="BW430" i="4"/>
  <c r="BX430" i="4"/>
  <c r="CJ430" i="4" s="1"/>
  <c r="BY430" i="4"/>
  <c r="BZ430" i="4"/>
  <c r="CL430" i="4" s="1"/>
  <c r="DN430" i="4" s="1"/>
  <c r="CA430" i="4"/>
  <c r="CM430" i="4" s="1"/>
  <c r="CB430" i="4"/>
  <c r="CN430" i="4" s="1"/>
  <c r="DP430" i="4" s="1"/>
  <c r="CC430" i="4"/>
  <c r="CO430" i="4" s="1"/>
  <c r="DQ430" i="4" s="1"/>
  <c r="CF430" i="4"/>
  <c r="CR430" i="4" s="1"/>
  <c r="CG430" i="4"/>
  <c r="CI430" i="4"/>
  <c r="CU430" i="4" s="1"/>
  <c r="CK430" i="4"/>
  <c r="CW430" i="4" s="1"/>
  <c r="DY430" i="4" s="1"/>
  <c r="CP430" i="4"/>
  <c r="CS430" i="4"/>
  <c r="DU430" i="4" s="1"/>
  <c r="CT430" i="4"/>
  <c r="DV430" i="4" s="1"/>
  <c r="CV430" i="4"/>
  <c r="DX430" i="4" s="1"/>
  <c r="CZ430" i="4"/>
  <c r="DA430" i="4"/>
  <c r="DB430" i="4"/>
  <c r="DC430" i="4"/>
  <c r="DD430" i="4"/>
  <c r="DE430" i="4"/>
  <c r="DS430" i="4" s="1"/>
  <c r="DF430" i="4"/>
  <c r="DT430" i="4" s="1"/>
  <c r="DG430" i="4"/>
  <c r="DH430" i="4"/>
  <c r="DI430" i="4"/>
  <c r="DW430" i="4" s="1"/>
  <c r="DJ430" i="4"/>
  <c r="DK430" i="4"/>
  <c r="DL430" i="4"/>
  <c r="DM430" i="4"/>
  <c r="DR430" i="4"/>
  <c r="BN431" i="4"/>
  <c r="BO431" i="4"/>
  <c r="BP431" i="4"/>
  <c r="BQ431" i="4"/>
  <c r="CC431" i="4" s="1"/>
  <c r="CO431" i="4" s="1"/>
  <c r="BR431" i="4"/>
  <c r="CD431" i="4" s="1"/>
  <c r="CP431" i="4" s="1"/>
  <c r="DR431" i="4" s="1"/>
  <c r="BS431" i="4"/>
  <c r="CE431" i="4" s="1"/>
  <c r="CQ431" i="4" s="1"/>
  <c r="DS431" i="4" s="1"/>
  <c r="BT431" i="4"/>
  <c r="BU431" i="4"/>
  <c r="BV431" i="4"/>
  <c r="BW431" i="4"/>
  <c r="CI431" i="4" s="1"/>
  <c r="CU431" i="4" s="1"/>
  <c r="DW431" i="4" s="1"/>
  <c r="BX431" i="4"/>
  <c r="BY431" i="4"/>
  <c r="CK431" i="4" s="1"/>
  <c r="CW431" i="4" s="1"/>
  <c r="BZ431" i="4"/>
  <c r="CL431" i="4" s="1"/>
  <c r="CA431" i="4"/>
  <c r="CM431" i="4" s="1"/>
  <c r="DO431" i="4" s="1"/>
  <c r="CB431" i="4"/>
  <c r="CN431" i="4" s="1"/>
  <c r="CF431" i="4"/>
  <c r="CG431" i="4"/>
  <c r="CS431" i="4" s="1"/>
  <c r="CH431" i="4"/>
  <c r="CT431" i="4" s="1"/>
  <c r="DV431" i="4" s="1"/>
  <c r="CJ431" i="4"/>
  <c r="CV431" i="4" s="1"/>
  <c r="CR431" i="4"/>
  <c r="DT431" i="4" s="1"/>
  <c r="CZ431" i="4"/>
  <c r="DA431" i="4"/>
  <c r="DB431" i="4"/>
  <c r="DC431" i="4"/>
  <c r="DD431" i="4"/>
  <c r="DE431" i="4"/>
  <c r="DF431" i="4"/>
  <c r="DG431" i="4"/>
  <c r="DU431" i="4" s="1"/>
  <c r="DH431" i="4"/>
  <c r="DI431" i="4"/>
  <c r="DJ431" i="4"/>
  <c r="DK431" i="4"/>
  <c r="DY431" i="4" s="1"/>
  <c r="DL431" i="4"/>
  <c r="BN432" i="4"/>
  <c r="BO432" i="4"/>
  <c r="CA432" i="4" s="1"/>
  <c r="CM432" i="4" s="1"/>
  <c r="BP432" i="4"/>
  <c r="CB432" i="4" s="1"/>
  <c r="CN432" i="4" s="1"/>
  <c r="BQ432" i="4"/>
  <c r="CC432" i="4" s="1"/>
  <c r="CO432" i="4" s="1"/>
  <c r="DQ432" i="4" s="1"/>
  <c r="BR432" i="4"/>
  <c r="CD432" i="4" s="1"/>
  <c r="CP432" i="4" s="1"/>
  <c r="BS432" i="4"/>
  <c r="BT432" i="4"/>
  <c r="CF432" i="4" s="1"/>
  <c r="BU432" i="4"/>
  <c r="BV432" i="4"/>
  <c r="CH432" i="4" s="1"/>
  <c r="BW432" i="4"/>
  <c r="CI432" i="4" s="1"/>
  <c r="CU432" i="4" s="1"/>
  <c r="BX432" i="4"/>
  <c r="BY432" i="4"/>
  <c r="CK432" i="4" s="1"/>
  <c r="CW432" i="4" s="1"/>
  <c r="DY432" i="4" s="1"/>
  <c r="BZ432" i="4"/>
  <c r="CL432" i="4" s="1"/>
  <c r="CE432" i="4"/>
  <c r="CQ432" i="4" s="1"/>
  <c r="CG432" i="4"/>
  <c r="CS432" i="4" s="1"/>
  <c r="DU432" i="4" s="1"/>
  <c r="CJ432" i="4"/>
  <c r="CV432" i="4" s="1"/>
  <c r="CR432" i="4"/>
  <c r="CT432" i="4"/>
  <c r="CZ432" i="4"/>
  <c r="DA432" i="4"/>
  <c r="DO432" i="4" s="1"/>
  <c r="DB432" i="4"/>
  <c r="DC432" i="4"/>
  <c r="DD432" i="4"/>
  <c r="DE432" i="4"/>
  <c r="DF432" i="4"/>
  <c r="DG432" i="4"/>
  <c r="DH432" i="4"/>
  <c r="DI432" i="4"/>
  <c r="DW432" i="4" s="1"/>
  <c r="DJ432" i="4"/>
  <c r="DK432" i="4"/>
  <c r="DM432" i="4"/>
  <c r="DT432" i="4"/>
  <c r="DV432" i="4"/>
  <c r="BN433" i="4"/>
  <c r="BO433" i="4"/>
  <c r="BP433" i="4"/>
  <c r="CB433" i="4" s="1"/>
  <c r="CN433" i="4" s="1"/>
  <c r="BQ433" i="4"/>
  <c r="BR433" i="4"/>
  <c r="BS433" i="4"/>
  <c r="CE433" i="4" s="1"/>
  <c r="CQ433" i="4" s="1"/>
  <c r="DS433" i="4" s="1"/>
  <c r="BT433" i="4"/>
  <c r="BU433" i="4"/>
  <c r="CG433" i="4" s="1"/>
  <c r="CS433" i="4" s="1"/>
  <c r="BV433" i="4"/>
  <c r="BW433" i="4"/>
  <c r="BX433" i="4"/>
  <c r="CJ433" i="4" s="1"/>
  <c r="CV433" i="4" s="1"/>
  <c r="BY433" i="4"/>
  <c r="BZ433" i="4"/>
  <c r="CL433" i="4" s="1"/>
  <c r="CA433" i="4"/>
  <c r="CC433" i="4"/>
  <c r="CO433" i="4" s="1"/>
  <c r="CD433" i="4"/>
  <c r="CP433" i="4" s="1"/>
  <c r="DR433" i="4" s="1"/>
  <c r="CF433" i="4"/>
  <c r="CH433" i="4"/>
  <c r="CT433" i="4" s="1"/>
  <c r="CI433" i="4"/>
  <c r="CU433" i="4" s="1"/>
  <c r="DW433" i="4" s="1"/>
  <c r="CK433" i="4"/>
  <c r="CW433" i="4" s="1"/>
  <c r="CM433" i="4"/>
  <c r="CR433" i="4"/>
  <c r="CZ433" i="4"/>
  <c r="DA433" i="4"/>
  <c r="DM433" i="4" s="1"/>
  <c r="DB433" i="4"/>
  <c r="DP433" i="4" s="1"/>
  <c r="DC433" i="4"/>
  <c r="DQ433" i="4" s="1"/>
  <c r="DD433" i="4"/>
  <c r="DE433" i="4"/>
  <c r="DF433" i="4"/>
  <c r="DG433" i="4"/>
  <c r="DH433" i="4"/>
  <c r="DI433" i="4"/>
  <c r="DJ433" i="4"/>
  <c r="DX433" i="4" s="1"/>
  <c r="DK433" i="4"/>
  <c r="DY433" i="4" s="1"/>
  <c r="DO433" i="4"/>
  <c r="BN434" i="4"/>
  <c r="BZ434" i="4" s="1"/>
  <c r="CL434" i="4" s="1"/>
  <c r="BO434" i="4"/>
  <c r="BP434" i="4"/>
  <c r="BQ434" i="4"/>
  <c r="CC434" i="4" s="1"/>
  <c r="CO434" i="4" s="1"/>
  <c r="DQ434" i="4" s="1"/>
  <c r="BR434" i="4"/>
  <c r="BS434" i="4"/>
  <c r="CE434" i="4" s="1"/>
  <c r="CQ434" i="4" s="1"/>
  <c r="BT434" i="4"/>
  <c r="BU434" i="4"/>
  <c r="BV434" i="4"/>
  <c r="CH434" i="4" s="1"/>
  <c r="CT434" i="4" s="1"/>
  <c r="BW434" i="4"/>
  <c r="BX434" i="4"/>
  <c r="CJ434" i="4" s="1"/>
  <c r="CV434" i="4" s="1"/>
  <c r="BY434" i="4"/>
  <c r="CA434" i="4"/>
  <c r="CM434" i="4" s="1"/>
  <c r="CB434" i="4"/>
  <c r="CN434" i="4" s="1"/>
  <c r="DP434" i="4" s="1"/>
  <c r="CD434" i="4"/>
  <c r="CF434" i="4"/>
  <c r="CR434" i="4" s="1"/>
  <c r="DT434" i="4" s="1"/>
  <c r="CG434" i="4"/>
  <c r="CS434" i="4" s="1"/>
  <c r="DU434" i="4" s="1"/>
  <c r="CI434" i="4"/>
  <c r="CU434" i="4" s="1"/>
  <c r="CK434" i="4"/>
  <c r="CW434" i="4" s="1"/>
  <c r="DY434" i="4" s="1"/>
  <c r="CP434" i="4"/>
  <c r="CZ434" i="4"/>
  <c r="DA434" i="4"/>
  <c r="DO434" i="4" s="1"/>
  <c r="DB434" i="4"/>
  <c r="DC434" i="4"/>
  <c r="DD434" i="4"/>
  <c r="DE434" i="4"/>
  <c r="DS434" i="4" s="1"/>
  <c r="DF434" i="4"/>
  <c r="DG434" i="4"/>
  <c r="DH434" i="4"/>
  <c r="DV434" i="4" s="1"/>
  <c r="DI434" i="4"/>
  <c r="DW434" i="4" s="1"/>
  <c r="DJ434" i="4"/>
  <c r="DK434" i="4"/>
  <c r="DM434" i="4"/>
  <c r="DR434" i="4"/>
  <c r="DX434" i="4"/>
  <c r="BN435" i="4"/>
  <c r="BZ435" i="4" s="1"/>
  <c r="CL435" i="4" s="1"/>
  <c r="BO435" i="4"/>
  <c r="CA435" i="4" s="1"/>
  <c r="BP435" i="4"/>
  <c r="CB435" i="4" s="1"/>
  <c r="BQ435" i="4"/>
  <c r="CC435" i="4" s="1"/>
  <c r="CO435" i="4" s="1"/>
  <c r="BR435" i="4"/>
  <c r="BS435" i="4"/>
  <c r="BT435" i="4"/>
  <c r="BU435" i="4"/>
  <c r="BV435" i="4"/>
  <c r="CH435" i="4" s="1"/>
  <c r="CT435" i="4" s="1"/>
  <c r="BW435" i="4"/>
  <c r="CI435" i="4" s="1"/>
  <c r="BX435" i="4"/>
  <c r="BY435" i="4"/>
  <c r="CK435" i="4" s="1"/>
  <c r="CW435" i="4" s="1"/>
  <c r="CD435" i="4"/>
  <c r="CP435" i="4" s="1"/>
  <c r="CE435" i="4"/>
  <c r="CQ435" i="4" s="1"/>
  <c r="DS435" i="4" s="1"/>
  <c r="CF435" i="4"/>
  <c r="CR435" i="4" s="1"/>
  <c r="CG435" i="4"/>
  <c r="CS435" i="4" s="1"/>
  <c r="CJ435" i="4"/>
  <c r="CV435" i="4" s="1"/>
  <c r="CM435" i="4"/>
  <c r="DO435" i="4" s="1"/>
  <c r="CN435" i="4"/>
  <c r="CU435" i="4"/>
  <c r="DW435" i="4" s="1"/>
  <c r="CZ435" i="4"/>
  <c r="DA435" i="4"/>
  <c r="DB435" i="4"/>
  <c r="DC435" i="4"/>
  <c r="DD435" i="4"/>
  <c r="DE435" i="4"/>
  <c r="DF435" i="4"/>
  <c r="DG435" i="4"/>
  <c r="DU435" i="4" s="1"/>
  <c r="DH435" i="4"/>
  <c r="DV435" i="4" s="1"/>
  <c r="DI435" i="4"/>
  <c r="DJ435" i="4"/>
  <c r="DX435" i="4" s="1"/>
  <c r="DK435" i="4"/>
  <c r="DY435" i="4" s="1"/>
  <c r="DP435" i="4"/>
  <c r="DR435" i="4"/>
  <c r="BN436" i="4"/>
  <c r="BZ436" i="4" s="1"/>
  <c r="CL436" i="4" s="1"/>
  <c r="BO436" i="4"/>
  <c r="CA436" i="4" s="1"/>
  <c r="CM436" i="4" s="1"/>
  <c r="BP436" i="4"/>
  <c r="CB436" i="4" s="1"/>
  <c r="BQ436" i="4"/>
  <c r="BR436" i="4"/>
  <c r="BS436" i="4"/>
  <c r="BT436" i="4"/>
  <c r="CF436" i="4" s="1"/>
  <c r="CR436" i="4" s="1"/>
  <c r="BU436" i="4"/>
  <c r="CG436" i="4" s="1"/>
  <c r="CS436" i="4" s="1"/>
  <c r="DU436" i="4" s="1"/>
  <c r="BV436" i="4"/>
  <c r="CH436" i="4" s="1"/>
  <c r="BW436" i="4"/>
  <c r="CI436" i="4" s="1"/>
  <c r="CU436" i="4" s="1"/>
  <c r="BX436" i="4"/>
  <c r="BY436" i="4"/>
  <c r="CK436" i="4" s="1"/>
  <c r="CW436" i="4" s="1"/>
  <c r="DY436" i="4" s="1"/>
  <c r="CC436" i="4"/>
  <c r="CO436" i="4" s="1"/>
  <c r="DQ436" i="4" s="1"/>
  <c r="CD436" i="4"/>
  <c r="CP436" i="4" s="1"/>
  <c r="CE436" i="4"/>
  <c r="CQ436" i="4" s="1"/>
  <c r="CJ436" i="4"/>
  <c r="CV436" i="4" s="1"/>
  <c r="CN436" i="4"/>
  <c r="DP436" i="4" s="1"/>
  <c r="CT436" i="4"/>
  <c r="DV436" i="4" s="1"/>
  <c r="CZ436" i="4"/>
  <c r="DA436" i="4"/>
  <c r="DO436" i="4" s="1"/>
  <c r="DB436" i="4"/>
  <c r="DC436" i="4"/>
  <c r="DD436" i="4"/>
  <c r="DE436" i="4"/>
  <c r="DF436" i="4"/>
  <c r="DG436" i="4"/>
  <c r="DH436" i="4"/>
  <c r="DI436" i="4"/>
  <c r="DW436" i="4" s="1"/>
  <c r="DJ436" i="4"/>
  <c r="DK436" i="4"/>
  <c r="BN437" i="4"/>
  <c r="BZ437" i="4" s="1"/>
  <c r="CL437" i="4" s="1"/>
  <c r="BO437" i="4"/>
  <c r="CA437" i="4" s="1"/>
  <c r="BP437" i="4"/>
  <c r="BQ437" i="4"/>
  <c r="BR437" i="4"/>
  <c r="CD437" i="4" s="1"/>
  <c r="CP437" i="4" s="1"/>
  <c r="BS437" i="4"/>
  <c r="BT437" i="4"/>
  <c r="CF437" i="4" s="1"/>
  <c r="CR437" i="4" s="1"/>
  <c r="BU437" i="4"/>
  <c r="CG437" i="4" s="1"/>
  <c r="CS437" i="4" s="1"/>
  <c r="BV437" i="4"/>
  <c r="CH437" i="4" s="1"/>
  <c r="CT437" i="4" s="1"/>
  <c r="BW437" i="4"/>
  <c r="BX437" i="4"/>
  <c r="CJ437" i="4" s="1"/>
  <c r="BY437" i="4"/>
  <c r="CB437" i="4"/>
  <c r="CN437" i="4" s="1"/>
  <c r="CC437" i="4"/>
  <c r="CO437" i="4" s="1"/>
  <c r="CE437" i="4"/>
  <c r="CQ437" i="4" s="1"/>
  <c r="DS437" i="4" s="1"/>
  <c r="CI437" i="4"/>
  <c r="CU437" i="4" s="1"/>
  <c r="CK437" i="4"/>
  <c r="CW437" i="4" s="1"/>
  <c r="CM437" i="4"/>
  <c r="CV437" i="4"/>
  <c r="CZ437" i="4"/>
  <c r="DA437" i="4"/>
  <c r="DB437" i="4"/>
  <c r="DC437" i="4"/>
  <c r="DD437" i="4"/>
  <c r="DE437" i="4"/>
  <c r="DF437" i="4"/>
  <c r="DG437" i="4"/>
  <c r="DU437" i="4" s="1"/>
  <c r="DH437" i="4"/>
  <c r="DV437" i="4" s="1"/>
  <c r="DI437" i="4"/>
  <c r="DJ437" i="4"/>
  <c r="DK437" i="4"/>
  <c r="DN437" i="4"/>
  <c r="DO437" i="4"/>
  <c r="DP437" i="4"/>
  <c r="DW437" i="4"/>
  <c r="BN438" i="4"/>
  <c r="BO438" i="4"/>
  <c r="BP438" i="4"/>
  <c r="CB438" i="4" s="1"/>
  <c r="CN438" i="4" s="1"/>
  <c r="DP438" i="4" s="1"/>
  <c r="BQ438" i="4"/>
  <c r="BR438" i="4"/>
  <c r="CD438" i="4" s="1"/>
  <c r="BS438" i="4"/>
  <c r="CE438" i="4" s="1"/>
  <c r="CQ438" i="4" s="1"/>
  <c r="BT438" i="4"/>
  <c r="CF438" i="4" s="1"/>
  <c r="CR438" i="4" s="1"/>
  <c r="BU438" i="4"/>
  <c r="BV438" i="4"/>
  <c r="CH438" i="4" s="1"/>
  <c r="CT438" i="4" s="1"/>
  <c r="BW438" i="4"/>
  <c r="BX438" i="4"/>
  <c r="CJ438" i="4" s="1"/>
  <c r="CV438" i="4" s="1"/>
  <c r="DX438" i="4" s="1"/>
  <c r="BY438" i="4"/>
  <c r="BZ438" i="4"/>
  <c r="CA438" i="4"/>
  <c r="CM438" i="4" s="1"/>
  <c r="CC438" i="4"/>
  <c r="CO438" i="4" s="1"/>
  <c r="DQ438" i="4" s="1"/>
  <c r="CG438" i="4"/>
  <c r="CI438" i="4"/>
  <c r="CU438" i="4" s="1"/>
  <c r="CK438" i="4"/>
  <c r="CW438" i="4" s="1"/>
  <c r="DY438" i="4" s="1"/>
  <c r="CL438" i="4"/>
  <c r="DN438" i="4" s="1"/>
  <c r="CP438" i="4"/>
  <c r="CS438" i="4"/>
  <c r="DU438" i="4" s="1"/>
  <c r="CZ438" i="4"/>
  <c r="DA438" i="4"/>
  <c r="DB438" i="4"/>
  <c r="DC438" i="4"/>
  <c r="DD438" i="4"/>
  <c r="DE438" i="4"/>
  <c r="DF438" i="4"/>
  <c r="DG438" i="4"/>
  <c r="DH438" i="4"/>
  <c r="DI438" i="4"/>
  <c r="DW438" i="4" s="1"/>
  <c r="DJ438" i="4"/>
  <c r="DK438" i="4"/>
  <c r="DR438" i="4"/>
  <c r="DV438" i="4"/>
  <c r="BN439" i="4"/>
  <c r="BO439" i="4"/>
  <c r="BP439" i="4"/>
  <c r="BQ439" i="4"/>
  <c r="CC439" i="4" s="1"/>
  <c r="CO439" i="4" s="1"/>
  <c r="BR439" i="4"/>
  <c r="CD439" i="4" s="1"/>
  <c r="BS439" i="4"/>
  <c r="CE439" i="4" s="1"/>
  <c r="CQ439" i="4" s="1"/>
  <c r="DS439" i="4" s="1"/>
  <c r="BT439" i="4"/>
  <c r="CF439" i="4" s="1"/>
  <c r="CR439" i="4" s="1"/>
  <c r="DT439" i="4" s="1"/>
  <c r="BU439" i="4"/>
  <c r="BV439" i="4"/>
  <c r="BW439" i="4"/>
  <c r="BX439" i="4"/>
  <c r="BY439" i="4"/>
  <c r="CK439" i="4" s="1"/>
  <c r="CW439" i="4" s="1"/>
  <c r="BZ439" i="4"/>
  <c r="CA439" i="4"/>
  <c r="CM439" i="4" s="1"/>
  <c r="DO439" i="4" s="1"/>
  <c r="CB439" i="4"/>
  <c r="CN439" i="4" s="1"/>
  <c r="CG439" i="4"/>
  <c r="CS439" i="4" s="1"/>
  <c r="CH439" i="4"/>
  <c r="CI439" i="4"/>
  <c r="CJ439" i="4"/>
  <c r="CV439" i="4" s="1"/>
  <c r="CL439" i="4"/>
  <c r="CP439" i="4"/>
  <c r="CT439" i="4"/>
  <c r="CU439" i="4"/>
  <c r="DW439" i="4" s="1"/>
  <c r="CZ439" i="4"/>
  <c r="DN439" i="4" s="1"/>
  <c r="DA439" i="4"/>
  <c r="DB439" i="4"/>
  <c r="DP439" i="4" s="1"/>
  <c r="DC439" i="4"/>
  <c r="DD439" i="4"/>
  <c r="DR439" i="4" s="1"/>
  <c r="DE439" i="4"/>
  <c r="DF439" i="4"/>
  <c r="DG439" i="4"/>
  <c r="DH439" i="4"/>
  <c r="DV439" i="4" s="1"/>
  <c r="DI439" i="4"/>
  <c r="DJ439" i="4"/>
  <c r="DX439" i="4" s="1"/>
  <c r="DK439" i="4"/>
  <c r="DL439" i="4"/>
  <c r="DM439" i="4"/>
  <c r="DU439" i="4"/>
  <c r="BN440" i="4"/>
  <c r="BZ440" i="4" s="1"/>
  <c r="BO440" i="4"/>
  <c r="CA440" i="4" s="1"/>
  <c r="CM440" i="4" s="1"/>
  <c r="BP440" i="4"/>
  <c r="CB440" i="4" s="1"/>
  <c r="BQ440" i="4"/>
  <c r="BR440" i="4"/>
  <c r="CD440" i="4" s="1"/>
  <c r="BS440" i="4"/>
  <c r="BT440" i="4"/>
  <c r="BU440" i="4"/>
  <c r="BV440" i="4"/>
  <c r="BW440" i="4"/>
  <c r="CI440" i="4" s="1"/>
  <c r="CU440" i="4" s="1"/>
  <c r="DW440" i="4" s="1"/>
  <c r="BX440" i="4"/>
  <c r="CJ440" i="4" s="1"/>
  <c r="CV440" i="4" s="1"/>
  <c r="BY440" i="4"/>
  <c r="CK440" i="4" s="1"/>
  <c r="CC440" i="4"/>
  <c r="CO440" i="4" s="1"/>
  <c r="DQ440" i="4" s="1"/>
  <c r="CE440" i="4"/>
  <c r="CQ440" i="4" s="1"/>
  <c r="DS440" i="4" s="1"/>
  <c r="CF440" i="4"/>
  <c r="CG440" i="4"/>
  <c r="CS440" i="4" s="1"/>
  <c r="CH440" i="4"/>
  <c r="CT440" i="4" s="1"/>
  <c r="CL440" i="4"/>
  <c r="CN440" i="4"/>
  <c r="DP440" i="4" s="1"/>
  <c r="CP440" i="4"/>
  <c r="CR440" i="4"/>
  <c r="CW440" i="4"/>
  <c r="CZ440" i="4"/>
  <c r="DA440" i="4"/>
  <c r="DB440" i="4"/>
  <c r="DC440" i="4"/>
  <c r="DD440" i="4"/>
  <c r="DE440" i="4"/>
  <c r="DF440" i="4"/>
  <c r="DG440" i="4"/>
  <c r="DH440" i="4"/>
  <c r="DV440" i="4" s="1"/>
  <c r="DI440" i="4"/>
  <c r="DJ440" i="4"/>
  <c r="DK440" i="4"/>
  <c r="DL440" i="4"/>
  <c r="DT440" i="4"/>
  <c r="DX440" i="4"/>
  <c r="DY440" i="4"/>
  <c r="BN441" i="4"/>
  <c r="BZ441" i="4" s="1"/>
  <c r="BO441" i="4"/>
  <c r="BP441" i="4"/>
  <c r="CB441" i="4" s="1"/>
  <c r="CN441" i="4" s="1"/>
  <c r="BQ441" i="4"/>
  <c r="CC441" i="4" s="1"/>
  <c r="BR441" i="4"/>
  <c r="BS441" i="4"/>
  <c r="CE441" i="4" s="1"/>
  <c r="BT441" i="4"/>
  <c r="BU441" i="4"/>
  <c r="BV441" i="4"/>
  <c r="BW441" i="4"/>
  <c r="BX441" i="4"/>
  <c r="CJ441" i="4" s="1"/>
  <c r="CV441" i="4" s="1"/>
  <c r="BY441" i="4"/>
  <c r="CK441" i="4" s="1"/>
  <c r="CA441" i="4"/>
  <c r="CM441" i="4" s="1"/>
  <c r="DO441" i="4" s="1"/>
  <c r="CD441" i="4"/>
  <c r="CF441" i="4"/>
  <c r="CR441" i="4" s="1"/>
  <c r="DT441" i="4" s="1"/>
  <c r="CG441" i="4"/>
  <c r="CS441" i="4" s="1"/>
  <c r="DU441" i="4" s="1"/>
  <c r="CH441" i="4"/>
  <c r="CI441" i="4"/>
  <c r="CU441" i="4" s="1"/>
  <c r="CL441" i="4"/>
  <c r="DN441" i="4" s="1"/>
  <c r="CO441" i="4"/>
  <c r="DQ441" i="4" s="1"/>
  <c r="CP441" i="4"/>
  <c r="CQ441" i="4"/>
  <c r="CT441" i="4"/>
  <c r="DV441" i="4" s="1"/>
  <c r="CW441" i="4"/>
  <c r="DY441" i="4" s="1"/>
  <c r="CZ441" i="4"/>
  <c r="DA441" i="4"/>
  <c r="DB441" i="4"/>
  <c r="DC441" i="4"/>
  <c r="DD441" i="4"/>
  <c r="DR441" i="4" s="1"/>
  <c r="DE441" i="4"/>
  <c r="DF441" i="4"/>
  <c r="DG441" i="4"/>
  <c r="DH441" i="4"/>
  <c r="DI441" i="4"/>
  <c r="DJ441" i="4"/>
  <c r="DX441" i="4" s="1"/>
  <c r="DK441" i="4"/>
  <c r="DM441" i="4"/>
  <c r="DW441" i="4"/>
  <c r="BN442" i="4"/>
  <c r="BZ442" i="4" s="1"/>
  <c r="BO442" i="4"/>
  <c r="CA442" i="4" s="1"/>
  <c r="BP442" i="4"/>
  <c r="CB442" i="4" s="1"/>
  <c r="BQ442" i="4"/>
  <c r="CC442" i="4" s="1"/>
  <c r="CO442" i="4" s="1"/>
  <c r="BR442" i="4"/>
  <c r="BS442" i="4"/>
  <c r="BT442" i="4"/>
  <c r="BU442" i="4"/>
  <c r="BV442" i="4"/>
  <c r="CH442" i="4" s="1"/>
  <c r="BW442" i="4"/>
  <c r="CI442" i="4" s="1"/>
  <c r="BX442" i="4"/>
  <c r="CJ442" i="4" s="1"/>
  <c r="CV442" i="4" s="1"/>
  <c r="BY442" i="4"/>
  <c r="CK442" i="4" s="1"/>
  <c r="CW442" i="4" s="1"/>
  <c r="CD442" i="4"/>
  <c r="CP442" i="4" s="1"/>
  <c r="CE442" i="4"/>
  <c r="CQ442" i="4" s="1"/>
  <c r="CF442" i="4"/>
  <c r="CR442" i="4" s="1"/>
  <c r="DT442" i="4" s="1"/>
  <c r="CG442" i="4"/>
  <c r="CS442" i="4" s="1"/>
  <c r="DU442" i="4" s="1"/>
  <c r="CL442" i="4"/>
  <c r="CM442" i="4"/>
  <c r="DO442" i="4" s="1"/>
  <c r="CN442" i="4"/>
  <c r="CT442" i="4"/>
  <c r="CU442" i="4"/>
  <c r="DW442" i="4" s="1"/>
  <c r="CZ442" i="4"/>
  <c r="DN442" i="4" s="1"/>
  <c r="DA442" i="4"/>
  <c r="DB442" i="4"/>
  <c r="DC442" i="4"/>
  <c r="DD442" i="4"/>
  <c r="DE442" i="4"/>
  <c r="DS442" i="4" s="1"/>
  <c r="DF442" i="4"/>
  <c r="DG442" i="4"/>
  <c r="DH442" i="4"/>
  <c r="DI442" i="4"/>
  <c r="DJ442" i="4"/>
  <c r="DX442" i="4" s="1"/>
  <c r="DK442" i="4"/>
  <c r="DM442" i="4"/>
  <c r="CY442" i="4" s="1"/>
  <c r="DR442" i="4"/>
  <c r="EA442" i="4"/>
  <c r="BN443" i="4"/>
  <c r="BO443" i="4"/>
  <c r="CA443" i="4" s="1"/>
  <c r="BP443" i="4"/>
  <c r="BQ443" i="4"/>
  <c r="BR443" i="4"/>
  <c r="BS443" i="4"/>
  <c r="BT443" i="4"/>
  <c r="CF443" i="4" s="1"/>
  <c r="BU443" i="4"/>
  <c r="CG443" i="4" s="1"/>
  <c r="CS443" i="4" s="1"/>
  <c r="DU443" i="4" s="1"/>
  <c r="BV443" i="4"/>
  <c r="BW443" i="4"/>
  <c r="CI443" i="4" s="1"/>
  <c r="BX443" i="4"/>
  <c r="BY443" i="4"/>
  <c r="BZ443" i="4"/>
  <c r="CB443" i="4"/>
  <c r="CN443" i="4" s="1"/>
  <c r="CC443" i="4"/>
  <c r="CO443" i="4" s="1"/>
  <c r="CD443" i="4"/>
  <c r="CP443" i="4" s="1"/>
  <c r="CE443" i="4"/>
  <c r="CQ443" i="4" s="1"/>
  <c r="CH443" i="4"/>
  <c r="CJ443" i="4"/>
  <c r="CV443" i="4" s="1"/>
  <c r="CK443" i="4"/>
  <c r="CW443" i="4" s="1"/>
  <c r="CL443" i="4"/>
  <c r="CM443" i="4"/>
  <c r="CR443" i="4"/>
  <c r="CT443" i="4"/>
  <c r="DV443" i="4" s="1"/>
  <c r="CU443" i="4"/>
  <c r="CZ443" i="4"/>
  <c r="DA443" i="4"/>
  <c r="DB443" i="4"/>
  <c r="DC443" i="4"/>
  <c r="DD443" i="4"/>
  <c r="DE443" i="4"/>
  <c r="DF443" i="4"/>
  <c r="DT443" i="4" s="1"/>
  <c r="DG443" i="4"/>
  <c r="DH443" i="4"/>
  <c r="DI443" i="4"/>
  <c r="DJ443" i="4"/>
  <c r="DX443" i="4" s="1"/>
  <c r="DK443" i="4"/>
  <c r="DP443" i="4"/>
  <c r="DQ443" i="4"/>
  <c r="DR443" i="4"/>
  <c r="DS443" i="4"/>
  <c r="DY443" i="4"/>
  <c r="BN444" i="4"/>
  <c r="BO444" i="4"/>
  <c r="BP444" i="4"/>
  <c r="CB444" i="4" s="1"/>
  <c r="CN444" i="4" s="1"/>
  <c r="BQ444" i="4"/>
  <c r="BR444" i="4"/>
  <c r="CD444" i="4" s="1"/>
  <c r="CP444" i="4" s="1"/>
  <c r="BS444" i="4"/>
  <c r="CE444" i="4" s="1"/>
  <c r="BT444" i="4"/>
  <c r="BU444" i="4"/>
  <c r="CG444" i="4" s="1"/>
  <c r="BV444" i="4"/>
  <c r="BW444" i="4"/>
  <c r="BX444" i="4"/>
  <c r="BY444" i="4"/>
  <c r="BZ444" i="4"/>
  <c r="CL444" i="4" s="1"/>
  <c r="CA444" i="4"/>
  <c r="CM444" i="4" s="1"/>
  <c r="CC444" i="4"/>
  <c r="CO444" i="4" s="1"/>
  <c r="DQ444" i="4" s="1"/>
  <c r="CF444" i="4"/>
  <c r="CH444" i="4"/>
  <c r="CT444" i="4" s="1"/>
  <c r="DV444" i="4" s="1"/>
  <c r="CI444" i="4"/>
  <c r="CU444" i="4" s="1"/>
  <c r="DW444" i="4" s="1"/>
  <c r="CJ444" i="4"/>
  <c r="CK444" i="4"/>
  <c r="CW444" i="4" s="1"/>
  <c r="DY444" i="4" s="1"/>
  <c r="CQ444" i="4"/>
  <c r="DS444" i="4" s="1"/>
  <c r="CR444" i="4"/>
  <c r="CS444" i="4"/>
  <c r="CV444" i="4"/>
  <c r="DX444" i="4" s="1"/>
  <c r="CZ444" i="4"/>
  <c r="DA444" i="4"/>
  <c r="DB444" i="4"/>
  <c r="DC444" i="4"/>
  <c r="DD444" i="4"/>
  <c r="DE444" i="4"/>
  <c r="DF444" i="4"/>
  <c r="DG444" i="4"/>
  <c r="DU444" i="4" s="1"/>
  <c r="DH444" i="4"/>
  <c r="DI444" i="4"/>
  <c r="DJ444" i="4"/>
  <c r="DK444" i="4"/>
  <c r="DN444" i="4"/>
  <c r="DO444" i="4"/>
  <c r="DP444" i="4"/>
  <c r="BN445" i="4"/>
  <c r="BZ445" i="4" s="1"/>
  <c r="CL445" i="4" s="1"/>
  <c r="DN445" i="4" s="1"/>
  <c r="BO445" i="4"/>
  <c r="BP445" i="4"/>
  <c r="CB445" i="4" s="1"/>
  <c r="CN445" i="4" s="1"/>
  <c r="BQ445" i="4"/>
  <c r="CC445" i="4" s="1"/>
  <c r="BR445" i="4"/>
  <c r="BS445" i="4"/>
  <c r="CE445" i="4" s="1"/>
  <c r="BT445" i="4"/>
  <c r="BU445" i="4"/>
  <c r="BV445" i="4"/>
  <c r="BW445" i="4"/>
  <c r="BX445" i="4"/>
  <c r="CJ445" i="4" s="1"/>
  <c r="BY445" i="4"/>
  <c r="CK445" i="4" s="1"/>
  <c r="CA445" i="4"/>
  <c r="CM445" i="4" s="1"/>
  <c r="CD445" i="4"/>
  <c r="CP445" i="4" s="1"/>
  <c r="DR445" i="4" s="1"/>
  <c r="CF445" i="4"/>
  <c r="CR445" i="4" s="1"/>
  <c r="CG445" i="4"/>
  <c r="CS445" i="4" s="1"/>
  <c r="CH445" i="4"/>
  <c r="CT445" i="4" s="1"/>
  <c r="DV445" i="4" s="1"/>
  <c r="CI445" i="4"/>
  <c r="CU445" i="4" s="1"/>
  <c r="DW445" i="4" s="1"/>
  <c r="CO445" i="4"/>
  <c r="DQ445" i="4" s="1"/>
  <c r="CQ445" i="4"/>
  <c r="CV445" i="4"/>
  <c r="CW445" i="4"/>
  <c r="DY445" i="4" s="1"/>
  <c r="CZ445" i="4"/>
  <c r="DA445" i="4"/>
  <c r="DB445" i="4"/>
  <c r="DL445" i="4" s="1"/>
  <c r="DC445" i="4"/>
  <c r="DD445" i="4"/>
  <c r="DE445" i="4"/>
  <c r="DS445" i="4" s="1"/>
  <c r="DF445" i="4"/>
  <c r="DG445" i="4"/>
  <c r="DU445" i="4" s="1"/>
  <c r="DH445" i="4"/>
  <c r="DI445" i="4"/>
  <c r="DJ445" i="4"/>
  <c r="DK445" i="4"/>
  <c r="DO445" i="4"/>
  <c r="DT445" i="4"/>
  <c r="BN446" i="4"/>
  <c r="BZ446" i="4" s="1"/>
  <c r="BO446" i="4"/>
  <c r="CA446" i="4" s="1"/>
  <c r="CM446" i="4" s="1"/>
  <c r="DO446" i="4" s="1"/>
  <c r="BP446" i="4"/>
  <c r="CB446" i="4" s="1"/>
  <c r="CN446" i="4" s="1"/>
  <c r="BQ446" i="4"/>
  <c r="CC446" i="4" s="1"/>
  <c r="CO446" i="4" s="1"/>
  <c r="BR446" i="4"/>
  <c r="BS446" i="4"/>
  <c r="BT446" i="4"/>
  <c r="CF446" i="4" s="1"/>
  <c r="BU446" i="4"/>
  <c r="BV446" i="4"/>
  <c r="CH446" i="4" s="1"/>
  <c r="CT446" i="4" s="1"/>
  <c r="BW446" i="4"/>
  <c r="CI446" i="4" s="1"/>
  <c r="CU446" i="4" s="1"/>
  <c r="DW446" i="4" s="1"/>
  <c r="BX446" i="4"/>
  <c r="BY446" i="4"/>
  <c r="CK446" i="4" s="1"/>
  <c r="CD446" i="4"/>
  <c r="CP446" i="4" s="1"/>
  <c r="CE446" i="4"/>
  <c r="CQ446" i="4" s="1"/>
  <c r="CG446" i="4"/>
  <c r="CS446" i="4" s="1"/>
  <c r="DU446" i="4" s="1"/>
  <c r="CJ446" i="4"/>
  <c r="CL446" i="4"/>
  <c r="CR446" i="4"/>
  <c r="DT446" i="4" s="1"/>
  <c r="CV446" i="4"/>
  <c r="CW446" i="4"/>
  <c r="CZ446" i="4"/>
  <c r="DL446" i="4" s="1"/>
  <c r="DA446" i="4"/>
  <c r="DB446" i="4"/>
  <c r="DC446" i="4"/>
  <c r="DD446" i="4"/>
  <c r="DE446" i="4"/>
  <c r="DF446" i="4"/>
  <c r="DG446" i="4"/>
  <c r="DH446" i="4"/>
  <c r="DI446" i="4"/>
  <c r="DJ446" i="4"/>
  <c r="DK446" i="4"/>
  <c r="DM446" i="4"/>
  <c r="DP446" i="4"/>
  <c r="DR446" i="4"/>
  <c r="DX446" i="4"/>
  <c r="BN447" i="4"/>
  <c r="BZ447" i="4" s="1"/>
  <c r="CL447" i="4" s="1"/>
  <c r="BO447" i="4"/>
  <c r="CA447" i="4" s="1"/>
  <c r="BP447" i="4"/>
  <c r="BQ447" i="4"/>
  <c r="BR447" i="4"/>
  <c r="BS447" i="4"/>
  <c r="BT447" i="4"/>
  <c r="CF447" i="4" s="1"/>
  <c r="BU447" i="4"/>
  <c r="CG447" i="4" s="1"/>
  <c r="BV447" i="4"/>
  <c r="BW447" i="4"/>
  <c r="CI447" i="4" s="1"/>
  <c r="CU447" i="4" s="1"/>
  <c r="BX447" i="4"/>
  <c r="BY447" i="4"/>
  <c r="CB447" i="4"/>
  <c r="CN447" i="4" s="1"/>
  <c r="CC447" i="4"/>
  <c r="CO447" i="4" s="1"/>
  <c r="CD447" i="4"/>
  <c r="CP447" i="4" s="1"/>
  <c r="DR447" i="4" s="1"/>
  <c r="CE447" i="4"/>
  <c r="CQ447" i="4" s="1"/>
  <c r="DS447" i="4" s="1"/>
  <c r="CH447" i="4"/>
  <c r="CJ447" i="4"/>
  <c r="CV447" i="4" s="1"/>
  <c r="DX447" i="4" s="1"/>
  <c r="CK447" i="4"/>
  <c r="CW447" i="4" s="1"/>
  <c r="CM447" i="4"/>
  <c r="CR447" i="4"/>
  <c r="CS447" i="4"/>
  <c r="DU447" i="4" s="1"/>
  <c r="CT447" i="4"/>
  <c r="DV447" i="4" s="1"/>
  <c r="CZ447" i="4"/>
  <c r="DA447" i="4"/>
  <c r="DB447" i="4"/>
  <c r="DC447" i="4"/>
  <c r="DQ447" i="4" s="1"/>
  <c r="DD447" i="4"/>
  <c r="DE447" i="4"/>
  <c r="DF447" i="4"/>
  <c r="DG447" i="4"/>
  <c r="DH447" i="4"/>
  <c r="DI447" i="4"/>
  <c r="DW447" i="4" s="1"/>
  <c r="DJ447" i="4"/>
  <c r="DK447" i="4"/>
  <c r="DN447" i="4"/>
  <c r="DP447" i="4"/>
  <c r="DY447" i="4"/>
  <c r="BN448" i="4"/>
  <c r="BO448" i="4"/>
  <c r="BP448" i="4"/>
  <c r="BQ448" i="4"/>
  <c r="BR448" i="4"/>
  <c r="CD448" i="4" s="1"/>
  <c r="BS448" i="4"/>
  <c r="CE448" i="4" s="1"/>
  <c r="BT448" i="4"/>
  <c r="CF448" i="4" s="1"/>
  <c r="CR448" i="4" s="1"/>
  <c r="DT448" i="4" s="1"/>
  <c r="BU448" i="4"/>
  <c r="CG448" i="4" s="1"/>
  <c r="CS448" i="4" s="1"/>
  <c r="BV448" i="4"/>
  <c r="BW448" i="4"/>
  <c r="BX448" i="4"/>
  <c r="BY448" i="4"/>
  <c r="BZ448" i="4"/>
  <c r="CL448" i="4" s="1"/>
  <c r="CA448" i="4"/>
  <c r="CM448" i="4" s="1"/>
  <c r="CB448" i="4"/>
  <c r="CN448" i="4" s="1"/>
  <c r="DP448" i="4" s="1"/>
  <c r="CC448" i="4"/>
  <c r="CO448" i="4" s="1"/>
  <c r="CH448" i="4"/>
  <c r="CT448" i="4" s="1"/>
  <c r="CI448" i="4"/>
  <c r="CU448" i="4" s="1"/>
  <c r="CJ448" i="4"/>
  <c r="CV448" i="4" s="1"/>
  <c r="DX448" i="4" s="1"/>
  <c r="CK448" i="4"/>
  <c r="CW448" i="4" s="1"/>
  <c r="CP448" i="4"/>
  <c r="CQ448" i="4"/>
  <c r="DS448" i="4" s="1"/>
  <c r="CZ448" i="4"/>
  <c r="DA448" i="4"/>
  <c r="DB448" i="4"/>
  <c r="DC448" i="4"/>
  <c r="DD448" i="4"/>
  <c r="DE448" i="4"/>
  <c r="DF448" i="4"/>
  <c r="DG448" i="4"/>
  <c r="DH448" i="4"/>
  <c r="DI448" i="4"/>
  <c r="DW448" i="4" s="1"/>
  <c r="DJ448" i="4"/>
  <c r="DK448" i="4"/>
  <c r="DO448" i="4"/>
  <c r="DQ448" i="4"/>
  <c r="DV448" i="4"/>
  <c r="DY448" i="4"/>
  <c r="BN449" i="4"/>
  <c r="BO449" i="4"/>
  <c r="BP449" i="4"/>
  <c r="CB449" i="4" s="1"/>
  <c r="BQ449" i="4"/>
  <c r="CC449" i="4" s="1"/>
  <c r="CO449" i="4" s="1"/>
  <c r="DQ449" i="4" s="1"/>
  <c r="BR449" i="4"/>
  <c r="CD449" i="4" s="1"/>
  <c r="CP449" i="4" s="1"/>
  <c r="DR449" i="4" s="1"/>
  <c r="BS449" i="4"/>
  <c r="CE449" i="4" s="1"/>
  <c r="CQ449" i="4" s="1"/>
  <c r="BT449" i="4"/>
  <c r="BU449" i="4"/>
  <c r="BV449" i="4"/>
  <c r="CH449" i="4" s="1"/>
  <c r="BW449" i="4"/>
  <c r="BX449" i="4"/>
  <c r="CJ449" i="4" s="1"/>
  <c r="CV449" i="4" s="1"/>
  <c r="BY449" i="4"/>
  <c r="CK449" i="4" s="1"/>
  <c r="CW449" i="4" s="1"/>
  <c r="DY449" i="4" s="1"/>
  <c r="BZ449" i="4"/>
  <c r="CA449" i="4"/>
  <c r="CM449" i="4" s="1"/>
  <c r="CF449" i="4"/>
  <c r="CR449" i="4" s="1"/>
  <c r="CG449" i="4"/>
  <c r="CS449" i="4" s="1"/>
  <c r="CI449" i="4"/>
  <c r="CU449" i="4" s="1"/>
  <c r="DW449" i="4" s="1"/>
  <c r="CL449" i="4"/>
  <c r="DN449" i="4" s="1"/>
  <c r="CN449" i="4"/>
  <c r="CT449" i="4"/>
  <c r="DV449" i="4" s="1"/>
  <c r="CZ449" i="4"/>
  <c r="DA449" i="4"/>
  <c r="DB449" i="4"/>
  <c r="DL449" i="4" s="1"/>
  <c r="DC449" i="4"/>
  <c r="DD449" i="4"/>
  <c r="DE449" i="4"/>
  <c r="DS449" i="4" s="1"/>
  <c r="DF449" i="4"/>
  <c r="DT449" i="4" s="1"/>
  <c r="DG449" i="4"/>
  <c r="DU449" i="4" s="1"/>
  <c r="DH449" i="4"/>
  <c r="DI449" i="4"/>
  <c r="DJ449" i="4"/>
  <c r="DK449" i="4"/>
  <c r="DM449" i="4"/>
  <c r="DO449" i="4"/>
  <c r="BN450" i="4"/>
  <c r="BZ450" i="4" s="1"/>
  <c r="CL450" i="4" s="1"/>
  <c r="BO450" i="4"/>
  <c r="CA450" i="4" s="1"/>
  <c r="CM450" i="4" s="1"/>
  <c r="DO450" i="4" s="1"/>
  <c r="BP450" i="4"/>
  <c r="CB450" i="4" s="1"/>
  <c r="CN450" i="4" s="1"/>
  <c r="BQ450" i="4"/>
  <c r="CC450" i="4" s="1"/>
  <c r="BR450" i="4"/>
  <c r="BS450" i="4"/>
  <c r="BT450" i="4"/>
  <c r="BU450" i="4"/>
  <c r="BV450" i="4"/>
  <c r="CH450" i="4" s="1"/>
  <c r="CT450" i="4" s="1"/>
  <c r="BW450" i="4"/>
  <c r="CI450" i="4" s="1"/>
  <c r="CU450" i="4" s="1"/>
  <c r="DW450" i="4" s="1"/>
  <c r="BX450" i="4"/>
  <c r="BY450" i="4"/>
  <c r="CK450" i="4" s="1"/>
  <c r="CW450" i="4" s="1"/>
  <c r="CD450" i="4"/>
  <c r="CP450" i="4" s="1"/>
  <c r="CE450" i="4"/>
  <c r="CQ450" i="4" s="1"/>
  <c r="CF450" i="4"/>
  <c r="CR450" i="4" s="1"/>
  <c r="DT450" i="4" s="1"/>
  <c r="CG450" i="4"/>
  <c r="CS450" i="4" s="1"/>
  <c r="CJ450" i="4"/>
  <c r="CO450" i="4"/>
  <c r="CV450" i="4"/>
  <c r="CZ450" i="4"/>
  <c r="DA450" i="4"/>
  <c r="DB450" i="4"/>
  <c r="DC450" i="4"/>
  <c r="DD450" i="4"/>
  <c r="DE450" i="4"/>
  <c r="DS450" i="4" s="1"/>
  <c r="DF450" i="4"/>
  <c r="DG450" i="4"/>
  <c r="DH450" i="4"/>
  <c r="DI450" i="4"/>
  <c r="DJ450" i="4"/>
  <c r="DK450" i="4"/>
  <c r="DL450" i="4"/>
  <c r="DM450" i="4"/>
  <c r="DP450" i="4"/>
  <c r="DU450" i="4"/>
  <c r="BN451" i="4"/>
  <c r="BO451" i="4"/>
  <c r="CA451" i="4" s="1"/>
  <c r="CM451" i="4" s="1"/>
  <c r="BP451" i="4"/>
  <c r="BQ451" i="4"/>
  <c r="BR451" i="4"/>
  <c r="CD451" i="4" s="1"/>
  <c r="CP451" i="4" s="1"/>
  <c r="DR451" i="4" s="1"/>
  <c r="BS451" i="4"/>
  <c r="BT451" i="4"/>
  <c r="CF451" i="4" s="1"/>
  <c r="CR451" i="4" s="1"/>
  <c r="BU451" i="4"/>
  <c r="CG451" i="4" s="1"/>
  <c r="BV451" i="4"/>
  <c r="CH451" i="4" s="1"/>
  <c r="CT451" i="4" s="1"/>
  <c r="BW451" i="4"/>
  <c r="CI451" i="4" s="1"/>
  <c r="BX451" i="4"/>
  <c r="BY451" i="4"/>
  <c r="BZ451" i="4"/>
  <c r="CL451" i="4" s="1"/>
  <c r="DN451" i="4" s="1"/>
  <c r="CB451" i="4"/>
  <c r="CN451" i="4" s="1"/>
  <c r="CC451" i="4"/>
  <c r="CO451" i="4" s="1"/>
  <c r="CE451" i="4"/>
  <c r="CQ451" i="4" s="1"/>
  <c r="CJ451" i="4"/>
  <c r="CV451" i="4" s="1"/>
  <c r="CK451" i="4"/>
  <c r="CW451" i="4" s="1"/>
  <c r="CS451" i="4"/>
  <c r="DU451" i="4" s="1"/>
  <c r="CU451" i="4"/>
  <c r="CZ451" i="4"/>
  <c r="DA451" i="4"/>
  <c r="DB451" i="4"/>
  <c r="DP451" i="4" s="1"/>
  <c r="DC451" i="4"/>
  <c r="DD451" i="4"/>
  <c r="DE451" i="4"/>
  <c r="DF451" i="4"/>
  <c r="DG451" i="4"/>
  <c r="DH451" i="4"/>
  <c r="DV451" i="4" s="1"/>
  <c r="DI451" i="4"/>
  <c r="DJ451" i="4"/>
  <c r="DX451" i="4" s="1"/>
  <c r="DK451" i="4"/>
  <c r="DS451" i="4"/>
  <c r="DY451" i="4"/>
  <c r="BN452" i="4"/>
  <c r="BO452" i="4"/>
  <c r="BP452" i="4"/>
  <c r="BQ452" i="4"/>
  <c r="BR452" i="4"/>
  <c r="CD452" i="4" s="1"/>
  <c r="BS452" i="4"/>
  <c r="CE452" i="4" s="1"/>
  <c r="CQ452" i="4" s="1"/>
  <c r="DS452" i="4" s="1"/>
  <c r="BT452" i="4"/>
  <c r="CF452" i="4" s="1"/>
  <c r="CR452" i="4" s="1"/>
  <c r="BU452" i="4"/>
  <c r="CG452" i="4" s="1"/>
  <c r="CS452" i="4" s="1"/>
  <c r="BV452" i="4"/>
  <c r="BW452" i="4"/>
  <c r="BX452" i="4"/>
  <c r="CJ452" i="4" s="1"/>
  <c r="BY452" i="4"/>
  <c r="BZ452" i="4"/>
  <c r="CL452" i="4" s="1"/>
  <c r="CA452" i="4"/>
  <c r="CM452" i="4" s="1"/>
  <c r="CB452" i="4"/>
  <c r="CC452" i="4"/>
  <c r="CO452" i="4" s="1"/>
  <c r="CH452" i="4"/>
  <c r="CT452" i="4" s="1"/>
  <c r="CI452" i="4"/>
  <c r="CU452" i="4" s="1"/>
  <c r="CK452" i="4"/>
  <c r="CW452" i="4" s="1"/>
  <c r="CN452" i="4"/>
  <c r="CP452" i="4"/>
  <c r="CV452" i="4"/>
  <c r="DX452" i="4" s="1"/>
  <c r="CZ452" i="4"/>
  <c r="DA452" i="4"/>
  <c r="DB452" i="4"/>
  <c r="DC452" i="4"/>
  <c r="DD452" i="4"/>
  <c r="DE452" i="4"/>
  <c r="DF452" i="4"/>
  <c r="DG452" i="4"/>
  <c r="DU452" i="4" s="1"/>
  <c r="DH452" i="4"/>
  <c r="DV452" i="4" s="1"/>
  <c r="DI452" i="4"/>
  <c r="DJ452" i="4"/>
  <c r="DK452" i="4"/>
  <c r="DN452" i="4"/>
  <c r="DP452" i="4"/>
  <c r="DQ452" i="4"/>
  <c r="DT452" i="4"/>
  <c r="DY452" i="4"/>
  <c r="BN453" i="4"/>
  <c r="BO453" i="4"/>
  <c r="BP453" i="4"/>
  <c r="CB453" i="4" s="1"/>
  <c r="CN453" i="4" s="1"/>
  <c r="BQ453" i="4"/>
  <c r="CC453" i="4" s="1"/>
  <c r="CO453" i="4" s="1"/>
  <c r="DQ453" i="4" s="1"/>
  <c r="BR453" i="4"/>
  <c r="CD453" i="4" s="1"/>
  <c r="CP453" i="4" s="1"/>
  <c r="BS453" i="4"/>
  <c r="CE453" i="4" s="1"/>
  <c r="BT453" i="4"/>
  <c r="BU453" i="4"/>
  <c r="BV453" i="4"/>
  <c r="BW453" i="4"/>
  <c r="BX453" i="4"/>
  <c r="CJ453" i="4" s="1"/>
  <c r="BY453" i="4"/>
  <c r="CK453" i="4" s="1"/>
  <c r="CW453" i="4" s="1"/>
  <c r="DY453" i="4" s="1"/>
  <c r="BZ453" i="4"/>
  <c r="CA453" i="4"/>
  <c r="CM453" i="4" s="1"/>
  <c r="DO453" i="4" s="1"/>
  <c r="CF453" i="4"/>
  <c r="CR453" i="4" s="1"/>
  <c r="CG453" i="4"/>
  <c r="CS453" i="4" s="1"/>
  <c r="CH453" i="4"/>
  <c r="CT453" i="4" s="1"/>
  <c r="DV453" i="4" s="1"/>
  <c r="CI453" i="4"/>
  <c r="CU453" i="4" s="1"/>
  <c r="DW453" i="4" s="1"/>
  <c r="CL453" i="4"/>
  <c r="CQ453" i="4"/>
  <c r="CV453" i="4"/>
  <c r="CZ453" i="4"/>
  <c r="DA453" i="4"/>
  <c r="DB453" i="4"/>
  <c r="DP453" i="4" s="1"/>
  <c r="DC453" i="4"/>
  <c r="DD453" i="4"/>
  <c r="DR453" i="4" s="1"/>
  <c r="DE453" i="4"/>
  <c r="DS453" i="4" s="1"/>
  <c r="DF453" i="4"/>
  <c r="DT453" i="4" s="1"/>
  <c r="DG453" i="4"/>
  <c r="DH453" i="4"/>
  <c r="DI453" i="4"/>
  <c r="DJ453" i="4"/>
  <c r="DK453" i="4"/>
  <c r="DL453" i="4"/>
  <c r="DN453" i="4"/>
  <c r="DU453" i="4"/>
  <c r="BN454" i="4"/>
  <c r="BZ454" i="4" s="1"/>
  <c r="CL454" i="4" s="1"/>
  <c r="BO454" i="4"/>
  <c r="CA454" i="4" s="1"/>
  <c r="CM454" i="4" s="1"/>
  <c r="DO454" i="4" s="1"/>
  <c r="BP454" i="4"/>
  <c r="BQ454" i="4"/>
  <c r="CC454" i="4" s="1"/>
  <c r="CO454" i="4" s="1"/>
  <c r="BR454" i="4"/>
  <c r="BS454" i="4"/>
  <c r="BT454" i="4"/>
  <c r="CF454" i="4" s="1"/>
  <c r="CR454" i="4" s="1"/>
  <c r="DT454" i="4" s="1"/>
  <c r="BU454" i="4"/>
  <c r="BV454" i="4"/>
  <c r="CH454" i="4" s="1"/>
  <c r="BW454" i="4"/>
  <c r="CI454" i="4" s="1"/>
  <c r="BX454" i="4"/>
  <c r="CJ454" i="4" s="1"/>
  <c r="CV454" i="4" s="1"/>
  <c r="DX454" i="4" s="1"/>
  <c r="BY454" i="4"/>
  <c r="CK454" i="4" s="1"/>
  <c r="CB454" i="4"/>
  <c r="CN454" i="4" s="1"/>
  <c r="DP454" i="4" s="1"/>
  <c r="CD454" i="4"/>
  <c r="CP454" i="4" s="1"/>
  <c r="CE454" i="4"/>
  <c r="CQ454" i="4" s="1"/>
  <c r="CG454" i="4"/>
  <c r="CS454" i="4" s="1"/>
  <c r="DU454" i="4" s="1"/>
  <c r="CT454" i="4"/>
  <c r="CU454" i="4"/>
  <c r="DW454" i="4" s="1"/>
  <c r="CW454" i="4"/>
  <c r="CZ454" i="4"/>
  <c r="DA454" i="4"/>
  <c r="DB454" i="4"/>
  <c r="DC454" i="4"/>
  <c r="DD454" i="4"/>
  <c r="DR454" i="4" s="1"/>
  <c r="DE454" i="4"/>
  <c r="DS454" i="4" s="1"/>
  <c r="DF454" i="4"/>
  <c r="DG454" i="4"/>
  <c r="DH454" i="4"/>
  <c r="DI454" i="4"/>
  <c r="DJ454" i="4"/>
  <c r="DK454" i="4"/>
  <c r="DY454" i="4" s="1"/>
  <c r="DL454" i="4"/>
  <c r="DM454" i="4"/>
  <c r="BN455" i="4"/>
  <c r="BZ455" i="4" s="1"/>
  <c r="CL455" i="4" s="1"/>
  <c r="DN455" i="4" s="1"/>
  <c r="BO455" i="4"/>
  <c r="CA455" i="4" s="1"/>
  <c r="BP455" i="4"/>
  <c r="BQ455" i="4"/>
  <c r="BR455" i="4"/>
  <c r="BS455" i="4"/>
  <c r="BT455" i="4"/>
  <c r="CF455" i="4" s="1"/>
  <c r="BU455" i="4"/>
  <c r="CG455" i="4" s="1"/>
  <c r="CS455" i="4" s="1"/>
  <c r="DU455" i="4" s="1"/>
  <c r="BV455" i="4"/>
  <c r="BW455" i="4"/>
  <c r="CI455" i="4" s="1"/>
  <c r="CU455" i="4" s="1"/>
  <c r="BX455" i="4"/>
  <c r="BY455" i="4"/>
  <c r="CB455" i="4"/>
  <c r="CN455" i="4" s="1"/>
  <c r="CC455" i="4"/>
  <c r="CO455" i="4" s="1"/>
  <c r="CD455" i="4"/>
  <c r="CE455" i="4"/>
  <c r="CQ455" i="4" s="1"/>
  <c r="DS455" i="4" s="1"/>
  <c r="CH455" i="4"/>
  <c r="CJ455" i="4"/>
  <c r="CV455" i="4" s="1"/>
  <c r="CK455" i="4"/>
  <c r="CW455" i="4" s="1"/>
  <c r="CM455" i="4"/>
  <c r="CP455" i="4"/>
  <c r="CR455" i="4"/>
  <c r="CT455" i="4"/>
  <c r="CZ455" i="4"/>
  <c r="DA455" i="4"/>
  <c r="DB455" i="4"/>
  <c r="DP455" i="4" s="1"/>
  <c r="DC455" i="4"/>
  <c r="DQ455" i="4" s="1"/>
  <c r="DD455" i="4"/>
  <c r="DE455" i="4"/>
  <c r="DF455" i="4"/>
  <c r="DG455" i="4"/>
  <c r="DH455" i="4"/>
  <c r="DI455" i="4"/>
  <c r="DW455" i="4" s="1"/>
  <c r="DJ455" i="4"/>
  <c r="DX455" i="4" s="1"/>
  <c r="DK455" i="4"/>
  <c r="DY455" i="4" s="1"/>
  <c r="DR455" i="4"/>
  <c r="DV455" i="4"/>
  <c r="BN456" i="4"/>
  <c r="BO456" i="4"/>
  <c r="BP456" i="4"/>
  <c r="BQ456" i="4"/>
  <c r="BR456" i="4"/>
  <c r="CD456" i="4" s="1"/>
  <c r="CP456" i="4" s="1"/>
  <c r="BS456" i="4"/>
  <c r="CE456" i="4" s="1"/>
  <c r="CQ456" i="4" s="1"/>
  <c r="DS456" i="4" s="1"/>
  <c r="BT456" i="4"/>
  <c r="CF456" i="4" s="1"/>
  <c r="CR456" i="4" s="1"/>
  <c r="BU456" i="4"/>
  <c r="CG456" i="4" s="1"/>
  <c r="BV456" i="4"/>
  <c r="BW456" i="4"/>
  <c r="BX456" i="4"/>
  <c r="BY456" i="4"/>
  <c r="BZ456" i="4"/>
  <c r="CL456" i="4" s="1"/>
  <c r="CA456" i="4"/>
  <c r="CM456" i="4" s="1"/>
  <c r="CB456" i="4"/>
  <c r="CC456" i="4"/>
  <c r="CO456" i="4" s="1"/>
  <c r="CH456" i="4"/>
  <c r="CT456" i="4" s="1"/>
  <c r="CI456" i="4"/>
  <c r="CU456" i="4" s="1"/>
  <c r="CJ456" i="4"/>
  <c r="CV456" i="4" s="1"/>
  <c r="CK456" i="4"/>
  <c r="CW456" i="4" s="1"/>
  <c r="DY456" i="4" s="1"/>
  <c r="CN456" i="4"/>
  <c r="DP456" i="4" s="1"/>
  <c r="CS456" i="4"/>
  <c r="CZ456" i="4"/>
  <c r="DL456" i="4" s="1"/>
  <c r="DA456" i="4"/>
  <c r="DB456" i="4"/>
  <c r="DC456" i="4"/>
  <c r="DD456" i="4"/>
  <c r="DE456" i="4"/>
  <c r="DF456" i="4"/>
  <c r="DT456" i="4" s="1"/>
  <c r="DG456" i="4"/>
  <c r="DH456" i="4"/>
  <c r="DV456" i="4" s="1"/>
  <c r="DI456" i="4"/>
  <c r="DW456" i="4" s="1"/>
  <c r="DJ456" i="4"/>
  <c r="DK456" i="4"/>
  <c r="DO456" i="4"/>
  <c r="DQ456" i="4"/>
  <c r="DX456" i="4"/>
  <c r="BN457" i="4"/>
  <c r="BZ457" i="4" s="1"/>
  <c r="CL457" i="4" s="1"/>
  <c r="DN457" i="4" s="1"/>
  <c r="BO457" i="4"/>
  <c r="BP457" i="4"/>
  <c r="CB457" i="4" s="1"/>
  <c r="CN457" i="4" s="1"/>
  <c r="BQ457" i="4"/>
  <c r="CC457" i="4" s="1"/>
  <c r="CO457" i="4" s="1"/>
  <c r="DQ457" i="4" s="1"/>
  <c r="BR457" i="4"/>
  <c r="BS457" i="4"/>
  <c r="CE457" i="4" s="1"/>
  <c r="CQ457" i="4" s="1"/>
  <c r="BT457" i="4"/>
  <c r="BU457" i="4"/>
  <c r="BV457" i="4"/>
  <c r="BW457" i="4"/>
  <c r="BX457" i="4"/>
  <c r="CJ457" i="4" s="1"/>
  <c r="CV457" i="4" s="1"/>
  <c r="BY457" i="4"/>
  <c r="CK457" i="4" s="1"/>
  <c r="CA457" i="4"/>
  <c r="CM457" i="4" s="1"/>
  <c r="CD457" i="4"/>
  <c r="CF457" i="4"/>
  <c r="CR457" i="4" s="1"/>
  <c r="CG457" i="4"/>
  <c r="CS457" i="4" s="1"/>
  <c r="CH457" i="4"/>
  <c r="CI457" i="4"/>
  <c r="CU457" i="4" s="1"/>
  <c r="CP457" i="4"/>
  <c r="CT457" i="4"/>
  <c r="DV457" i="4" s="1"/>
  <c r="CW457" i="4"/>
  <c r="DY457" i="4" s="1"/>
  <c r="CZ457" i="4"/>
  <c r="DA457" i="4"/>
  <c r="DB457" i="4"/>
  <c r="DC457" i="4"/>
  <c r="DD457" i="4"/>
  <c r="DE457" i="4"/>
  <c r="DS457" i="4" s="1"/>
  <c r="DF457" i="4"/>
  <c r="DG457" i="4"/>
  <c r="DH457" i="4"/>
  <c r="DI457" i="4"/>
  <c r="DJ457" i="4"/>
  <c r="DK457" i="4"/>
  <c r="DL457" i="4"/>
  <c r="DM457" i="4"/>
  <c r="DO457" i="4"/>
  <c r="DT457" i="4"/>
  <c r="DW457" i="4"/>
  <c r="BN458" i="4"/>
  <c r="BZ458" i="4" s="1"/>
  <c r="CL458" i="4" s="1"/>
  <c r="BO458" i="4"/>
  <c r="CA458" i="4" s="1"/>
  <c r="BP458" i="4"/>
  <c r="CB458" i="4" s="1"/>
  <c r="CN458" i="4" s="1"/>
  <c r="BQ458" i="4"/>
  <c r="CC458" i="4" s="1"/>
  <c r="BR458" i="4"/>
  <c r="BS458" i="4"/>
  <c r="BT458" i="4"/>
  <c r="BU458" i="4"/>
  <c r="BV458" i="4"/>
  <c r="CH458" i="4" s="1"/>
  <c r="BW458" i="4"/>
  <c r="CI458" i="4" s="1"/>
  <c r="CU458" i="4" s="1"/>
  <c r="DW458" i="4" s="1"/>
  <c r="BX458" i="4"/>
  <c r="BY458" i="4"/>
  <c r="CK458" i="4" s="1"/>
  <c r="CW458" i="4" s="1"/>
  <c r="CD458" i="4"/>
  <c r="CP458" i="4" s="1"/>
  <c r="CE458" i="4"/>
  <c r="CQ458" i="4" s="1"/>
  <c r="CF458" i="4"/>
  <c r="CR458" i="4" s="1"/>
  <c r="DT458" i="4" s="1"/>
  <c r="CG458" i="4"/>
  <c r="CS458" i="4" s="1"/>
  <c r="CJ458" i="4"/>
  <c r="CM458" i="4"/>
  <c r="DO458" i="4" s="1"/>
  <c r="CO458" i="4"/>
  <c r="CT458" i="4"/>
  <c r="CV458" i="4"/>
  <c r="CZ458" i="4"/>
  <c r="DA458" i="4"/>
  <c r="DB458" i="4"/>
  <c r="DP458" i="4" s="1"/>
  <c r="DC458" i="4"/>
  <c r="DD458" i="4"/>
  <c r="DR458" i="4" s="1"/>
  <c r="DE458" i="4"/>
  <c r="DF458" i="4"/>
  <c r="DG458" i="4"/>
  <c r="DH458" i="4"/>
  <c r="DV458" i="4" s="1"/>
  <c r="DI458" i="4"/>
  <c r="DJ458" i="4"/>
  <c r="DX458" i="4" s="1"/>
  <c r="DK458" i="4"/>
  <c r="DY458" i="4" s="1"/>
  <c r="DS458" i="4"/>
  <c r="DU458" i="4"/>
  <c r="BN459" i="4"/>
  <c r="BO459" i="4"/>
  <c r="CA459" i="4" s="1"/>
  <c r="BP459" i="4"/>
  <c r="BQ459" i="4"/>
  <c r="BR459" i="4"/>
  <c r="CD459" i="4" s="1"/>
  <c r="BS459" i="4"/>
  <c r="BT459" i="4"/>
  <c r="CF459" i="4" s="1"/>
  <c r="CR459" i="4" s="1"/>
  <c r="BU459" i="4"/>
  <c r="CG459" i="4" s="1"/>
  <c r="BV459" i="4"/>
  <c r="CH459" i="4" s="1"/>
  <c r="CT459" i="4" s="1"/>
  <c r="BW459" i="4"/>
  <c r="CI459" i="4" s="1"/>
  <c r="BX459" i="4"/>
  <c r="BY459" i="4"/>
  <c r="BZ459" i="4"/>
  <c r="CB459" i="4"/>
  <c r="CN459" i="4" s="1"/>
  <c r="CC459" i="4"/>
  <c r="CO459" i="4" s="1"/>
  <c r="CE459" i="4"/>
  <c r="CQ459" i="4" s="1"/>
  <c r="CJ459" i="4"/>
  <c r="CV459" i="4" s="1"/>
  <c r="CK459" i="4"/>
  <c r="CW459" i="4" s="1"/>
  <c r="CL459" i="4"/>
  <c r="CM459" i="4"/>
  <c r="CP459" i="4"/>
  <c r="DR459" i="4" s="1"/>
  <c r="CS459" i="4"/>
  <c r="DU459" i="4" s="1"/>
  <c r="CU459" i="4"/>
  <c r="CZ459" i="4"/>
  <c r="DA459" i="4"/>
  <c r="DB459" i="4"/>
  <c r="DP459" i="4" s="1"/>
  <c r="DC459" i="4"/>
  <c r="DD459" i="4"/>
  <c r="DE459" i="4"/>
  <c r="DF459" i="4"/>
  <c r="DT459" i="4" s="1"/>
  <c r="DG459" i="4"/>
  <c r="DH459" i="4"/>
  <c r="DV459" i="4" s="1"/>
  <c r="DI459" i="4"/>
  <c r="DJ459" i="4"/>
  <c r="DX459" i="4" s="1"/>
  <c r="DK459" i="4"/>
  <c r="DQ459" i="4"/>
  <c r="DS459" i="4"/>
  <c r="DY459" i="4"/>
  <c r="BN460" i="4"/>
  <c r="BO460" i="4"/>
  <c r="BP460" i="4"/>
  <c r="CB460" i="4" s="1"/>
  <c r="CN460" i="4" s="1"/>
  <c r="DP460" i="4" s="1"/>
  <c r="BQ460" i="4"/>
  <c r="BR460" i="4"/>
  <c r="CD460" i="4" s="1"/>
  <c r="CP460" i="4" s="1"/>
  <c r="BS460" i="4"/>
  <c r="CE460" i="4" s="1"/>
  <c r="CQ460" i="4" s="1"/>
  <c r="DS460" i="4" s="1"/>
  <c r="BT460" i="4"/>
  <c r="BU460" i="4"/>
  <c r="CG460" i="4" s="1"/>
  <c r="CS460" i="4" s="1"/>
  <c r="BV460" i="4"/>
  <c r="BW460" i="4"/>
  <c r="BX460" i="4"/>
  <c r="BY460" i="4"/>
  <c r="BZ460" i="4"/>
  <c r="CL460" i="4" s="1"/>
  <c r="CA460" i="4"/>
  <c r="CM460" i="4" s="1"/>
  <c r="CC460" i="4"/>
  <c r="CO460" i="4" s="1"/>
  <c r="CF460" i="4"/>
  <c r="CR460" i="4" s="1"/>
  <c r="CH460" i="4"/>
  <c r="CT460" i="4" s="1"/>
  <c r="CI460" i="4"/>
  <c r="CU460" i="4" s="1"/>
  <c r="DW460" i="4" s="1"/>
  <c r="CJ460" i="4"/>
  <c r="CV460" i="4" s="1"/>
  <c r="DX460" i="4" s="1"/>
  <c r="CK460" i="4"/>
  <c r="CW460" i="4" s="1"/>
  <c r="CZ460" i="4"/>
  <c r="DA460" i="4"/>
  <c r="DB460" i="4"/>
  <c r="DC460" i="4"/>
  <c r="DD460" i="4"/>
  <c r="DE460" i="4"/>
  <c r="DF460" i="4"/>
  <c r="DG460" i="4"/>
  <c r="DU460" i="4" s="1"/>
  <c r="DH460" i="4"/>
  <c r="DV460" i="4" s="1"/>
  <c r="DI460" i="4"/>
  <c r="DJ460" i="4"/>
  <c r="DK460" i="4"/>
  <c r="DN460" i="4"/>
  <c r="DO460" i="4"/>
  <c r="DQ460" i="4"/>
  <c r="DY460" i="4"/>
  <c r="BN461" i="4"/>
  <c r="BZ461" i="4" s="1"/>
  <c r="CL461" i="4" s="1"/>
  <c r="DN461" i="4" s="1"/>
  <c r="BO461" i="4"/>
  <c r="BP461" i="4"/>
  <c r="CB461" i="4" s="1"/>
  <c r="CN461" i="4" s="1"/>
  <c r="BQ461" i="4"/>
  <c r="CC461" i="4" s="1"/>
  <c r="BR461" i="4"/>
  <c r="CD461" i="4" s="1"/>
  <c r="CP461" i="4" s="1"/>
  <c r="BS461" i="4"/>
  <c r="CE461" i="4" s="1"/>
  <c r="CQ461" i="4" s="1"/>
  <c r="BT461" i="4"/>
  <c r="BU461" i="4"/>
  <c r="BV461" i="4"/>
  <c r="CH461" i="4" s="1"/>
  <c r="CT461" i="4" s="1"/>
  <c r="DV461" i="4" s="1"/>
  <c r="BW461" i="4"/>
  <c r="BX461" i="4"/>
  <c r="CJ461" i="4" s="1"/>
  <c r="BY461" i="4"/>
  <c r="CK461" i="4" s="1"/>
  <c r="CW461" i="4" s="1"/>
  <c r="DY461" i="4" s="1"/>
  <c r="CA461" i="4"/>
  <c r="CM461" i="4" s="1"/>
  <c r="DO461" i="4" s="1"/>
  <c r="CF461" i="4"/>
  <c r="CR461" i="4" s="1"/>
  <c r="CG461" i="4"/>
  <c r="CS461" i="4" s="1"/>
  <c r="CI461" i="4"/>
  <c r="CU461" i="4" s="1"/>
  <c r="CO461" i="4"/>
  <c r="DQ461" i="4" s="1"/>
  <c r="CV461" i="4"/>
  <c r="CZ461" i="4"/>
  <c r="DA461" i="4"/>
  <c r="DB461" i="4"/>
  <c r="DP461" i="4" s="1"/>
  <c r="DC461" i="4"/>
  <c r="DD461" i="4"/>
  <c r="DR461" i="4" s="1"/>
  <c r="DE461" i="4"/>
  <c r="DF461" i="4"/>
  <c r="DG461" i="4"/>
  <c r="DH461" i="4"/>
  <c r="DI461" i="4"/>
  <c r="DJ461" i="4"/>
  <c r="DX461" i="4" s="1"/>
  <c r="DK461" i="4"/>
  <c r="DM461" i="4"/>
  <c r="DU461" i="4"/>
  <c r="DW461" i="4"/>
  <c r="BN462" i="4"/>
  <c r="BZ462" i="4" s="1"/>
  <c r="BO462" i="4"/>
  <c r="CA462" i="4" s="1"/>
  <c r="CM462" i="4" s="1"/>
  <c r="DO462" i="4" s="1"/>
  <c r="BP462" i="4"/>
  <c r="CB462" i="4" s="1"/>
  <c r="BQ462" i="4"/>
  <c r="CC462" i="4" s="1"/>
  <c r="BR462" i="4"/>
  <c r="BS462" i="4"/>
  <c r="BT462" i="4"/>
  <c r="CF462" i="4" s="1"/>
  <c r="CR462" i="4" s="1"/>
  <c r="DT462" i="4" s="1"/>
  <c r="BU462" i="4"/>
  <c r="BV462" i="4"/>
  <c r="CH462" i="4" s="1"/>
  <c r="CT462" i="4" s="1"/>
  <c r="BW462" i="4"/>
  <c r="CI462" i="4" s="1"/>
  <c r="BX462" i="4"/>
  <c r="CJ462" i="4" s="1"/>
  <c r="CV462" i="4" s="1"/>
  <c r="BY462" i="4"/>
  <c r="CK462" i="4" s="1"/>
  <c r="CD462" i="4"/>
  <c r="CP462" i="4" s="1"/>
  <c r="CE462" i="4"/>
  <c r="CQ462" i="4" s="1"/>
  <c r="CG462" i="4"/>
  <c r="CS462" i="4" s="1"/>
  <c r="CL462" i="4"/>
  <c r="CN462" i="4"/>
  <c r="CO462" i="4"/>
  <c r="CU462" i="4"/>
  <c r="DW462" i="4" s="1"/>
  <c r="CW462" i="4"/>
  <c r="CZ462" i="4"/>
  <c r="DA462" i="4"/>
  <c r="DB462" i="4"/>
  <c r="DC462" i="4"/>
  <c r="DD462" i="4"/>
  <c r="DE462" i="4"/>
  <c r="DF462" i="4"/>
  <c r="DG462" i="4"/>
  <c r="DH462" i="4"/>
  <c r="DI462" i="4"/>
  <c r="DJ462" i="4"/>
  <c r="DX462" i="4" s="1"/>
  <c r="DK462" i="4"/>
  <c r="DY462" i="4" s="1"/>
  <c r="DR462" i="4"/>
  <c r="DU462" i="4"/>
  <c r="BN463" i="4"/>
  <c r="BO463" i="4"/>
  <c r="CA463" i="4" s="1"/>
  <c r="BP463" i="4"/>
  <c r="BQ463" i="4"/>
  <c r="BR463" i="4"/>
  <c r="CD463" i="4" s="1"/>
  <c r="CP463" i="4" s="1"/>
  <c r="DR463" i="4" s="1"/>
  <c r="BS463" i="4"/>
  <c r="BT463" i="4"/>
  <c r="CF463" i="4" s="1"/>
  <c r="BU463" i="4"/>
  <c r="CG463" i="4" s="1"/>
  <c r="CS463" i="4" s="1"/>
  <c r="DU463" i="4" s="1"/>
  <c r="BV463" i="4"/>
  <c r="BW463" i="4"/>
  <c r="CI463" i="4" s="1"/>
  <c r="CU463" i="4" s="1"/>
  <c r="BX463" i="4"/>
  <c r="BY463" i="4"/>
  <c r="BZ463" i="4"/>
  <c r="CB463" i="4"/>
  <c r="CN463" i="4" s="1"/>
  <c r="CC463" i="4"/>
  <c r="CO463" i="4" s="1"/>
  <c r="CE463" i="4"/>
  <c r="CQ463" i="4" s="1"/>
  <c r="CH463" i="4"/>
  <c r="CT463" i="4" s="1"/>
  <c r="CJ463" i="4"/>
  <c r="CV463" i="4" s="1"/>
  <c r="CK463" i="4"/>
  <c r="CW463" i="4" s="1"/>
  <c r="DY463" i="4" s="1"/>
  <c r="CL463" i="4"/>
  <c r="CM463" i="4"/>
  <c r="CR463" i="4"/>
  <c r="CZ463" i="4"/>
  <c r="DA463" i="4"/>
  <c r="DB463" i="4"/>
  <c r="DC463" i="4"/>
  <c r="DQ463" i="4" s="1"/>
  <c r="DD463" i="4"/>
  <c r="DE463" i="4"/>
  <c r="DF463" i="4"/>
  <c r="DG463" i="4"/>
  <c r="DH463" i="4"/>
  <c r="DV463" i="4" s="1"/>
  <c r="DI463" i="4"/>
  <c r="DW463" i="4" s="1"/>
  <c r="DJ463" i="4"/>
  <c r="DK463" i="4"/>
  <c r="DP463" i="4"/>
  <c r="DS463" i="4"/>
  <c r="DX463" i="4"/>
  <c r="BN464" i="4"/>
  <c r="BO464" i="4"/>
  <c r="BP464" i="4"/>
  <c r="CB464" i="4" s="1"/>
  <c r="CN464" i="4" s="1"/>
  <c r="DP464" i="4" s="1"/>
  <c r="BQ464" i="4"/>
  <c r="BR464" i="4"/>
  <c r="CD464" i="4" s="1"/>
  <c r="CP464" i="4" s="1"/>
  <c r="BS464" i="4"/>
  <c r="CE464" i="4" s="1"/>
  <c r="BT464" i="4"/>
  <c r="CF464" i="4" s="1"/>
  <c r="CR464" i="4" s="1"/>
  <c r="CX464" i="4" s="1"/>
  <c r="BU464" i="4"/>
  <c r="CG464" i="4" s="1"/>
  <c r="BV464" i="4"/>
  <c r="BW464" i="4"/>
  <c r="BX464" i="4"/>
  <c r="CJ464" i="4" s="1"/>
  <c r="CV464" i="4" s="1"/>
  <c r="DX464" i="4" s="1"/>
  <c r="BY464" i="4"/>
  <c r="BZ464" i="4"/>
  <c r="CL464" i="4" s="1"/>
  <c r="CA464" i="4"/>
  <c r="CM464" i="4" s="1"/>
  <c r="CC464" i="4"/>
  <c r="CO464" i="4" s="1"/>
  <c r="DQ464" i="4" s="1"/>
  <c r="CH464" i="4"/>
  <c r="CT464" i="4" s="1"/>
  <c r="CI464" i="4"/>
  <c r="CU464" i="4" s="1"/>
  <c r="CK464" i="4"/>
  <c r="CW464" i="4" s="1"/>
  <c r="CQ464" i="4"/>
  <c r="DS464" i="4" s="1"/>
  <c r="CS464" i="4"/>
  <c r="CZ464" i="4"/>
  <c r="DA464" i="4"/>
  <c r="DB464" i="4"/>
  <c r="DC464" i="4"/>
  <c r="DD464" i="4"/>
  <c r="DR464" i="4" s="1"/>
  <c r="DE464" i="4"/>
  <c r="DF464" i="4"/>
  <c r="DG464" i="4"/>
  <c r="DH464" i="4"/>
  <c r="DI464" i="4"/>
  <c r="DW464" i="4" s="1"/>
  <c r="DJ464" i="4"/>
  <c r="DK464" i="4"/>
  <c r="DL464" i="4"/>
  <c r="DN464" i="4"/>
  <c r="DO464" i="4"/>
  <c r="DV464" i="4"/>
  <c r="DY464" i="4"/>
  <c r="BN465" i="4"/>
  <c r="BZ465" i="4" s="1"/>
  <c r="CL465" i="4" s="1"/>
  <c r="DN465" i="4" s="1"/>
  <c r="BO465" i="4"/>
  <c r="BP465" i="4"/>
  <c r="CB465" i="4" s="1"/>
  <c r="BQ465" i="4"/>
  <c r="CC465" i="4" s="1"/>
  <c r="CO465" i="4" s="1"/>
  <c r="DQ465" i="4" s="1"/>
  <c r="BR465" i="4"/>
  <c r="CD465" i="4" s="1"/>
  <c r="CP465" i="4" s="1"/>
  <c r="BS465" i="4"/>
  <c r="CE465" i="4" s="1"/>
  <c r="BT465" i="4"/>
  <c r="BU465" i="4"/>
  <c r="BV465" i="4"/>
  <c r="CH465" i="4" s="1"/>
  <c r="CT465" i="4" s="1"/>
  <c r="DV465" i="4" s="1"/>
  <c r="BW465" i="4"/>
  <c r="BX465" i="4"/>
  <c r="CJ465" i="4" s="1"/>
  <c r="CV465" i="4" s="1"/>
  <c r="BY465" i="4"/>
  <c r="CK465" i="4" s="1"/>
  <c r="CA465" i="4"/>
  <c r="CM465" i="4" s="1"/>
  <c r="CF465" i="4"/>
  <c r="CR465" i="4" s="1"/>
  <c r="DT465" i="4" s="1"/>
  <c r="CG465" i="4"/>
  <c r="CS465" i="4" s="1"/>
  <c r="CI465" i="4"/>
  <c r="CU465" i="4" s="1"/>
  <c r="DW465" i="4" s="1"/>
  <c r="CN465" i="4"/>
  <c r="CQ465" i="4"/>
  <c r="CW465" i="4"/>
  <c r="DY465" i="4" s="1"/>
  <c r="CZ465" i="4"/>
  <c r="DA465" i="4"/>
  <c r="DB465" i="4"/>
  <c r="DC465" i="4"/>
  <c r="DD465" i="4"/>
  <c r="DE465" i="4"/>
  <c r="DF465" i="4"/>
  <c r="DG465" i="4"/>
  <c r="DH465" i="4"/>
  <c r="DI465" i="4"/>
  <c r="DJ465" i="4"/>
  <c r="DX465" i="4" s="1"/>
  <c r="DK465" i="4"/>
  <c r="DO465" i="4"/>
  <c r="BN466" i="4"/>
  <c r="BZ466" i="4" s="1"/>
  <c r="CL466" i="4" s="1"/>
  <c r="BO466" i="4"/>
  <c r="CA466" i="4" s="1"/>
  <c r="CM466" i="4" s="1"/>
  <c r="DO466" i="4" s="1"/>
  <c r="BP466" i="4"/>
  <c r="BQ466" i="4"/>
  <c r="CC466" i="4" s="1"/>
  <c r="CO466" i="4" s="1"/>
  <c r="BR466" i="4"/>
  <c r="BS466" i="4"/>
  <c r="BT466" i="4"/>
  <c r="BU466" i="4"/>
  <c r="BV466" i="4"/>
  <c r="CH466" i="4" s="1"/>
  <c r="BW466" i="4"/>
  <c r="CI466" i="4" s="1"/>
  <c r="CU466" i="4" s="1"/>
  <c r="DW466" i="4" s="1"/>
  <c r="BX466" i="4"/>
  <c r="BY466" i="4"/>
  <c r="CK466" i="4" s="1"/>
  <c r="CW466" i="4" s="1"/>
  <c r="CB466" i="4"/>
  <c r="CD466" i="4"/>
  <c r="CP466" i="4" s="1"/>
  <c r="CE466" i="4"/>
  <c r="CQ466" i="4" s="1"/>
  <c r="CF466" i="4"/>
  <c r="CR466" i="4" s="1"/>
  <c r="DT466" i="4" s="1"/>
  <c r="CG466" i="4"/>
  <c r="CS466" i="4" s="1"/>
  <c r="CJ466" i="4"/>
  <c r="CV466" i="4" s="1"/>
  <c r="CN466" i="4"/>
  <c r="CT466" i="4"/>
  <c r="CZ466" i="4"/>
  <c r="DA466" i="4"/>
  <c r="DB466" i="4"/>
  <c r="DP466" i="4" s="1"/>
  <c r="DC466" i="4"/>
  <c r="DM466" i="4" s="1"/>
  <c r="DD466" i="4"/>
  <c r="DE466" i="4"/>
  <c r="DF466" i="4"/>
  <c r="DG466" i="4"/>
  <c r="DH466" i="4"/>
  <c r="DV466" i="4" s="1"/>
  <c r="DI466" i="4"/>
  <c r="DJ466" i="4"/>
  <c r="DK466" i="4"/>
  <c r="DS466" i="4"/>
  <c r="DU466" i="4"/>
  <c r="BN467" i="4"/>
  <c r="BZ467" i="4" s="1"/>
  <c r="CL467" i="4" s="1"/>
  <c r="DN467" i="4" s="1"/>
  <c r="BO467" i="4"/>
  <c r="CA467" i="4" s="1"/>
  <c r="BP467" i="4"/>
  <c r="BQ467" i="4"/>
  <c r="BR467" i="4"/>
  <c r="CD467" i="4" s="1"/>
  <c r="CP467" i="4" s="1"/>
  <c r="DR467" i="4" s="1"/>
  <c r="BS467" i="4"/>
  <c r="BT467" i="4"/>
  <c r="CF467" i="4" s="1"/>
  <c r="CR467" i="4" s="1"/>
  <c r="BU467" i="4"/>
  <c r="CG467" i="4" s="1"/>
  <c r="BV467" i="4"/>
  <c r="CH467" i="4" s="1"/>
  <c r="CT467" i="4" s="1"/>
  <c r="BW467" i="4"/>
  <c r="CI467" i="4" s="1"/>
  <c r="BX467" i="4"/>
  <c r="BY467" i="4"/>
  <c r="CB467" i="4"/>
  <c r="CN467" i="4" s="1"/>
  <c r="CC467" i="4"/>
  <c r="CO467" i="4" s="1"/>
  <c r="CE467" i="4"/>
  <c r="CQ467" i="4" s="1"/>
  <c r="CJ467" i="4"/>
  <c r="CV467" i="4" s="1"/>
  <c r="DX467" i="4" s="1"/>
  <c r="CK467" i="4"/>
  <c r="CW467" i="4" s="1"/>
  <c r="DY467" i="4" s="1"/>
  <c r="CM467" i="4"/>
  <c r="CS467" i="4"/>
  <c r="DU467" i="4" s="1"/>
  <c r="CU467" i="4"/>
  <c r="CZ467" i="4"/>
  <c r="DA467" i="4"/>
  <c r="DB467" i="4"/>
  <c r="DP467" i="4" s="1"/>
  <c r="DC467" i="4"/>
  <c r="DD467" i="4"/>
  <c r="DE467" i="4"/>
  <c r="DF467" i="4"/>
  <c r="DG467" i="4"/>
  <c r="DH467" i="4"/>
  <c r="DI467" i="4"/>
  <c r="DJ467" i="4"/>
  <c r="DK467" i="4"/>
  <c r="DQ467" i="4"/>
  <c r="DS467" i="4"/>
  <c r="BN468" i="4"/>
  <c r="BO468" i="4"/>
  <c r="BP468" i="4"/>
  <c r="CB468" i="4" s="1"/>
  <c r="CN468" i="4" s="1"/>
  <c r="DP468" i="4" s="1"/>
  <c r="BQ468" i="4"/>
  <c r="BR468" i="4"/>
  <c r="CD468" i="4" s="1"/>
  <c r="BS468" i="4"/>
  <c r="CE468" i="4" s="1"/>
  <c r="CQ468" i="4" s="1"/>
  <c r="DS468" i="4" s="1"/>
  <c r="BT468" i="4"/>
  <c r="BU468" i="4"/>
  <c r="CG468" i="4" s="1"/>
  <c r="BV468" i="4"/>
  <c r="BW468" i="4"/>
  <c r="BX468" i="4"/>
  <c r="CJ468" i="4" s="1"/>
  <c r="CV468" i="4" s="1"/>
  <c r="DX468" i="4" s="1"/>
  <c r="BY468" i="4"/>
  <c r="BZ468" i="4"/>
  <c r="CL468" i="4" s="1"/>
  <c r="CA468" i="4"/>
  <c r="CM468" i="4" s="1"/>
  <c r="CC468" i="4"/>
  <c r="CO468" i="4" s="1"/>
  <c r="CF468" i="4"/>
  <c r="CR468" i="4" s="1"/>
  <c r="DT468" i="4" s="1"/>
  <c r="CH468" i="4"/>
  <c r="CT468" i="4" s="1"/>
  <c r="CI468" i="4"/>
  <c r="CU468" i="4" s="1"/>
  <c r="DW468" i="4" s="1"/>
  <c r="CK468" i="4"/>
  <c r="CW468" i="4" s="1"/>
  <c r="CP468" i="4"/>
  <c r="CS468" i="4"/>
  <c r="CZ468" i="4"/>
  <c r="DA468" i="4"/>
  <c r="DB468" i="4"/>
  <c r="DC468" i="4"/>
  <c r="DD468" i="4"/>
  <c r="DR468" i="4" s="1"/>
  <c r="DE468" i="4"/>
  <c r="DF468" i="4"/>
  <c r="DG468" i="4"/>
  <c r="DH468" i="4"/>
  <c r="DV468" i="4" s="1"/>
  <c r="DI468" i="4"/>
  <c r="DJ468" i="4"/>
  <c r="DK468" i="4"/>
  <c r="DL468" i="4"/>
  <c r="DN468" i="4"/>
  <c r="DQ468" i="4"/>
  <c r="DY468" i="4"/>
  <c r="BN469" i="4"/>
  <c r="BZ469" i="4" s="1"/>
  <c r="CL469" i="4" s="1"/>
  <c r="BO469" i="4"/>
  <c r="BP469" i="4"/>
  <c r="CB469" i="4" s="1"/>
  <c r="CN469" i="4" s="1"/>
  <c r="BQ469" i="4"/>
  <c r="CC469" i="4" s="1"/>
  <c r="CO469" i="4" s="1"/>
  <c r="DQ469" i="4" s="1"/>
  <c r="BR469" i="4"/>
  <c r="BS469" i="4"/>
  <c r="CE469" i="4" s="1"/>
  <c r="BT469" i="4"/>
  <c r="BU469" i="4"/>
  <c r="BV469" i="4"/>
  <c r="BW469" i="4"/>
  <c r="BX469" i="4"/>
  <c r="CJ469" i="4" s="1"/>
  <c r="BY469" i="4"/>
  <c r="CK469" i="4" s="1"/>
  <c r="CW469" i="4" s="1"/>
  <c r="DY469" i="4" s="1"/>
  <c r="CA469" i="4"/>
  <c r="CM469" i="4" s="1"/>
  <c r="DO469" i="4" s="1"/>
  <c r="CD469" i="4"/>
  <c r="CP469" i="4" s="1"/>
  <c r="CF469" i="4"/>
  <c r="CR469" i="4" s="1"/>
  <c r="CG469" i="4"/>
  <c r="CS469" i="4" s="1"/>
  <c r="CH469" i="4"/>
  <c r="CT469" i="4" s="1"/>
  <c r="DV469" i="4" s="1"/>
  <c r="CI469" i="4"/>
  <c r="CU469" i="4" s="1"/>
  <c r="CQ469" i="4"/>
  <c r="CV469" i="4"/>
  <c r="CZ469" i="4"/>
  <c r="DA469" i="4"/>
  <c r="DB469" i="4"/>
  <c r="DC469" i="4"/>
  <c r="DD469" i="4"/>
  <c r="DE469" i="4"/>
  <c r="DF469" i="4"/>
  <c r="DT469" i="4" s="1"/>
  <c r="DG469" i="4"/>
  <c r="DH469" i="4"/>
  <c r="DI469" i="4"/>
  <c r="DJ469" i="4"/>
  <c r="DX469" i="4" s="1"/>
  <c r="DK469" i="4"/>
  <c r="DM469" i="4"/>
  <c r="DN469" i="4"/>
  <c r="DR469" i="4"/>
  <c r="DU469" i="4"/>
  <c r="DW469" i="4"/>
  <c r="BN470" i="4"/>
  <c r="BZ470" i="4" s="1"/>
  <c r="BO470" i="4"/>
  <c r="CA470" i="4" s="1"/>
  <c r="BP470" i="4"/>
  <c r="BQ470" i="4"/>
  <c r="CC470" i="4" s="1"/>
  <c r="CO470" i="4" s="1"/>
  <c r="BR470" i="4"/>
  <c r="BS470" i="4"/>
  <c r="BT470" i="4"/>
  <c r="CF470" i="4" s="1"/>
  <c r="CR470" i="4" s="1"/>
  <c r="BU470" i="4"/>
  <c r="BV470" i="4"/>
  <c r="CH470" i="4" s="1"/>
  <c r="CT470" i="4" s="1"/>
  <c r="BW470" i="4"/>
  <c r="CI470" i="4" s="1"/>
  <c r="BX470" i="4"/>
  <c r="CJ470" i="4" s="1"/>
  <c r="CV470" i="4" s="1"/>
  <c r="DX470" i="4" s="1"/>
  <c r="BY470" i="4"/>
  <c r="CK470" i="4" s="1"/>
  <c r="CB470" i="4"/>
  <c r="CN470" i="4" s="1"/>
  <c r="CD470" i="4"/>
  <c r="CP470" i="4" s="1"/>
  <c r="CE470" i="4"/>
  <c r="CQ470" i="4" s="1"/>
  <c r="CG470" i="4"/>
  <c r="CS470" i="4" s="1"/>
  <c r="DU470" i="4" s="1"/>
  <c r="CL470" i="4"/>
  <c r="CM470" i="4"/>
  <c r="DO470" i="4" s="1"/>
  <c r="CU470" i="4"/>
  <c r="DW470" i="4" s="1"/>
  <c r="CW470" i="4"/>
  <c r="CZ470" i="4"/>
  <c r="DA470" i="4"/>
  <c r="DB470" i="4"/>
  <c r="DC470" i="4"/>
  <c r="DD470" i="4"/>
  <c r="DE470" i="4"/>
  <c r="DF470" i="4"/>
  <c r="DG470" i="4"/>
  <c r="DH470" i="4"/>
  <c r="DV470" i="4" s="1"/>
  <c r="DI470" i="4"/>
  <c r="DJ470" i="4"/>
  <c r="DK470" i="4"/>
  <c r="DM470" i="4"/>
  <c r="DR470" i="4"/>
  <c r="DS470" i="4"/>
  <c r="DT470" i="4"/>
  <c r="BN471" i="4"/>
  <c r="BO471" i="4"/>
  <c r="CA471" i="4" s="1"/>
  <c r="CM471" i="4" s="1"/>
  <c r="BP471" i="4"/>
  <c r="BQ471" i="4"/>
  <c r="BR471" i="4"/>
  <c r="BS471" i="4"/>
  <c r="BT471" i="4"/>
  <c r="CF471" i="4" s="1"/>
  <c r="BU471" i="4"/>
  <c r="CG471" i="4" s="1"/>
  <c r="CS471" i="4" s="1"/>
  <c r="DU471" i="4" s="1"/>
  <c r="BV471" i="4"/>
  <c r="BW471" i="4"/>
  <c r="CI471" i="4" s="1"/>
  <c r="BX471" i="4"/>
  <c r="BY471" i="4"/>
  <c r="BZ471" i="4"/>
  <c r="CB471" i="4"/>
  <c r="CN471" i="4" s="1"/>
  <c r="CC471" i="4"/>
  <c r="CO471" i="4" s="1"/>
  <c r="CD471" i="4"/>
  <c r="CP471" i="4" s="1"/>
  <c r="DR471" i="4" s="1"/>
  <c r="CE471" i="4"/>
  <c r="CQ471" i="4" s="1"/>
  <c r="CH471" i="4"/>
  <c r="CJ471" i="4"/>
  <c r="CV471" i="4" s="1"/>
  <c r="DX471" i="4" s="1"/>
  <c r="CK471" i="4"/>
  <c r="CW471" i="4" s="1"/>
  <c r="DY471" i="4" s="1"/>
  <c r="CL471" i="4"/>
  <c r="CR471" i="4"/>
  <c r="CT471" i="4"/>
  <c r="DV471" i="4" s="1"/>
  <c r="CU471" i="4"/>
  <c r="CZ471" i="4"/>
  <c r="DN471" i="4" s="1"/>
  <c r="DA471" i="4"/>
  <c r="DB471" i="4"/>
  <c r="DC471" i="4"/>
  <c r="DD471" i="4"/>
  <c r="DE471" i="4"/>
  <c r="DF471" i="4"/>
  <c r="DT471" i="4" s="1"/>
  <c r="DG471" i="4"/>
  <c r="DH471" i="4"/>
  <c r="DI471" i="4"/>
  <c r="DJ471" i="4"/>
  <c r="DK471" i="4"/>
  <c r="DP471" i="4"/>
  <c r="DQ471" i="4"/>
  <c r="DS471" i="4"/>
  <c r="BN472" i="4"/>
  <c r="BO472" i="4"/>
  <c r="BP472" i="4"/>
  <c r="CB472" i="4" s="1"/>
  <c r="CN472" i="4" s="1"/>
  <c r="DP472" i="4" s="1"/>
  <c r="BQ472" i="4"/>
  <c r="BR472" i="4"/>
  <c r="CD472" i="4" s="1"/>
  <c r="CP472" i="4" s="1"/>
  <c r="BS472" i="4"/>
  <c r="CE472" i="4" s="1"/>
  <c r="BT472" i="4"/>
  <c r="BU472" i="4"/>
  <c r="CG472" i="4" s="1"/>
  <c r="BV472" i="4"/>
  <c r="BW472" i="4"/>
  <c r="BX472" i="4"/>
  <c r="BY472" i="4"/>
  <c r="BZ472" i="4"/>
  <c r="CL472" i="4" s="1"/>
  <c r="CA472" i="4"/>
  <c r="CM472" i="4" s="1"/>
  <c r="DO472" i="4" s="1"/>
  <c r="CC472" i="4"/>
  <c r="CO472" i="4" s="1"/>
  <c r="CF472" i="4"/>
  <c r="CH472" i="4"/>
  <c r="CT472" i="4" s="1"/>
  <c r="CI472" i="4"/>
  <c r="CU472" i="4" s="1"/>
  <c r="CJ472" i="4"/>
  <c r="CV472" i="4" s="1"/>
  <c r="CK472" i="4"/>
  <c r="CW472" i="4" s="1"/>
  <c r="CQ472" i="4"/>
  <c r="DS472" i="4" s="1"/>
  <c r="CR472" i="4"/>
  <c r="CS472" i="4"/>
  <c r="CZ472" i="4"/>
  <c r="DN472" i="4" s="1"/>
  <c r="DA472" i="4"/>
  <c r="DB472" i="4"/>
  <c r="DC472" i="4"/>
  <c r="DD472" i="4"/>
  <c r="DR472" i="4" s="1"/>
  <c r="DE472" i="4"/>
  <c r="DF472" i="4"/>
  <c r="DT472" i="4" s="1"/>
  <c r="DG472" i="4"/>
  <c r="DH472" i="4"/>
  <c r="DV472" i="4" s="1"/>
  <c r="DI472" i="4"/>
  <c r="DJ472" i="4"/>
  <c r="DK472" i="4"/>
  <c r="DQ472" i="4"/>
  <c r="DW472" i="4"/>
  <c r="DX472" i="4"/>
  <c r="DY472" i="4"/>
  <c r="BN473" i="4"/>
  <c r="BO473" i="4"/>
  <c r="BP473" i="4"/>
  <c r="CB473" i="4" s="1"/>
  <c r="BQ473" i="4"/>
  <c r="CC473" i="4" s="1"/>
  <c r="BR473" i="4"/>
  <c r="BS473" i="4"/>
  <c r="CE473" i="4" s="1"/>
  <c r="CQ473" i="4" s="1"/>
  <c r="BT473" i="4"/>
  <c r="BU473" i="4"/>
  <c r="BV473" i="4"/>
  <c r="CH473" i="4" s="1"/>
  <c r="CT473" i="4" s="1"/>
  <c r="DV473" i="4" s="1"/>
  <c r="BW473" i="4"/>
  <c r="BX473" i="4"/>
  <c r="CJ473" i="4" s="1"/>
  <c r="CV473" i="4" s="1"/>
  <c r="BY473" i="4"/>
  <c r="CK473" i="4" s="1"/>
  <c r="BZ473" i="4"/>
  <c r="CL473" i="4" s="1"/>
  <c r="DN473" i="4" s="1"/>
  <c r="CA473" i="4"/>
  <c r="CM473" i="4" s="1"/>
  <c r="CD473" i="4"/>
  <c r="CP473" i="4" s="1"/>
  <c r="DR473" i="4" s="1"/>
  <c r="CF473" i="4"/>
  <c r="CR473" i="4" s="1"/>
  <c r="CG473" i="4"/>
  <c r="CS473" i="4" s="1"/>
  <c r="CI473" i="4"/>
  <c r="CU473" i="4" s="1"/>
  <c r="DW473" i="4" s="1"/>
  <c r="CN473" i="4"/>
  <c r="CO473" i="4"/>
  <c r="DQ473" i="4" s="1"/>
  <c r="CW473" i="4"/>
  <c r="DY473" i="4" s="1"/>
  <c r="CZ473" i="4"/>
  <c r="DA473" i="4"/>
  <c r="DB473" i="4"/>
  <c r="DC473" i="4"/>
  <c r="DD473" i="4"/>
  <c r="DE473" i="4"/>
  <c r="DS473" i="4" s="1"/>
  <c r="DF473" i="4"/>
  <c r="DG473" i="4"/>
  <c r="DH473" i="4"/>
  <c r="DI473" i="4"/>
  <c r="DJ473" i="4"/>
  <c r="DK473" i="4"/>
  <c r="DL473" i="4"/>
  <c r="DO473" i="4"/>
  <c r="DT473" i="4"/>
  <c r="BN474" i="4"/>
  <c r="BZ474" i="4" s="1"/>
  <c r="BO474" i="4"/>
  <c r="CA474" i="4" s="1"/>
  <c r="CM474" i="4" s="1"/>
  <c r="DO474" i="4" s="1"/>
  <c r="BP474" i="4"/>
  <c r="CB474" i="4" s="1"/>
  <c r="CN474" i="4" s="1"/>
  <c r="DP474" i="4" s="1"/>
  <c r="BQ474" i="4"/>
  <c r="CC474" i="4" s="1"/>
  <c r="CO474" i="4" s="1"/>
  <c r="BR474" i="4"/>
  <c r="BS474" i="4"/>
  <c r="BT474" i="4"/>
  <c r="BU474" i="4"/>
  <c r="BV474" i="4"/>
  <c r="CH474" i="4" s="1"/>
  <c r="BW474" i="4"/>
  <c r="CI474" i="4" s="1"/>
  <c r="CU474" i="4" s="1"/>
  <c r="DW474" i="4" s="1"/>
  <c r="BX474" i="4"/>
  <c r="BY474" i="4"/>
  <c r="CK474" i="4" s="1"/>
  <c r="CD474" i="4"/>
  <c r="CP474" i="4" s="1"/>
  <c r="CE474" i="4"/>
  <c r="CQ474" i="4" s="1"/>
  <c r="CF474" i="4"/>
  <c r="CR474" i="4" s="1"/>
  <c r="DT474" i="4" s="1"/>
  <c r="CG474" i="4"/>
  <c r="CS474" i="4" s="1"/>
  <c r="CJ474" i="4"/>
  <c r="CV474" i="4" s="1"/>
  <c r="CL474" i="4"/>
  <c r="CT474" i="4"/>
  <c r="CW474" i="4"/>
  <c r="CZ474" i="4"/>
  <c r="DA474" i="4"/>
  <c r="DB474" i="4"/>
  <c r="DC474" i="4"/>
  <c r="DM474" i="4" s="1"/>
  <c r="DD474" i="4"/>
  <c r="DR474" i="4" s="1"/>
  <c r="DE474" i="4"/>
  <c r="DF474" i="4"/>
  <c r="DG474" i="4"/>
  <c r="DH474" i="4"/>
  <c r="DI474" i="4"/>
  <c r="DJ474" i="4"/>
  <c r="DX474" i="4" s="1"/>
  <c r="DK474" i="4"/>
  <c r="DL474" i="4"/>
  <c r="DS474" i="4"/>
  <c r="DU474" i="4"/>
  <c r="BN475" i="4"/>
  <c r="BZ475" i="4" s="1"/>
  <c r="CL475" i="4" s="1"/>
  <c r="DN475" i="4" s="1"/>
  <c r="BO475" i="4"/>
  <c r="CA475" i="4" s="1"/>
  <c r="CM475" i="4" s="1"/>
  <c r="BP475" i="4"/>
  <c r="BQ475" i="4"/>
  <c r="BR475" i="4"/>
  <c r="CD475" i="4" s="1"/>
  <c r="BS475" i="4"/>
  <c r="BT475" i="4"/>
  <c r="CF475" i="4" s="1"/>
  <c r="CR475" i="4" s="1"/>
  <c r="BU475" i="4"/>
  <c r="CG475" i="4" s="1"/>
  <c r="BV475" i="4"/>
  <c r="BW475" i="4"/>
  <c r="CI475" i="4" s="1"/>
  <c r="CU475" i="4" s="1"/>
  <c r="BX475" i="4"/>
  <c r="BY475" i="4"/>
  <c r="CB475" i="4"/>
  <c r="CN475" i="4" s="1"/>
  <c r="CC475" i="4"/>
  <c r="CO475" i="4" s="1"/>
  <c r="DQ475" i="4" s="1"/>
  <c r="CE475" i="4"/>
  <c r="CQ475" i="4" s="1"/>
  <c r="DS475" i="4" s="1"/>
  <c r="CH475" i="4"/>
  <c r="CT475" i="4" s="1"/>
  <c r="CJ475" i="4"/>
  <c r="CV475" i="4" s="1"/>
  <c r="CK475" i="4"/>
  <c r="CW475" i="4" s="1"/>
  <c r="DY475" i="4" s="1"/>
  <c r="CP475" i="4"/>
  <c r="DR475" i="4" s="1"/>
  <c r="CS475" i="4"/>
  <c r="DU475" i="4" s="1"/>
  <c r="CZ475" i="4"/>
  <c r="DA475" i="4"/>
  <c r="DB475" i="4"/>
  <c r="DP475" i="4" s="1"/>
  <c r="DC475" i="4"/>
  <c r="DD475" i="4"/>
  <c r="DE475" i="4"/>
  <c r="DF475" i="4"/>
  <c r="DT475" i="4" s="1"/>
  <c r="DG475" i="4"/>
  <c r="DH475" i="4"/>
  <c r="DI475" i="4"/>
  <c r="DJ475" i="4"/>
  <c r="DX475" i="4" s="1"/>
  <c r="DK475" i="4"/>
  <c r="BN476" i="4"/>
  <c r="BO476" i="4"/>
  <c r="BP476" i="4"/>
  <c r="BQ476" i="4"/>
  <c r="BR476" i="4"/>
  <c r="CD476" i="4" s="1"/>
  <c r="BS476" i="4"/>
  <c r="CE476" i="4" s="1"/>
  <c r="BT476" i="4"/>
  <c r="BU476" i="4"/>
  <c r="CG476" i="4" s="1"/>
  <c r="CS476" i="4" s="1"/>
  <c r="BV476" i="4"/>
  <c r="BW476" i="4"/>
  <c r="BX476" i="4"/>
  <c r="CJ476" i="4" s="1"/>
  <c r="CV476" i="4" s="1"/>
  <c r="DX476" i="4" s="1"/>
  <c r="BY476" i="4"/>
  <c r="BZ476" i="4"/>
  <c r="CL476" i="4" s="1"/>
  <c r="DN476" i="4" s="1"/>
  <c r="CA476" i="4"/>
  <c r="CM476" i="4" s="1"/>
  <c r="CB476" i="4"/>
  <c r="CN476" i="4" s="1"/>
  <c r="CC476" i="4"/>
  <c r="CO476" i="4" s="1"/>
  <c r="DQ476" i="4" s="1"/>
  <c r="CF476" i="4"/>
  <c r="CR476" i="4" s="1"/>
  <c r="DT476" i="4" s="1"/>
  <c r="CH476" i="4"/>
  <c r="CT476" i="4" s="1"/>
  <c r="CI476" i="4"/>
  <c r="CU476" i="4" s="1"/>
  <c r="CK476" i="4"/>
  <c r="CW476" i="4" s="1"/>
  <c r="DY476" i="4" s="1"/>
  <c r="CP476" i="4"/>
  <c r="CQ476" i="4"/>
  <c r="DS476" i="4" s="1"/>
  <c r="CZ476" i="4"/>
  <c r="DA476" i="4"/>
  <c r="DB476" i="4"/>
  <c r="DC476" i="4"/>
  <c r="DD476" i="4"/>
  <c r="DE476" i="4"/>
  <c r="DF476" i="4"/>
  <c r="DG476" i="4"/>
  <c r="DH476" i="4"/>
  <c r="DI476" i="4"/>
  <c r="DW476" i="4" s="1"/>
  <c r="DJ476" i="4"/>
  <c r="DK476" i="4"/>
  <c r="DL476" i="4"/>
  <c r="DP476" i="4"/>
  <c r="DV476" i="4"/>
  <c r="BN477" i="4"/>
  <c r="BO477" i="4"/>
  <c r="BP477" i="4"/>
  <c r="CB477" i="4" s="1"/>
  <c r="BQ477" i="4"/>
  <c r="CC477" i="4" s="1"/>
  <c r="BR477" i="4"/>
  <c r="CD477" i="4" s="1"/>
  <c r="CP477" i="4" s="1"/>
  <c r="BS477" i="4"/>
  <c r="CE477" i="4" s="1"/>
  <c r="CQ477" i="4" s="1"/>
  <c r="BT477" i="4"/>
  <c r="BU477" i="4"/>
  <c r="BV477" i="4"/>
  <c r="BW477" i="4"/>
  <c r="BX477" i="4"/>
  <c r="CJ477" i="4" s="1"/>
  <c r="BY477" i="4"/>
  <c r="CK477" i="4" s="1"/>
  <c r="CW477" i="4" s="1"/>
  <c r="DY477" i="4" s="1"/>
  <c r="BZ477" i="4"/>
  <c r="CL477" i="4" s="1"/>
  <c r="DN477" i="4" s="1"/>
  <c r="CA477" i="4"/>
  <c r="CM477" i="4" s="1"/>
  <c r="CF477" i="4"/>
  <c r="CR477" i="4" s="1"/>
  <c r="CG477" i="4"/>
  <c r="CS477" i="4" s="1"/>
  <c r="CH477" i="4"/>
  <c r="CT477" i="4" s="1"/>
  <c r="DV477" i="4" s="1"/>
  <c r="CI477" i="4"/>
  <c r="CU477" i="4" s="1"/>
  <c r="CN477" i="4"/>
  <c r="CO477" i="4"/>
  <c r="DQ477" i="4" s="1"/>
  <c r="CV477" i="4"/>
  <c r="CZ477" i="4"/>
  <c r="DA477" i="4"/>
  <c r="DB477" i="4"/>
  <c r="DC477" i="4"/>
  <c r="DD477" i="4"/>
  <c r="DE477" i="4"/>
  <c r="DF477" i="4"/>
  <c r="DT477" i="4" s="1"/>
  <c r="DG477" i="4"/>
  <c r="DH477" i="4"/>
  <c r="DI477" i="4"/>
  <c r="DJ477" i="4"/>
  <c r="DK477" i="4"/>
  <c r="DO477" i="4"/>
  <c r="DR477" i="4"/>
  <c r="DW477" i="4"/>
  <c r="BN478" i="4"/>
  <c r="BZ478" i="4" s="1"/>
  <c r="BO478" i="4"/>
  <c r="CA478" i="4" s="1"/>
  <c r="CM478" i="4" s="1"/>
  <c r="DO478" i="4" s="1"/>
  <c r="BP478" i="4"/>
  <c r="CB478" i="4" s="1"/>
  <c r="CN478" i="4" s="1"/>
  <c r="BQ478" i="4"/>
  <c r="CC478" i="4" s="1"/>
  <c r="CO478" i="4" s="1"/>
  <c r="BR478" i="4"/>
  <c r="BS478" i="4"/>
  <c r="BT478" i="4"/>
  <c r="CF478" i="4" s="1"/>
  <c r="CR478" i="4" s="1"/>
  <c r="DT478" i="4" s="1"/>
  <c r="BU478" i="4"/>
  <c r="BV478" i="4"/>
  <c r="CH478" i="4" s="1"/>
  <c r="CT478" i="4" s="1"/>
  <c r="BW478" i="4"/>
  <c r="CI478" i="4" s="1"/>
  <c r="CU478" i="4" s="1"/>
  <c r="DW478" i="4" s="1"/>
  <c r="BX478" i="4"/>
  <c r="BY478" i="4"/>
  <c r="CK478" i="4" s="1"/>
  <c r="CD478" i="4"/>
  <c r="CP478" i="4" s="1"/>
  <c r="CE478" i="4"/>
  <c r="CQ478" i="4" s="1"/>
  <c r="CG478" i="4"/>
  <c r="CS478" i="4" s="1"/>
  <c r="DU478" i="4" s="1"/>
  <c r="CJ478" i="4"/>
  <c r="CL478" i="4"/>
  <c r="CV478" i="4"/>
  <c r="DX478" i="4" s="1"/>
  <c r="CW478" i="4"/>
  <c r="CZ478" i="4"/>
  <c r="DL478" i="4" s="1"/>
  <c r="DA478" i="4"/>
  <c r="DB478" i="4"/>
  <c r="DC478" i="4"/>
  <c r="DM478" i="4" s="1"/>
  <c r="DD478" i="4"/>
  <c r="DE478" i="4"/>
  <c r="DF478" i="4"/>
  <c r="DG478" i="4"/>
  <c r="DH478" i="4"/>
  <c r="DI478" i="4"/>
  <c r="DJ478" i="4"/>
  <c r="DK478" i="4"/>
  <c r="DY478" i="4" s="1"/>
  <c r="DP478" i="4"/>
  <c r="DR478" i="4"/>
  <c r="BN479" i="4"/>
  <c r="BZ479" i="4" s="1"/>
  <c r="CL479" i="4" s="1"/>
  <c r="DN479" i="4" s="1"/>
  <c r="BO479" i="4"/>
  <c r="CA479" i="4" s="1"/>
  <c r="CM479" i="4" s="1"/>
  <c r="BP479" i="4"/>
  <c r="BQ479" i="4"/>
  <c r="BR479" i="4"/>
  <c r="BS479" i="4"/>
  <c r="BT479" i="4"/>
  <c r="CF479" i="4" s="1"/>
  <c r="BU479" i="4"/>
  <c r="CG479" i="4" s="1"/>
  <c r="CS479" i="4" s="1"/>
  <c r="DU479" i="4" s="1"/>
  <c r="BV479" i="4"/>
  <c r="BW479" i="4"/>
  <c r="CI479" i="4" s="1"/>
  <c r="CU479" i="4" s="1"/>
  <c r="BX479" i="4"/>
  <c r="BY479" i="4"/>
  <c r="CB479" i="4"/>
  <c r="CN479" i="4" s="1"/>
  <c r="CC479" i="4"/>
  <c r="CO479" i="4" s="1"/>
  <c r="CD479" i="4"/>
  <c r="CP479" i="4" s="1"/>
  <c r="DR479" i="4" s="1"/>
  <c r="CE479" i="4"/>
  <c r="CQ479" i="4" s="1"/>
  <c r="DS479" i="4" s="1"/>
  <c r="CH479" i="4"/>
  <c r="CT479" i="4" s="1"/>
  <c r="DV479" i="4" s="1"/>
  <c r="CJ479" i="4"/>
  <c r="CV479" i="4" s="1"/>
  <c r="DX479" i="4" s="1"/>
  <c r="CK479" i="4"/>
  <c r="CW479" i="4" s="1"/>
  <c r="CR479" i="4"/>
  <c r="CZ479" i="4"/>
  <c r="DA479" i="4"/>
  <c r="DB479" i="4"/>
  <c r="DC479" i="4"/>
  <c r="DQ479" i="4" s="1"/>
  <c r="DD479" i="4"/>
  <c r="DE479" i="4"/>
  <c r="DF479" i="4"/>
  <c r="DG479" i="4"/>
  <c r="DH479" i="4"/>
  <c r="DI479" i="4"/>
  <c r="DW479" i="4" s="1"/>
  <c r="DJ479" i="4"/>
  <c r="DK479" i="4"/>
  <c r="DY479" i="4" s="1"/>
  <c r="DP479" i="4"/>
  <c r="BN480" i="4"/>
  <c r="BO480" i="4"/>
  <c r="BP480" i="4"/>
  <c r="BQ480" i="4"/>
  <c r="BR480" i="4"/>
  <c r="CD480" i="4" s="1"/>
  <c r="BS480" i="4"/>
  <c r="CE480" i="4" s="1"/>
  <c r="BT480" i="4"/>
  <c r="CF480" i="4" s="1"/>
  <c r="CR480" i="4" s="1"/>
  <c r="BU480" i="4"/>
  <c r="CG480" i="4" s="1"/>
  <c r="CS480" i="4" s="1"/>
  <c r="BV480" i="4"/>
  <c r="BW480" i="4"/>
  <c r="BX480" i="4"/>
  <c r="BY480" i="4"/>
  <c r="BZ480" i="4"/>
  <c r="CL480" i="4" s="1"/>
  <c r="CA480" i="4"/>
  <c r="CM480" i="4" s="1"/>
  <c r="CB480" i="4"/>
  <c r="CC480" i="4"/>
  <c r="CO480" i="4" s="1"/>
  <c r="DQ480" i="4" s="1"/>
  <c r="CH480" i="4"/>
  <c r="CT480" i="4" s="1"/>
  <c r="CI480" i="4"/>
  <c r="CU480" i="4" s="1"/>
  <c r="CJ480" i="4"/>
  <c r="CV480" i="4" s="1"/>
  <c r="DX480" i="4" s="1"/>
  <c r="CK480" i="4"/>
  <c r="CW480" i="4" s="1"/>
  <c r="CN480" i="4"/>
  <c r="DP480" i="4" s="1"/>
  <c r="CP480" i="4"/>
  <c r="CQ480" i="4"/>
  <c r="DS480" i="4" s="1"/>
  <c r="CZ480" i="4"/>
  <c r="DA480" i="4"/>
  <c r="DB480" i="4"/>
  <c r="DC480" i="4"/>
  <c r="DD480" i="4"/>
  <c r="DE480" i="4"/>
  <c r="DF480" i="4"/>
  <c r="DT480" i="4" s="1"/>
  <c r="DG480" i="4"/>
  <c r="DH480" i="4"/>
  <c r="DI480" i="4"/>
  <c r="DW480" i="4" s="1"/>
  <c r="DJ480" i="4"/>
  <c r="DK480" i="4"/>
  <c r="DO480" i="4"/>
  <c r="DV480" i="4"/>
  <c r="DY480" i="4"/>
  <c r="BN481" i="4"/>
  <c r="BZ481" i="4" s="1"/>
  <c r="CL481" i="4" s="1"/>
  <c r="DN481" i="4" s="1"/>
  <c r="BO481" i="4"/>
  <c r="BP481" i="4"/>
  <c r="CB481" i="4" s="1"/>
  <c r="BQ481" i="4"/>
  <c r="CC481" i="4" s="1"/>
  <c r="CO481" i="4" s="1"/>
  <c r="DQ481" i="4" s="1"/>
  <c r="BR481" i="4"/>
  <c r="CD481" i="4" s="1"/>
  <c r="CP481" i="4" s="1"/>
  <c r="DR481" i="4" s="1"/>
  <c r="BS481" i="4"/>
  <c r="CE481" i="4" s="1"/>
  <c r="CQ481" i="4" s="1"/>
  <c r="BT481" i="4"/>
  <c r="BU481" i="4"/>
  <c r="BV481" i="4"/>
  <c r="CH481" i="4" s="1"/>
  <c r="BW481" i="4"/>
  <c r="BX481" i="4"/>
  <c r="CJ481" i="4" s="1"/>
  <c r="CV481" i="4" s="1"/>
  <c r="BY481" i="4"/>
  <c r="CK481" i="4" s="1"/>
  <c r="CW481" i="4" s="1"/>
  <c r="DY481" i="4" s="1"/>
  <c r="CA481" i="4"/>
  <c r="CM481" i="4" s="1"/>
  <c r="CF481" i="4"/>
  <c r="CR481" i="4" s="1"/>
  <c r="CG481" i="4"/>
  <c r="CS481" i="4" s="1"/>
  <c r="CI481" i="4"/>
  <c r="CU481" i="4" s="1"/>
  <c r="DW481" i="4" s="1"/>
  <c r="CN481" i="4"/>
  <c r="CT481" i="4"/>
  <c r="CZ481" i="4"/>
  <c r="DA481" i="4"/>
  <c r="DB481" i="4"/>
  <c r="DC481" i="4"/>
  <c r="DD481" i="4"/>
  <c r="DE481" i="4"/>
  <c r="DF481" i="4"/>
  <c r="DT481" i="4" s="1"/>
  <c r="DG481" i="4"/>
  <c r="DU481" i="4" s="1"/>
  <c r="DH481" i="4"/>
  <c r="DI481" i="4"/>
  <c r="DJ481" i="4"/>
  <c r="DK481" i="4"/>
  <c r="DO481" i="4"/>
  <c r="DV481" i="4"/>
  <c r="BN482" i="4"/>
  <c r="BZ482" i="4" s="1"/>
  <c r="CL482" i="4" s="1"/>
  <c r="BO482" i="4"/>
  <c r="CA482" i="4" s="1"/>
  <c r="CM482" i="4" s="1"/>
  <c r="DO482" i="4" s="1"/>
  <c r="BP482" i="4"/>
  <c r="CB482" i="4" s="1"/>
  <c r="CN482" i="4" s="1"/>
  <c r="BQ482" i="4"/>
  <c r="CC482" i="4" s="1"/>
  <c r="BR482" i="4"/>
  <c r="BS482" i="4"/>
  <c r="BT482" i="4"/>
  <c r="BU482" i="4"/>
  <c r="BV482" i="4"/>
  <c r="CH482" i="4" s="1"/>
  <c r="CT482" i="4" s="1"/>
  <c r="BW482" i="4"/>
  <c r="CI482" i="4" s="1"/>
  <c r="BX482" i="4"/>
  <c r="BY482" i="4"/>
  <c r="CK482" i="4" s="1"/>
  <c r="CW482" i="4" s="1"/>
  <c r="CD482" i="4"/>
  <c r="CP482" i="4" s="1"/>
  <c r="CE482" i="4"/>
  <c r="CQ482" i="4" s="1"/>
  <c r="CF482" i="4"/>
  <c r="CR482" i="4" s="1"/>
  <c r="DT482" i="4" s="1"/>
  <c r="CG482" i="4"/>
  <c r="CS482" i="4" s="1"/>
  <c r="DU482" i="4" s="1"/>
  <c r="CJ482" i="4"/>
  <c r="CV482" i="4" s="1"/>
  <c r="CO482" i="4"/>
  <c r="CU482" i="4"/>
  <c r="DW482" i="4" s="1"/>
  <c r="CZ482" i="4"/>
  <c r="DA482" i="4"/>
  <c r="DB482" i="4"/>
  <c r="DC482" i="4"/>
  <c r="DD482" i="4"/>
  <c r="DR482" i="4" s="1"/>
  <c r="DE482" i="4"/>
  <c r="DS482" i="4" s="1"/>
  <c r="DF482" i="4"/>
  <c r="DG482" i="4"/>
  <c r="DH482" i="4"/>
  <c r="DI482" i="4"/>
  <c r="DJ482" i="4"/>
  <c r="DX482" i="4" s="1"/>
  <c r="DK482" i="4"/>
  <c r="DM482" i="4"/>
  <c r="BN483" i="4"/>
  <c r="BO483" i="4"/>
  <c r="CA483" i="4" s="1"/>
  <c r="CM483" i="4" s="1"/>
  <c r="BP483" i="4"/>
  <c r="BQ483" i="4"/>
  <c r="BR483" i="4"/>
  <c r="CD483" i="4" s="1"/>
  <c r="CP483" i="4" s="1"/>
  <c r="DR483" i="4" s="1"/>
  <c r="BS483" i="4"/>
  <c r="BT483" i="4"/>
  <c r="CF483" i="4" s="1"/>
  <c r="CR483" i="4" s="1"/>
  <c r="BU483" i="4"/>
  <c r="CG483" i="4" s="1"/>
  <c r="BV483" i="4"/>
  <c r="CH483" i="4" s="1"/>
  <c r="CT483" i="4" s="1"/>
  <c r="BW483" i="4"/>
  <c r="CI483" i="4" s="1"/>
  <c r="BX483" i="4"/>
  <c r="BY483" i="4"/>
  <c r="BZ483" i="4"/>
  <c r="CL483" i="4" s="1"/>
  <c r="DN483" i="4" s="1"/>
  <c r="CB483" i="4"/>
  <c r="CN483" i="4" s="1"/>
  <c r="CC483" i="4"/>
  <c r="CO483" i="4" s="1"/>
  <c r="CE483" i="4"/>
  <c r="CQ483" i="4" s="1"/>
  <c r="DS483" i="4" s="1"/>
  <c r="CJ483" i="4"/>
  <c r="CV483" i="4" s="1"/>
  <c r="CK483" i="4"/>
  <c r="CW483" i="4" s="1"/>
  <c r="CS483" i="4"/>
  <c r="DU483" i="4" s="1"/>
  <c r="CU483" i="4"/>
  <c r="CZ483" i="4"/>
  <c r="DA483" i="4"/>
  <c r="DB483" i="4"/>
  <c r="DP483" i="4" s="1"/>
  <c r="DC483" i="4"/>
  <c r="DD483" i="4"/>
  <c r="DE483" i="4"/>
  <c r="DF483" i="4"/>
  <c r="DG483" i="4"/>
  <c r="DH483" i="4"/>
  <c r="DI483" i="4"/>
  <c r="DJ483" i="4"/>
  <c r="DK483" i="4"/>
  <c r="DX483" i="4"/>
  <c r="DY483" i="4"/>
  <c r="BN484" i="4"/>
  <c r="BO484" i="4"/>
  <c r="BP484" i="4"/>
  <c r="BQ484" i="4"/>
  <c r="BR484" i="4"/>
  <c r="CD484" i="4" s="1"/>
  <c r="BS484" i="4"/>
  <c r="CE484" i="4" s="1"/>
  <c r="CQ484" i="4" s="1"/>
  <c r="DS484" i="4" s="1"/>
  <c r="BT484" i="4"/>
  <c r="CF484" i="4" s="1"/>
  <c r="CR484" i="4" s="1"/>
  <c r="DT484" i="4" s="1"/>
  <c r="BU484" i="4"/>
  <c r="CG484" i="4" s="1"/>
  <c r="CS484" i="4" s="1"/>
  <c r="BV484" i="4"/>
  <c r="BW484" i="4"/>
  <c r="BX484" i="4"/>
  <c r="CJ484" i="4" s="1"/>
  <c r="BY484" i="4"/>
  <c r="BZ484" i="4"/>
  <c r="CL484" i="4" s="1"/>
  <c r="CA484" i="4"/>
  <c r="CM484" i="4" s="1"/>
  <c r="CB484" i="4"/>
  <c r="CN484" i="4" s="1"/>
  <c r="DP484" i="4" s="1"/>
  <c r="CC484" i="4"/>
  <c r="CO484" i="4" s="1"/>
  <c r="CH484" i="4"/>
  <c r="CT484" i="4" s="1"/>
  <c r="CI484" i="4"/>
  <c r="CU484" i="4" s="1"/>
  <c r="CK484" i="4"/>
  <c r="CW484" i="4" s="1"/>
  <c r="CP484" i="4"/>
  <c r="CV484" i="4"/>
  <c r="DX484" i="4" s="1"/>
  <c r="CZ484" i="4"/>
  <c r="DN484" i="4" s="1"/>
  <c r="DA484" i="4"/>
  <c r="DB484" i="4"/>
  <c r="DC484" i="4"/>
  <c r="DD484" i="4"/>
  <c r="DE484" i="4"/>
  <c r="DF484" i="4"/>
  <c r="DG484" i="4"/>
  <c r="DU484" i="4" s="1"/>
  <c r="DH484" i="4"/>
  <c r="DV484" i="4" s="1"/>
  <c r="DI484" i="4"/>
  <c r="DW484" i="4" s="1"/>
  <c r="DJ484" i="4"/>
  <c r="DK484" i="4"/>
  <c r="DQ484" i="4"/>
  <c r="DY484" i="4"/>
  <c r="BN485" i="4"/>
  <c r="BO485" i="4"/>
  <c r="BP485" i="4"/>
  <c r="CB485" i="4" s="1"/>
  <c r="CN485" i="4" s="1"/>
  <c r="BQ485" i="4"/>
  <c r="CC485" i="4" s="1"/>
  <c r="CO485" i="4" s="1"/>
  <c r="DQ485" i="4" s="1"/>
  <c r="BR485" i="4"/>
  <c r="CD485" i="4" s="1"/>
  <c r="CP485" i="4" s="1"/>
  <c r="BS485" i="4"/>
  <c r="CE485" i="4" s="1"/>
  <c r="BT485" i="4"/>
  <c r="BU485" i="4"/>
  <c r="BV485" i="4"/>
  <c r="BW485" i="4"/>
  <c r="BX485" i="4"/>
  <c r="CJ485" i="4" s="1"/>
  <c r="CV485" i="4" s="1"/>
  <c r="BY485" i="4"/>
  <c r="CK485" i="4" s="1"/>
  <c r="CW485" i="4" s="1"/>
  <c r="DY485" i="4" s="1"/>
  <c r="BZ485" i="4"/>
  <c r="CA485" i="4"/>
  <c r="CM485" i="4" s="1"/>
  <c r="DO485" i="4" s="1"/>
  <c r="CF485" i="4"/>
  <c r="CR485" i="4" s="1"/>
  <c r="CX485" i="4" s="1"/>
  <c r="CG485" i="4"/>
  <c r="CS485" i="4" s="1"/>
  <c r="CH485" i="4"/>
  <c r="CT485" i="4" s="1"/>
  <c r="DV485" i="4" s="1"/>
  <c r="CI485" i="4"/>
  <c r="CU485" i="4" s="1"/>
  <c r="CL485" i="4"/>
  <c r="CQ485" i="4"/>
  <c r="CZ485" i="4"/>
  <c r="DA485" i="4"/>
  <c r="DB485" i="4"/>
  <c r="DP485" i="4" s="1"/>
  <c r="DC485" i="4"/>
  <c r="DD485" i="4"/>
  <c r="DR485" i="4" s="1"/>
  <c r="DE485" i="4"/>
  <c r="DF485" i="4"/>
  <c r="DG485" i="4"/>
  <c r="DH485" i="4"/>
  <c r="DI485" i="4"/>
  <c r="DJ485" i="4"/>
  <c r="DK485" i="4"/>
  <c r="DL485" i="4"/>
  <c r="DM485" i="4"/>
  <c r="DN485" i="4"/>
  <c r="DU485" i="4"/>
  <c r="DW485" i="4"/>
  <c r="BN486" i="4"/>
  <c r="BZ486" i="4" s="1"/>
  <c r="CL486" i="4" s="1"/>
  <c r="BO486" i="4"/>
  <c r="CA486" i="4" s="1"/>
  <c r="CM486" i="4" s="1"/>
  <c r="DO486" i="4" s="1"/>
  <c r="BP486" i="4"/>
  <c r="BQ486" i="4"/>
  <c r="CC486" i="4" s="1"/>
  <c r="CO486" i="4" s="1"/>
  <c r="BR486" i="4"/>
  <c r="BS486" i="4"/>
  <c r="BT486" i="4"/>
  <c r="CF486" i="4" s="1"/>
  <c r="BU486" i="4"/>
  <c r="BV486" i="4"/>
  <c r="CH486" i="4" s="1"/>
  <c r="CT486" i="4" s="1"/>
  <c r="BW486" i="4"/>
  <c r="CI486" i="4" s="1"/>
  <c r="BX486" i="4"/>
  <c r="CJ486" i="4" s="1"/>
  <c r="CV486" i="4" s="1"/>
  <c r="BY486" i="4"/>
  <c r="CK486" i="4" s="1"/>
  <c r="CB486" i="4"/>
  <c r="CN486" i="4" s="1"/>
  <c r="DP486" i="4" s="1"/>
  <c r="CD486" i="4"/>
  <c r="CP486" i="4" s="1"/>
  <c r="CE486" i="4"/>
  <c r="CQ486" i="4" s="1"/>
  <c r="CG486" i="4"/>
  <c r="CS486" i="4" s="1"/>
  <c r="DU486" i="4" s="1"/>
  <c r="CR486" i="4"/>
  <c r="CU486" i="4"/>
  <c r="DW486" i="4" s="1"/>
  <c r="CW486" i="4"/>
  <c r="CZ486" i="4"/>
  <c r="DA486" i="4"/>
  <c r="DB486" i="4"/>
  <c r="DC486" i="4"/>
  <c r="DQ486" i="4" s="1"/>
  <c r="DD486" i="4"/>
  <c r="DR486" i="4" s="1"/>
  <c r="DE486" i="4"/>
  <c r="DF486" i="4"/>
  <c r="DG486" i="4"/>
  <c r="DH486" i="4"/>
  <c r="DI486" i="4"/>
  <c r="DJ486" i="4"/>
  <c r="DK486" i="4"/>
  <c r="DY486" i="4" s="1"/>
  <c r="DL486" i="4"/>
  <c r="DT486" i="4"/>
  <c r="DX486" i="4"/>
  <c r="BN487" i="4"/>
  <c r="BZ487" i="4" s="1"/>
  <c r="CL487" i="4" s="1"/>
  <c r="DN487" i="4" s="1"/>
  <c r="BO487" i="4"/>
  <c r="CA487" i="4" s="1"/>
  <c r="BP487" i="4"/>
  <c r="BQ487" i="4"/>
  <c r="BR487" i="4"/>
  <c r="BS487" i="4"/>
  <c r="BT487" i="4"/>
  <c r="CF487" i="4" s="1"/>
  <c r="BU487" i="4"/>
  <c r="CG487" i="4" s="1"/>
  <c r="CS487" i="4" s="1"/>
  <c r="DU487" i="4" s="1"/>
  <c r="BV487" i="4"/>
  <c r="BW487" i="4"/>
  <c r="CI487" i="4" s="1"/>
  <c r="CU487" i="4" s="1"/>
  <c r="BX487" i="4"/>
  <c r="BY487" i="4"/>
  <c r="CB487" i="4"/>
  <c r="CN487" i="4" s="1"/>
  <c r="CC487" i="4"/>
  <c r="CO487" i="4" s="1"/>
  <c r="CD487" i="4"/>
  <c r="CE487" i="4"/>
  <c r="CQ487" i="4" s="1"/>
  <c r="DS487" i="4" s="1"/>
  <c r="CH487" i="4"/>
  <c r="CJ487" i="4"/>
  <c r="CV487" i="4" s="1"/>
  <c r="CK487" i="4"/>
  <c r="CW487" i="4" s="1"/>
  <c r="DY487" i="4" s="1"/>
  <c r="CM487" i="4"/>
  <c r="CP487" i="4"/>
  <c r="DR487" i="4" s="1"/>
  <c r="CR487" i="4"/>
  <c r="CT487" i="4"/>
  <c r="CZ487" i="4"/>
  <c r="DA487" i="4"/>
  <c r="DB487" i="4"/>
  <c r="DC487" i="4"/>
  <c r="DD487" i="4"/>
  <c r="DE487" i="4"/>
  <c r="DF487" i="4"/>
  <c r="DG487" i="4"/>
  <c r="DH487" i="4"/>
  <c r="DI487" i="4"/>
  <c r="DW487" i="4" s="1"/>
  <c r="DJ487" i="4"/>
  <c r="DK487" i="4"/>
  <c r="DV487" i="4"/>
  <c r="DX487" i="4"/>
  <c r="BN488" i="4"/>
  <c r="BO488" i="4"/>
  <c r="BP488" i="4"/>
  <c r="BQ488" i="4"/>
  <c r="BR488" i="4"/>
  <c r="CD488" i="4" s="1"/>
  <c r="CP488" i="4" s="1"/>
  <c r="BS488" i="4"/>
  <c r="CE488" i="4" s="1"/>
  <c r="CQ488" i="4" s="1"/>
  <c r="DS488" i="4" s="1"/>
  <c r="BT488" i="4"/>
  <c r="CF488" i="4" s="1"/>
  <c r="CR488" i="4" s="1"/>
  <c r="BU488" i="4"/>
  <c r="CG488" i="4" s="1"/>
  <c r="BV488" i="4"/>
  <c r="BW488" i="4"/>
  <c r="BX488" i="4"/>
  <c r="BY488" i="4"/>
  <c r="BZ488" i="4"/>
  <c r="CL488" i="4" s="1"/>
  <c r="CA488" i="4"/>
  <c r="CM488" i="4" s="1"/>
  <c r="DO488" i="4" s="1"/>
  <c r="CB488" i="4"/>
  <c r="CC488" i="4"/>
  <c r="CO488" i="4" s="1"/>
  <c r="CH488" i="4"/>
  <c r="CT488" i="4" s="1"/>
  <c r="CI488" i="4"/>
  <c r="CU488" i="4" s="1"/>
  <c r="CJ488" i="4"/>
  <c r="CV488" i="4" s="1"/>
  <c r="DX488" i="4" s="1"/>
  <c r="CK488" i="4"/>
  <c r="CW488" i="4" s="1"/>
  <c r="DY488" i="4" s="1"/>
  <c r="CN488" i="4"/>
  <c r="CS488" i="4"/>
  <c r="CZ488" i="4"/>
  <c r="DA488" i="4"/>
  <c r="DB488" i="4"/>
  <c r="DC488" i="4"/>
  <c r="DD488" i="4"/>
  <c r="DR488" i="4" s="1"/>
  <c r="DE488" i="4"/>
  <c r="DF488" i="4"/>
  <c r="DG488" i="4"/>
  <c r="DH488" i="4"/>
  <c r="DV488" i="4" s="1"/>
  <c r="DI488" i="4"/>
  <c r="DW488" i="4" s="1"/>
  <c r="DJ488" i="4"/>
  <c r="DK488" i="4"/>
  <c r="DP488" i="4"/>
  <c r="DQ488" i="4"/>
  <c r="BN489" i="4"/>
  <c r="BZ489" i="4" s="1"/>
  <c r="CL489" i="4" s="1"/>
  <c r="DN489" i="4" s="1"/>
  <c r="BO489" i="4"/>
  <c r="BP489" i="4"/>
  <c r="CB489" i="4" s="1"/>
  <c r="CN489" i="4" s="1"/>
  <c r="BQ489" i="4"/>
  <c r="CC489" i="4" s="1"/>
  <c r="CO489" i="4" s="1"/>
  <c r="DQ489" i="4" s="1"/>
  <c r="BR489" i="4"/>
  <c r="BS489" i="4"/>
  <c r="CE489" i="4" s="1"/>
  <c r="CQ489" i="4" s="1"/>
  <c r="BT489" i="4"/>
  <c r="BU489" i="4"/>
  <c r="BV489" i="4"/>
  <c r="BW489" i="4"/>
  <c r="BX489" i="4"/>
  <c r="CJ489" i="4" s="1"/>
  <c r="BY489" i="4"/>
  <c r="CK489" i="4" s="1"/>
  <c r="CA489" i="4"/>
  <c r="CM489" i="4" s="1"/>
  <c r="CD489" i="4"/>
  <c r="CP489" i="4" s="1"/>
  <c r="CF489" i="4"/>
  <c r="CR489" i="4" s="1"/>
  <c r="CG489" i="4"/>
  <c r="CS489" i="4" s="1"/>
  <c r="CH489" i="4"/>
  <c r="CI489" i="4"/>
  <c r="CU489" i="4" s="1"/>
  <c r="DW489" i="4" s="1"/>
  <c r="CT489" i="4"/>
  <c r="DV489" i="4" s="1"/>
  <c r="CV489" i="4"/>
  <c r="CW489" i="4"/>
  <c r="DY489" i="4" s="1"/>
  <c r="CZ489" i="4"/>
  <c r="DA489" i="4"/>
  <c r="DB489" i="4"/>
  <c r="DC489" i="4"/>
  <c r="DD489" i="4"/>
  <c r="DE489" i="4"/>
  <c r="DS489" i="4" s="1"/>
  <c r="DF489" i="4"/>
  <c r="DG489" i="4"/>
  <c r="DU489" i="4" s="1"/>
  <c r="DH489" i="4"/>
  <c r="DI489" i="4"/>
  <c r="DJ489" i="4"/>
  <c r="DK489" i="4"/>
  <c r="DL489" i="4"/>
  <c r="DM489" i="4"/>
  <c r="DO489" i="4"/>
  <c r="DT489" i="4"/>
  <c r="BN490" i="4"/>
  <c r="BZ490" i="4" s="1"/>
  <c r="CL490" i="4" s="1"/>
  <c r="BO490" i="4"/>
  <c r="CA490" i="4" s="1"/>
  <c r="BP490" i="4"/>
  <c r="CB490" i="4" s="1"/>
  <c r="CN490" i="4" s="1"/>
  <c r="BQ490" i="4"/>
  <c r="CC490" i="4" s="1"/>
  <c r="CO490" i="4" s="1"/>
  <c r="BR490" i="4"/>
  <c r="BS490" i="4"/>
  <c r="BT490" i="4"/>
  <c r="BU490" i="4"/>
  <c r="BV490" i="4"/>
  <c r="CH490" i="4" s="1"/>
  <c r="BW490" i="4"/>
  <c r="CI490" i="4" s="1"/>
  <c r="CU490" i="4" s="1"/>
  <c r="DW490" i="4" s="1"/>
  <c r="BX490" i="4"/>
  <c r="BY490" i="4"/>
  <c r="CK490" i="4" s="1"/>
  <c r="CW490" i="4" s="1"/>
  <c r="CD490" i="4"/>
  <c r="CP490" i="4" s="1"/>
  <c r="CE490" i="4"/>
  <c r="CQ490" i="4" s="1"/>
  <c r="CF490" i="4"/>
  <c r="CG490" i="4"/>
  <c r="CS490" i="4" s="1"/>
  <c r="CJ490" i="4"/>
  <c r="CM490" i="4"/>
  <c r="DO490" i="4" s="1"/>
  <c r="CR490" i="4"/>
  <c r="DT490" i="4" s="1"/>
  <c r="CT490" i="4"/>
  <c r="CV490" i="4"/>
  <c r="CZ490" i="4"/>
  <c r="DA490" i="4"/>
  <c r="DB490" i="4"/>
  <c r="DC490" i="4"/>
  <c r="DD490" i="4"/>
  <c r="DR490" i="4" s="1"/>
  <c r="DE490" i="4"/>
  <c r="DF490" i="4"/>
  <c r="DG490" i="4"/>
  <c r="DH490" i="4"/>
  <c r="DI490" i="4"/>
  <c r="DJ490" i="4"/>
  <c r="DX490" i="4" s="1"/>
  <c r="DK490" i="4"/>
  <c r="DL490" i="4"/>
  <c r="DS490" i="4"/>
  <c r="DU490" i="4"/>
  <c r="BN491" i="4"/>
  <c r="BO491" i="4"/>
  <c r="CA491" i="4" s="1"/>
  <c r="BP491" i="4"/>
  <c r="BQ491" i="4"/>
  <c r="BR491" i="4"/>
  <c r="CD491" i="4" s="1"/>
  <c r="CP491" i="4" s="1"/>
  <c r="DR491" i="4" s="1"/>
  <c r="BS491" i="4"/>
  <c r="BT491" i="4"/>
  <c r="CF491" i="4" s="1"/>
  <c r="CR491" i="4" s="1"/>
  <c r="BU491" i="4"/>
  <c r="CG491" i="4" s="1"/>
  <c r="BV491" i="4"/>
  <c r="CH491" i="4" s="1"/>
  <c r="CT491" i="4" s="1"/>
  <c r="BW491" i="4"/>
  <c r="CI491" i="4" s="1"/>
  <c r="BX491" i="4"/>
  <c r="BY491" i="4"/>
  <c r="BZ491" i="4"/>
  <c r="CL491" i="4" s="1"/>
  <c r="CB491" i="4"/>
  <c r="CN491" i="4" s="1"/>
  <c r="CC491" i="4"/>
  <c r="CO491" i="4" s="1"/>
  <c r="CE491" i="4"/>
  <c r="CQ491" i="4" s="1"/>
  <c r="CJ491" i="4"/>
  <c r="CV491" i="4" s="1"/>
  <c r="CK491" i="4"/>
  <c r="CW491" i="4" s="1"/>
  <c r="CM491" i="4"/>
  <c r="CS491" i="4"/>
  <c r="DU491" i="4" s="1"/>
  <c r="CU491" i="4"/>
  <c r="CZ491" i="4"/>
  <c r="DA491" i="4"/>
  <c r="DB491" i="4"/>
  <c r="DC491" i="4"/>
  <c r="DD491" i="4"/>
  <c r="DE491" i="4"/>
  <c r="DF491" i="4"/>
  <c r="DT491" i="4" s="1"/>
  <c r="DG491" i="4"/>
  <c r="DH491" i="4"/>
  <c r="DI491" i="4"/>
  <c r="DJ491" i="4"/>
  <c r="DX491" i="4" s="1"/>
  <c r="DK491" i="4"/>
  <c r="DQ491" i="4"/>
  <c r="DS491" i="4"/>
  <c r="DV491" i="4"/>
  <c r="DY491" i="4"/>
  <c r="BN492" i="4"/>
  <c r="BO492" i="4"/>
  <c r="BP492" i="4"/>
  <c r="CB492" i="4" s="1"/>
  <c r="CN492" i="4" s="1"/>
  <c r="BQ492" i="4"/>
  <c r="BR492" i="4"/>
  <c r="CD492" i="4" s="1"/>
  <c r="CP492" i="4" s="1"/>
  <c r="BS492" i="4"/>
  <c r="CE492" i="4" s="1"/>
  <c r="CQ492" i="4" s="1"/>
  <c r="DS492" i="4" s="1"/>
  <c r="BT492" i="4"/>
  <c r="BU492" i="4"/>
  <c r="CG492" i="4" s="1"/>
  <c r="CS492" i="4" s="1"/>
  <c r="BV492" i="4"/>
  <c r="BW492" i="4"/>
  <c r="BX492" i="4"/>
  <c r="BY492" i="4"/>
  <c r="BZ492" i="4"/>
  <c r="CL492" i="4" s="1"/>
  <c r="DN492" i="4" s="1"/>
  <c r="CA492" i="4"/>
  <c r="CM492" i="4" s="1"/>
  <c r="CC492" i="4"/>
  <c r="CO492" i="4" s="1"/>
  <c r="CF492" i="4"/>
  <c r="CH492" i="4"/>
  <c r="CT492" i="4" s="1"/>
  <c r="CI492" i="4"/>
  <c r="CU492" i="4" s="1"/>
  <c r="DW492" i="4" s="1"/>
  <c r="CJ492" i="4"/>
  <c r="CK492" i="4"/>
  <c r="CW492" i="4" s="1"/>
  <c r="CR492" i="4"/>
  <c r="CV492" i="4"/>
  <c r="DX492" i="4" s="1"/>
  <c r="CZ492" i="4"/>
  <c r="DA492" i="4"/>
  <c r="DB492" i="4"/>
  <c r="DC492" i="4"/>
  <c r="DD492" i="4"/>
  <c r="DE492" i="4"/>
  <c r="DF492" i="4"/>
  <c r="DG492" i="4"/>
  <c r="DU492" i="4" s="1"/>
  <c r="DH492" i="4"/>
  <c r="DV492" i="4" s="1"/>
  <c r="DI492" i="4"/>
  <c r="DJ492" i="4"/>
  <c r="DK492" i="4"/>
  <c r="DO492" i="4"/>
  <c r="DP492" i="4"/>
  <c r="DQ492" i="4"/>
  <c r="DY492" i="4"/>
  <c r="BN493" i="4"/>
  <c r="BZ493" i="4" s="1"/>
  <c r="CL493" i="4" s="1"/>
  <c r="DN493" i="4" s="1"/>
  <c r="BO493" i="4"/>
  <c r="BP493" i="4"/>
  <c r="CB493" i="4" s="1"/>
  <c r="CN493" i="4" s="1"/>
  <c r="BQ493" i="4"/>
  <c r="CC493" i="4" s="1"/>
  <c r="BR493" i="4"/>
  <c r="CD493" i="4" s="1"/>
  <c r="CP493" i="4" s="1"/>
  <c r="BS493" i="4"/>
  <c r="CE493" i="4" s="1"/>
  <c r="BT493" i="4"/>
  <c r="BU493" i="4"/>
  <c r="BV493" i="4"/>
  <c r="BW493" i="4"/>
  <c r="BX493" i="4"/>
  <c r="CJ493" i="4" s="1"/>
  <c r="BY493" i="4"/>
  <c r="CK493" i="4" s="1"/>
  <c r="CW493" i="4" s="1"/>
  <c r="DY493" i="4" s="1"/>
  <c r="CA493" i="4"/>
  <c r="CM493" i="4" s="1"/>
  <c r="DO493" i="4" s="1"/>
  <c r="CF493" i="4"/>
  <c r="CR493" i="4" s="1"/>
  <c r="CG493" i="4"/>
  <c r="CS493" i="4" s="1"/>
  <c r="CH493" i="4"/>
  <c r="CT493" i="4" s="1"/>
  <c r="DV493" i="4" s="1"/>
  <c r="CI493" i="4"/>
  <c r="CU493" i="4" s="1"/>
  <c r="CO493" i="4"/>
  <c r="DQ493" i="4" s="1"/>
  <c r="CQ493" i="4"/>
  <c r="CV493" i="4"/>
  <c r="CZ493" i="4"/>
  <c r="DA493" i="4"/>
  <c r="DB493" i="4"/>
  <c r="DP493" i="4" s="1"/>
  <c r="DC493" i="4"/>
  <c r="DD493" i="4"/>
  <c r="DR493" i="4" s="1"/>
  <c r="DE493" i="4"/>
  <c r="DF493" i="4"/>
  <c r="DT493" i="4" s="1"/>
  <c r="DG493" i="4"/>
  <c r="DH493" i="4"/>
  <c r="DI493" i="4"/>
  <c r="DJ493" i="4"/>
  <c r="DX493" i="4" s="1"/>
  <c r="DK493" i="4"/>
  <c r="DM493" i="4"/>
  <c r="DU493" i="4"/>
  <c r="DW493" i="4"/>
  <c r="BN494" i="4"/>
  <c r="BZ494" i="4" s="1"/>
  <c r="BO494" i="4"/>
  <c r="CA494" i="4" s="1"/>
  <c r="CM494" i="4" s="1"/>
  <c r="DO494" i="4" s="1"/>
  <c r="BP494" i="4"/>
  <c r="CB494" i="4" s="1"/>
  <c r="CN494" i="4" s="1"/>
  <c r="BQ494" i="4"/>
  <c r="CC494" i="4" s="1"/>
  <c r="BR494" i="4"/>
  <c r="BS494" i="4"/>
  <c r="BT494" i="4"/>
  <c r="CF494" i="4" s="1"/>
  <c r="BU494" i="4"/>
  <c r="BV494" i="4"/>
  <c r="CH494" i="4" s="1"/>
  <c r="CT494" i="4" s="1"/>
  <c r="BW494" i="4"/>
  <c r="CI494" i="4" s="1"/>
  <c r="BX494" i="4"/>
  <c r="CJ494" i="4" s="1"/>
  <c r="CV494" i="4" s="1"/>
  <c r="BY494" i="4"/>
  <c r="CK494" i="4" s="1"/>
  <c r="CD494" i="4"/>
  <c r="CP494" i="4" s="1"/>
  <c r="CE494" i="4"/>
  <c r="CQ494" i="4" s="1"/>
  <c r="CG494" i="4"/>
  <c r="CS494" i="4" s="1"/>
  <c r="CL494" i="4"/>
  <c r="CO494" i="4"/>
  <c r="CR494" i="4"/>
  <c r="CU494" i="4"/>
  <c r="DW494" i="4" s="1"/>
  <c r="CW494" i="4"/>
  <c r="CZ494" i="4"/>
  <c r="DA494" i="4"/>
  <c r="DB494" i="4"/>
  <c r="DC494" i="4"/>
  <c r="DD494" i="4"/>
  <c r="DE494" i="4"/>
  <c r="DS494" i="4" s="1"/>
  <c r="DF494" i="4"/>
  <c r="DG494" i="4"/>
  <c r="DH494" i="4"/>
  <c r="DI494" i="4"/>
  <c r="DJ494" i="4"/>
  <c r="DK494" i="4"/>
  <c r="DR494" i="4"/>
  <c r="DT494" i="4"/>
  <c r="DU494" i="4"/>
  <c r="BN495" i="4"/>
  <c r="BO495" i="4"/>
  <c r="CA495" i="4" s="1"/>
  <c r="BP495" i="4"/>
  <c r="BQ495" i="4"/>
  <c r="BR495" i="4"/>
  <c r="CD495" i="4" s="1"/>
  <c r="CP495" i="4" s="1"/>
  <c r="BS495" i="4"/>
  <c r="BT495" i="4"/>
  <c r="CF495" i="4" s="1"/>
  <c r="BU495" i="4"/>
  <c r="CG495" i="4" s="1"/>
  <c r="CS495" i="4" s="1"/>
  <c r="DU495" i="4" s="1"/>
  <c r="BV495" i="4"/>
  <c r="BW495" i="4"/>
  <c r="CI495" i="4" s="1"/>
  <c r="CU495" i="4" s="1"/>
  <c r="BX495" i="4"/>
  <c r="BY495" i="4"/>
  <c r="BZ495" i="4"/>
  <c r="CL495" i="4" s="1"/>
  <c r="CB495" i="4"/>
  <c r="CN495" i="4" s="1"/>
  <c r="DP495" i="4" s="1"/>
  <c r="CC495" i="4"/>
  <c r="CO495" i="4" s="1"/>
  <c r="CE495" i="4"/>
  <c r="CQ495" i="4" s="1"/>
  <c r="CH495" i="4"/>
  <c r="CJ495" i="4"/>
  <c r="CV495" i="4" s="1"/>
  <c r="CK495" i="4"/>
  <c r="CW495" i="4" s="1"/>
  <c r="DY495" i="4" s="1"/>
  <c r="CM495" i="4"/>
  <c r="CR495" i="4"/>
  <c r="CT495" i="4"/>
  <c r="DV495" i="4" s="1"/>
  <c r="CZ495" i="4"/>
  <c r="DA495" i="4"/>
  <c r="DB495" i="4"/>
  <c r="DC495" i="4"/>
  <c r="DQ495" i="4" s="1"/>
  <c r="DD495" i="4"/>
  <c r="DE495" i="4"/>
  <c r="DF495" i="4"/>
  <c r="DG495" i="4"/>
  <c r="DH495" i="4"/>
  <c r="DI495" i="4"/>
  <c r="DW495" i="4" s="1"/>
  <c r="DJ495" i="4"/>
  <c r="DK495" i="4"/>
  <c r="DR495" i="4"/>
  <c r="DS495" i="4"/>
  <c r="DX495" i="4"/>
  <c r="BN496" i="4"/>
  <c r="BO496" i="4"/>
  <c r="BP496" i="4"/>
  <c r="CB496" i="4" s="1"/>
  <c r="CN496" i="4" s="1"/>
  <c r="DP496" i="4" s="1"/>
  <c r="BQ496" i="4"/>
  <c r="BR496" i="4"/>
  <c r="CD496" i="4" s="1"/>
  <c r="BS496" i="4"/>
  <c r="CE496" i="4" s="1"/>
  <c r="CQ496" i="4" s="1"/>
  <c r="DS496" i="4" s="1"/>
  <c r="BT496" i="4"/>
  <c r="CF496" i="4" s="1"/>
  <c r="BU496" i="4"/>
  <c r="CG496" i="4" s="1"/>
  <c r="BV496" i="4"/>
  <c r="BW496" i="4"/>
  <c r="BX496" i="4"/>
  <c r="CJ496" i="4" s="1"/>
  <c r="CV496" i="4" s="1"/>
  <c r="DX496" i="4" s="1"/>
  <c r="BY496" i="4"/>
  <c r="BZ496" i="4"/>
  <c r="CL496" i="4" s="1"/>
  <c r="CA496" i="4"/>
  <c r="CC496" i="4"/>
  <c r="CO496" i="4" s="1"/>
  <c r="CH496" i="4"/>
  <c r="CT496" i="4" s="1"/>
  <c r="CI496" i="4"/>
  <c r="CU496" i="4" s="1"/>
  <c r="DW496" i="4" s="1"/>
  <c r="CK496" i="4"/>
  <c r="CW496" i="4" s="1"/>
  <c r="CM496" i="4"/>
  <c r="CP496" i="4"/>
  <c r="CR496" i="4"/>
  <c r="DT496" i="4" s="1"/>
  <c r="CS496" i="4"/>
  <c r="CZ496" i="4"/>
  <c r="DN496" i="4" s="1"/>
  <c r="DA496" i="4"/>
  <c r="DB496" i="4"/>
  <c r="DC496" i="4"/>
  <c r="DQ496" i="4" s="1"/>
  <c r="DD496" i="4"/>
  <c r="DR496" i="4" s="1"/>
  <c r="DE496" i="4"/>
  <c r="DF496" i="4"/>
  <c r="DG496" i="4"/>
  <c r="DH496" i="4"/>
  <c r="DI496" i="4"/>
  <c r="DJ496" i="4"/>
  <c r="DK496" i="4"/>
  <c r="DY496" i="4" s="1"/>
  <c r="DL496" i="4"/>
  <c r="DO496" i="4"/>
  <c r="DV496" i="4"/>
  <c r="BN497" i="4"/>
  <c r="BZ497" i="4" s="1"/>
  <c r="CL497" i="4" s="1"/>
  <c r="DN497" i="4" s="1"/>
  <c r="BO497" i="4"/>
  <c r="BP497" i="4"/>
  <c r="CB497" i="4" s="1"/>
  <c r="CN497" i="4" s="1"/>
  <c r="BQ497" i="4"/>
  <c r="CC497" i="4" s="1"/>
  <c r="CO497" i="4" s="1"/>
  <c r="DQ497" i="4" s="1"/>
  <c r="BR497" i="4"/>
  <c r="CD497" i="4" s="1"/>
  <c r="BS497" i="4"/>
  <c r="CE497" i="4" s="1"/>
  <c r="CQ497" i="4" s="1"/>
  <c r="BT497" i="4"/>
  <c r="BU497" i="4"/>
  <c r="CG497" i="4" s="1"/>
  <c r="BV497" i="4"/>
  <c r="CH497" i="4" s="1"/>
  <c r="CT497" i="4" s="1"/>
  <c r="DV497" i="4" s="1"/>
  <c r="BW497" i="4"/>
  <c r="BX497" i="4"/>
  <c r="CJ497" i="4" s="1"/>
  <c r="CV497" i="4" s="1"/>
  <c r="BY497" i="4"/>
  <c r="CA497" i="4"/>
  <c r="CM497" i="4" s="1"/>
  <c r="DO497" i="4" s="1"/>
  <c r="CF497" i="4"/>
  <c r="CR497" i="4" s="1"/>
  <c r="DT497" i="4" s="1"/>
  <c r="CI497" i="4"/>
  <c r="CU497" i="4" s="1"/>
  <c r="DW497" i="4" s="1"/>
  <c r="CK497" i="4"/>
  <c r="CW497" i="4" s="1"/>
  <c r="DY497" i="4" s="1"/>
  <c r="CP497" i="4"/>
  <c r="CS497" i="4"/>
  <c r="CZ497" i="4"/>
  <c r="DA497" i="4"/>
  <c r="DB497" i="4"/>
  <c r="DP497" i="4" s="1"/>
  <c r="DC497" i="4"/>
  <c r="DD497" i="4"/>
  <c r="DE497" i="4"/>
  <c r="DF497" i="4"/>
  <c r="DG497" i="4"/>
  <c r="DH497" i="4"/>
  <c r="DI497" i="4"/>
  <c r="DJ497" i="4"/>
  <c r="DX497" i="4" s="1"/>
  <c r="DK497" i="4"/>
  <c r="DM497" i="4"/>
  <c r="DU497" i="4"/>
  <c r="BN498" i="4"/>
  <c r="BZ498" i="4" s="1"/>
  <c r="BO498" i="4"/>
  <c r="BP498" i="4"/>
  <c r="CB498" i="4" s="1"/>
  <c r="CN498" i="4" s="1"/>
  <c r="DP498" i="4" s="1"/>
  <c r="BQ498" i="4"/>
  <c r="CC498" i="4" s="1"/>
  <c r="CO498" i="4" s="1"/>
  <c r="BR498" i="4"/>
  <c r="BS498" i="4"/>
  <c r="CE498" i="4" s="1"/>
  <c r="BT498" i="4"/>
  <c r="BU498" i="4"/>
  <c r="BV498" i="4"/>
  <c r="CH498" i="4" s="1"/>
  <c r="CT498" i="4" s="1"/>
  <c r="BW498" i="4"/>
  <c r="BX498" i="4"/>
  <c r="CJ498" i="4" s="1"/>
  <c r="CV498" i="4" s="1"/>
  <c r="DX498" i="4" s="1"/>
  <c r="BY498" i="4"/>
  <c r="CK498" i="4" s="1"/>
  <c r="CW498" i="4" s="1"/>
  <c r="CA498" i="4"/>
  <c r="CM498" i="4" s="1"/>
  <c r="DO498" i="4" s="1"/>
  <c r="CD498" i="4"/>
  <c r="CP498" i="4" s="1"/>
  <c r="CF498" i="4"/>
  <c r="CR498" i="4" s="1"/>
  <c r="DT498" i="4" s="1"/>
  <c r="CG498" i="4"/>
  <c r="CS498" i="4" s="1"/>
  <c r="CI498" i="4"/>
  <c r="CU498" i="4" s="1"/>
  <c r="DW498" i="4" s="1"/>
  <c r="CL498" i="4"/>
  <c r="CQ498" i="4"/>
  <c r="CZ498" i="4"/>
  <c r="DA498" i="4"/>
  <c r="DB498" i="4"/>
  <c r="DC498" i="4"/>
  <c r="DD498" i="4"/>
  <c r="DR498" i="4" s="1"/>
  <c r="DE498" i="4"/>
  <c r="DS498" i="4" s="1"/>
  <c r="DF498" i="4"/>
  <c r="DG498" i="4"/>
  <c r="DH498" i="4"/>
  <c r="DI498" i="4"/>
  <c r="DJ498" i="4"/>
  <c r="DK498" i="4"/>
  <c r="DY498" i="4" s="1"/>
  <c r="DL498" i="4"/>
  <c r="DU498" i="4"/>
  <c r="BN499" i="4"/>
  <c r="BO499" i="4"/>
  <c r="CA499" i="4" s="1"/>
  <c r="CM499" i="4" s="1"/>
  <c r="BP499" i="4"/>
  <c r="BQ499" i="4"/>
  <c r="CC499" i="4" s="1"/>
  <c r="CO499" i="4" s="1"/>
  <c r="DQ499" i="4" s="1"/>
  <c r="BR499" i="4"/>
  <c r="CD499" i="4" s="1"/>
  <c r="CP499" i="4" s="1"/>
  <c r="DR499" i="4" s="1"/>
  <c r="BS499" i="4"/>
  <c r="BT499" i="4"/>
  <c r="CF499" i="4" s="1"/>
  <c r="BU499" i="4"/>
  <c r="BV499" i="4"/>
  <c r="CH499" i="4" s="1"/>
  <c r="CT499" i="4" s="1"/>
  <c r="BW499" i="4"/>
  <c r="CI499" i="4" s="1"/>
  <c r="CU499" i="4" s="1"/>
  <c r="BX499" i="4"/>
  <c r="BY499" i="4"/>
  <c r="BZ499" i="4"/>
  <c r="CB499" i="4"/>
  <c r="CN499" i="4" s="1"/>
  <c r="CE499" i="4"/>
  <c r="CQ499" i="4" s="1"/>
  <c r="CG499" i="4"/>
  <c r="CS499" i="4" s="1"/>
  <c r="DU499" i="4" s="1"/>
  <c r="CJ499" i="4"/>
  <c r="CV499" i="4" s="1"/>
  <c r="CK499" i="4"/>
  <c r="CW499" i="4" s="1"/>
  <c r="DY499" i="4" s="1"/>
  <c r="CL499" i="4"/>
  <c r="DN499" i="4" s="1"/>
  <c r="CR499" i="4"/>
  <c r="CZ499" i="4"/>
  <c r="DA499" i="4"/>
  <c r="DB499" i="4"/>
  <c r="DP499" i="4" s="1"/>
  <c r="DC499" i="4"/>
  <c r="DD499" i="4"/>
  <c r="DE499" i="4"/>
  <c r="DS499" i="4" s="1"/>
  <c r="DF499" i="4"/>
  <c r="DT499" i="4" s="1"/>
  <c r="DG499" i="4"/>
  <c r="DH499" i="4"/>
  <c r="DV499" i="4" s="1"/>
  <c r="DI499" i="4"/>
  <c r="DJ499" i="4"/>
  <c r="DX499" i="4" s="1"/>
  <c r="DK499" i="4"/>
  <c r="DM499" i="4"/>
  <c r="BN500" i="4"/>
  <c r="BO500" i="4"/>
  <c r="BP500" i="4"/>
  <c r="BQ500" i="4"/>
  <c r="BR500" i="4"/>
  <c r="CD500" i="4" s="1"/>
  <c r="CP500" i="4" s="1"/>
  <c r="BS500" i="4"/>
  <c r="CE500" i="4" s="1"/>
  <c r="CQ500" i="4" s="1"/>
  <c r="DS500" i="4" s="1"/>
  <c r="BT500" i="4"/>
  <c r="CF500" i="4" s="1"/>
  <c r="CR500" i="4" s="1"/>
  <c r="BU500" i="4"/>
  <c r="CG500" i="4" s="1"/>
  <c r="CS500" i="4" s="1"/>
  <c r="BV500" i="4"/>
  <c r="BW500" i="4"/>
  <c r="CI500" i="4" s="1"/>
  <c r="BX500" i="4"/>
  <c r="CJ500" i="4" s="1"/>
  <c r="CV500" i="4" s="1"/>
  <c r="DX500" i="4" s="1"/>
  <c r="BY500" i="4"/>
  <c r="BZ500" i="4"/>
  <c r="CL500" i="4" s="1"/>
  <c r="CA500" i="4"/>
  <c r="CM500" i="4" s="1"/>
  <c r="DO500" i="4" s="1"/>
  <c r="CB500" i="4"/>
  <c r="CN500" i="4" s="1"/>
  <c r="DP500" i="4" s="1"/>
  <c r="CC500" i="4"/>
  <c r="CO500" i="4" s="1"/>
  <c r="CH500" i="4"/>
  <c r="CT500" i="4" s="1"/>
  <c r="CK500" i="4"/>
  <c r="CW500" i="4" s="1"/>
  <c r="CU500" i="4"/>
  <c r="DW500" i="4" s="1"/>
  <c r="CZ500" i="4"/>
  <c r="DA500" i="4"/>
  <c r="DB500" i="4"/>
  <c r="DC500" i="4"/>
  <c r="DD500" i="4"/>
  <c r="DR500" i="4" s="1"/>
  <c r="DE500" i="4"/>
  <c r="DF500" i="4"/>
  <c r="DG500" i="4"/>
  <c r="DH500" i="4"/>
  <c r="DV500" i="4" s="1"/>
  <c r="DI500" i="4"/>
  <c r="DJ500" i="4"/>
  <c r="DK500" i="4"/>
  <c r="DN500" i="4"/>
  <c r="DQ500" i="4"/>
  <c r="DY500" i="4"/>
  <c r="BN501" i="4"/>
  <c r="BO501" i="4"/>
  <c r="BP501" i="4"/>
  <c r="CB501" i="4" s="1"/>
  <c r="CN501" i="4" s="1"/>
  <c r="BQ501" i="4"/>
  <c r="BR501" i="4"/>
  <c r="CD501" i="4" s="1"/>
  <c r="CP501" i="4" s="1"/>
  <c r="BS501" i="4"/>
  <c r="CE501" i="4" s="1"/>
  <c r="CQ501" i="4" s="1"/>
  <c r="BT501" i="4"/>
  <c r="BU501" i="4"/>
  <c r="CG501" i="4" s="1"/>
  <c r="CS501" i="4" s="1"/>
  <c r="BV501" i="4"/>
  <c r="BW501" i="4"/>
  <c r="BX501" i="4"/>
  <c r="CJ501" i="4" s="1"/>
  <c r="CV501" i="4" s="1"/>
  <c r="BY501" i="4"/>
  <c r="BZ501" i="4"/>
  <c r="CA501" i="4"/>
  <c r="CM501" i="4" s="1"/>
  <c r="DO501" i="4" s="1"/>
  <c r="CC501" i="4"/>
  <c r="CO501" i="4" s="1"/>
  <c r="DQ501" i="4" s="1"/>
  <c r="CF501" i="4"/>
  <c r="CR501" i="4" s="1"/>
  <c r="CH501" i="4"/>
  <c r="CT501" i="4" s="1"/>
  <c r="CI501" i="4"/>
  <c r="CU501" i="4" s="1"/>
  <c r="CK501" i="4"/>
  <c r="CW501" i="4" s="1"/>
  <c r="DY501" i="4" s="1"/>
  <c r="CL501" i="4"/>
  <c r="DN501" i="4" s="1"/>
  <c r="CZ501" i="4"/>
  <c r="DA501" i="4"/>
  <c r="DB501" i="4"/>
  <c r="DC501" i="4"/>
  <c r="DD501" i="4"/>
  <c r="DE501" i="4"/>
  <c r="DS501" i="4" s="1"/>
  <c r="DF501" i="4"/>
  <c r="DT501" i="4" s="1"/>
  <c r="DG501" i="4"/>
  <c r="DH501" i="4"/>
  <c r="DI501" i="4"/>
  <c r="DJ501" i="4"/>
  <c r="DK501" i="4"/>
  <c r="DM501" i="4"/>
  <c r="DV501" i="4"/>
  <c r="DW501" i="4"/>
  <c r="BN502" i="4"/>
  <c r="BZ502" i="4" s="1"/>
  <c r="BO502" i="4"/>
  <c r="BP502" i="4"/>
  <c r="BQ502" i="4"/>
  <c r="CC502" i="4" s="1"/>
  <c r="BR502" i="4"/>
  <c r="BS502" i="4"/>
  <c r="CE502" i="4" s="1"/>
  <c r="CQ502" i="4" s="1"/>
  <c r="BT502" i="4"/>
  <c r="CF502" i="4" s="1"/>
  <c r="CR502" i="4" s="1"/>
  <c r="DT502" i="4" s="1"/>
  <c r="BU502" i="4"/>
  <c r="BV502" i="4"/>
  <c r="CH502" i="4" s="1"/>
  <c r="BW502" i="4"/>
  <c r="BX502" i="4"/>
  <c r="CJ502" i="4" s="1"/>
  <c r="BY502" i="4"/>
  <c r="CK502" i="4" s="1"/>
  <c r="CA502" i="4"/>
  <c r="CB502" i="4"/>
  <c r="CN502" i="4" s="1"/>
  <c r="DP502" i="4" s="1"/>
  <c r="CD502" i="4"/>
  <c r="CP502" i="4" s="1"/>
  <c r="DR502" i="4" s="1"/>
  <c r="CG502" i="4"/>
  <c r="CS502" i="4" s="1"/>
  <c r="CI502" i="4"/>
  <c r="CU502" i="4" s="1"/>
  <c r="DW502" i="4" s="1"/>
  <c r="CL502" i="4"/>
  <c r="CM502" i="4"/>
  <c r="CO502" i="4"/>
  <c r="CT502" i="4"/>
  <c r="CV502" i="4"/>
  <c r="DX502" i="4" s="1"/>
  <c r="CW502" i="4"/>
  <c r="CZ502" i="4"/>
  <c r="DL502" i="4" s="1"/>
  <c r="DA502" i="4"/>
  <c r="DB502" i="4"/>
  <c r="DC502" i="4"/>
  <c r="DQ502" i="4" s="1"/>
  <c r="DD502" i="4"/>
  <c r="DE502" i="4"/>
  <c r="DS502" i="4" s="1"/>
  <c r="DF502" i="4"/>
  <c r="DG502" i="4"/>
  <c r="DH502" i="4"/>
  <c r="DI502" i="4"/>
  <c r="DJ502" i="4"/>
  <c r="DK502" i="4"/>
  <c r="DO502" i="4"/>
  <c r="DU502" i="4"/>
  <c r="BN503" i="4"/>
  <c r="BZ503" i="4" s="1"/>
  <c r="BO503" i="4"/>
  <c r="CA503" i="4" s="1"/>
  <c r="BP503" i="4"/>
  <c r="BQ503" i="4"/>
  <c r="CC503" i="4" s="1"/>
  <c r="CO503" i="4" s="1"/>
  <c r="DQ503" i="4" s="1"/>
  <c r="BR503" i="4"/>
  <c r="BS503" i="4"/>
  <c r="BT503" i="4"/>
  <c r="CF503" i="4" s="1"/>
  <c r="CR503" i="4" s="1"/>
  <c r="BU503" i="4"/>
  <c r="CG503" i="4" s="1"/>
  <c r="CS503" i="4" s="1"/>
  <c r="DU503" i="4" s="1"/>
  <c r="BV503" i="4"/>
  <c r="CH503" i="4" s="1"/>
  <c r="BW503" i="4"/>
  <c r="CI503" i="4" s="1"/>
  <c r="CU503" i="4" s="1"/>
  <c r="BX503" i="4"/>
  <c r="BY503" i="4"/>
  <c r="CK503" i="4" s="1"/>
  <c r="CW503" i="4" s="1"/>
  <c r="CB503" i="4"/>
  <c r="CN503" i="4" s="1"/>
  <c r="CD503" i="4"/>
  <c r="CP503" i="4" s="1"/>
  <c r="CE503" i="4"/>
  <c r="CQ503" i="4" s="1"/>
  <c r="CJ503" i="4"/>
  <c r="CV503" i="4" s="1"/>
  <c r="CL503" i="4"/>
  <c r="CM503" i="4"/>
  <c r="CT503" i="4"/>
  <c r="CZ503" i="4"/>
  <c r="DA503" i="4"/>
  <c r="DB503" i="4"/>
  <c r="DC503" i="4"/>
  <c r="DD503" i="4"/>
  <c r="DE503" i="4"/>
  <c r="DF503" i="4"/>
  <c r="DG503" i="4"/>
  <c r="DH503" i="4"/>
  <c r="DV503" i="4" s="1"/>
  <c r="DI503" i="4"/>
  <c r="DJ503" i="4"/>
  <c r="DK503" i="4"/>
  <c r="DM503" i="4"/>
  <c r="DP503" i="4"/>
  <c r="DR503" i="4"/>
  <c r="DS503" i="4"/>
  <c r="DX503" i="4"/>
  <c r="BN504" i="4"/>
  <c r="BO504" i="4"/>
  <c r="CA504" i="4" s="1"/>
  <c r="BP504" i="4"/>
  <c r="BQ504" i="4"/>
  <c r="BR504" i="4"/>
  <c r="CD504" i="4" s="1"/>
  <c r="CP504" i="4" s="1"/>
  <c r="BS504" i="4"/>
  <c r="BT504" i="4"/>
  <c r="CF504" i="4" s="1"/>
  <c r="CR504" i="4" s="1"/>
  <c r="BU504" i="4"/>
  <c r="CG504" i="4" s="1"/>
  <c r="CS504" i="4" s="1"/>
  <c r="BV504" i="4"/>
  <c r="BW504" i="4"/>
  <c r="CI504" i="4" s="1"/>
  <c r="BX504" i="4"/>
  <c r="BY504" i="4"/>
  <c r="BZ504" i="4"/>
  <c r="CL504" i="4" s="1"/>
  <c r="CB504" i="4"/>
  <c r="CC504" i="4"/>
  <c r="CO504" i="4" s="1"/>
  <c r="CE504" i="4"/>
  <c r="CQ504" i="4" s="1"/>
  <c r="DS504" i="4" s="1"/>
  <c r="CH504" i="4"/>
  <c r="CT504" i="4" s="1"/>
  <c r="CJ504" i="4"/>
  <c r="CV504" i="4" s="1"/>
  <c r="DX504" i="4" s="1"/>
  <c r="CK504" i="4"/>
  <c r="CW504" i="4" s="1"/>
  <c r="CM504" i="4"/>
  <c r="CN504" i="4"/>
  <c r="CU504" i="4"/>
  <c r="DW504" i="4" s="1"/>
  <c r="CZ504" i="4"/>
  <c r="DA504" i="4"/>
  <c r="DB504" i="4"/>
  <c r="DC504" i="4"/>
  <c r="DD504" i="4"/>
  <c r="DE504" i="4"/>
  <c r="DF504" i="4"/>
  <c r="DT504" i="4" s="1"/>
  <c r="DG504" i="4"/>
  <c r="DU504" i="4" s="1"/>
  <c r="DH504" i="4"/>
  <c r="DV504" i="4" s="1"/>
  <c r="DI504" i="4"/>
  <c r="DJ504" i="4"/>
  <c r="DK504" i="4"/>
  <c r="DO504" i="4"/>
  <c r="DP504" i="4"/>
  <c r="DQ504" i="4"/>
  <c r="DY504" i="4"/>
  <c r="BN505" i="4"/>
  <c r="BO505" i="4"/>
  <c r="BP505" i="4"/>
  <c r="CB505" i="4" s="1"/>
  <c r="BQ505" i="4"/>
  <c r="BR505" i="4"/>
  <c r="CD505" i="4" s="1"/>
  <c r="CP505" i="4" s="1"/>
  <c r="BS505" i="4"/>
  <c r="CE505" i="4" s="1"/>
  <c r="BT505" i="4"/>
  <c r="BU505" i="4"/>
  <c r="CG505" i="4" s="1"/>
  <c r="CS505" i="4" s="1"/>
  <c r="BV505" i="4"/>
  <c r="CH505" i="4" s="1"/>
  <c r="CT505" i="4" s="1"/>
  <c r="BW505" i="4"/>
  <c r="BX505" i="4"/>
  <c r="CJ505" i="4" s="1"/>
  <c r="BY505" i="4"/>
  <c r="BZ505" i="4"/>
  <c r="CL505" i="4" s="1"/>
  <c r="DN505" i="4" s="1"/>
  <c r="CA505" i="4"/>
  <c r="CM505" i="4" s="1"/>
  <c r="CC505" i="4"/>
  <c r="CF505" i="4"/>
  <c r="CR505" i="4" s="1"/>
  <c r="CI505" i="4"/>
  <c r="CU505" i="4" s="1"/>
  <c r="CK505" i="4"/>
  <c r="CW505" i="4" s="1"/>
  <c r="CN505" i="4"/>
  <c r="CO505" i="4"/>
  <c r="DQ505" i="4" s="1"/>
  <c r="CQ505" i="4"/>
  <c r="CV505" i="4"/>
  <c r="CZ505" i="4"/>
  <c r="DA505" i="4"/>
  <c r="DM505" i="4" s="1"/>
  <c r="DB505" i="4"/>
  <c r="DC505" i="4"/>
  <c r="DD505" i="4"/>
  <c r="DE505" i="4"/>
  <c r="DF505" i="4"/>
  <c r="DG505" i="4"/>
  <c r="DH505" i="4"/>
  <c r="DI505" i="4"/>
  <c r="DW505" i="4" s="1"/>
  <c r="DJ505" i="4"/>
  <c r="DK505" i="4"/>
  <c r="DO505" i="4"/>
  <c r="DV505" i="4"/>
  <c r="DY505" i="4"/>
  <c r="BN506" i="4"/>
  <c r="BZ506" i="4" s="1"/>
  <c r="BO506" i="4"/>
  <c r="BP506" i="4"/>
  <c r="CB506" i="4" s="1"/>
  <c r="BQ506" i="4"/>
  <c r="CC506" i="4" s="1"/>
  <c r="BR506" i="4"/>
  <c r="BS506" i="4"/>
  <c r="BT506" i="4"/>
  <c r="CF506" i="4" s="1"/>
  <c r="CR506" i="4" s="1"/>
  <c r="DT506" i="4" s="1"/>
  <c r="BU506" i="4"/>
  <c r="BV506" i="4"/>
  <c r="CH506" i="4" s="1"/>
  <c r="CT506" i="4" s="1"/>
  <c r="BW506" i="4"/>
  <c r="BX506" i="4"/>
  <c r="CJ506" i="4" s="1"/>
  <c r="BY506" i="4"/>
  <c r="CK506" i="4" s="1"/>
  <c r="CW506" i="4" s="1"/>
  <c r="CA506" i="4"/>
  <c r="CM506" i="4" s="1"/>
  <c r="DO506" i="4" s="1"/>
  <c r="CD506" i="4"/>
  <c r="CP506" i="4" s="1"/>
  <c r="CE506" i="4"/>
  <c r="CQ506" i="4" s="1"/>
  <c r="DS506" i="4" s="1"/>
  <c r="CG506" i="4"/>
  <c r="CS506" i="4" s="1"/>
  <c r="CI506" i="4"/>
  <c r="CU506" i="4" s="1"/>
  <c r="DW506" i="4" s="1"/>
  <c r="CL506" i="4"/>
  <c r="CN506" i="4"/>
  <c r="CO506" i="4"/>
  <c r="CV506" i="4"/>
  <c r="DX506" i="4" s="1"/>
  <c r="CZ506" i="4"/>
  <c r="DA506" i="4"/>
  <c r="DB506" i="4"/>
  <c r="DC506" i="4"/>
  <c r="DD506" i="4"/>
  <c r="DE506" i="4"/>
  <c r="DM506" i="4" s="1"/>
  <c r="DF506" i="4"/>
  <c r="DG506" i="4"/>
  <c r="DU506" i="4" s="1"/>
  <c r="DH506" i="4"/>
  <c r="DV506" i="4" s="1"/>
  <c r="DI506" i="4"/>
  <c r="DJ506" i="4"/>
  <c r="DK506" i="4"/>
  <c r="DP506" i="4"/>
  <c r="DR506" i="4"/>
  <c r="BN507" i="4"/>
  <c r="BZ507" i="4" s="1"/>
  <c r="BO507" i="4"/>
  <c r="CA507" i="4" s="1"/>
  <c r="CM507" i="4" s="1"/>
  <c r="BP507" i="4"/>
  <c r="BQ507" i="4"/>
  <c r="CC507" i="4" s="1"/>
  <c r="CO507" i="4" s="1"/>
  <c r="BR507" i="4"/>
  <c r="BS507" i="4"/>
  <c r="BT507" i="4"/>
  <c r="CF507" i="4" s="1"/>
  <c r="BU507" i="4"/>
  <c r="BV507" i="4"/>
  <c r="CH507" i="4" s="1"/>
  <c r="CT507" i="4" s="1"/>
  <c r="BW507" i="4"/>
  <c r="CI507" i="4" s="1"/>
  <c r="CU507" i="4" s="1"/>
  <c r="BX507" i="4"/>
  <c r="BY507" i="4"/>
  <c r="CK507" i="4" s="1"/>
  <c r="CW507" i="4" s="1"/>
  <c r="CB507" i="4"/>
  <c r="CN507" i="4" s="1"/>
  <c r="CD507" i="4"/>
  <c r="CP507" i="4" s="1"/>
  <c r="DR507" i="4" s="1"/>
  <c r="CE507" i="4"/>
  <c r="CQ507" i="4" s="1"/>
  <c r="CG507" i="4"/>
  <c r="CS507" i="4" s="1"/>
  <c r="CJ507" i="4"/>
  <c r="CV507" i="4" s="1"/>
  <c r="CL507" i="4"/>
  <c r="CR507" i="4"/>
  <c r="CZ507" i="4"/>
  <c r="DA507" i="4"/>
  <c r="DB507" i="4"/>
  <c r="DP507" i="4" s="1"/>
  <c r="DC507" i="4"/>
  <c r="DD507" i="4"/>
  <c r="DE507" i="4"/>
  <c r="DF507" i="4"/>
  <c r="DT507" i="4" s="1"/>
  <c r="DG507" i="4"/>
  <c r="DH507" i="4"/>
  <c r="DI507" i="4"/>
  <c r="DJ507" i="4"/>
  <c r="DX507" i="4" s="1"/>
  <c r="DK507" i="4"/>
  <c r="DS507" i="4"/>
  <c r="DU507" i="4"/>
  <c r="BN508" i="4"/>
  <c r="BO508" i="4"/>
  <c r="CA508" i="4" s="1"/>
  <c r="CM508" i="4" s="1"/>
  <c r="BP508" i="4"/>
  <c r="CB508" i="4" s="1"/>
  <c r="CN508" i="4" s="1"/>
  <c r="DP508" i="4" s="1"/>
  <c r="BQ508" i="4"/>
  <c r="BR508" i="4"/>
  <c r="CD508" i="4" s="1"/>
  <c r="BS508" i="4"/>
  <c r="BT508" i="4"/>
  <c r="CF508" i="4" s="1"/>
  <c r="CR508" i="4" s="1"/>
  <c r="BU508" i="4"/>
  <c r="CG508" i="4" s="1"/>
  <c r="CS508" i="4" s="1"/>
  <c r="BV508" i="4"/>
  <c r="BW508" i="4"/>
  <c r="CI508" i="4" s="1"/>
  <c r="CU508" i="4" s="1"/>
  <c r="BX508" i="4"/>
  <c r="CJ508" i="4" s="1"/>
  <c r="CV508" i="4" s="1"/>
  <c r="DX508" i="4" s="1"/>
  <c r="BY508" i="4"/>
  <c r="BZ508" i="4"/>
  <c r="CL508" i="4" s="1"/>
  <c r="CC508" i="4"/>
  <c r="CO508" i="4" s="1"/>
  <c r="DQ508" i="4" s="1"/>
  <c r="CE508" i="4"/>
  <c r="CH508" i="4"/>
  <c r="CT508" i="4" s="1"/>
  <c r="CK508" i="4"/>
  <c r="CW508" i="4" s="1"/>
  <c r="CP508" i="4"/>
  <c r="CQ508" i="4"/>
  <c r="DS508" i="4" s="1"/>
  <c r="CZ508" i="4"/>
  <c r="DA508" i="4"/>
  <c r="DB508" i="4"/>
  <c r="DC508" i="4"/>
  <c r="DD508" i="4"/>
  <c r="DE508" i="4"/>
  <c r="DF508" i="4"/>
  <c r="DG508" i="4"/>
  <c r="DU508" i="4" s="1"/>
  <c r="DH508" i="4"/>
  <c r="DV508" i="4" s="1"/>
  <c r="DI508" i="4"/>
  <c r="DJ508" i="4"/>
  <c r="DK508" i="4"/>
  <c r="DO508" i="4"/>
  <c r="DT508" i="4"/>
  <c r="DY508" i="4"/>
  <c r="BN509" i="4"/>
  <c r="BZ509" i="4" s="1"/>
  <c r="CL509" i="4" s="1"/>
  <c r="BO509" i="4"/>
  <c r="BP509" i="4"/>
  <c r="CB509" i="4" s="1"/>
  <c r="BQ509" i="4"/>
  <c r="BR509" i="4"/>
  <c r="BS509" i="4"/>
  <c r="CE509" i="4" s="1"/>
  <c r="BT509" i="4"/>
  <c r="BU509" i="4"/>
  <c r="CG509" i="4" s="1"/>
  <c r="CS509" i="4" s="1"/>
  <c r="BV509" i="4"/>
  <c r="CH509" i="4" s="1"/>
  <c r="CT509" i="4" s="1"/>
  <c r="DV509" i="4" s="1"/>
  <c r="BW509" i="4"/>
  <c r="BX509" i="4"/>
  <c r="CJ509" i="4" s="1"/>
  <c r="CV509" i="4" s="1"/>
  <c r="BY509" i="4"/>
  <c r="CA509" i="4"/>
  <c r="CM509" i="4" s="1"/>
  <c r="CC509" i="4"/>
  <c r="CD509" i="4"/>
  <c r="CF509" i="4"/>
  <c r="CR509" i="4" s="1"/>
  <c r="CI509" i="4"/>
  <c r="CU509" i="4" s="1"/>
  <c r="CK509" i="4"/>
  <c r="CW509" i="4" s="1"/>
  <c r="CN509" i="4"/>
  <c r="CO509" i="4"/>
  <c r="DQ509" i="4" s="1"/>
  <c r="CP509" i="4"/>
  <c r="CQ509" i="4"/>
  <c r="CZ509" i="4"/>
  <c r="DA509" i="4"/>
  <c r="DB509" i="4"/>
  <c r="DC509" i="4"/>
  <c r="DD509" i="4"/>
  <c r="DE509" i="4"/>
  <c r="DF509" i="4"/>
  <c r="DG509" i="4"/>
  <c r="DH509" i="4"/>
  <c r="DI509" i="4"/>
  <c r="DW509" i="4" s="1"/>
  <c r="DJ509" i="4"/>
  <c r="DX509" i="4" s="1"/>
  <c r="DK509" i="4"/>
  <c r="DN509" i="4"/>
  <c r="DO509" i="4"/>
  <c r="DR509" i="4"/>
  <c r="DY509" i="4"/>
  <c r="BN510" i="4"/>
  <c r="BZ510" i="4" s="1"/>
  <c r="CL510" i="4" s="1"/>
  <c r="BO510" i="4"/>
  <c r="CA510" i="4" s="1"/>
  <c r="CM510" i="4" s="1"/>
  <c r="DO510" i="4" s="1"/>
  <c r="BP510" i="4"/>
  <c r="CB510" i="4" s="1"/>
  <c r="CN510" i="4" s="1"/>
  <c r="BQ510" i="4"/>
  <c r="CC510" i="4" s="1"/>
  <c r="BR510" i="4"/>
  <c r="BS510" i="4"/>
  <c r="BT510" i="4"/>
  <c r="BU510" i="4"/>
  <c r="BV510" i="4"/>
  <c r="CH510" i="4" s="1"/>
  <c r="BW510" i="4"/>
  <c r="CI510" i="4" s="1"/>
  <c r="CU510" i="4" s="1"/>
  <c r="DW510" i="4" s="1"/>
  <c r="BX510" i="4"/>
  <c r="CJ510" i="4" s="1"/>
  <c r="CV510" i="4" s="1"/>
  <c r="BY510" i="4"/>
  <c r="CK510" i="4" s="1"/>
  <c r="CW510" i="4" s="1"/>
  <c r="CD510" i="4"/>
  <c r="CP510" i="4" s="1"/>
  <c r="CE510" i="4"/>
  <c r="CF510" i="4"/>
  <c r="CR510" i="4" s="1"/>
  <c r="DT510" i="4" s="1"/>
  <c r="CG510" i="4"/>
  <c r="CS510" i="4" s="1"/>
  <c r="CO510" i="4"/>
  <c r="CQ510" i="4"/>
  <c r="DS510" i="4" s="1"/>
  <c r="CT510" i="4"/>
  <c r="CZ510" i="4"/>
  <c r="DA510" i="4"/>
  <c r="DB510" i="4"/>
  <c r="DP510" i="4" s="1"/>
  <c r="DC510" i="4"/>
  <c r="DD510" i="4"/>
  <c r="DE510" i="4"/>
  <c r="DF510" i="4"/>
  <c r="DG510" i="4"/>
  <c r="DH510" i="4"/>
  <c r="DV510" i="4" s="1"/>
  <c r="DI510" i="4"/>
  <c r="DJ510" i="4"/>
  <c r="DK510" i="4"/>
  <c r="DR510" i="4"/>
  <c r="DU510" i="4"/>
  <c r="BN511" i="4"/>
  <c r="BZ511" i="4" s="1"/>
  <c r="CL511" i="4" s="1"/>
  <c r="BO511" i="4"/>
  <c r="CA511" i="4" s="1"/>
  <c r="CM511" i="4" s="1"/>
  <c r="BP511" i="4"/>
  <c r="BQ511" i="4"/>
  <c r="CC511" i="4" s="1"/>
  <c r="BR511" i="4"/>
  <c r="BS511" i="4"/>
  <c r="BT511" i="4"/>
  <c r="CF511" i="4" s="1"/>
  <c r="BU511" i="4"/>
  <c r="BV511" i="4"/>
  <c r="BW511" i="4"/>
  <c r="CI511" i="4" s="1"/>
  <c r="CU511" i="4" s="1"/>
  <c r="BX511" i="4"/>
  <c r="BY511" i="4"/>
  <c r="CK511" i="4" s="1"/>
  <c r="CW511" i="4" s="1"/>
  <c r="CB511" i="4"/>
  <c r="CN511" i="4" s="1"/>
  <c r="CD511" i="4"/>
  <c r="CP511" i="4" s="1"/>
  <c r="DR511" i="4" s="1"/>
  <c r="CE511" i="4"/>
  <c r="CQ511" i="4" s="1"/>
  <c r="DS511" i="4" s="1"/>
  <c r="CG511" i="4"/>
  <c r="CH511" i="4"/>
  <c r="CJ511" i="4"/>
  <c r="CV511" i="4" s="1"/>
  <c r="CO511" i="4"/>
  <c r="CR511" i="4"/>
  <c r="CS511" i="4"/>
  <c r="CT511" i="4"/>
  <c r="DV511" i="4" s="1"/>
  <c r="CZ511" i="4"/>
  <c r="DA511" i="4"/>
  <c r="DB511" i="4"/>
  <c r="DP511" i="4" s="1"/>
  <c r="DC511" i="4"/>
  <c r="DQ511" i="4" s="1"/>
  <c r="DD511" i="4"/>
  <c r="DE511" i="4"/>
  <c r="DF511" i="4"/>
  <c r="DG511" i="4"/>
  <c r="DH511" i="4"/>
  <c r="DI511" i="4"/>
  <c r="DW511" i="4" s="1"/>
  <c r="DJ511" i="4"/>
  <c r="DK511" i="4"/>
  <c r="DY511" i="4" s="1"/>
  <c r="DU511" i="4"/>
  <c r="DX511" i="4"/>
  <c r="BN512" i="4"/>
  <c r="BO512" i="4"/>
  <c r="CA512" i="4" s="1"/>
  <c r="CM512" i="4" s="1"/>
  <c r="BP512" i="4"/>
  <c r="CB512" i="4" s="1"/>
  <c r="CN512" i="4" s="1"/>
  <c r="DP512" i="4" s="1"/>
  <c r="BQ512" i="4"/>
  <c r="BR512" i="4"/>
  <c r="CD512" i="4" s="1"/>
  <c r="BS512" i="4"/>
  <c r="BT512" i="4"/>
  <c r="BU512" i="4"/>
  <c r="CG512" i="4" s="1"/>
  <c r="BV512" i="4"/>
  <c r="BW512" i="4"/>
  <c r="BX512" i="4"/>
  <c r="BY512" i="4"/>
  <c r="BZ512" i="4"/>
  <c r="CL512" i="4" s="1"/>
  <c r="CC512" i="4"/>
  <c r="CO512" i="4" s="1"/>
  <c r="CE512" i="4"/>
  <c r="CF512" i="4"/>
  <c r="CR512" i="4" s="1"/>
  <c r="DT512" i="4" s="1"/>
  <c r="CH512" i="4"/>
  <c r="CT512" i="4" s="1"/>
  <c r="CI512" i="4"/>
  <c r="CJ512" i="4"/>
  <c r="CV512" i="4" s="1"/>
  <c r="DX512" i="4" s="1"/>
  <c r="CK512" i="4"/>
  <c r="CW512" i="4" s="1"/>
  <c r="CP512" i="4"/>
  <c r="CQ512" i="4"/>
  <c r="CS512" i="4"/>
  <c r="CU512" i="4"/>
  <c r="DW512" i="4" s="1"/>
  <c r="CZ512" i="4"/>
  <c r="DN512" i="4" s="1"/>
  <c r="DA512" i="4"/>
  <c r="DB512" i="4"/>
  <c r="DC512" i="4"/>
  <c r="DQ512" i="4" s="1"/>
  <c r="DD512" i="4"/>
  <c r="DR512" i="4" s="1"/>
  <c r="DE512" i="4"/>
  <c r="DF512" i="4"/>
  <c r="DG512" i="4"/>
  <c r="DH512" i="4"/>
  <c r="DI512" i="4"/>
  <c r="DJ512" i="4"/>
  <c r="DK512" i="4"/>
  <c r="DY512" i="4" s="1"/>
  <c r="DL512" i="4"/>
  <c r="DS512" i="4"/>
  <c r="DV512" i="4"/>
  <c r="BN513" i="4"/>
  <c r="BO513" i="4"/>
  <c r="BP513" i="4"/>
  <c r="CB513" i="4" s="1"/>
  <c r="CN513" i="4" s="1"/>
  <c r="BQ513" i="4"/>
  <c r="CC513" i="4" s="1"/>
  <c r="CO513" i="4" s="1"/>
  <c r="BR513" i="4"/>
  <c r="CD513" i="4" s="1"/>
  <c r="CP513" i="4" s="1"/>
  <c r="BS513" i="4"/>
  <c r="CE513" i="4" s="1"/>
  <c r="BT513" i="4"/>
  <c r="BU513" i="4"/>
  <c r="BV513" i="4"/>
  <c r="BW513" i="4"/>
  <c r="BX513" i="4"/>
  <c r="CJ513" i="4" s="1"/>
  <c r="CV513" i="4" s="1"/>
  <c r="BY513" i="4"/>
  <c r="BZ513" i="4"/>
  <c r="CL513" i="4" s="1"/>
  <c r="DN513" i="4" s="1"/>
  <c r="CA513" i="4"/>
  <c r="CM513" i="4" s="1"/>
  <c r="CF513" i="4"/>
  <c r="CR513" i="4" s="1"/>
  <c r="DT513" i="4" s="1"/>
  <c r="CG513" i="4"/>
  <c r="CH513" i="4"/>
  <c r="CI513" i="4"/>
  <c r="CU513" i="4" s="1"/>
  <c r="CK513" i="4"/>
  <c r="CW513" i="4" s="1"/>
  <c r="DY513" i="4" s="1"/>
  <c r="CQ513" i="4"/>
  <c r="CS513" i="4"/>
  <c r="DU513" i="4" s="1"/>
  <c r="CT513" i="4"/>
  <c r="DV513" i="4" s="1"/>
  <c r="CZ513" i="4"/>
  <c r="DA513" i="4"/>
  <c r="DB513" i="4"/>
  <c r="DC513" i="4"/>
  <c r="DD513" i="4"/>
  <c r="DR513" i="4" s="1"/>
  <c r="DE513" i="4"/>
  <c r="DF513" i="4"/>
  <c r="DG513" i="4"/>
  <c r="DH513" i="4"/>
  <c r="DI513" i="4"/>
  <c r="DW513" i="4" s="1"/>
  <c r="DJ513" i="4"/>
  <c r="DK513" i="4"/>
  <c r="DQ513" i="4"/>
  <c r="BN514" i="4"/>
  <c r="BO514" i="4"/>
  <c r="CA514" i="4" s="1"/>
  <c r="CM514" i="4" s="1"/>
  <c r="BP514" i="4"/>
  <c r="CB514" i="4" s="1"/>
  <c r="BQ514" i="4"/>
  <c r="CC514" i="4" s="1"/>
  <c r="BR514" i="4"/>
  <c r="CD514" i="4" s="1"/>
  <c r="BS514" i="4"/>
  <c r="BT514" i="4"/>
  <c r="BU514" i="4"/>
  <c r="BV514" i="4"/>
  <c r="BW514" i="4"/>
  <c r="BX514" i="4"/>
  <c r="CJ514" i="4" s="1"/>
  <c r="CV514" i="4" s="1"/>
  <c r="DX514" i="4" s="1"/>
  <c r="BY514" i="4"/>
  <c r="CK514" i="4" s="1"/>
  <c r="CW514" i="4" s="1"/>
  <c r="BZ514" i="4"/>
  <c r="CL514" i="4" s="1"/>
  <c r="CE514" i="4"/>
  <c r="CF514" i="4"/>
  <c r="CG514" i="4"/>
  <c r="CS514" i="4" s="1"/>
  <c r="CH514" i="4"/>
  <c r="CT514" i="4" s="1"/>
  <c r="CI514" i="4"/>
  <c r="CU514" i="4" s="1"/>
  <c r="CN514" i="4"/>
  <c r="DP514" i="4" s="1"/>
  <c r="CO514" i="4"/>
  <c r="CP514" i="4"/>
  <c r="CQ514" i="4"/>
  <c r="CR514" i="4"/>
  <c r="CZ514" i="4"/>
  <c r="DA514" i="4"/>
  <c r="DB514" i="4"/>
  <c r="DC514" i="4"/>
  <c r="DD514" i="4"/>
  <c r="DE514" i="4"/>
  <c r="DS514" i="4" s="1"/>
  <c r="DF514" i="4"/>
  <c r="DT514" i="4" s="1"/>
  <c r="DG514" i="4"/>
  <c r="DH514" i="4"/>
  <c r="DI514" i="4"/>
  <c r="DJ514" i="4"/>
  <c r="DK514" i="4"/>
  <c r="DO514" i="4"/>
  <c r="DR514" i="4"/>
  <c r="DV514" i="4"/>
  <c r="DW514" i="4"/>
  <c r="BN515" i="4"/>
  <c r="BO515" i="4"/>
  <c r="CA515" i="4" s="1"/>
  <c r="BP515" i="4"/>
  <c r="BQ515" i="4"/>
  <c r="CC515" i="4" s="1"/>
  <c r="CO515" i="4" s="1"/>
  <c r="BR515" i="4"/>
  <c r="CD515" i="4" s="1"/>
  <c r="CP515" i="4" s="1"/>
  <c r="BS515" i="4"/>
  <c r="BT515" i="4"/>
  <c r="CF515" i="4" s="1"/>
  <c r="BU515" i="4"/>
  <c r="CG515" i="4" s="1"/>
  <c r="BV515" i="4"/>
  <c r="BW515" i="4"/>
  <c r="CI515" i="4" s="1"/>
  <c r="BX515" i="4"/>
  <c r="BY515" i="4"/>
  <c r="BZ515" i="4"/>
  <c r="CB515" i="4"/>
  <c r="CN515" i="4" s="1"/>
  <c r="CE515" i="4"/>
  <c r="CQ515" i="4" s="1"/>
  <c r="CH515" i="4"/>
  <c r="CJ515" i="4"/>
  <c r="CK515" i="4"/>
  <c r="CW515" i="4" s="1"/>
  <c r="CL515" i="4"/>
  <c r="DN515" i="4" s="1"/>
  <c r="CM515" i="4"/>
  <c r="CR515" i="4"/>
  <c r="CS515" i="4"/>
  <c r="CT515" i="4"/>
  <c r="DV515" i="4" s="1"/>
  <c r="CU515" i="4"/>
  <c r="CV515" i="4"/>
  <c r="CZ515" i="4"/>
  <c r="DA515" i="4"/>
  <c r="DO515" i="4" s="1"/>
  <c r="DB515" i="4"/>
  <c r="DP515" i="4" s="1"/>
  <c r="DC515" i="4"/>
  <c r="DD515" i="4"/>
  <c r="DR515" i="4" s="1"/>
  <c r="DE515" i="4"/>
  <c r="DS515" i="4" s="1"/>
  <c r="DF515" i="4"/>
  <c r="DG515" i="4"/>
  <c r="DH515" i="4"/>
  <c r="DI515" i="4"/>
  <c r="DW515" i="4" s="1"/>
  <c r="DJ515" i="4"/>
  <c r="DK515" i="4"/>
  <c r="DL515" i="4"/>
  <c r="DT515" i="4"/>
  <c r="DU515" i="4"/>
  <c r="BN516" i="4"/>
  <c r="BZ516" i="4" s="1"/>
  <c r="CL516" i="4" s="1"/>
  <c r="BO516" i="4"/>
  <c r="CA516" i="4" s="1"/>
  <c r="BP516" i="4"/>
  <c r="CB516" i="4" s="1"/>
  <c r="BQ516" i="4"/>
  <c r="BR516" i="4"/>
  <c r="BS516" i="4"/>
  <c r="BT516" i="4"/>
  <c r="BU516" i="4"/>
  <c r="CG516" i="4" s="1"/>
  <c r="CS516" i="4" s="1"/>
  <c r="BV516" i="4"/>
  <c r="BW516" i="4"/>
  <c r="CI516" i="4" s="1"/>
  <c r="CU516" i="4" s="1"/>
  <c r="BX516" i="4"/>
  <c r="CJ516" i="4" s="1"/>
  <c r="BY516" i="4"/>
  <c r="CC516" i="4"/>
  <c r="CO516" i="4" s="1"/>
  <c r="DQ516" i="4" s="1"/>
  <c r="CD516" i="4"/>
  <c r="CE516" i="4"/>
  <c r="CF516" i="4"/>
  <c r="CR516" i="4" s="1"/>
  <c r="CH516" i="4"/>
  <c r="CT516" i="4" s="1"/>
  <c r="CK516" i="4"/>
  <c r="CW516" i="4" s="1"/>
  <c r="CM516" i="4"/>
  <c r="CN516" i="4"/>
  <c r="DP516" i="4" s="1"/>
  <c r="CP516" i="4"/>
  <c r="CQ516" i="4"/>
  <c r="DS516" i="4" s="1"/>
  <c r="CV516" i="4"/>
  <c r="DX516" i="4" s="1"/>
  <c r="CZ516" i="4"/>
  <c r="DA516" i="4"/>
  <c r="DB516" i="4"/>
  <c r="DC516" i="4"/>
  <c r="DD516" i="4"/>
  <c r="DE516" i="4"/>
  <c r="DF516" i="4"/>
  <c r="DT516" i="4" s="1"/>
  <c r="DG516" i="4"/>
  <c r="DH516" i="4"/>
  <c r="DV516" i="4" s="1"/>
  <c r="DI516" i="4"/>
  <c r="DJ516" i="4"/>
  <c r="DK516" i="4"/>
  <c r="DO516" i="4"/>
  <c r="DW516" i="4"/>
  <c r="DY516" i="4"/>
  <c r="BN517" i="4"/>
  <c r="BO517" i="4"/>
  <c r="BP517" i="4"/>
  <c r="CB517" i="4" s="1"/>
  <c r="CN517" i="4" s="1"/>
  <c r="BQ517" i="4"/>
  <c r="CC517" i="4" s="1"/>
  <c r="CO517" i="4" s="1"/>
  <c r="DQ517" i="4" s="1"/>
  <c r="BR517" i="4"/>
  <c r="CD517" i="4" s="1"/>
  <c r="BS517" i="4"/>
  <c r="CE517" i="4" s="1"/>
  <c r="BT517" i="4"/>
  <c r="CF517" i="4" s="1"/>
  <c r="BU517" i="4"/>
  <c r="BV517" i="4"/>
  <c r="BW517" i="4"/>
  <c r="BX517" i="4"/>
  <c r="CJ517" i="4" s="1"/>
  <c r="CV517" i="4" s="1"/>
  <c r="BY517" i="4"/>
  <c r="CK517" i="4" s="1"/>
  <c r="CW517" i="4" s="1"/>
  <c r="DY517" i="4" s="1"/>
  <c r="BZ517" i="4"/>
  <c r="CL517" i="4" s="1"/>
  <c r="CA517" i="4"/>
  <c r="CM517" i="4" s="1"/>
  <c r="CG517" i="4"/>
  <c r="CH517" i="4"/>
  <c r="CT517" i="4" s="1"/>
  <c r="CI517" i="4"/>
  <c r="CU517" i="4" s="1"/>
  <c r="CP517" i="4"/>
  <c r="DR517" i="4" s="1"/>
  <c r="CQ517" i="4"/>
  <c r="CR517" i="4"/>
  <c r="CS517" i="4"/>
  <c r="CZ517" i="4"/>
  <c r="DA517" i="4"/>
  <c r="DB517" i="4"/>
  <c r="DP517" i="4" s="1"/>
  <c r="DC517" i="4"/>
  <c r="DD517" i="4"/>
  <c r="DE517" i="4"/>
  <c r="DF517" i="4"/>
  <c r="DG517" i="4"/>
  <c r="DH517" i="4"/>
  <c r="DI517" i="4"/>
  <c r="DW517" i="4" s="1"/>
  <c r="DJ517" i="4"/>
  <c r="DK517" i="4"/>
  <c r="DT517" i="4"/>
  <c r="BN518" i="4"/>
  <c r="BZ518" i="4" s="1"/>
  <c r="CL518" i="4" s="1"/>
  <c r="BO518" i="4"/>
  <c r="BP518" i="4"/>
  <c r="BQ518" i="4"/>
  <c r="CC518" i="4" s="1"/>
  <c r="BR518" i="4"/>
  <c r="BS518" i="4"/>
  <c r="CE518" i="4" s="1"/>
  <c r="CQ518" i="4" s="1"/>
  <c r="BT518" i="4"/>
  <c r="CF518" i="4" s="1"/>
  <c r="CR518" i="4" s="1"/>
  <c r="BU518" i="4"/>
  <c r="BV518" i="4"/>
  <c r="CH518" i="4" s="1"/>
  <c r="BW518" i="4"/>
  <c r="CI518" i="4" s="1"/>
  <c r="CU518" i="4" s="1"/>
  <c r="DW518" i="4" s="1"/>
  <c r="BX518" i="4"/>
  <c r="BY518" i="4"/>
  <c r="CK518" i="4" s="1"/>
  <c r="CA518" i="4"/>
  <c r="CB518" i="4"/>
  <c r="CD518" i="4"/>
  <c r="CP518" i="4" s="1"/>
  <c r="CG518" i="4"/>
  <c r="CS518" i="4" s="1"/>
  <c r="CJ518" i="4"/>
  <c r="CV518" i="4" s="1"/>
  <c r="CM518" i="4"/>
  <c r="DO518" i="4" s="1"/>
  <c r="CN518" i="4"/>
  <c r="CO518" i="4"/>
  <c r="CT518" i="4"/>
  <c r="CW518" i="4"/>
  <c r="CZ518" i="4"/>
  <c r="DA518" i="4"/>
  <c r="DB518" i="4"/>
  <c r="DC518" i="4"/>
  <c r="DD518" i="4"/>
  <c r="DE518" i="4"/>
  <c r="DS518" i="4" s="1"/>
  <c r="DF518" i="4"/>
  <c r="DG518" i="4"/>
  <c r="DH518" i="4"/>
  <c r="DI518" i="4"/>
  <c r="DJ518" i="4"/>
  <c r="DX518" i="4" s="1"/>
  <c r="DK518" i="4"/>
  <c r="DM518" i="4"/>
  <c r="DN518" i="4"/>
  <c r="DT518" i="4"/>
  <c r="DU518" i="4"/>
  <c r="DV518" i="4"/>
  <c r="BN519" i="4"/>
  <c r="BO519" i="4"/>
  <c r="CA519" i="4" s="1"/>
  <c r="CM519" i="4" s="1"/>
  <c r="BP519" i="4"/>
  <c r="CB519" i="4" s="1"/>
  <c r="CN519" i="4" s="1"/>
  <c r="DP519" i="4" s="1"/>
  <c r="BQ519" i="4"/>
  <c r="CC519" i="4" s="1"/>
  <c r="BR519" i="4"/>
  <c r="CD519" i="4" s="1"/>
  <c r="CP519" i="4" s="1"/>
  <c r="DR519" i="4" s="1"/>
  <c r="BS519" i="4"/>
  <c r="BT519" i="4"/>
  <c r="BU519" i="4"/>
  <c r="BV519" i="4"/>
  <c r="BW519" i="4"/>
  <c r="CI519" i="4" s="1"/>
  <c r="CU519" i="4" s="1"/>
  <c r="BX519" i="4"/>
  <c r="CJ519" i="4" s="1"/>
  <c r="CV519" i="4" s="1"/>
  <c r="DX519" i="4" s="1"/>
  <c r="BY519" i="4"/>
  <c r="CK519" i="4" s="1"/>
  <c r="BZ519" i="4"/>
  <c r="CL519" i="4" s="1"/>
  <c r="DN519" i="4" s="1"/>
  <c r="CE519" i="4"/>
  <c r="CQ519" i="4" s="1"/>
  <c r="DS519" i="4" s="1"/>
  <c r="CF519" i="4"/>
  <c r="CG519" i="4"/>
  <c r="CH519" i="4"/>
  <c r="CT519" i="4" s="1"/>
  <c r="CO519" i="4"/>
  <c r="CR519" i="4"/>
  <c r="CS519" i="4"/>
  <c r="DU519" i="4" s="1"/>
  <c r="CW519" i="4"/>
  <c r="DY519" i="4" s="1"/>
  <c r="CZ519" i="4"/>
  <c r="DA519" i="4"/>
  <c r="DB519" i="4"/>
  <c r="DC519" i="4"/>
  <c r="DD519" i="4"/>
  <c r="DE519" i="4"/>
  <c r="DF519" i="4"/>
  <c r="DG519" i="4"/>
  <c r="DH519" i="4"/>
  <c r="DV519" i="4" s="1"/>
  <c r="DI519" i="4"/>
  <c r="DW519" i="4" s="1"/>
  <c r="DJ519" i="4"/>
  <c r="DK519" i="4"/>
  <c r="DQ519" i="4"/>
  <c r="BN520" i="4"/>
  <c r="BO520" i="4"/>
  <c r="BP520" i="4"/>
  <c r="BQ520" i="4"/>
  <c r="BR520" i="4"/>
  <c r="CD520" i="4" s="1"/>
  <c r="CP520" i="4" s="1"/>
  <c r="BS520" i="4"/>
  <c r="CE520" i="4" s="1"/>
  <c r="CQ520" i="4" s="1"/>
  <c r="BT520" i="4"/>
  <c r="CF520" i="4" s="1"/>
  <c r="BU520" i="4"/>
  <c r="CG520" i="4" s="1"/>
  <c r="CS520" i="4" s="1"/>
  <c r="BV520" i="4"/>
  <c r="CH520" i="4" s="1"/>
  <c r="BW520" i="4"/>
  <c r="BX520" i="4"/>
  <c r="BY520" i="4"/>
  <c r="BZ520" i="4"/>
  <c r="CA520" i="4"/>
  <c r="CB520" i="4"/>
  <c r="CN520" i="4" s="1"/>
  <c r="CC520" i="4"/>
  <c r="CO520" i="4" s="1"/>
  <c r="CI520" i="4"/>
  <c r="CJ520" i="4"/>
  <c r="CK520" i="4"/>
  <c r="CW520" i="4" s="1"/>
  <c r="CL520" i="4"/>
  <c r="DN520" i="4" s="1"/>
  <c r="CM520" i="4"/>
  <c r="CR520" i="4"/>
  <c r="DT520" i="4" s="1"/>
  <c r="CT520" i="4"/>
  <c r="CU520" i="4"/>
  <c r="CV520" i="4"/>
  <c r="CZ520" i="4"/>
  <c r="DA520" i="4"/>
  <c r="DB520" i="4"/>
  <c r="DC520" i="4"/>
  <c r="DD520" i="4"/>
  <c r="DE520" i="4"/>
  <c r="DF520" i="4"/>
  <c r="DG520" i="4"/>
  <c r="DH520" i="4"/>
  <c r="DI520" i="4"/>
  <c r="DW520" i="4" s="1"/>
  <c r="DJ520" i="4"/>
  <c r="DK520" i="4"/>
  <c r="DY520" i="4" s="1"/>
  <c r="DS520" i="4"/>
  <c r="DV520" i="4"/>
  <c r="BN521" i="4"/>
  <c r="BZ521" i="4" s="1"/>
  <c r="CL521" i="4" s="1"/>
  <c r="BO521" i="4"/>
  <c r="BP521" i="4"/>
  <c r="CB521" i="4" s="1"/>
  <c r="BQ521" i="4"/>
  <c r="BR521" i="4"/>
  <c r="BS521" i="4"/>
  <c r="CE521" i="4" s="1"/>
  <c r="BT521" i="4"/>
  <c r="BU521" i="4"/>
  <c r="CG521" i="4" s="1"/>
  <c r="CS521" i="4" s="1"/>
  <c r="DU521" i="4" s="1"/>
  <c r="BV521" i="4"/>
  <c r="CH521" i="4" s="1"/>
  <c r="CT521" i="4" s="1"/>
  <c r="BW521" i="4"/>
  <c r="BX521" i="4"/>
  <c r="CJ521" i="4" s="1"/>
  <c r="BY521" i="4"/>
  <c r="CK521" i="4" s="1"/>
  <c r="CA521" i="4"/>
  <c r="CM521" i="4" s="1"/>
  <c r="CC521" i="4"/>
  <c r="CO521" i="4" s="1"/>
  <c r="DQ521" i="4" s="1"/>
  <c r="CD521" i="4"/>
  <c r="CF521" i="4"/>
  <c r="CR521" i="4" s="1"/>
  <c r="CI521" i="4"/>
  <c r="CU521" i="4" s="1"/>
  <c r="CN521" i="4"/>
  <c r="CP521" i="4"/>
  <c r="CQ521" i="4"/>
  <c r="CV521" i="4"/>
  <c r="DX521" i="4" s="1"/>
  <c r="CW521" i="4"/>
  <c r="DY521" i="4" s="1"/>
  <c r="CZ521" i="4"/>
  <c r="DA521" i="4"/>
  <c r="DB521" i="4"/>
  <c r="DC521" i="4"/>
  <c r="DD521" i="4"/>
  <c r="DR521" i="4" s="1"/>
  <c r="DE521" i="4"/>
  <c r="DS521" i="4" s="1"/>
  <c r="DF521" i="4"/>
  <c r="DG521" i="4"/>
  <c r="DH521" i="4"/>
  <c r="DI521" i="4"/>
  <c r="DJ521" i="4"/>
  <c r="DK521" i="4"/>
  <c r="DL521" i="4"/>
  <c r="DO521" i="4"/>
  <c r="DP521" i="4"/>
  <c r="DW521" i="4"/>
  <c r="BN522" i="4"/>
  <c r="BO522" i="4"/>
  <c r="BP522" i="4"/>
  <c r="BQ522" i="4"/>
  <c r="CC522" i="4" s="1"/>
  <c r="CO522" i="4" s="1"/>
  <c r="BR522" i="4"/>
  <c r="CD522" i="4" s="1"/>
  <c r="BS522" i="4"/>
  <c r="CE522" i="4" s="1"/>
  <c r="BT522" i="4"/>
  <c r="CF522" i="4" s="1"/>
  <c r="BU522" i="4"/>
  <c r="BV522" i="4"/>
  <c r="BW522" i="4"/>
  <c r="BX522" i="4"/>
  <c r="BY522" i="4"/>
  <c r="CK522" i="4" s="1"/>
  <c r="CW522" i="4" s="1"/>
  <c r="BZ522" i="4"/>
  <c r="CA522" i="4"/>
  <c r="CM522" i="4" s="1"/>
  <c r="CB522" i="4"/>
  <c r="CN522" i="4" s="1"/>
  <c r="CG522" i="4"/>
  <c r="CS522" i="4" s="1"/>
  <c r="CH522" i="4"/>
  <c r="CI522" i="4"/>
  <c r="CJ522" i="4"/>
  <c r="CV522" i="4" s="1"/>
  <c r="CL522" i="4"/>
  <c r="CP522" i="4"/>
  <c r="CQ522" i="4"/>
  <c r="DS522" i="4" s="1"/>
  <c r="CR522" i="4"/>
  <c r="DT522" i="4" s="1"/>
  <c r="CT522" i="4"/>
  <c r="CU522" i="4"/>
  <c r="DW522" i="4" s="1"/>
  <c r="CZ522" i="4"/>
  <c r="DA522" i="4"/>
  <c r="DB522" i="4"/>
  <c r="DC522" i="4"/>
  <c r="DD522" i="4"/>
  <c r="DE522" i="4"/>
  <c r="DF522" i="4"/>
  <c r="DG522" i="4"/>
  <c r="DH522" i="4"/>
  <c r="DI522" i="4"/>
  <c r="DJ522" i="4"/>
  <c r="DK522" i="4"/>
  <c r="DO522" i="4"/>
  <c r="DP522" i="4"/>
  <c r="DR522" i="4"/>
  <c r="DX522" i="4"/>
  <c r="BN523" i="4"/>
  <c r="BZ523" i="4" s="1"/>
  <c r="CL523" i="4" s="1"/>
  <c r="DN523" i="4" s="1"/>
  <c r="BO523" i="4"/>
  <c r="CA523" i="4" s="1"/>
  <c r="CM523" i="4" s="1"/>
  <c r="BP523" i="4"/>
  <c r="BQ523" i="4"/>
  <c r="BR523" i="4"/>
  <c r="BS523" i="4"/>
  <c r="BT523" i="4"/>
  <c r="BU523" i="4"/>
  <c r="CG523" i="4" s="1"/>
  <c r="CS523" i="4" s="1"/>
  <c r="DU523" i="4" s="1"/>
  <c r="BV523" i="4"/>
  <c r="CH523" i="4" s="1"/>
  <c r="CT523" i="4" s="1"/>
  <c r="DV523" i="4" s="1"/>
  <c r="BW523" i="4"/>
  <c r="CI523" i="4" s="1"/>
  <c r="BX523" i="4"/>
  <c r="CJ523" i="4" s="1"/>
  <c r="BY523" i="4"/>
  <c r="CB523" i="4"/>
  <c r="CC523" i="4"/>
  <c r="CD523" i="4"/>
  <c r="CP523" i="4" s="1"/>
  <c r="CE523" i="4"/>
  <c r="CQ523" i="4" s="1"/>
  <c r="CF523" i="4"/>
  <c r="CR523" i="4" s="1"/>
  <c r="CK523" i="4"/>
  <c r="CN523" i="4"/>
  <c r="DP523" i="4" s="1"/>
  <c r="CO523" i="4"/>
  <c r="CU523" i="4"/>
  <c r="CV523" i="4"/>
  <c r="DX523" i="4" s="1"/>
  <c r="CW523" i="4"/>
  <c r="CZ523" i="4"/>
  <c r="DA523" i="4"/>
  <c r="DB523" i="4"/>
  <c r="DC523" i="4"/>
  <c r="DD523" i="4"/>
  <c r="DR523" i="4" s="1"/>
  <c r="DE523" i="4"/>
  <c r="DF523" i="4"/>
  <c r="DG523" i="4"/>
  <c r="DH523" i="4"/>
  <c r="DI523" i="4"/>
  <c r="DJ523" i="4"/>
  <c r="DK523" i="4"/>
  <c r="DL523" i="4"/>
  <c r="DM523" i="4"/>
  <c r="DY523" i="4"/>
  <c r="BN524" i="4"/>
  <c r="BO524" i="4"/>
  <c r="CA524" i="4" s="1"/>
  <c r="CM524" i="4" s="1"/>
  <c r="BP524" i="4"/>
  <c r="CB524" i="4" s="1"/>
  <c r="BQ524" i="4"/>
  <c r="BR524" i="4"/>
  <c r="CD524" i="4" s="1"/>
  <c r="CP524" i="4" s="1"/>
  <c r="DR524" i="4" s="1"/>
  <c r="BS524" i="4"/>
  <c r="BT524" i="4"/>
  <c r="BU524" i="4"/>
  <c r="CG524" i="4" s="1"/>
  <c r="BV524" i="4"/>
  <c r="BW524" i="4"/>
  <c r="CI524" i="4" s="1"/>
  <c r="CU524" i="4" s="1"/>
  <c r="BX524" i="4"/>
  <c r="CJ524" i="4" s="1"/>
  <c r="CV524" i="4" s="1"/>
  <c r="BY524" i="4"/>
  <c r="BZ524" i="4"/>
  <c r="CL524" i="4" s="1"/>
  <c r="CC524" i="4"/>
  <c r="CO524" i="4" s="1"/>
  <c r="CE524" i="4"/>
  <c r="CQ524" i="4" s="1"/>
  <c r="DS524" i="4" s="1"/>
  <c r="CF524" i="4"/>
  <c r="CR524" i="4" s="1"/>
  <c r="CH524" i="4"/>
  <c r="CT524" i="4" s="1"/>
  <c r="CK524" i="4"/>
  <c r="CW524" i="4" s="1"/>
  <c r="CN524" i="4"/>
  <c r="CS524" i="4"/>
  <c r="CZ524" i="4"/>
  <c r="DA524" i="4"/>
  <c r="DB524" i="4"/>
  <c r="DC524" i="4"/>
  <c r="DD524" i="4"/>
  <c r="DE524" i="4"/>
  <c r="DF524" i="4"/>
  <c r="DG524" i="4"/>
  <c r="DH524" i="4"/>
  <c r="DI524" i="4"/>
  <c r="DW524" i="4" s="1"/>
  <c r="DJ524" i="4"/>
  <c r="DK524" i="4"/>
  <c r="DP524" i="4"/>
  <c r="DQ524" i="4"/>
  <c r="DX524" i="4"/>
  <c r="DY524" i="4"/>
  <c r="BN525" i="4"/>
  <c r="BO525" i="4"/>
  <c r="BP525" i="4"/>
  <c r="BQ525" i="4"/>
  <c r="BR525" i="4"/>
  <c r="CD525" i="4" s="1"/>
  <c r="CP525" i="4" s="1"/>
  <c r="BS525" i="4"/>
  <c r="CE525" i="4" s="1"/>
  <c r="CQ525" i="4" s="1"/>
  <c r="BT525" i="4"/>
  <c r="CF525" i="4" s="1"/>
  <c r="CR525" i="4" s="1"/>
  <c r="DT525" i="4" s="1"/>
  <c r="BU525" i="4"/>
  <c r="CG525" i="4" s="1"/>
  <c r="BV525" i="4"/>
  <c r="CH525" i="4" s="1"/>
  <c r="BW525" i="4"/>
  <c r="BX525" i="4"/>
  <c r="BY525" i="4"/>
  <c r="BZ525" i="4"/>
  <c r="CA525" i="4"/>
  <c r="CM525" i="4" s="1"/>
  <c r="CB525" i="4"/>
  <c r="CN525" i="4" s="1"/>
  <c r="CC525" i="4"/>
  <c r="CO525" i="4" s="1"/>
  <c r="DQ525" i="4" s="1"/>
  <c r="CI525" i="4"/>
  <c r="CU525" i="4" s="1"/>
  <c r="CJ525" i="4"/>
  <c r="CK525" i="4"/>
  <c r="CW525" i="4" s="1"/>
  <c r="DY525" i="4" s="1"/>
  <c r="CL525" i="4"/>
  <c r="DN525" i="4" s="1"/>
  <c r="CS525" i="4"/>
  <c r="DU525" i="4" s="1"/>
  <c r="CT525" i="4"/>
  <c r="DV525" i="4" s="1"/>
  <c r="CV525" i="4"/>
  <c r="CZ525" i="4"/>
  <c r="DA525" i="4"/>
  <c r="DO525" i="4" s="1"/>
  <c r="DB525" i="4"/>
  <c r="DC525" i="4"/>
  <c r="DD525" i="4"/>
  <c r="DE525" i="4"/>
  <c r="DS525" i="4" s="1"/>
  <c r="DF525" i="4"/>
  <c r="DG525" i="4"/>
  <c r="DH525" i="4"/>
  <c r="DI525" i="4"/>
  <c r="DW525" i="4" s="1"/>
  <c r="DJ525" i="4"/>
  <c r="DK525" i="4"/>
  <c r="DL525" i="4"/>
  <c r="DM525" i="4"/>
  <c r="BN526" i="4"/>
  <c r="BZ526" i="4" s="1"/>
  <c r="CL526" i="4" s="1"/>
  <c r="BO526" i="4"/>
  <c r="CA526" i="4" s="1"/>
  <c r="BP526" i="4"/>
  <c r="CB526" i="4" s="1"/>
  <c r="BQ526" i="4"/>
  <c r="CC526" i="4" s="1"/>
  <c r="BR526" i="4"/>
  <c r="BS526" i="4"/>
  <c r="BT526" i="4"/>
  <c r="BU526" i="4"/>
  <c r="BV526" i="4"/>
  <c r="BW526" i="4"/>
  <c r="CI526" i="4" s="1"/>
  <c r="CU526" i="4" s="1"/>
  <c r="BX526" i="4"/>
  <c r="CJ526" i="4" s="1"/>
  <c r="CV526" i="4" s="1"/>
  <c r="DX526" i="4" s="1"/>
  <c r="BY526" i="4"/>
  <c r="CK526" i="4" s="1"/>
  <c r="CD526" i="4"/>
  <c r="CE526" i="4"/>
  <c r="CF526" i="4"/>
  <c r="CR526" i="4" s="1"/>
  <c r="CG526" i="4"/>
  <c r="CS526" i="4" s="1"/>
  <c r="CH526" i="4"/>
  <c r="CT526" i="4" s="1"/>
  <c r="DV526" i="4" s="1"/>
  <c r="CM526" i="4"/>
  <c r="DO526" i="4" s="1"/>
  <c r="CN526" i="4"/>
  <c r="CO526" i="4"/>
  <c r="CP526" i="4"/>
  <c r="CQ526" i="4"/>
  <c r="CW526" i="4"/>
  <c r="CZ526" i="4"/>
  <c r="DL526" i="4" s="1"/>
  <c r="CX526" i="4" s="1"/>
  <c r="DA526" i="4"/>
  <c r="DB526" i="4"/>
  <c r="DC526" i="4"/>
  <c r="DD526" i="4"/>
  <c r="DE526" i="4"/>
  <c r="DF526" i="4"/>
  <c r="DT526" i="4" s="1"/>
  <c r="DG526" i="4"/>
  <c r="DH526" i="4"/>
  <c r="DI526" i="4"/>
  <c r="DJ526" i="4"/>
  <c r="DK526" i="4"/>
  <c r="DM526" i="4"/>
  <c r="DN526" i="4"/>
  <c r="DP526" i="4"/>
  <c r="DW526" i="4"/>
  <c r="BN527" i="4"/>
  <c r="BO527" i="4"/>
  <c r="CA527" i="4" s="1"/>
  <c r="BP527" i="4"/>
  <c r="BQ527" i="4"/>
  <c r="CC527" i="4" s="1"/>
  <c r="CO527" i="4" s="1"/>
  <c r="BR527" i="4"/>
  <c r="CD527" i="4" s="1"/>
  <c r="CP527" i="4" s="1"/>
  <c r="BS527" i="4"/>
  <c r="BT527" i="4"/>
  <c r="CF527" i="4" s="1"/>
  <c r="BU527" i="4"/>
  <c r="BV527" i="4"/>
  <c r="BW527" i="4"/>
  <c r="CI527" i="4" s="1"/>
  <c r="BX527" i="4"/>
  <c r="BY527" i="4"/>
  <c r="BZ527" i="4"/>
  <c r="CB527" i="4"/>
  <c r="CN527" i="4" s="1"/>
  <c r="CE527" i="4"/>
  <c r="CQ527" i="4" s="1"/>
  <c r="CG527" i="4"/>
  <c r="CH527" i="4"/>
  <c r="CT527" i="4" s="1"/>
  <c r="CJ527" i="4"/>
  <c r="CV527" i="4" s="1"/>
  <c r="CK527" i="4"/>
  <c r="CW527" i="4" s="1"/>
  <c r="CL527" i="4"/>
  <c r="CM527" i="4"/>
  <c r="CR527" i="4"/>
  <c r="DT527" i="4" s="1"/>
  <c r="CS527" i="4"/>
  <c r="DU527" i="4" s="1"/>
  <c r="CU527" i="4"/>
  <c r="CZ527" i="4"/>
  <c r="DA527" i="4"/>
  <c r="DB527" i="4"/>
  <c r="DP527" i="4" s="1"/>
  <c r="DC527" i="4"/>
  <c r="DD527" i="4"/>
  <c r="DR527" i="4" s="1"/>
  <c r="DE527" i="4"/>
  <c r="DF527" i="4"/>
  <c r="DG527" i="4"/>
  <c r="DH527" i="4"/>
  <c r="DI527" i="4"/>
  <c r="DW527" i="4" s="1"/>
  <c r="DJ527" i="4"/>
  <c r="DX527" i="4" s="1"/>
  <c r="DK527" i="4"/>
  <c r="DQ527" i="4"/>
  <c r="DS527" i="4"/>
  <c r="BN528" i="4"/>
  <c r="BZ528" i="4" s="1"/>
  <c r="CL528" i="4" s="1"/>
  <c r="DN528" i="4" s="1"/>
  <c r="BO528" i="4"/>
  <c r="CA528" i="4" s="1"/>
  <c r="CM528" i="4" s="1"/>
  <c r="DO528" i="4" s="1"/>
  <c r="BP528" i="4"/>
  <c r="CB528" i="4" s="1"/>
  <c r="CN528" i="4" s="1"/>
  <c r="BQ528" i="4"/>
  <c r="BR528" i="4"/>
  <c r="BS528" i="4"/>
  <c r="BT528" i="4"/>
  <c r="BU528" i="4"/>
  <c r="CG528" i="4" s="1"/>
  <c r="CS528" i="4" s="1"/>
  <c r="BV528" i="4"/>
  <c r="CH528" i="4" s="1"/>
  <c r="CT528" i="4" s="1"/>
  <c r="DV528" i="4" s="1"/>
  <c r="BW528" i="4"/>
  <c r="CI528" i="4" s="1"/>
  <c r="CU528" i="4" s="1"/>
  <c r="DW528" i="4" s="1"/>
  <c r="BX528" i="4"/>
  <c r="CJ528" i="4" s="1"/>
  <c r="CV528" i="4" s="1"/>
  <c r="DX528" i="4" s="1"/>
  <c r="BY528" i="4"/>
  <c r="CC528" i="4"/>
  <c r="CO528" i="4" s="1"/>
  <c r="CD528" i="4"/>
  <c r="CP528" i="4" s="1"/>
  <c r="CE528" i="4"/>
  <c r="CQ528" i="4" s="1"/>
  <c r="DS528" i="4" s="1"/>
  <c r="CF528" i="4"/>
  <c r="CR528" i="4" s="1"/>
  <c r="CK528" i="4"/>
  <c r="CW528" i="4" s="1"/>
  <c r="CZ528" i="4"/>
  <c r="DA528" i="4"/>
  <c r="DB528" i="4"/>
  <c r="DC528" i="4"/>
  <c r="DQ528" i="4" s="1"/>
  <c r="DD528" i="4"/>
  <c r="DE528" i="4"/>
  <c r="DF528" i="4"/>
  <c r="DG528" i="4"/>
  <c r="DU528" i="4" s="1"/>
  <c r="DH528" i="4"/>
  <c r="DI528" i="4"/>
  <c r="DJ528" i="4"/>
  <c r="DK528" i="4"/>
  <c r="DP528" i="4"/>
  <c r="BN529" i="4"/>
  <c r="BO529" i="4"/>
  <c r="BP529" i="4"/>
  <c r="CB529" i="4" s="1"/>
  <c r="CN529" i="4" s="1"/>
  <c r="DP529" i="4" s="1"/>
  <c r="BQ529" i="4"/>
  <c r="CC529" i="4" s="1"/>
  <c r="BR529" i="4"/>
  <c r="CD529" i="4" s="1"/>
  <c r="BS529" i="4"/>
  <c r="CE529" i="4" s="1"/>
  <c r="BT529" i="4"/>
  <c r="BU529" i="4"/>
  <c r="BV529" i="4"/>
  <c r="BW529" i="4"/>
  <c r="BX529" i="4"/>
  <c r="CJ529" i="4" s="1"/>
  <c r="CV529" i="4" s="1"/>
  <c r="DX529" i="4" s="1"/>
  <c r="BY529" i="4"/>
  <c r="CK529" i="4" s="1"/>
  <c r="CW529" i="4" s="1"/>
  <c r="BZ529" i="4"/>
  <c r="CL529" i="4" s="1"/>
  <c r="CA529" i="4"/>
  <c r="CM529" i="4" s="1"/>
  <c r="CF529" i="4"/>
  <c r="CG529" i="4"/>
  <c r="CH529" i="4"/>
  <c r="CT529" i="4" s="1"/>
  <c r="CI529" i="4"/>
  <c r="CU529" i="4" s="1"/>
  <c r="DW529" i="4" s="1"/>
  <c r="CO529" i="4"/>
  <c r="CP529" i="4"/>
  <c r="CQ529" i="4"/>
  <c r="CR529" i="4"/>
  <c r="CS529" i="4"/>
  <c r="CZ529" i="4"/>
  <c r="DA529" i="4"/>
  <c r="DO529" i="4" s="1"/>
  <c r="DB529" i="4"/>
  <c r="DC529" i="4"/>
  <c r="DD529" i="4"/>
  <c r="DE529" i="4"/>
  <c r="DF529" i="4"/>
  <c r="DG529" i="4"/>
  <c r="DU529" i="4" s="1"/>
  <c r="DH529" i="4"/>
  <c r="DV529" i="4" s="1"/>
  <c r="DI529" i="4"/>
  <c r="DJ529" i="4"/>
  <c r="DK529" i="4"/>
  <c r="DQ529" i="4"/>
  <c r="DR529" i="4"/>
  <c r="DY529" i="4"/>
  <c r="BN530" i="4"/>
  <c r="BO530" i="4"/>
  <c r="BP530" i="4"/>
  <c r="BQ530" i="4"/>
  <c r="CC530" i="4" s="1"/>
  <c r="BR530" i="4"/>
  <c r="BS530" i="4"/>
  <c r="CE530" i="4" s="1"/>
  <c r="CQ530" i="4" s="1"/>
  <c r="BT530" i="4"/>
  <c r="CF530" i="4" s="1"/>
  <c r="CR530" i="4" s="1"/>
  <c r="DT530" i="4" s="1"/>
  <c r="BU530" i="4"/>
  <c r="BV530" i="4"/>
  <c r="CH530" i="4" s="1"/>
  <c r="BW530" i="4"/>
  <c r="BX530" i="4"/>
  <c r="BY530" i="4"/>
  <c r="CK530" i="4" s="1"/>
  <c r="BZ530" i="4"/>
  <c r="CA530" i="4"/>
  <c r="CB530" i="4"/>
  <c r="CD530" i="4"/>
  <c r="CP530" i="4" s="1"/>
  <c r="CG530" i="4"/>
  <c r="CS530" i="4" s="1"/>
  <c r="CI530" i="4"/>
  <c r="CJ530" i="4"/>
  <c r="CV530" i="4" s="1"/>
  <c r="CL530" i="4"/>
  <c r="DN530" i="4" s="1"/>
  <c r="CM530" i="4"/>
  <c r="DO530" i="4" s="1"/>
  <c r="CN530" i="4"/>
  <c r="CO530" i="4"/>
  <c r="CT530" i="4"/>
  <c r="DV530" i="4" s="1"/>
  <c r="CU530" i="4"/>
  <c r="DW530" i="4" s="1"/>
  <c r="CW530" i="4"/>
  <c r="CZ530" i="4"/>
  <c r="DA530" i="4"/>
  <c r="DB530" i="4"/>
  <c r="DP530" i="4" s="1"/>
  <c r="DC530" i="4"/>
  <c r="DQ530" i="4" s="1"/>
  <c r="DD530" i="4"/>
  <c r="DR530" i="4" s="1"/>
  <c r="DE530" i="4"/>
  <c r="DF530" i="4"/>
  <c r="DG530" i="4"/>
  <c r="DH530" i="4"/>
  <c r="DI530" i="4"/>
  <c r="DJ530" i="4"/>
  <c r="DK530" i="4"/>
  <c r="DM530" i="4"/>
  <c r="DU530" i="4"/>
  <c r="BN531" i="4"/>
  <c r="BZ531" i="4" s="1"/>
  <c r="CL531" i="4" s="1"/>
  <c r="DN531" i="4" s="1"/>
  <c r="BO531" i="4"/>
  <c r="CA531" i="4" s="1"/>
  <c r="CM531" i="4" s="1"/>
  <c r="BP531" i="4"/>
  <c r="CB531" i="4" s="1"/>
  <c r="BQ531" i="4"/>
  <c r="CC531" i="4" s="1"/>
  <c r="BR531" i="4"/>
  <c r="BS531" i="4"/>
  <c r="BT531" i="4"/>
  <c r="BU531" i="4"/>
  <c r="BV531" i="4"/>
  <c r="BW531" i="4"/>
  <c r="CI531" i="4" s="1"/>
  <c r="CU531" i="4" s="1"/>
  <c r="BX531" i="4"/>
  <c r="CJ531" i="4" s="1"/>
  <c r="CV531" i="4" s="1"/>
  <c r="DX531" i="4" s="1"/>
  <c r="BY531" i="4"/>
  <c r="CK531" i="4" s="1"/>
  <c r="CW531" i="4" s="1"/>
  <c r="DY531" i="4" s="1"/>
  <c r="CD531" i="4"/>
  <c r="CE531" i="4"/>
  <c r="CQ531" i="4" s="1"/>
  <c r="CF531" i="4"/>
  <c r="CR531" i="4" s="1"/>
  <c r="CG531" i="4"/>
  <c r="CS531" i="4" s="1"/>
  <c r="DU531" i="4" s="1"/>
  <c r="CH531" i="4"/>
  <c r="CT531" i="4" s="1"/>
  <c r="CN531" i="4"/>
  <c r="DP531" i="4" s="1"/>
  <c r="CO531" i="4"/>
  <c r="CP531" i="4"/>
  <c r="CZ531" i="4"/>
  <c r="DA531" i="4"/>
  <c r="DB531" i="4"/>
  <c r="DC531" i="4"/>
  <c r="DD531" i="4"/>
  <c r="DE531" i="4"/>
  <c r="DS531" i="4" s="1"/>
  <c r="DF531" i="4"/>
  <c r="DG531" i="4"/>
  <c r="DH531" i="4"/>
  <c r="DI531" i="4"/>
  <c r="DJ531" i="4"/>
  <c r="DK531" i="4"/>
  <c r="DQ531" i="4"/>
  <c r="DR531" i="4"/>
  <c r="DV531" i="4"/>
  <c r="BN532" i="4"/>
  <c r="BO532" i="4"/>
  <c r="BP532" i="4"/>
  <c r="BQ532" i="4"/>
  <c r="BR532" i="4"/>
  <c r="CD532" i="4" s="1"/>
  <c r="CP532" i="4" s="1"/>
  <c r="BS532" i="4"/>
  <c r="CE532" i="4" s="1"/>
  <c r="BT532" i="4"/>
  <c r="CF532" i="4" s="1"/>
  <c r="BU532" i="4"/>
  <c r="CG532" i="4" s="1"/>
  <c r="BV532" i="4"/>
  <c r="BW532" i="4"/>
  <c r="BX532" i="4"/>
  <c r="BY532" i="4"/>
  <c r="BZ532" i="4"/>
  <c r="CA532" i="4"/>
  <c r="CM532" i="4" s="1"/>
  <c r="CB532" i="4"/>
  <c r="CN532" i="4" s="1"/>
  <c r="CC532" i="4"/>
  <c r="CO532" i="4" s="1"/>
  <c r="CH532" i="4"/>
  <c r="CI532" i="4"/>
  <c r="CJ532" i="4"/>
  <c r="CV532" i="4" s="1"/>
  <c r="CK532" i="4"/>
  <c r="CW532" i="4" s="1"/>
  <c r="CL532" i="4"/>
  <c r="CQ532" i="4"/>
  <c r="CR532" i="4"/>
  <c r="CS532" i="4"/>
  <c r="CT532" i="4"/>
  <c r="CU532" i="4"/>
  <c r="CZ532" i="4"/>
  <c r="DA532" i="4"/>
  <c r="DB532" i="4"/>
  <c r="DC532" i="4"/>
  <c r="DD532" i="4"/>
  <c r="DR532" i="4" s="1"/>
  <c r="DE532" i="4"/>
  <c r="DF532" i="4"/>
  <c r="DG532" i="4"/>
  <c r="DH532" i="4"/>
  <c r="DV532" i="4" s="1"/>
  <c r="DI532" i="4"/>
  <c r="DJ532" i="4"/>
  <c r="DK532" i="4"/>
  <c r="DQ532" i="4"/>
  <c r="DS532" i="4"/>
  <c r="DT532" i="4"/>
  <c r="BN533" i="4"/>
  <c r="BZ533" i="4" s="1"/>
  <c r="BO533" i="4"/>
  <c r="BP533" i="4"/>
  <c r="BQ533" i="4"/>
  <c r="BR533" i="4"/>
  <c r="BS533" i="4"/>
  <c r="CE533" i="4" s="1"/>
  <c r="BT533" i="4"/>
  <c r="BU533" i="4"/>
  <c r="BV533" i="4"/>
  <c r="CH533" i="4" s="1"/>
  <c r="BW533" i="4"/>
  <c r="BX533" i="4"/>
  <c r="CJ533" i="4" s="1"/>
  <c r="BY533" i="4"/>
  <c r="CA533" i="4"/>
  <c r="CM533" i="4" s="1"/>
  <c r="CB533" i="4"/>
  <c r="CC533" i="4"/>
  <c r="CD533" i="4"/>
  <c r="CF533" i="4"/>
  <c r="CR533" i="4" s="1"/>
  <c r="CG533" i="4"/>
  <c r="CS533" i="4" s="1"/>
  <c r="CI533" i="4"/>
  <c r="CU533" i="4" s="1"/>
  <c r="CK533" i="4"/>
  <c r="CL533" i="4"/>
  <c r="DN533" i="4" s="1"/>
  <c r="CN533" i="4"/>
  <c r="DP533" i="4" s="1"/>
  <c r="CO533" i="4"/>
  <c r="DQ533" i="4" s="1"/>
  <c r="CP533" i="4"/>
  <c r="CQ533" i="4"/>
  <c r="CT533" i="4"/>
  <c r="DV533" i="4" s="1"/>
  <c r="CV533" i="4"/>
  <c r="CW533" i="4"/>
  <c r="DY533" i="4" s="1"/>
  <c r="CZ533" i="4"/>
  <c r="DA533" i="4"/>
  <c r="DB533" i="4"/>
  <c r="DC533" i="4"/>
  <c r="DD533" i="4"/>
  <c r="DE533" i="4"/>
  <c r="DS533" i="4" s="1"/>
  <c r="DF533" i="4"/>
  <c r="DG533" i="4"/>
  <c r="DH533" i="4"/>
  <c r="DI533" i="4"/>
  <c r="DJ533" i="4"/>
  <c r="DK533" i="4"/>
  <c r="DM533" i="4"/>
  <c r="CY533" i="4" s="1"/>
  <c r="DO533" i="4"/>
  <c r="DW533" i="4"/>
  <c r="DX533" i="4"/>
  <c r="BN534" i="4"/>
  <c r="BO534" i="4"/>
  <c r="CA534" i="4" s="1"/>
  <c r="CM534" i="4" s="1"/>
  <c r="DO534" i="4" s="1"/>
  <c r="BP534" i="4"/>
  <c r="CB534" i="4" s="1"/>
  <c r="CN534" i="4" s="1"/>
  <c r="BQ534" i="4"/>
  <c r="CC534" i="4" s="1"/>
  <c r="BR534" i="4"/>
  <c r="CD534" i="4" s="1"/>
  <c r="BS534" i="4"/>
  <c r="CE534" i="4" s="1"/>
  <c r="BT534" i="4"/>
  <c r="BU534" i="4"/>
  <c r="BV534" i="4"/>
  <c r="BW534" i="4"/>
  <c r="CI534" i="4" s="1"/>
  <c r="CU534" i="4" s="1"/>
  <c r="DW534" i="4" s="1"/>
  <c r="BX534" i="4"/>
  <c r="BY534" i="4"/>
  <c r="CK534" i="4" s="1"/>
  <c r="CW534" i="4" s="1"/>
  <c r="BZ534" i="4"/>
  <c r="CL534" i="4" s="1"/>
  <c r="CF534" i="4"/>
  <c r="CG534" i="4"/>
  <c r="CS534" i="4" s="1"/>
  <c r="CH534" i="4"/>
  <c r="CT534" i="4" s="1"/>
  <c r="CJ534" i="4"/>
  <c r="CV534" i="4" s="1"/>
  <c r="DX534" i="4" s="1"/>
  <c r="CO534" i="4"/>
  <c r="CP534" i="4"/>
  <c r="CQ534" i="4"/>
  <c r="CR534" i="4"/>
  <c r="CZ534" i="4"/>
  <c r="DN534" i="4" s="1"/>
  <c r="DA534" i="4"/>
  <c r="DB534" i="4"/>
  <c r="DC534" i="4"/>
  <c r="DD534" i="4"/>
  <c r="DE534" i="4"/>
  <c r="DF534" i="4"/>
  <c r="DG534" i="4"/>
  <c r="DU534" i="4" s="1"/>
  <c r="DH534" i="4"/>
  <c r="DV534" i="4" s="1"/>
  <c r="DI534" i="4"/>
  <c r="DJ534" i="4"/>
  <c r="DK534" i="4"/>
  <c r="DP534" i="4"/>
  <c r="DR534" i="4"/>
  <c r="DS534" i="4"/>
  <c r="BN535" i="4"/>
  <c r="BO535" i="4"/>
  <c r="CA535" i="4" s="1"/>
  <c r="BP535" i="4"/>
  <c r="BQ535" i="4"/>
  <c r="BR535" i="4"/>
  <c r="BS535" i="4"/>
  <c r="BT535" i="4"/>
  <c r="CF535" i="4" s="1"/>
  <c r="CR535" i="4" s="1"/>
  <c r="BU535" i="4"/>
  <c r="CG535" i="4" s="1"/>
  <c r="CS535" i="4" s="1"/>
  <c r="DU535" i="4" s="1"/>
  <c r="BV535" i="4"/>
  <c r="CH535" i="4" s="1"/>
  <c r="BW535" i="4"/>
  <c r="CI535" i="4" s="1"/>
  <c r="BX535" i="4"/>
  <c r="BY535" i="4"/>
  <c r="BZ535" i="4"/>
  <c r="CB535" i="4"/>
  <c r="CC535" i="4"/>
  <c r="CO535" i="4" s="1"/>
  <c r="CD535" i="4"/>
  <c r="CP535" i="4" s="1"/>
  <c r="CE535" i="4"/>
  <c r="CQ535" i="4" s="1"/>
  <c r="CJ535" i="4"/>
  <c r="CK535" i="4"/>
  <c r="CL535" i="4"/>
  <c r="CM535" i="4"/>
  <c r="CN535" i="4"/>
  <c r="CT535" i="4"/>
  <c r="DV535" i="4" s="1"/>
  <c r="CU535" i="4"/>
  <c r="CV535" i="4"/>
  <c r="DX535" i="4" s="1"/>
  <c r="CW535" i="4"/>
  <c r="CZ535" i="4"/>
  <c r="DA535" i="4"/>
  <c r="DB535" i="4"/>
  <c r="DP535" i="4" s="1"/>
  <c r="DC535" i="4"/>
  <c r="DQ535" i="4" s="1"/>
  <c r="DD535" i="4"/>
  <c r="DE535" i="4"/>
  <c r="DF535" i="4"/>
  <c r="DT535" i="4" s="1"/>
  <c r="DG535" i="4"/>
  <c r="DH535" i="4"/>
  <c r="DI535" i="4"/>
  <c r="DJ535" i="4"/>
  <c r="DK535" i="4"/>
  <c r="DN535" i="4"/>
  <c r="DS535" i="4"/>
  <c r="BN536" i="4"/>
  <c r="BO536" i="4"/>
  <c r="CA536" i="4" s="1"/>
  <c r="BP536" i="4"/>
  <c r="CB536" i="4" s="1"/>
  <c r="CN536" i="4" s="1"/>
  <c r="BQ536" i="4"/>
  <c r="BR536" i="4"/>
  <c r="CD536" i="4" s="1"/>
  <c r="CP536" i="4" s="1"/>
  <c r="DR536" i="4" s="1"/>
  <c r="BS536" i="4"/>
  <c r="BT536" i="4"/>
  <c r="BU536" i="4"/>
  <c r="CG536" i="4" s="1"/>
  <c r="BV536" i="4"/>
  <c r="CH536" i="4" s="1"/>
  <c r="CT536" i="4" s="1"/>
  <c r="BW536" i="4"/>
  <c r="BX536" i="4"/>
  <c r="CJ536" i="4" s="1"/>
  <c r="BY536" i="4"/>
  <c r="BZ536" i="4"/>
  <c r="CL536" i="4" s="1"/>
  <c r="CC536" i="4"/>
  <c r="CO536" i="4" s="1"/>
  <c r="CE536" i="4"/>
  <c r="CF536" i="4"/>
  <c r="CI536" i="4"/>
  <c r="CU536" i="4" s="1"/>
  <c r="DW536" i="4" s="1"/>
  <c r="CK536" i="4"/>
  <c r="CW536" i="4" s="1"/>
  <c r="CM536" i="4"/>
  <c r="CQ536" i="4"/>
  <c r="DS536" i="4" s="1"/>
  <c r="CR536" i="4"/>
  <c r="CS536" i="4"/>
  <c r="CV536" i="4"/>
  <c r="DX536" i="4" s="1"/>
  <c r="CZ536" i="4"/>
  <c r="DA536" i="4"/>
  <c r="DB536" i="4"/>
  <c r="DC536" i="4"/>
  <c r="DD536" i="4"/>
  <c r="DE536" i="4"/>
  <c r="DF536" i="4"/>
  <c r="DG536" i="4"/>
  <c r="DU536" i="4" s="1"/>
  <c r="DH536" i="4"/>
  <c r="DI536" i="4"/>
  <c r="DJ536" i="4"/>
  <c r="DK536" i="4"/>
  <c r="DO536" i="4"/>
  <c r="DP536" i="4"/>
  <c r="DQ536" i="4"/>
  <c r="DY536" i="4"/>
  <c r="BN537" i="4"/>
  <c r="BO537" i="4"/>
  <c r="BP537" i="4"/>
  <c r="BQ537" i="4"/>
  <c r="BR537" i="4"/>
  <c r="CD537" i="4" s="1"/>
  <c r="CP537" i="4" s="1"/>
  <c r="BS537" i="4"/>
  <c r="CE537" i="4" s="1"/>
  <c r="BT537" i="4"/>
  <c r="CF537" i="4" s="1"/>
  <c r="BU537" i="4"/>
  <c r="CG537" i="4" s="1"/>
  <c r="BV537" i="4"/>
  <c r="BW537" i="4"/>
  <c r="BX537" i="4"/>
  <c r="BY537" i="4"/>
  <c r="BZ537" i="4"/>
  <c r="CA537" i="4"/>
  <c r="CM537" i="4" s="1"/>
  <c r="CB537" i="4"/>
  <c r="CN537" i="4" s="1"/>
  <c r="CC537" i="4"/>
  <c r="CO537" i="4" s="1"/>
  <c r="CH537" i="4"/>
  <c r="CI537" i="4"/>
  <c r="CU537" i="4" s="1"/>
  <c r="CJ537" i="4"/>
  <c r="CK537" i="4"/>
  <c r="CW537" i="4" s="1"/>
  <c r="CL537" i="4"/>
  <c r="CQ537" i="4"/>
  <c r="CR537" i="4"/>
  <c r="CS537" i="4"/>
  <c r="DU537" i="4" s="1"/>
  <c r="CT537" i="4"/>
  <c r="CV537" i="4"/>
  <c r="CZ537" i="4"/>
  <c r="DL537" i="4" s="1"/>
  <c r="DA537" i="4"/>
  <c r="DB537" i="4"/>
  <c r="DC537" i="4"/>
  <c r="DD537" i="4"/>
  <c r="DE537" i="4"/>
  <c r="DF537" i="4"/>
  <c r="DG537" i="4"/>
  <c r="DH537" i="4"/>
  <c r="DI537" i="4"/>
  <c r="DJ537" i="4"/>
  <c r="DK537" i="4"/>
  <c r="DP537" i="4"/>
  <c r="DQ537" i="4"/>
  <c r="DR537" i="4"/>
  <c r="DT537" i="4"/>
  <c r="DY537" i="4"/>
  <c r="BN538" i="4"/>
  <c r="BZ538" i="4" s="1"/>
  <c r="BO538" i="4"/>
  <c r="CA538" i="4" s="1"/>
  <c r="CM538" i="4" s="1"/>
  <c r="BP538" i="4"/>
  <c r="CB538" i="4" s="1"/>
  <c r="CN538" i="4" s="1"/>
  <c r="BQ538" i="4"/>
  <c r="CC538" i="4" s="1"/>
  <c r="BR538" i="4"/>
  <c r="BS538" i="4"/>
  <c r="BT538" i="4"/>
  <c r="BU538" i="4"/>
  <c r="BV538" i="4"/>
  <c r="CH538" i="4" s="1"/>
  <c r="BW538" i="4"/>
  <c r="CI538" i="4" s="1"/>
  <c r="CU538" i="4" s="1"/>
  <c r="BX538" i="4"/>
  <c r="CJ538" i="4" s="1"/>
  <c r="BY538" i="4"/>
  <c r="CD538" i="4"/>
  <c r="CP538" i="4" s="1"/>
  <c r="CE538" i="4"/>
  <c r="CQ538" i="4" s="1"/>
  <c r="CF538" i="4"/>
  <c r="CR538" i="4" s="1"/>
  <c r="DT538" i="4" s="1"/>
  <c r="CG538" i="4"/>
  <c r="CK538" i="4"/>
  <c r="CW538" i="4" s="1"/>
  <c r="DY538" i="4" s="1"/>
  <c r="CL538" i="4"/>
  <c r="DN538" i="4" s="1"/>
  <c r="CO538" i="4"/>
  <c r="CS538" i="4"/>
  <c r="DU538" i="4" s="1"/>
  <c r="CT538" i="4"/>
  <c r="DV538" i="4" s="1"/>
  <c r="CV538" i="4"/>
  <c r="CZ538" i="4"/>
  <c r="DA538" i="4"/>
  <c r="DM538" i="4" s="1"/>
  <c r="DB538" i="4"/>
  <c r="DC538" i="4"/>
  <c r="DD538" i="4"/>
  <c r="DL538" i="4" s="1"/>
  <c r="DE538" i="4"/>
  <c r="DF538" i="4"/>
  <c r="DG538" i="4"/>
  <c r="DH538" i="4"/>
  <c r="DI538" i="4"/>
  <c r="DJ538" i="4"/>
  <c r="DK538" i="4"/>
  <c r="DQ538" i="4"/>
  <c r="DS538" i="4"/>
  <c r="BN539" i="4"/>
  <c r="BZ539" i="4" s="1"/>
  <c r="CL539" i="4" s="1"/>
  <c r="BO539" i="4"/>
  <c r="CA539" i="4" s="1"/>
  <c r="CM539" i="4" s="1"/>
  <c r="BP539" i="4"/>
  <c r="BQ539" i="4"/>
  <c r="BR539" i="4"/>
  <c r="BS539" i="4"/>
  <c r="BT539" i="4"/>
  <c r="CF539" i="4" s="1"/>
  <c r="CR539" i="4" s="1"/>
  <c r="DT539" i="4" s="1"/>
  <c r="BU539" i="4"/>
  <c r="CG539" i="4" s="1"/>
  <c r="BV539" i="4"/>
  <c r="CH539" i="4" s="1"/>
  <c r="BW539" i="4"/>
  <c r="BX539" i="4"/>
  <c r="BY539" i="4"/>
  <c r="CB539" i="4"/>
  <c r="CN539" i="4" s="1"/>
  <c r="CC539" i="4"/>
  <c r="CO539" i="4" s="1"/>
  <c r="CD539" i="4"/>
  <c r="CP539" i="4" s="1"/>
  <c r="CE539" i="4"/>
  <c r="CQ539" i="4" s="1"/>
  <c r="DS539" i="4" s="1"/>
  <c r="CI539" i="4"/>
  <c r="CJ539" i="4"/>
  <c r="CV539" i="4" s="1"/>
  <c r="CK539" i="4"/>
  <c r="CW539" i="4" s="1"/>
  <c r="DY539" i="4" s="1"/>
  <c r="CS539" i="4"/>
  <c r="CT539" i="4"/>
  <c r="CU539" i="4"/>
  <c r="DW539" i="4" s="1"/>
  <c r="CZ539" i="4"/>
  <c r="DA539" i="4"/>
  <c r="DB539" i="4"/>
  <c r="DP539" i="4" s="1"/>
  <c r="DC539" i="4"/>
  <c r="DD539" i="4"/>
  <c r="DE539" i="4"/>
  <c r="DF539" i="4"/>
  <c r="DG539" i="4"/>
  <c r="DH539" i="4"/>
  <c r="DI539" i="4"/>
  <c r="DJ539" i="4"/>
  <c r="DK539" i="4"/>
  <c r="DO539" i="4"/>
  <c r="DQ539" i="4"/>
  <c r="DR539" i="4"/>
  <c r="DX539" i="4"/>
  <c r="BN540" i="4"/>
  <c r="BO540" i="4"/>
  <c r="BP540" i="4"/>
  <c r="BQ540" i="4"/>
  <c r="BR540" i="4"/>
  <c r="CD540" i="4" s="1"/>
  <c r="BS540" i="4"/>
  <c r="CE540" i="4" s="1"/>
  <c r="BT540" i="4"/>
  <c r="CF540" i="4" s="1"/>
  <c r="CR540" i="4" s="1"/>
  <c r="BU540" i="4"/>
  <c r="CG540" i="4" s="1"/>
  <c r="CS540" i="4" s="1"/>
  <c r="DU540" i="4" s="1"/>
  <c r="BV540" i="4"/>
  <c r="BW540" i="4"/>
  <c r="BX540" i="4"/>
  <c r="BY540" i="4"/>
  <c r="BZ540" i="4"/>
  <c r="CL540" i="4" s="1"/>
  <c r="DN540" i="4" s="1"/>
  <c r="CA540" i="4"/>
  <c r="CM540" i="4" s="1"/>
  <c r="CB540" i="4"/>
  <c r="CN540" i="4" s="1"/>
  <c r="CC540" i="4"/>
  <c r="CO540" i="4" s="1"/>
  <c r="DQ540" i="4" s="1"/>
  <c r="CH540" i="4"/>
  <c r="CT540" i="4" s="1"/>
  <c r="CI540" i="4"/>
  <c r="CU540" i="4" s="1"/>
  <c r="CJ540" i="4"/>
  <c r="CV540" i="4" s="1"/>
  <c r="DX540" i="4" s="1"/>
  <c r="CK540" i="4"/>
  <c r="CW540" i="4" s="1"/>
  <c r="DY540" i="4" s="1"/>
  <c r="CP540" i="4"/>
  <c r="DR540" i="4" s="1"/>
  <c r="CQ540" i="4"/>
  <c r="CZ540" i="4"/>
  <c r="DA540" i="4"/>
  <c r="DB540" i="4"/>
  <c r="DC540" i="4"/>
  <c r="DD540" i="4"/>
  <c r="DE540" i="4"/>
  <c r="DF540" i="4"/>
  <c r="DG540" i="4"/>
  <c r="DH540" i="4"/>
  <c r="DI540" i="4"/>
  <c r="DJ540" i="4"/>
  <c r="DK540" i="4"/>
  <c r="DP540" i="4"/>
  <c r="DV540" i="4"/>
  <c r="DW540" i="4"/>
  <c r="BN541" i="4"/>
  <c r="BO541" i="4"/>
  <c r="BP541" i="4"/>
  <c r="CB541" i="4" s="1"/>
  <c r="BQ541" i="4"/>
  <c r="CC541" i="4" s="1"/>
  <c r="BR541" i="4"/>
  <c r="CD541" i="4" s="1"/>
  <c r="CP541" i="4" s="1"/>
  <c r="BS541" i="4"/>
  <c r="CE541" i="4" s="1"/>
  <c r="CQ541" i="4" s="1"/>
  <c r="DS541" i="4" s="1"/>
  <c r="BT541" i="4"/>
  <c r="BU541" i="4"/>
  <c r="BV541" i="4"/>
  <c r="BW541" i="4"/>
  <c r="CI541" i="4" s="1"/>
  <c r="CU541" i="4" s="1"/>
  <c r="BX541" i="4"/>
  <c r="CJ541" i="4" s="1"/>
  <c r="BY541" i="4"/>
  <c r="CK541" i="4" s="1"/>
  <c r="CW541" i="4" s="1"/>
  <c r="BZ541" i="4"/>
  <c r="CL541" i="4" s="1"/>
  <c r="CA541" i="4"/>
  <c r="CM541" i="4" s="1"/>
  <c r="DO541" i="4" s="1"/>
  <c r="CF541" i="4"/>
  <c r="CR541" i="4" s="1"/>
  <c r="CG541" i="4"/>
  <c r="CS541" i="4" s="1"/>
  <c r="CH541" i="4"/>
  <c r="CT541" i="4" s="1"/>
  <c r="DV541" i="4" s="1"/>
  <c r="CN541" i="4"/>
  <c r="DP541" i="4" s="1"/>
  <c r="CO541" i="4"/>
  <c r="CV541" i="4"/>
  <c r="DX541" i="4" s="1"/>
  <c r="CZ541" i="4"/>
  <c r="DA541" i="4"/>
  <c r="DB541" i="4"/>
  <c r="DC541" i="4"/>
  <c r="DM541" i="4" s="1"/>
  <c r="DD541" i="4"/>
  <c r="DE541" i="4"/>
  <c r="DF541" i="4"/>
  <c r="DT541" i="4" s="1"/>
  <c r="DG541" i="4"/>
  <c r="DU541" i="4" s="1"/>
  <c r="DH541" i="4"/>
  <c r="DI541" i="4"/>
  <c r="DJ541" i="4"/>
  <c r="DK541" i="4"/>
  <c r="DL541" i="4"/>
  <c r="DN541" i="4"/>
  <c r="DW541" i="4"/>
  <c r="BN542" i="4"/>
  <c r="BZ542" i="4" s="1"/>
  <c r="CL542" i="4" s="1"/>
  <c r="DN542" i="4" s="1"/>
  <c r="BO542" i="4"/>
  <c r="CA542" i="4" s="1"/>
  <c r="CM542" i="4" s="1"/>
  <c r="BP542" i="4"/>
  <c r="CB542" i="4" s="1"/>
  <c r="CN542" i="4" s="1"/>
  <c r="BQ542" i="4"/>
  <c r="CC542" i="4" s="1"/>
  <c r="CO542" i="4" s="1"/>
  <c r="BR542" i="4"/>
  <c r="BS542" i="4"/>
  <c r="BT542" i="4"/>
  <c r="BU542" i="4"/>
  <c r="BV542" i="4"/>
  <c r="CH542" i="4" s="1"/>
  <c r="CT542" i="4" s="1"/>
  <c r="DV542" i="4" s="1"/>
  <c r="BW542" i="4"/>
  <c r="CI542" i="4" s="1"/>
  <c r="BX542" i="4"/>
  <c r="CJ542" i="4" s="1"/>
  <c r="BY542" i="4"/>
  <c r="CD542" i="4"/>
  <c r="CP542" i="4" s="1"/>
  <c r="CE542" i="4"/>
  <c r="CQ542" i="4" s="1"/>
  <c r="CF542" i="4"/>
  <c r="CR542" i="4" s="1"/>
  <c r="CG542" i="4"/>
  <c r="CK542" i="4"/>
  <c r="CW542" i="4" s="1"/>
  <c r="DY542" i="4" s="1"/>
  <c r="CS542" i="4"/>
  <c r="DU542" i="4" s="1"/>
  <c r="CU542" i="4"/>
  <c r="CV542" i="4"/>
  <c r="CZ542" i="4"/>
  <c r="DA542" i="4"/>
  <c r="DB542" i="4"/>
  <c r="DL542" i="4" s="1"/>
  <c r="DC542" i="4"/>
  <c r="DD542" i="4"/>
  <c r="DE542" i="4"/>
  <c r="DS542" i="4" s="1"/>
  <c r="DF542" i="4"/>
  <c r="DG542" i="4"/>
  <c r="DH542" i="4"/>
  <c r="DI542" i="4"/>
  <c r="DJ542" i="4"/>
  <c r="DK542" i="4"/>
  <c r="DQ542" i="4"/>
  <c r="DR542" i="4"/>
  <c r="DT542" i="4"/>
  <c r="BN543" i="4"/>
  <c r="BZ543" i="4" s="1"/>
  <c r="CL543" i="4" s="1"/>
  <c r="BO543" i="4"/>
  <c r="CA543" i="4" s="1"/>
  <c r="BP543" i="4"/>
  <c r="BQ543" i="4"/>
  <c r="BR543" i="4"/>
  <c r="BS543" i="4"/>
  <c r="CE543" i="4" s="1"/>
  <c r="CQ543" i="4" s="1"/>
  <c r="DS543" i="4" s="1"/>
  <c r="BT543" i="4"/>
  <c r="CF543" i="4" s="1"/>
  <c r="BU543" i="4"/>
  <c r="CG543" i="4" s="1"/>
  <c r="BV543" i="4"/>
  <c r="CH543" i="4" s="1"/>
  <c r="CT543" i="4" s="1"/>
  <c r="BW543" i="4"/>
  <c r="BX543" i="4"/>
  <c r="BY543" i="4"/>
  <c r="CB543" i="4"/>
  <c r="CN543" i="4" s="1"/>
  <c r="DP543" i="4" s="1"/>
  <c r="CC543" i="4"/>
  <c r="CO543" i="4" s="1"/>
  <c r="CD543" i="4"/>
  <c r="CP543" i="4" s="1"/>
  <c r="DR543" i="4" s="1"/>
  <c r="CI543" i="4"/>
  <c r="CU543" i="4" s="1"/>
  <c r="CJ543" i="4"/>
  <c r="CV543" i="4" s="1"/>
  <c r="DX543" i="4" s="1"/>
  <c r="CK543" i="4"/>
  <c r="CW543" i="4" s="1"/>
  <c r="CM543" i="4"/>
  <c r="CR543" i="4"/>
  <c r="DT543" i="4" s="1"/>
  <c r="CS543" i="4"/>
  <c r="CZ543" i="4"/>
  <c r="DA543" i="4"/>
  <c r="DB543" i="4"/>
  <c r="DC543" i="4"/>
  <c r="DQ543" i="4" s="1"/>
  <c r="DD543" i="4"/>
  <c r="DE543" i="4"/>
  <c r="DF543" i="4"/>
  <c r="DG543" i="4"/>
  <c r="DH543" i="4"/>
  <c r="DI543" i="4"/>
  <c r="DW543" i="4" s="1"/>
  <c r="DJ543" i="4"/>
  <c r="DK543" i="4"/>
  <c r="DY543" i="4" s="1"/>
  <c r="DO543" i="4"/>
  <c r="BN544" i="4"/>
  <c r="BO544" i="4"/>
  <c r="BP544" i="4"/>
  <c r="BQ544" i="4"/>
  <c r="CC544" i="4" s="1"/>
  <c r="CO544" i="4" s="1"/>
  <c r="DQ544" i="4" s="1"/>
  <c r="BR544" i="4"/>
  <c r="CD544" i="4" s="1"/>
  <c r="BS544" i="4"/>
  <c r="CE544" i="4" s="1"/>
  <c r="BT544" i="4"/>
  <c r="CF544" i="4" s="1"/>
  <c r="CR544" i="4" s="1"/>
  <c r="BU544" i="4"/>
  <c r="CG544" i="4" s="1"/>
  <c r="CS544" i="4" s="1"/>
  <c r="DU544" i="4" s="1"/>
  <c r="BV544" i="4"/>
  <c r="BW544" i="4"/>
  <c r="BX544" i="4"/>
  <c r="BY544" i="4"/>
  <c r="CK544" i="4" s="1"/>
  <c r="CW544" i="4" s="1"/>
  <c r="DY544" i="4" s="1"/>
  <c r="BZ544" i="4"/>
  <c r="CL544" i="4" s="1"/>
  <c r="CA544" i="4"/>
  <c r="CM544" i="4" s="1"/>
  <c r="CB544" i="4"/>
  <c r="CN544" i="4" s="1"/>
  <c r="DP544" i="4" s="1"/>
  <c r="CH544" i="4"/>
  <c r="CT544" i="4" s="1"/>
  <c r="CI544" i="4"/>
  <c r="CU544" i="4" s="1"/>
  <c r="CJ544" i="4"/>
  <c r="CV544" i="4" s="1"/>
  <c r="DX544" i="4" s="1"/>
  <c r="CP544" i="4"/>
  <c r="DR544" i="4" s="1"/>
  <c r="CQ544" i="4"/>
  <c r="CZ544" i="4"/>
  <c r="DA544" i="4"/>
  <c r="DB544" i="4"/>
  <c r="DC544" i="4"/>
  <c r="DD544" i="4"/>
  <c r="DE544" i="4"/>
  <c r="DF544" i="4"/>
  <c r="DT544" i="4" s="1"/>
  <c r="DG544" i="4"/>
  <c r="DH544" i="4"/>
  <c r="DV544" i="4" s="1"/>
  <c r="DI544" i="4"/>
  <c r="DW544" i="4" s="1"/>
  <c r="DJ544" i="4"/>
  <c r="DK544" i="4"/>
  <c r="DO544" i="4"/>
  <c r="BN545" i="4"/>
  <c r="BO545" i="4"/>
  <c r="BP545" i="4"/>
  <c r="CB545" i="4" s="1"/>
  <c r="BQ545" i="4"/>
  <c r="CC545" i="4" s="1"/>
  <c r="CO545" i="4" s="1"/>
  <c r="BR545" i="4"/>
  <c r="CD545" i="4" s="1"/>
  <c r="CP545" i="4" s="1"/>
  <c r="BS545" i="4"/>
  <c r="CE545" i="4" s="1"/>
  <c r="CQ545" i="4" s="1"/>
  <c r="BT545" i="4"/>
  <c r="BU545" i="4"/>
  <c r="BV545" i="4"/>
  <c r="BW545" i="4"/>
  <c r="BX545" i="4"/>
  <c r="CJ545" i="4" s="1"/>
  <c r="CV545" i="4" s="1"/>
  <c r="DX545" i="4" s="1"/>
  <c r="BY545" i="4"/>
  <c r="CK545" i="4" s="1"/>
  <c r="CW545" i="4" s="1"/>
  <c r="BZ545" i="4"/>
  <c r="CL545" i="4" s="1"/>
  <c r="DN545" i="4" s="1"/>
  <c r="CA545" i="4"/>
  <c r="CF545" i="4"/>
  <c r="CR545" i="4" s="1"/>
  <c r="CG545" i="4"/>
  <c r="CS545" i="4" s="1"/>
  <c r="CH545" i="4"/>
  <c r="CT545" i="4" s="1"/>
  <c r="CI545" i="4"/>
  <c r="CM545" i="4"/>
  <c r="DO545" i="4" s="1"/>
  <c r="CN545" i="4"/>
  <c r="DP545" i="4" s="1"/>
  <c r="CU545" i="4"/>
  <c r="DW545" i="4" s="1"/>
  <c r="CZ545" i="4"/>
  <c r="DA545" i="4"/>
  <c r="DB545" i="4"/>
  <c r="DC545" i="4"/>
  <c r="DQ545" i="4" s="1"/>
  <c r="DD545" i="4"/>
  <c r="DE545" i="4"/>
  <c r="DS545" i="4" s="1"/>
  <c r="DF545" i="4"/>
  <c r="DG545" i="4"/>
  <c r="DU545" i="4" s="1"/>
  <c r="DH545" i="4"/>
  <c r="DI545" i="4"/>
  <c r="DJ545" i="4"/>
  <c r="DK545" i="4"/>
  <c r="DM545" i="4"/>
  <c r="DV545" i="4"/>
  <c r="BN546" i="4"/>
  <c r="BZ546" i="4" s="1"/>
  <c r="CL546" i="4" s="1"/>
  <c r="DN546" i="4" s="1"/>
  <c r="BO546" i="4"/>
  <c r="CA546" i="4" s="1"/>
  <c r="CM546" i="4" s="1"/>
  <c r="BP546" i="4"/>
  <c r="CB546" i="4" s="1"/>
  <c r="BQ546" i="4"/>
  <c r="BR546" i="4"/>
  <c r="BS546" i="4"/>
  <c r="BT546" i="4"/>
  <c r="BU546" i="4"/>
  <c r="CG546" i="4" s="1"/>
  <c r="CS546" i="4" s="1"/>
  <c r="DU546" i="4" s="1"/>
  <c r="BV546" i="4"/>
  <c r="CH546" i="4" s="1"/>
  <c r="BW546" i="4"/>
  <c r="CI546" i="4" s="1"/>
  <c r="CU546" i="4" s="1"/>
  <c r="BX546" i="4"/>
  <c r="CJ546" i="4" s="1"/>
  <c r="BY546" i="4"/>
  <c r="CC546" i="4"/>
  <c r="CD546" i="4"/>
  <c r="CP546" i="4" s="1"/>
  <c r="CE546" i="4"/>
  <c r="CQ546" i="4" s="1"/>
  <c r="CF546" i="4"/>
  <c r="CR546" i="4" s="1"/>
  <c r="DT546" i="4" s="1"/>
  <c r="CK546" i="4"/>
  <c r="CW546" i="4" s="1"/>
  <c r="DY546" i="4" s="1"/>
  <c r="CN546" i="4"/>
  <c r="CO546" i="4"/>
  <c r="DQ546" i="4" s="1"/>
  <c r="CT546" i="4"/>
  <c r="DV546" i="4" s="1"/>
  <c r="CV546" i="4"/>
  <c r="CZ546" i="4"/>
  <c r="DA546" i="4"/>
  <c r="DB546" i="4"/>
  <c r="DP546" i="4" s="1"/>
  <c r="DC546" i="4"/>
  <c r="DD546" i="4"/>
  <c r="DR546" i="4" s="1"/>
  <c r="DE546" i="4"/>
  <c r="DS546" i="4" s="1"/>
  <c r="DF546" i="4"/>
  <c r="DG546" i="4"/>
  <c r="DH546" i="4"/>
  <c r="DI546" i="4"/>
  <c r="DJ546" i="4"/>
  <c r="DX546" i="4" s="1"/>
  <c r="DK546" i="4"/>
  <c r="DM546" i="4"/>
  <c r="BN547" i="4"/>
  <c r="BZ547" i="4" s="1"/>
  <c r="CL547" i="4" s="1"/>
  <c r="BO547" i="4"/>
  <c r="BP547" i="4"/>
  <c r="BQ547" i="4"/>
  <c r="BR547" i="4"/>
  <c r="BS547" i="4"/>
  <c r="BT547" i="4"/>
  <c r="CF547" i="4" s="1"/>
  <c r="BU547" i="4"/>
  <c r="CG547" i="4" s="1"/>
  <c r="BV547" i="4"/>
  <c r="CH547" i="4" s="1"/>
  <c r="CT547" i="4" s="1"/>
  <c r="BW547" i="4"/>
  <c r="BX547" i="4"/>
  <c r="BY547" i="4"/>
  <c r="CA547" i="4"/>
  <c r="CM547" i="4" s="1"/>
  <c r="CB547" i="4"/>
  <c r="CN547" i="4" s="1"/>
  <c r="CC547" i="4"/>
  <c r="CO547" i="4" s="1"/>
  <c r="CD547" i="4"/>
  <c r="CP547" i="4" s="1"/>
  <c r="DR547" i="4" s="1"/>
  <c r="CE547" i="4"/>
  <c r="CQ547" i="4" s="1"/>
  <c r="DS547" i="4" s="1"/>
  <c r="CI547" i="4"/>
  <c r="CU547" i="4" s="1"/>
  <c r="DW547" i="4" s="1"/>
  <c r="CJ547" i="4"/>
  <c r="CV547" i="4" s="1"/>
  <c r="CK547" i="4"/>
  <c r="CW547" i="4" s="1"/>
  <c r="CR547" i="4"/>
  <c r="DT547" i="4" s="1"/>
  <c r="CS547" i="4"/>
  <c r="CZ547" i="4"/>
  <c r="DA547" i="4"/>
  <c r="DB547" i="4"/>
  <c r="DP547" i="4" s="1"/>
  <c r="DC547" i="4"/>
  <c r="DD547" i="4"/>
  <c r="DE547" i="4"/>
  <c r="DF547" i="4"/>
  <c r="DG547" i="4"/>
  <c r="DH547" i="4"/>
  <c r="DV547" i="4" s="1"/>
  <c r="DI547" i="4"/>
  <c r="DJ547" i="4"/>
  <c r="DX547" i="4" s="1"/>
  <c r="DK547" i="4"/>
  <c r="DY547" i="4" s="1"/>
  <c r="DO547" i="4"/>
  <c r="BN548" i="4"/>
  <c r="BO548" i="4"/>
  <c r="BP548" i="4"/>
  <c r="BQ548" i="4"/>
  <c r="BR548" i="4"/>
  <c r="CD548" i="4" s="1"/>
  <c r="BS548" i="4"/>
  <c r="CE548" i="4" s="1"/>
  <c r="CQ548" i="4" s="1"/>
  <c r="BT548" i="4"/>
  <c r="CF548" i="4" s="1"/>
  <c r="CR548" i="4" s="1"/>
  <c r="BU548" i="4"/>
  <c r="CG548" i="4" s="1"/>
  <c r="CS548" i="4" s="1"/>
  <c r="BV548" i="4"/>
  <c r="BW548" i="4"/>
  <c r="BX548" i="4"/>
  <c r="BY548" i="4"/>
  <c r="BZ548" i="4"/>
  <c r="CL548" i="4" s="1"/>
  <c r="CA548" i="4"/>
  <c r="CM548" i="4" s="1"/>
  <c r="CB548" i="4"/>
  <c r="CN548" i="4" s="1"/>
  <c r="CC548" i="4"/>
  <c r="CH548" i="4"/>
  <c r="CT548" i="4" s="1"/>
  <c r="CI548" i="4"/>
  <c r="CU548" i="4" s="1"/>
  <c r="CJ548" i="4"/>
  <c r="CV548" i="4" s="1"/>
  <c r="CK548" i="4"/>
  <c r="CW548" i="4" s="1"/>
  <c r="DY548" i="4" s="1"/>
  <c r="CO548" i="4"/>
  <c r="DQ548" i="4" s="1"/>
  <c r="CP548" i="4"/>
  <c r="DR548" i="4" s="1"/>
  <c r="CZ548" i="4"/>
  <c r="DA548" i="4"/>
  <c r="DB548" i="4"/>
  <c r="DC548" i="4"/>
  <c r="DD548" i="4"/>
  <c r="DE548" i="4"/>
  <c r="DS548" i="4" s="1"/>
  <c r="DF548" i="4"/>
  <c r="DG548" i="4"/>
  <c r="DH548" i="4"/>
  <c r="DV548" i="4" s="1"/>
  <c r="DI548" i="4"/>
  <c r="DW548" i="4" s="1"/>
  <c r="DJ548" i="4"/>
  <c r="DK548" i="4"/>
  <c r="DP548" i="4"/>
  <c r="DU548" i="4"/>
  <c r="DX548" i="4"/>
  <c r="BN549" i="4"/>
  <c r="BO549" i="4"/>
  <c r="CA549" i="4" s="1"/>
  <c r="CM549" i="4" s="1"/>
  <c r="DO549" i="4" s="1"/>
  <c r="BP549" i="4"/>
  <c r="CB549" i="4" s="1"/>
  <c r="CN549" i="4" s="1"/>
  <c r="DP549" i="4" s="1"/>
  <c r="BQ549" i="4"/>
  <c r="CC549" i="4" s="1"/>
  <c r="CO549" i="4" s="1"/>
  <c r="BR549" i="4"/>
  <c r="CD549" i="4" s="1"/>
  <c r="BS549" i="4"/>
  <c r="BT549" i="4"/>
  <c r="BU549" i="4"/>
  <c r="BV549" i="4"/>
  <c r="BW549" i="4"/>
  <c r="BX549" i="4"/>
  <c r="CJ549" i="4" s="1"/>
  <c r="BY549" i="4"/>
  <c r="CK549" i="4" s="1"/>
  <c r="BZ549" i="4"/>
  <c r="CL549" i="4" s="1"/>
  <c r="CE549" i="4"/>
  <c r="CF549" i="4"/>
  <c r="CR549" i="4" s="1"/>
  <c r="CG549" i="4"/>
  <c r="CS549" i="4" s="1"/>
  <c r="CH549" i="4"/>
  <c r="CT549" i="4" s="1"/>
  <c r="DV549" i="4" s="1"/>
  <c r="CI549" i="4"/>
  <c r="CU549" i="4" s="1"/>
  <c r="CP549" i="4"/>
  <c r="CQ549" i="4"/>
  <c r="CV549" i="4"/>
  <c r="DX549" i="4" s="1"/>
  <c r="CW549" i="4"/>
  <c r="CZ549" i="4"/>
  <c r="DA549" i="4"/>
  <c r="DB549" i="4"/>
  <c r="DC549" i="4"/>
  <c r="DD549" i="4"/>
  <c r="DR549" i="4" s="1"/>
  <c r="DE549" i="4"/>
  <c r="DS549" i="4" s="1"/>
  <c r="DF549" i="4"/>
  <c r="DT549" i="4" s="1"/>
  <c r="DG549" i="4"/>
  <c r="DH549" i="4"/>
  <c r="DI549" i="4"/>
  <c r="DJ549" i="4"/>
  <c r="DK549" i="4"/>
  <c r="DM549" i="4"/>
  <c r="DN549" i="4"/>
  <c r="DU549" i="4"/>
  <c r="DW549" i="4"/>
  <c r="BN550" i="4"/>
  <c r="BZ550" i="4" s="1"/>
  <c r="CL550" i="4" s="1"/>
  <c r="DN550" i="4" s="1"/>
  <c r="BO550" i="4"/>
  <c r="CA550" i="4" s="1"/>
  <c r="BP550" i="4"/>
  <c r="CB550" i="4" s="1"/>
  <c r="BQ550" i="4"/>
  <c r="BR550" i="4"/>
  <c r="BS550" i="4"/>
  <c r="BT550" i="4"/>
  <c r="BU550" i="4"/>
  <c r="CG550" i="4" s="1"/>
  <c r="CS550" i="4" s="1"/>
  <c r="DU550" i="4" s="1"/>
  <c r="BV550" i="4"/>
  <c r="CH550" i="4" s="1"/>
  <c r="BW550" i="4"/>
  <c r="CI550" i="4" s="1"/>
  <c r="BX550" i="4"/>
  <c r="CJ550" i="4" s="1"/>
  <c r="BY550" i="4"/>
  <c r="CK550" i="4" s="1"/>
  <c r="CW550" i="4" s="1"/>
  <c r="DY550" i="4" s="1"/>
  <c r="CC550" i="4"/>
  <c r="CO550" i="4" s="1"/>
  <c r="CD550" i="4"/>
  <c r="CP550" i="4" s="1"/>
  <c r="CE550" i="4"/>
  <c r="CQ550" i="4" s="1"/>
  <c r="CF550" i="4"/>
  <c r="CR550" i="4" s="1"/>
  <c r="CM550" i="4"/>
  <c r="CN550" i="4"/>
  <c r="CT550" i="4"/>
  <c r="DV550" i="4" s="1"/>
  <c r="CU550" i="4"/>
  <c r="CV550" i="4"/>
  <c r="CZ550" i="4"/>
  <c r="DA550" i="4"/>
  <c r="DO550" i="4" s="1"/>
  <c r="DB550" i="4"/>
  <c r="DC550" i="4"/>
  <c r="DD550" i="4"/>
  <c r="DR550" i="4" s="1"/>
  <c r="DE550" i="4"/>
  <c r="DS550" i="4" s="1"/>
  <c r="DF550" i="4"/>
  <c r="DG550" i="4"/>
  <c r="DH550" i="4"/>
  <c r="DI550" i="4"/>
  <c r="DJ550" i="4"/>
  <c r="DK550" i="4"/>
  <c r="DL550" i="4"/>
  <c r="DT550" i="4"/>
  <c r="BN551" i="4"/>
  <c r="BZ551" i="4" s="1"/>
  <c r="CL551" i="4" s="1"/>
  <c r="BO551" i="4"/>
  <c r="CA551" i="4" s="1"/>
  <c r="BP551" i="4"/>
  <c r="BQ551" i="4"/>
  <c r="BR551" i="4"/>
  <c r="BS551" i="4"/>
  <c r="CE551" i="4" s="1"/>
  <c r="BT551" i="4"/>
  <c r="CF551" i="4" s="1"/>
  <c r="BU551" i="4"/>
  <c r="CG551" i="4" s="1"/>
  <c r="CS551" i="4" s="1"/>
  <c r="BV551" i="4"/>
  <c r="CH551" i="4" s="1"/>
  <c r="CT551" i="4" s="1"/>
  <c r="BW551" i="4"/>
  <c r="BX551" i="4"/>
  <c r="BY551" i="4"/>
  <c r="CB551" i="4"/>
  <c r="CN551" i="4" s="1"/>
  <c r="CC551" i="4"/>
  <c r="CO551" i="4" s="1"/>
  <c r="CD551" i="4"/>
  <c r="CP551" i="4" s="1"/>
  <c r="CI551" i="4"/>
  <c r="CJ551" i="4"/>
  <c r="CV551" i="4" s="1"/>
  <c r="CK551" i="4"/>
  <c r="CW551" i="4" s="1"/>
  <c r="CM551" i="4"/>
  <c r="CQ551" i="4"/>
  <c r="DS551" i="4" s="1"/>
  <c r="CR551" i="4"/>
  <c r="DT551" i="4" s="1"/>
  <c r="CU551" i="4"/>
  <c r="CZ551" i="4"/>
  <c r="DA551" i="4"/>
  <c r="DB551" i="4"/>
  <c r="DC551" i="4"/>
  <c r="DQ551" i="4" s="1"/>
  <c r="DD551" i="4"/>
  <c r="DE551" i="4"/>
  <c r="DF551" i="4"/>
  <c r="DG551" i="4"/>
  <c r="DU551" i="4" s="1"/>
  <c r="DH551" i="4"/>
  <c r="DI551" i="4"/>
  <c r="DJ551" i="4"/>
  <c r="DK551" i="4"/>
  <c r="DY551" i="4" s="1"/>
  <c r="DR551" i="4"/>
  <c r="DW551" i="4"/>
  <c r="DX551" i="4"/>
  <c r="BN552" i="4"/>
  <c r="BO552" i="4"/>
  <c r="BP552" i="4"/>
  <c r="BQ552" i="4"/>
  <c r="CC552" i="4" s="1"/>
  <c r="BR552" i="4"/>
  <c r="CD552" i="4" s="1"/>
  <c r="CP552" i="4" s="1"/>
  <c r="DR552" i="4" s="1"/>
  <c r="BS552" i="4"/>
  <c r="CE552" i="4" s="1"/>
  <c r="CQ552" i="4" s="1"/>
  <c r="BT552" i="4"/>
  <c r="CF552" i="4" s="1"/>
  <c r="BU552" i="4"/>
  <c r="BV552" i="4"/>
  <c r="BW552" i="4"/>
  <c r="BX552" i="4"/>
  <c r="BY552" i="4"/>
  <c r="BZ552" i="4"/>
  <c r="CL552" i="4" s="1"/>
  <c r="CA552" i="4"/>
  <c r="CM552" i="4" s="1"/>
  <c r="DO552" i="4" s="1"/>
  <c r="CB552" i="4"/>
  <c r="CN552" i="4" s="1"/>
  <c r="CG552" i="4"/>
  <c r="CH552" i="4"/>
  <c r="CT552" i="4" s="1"/>
  <c r="CI552" i="4"/>
  <c r="CU552" i="4" s="1"/>
  <c r="CJ552" i="4"/>
  <c r="CV552" i="4" s="1"/>
  <c r="CK552" i="4"/>
  <c r="CW552" i="4" s="1"/>
  <c r="DY552" i="4" s="1"/>
  <c r="CO552" i="4"/>
  <c r="DQ552" i="4" s="1"/>
  <c r="CR552" i="4"/>
  <c r="CS552" i="4"/>
  <c r="CZ552" i="4"/>
  <c r="DA552" i="4"/>
  <c r="DB552" i="4"/>
  <c r="DC552" i="4"/>
  <c r="DD552" i="4"/>
  <c r="DE552" i="4"/>
  <c r="DF552" i="4"/>
  <c r="DT552" i="4" s="1"/>
  <c r="DG552" i="4"/>
  <c r="DH552" i="4"/>
  <c r="DV552" i="4" s="1"/>
  <c r="DI552" i="4"/>
  <c r="DJ552" i="4"/>
  <c r="DK552" i="4"/>
  <c r="DM552" i="4"/>
  <c r="DP552" i="4"/>
  <c r="DW552" i="4"/>
  <c r="DX552" i="4"/>
  <c r="BN553" i="4"/>
  <c r="BO553" i="4"/>
  <c r="CA553" i="4" s="1"/>
  <c r="CM553" i="4" s="1"/>
  <c r="DO553" i="4" s="1"/>
  <c r="BP553" i="4"/>
  <c r="CB553" i="4" s="1"/>
  <c r="CN553" i="4" s="1"/>
  <c r="DP553" i="4" s="1"/>
  <c r="BQ553" i="4"/>
  <c r="CC553" i="4" s="1"/>
  <c r="BR553" i="4"/>
  <c r="CD553" i="4" s="1"/>
  <c r="BS553" i="4"/>
  <c r="BT553" i="4"/>
  <c r="BU553" i="4"/>
  <c r="BV553" i="4"/>
  <c r="BW553" i="4"/>
  <c r="CI553" i="4" s="1"/>
  <c r="CU553" i="4" s="1"/>
  <c r="DW553" i="4" s="1"/>
  <c r="BX553" i="4"/>
  <c r="CJ553" i="4" s="1"/>
  <c r="CV553" i="4" s="1"/>
  <c r="DX553" i="4" s="1"/>
  <c r="BY553" i="4"/>
  <c r="CK553" i="4" s="1"/>
  <c r="BZ553" i="4"/>
  <c r="CL553" i="4" s="1"/>
  <c r="CE553" i="4"/>
  <c r="CQ553" i="4" s="1"/>
  <c r="CF553" i="4"/>
  <c r="CR553" i="4" s="1"/>
  <c r="CG553" i="4"/>
  <c r="CS553" i="4" s="1"/>
  <c r="CH553" i="4"/>
  <c r="CT553" i="4" s="1"/>
  <c r="DV553" i="4" s="1"/>
  <c r="CO553" i="4"/>
  <c r="CP553" i="4"/>
  <c r="CW553" i="4"/>
  <c r="CZ553" i="4"/>
  <c r="DA553" i="4"/>
  <c r="DB553" i="4"/>
  <c r="DC553" i="4"/>
  <c r="DQ553" i="4" s="1"/>
  <c r="DD553" i="4"/>
  <c r="DR553" i="4" s="1"/>
  <c r="DE553" i="4"/>
  <c r="DS553" i="4" s="1"/>
  <c r="DF553" i="4"/>
  <c r="DG553" i="4"/>
  <c r="DU553" i="4" s="1"/>
  <c r="DH553" i="4"/>
  <c r="DI553" i="4"/>
  <c r="DJ553" i="4"/>
  <c r="DK553" i="4"/>
  <c r="DY553" i="4" s="1"/>
  <c r="DL553" i="4"/>
  <c r="DN553" i="4"/>
  <c r="DT553" i="4"/>
  <c r="BN554" i="4"/>
  <c r="BZ554" i="4" s="1"/>
  <c r="BO554" i="4"/>
  <c r="CA554" i="4" s="1"/>
  <c r="BP554" i="4"/>
  <c r="CB554" i="4" s="1"/>
  <c r="CN554" i="4" s="1"/>
  <c r="BQ554" i="4"/>
  <c r="CC554" i="4" s="1"/>
  <c r="BR554" i="4"/>
  <c r="BS554" i="4"/>
  <c r="BT554" i="4"/>
  <c r="BU554" i="4"/>
  <c r="CG554" i="4" s="1"/>
  <c r="CS554" i="4" s="1"/>
  <c r="DU554" i="4" s="1"/>
  <c r="BV554" i="4"/>
  <c r="CH554" i="4" s="1"/>
  <c r="BW554" i="4"/>
  <c r="CI554" i="4" s="1"/>
  <c r="BX554" i="4"/>
  <c r="CJ554" i="4" s="1"/>
  <c r="CV554" i="4" s="1"/>
  <c r="BY554" i="4"/>
  <c r="CK554" i="4" s="1"/>
  <c r="CW554" i="4" s="1"/>
  <c r="CD554" i="4"/>
  <c r="CP554" i="4" s="1"/>
  <c r="CE554" i="4"/>
  <c r="CQ554" i="4" s="1"/>
  <c r="CF554" i="4"/>
  <c r="CR554" i="4" s="1"/>
  <c r="DT554" i="4" s="1"/>
  <c r="CL554" i="4"/>
  <c r="DN554" i="4" s="1"/>
  <c r="CM554" i="4"/>
  <c r="CO554" i="4"/>
  <c r="CT554" i="4"/>
  <c r="DV554" i="4" s="1"/>
  <c r="CU554" i="4"/>
  <c r="CZ554" i="4"/>
  <c r="DA554" i="4"/>
  <c r="DB554" i="4"/>
  <c r="DP554" i="4" s="1"/>
  <c r="DC554" i="4"/>
  <c r="DD554" i="4"/>
  <c r="DE554" i="4"/>
  <c r="DF554" i="4"/>
  <c r="DG554" i="4"/>
  <c r="DH554" i="4"/>
  <c r="DI554" i="4"/>
  <c r="DJ554" i="4"/>
  <c r="DX554" i="4" s="1"/>
  <c r="DK554" i="4"/>
  <c r="DY554" i="4" s="1"/>
  <c r="DS554" i="4"/>
  <c r="BN555" i="4"/>
  <c r="BZ555" i="4" s="1"/>
  <c r="BO555" i="4"/>
  <c r="BP555" i="4"/>
  <c r="BQ555" i="4"/>
  <c r="BR555" i="4"/>
  <c r="BS555" i="4"/>
  <c r="CE555" i="4" s="1"/>
  <c r="BT555" i="4"/>
  <c r="CF555" i="4" s="1"/>
  <c r="CR555" i="4" s="1"/>
  <c r="DT555" i="4" s="1"/>
  <c r="BU555" i="4"/>
  <c r="CG555" i="4" s="1"/>
  <c r="CS555" i="4" s="1"/>
  <c r="BV555" i="4"/>
  <c r="CH555" i="4" s="1"/>
  <c r="BW555" i="4"/>
  <c r="BX555" i="4"/>
  <c r="BY555" i="4"/>
  <c r="CA555" i="4"/>
  <c r="CB555" i="4"/>
  <c r="CN555" i="4" s="1"/>
  <c r="CC555" i="4"/>
  <c r="CO555" i="4" s="1"/>
  <c r="DQ555" i="4" s="1"/>
  <c r="CD555" i="4"/>
  <c r="CP555" i="4" s="1"/>
  <c r="DR555" i="4" s="1"/>
  <c r="CI555" i="4"/>
  <c r="CJ555" i="4"/>
  <c r="CV555" i="4" s="1"/>
  <c r="CK555" i="4"/>
  <c r="CW555" i="4" s="1"/>
  <c r="CL555" i="4"/>
  <c r="CM555" i="4"/>
  <c r="CQ555" i="4"/>
  <c r="CT555" i="4"/>
  <c r="CU555" i="4"/>
  <c r="CZ555" i="4"/>
  <c r="DA555" i="4"/>
  <c r="DB555" i="4"/>
  <c r="DP555" i="4" s="1"/>
  <c r="DC555" i="4"/>
  <c r="DD555" i="4"/>
  <c r="DE555" i="4"/>
  <c r="DF555" i="4"/>
  <c r="DG555" i="4"/>
  <c r="DH555" i="4"/>
  <c r="DV555" i="4" s="1"/>
  <c r="DI555" i="4"/>
  <c r="DW555" i="4" s="1"/>
  <c r="DJ555" i="4"/>
  <c r="DX555" i="4" s="1"/>
  <c r="DK555" i="4"/>
  <c r="DS555" i="4"/>
  <c r="DY555" i="4"/>
  <c r="BN556" i="4"/>
  <c r="BO556" i="4"/>
  <c r="BP556" i="4"/>
  <c r="BQ556" i="4"/>
  <c r="CC556" i="4" s="1"/>
  <c r="CO556" i="4" s="1"/>
  <c r="DQ556" i="4" s="1"/>
  <c r="BR556" i="4"/>
  <c r="CD556" i="4" s="1"/>
  <c r="CP556" i="4" s="1"/>
  <c r="DR556" i="4" s="1"/>
  <c r="BS556" i="4"/>
  <c r="CE556" i="4" s="1"/>
  <c r="BT556" i="4"/>
  <c r="CF556" i="4" s="1"/>
  <c r="BU556" i="4"/>
  <c r="BV556" i="4"/>
  <c r="BW556" i="4"/>
  <c r="BX556" i="4"/>
  <c r="BY556" i="4"/>
  <c r="BZ556" i="4"/>
  <c r="CL556" i="4" s="1"/>
  <c r="CA556" i="4"/>
  <c r="CM556" i="4" s="1"/>
  <c r="CB556" i="4"/>
  <c r="CN556" i="4" s="1"/>
  <c r="CG556" i="4"/>
  <c r="CS556" i="4" s="1"/>
  <c r="CH556" i="4"/>
  <c r="CT556" i="4" s="1"/>
  <c r="CI556" i="4"/>
  <c r="CU556" i="4" s="1"/>
  <c r="CJ556" i="4"/>
  <c r="CV556" i="4" s="1"/>
  <c r="DX556" i="4" s="1"/>
  <c r="CK556" i="4"/>
  <c r="CW556" i="4" s="1"/>
  <c r="DY556" i="4" s="1"/>
  <c r="CQ556" i="4"/>
  <c r="CR556" i="4"/>
  <c r="CZ556" i="4"/>
  <c r="DA556" i="4"/>
  <c r="DB556" i="4"/>
  <c r="DC556" i="4"/>
  <c r="DD556" i="4"/>
  <c r="DE556" i="4"/>
  <c r="DS556" i="4" s="1"/>
  <c r="DF556" i="4"/>
  <c r="DG556" i="4"/>
  <c r="DU556" i="4" s="1"/>
  <c r="DH556" i="4"/>
  <c r="DI556" i="4"/>
  <c r="DJ556" i="4"/>
  <c r="DK556" i="4"/>
  <c r="DN556" i="4"/>
  <c r="DO556" i="4"/>
  <c r="DP556" i="4"/>
  <c r="DV556" i="4"/>
  <c r="DW556" i="4"/>
  <c r="BN557" i="4"/>
  <c r="BO557" i="4"/>
  <c r="BP557" i="4"/>
  <c r="CB557" i="4" s="1"/>
  <c r="BQ557" i="4"/>
  <c r="CC557" i="4" s="1"/>
  <c r="BR557" i="4"/>
  <c r="CD557" i="4" s="1"/>
  <c r="CP557" i="4" s="1"/>
  <c r="BS557" i="4"/>
  <c r="CE557" i="4" s="1"/>
  <c r="CQ557" i="4" s="1"/>
  <c r="DS557" i="4" s="1"/>
  <c r="BT557" i="4"/>
  <c r="BU557" i="4"/>
  <c r="BV557" i="4"/>
  <c r="BW557" i="4"/>
  <c r="CI557" i="4" s="1"/>
  <c r="BX557" i="4"/>
  <c r="CJ557" i="4" s="1"/>
  <c r="BY557" i="4"/>
  <c r="CK557" i="4" s="1"/>
  <c r="BZ557" i="4"/>
  <c r="CL557" i="4" s="1"/>
  <c r="DN557" i="4" s="1"/>
  <c r="CA557" i="4"/>
  <c r="CM557" i="4" s="1"/>
  <c r="DO557" i="4" s="1"/>
  <c r="CF557" i="4"/>
  <c r="CR557" i="4" s="1"/>
  <c r="CG557" i="4"/>
  <c r="CS557" i="4" s="1"/>
  <c r="CH557" i="4"/>
  <c r="CT557" i="4" s="1"/>
  <c r="CN557" i="4"/>
  <c r="DP557" i="4" s="1"/>
  <c r="CO557" i="4"/>
  <c r="CU557" i="4"/>
  <c r="DW557" i="4" s="1"/>
  <c r="CV557" i="4"/>
  <c r="DX557" i="4" s="1"/>
  <c r="CW557" i="4"/>
  <c r="CZ557" i="4"/>
  <c r="DA557" i="4"/>
  <c r="DB557" i="4"/>
  <c r="DC557" i="4"/>
  <c r="DD557" i="4"/>
  <c r="DE557" i="4"/>
  <c r="DF557" i="4"/>
  <c r="DG557" i="4"/>
  <c r="DH557" i="4"/>
  <c r="DI557" i="4"/>
  <c r="DJ557" i="4"/>
  <c r="DK557" i="4"/>
  <c r="DY557" i="4" s="1"/>
  <c r="DL557" i="4"/>
  <c r="DU557" i="4"/>
  <c r="DV557" i="4"/>
  <c r="BN558" i="4"/>
  <c r="BZ558" i="4" s="1"/>
  <c r="BO558" i="4"/>
  <c r="BP558" i="4"/>
  <c r="CB558" i="4" s="1"/>
  <c r="BQ558" i="4"/>
  <c r="BR558" i="4"/>
  <c r="BS558" i="4"/>
  <c r="BT558" i="4"/>
  <c r="BU558" i="4"/>
  <c r="BV558" i="4"/>
  <c r="CH558" i="4" s="1"/>
  <c r="BW558" i="4"/>
  <c r="BX558" i="4"/>
  <c r="CJ558" i="4" s="1"/>
  <c r="CV558" i="4" s="1"/>
  <c r="BY558" i="4"/>
  <c r="CA558" i="4"/>
  <c r="CC558" i="4"/>
  <c r="CO558" i="4" s="1"/>
  <c r="DQ558" i="4" s="1"/>
  <c r="CD558" i="4"/>
  <c r="CP558" i="4" s="1"/>
  <c r="DR558" i="4" s="1"/>
  <c r="CE558" i="4"/>
  <c r="CQ558" i="4" s="1"/>
  <c r="CF558" i="4"/>
  <c r="CR558" i="4" s="1"/>
  <c r="CG558" i="4"/>
  <c r="CI558" i="4"/>
  <c r="CU558" i="4" s="1"/>
  <c r="CK558" i="4"/>
  <c r="CL558" i="4"/>
  <c r="DN558" i="4" s="1"/>
  <c r="CM558" i="4"/>
  <c r="DO558" i="4" s="1"/>
  <c r="CN558" i="4"/>
  <c r="CS558" i="4"/>
  <c r="CT558" i="4"/>
  <c r="DV558" i="4" s="1"/>
  <c r="CW558" i="4"/>
  <c r="CZ558" i="4"/>
  <c r="DA558" i="4"/>
  <c r="DB558" i="4"/>
  <c r="DL558" i="4" s="1"/>
  <c r="DC558" i="4"/>
  <c r="DM558" i="4" s="1"/>
  <c r="DD558" i="4"/>
  <c r="DE558" i="4"/>
  <c r="DF558" i="4"/>
  <c r="DG558" i="4"/>
  <c r="DH558" i="4"/>
  <c r="DI558" i="4"/>
  <c r="DW558" i="4" s="1"/>
  <c r="DJ558" i="4"/>
  <c r="DK558" i="4"/>
  <c r="DT558" i="4"/>
  <c r="DU558" i="4"/>
  <c r="DY558" i="4"/>
  <c r="BN559" i="4"/>
  <c r="BZ559" i="4" s="1"/>
  <c r="BO559" i="4"/>
  <c r="CA559" i="4" s="1"/>
  <c r="BP559" i="4"/>
  <c r="BQ559" i="4"/>
  <c r="BR559" i="4"/>
  <c r="BS559" i="4"/>
  <c r="CE559" i="4" s="1"/>
  <c r="CQ559" i="4" s="1"/>
  <c r="DS559" i="4" s="1"/>
  <c r="BT559" i="4"/>
  <c r="CF559" i="4" s="1"/>
  <c r="CR559" i="4" s="1"/>
  <c r="DT559" i="4" s="1"/>
  <c r="BU559" i="4"/>
  <c r="CG559" i="4" s="1"/>
  <c r="CS559" i="4" s="1"/>
  <c r="BV559" i="4"/>
  <c r="CH559" i="4" s="1"/>
  <c r="BW559" i="4"/>
  <c r="BX559" i="4"/>
  <c r="BY559" i="4"/>
  <c r="CK559" i="4" s="1"/>
  <c r="CB559" i="4"/>
  <c r="CN559" i="4" s="1"/>
  <c r="CC559" i="4"/>
  <c r="CO559" i="4" s="1"/>
  <c r="DQ559" i="4" s="1"/>
  <c r="CD559" i="4"/>
  <c r="CP559" i="4" s="1"/>
  <c r="CI559" i="4"/>
  <c r="CU559" i="4" s="1"/>
  <c r="DW559" i="4" s="1"/>
  <c r="CJ559" i="4"/>
  <c r="CV559" i="4" s="1"/>
  <c r="CL559" i="4"/>
  <c r="CM559" i="4"/>
  <c r="CT559" i="4"/>
  <c r="CW559" i="4"/>
  <c r="CZ559" i="4"/>
  <c r="DA559" i="4"/>
  <c r="DB559" i="4"/>
  <c r="DC559" i="4"/>
  <c r="DD559" i="4"/>
  <c r="DE559" i="4"/>
  <c r="DF559" i="4"/>
  <c r="DG559" i="4"/>
  <c r="DU559" i="4" s="1"/>
  <c r="DH559" i="4"/>
  <c r="DI559" i="4"/>
  <c r="DJ559" i="4"/>
  <c r="DK559" i="4"/>
  <c r="DP559" i="4"/>
  <c r="DR559" i="4"/>
  <c r="DX559" i="4"/>
  <c r="BN560" i="4"/>
  <c r="BO560" i="4"/>
  <c r="CA560" i="4" s="1"/>
  <c r="BP560" i="4"/>
  <c r="BQ560" i="4"/>
  <c r="BR560" i="4"/>
  <c r="CD560" i="4" s="1"/>
  <c r="CP560" i="4" s="1"/>
  <c r="DR560" i="4" s="1"/>
  <c r="BS560" i="4"/>
  <c r="BT560" i="4"/>
  <c r="CF560" i="4" s="1"/>
  <c r="CR560" i="4" s="1"/>
  <c r="BU560" i="4"/>
  <c r="CG560" i="4" s="1"/>
  <c r="CS560" i="4" s="1"/>
  <c r="BV560" i="4"/>
  <c r="BW560" i="4"/>
  <c r="BX560" i="4"/>
  <c r="BY560" i="4"/>
  <c r="CK560" i="4" s="1"/>
  <c r="CW560" i="4" s="1"/>
  <c r="DY560" i="4" s="1"/>
  <c r="BZ560" i="4"/>
  <c r="CL560" i="4" s="1"/>
  <c r="CB560" i="4"/>
  <c r="CN560" i="4" s="1"/>
  <c r="DP560" i="4" s="1"/>
  <c r="CC560" i="4"/>
  <c r="CE560" i="4"/>
  <c r="CQ560" i="4" s="1"/>
  <c r="DS560" i="4" s="1"/>
  <c r="CH560" i="4"/>
  <c r="CT560" i="4" s="1"/>
  <c r="CI560" i="4"/>
  <c r="CJ560" i="4"/>
  <c r="CV560" i="4" s="1"/>
  <c r="DX560" i="4" s="1"/>
  <c r="CM560" i="4"/>
  <c r="DO560" i="4" s="1"/>
  <c r="CO560" i="4"/>
  <c r="DQ560" i="4" s="1"/>
  <c r="CU560" i="4"/>
  <c r="DW560" i="4" s="1"/>
  <c r="CZ560" i="4"/>
  <c r="DA560" i="4"/>
  <c r="DB560" i="4"/>
  <c r="DC560" i="4"/>
  <c r="DD560" i="4"/>
  <c r="DE560" i="4"/>
  <c r="DF560" i="4"/>
  <c r="DT560" i="4" s="1"/>
  <c r="DG560" i="4"/>
  <c r="DU560" i="4" s="1"/>
  <c r="DH560" i="4"/>
  <c r="DV560" i="4" s="1"/>
  <c r="DI560" i="4"/>
  <c r="DJ560" i="4"/>
  <c r="DK560" i="4"/>
  <c r="BN561" i="4"/>
  <c r="BO561" i="4"/>
  <c r="CA561" i="4" s="1"/>
  <c r="CM561" i="4" s="1"/>
  <c r="BP561" i="4"/>
  <c r="CB561" i="4" s="1"/>
  <c r="BQ561" i="4"/>
  <c r="BR561" i="4"/>
  <c r="CD561" i="4" s="1"/>
  <c r="CP561" i="4" s="1"/>
  <c r="BS561" i="4"/>
  <c r="BT561" i="4"/>
  <c r="BU561" i="4"/>
  <c r="CG561" i="4" s="1"/>
  <c r="CS561" i="4" s="1"/>
  <c r="BV561" i="4"/>
  <c r="BW561" i="4"/>
  <c r="BX561" i="4"/>
  <c r="CJ561" i="4" s="1"/>
  <c r="BY561" i="4"/>
  <c r="BZ561" i="4"/>
  <c r="CL561" i="4" s="1"/>
  <c r="CC561" i="4"/>
  <c r="CE561" i="4"/>
  <c r="CQ561" i="4" s="1"/>
  <c r="DS561" i="4" s="1"/>
  <c r="CF561" i="4"/>
  <c r="CR561" i="4" s="1"/>
  <c r="CH561" i="4"/>
  <c r="CT561" i="4" s="1"/>
  <c r="CI561" i="4"/>
  <c r="CK561" i="4"/>
  <c r="CW561" i="4" s="1"/>
  <c r="CN561" i="4"/>
  <c r="DP561" i="4" s="1"/>
  <c r="CO561" i="4"/>
  <c r="DQ561" i="4" s="1"/>
  <c r="CU561" i="4"/>
  <c r="CV561" i="4"/>
  <c r="DX561" i="4" s="1"/>
  <c r="CZ561" i="4"/>
  <c r="DA561" i="4"/>
  <c r="DB561" i="4"/>
  <c r="DC561" i="4"/>
  <c r="DD561" i="4"/>
  <c r="DE561" i="4"/>
  <c r="DF561" i="4"/>
  <c r="DT561" i="4" s="1"/>
  <c r="DG561" i="4"/>
  <c r="DH561" i="4"/>
  <c r="DI561" i="4"/>
  <c r="DW561" i="4" s="1"/>
  <c r="DJ561" i="4"/>
  <c r="DK561" i="4"/>
  <c r="DN561" i="4"/>
  <c r="DO561" i="4"/>
  <c r="DV561" i="4"/>
  <c r="DY561" i="4"/>
  <c r="BN562" i="4"/>
  <c r="BZ562" i="4" s="1"/>
  <c r="BO562" i="4"/>
  <c r="BP562" i="4"/>
  <c r="CB562" i="4" s="1"/>
  <c r="BQ562" i="4"/>
  <c r="CC562" i="4" s="1"/>
  <c r="CO562" i="4" s="1"/>
  <c r="DQ562" i="4" s="1"/>
  <c r="BR562" i="4"/>
  <c r="BS562" i="4"/>
  <c r="BT562" i="4"/>
  <c r="BU562" i="4"/>
  <c r="CG562" i="4" s="1"/>
  <c r="CS562" i="4" s="1"/>
  <c r="BV562" i="4"/>
  <c r="CH562" i="4" s="1"/>
  <c r="CT562" i="4" s="1"/>
  <c r="DV562" i="4" s="1"/>
  <c r="BW562" i="4"/>
  <c r="CI562" i="4" s="1"/>
  <c r="CU562" i="4" s="1"/>
  <c r="BX562" i="4"/>
  <c r="CJ562" i="4" s="1"/>
  <c r="BY562" i="4"/>
  <c r="CA562" i="4"/>
  <c r="CM562" i="4" s="1"/>
  <c r="CD562" i="4"/>
  <c r="CP562" i="4" s="1"/>
  <c r="CE562" i="4"/>
  <c r="CF562" i="4"/>
  <c r="CR562" i="4" s="1"/>
  <c r="DT562" i="4" s="1"/>
  <c r="CK562" i="4"/>
  <c r="CW562" i="4" s="1"/>
  <c r="CL562" i="4"/>
  <c r="DN562" i="4" s="1"/>
  <c r="CN562" i="4"/>
  <c r="CQ562" i="4"/>
  <c r="CV562" i="4"/>
  <c r="CZ562" i="4"/>
  <c r="DA562" i="4"/>
  <c r="DB562" i="4"/>
  <c r="DC562" i="4"/>
  <c r="DD562" i="4"/>
  <c r="DE562" i="4"/>
  <c r="DF562" i="4"/>
  <c r="DG562" i="4"/>
  <c r="DH562" i="4"/>
  <c r="DI562" i="4"/>
  <c r="DJ562" i="4"/>
  <c r="DK562" i="4"/>
  <c r="DL562" i="4"/>
  <c r="DM562" i="4"/>
  <c r="CY562" i="4" s="1"/>
  <c r="EA562" i="4" s="1"/>
  <c r="DR562" i="4"/>
  <c r="DS562" i="4"/>
  <c r="DY562" i="4"/>
  <c r="BN563" i="4"/>
  <c r="BZ563" i="4" s="1"/>
  <c r="CL563" i="4" s="1"/>
  <c r="BO563" i="4"/>
  <c r="CA563" i="4" s="1"/>
  <c r="CM563" i="4" s="1"/>
  <c r="BP563" i="4"/>
  <c r="BQ563" i="4"/>
  <c r="CC563" i="4" s="1"/>
  <c r="BR563" i="4"/>
  <c r="BS563" i="4"/>
  <c r="CE563" i="4" s="1"/>
  <c r="CQ563" i="4" s="1"/>
  <c r="DS563" i="4" s="1"/>
  <c r="BT563" i="4"/>
  <c r="CF563" i="4" s="1"/>
  <c r="BU563" i="4"/>
  <c r="BV563" i="4"/>
  <c r="CH563" i="4" s="1"/>
  <c r="CT563" i="4" s="1"/>
  <c r="BW563" i="4"/>
  <c r="CI563" i="4" s="1"/>
  <c r="CU563" i="4" s="1"/>
  <c r="BX563" i="4"/>
  <c r="BY563" i="4"/>
  <c r="CB563" i="4"/>
  <c r="CN563" i="4" s="1"/>
  <c r="CD563" i="4"/>
  <c r="CP563" i="4" s="1"/>
  <c r="DR563" i="4" s="1"/>
  <c r="CG563" i="4"/>
  <c r="CS563" i="4" s="1"/>
  <c r="DU563" i="4" s="1"/>
  <c r="CJ563" i="4"/>
  <c r="CV563" i="4" s="1"/>
  <c r="CK563" i="4"/>
  <c r="CO563" i="4"/>
  <c r="CR563" i="4"/>
  <c r="DT563" i="4" s="1"/>
  <c r="CW563" i="4"/>
  <c r="DY563" i="4" s="1"/>
  <c r="CZ563" i="4"/>
  <c r="DA563" i="4"/>
  <c r="DB563" i="4"/>
  <c r="DP563" i="4" s="1"/>
  <c r="DC563" i="4"/>
  <c r="DQ563" i="4" s="1"/>
  <c r="DD563" i="4"/>
  <c r="DE563" i="4"/>
  <c r="DF563" i="4"/>
  <c r="DG563" i="4"/>
  <c r="DH563" i="4"/>
  <c r="DI563" i="4"/>
  <c r="DJ563" i="4"/>
  <c r="DX563" i="4" s="1"/>
  <c r="DK563" i="4"/>
  <c r="BN564" i="4"/>
  <c r="BO564" i="4"/>
  <c r="CA564" i="4" s="1"/>
  <c r="CM564" i="4" s="1"/>
  <c r="DO564" i="4" s="1"/>
  <c r="BP564" i="4"/>
  <c r="BQ564" i="4"/>
  <c r="CC564" i="4" s="1"/>
  <c r="CO564" i="4" s="1"/>
  <c r="DQ564" i="4" s="1"/>
  <c r="BR564" i="4"/>
  <c r="CD564" i="4" s="1"/>
  <c r="BS564" i="4"/>
  <c r="BT564" i="4"/>
  <c r="CF564" i="4" s="1"/>
  <c r="BU564" i="4"/>
  <c r="BV564" i="4"/>
  <c r="BW564" i="4"/>
  <c r="CI564" i="4" s="1"/>
  <c r="CU564" i="4" s="1"/>
  <c r="BX564" i="4"/>
  <c r="BY564" i="4"/>
  <c r="BZ564" i="4"/>
  <c r="CL564" i="4" s="1"/>
  <c r="CB564" i="4"/>
  <c r="CN564" i="4" s="1"/>
  <c r="DP564" i="4" s="1"/>
  <c r="CE564" i="4"/>
  <c r="CG564" i="4"/>
  <c r="CS564" i="4" s="1"/>
  <c r="CH564" i="4"/>
  <c r="CT564" i="4" s="1"/>
  <c r="CJ564" i="4"/>
  <c r="CV564" i="4" s="1"/>
  <c r="CK564" i="4"/>
  <c r="CP564" i="4"/>
  <c r="DR564" i="4" s="1"/>
  <c r="CQ564" i="4"/>
  <c r="DS564" i="4" s="1"/>
  <c r="CR564" i="4"/>
  <c r="CW564" i="4"/>
  <c r="CZ564" i="4"/>
  <c r="DA564" i="4"/>
  <c r="DB564" i="4"/>
  <c r="DC564" i="4"/>
  <c r="DD564" i="4"/>
  <c r="DE564" i="4"/>
  <c r="DF564" i="4"/>
  <c r="DT564" i="4" s="1"/>
  <c r="DG564" i="4"/>
  <c r="DH564" i="4"/>
  <c r="DV564" i="4" s="1"/>
  <c r="DI564" i="4"/>
  <c r="DJ564" i="4"/>
  <c r="DK564" i="4"/>
  <c r="DU564" i="4"/>
  <c r="DX564" i="4"/>
  <c r="DY564" i="4"/>
  <c r="BN565" i="4"/>
  <c r="BO565" i="4"/>
  <c r="CA565" i="4" s="1"/>
  <c r="CM565" i="4" s="1"/>
  <c r="BP565" i="4"/>
  <c r="CB565" i="4" s="1"/>
  <c r="CN565" i="4" s="1"/>
  <c r="BQ565" i="4"/>
  <c r="BR565" i="4"/>
  <c r="CD565" i="4" s="1"/>
  <c r="BS565" i="4"/>
  <c r="CE565" i="4" s="1"/>
  <c r="CQ565" i="4" s="1"/>
  <c r="DS565" i="4" s="1"/>
  <c r="BT565" i="4"/>
  <c r="BU565" i="4"/>
  <c r="BV565" i="4"/>
  <c r="BW565" i="4"/>
  <c r="CI565" i="4" s="1"/>
  <c r="CU565" i="4" s="1"/>
  <c r="BX565" i="4"/>
  <c r="CJ565" i="4" s="1"/>
  <c r="CV565" i="4" s="1"/>
  <c r="DX565" i="4" s="1"/>
  <c r="BY565" i="4"/>
  <c r="CK565" i="4" s="1"/>
  <c r="CW565" i="4" s="1"/>
  <c r="BZ565" i="4"/>
  <c r="CL565" i="4" s="1"/>
  <c r="CC565" i="4"/>
  <c r="CO565" i="4" s="1"/>
  <c r="DQ565" i="4" s="1"/>
  <c r="CF565" i="4"/>
  <c r="CR565" i="4" s="1"/>
  <c r="DT565" i="4" s="1"/>
  <c r="CG565" i="4"/>
  <c r="CH565" i="4"/>
  <c r="CT565" i="4" s="1"/>
  <c r="DV565" i="4" s="1"/>
  <c r="CP565" i="4"/>
  <c r="CS565" i="4"/>
  <c r="DU565" i="4" s="1"/>
  <c r="CZ565" i="4"/>
  <c r="DA565" i="4"/>
  <c r="DB565" i="4"/>
  <c r="DC565" i="4"/>
  <c r="DD565" i="4"/>
  <c r="DE565" i="4"/>
  <c r="DF565" i="4"/>
  <c r="DL565" i="4" s="1"/>
  <c r="DG565" i="4"/>
  <c r="DH565" i="4"/>
  <c r="DI565" i="4"/>
  <c r="DW565" i="4" s="1"/>
  <c r="DJ565" i="4"/>
  <c r="DK565" i="4"/>
  <c r="DN565" i="4"/>
  <c r="DY565" i="4"/>
  <c r="BN566" i="4"/>
  <c r="BZ566" i="4" s="1"/>
  <c r="CL566" i="4" s="1"/>
  <c r="DN566" i="4" s="1"/>
  <c r="BO566" i="4"/>
  <c r="CA566" i="4" s="1"/>
  <c r="CM566" i="4" s="1"/>
  <c r="BP566" i="4"/>
  <c r="CB566" i="4" s="1"/>
  <c r="BQ566" i="4"/>
  <c r="BR566" i="4"/>
  <c r="BS566" i="4"/>
  <c r="CE566" i="4" s="1"/>
  <c r="BT566" i="4"/>
  <c r="BU566" i="4"/>
  <c r="BV566" i="4"/>
  <c r="CH566" i="4" s="1"/>
  <c r="BW566" i="4"/>
  <c r="BX566" i="4"/>
  <c r="CJ566" i="4" s="1"/>
  <c r="CV566" i="4" s="1"/>
  <c r="BY566" i="4"/>
  <c r="CC566" i="4"/>
  <c r="CO566" i="4" s="1"/>
  <c r="CD566" i="4"/>
  <c r="CP566" i="4" s="1"/>
  <c r="CF566" i="4"/>
  <c r="CR566" i="4" s="1"/>
  <c r="DT566" i="4" s="1"/>
  <c r="CG566" i="4"/>
  <c r="CS566" i="4" s="1"/>
  <c r="DU566" i="4" s="1"/>
  <c r="CI566" i="4"/>
  <c r="CU566" i="4" s="1"/>
  <c r="CK566" i="4"/>
  <c r="CN566" i="4"/>
  <c r="CQ566" i="4"/>
  <c r="DS566" i="4" s="1"/>
  <c r="CT566" i="4"/>
  <c r="DV566" i="4" s="1"/>
  <c r="CW566" i="4"/>
  <c r="CZ566" i="4"/>
  <c r="DA566" i="4"/>
  <c r="DB566" i="4"/>
  <c r="DC566" i="4"/>
  <c r="DQ566" i="4" s="1"/>
  <c r="DD566" i="4"/>
  <c r="DE566" i="4"/>
  <c r="DF566" i="4"/>
  <c r="DG566" i="4"/>
  <c r="DH566" i="4"/>
  <c r="DI566" i="4"/>
  <c r="DJ566" i="4"/>
  <c r="DX566" i="4" s="1"/>
  <c r="DK566" i="4"/>
  <c r="DY566" i="4" s="1"/>
  <c r="BN567" i="4"/>
  <c r="BZ567" i="4" s="1"/>
  <c r="BO567" i="4"/>
  <c r="CA567" i="4" s="1"/>
  <c r="CM567" i="4" s="1"/>
  <c r="DO567" i="4" s="1"/>
  <c r="BP567" i="4"/>
  <c r="BQ567" i="4"/>
  <c r="CC567" i="4" s="1"/>
  <c r="BR567" i="4"/>
  <c r="BS567" i="4"/>
  <c r="CE567" i="4" s="1"/>
  <c r="CQ567" i="4" s="1"/>
  <c r="BT567" i="4"/>
  <c r="CF567" i="4" s="1"/>
  <c r="BU567" i="4"/>
  <c r="BV567" i="4"/>
  <c r="CH567" i="4" s="1"/>
  <c r="BW567" i="4"/>
  <c r="BX567" i="4"/>
  <c r="BY567" i="4"/>
  <c r="CK567" i="4" s="1"/>
  <c r="CW567" i="4" s="1"/>
  <c r="CB567" i="4"/>
  <c r="CN567" i="4" s="1"/>
  <c r="CD567" i="4"/>
  <c r="CP567" i="4" s="1"/>
  <c r="DR567" i="4" s="1"/>
  <c r="CG567" i="4"/>
  <c r="CS567" i="4" s="1"/>
  <c r="DU567" i="4" s="1"/>
  <c r="CI567" i="4"/>
  <c r="CU567" i="4" s="1"/>
  <c r="CJ567" i="4"/>
  <c r="CV567" i="4" s="1"/>
  <c r="CL567" i="4"/>
  <c r="CO567" i="4"/>
  <c r="CR567" i="4"/>
  <c r="DT567" i="4" s="1"/>
  <c r="CT567" i="4"/>
  <c r="CZ567" i="4"/>
  <c r="DA567" i="4"/>
  <c r="DB567" i="4"/>
  <c r="DP567" i="4" s="1"/>
  <c r="DC567" i="4"/>
  <c r="DD567" i="4"/>
  <c r="DE567" i="4"/>
  <c r="DF567" i="4"/>
  <c r="DG567" i="4"/>
  <c r="DH567" i="4"/>
  <c r="DV567" i="4" s="1"/>
  <c r="DI567" i="4"/>
  <c r="DJ567" i="4"/>
  <c r="DK567" i="4"/>
  <c r="DY567" i="4" s="1"/>
  <c r="DM567" i="4"/>
  <c r="DW567" i="4"/>
  <c r="DX567" i="4"/>
  <c r="BN568" i="4"/>
  <c r="BO568" i="4"/>
  <c r="BP568" i="4"/>
  <c r="BQ568" i="4"/>
  <c r="CC568" i="4" s="1"/>
  <c r="CO568" i="4" s="1"/>
  <c r="DQ568" i="4" s="1"/>
  <c r="BR568" i="4"/>
  <c r="CD568" i="4" s="1"/>
  <c r="BS568" i="4"/>
  <c r="BT568" i="4"/>
  <c r="CF568" i="4" s="1"/>
  <c r="BU568" i="4"/>
  <c r="CG568" i="4" s="1"/>
  <c r="CS568" i="4" s="1"/>
  <c r="DU568" i="4" s="1"/>
  <c r="BV568" i="4"/>
  <c r="BW568" i="4"/>
  <c r="BX568" i="4"/>
  <c r="BY568" i="4"/>
  <c r="CK568" i="4" s="1"/>
  <c r="CW568" i="4" s="1"/>
  <c r="BZ568" i="4"/>
  <c r="CL568" i="4" s="1"/>
  <c r="CA568" i="4"/>
  <c r="CM568" i="4" s="1"/>
  <c r="DO568" i="4" s="1"/>
  <c r="CB568" i="4"/>
  <c r="CN568" i="4" s="1"/>
  <c r="CE568" i="4"/>
  <c r="CQ568" i="4" s="1"/>
  <c r="CH568" i="4"/>
  <c r="CT568" i="4" s="1"/>
  <c r="CI568" i="4"/>
  <c r="CJ568" i="4"/>
  <c r="CV568" i="4" s="1"/>
  <c r="DX568" i="4" s="1"/>
  <c r="CP568" i="4"/>
  <c r="DR568" i="4" s="1"/>
  <c r="CR568" i="4"/>
  <c r="CU568" i="4"/>
  <c r="DW568" i="4" s="1"/>
  <c r="CZ568" i="4"/>
  <c r="DA568" i="4"/>
  <c r="DB568" i="4"/>
  <c r="DC568" i="4"/>
  <c r="DD568" i="4"/>
  <c r="DE568" i="4"/>
  <c r="DF568" i="4"/>
  <c r="DG568" i="4"/>
  <c r="DH568" i="4"/>
  <c r="DI568" i="4"/>
  <c r="DJ568" i="4"/>
  <c r="DK568" i="4"/>
  <c r="DM568" i="4"/>
  <c r="DP568" i="4"/>
  <c r="DV568" i="4"/>
  <c r="BN569" i="4"/>
  <c r="BO569" i="4"/>
  <c r="BP569" i="4"/>
  <c r="CB569" i="4" s="1"/>
  <c r="CN569" i="4" s="1"/>
  <c r="DP569" i="4" s="1"/>
  <c r="BQ569" i="4"/>
  <c r="CC569" i="4" s="1"/>
  <c r="CO569" i="4" s="1"/>
  <c r="BR569" i="4"/>
  <c r="CD569" i="4" s="1"/>
  <c r="BS569" i="4"/>
  <c r="BT569" i="4"/>
  <c r="BU569" i="4"/>
  <c r="CG569" i="4" s="1"/>
  <c r="BV569" i="4"/>
  <c r="BW569" i="4"/>
  <c r="BX569" i="4"/>
  <c r="CJ569" i="4" s="1"/>
  <c r="CV569" i="4" s="1"/>
  <c r="DX569" i="4" s="1"/>
  <c r="BY569" i="4"/>
  <c r="BZ569" i="4"/>
  <c r="CL569" i="4" s="1"/>
  <c r="DN569" i="4" s="1"/>
  <c r="CA569" i="4"/>
  <c r="CE569" i="4"/>
  <c r="CQ569" i="4" s="1"/>
  <c r="CF569" i="4"/>
  <c r="CR569" i="4" s="1"/>
  <c r="CH569" i="4"/>
  <c r="CT569" i="4" s="1"/>
  <c r="CI569" i="4"/>
  <c r="CK569" i="4"/>
  <c r="CW569" i="4" s="1"/>
  <c r="CM569" i="4"/>
  <c r="CP569" i="4"/>
  <c r="CS569" i="4"/>
  <c r="DU569" i="4" s="1"/>
  <c r="CU569" i="4"/>
  <c r="DW569" i="4" s="1"/>
  <c r="CZ569" i="4"/>
  <c r="DA569" i="4"/>
  <c r="DB569" i="4"/>
  <c r="DC569" i="4"/>
  <c r="DD569" i="4"/>
  <c r="DR569" i="4" s="1"/>
  <c r="DE569" i="4"/>
  <c r="DF569" i="4"/>
  <c r="DG569" i="4"/>
  <c r="DH569" i="4"/>
  <c r="DI569" i="4"/>
  <c r="DJ569" i="4"/>
  <c r="DK569" i="4"/>
  <c r="DL569" i="4"/>
  <c r="DO569" i="4"/>
  <c r="DQ569" i="4"/>
  <c r="DT569" i="4"/>
  <c r="DV569" i="4"/>
  <c r="BN570" i="4"/>
  <c r="BZ570" i="4" s="1"/>
  <c r="CL570" i="4" s="1"/>
  <c r="DN570" i="4" s="1"/>
  <c r="BO570" i="4"/>
  <c r="BP570" i="4"/>
  <c r="CB570" i="4" s="1"/>
  <c r="CN570" i="4" s="1"/>
  <c r="BQ570" i="4"/>
  <c r="CC570" i="4" s="1"/>
  <c r="CO570" i="4" s="1"/>
  <c r="BR570" i="4"/>
  <c r="BS570" i="4"/>
  <c r="BT570" i="4"/>
  <c r="BU570" i="4"/>
  <c r="CG570" i="4" s="1"/>
  <c r="CS570" i="4" s="1"/>
  <c r="DU570" i="4" s="1"/>
  <c r="BV570" i="4"/>
  <c r="CH570" i="4" s="1"/>
  <c r="BW570" i="4"/>
  <c r="BX570" i="4"/>
  <c r="CJ570" i="4" s="1"/>
  <c r="CV570" i="4" s="1"/>
  <c r="BY570" i="4"/>
  <c r="CK570" i="4" s="1"/>
  <c r="CW570" i="4" s="1"/>
  <c r="DY570" i="4" s="1"/>
  <c r="CA570" i="4"/>
  <c r="CM570" i="4" s="1"/>
  <c r="CD570" i="4"/>
  <c r="CP570" i="4" s="1"/>
  <c r="CE570" i="4"/>
  <c r="CF570" i="4"/>
  <c r="CR570" i="4" s="1"/>
  <c r="DT570" i="4" s="1"/>
  <c r="CI570" i="4"/>
  <c r="CU570" i="4" s="1"/>
  <c r="CQ570" i="4"/>
  <c r="CT570" i="4"/>
  <c r="DV570" i="4" s="1"/>
  <c r="CZ570" i="4"/>
  <c r="DA570" i="4"/>
  <c r="DB570" i="4"/>
  <c r="DC570" i="4"/>
  <c r="DD570" i="4"/>
  <c r="DR570" i="4" s="1"/>
  <c r="DE570" i="4"/>
  <c r="DS570" i="4" s="1"/>
  <c r="DF570" i="4"/>
  <c r="DG570" i="4"/>
  <c r="DH570" i="4"/>
  <c r="DI570" i="4"/>
  <c r="DJ570" i="4"/>
  <c r="DK570" i="4"/>
  <c r="BN571" i="4"/>
  <c r="BZ571" i="4" s="1"/>
  <c r="BO571" i="4"/>
  <c r="CA571" i="4" s="1"/>
  <c r="CM571" i="4" s="1"/>
  <c r="DO571" i="4" s="1"/>
  <c r="BP571" i="4"/>
  <c r="BQ571" i="4"/>
  <c r="CC571" i="4" s="1"/>
  <c r="CO571" i="4" s="1"/>
  <c r="DQ571" i="4" s="1"/>
  <c r="BR571" i="4"/>
  <c r="BS571" i="4"/>
  <c r="CE571" i="4" s="1"/>
  <c r="CQ571" i="4" s="1"/>
  <c r="BT571" i="4"/>
  <c r="CF571" i="4" s="1"/>
  <c r="BU571" i="4"/>
  <c r="BV571" i="4"/>
  <c r="CH571" i="4" s="1"/>
  <c r="BW571" i="4"/>
  <c r="CI571" i="4" s="1"/>
  <c r="CU571" i="4" s="1"/>
  <c r="BX571" i="4"/>
  <c r="BY571" i="4"/>
  <c r="CK571" i="4" s="1"/>
  <c r="CW571" i="4" s="1"/>
  <c r="DY571" i="4" s="1"/>
  <c r="CB571" i="4"/>
  <c r="CN571" i="4" s="1"/>
  <c r="CD571" i="4"/>
  <c r="CP571" i="4" s="1"/>
  <c r="CG571" i="4"/>
  <c r="CS571" i="4" s="1"/>
  <c r="CJ571" i="4"/>
  <c r="CV571" i="4" s="1"/>
  <c r="CL571" i="4"/>
  <c r="CR571" i="4"/>
  <c r="DT571" i="4" s="1"/>
  <c r="CT571" i="4"/>
  <c r="CZ571" i="4"/>
  <c r="DA571" i="4"/>
  <c r="DB571" i="4"/>
  <c r="DP571" i="4" s="1"/>
  <c r="DC571" i="4"/>
  <c r="DD571" i="4"/>
  <c r="DE571" i="4"/>
  <c r="DS571" i="4" s="1"/>
  <c r="DF571" i="4"/>
  <c r="DG571" i="4"/>
  <c r="DH571" i="4"/>
  <c r="DI571" i="4"/>
  <c r="DJ571" i="4"/>
  <c r="DX571" i="4" s="1"/>
  <c r="DK571" i="4"/>
  <c r="DM571" i="4"/>
  <c r="DR571" i="4"/>
  <c r="DU571" i="4"/>
  <c r="BN572" i="4"/>
  <c r="BO572" i="4"/>
  <c r="BP572" i="4"/>
  <c r="BQ572" i="4"/>
  <c r="BR572" i="4"/>
  <c r="CD572" i="4" s="1"/>
  <c r="CP572" i="4" s="1"/>
  <c r="DR572" i="4" s="1"/>
  <c r="BS572" i="4"/>
  <c r="CE572" i="4" s="1"/>
  <c r="CQ572" i="4" s="1"/>
  <c r="BT572" i="4"/>
  <c r="CF572" i="4" s="1"/>
  <c r="BU572" i="4"/>
  <c r="BV572" i="4"/>
  <c r="BW572" i="4"/>
  <c r="CI572" i="4" s="1"/>
  <c r="BX572" i="4"/>
  <c r="BY572" i="4"/>
  <c r="BZ572" i="4"/>
  <c r="CL572" i="4" s="1"/>
  <c r="CA572" i="4"/>
  <c r="CB572" i="4"/>
  <c r="CN572" i="4" s="1"/>
  <c r="DP572" i="4" s="1"/>
  <c r="CC572" i="4"/>
  <c r="CG572" i="4"/>
  <c r="CS572" i="4" s="1"/>
  <c r="DU572" i="4" s="1"/>
  <c r="CH572" i="4"/>
  <c r="CT572" i="4" s="1"/>
  <c r="CJ572" i="4"/>
  <c r="CV572" i="4" s="1"/>
  <c r="CK572" i="4"/>
  <c r="CM572" i="4"/>
  <c r="CO572" i="4"/>
  <c r="DQ572" i="4" s="1"/>
  <c r="CR572" i="4"/>
  <c r="CU572" i="4"/>
  <c r="DW572" i="4" s="1"/>
  <c r="CW572" i="4"/>
  <c r="DY572" i="4" s="1"/>
  <c r="CZ572" i="4"/>
  <c r="DA572" i="4"/>
  <c r="DB572" i="4"/>
  <c r="DC572" i="4"/>
  <c r="DD572" i="4"/>
  <c r="DE572" i="4"/>
  <c r="DS572" i="4" s="1"/>
  <c r="DF572" i="4"/>
  <c r="DT572" i="4" s="1"/>
  <c r="DG572" i="4"/>
  <c r="DH572" i="4"/>
  <c r="DI572" i="4"/>
  <c r="DJ572" i="4"/>
  <c r="DK572" i="4"/>
  <c r="DN572" i="4"/>
  <c r="DO572" i="4"/>
  <c r="DX572" i="4"/>
  <c r="BN573" i="4"/>
  <c r="BO573" i="4"/>
  <c r="BP573" i="4"/>
  <c r="CB573" i="4" s="1"/>
  <c r="CN573" i="4" s="1"/>
  <c r="DP573" i="4" s="1"/>
  <c r="BQ573" i="4"/>
  <c r="BR573" i="4"/>
  <c r="CD573" i="4" s="1"/>
  <c r="CP573" i="4" s="1"/>
  <c r="BS573" i="4"/>
  <c r="CE573" i="4" s="1"/>
  <c r="CQ573" i="4" s="1"/>
  <c r="BT573" i="4"/>
  <c r="BU573" i="4"/>
  <c r="BV573" i="4"/>
  <c r="BW573" i="4"/>
  <c r="CI573" i="4" s="1"/>
  <c r="CU573" i="4" s="1"/>
  <c r="BX573" i="4"/>
  <c r="CJ573" i="4" s="1"/>
  <c r="CV573" i="4" s="1"/>
  <c r="DX573" i="4" s="1"/>
  <c r="BY573" i="4"/>
  <c r="BZ573" i="4"/>
  <c r="CL573" i="4" s="1"/>
  <c r="CA573" i="4"/>
  <c r="CC573" i="4"/>
  <c r="CO573" i="4" s="1"/>
  <c r="DQ573" i="4" s="1"/>
  <c r="CF573" i="4"/>
  <c r="CR573" i="4" s="1"/>
  <c r="CG573" i="4"/>
  <c r="CH573" i="4"/>
  <c r="CT573" i="4" s="1"/>
  <c r="CK573" i="4"/>
  <c r="CW573" i="4" s="1"/>
  <c r="DY573" i="4" s="1"/>
  <c r="CM573" i="4"/>
  <c r="CS573" i="4"/>
  <c r="CZ573" i="4"/>
  <c r="DA573" i="4"/>
  <c r="DB573" i="4"/>
  <c r="DC573" i="4"/>
  <c r="DD573" i="4"/>
  <c r="DE573" i="4"/>
  <c r="DS573" i="4" s="1"/>
  <c r="DF573" i="4"/>
  <c r="DL573" i="4" s="1"/>
  <c r="DG573" i="4"/>
  <c r="DH573" i="4"/>
  <c r="DI573" i="4"/>
  <c r="DJ573" i="4"/>
  <c r="DK573" i="4"/>
  <c r="DM573" i="4"/>
  <c r="DN573" i="4"/>
  <c r="DV573" i="4"/>
  <c r="DW573" i="4"/>
  <c r="BN574" i="4"/>
  <c r="BZ574" i="4" s="1"/>
  <c r="BO574" i="4"/>
  <c r="BP574" i="4"/>
  <c r="CB574" i="4" s="1"/>
  <c r="BQ574" i="4"/>
  <c r="BR574" i="4"/>
  <c r="BS574" i="4"/>
  <c r="CE574" i="4" s="1"/>
  <c r="CQ574" i="4" s="1"/>
  <c r="BT574" i="4"/>
  <c r="BU574" i="4"/>
  <c r="BV574" i="4"/>
  <c r="CH574" i="4" s="1"/>
  <c r="BW574" i="4"/>
  <c r="BX574" i="4"/>
  <c r="CJ574" i="4" s="1"/>
  <c r="BY574" i="4"/>
  <c r="CA574" i="4"/>
  <c r="CC574" i="4"/>
  <c r="CO574" i="4" s="1"/>
  <c r="CD574" i="4"/>
  <c r="CP574" i="4" s="1"/>
  <c r="DR574" i="4" s="1"/>
  <c r="CF574" i="4"/>
  <c r="CR574" i="4" s="1"/>
  <c r="CG574" i="4"/>
  <c r="CS574" i="4" s="1"/>
  <c r="DU574" i="4" s="1"/>
  <c r="CI574" i="4"/>
  <c r="CU574" i="4" s="1"/>
  <c r="CK574" i="4"/>
  <c r="CL574" i="4"/>
  <c r="DN574" i="4" s="1"/>
  <c r="CM574" i="4"/>
  <c r="CN574" i="4"/>
  <c r="CT574" i="4"/>
  <c r="DV574" i="4" s="1"/>
  <c r="CV574" i="4"/>
  <c r="CW574" i="4"/>
  <c r="CZ574" i="4"/>
  <c r="DA574" i="4"/>
  <c r="DB574" i="4"/>
  <c r="DL574" i="4" s="1"/>
  <c r="DC574" i="4"/>
  <c r="DQ574" i="4" s="1"/>
  <c r="DD574" i="4"/>
  <c r="DE574" i="4"/>
  <c r="DS574" i="4" s="1"/>
  <c r="DF574" i="4"/>
  <c r="DG574" i="4"/>
  <c r="DH574" i="4"/>
  <c r="DI574" i="4"/>
  <c r="DW574" i="4" s="1"/>
  <c r="DJ574" i="4"/>
  <c r="DK574" i="4"/>
  <c r="DO574" i="4"/>
  <c r="DT574" i="4"/>
  <c r="DY574" i="4"/>
  <c r="BN575" i="4"/>
  <c r="BZ575" i="4" s="1"/>
  <c r="BO575" i="4"/>
  <c r="CA575" i="4" s="1"/>
  <c r="CM575" i="4" s="1"/>
  <c r="BP575" i="4"/>
  <c r="BQ575" i="4"/>
  <c r="BR575" i="4"/>
  <c r="BS575" i="4"/>
  <c r="CE575" i="4" s="1"/>
  <c r="CQ575" i="4" s="1"/>
  <c r="DS575" i="4" s="1"/>
  <c r="BT575" i="4"/>
  <c r="CF575" i="4" s="1"/>
  <c r="CR575" i="4" s="1"/>
  <c r="DT575" i="4" s="1"/>
  <c r="BU575" i="4"/>
  <c r="CG575" i="4" s="1"/>
  <c r="CS575" i="4" s="1"/>
  <c r="BV575" i="4"/>
  <c r="CH575" i="4" s="1"/>
  <c r="BW575" i="4"/>
  <c r="BX575" i="4"/>
  <c r="BY575" i="4"/>
  <c r="CK575" i="4" s="1"/>
  <c r="CB575" i="4"/>
  <c r="CN575" i="4" s="1"/>
  <c r="CC575" i="4"/>
  <c r="CO575" i="4" s="1"/>
  <c r="DQ575" i="4" s="1"/>
  <c r="CD575" i="4"/>
  <c r="CP575" i="4" s="1"/>
  <c r="CI575" i="4"/>
  <c r="CU575" i="4" s="1"/>
  <c r="DW575" i="4" s="1"/>
  <c r="CJ575" i="4"/>
  <c r="CV575" i="4" s="1"/>
  <c r="DX575" i="4" s="1"/>
  <c r="CL575" i="4"/>
  <c r="CT575" i="4"/>
  <c r="CW575" i="4"/>
  <c r="CZ575" i="4"/>
  <c r="DA575" i="4"/>
  <c r="DB575" i="4"/>
  <c r="DC575" i="4"/>
  <c r="DD575" i="4"/>
  <c r="DE575" i="4"/>
  <c r="DF575" i="4"/>
  <c r="DG575" i="4"/>
  <c r="DH575" i="4"/>
  <c r="DV575" i="4" s="1"/>
  <c r="DI575" i="4"/>
  <c r="DJ575" i="4"/>
  <c r="DK575" i="4"/>
  <c r="DM575" i="4"/>
  <c r="CY575" i="4" s="1"/>
  <c r="EA575" i="4" s="1"/>
  <c r="DP575" i="4"/>
  <c r="DR575" i="4"/>
  <c r="BN576" i="4"/>
  <c r="BO576" i="4"/>
  <c r="CA576" i="4" s="1"/>
  <c r="BP576" i="4"/>
  <c r="BQ576" i="4"/>
  <c r="BR576" i="4"/>
  <c r="CD576" i="4" s="1"/>
  <c r="BS576" i="4"/>
  <c r="BT576" i="4"/>
  <c r="CF576" i="4" s="1"/>
  <c r="CR576" i="4" s="1"/>
  <c r="BU576" i="4"/>
  <c r="CG576" i="4" s="1"/>
  <c r="CS576" i="4" s="1"/>
  <c r="BV576" i="4"/>
  <c r="BW576" i="4"/>
  <c r="BX576" i="4"/>
  <c r="BY576" i="4"/>
  <c r="CK576" i="4" s="1"/>
  <c r="CW576" i="4" s="1"/>
  <c r="BZ576" i="4"/>
  <c r="CL576" i="4" s="1"/>
  <c r="CB576" i="4"/>
  <c r="CN576" i="4" s="1"/>
  <c r="CC576" i="4"/>
  <c r="CO576" i="4" s="1"/>
  <c r="DQ576" i="4" s="1"/>
  <c r="CE576" i="4"/>
  <c r="CQ576" i="4" s="1"/>
  <c r="DS576" i="4" s="1"/>
  <c r="CH576" i="4"/>
  <c r="CT576" i="4" s="1"/>
  <c r="CI576" i="4"/>
  <c r="CJ576" i="4"/>
  <c r="CV576" i="4" s="1"/>
  <c r="CM576" i="4"/>
  <c r="CP576" i="4"/>
  <c r="DR576" i="4" s="1"/>
  <c r="CU576" i="4"/>
  <c r="CZ576" i="4"/>
  <c r="DA576" i="4"/>
  <c r="DB576" i="4"/>
  <c r="DC576" i="4"/>
  <c r="DD576" i="4"/>
  <c r="DE576" i="4"/>
  <c r="DF576" i="4"/>
  <c r="DT576" i="4" s="1"/>
  <c r="DG576" i="4"/>
  <c r="DH576" i="4"/>
  <c r="DI576" i="4"/>
  <c r="DJ576" i="4"/>
  <c r="DK576" i="4"/>
  <c r="DM576" i="4"/>
  <c r="DO576" i="4"/>
  <c r="DP576" i="4"/>
  <c r="DV576" i="4"/>
  <c r="DX576" i="4"/>
  <c r="DY576" i="4"/>
  <c r="BN577" i="4"/>
  <c r="BO577" i="4"/>
  <c r="BP577" i="4"/>
  <c r="CB577" i="4" s="1"/>
  <c r="CN577" i="4" s="1"/>
  <c r="DP577" i="4" s="1"/>
  <c r="BQ577" i="4"/>
  <c r="BR577" i="4"/>
  <c r="CD577" i="4" s="1"/>
  <c r="BS577" i="4"/>
  <c r="CE577" i="4" s="1"/>
  <c r="CQ577" i="4" s="1"/>
  <c r="BT577" i="4"/>
  <c r="CF577" i="4" s="1"/>
  <c r="CR577" i="4" s="1"/>
  <c r="DT577" i="4" s="1"/>
  <c r="BU577" i="4"/>
  <c r="BV577" i="4"/>
  <c r="BW577" i="4"/>
  <c r="BX577" i="4"/>
  <c r="CJ577" i="4" s="1"/>
  <c r="CV577" i="4" s="1"/>
  <c r="DX577" i="4" s="1"/>
  <c r="BY577" i="4"/>
  <c r="BZ577" i="4"/>
  <c r="CL577" i="4" s="1"/>
  <c r="DN577" i="4" s="1"/>
  <c r="CA577" i="4"/>
  <c r="CM577" i="4" s="1"/>
  <c r="CC577" i="4"/>
  <c r="CG577" i="4"/>
  <c r="CH577" i="4"/>
  <c r="CT577" i="4" s="1"/>
  <c r="CI577" i="4"/>
  <c r="CU577" i="4" s="1"/>
  <c r="CK577" i="4"/>
  <c r="CW577" i="4" s="1"/>
  <c r="CO577" i="4"/>
  <c r="CP577" i="4"/>
  <c r="CS577" i="4"/>
  <c r="CZ577" i="4"/>
  <c r="DA577" i="4"/>
  <c r="DO577" i="4" s="1"/>
  <c r="DB577" i="4"/>
  <c r="DC577" i="4"/>
  <c r="DQ577" i="4" s="1"/>
  <c r="DD577" i="4"/>
  <c r="DE577" i="4"/>
  <c r="DF577" i="4"/>
  <c r="DL577" i="4" s="1"/>
  <c r="DG577" i="4"/>
  <c r="DU577" i="4" s="1"/>
  <c r="DH577" i="4"/>
  <c r="DI577" i="4"/>
  <c r="DJ577" i="4"/>
  <c r="DK577" i="4"/>
  <c r="DY577" i="4" s="1"/>
  <c r="DS577" i="4"/>
  <c r="DV577" i="4"/>
  <c r="BN578" i="4"/>
  <c r="BZ578" i="4" s="1"/>
  <c r="CL578" i="4" s="1"/>
  <c r="DN578" i="4" s="1"/>
  <c r="BO578" i="4"/>
  <c r="BP578" i="4"/>
  <c r="CB578" i="4" s="1"/>
  <c r="BQ578" i="4"/>
  <c r="CC578" i="4" s="1"/>
  <c r="BR578" i="4"/>
  <c r="BS578" i="4"/>
  <c r="CE578" i="4" s="1"/>
  <c r="CQ578" i="4" s="1"/>
  <c r="BT578" i="4"/>
  <c r="BU578" i="4"/>
  <c r="CG578" i="4" s="1"/>
  <c r="CS578" i="4" s="1"/>
  <c r="BV578" i="4"/>
  <c r="CH578" i="4" s="1"/>
  <c r="BW578" i="4"/>
  <c r="CI578" i="4" s="1"/>
  <c r="CU578" i="4" s="1"/>
  <c r="BX578" i="4"/>
  <c r="CJ578" i="4" s="1"/>
  <c r="BY578" i="4"/>
  <c r="CA578" i="4"/>
  <c r="CM578" i="4" s="1"/>
  <c r="CD578" i="4"/>
  <c r="CP578" i="4" s="1"/>
  <c r="CF578" i="4"/>
  <c r="CR578" i="4" s="1"/>
  <c r="CK578" i="4"/>
  <c r="CW578" i="4" s="1"/>
  <c r="DY578" i="4" s="1"/>
  <c r="CN578" i="4"/>
  <c r="CO578" i="4"/>
  <c r="DQ578" i="4" s="1"/>
  <c r="CT578" i="4"/>
  <c r="DV578" i="4" s="1"/>
  <c r="CV578" i="4"/>
  <c r="CZ578" i="4"/>
  <c r="DA578" i="4"/>
  <c r="DB578" i="4"/>
  <c r="DP578" i="4" s="1"/>
  <c r="DC578" i="4"/>
  <c r="DD578" i="4"/>
  <c r="DR578" i="4" s="1"/>
  <c r="DE578" i="4"/>
  <c r="DF578" i="4"/>
  <c r="DG578" i="4"/>
  <c r="DH578" i="4"/>
  <c r="DI578" i="4"/>
  <c r="DJ578" i="4"/>
  <c r="DX578" i="4" s="1"/>
  <c r="DK578" i="4"/>
  <c r="DM578" i="4"/>
  <c r="DU578" i="4"/>
  <c r="DW578" i="4"/>
  <c r="BN579" i="4"/>
  <c r="BZ579" i="4" s="1"/>
  <c r="CL579" i="4" s="1"/>
  <c r="BO579" i="4"/>
  <c r="BP579" i="4"/>
  <c r="CB579" i="4" s="1"/>
  <c r="BQ579" i="4"/>
  <c r="CC579" i="4" s="1"/>
  <c r="CO579" i="4" s="1"/>
  <c r="BR579" i="4"/>
  <c r="BS579" i="4"/>
  <c r="BT579" i="4"/>
  <c r="CF579" i="4" s="1"/>
  <c r="BU579" i="4"/>
  <c r="BV579" i="4"/>
  <c r="CH579" i="4" s="1"/>
  <c r="CT579" i="4" s="1"/>
  <c r="BW579" i="4"/>
  <c r="BX579" i="4"/>
  <c r="BY579" i="4"/>
  <c r="CK579" i="4" s="1"/>
  <c r="CW579" i="4" s="1"/>
  <c r="CA579" i="4"/>
  <c r="CM579" i="4" s="1"/>
  <c r="CD579" i="4"/>
  <c r="CP579" i="4" s="1"/>
  <c r="CE579" i="4"/>
  <c r="CG579" i="4"/>
  <c r="CI579" i="4"/>
  <c r="CU579" i="4" s="1"/>
  <c r="CJ579" i="4"/>
  <c r="CV579" i="4" s="1"/>
  <c r="CN579" i="4"/>
  <c r="CQ579" i="4"/>
  <c r="DS579" i="4" s="1"/>
  <c r="CR579" i="4"/>
  <c r="DT579" i="4" s="1"/>
  <c r="CS579" i="4"/>
  <c r="DU579" i="4" s="1"/>
  <c r="CZ579" i="4"/>
  <c r="DA579" i="4"/>
  <c r="DB579" i="4"/>
  <c r="DP579" i="4" s="1"/>
  <c r="DC579" i="4"/>
  <c r="DD579" i="4"/>
  <c r="DE579" i="4"/>
  <c r="DF579" i="4"/>
  <c r="DG579" i="4"/>
  <c r="DH579" i="4"/>
  <c r="DI579" i="4"/>
  <c r="DW579" i="4" s="1"/>
  <c r="DJ579" i="4"/>
  <c r="DX579" i="4" s="1"/>
  <c r="DK579" i="4"/>
  <c r="DQ579" i="4"/>
  <c r="DR579" i="4"/>
  <c r="BN580" i="4"/>
  <c r="BZ580" i="4" s="1"/>
  <c r="CL580" i="4" s="1"/>
  <c r="DN580" i="4" s="1"/>
  <c r="BO580" i="4"/>
  <c r="CA580" i="4" s="1"/>
  <c r="BP580" i="4"/>
  <c r="BQ580" i="4"/>
  <c r="BR580" i="4"/>
  <c r="BS580" i="4"/>
  <c r="BT580" i="4"/>
  <c r="CF580" i="4" s="1"/>
  <c r="BU580" i="4"/>
  <c r="CG580" i="4" s="1"/>
  <c r="CS580" i="4" s="1"/>
  <c r="DU580" i="4" s="1"/>
  <c r="BV580" i="4"/>
  <c r="CH580" i="4" s="1"/>
  <c r="BW580" i="4"/>
  <c r="BX580" i="4"/>
  <c r="BY580" i="4"/>
  <c r="CB580" i="4"/>
  <c r="CN580" i="4" s="1"/>
  <c r="DP580" i="4" s="1"/>
  <c r="CC580" i="4"/>
  <c r="CO580" i="4" s="1"/>
  <c r="CD580" i="4"/>
  <c r="CP580" i="4" s="1"/>
  <c r="DR580" i="4" s="1"/>
  <c r="CE580" i="4"/>
  <c r="CI580" i="4"/>
  <c r="CJ580" i="4"/>
  <c r="CV580" i="4" s="1"/>
  <c r="CK580" i="4"/>
  <c r="CW580" i="4" s="1"/>
  <c r="CM580" i="4"/>
  <c r="CQ580" i="4"/>
  <c r="CR580" i="4"/>
  <c r="CT580" i="4"/>
  <c r="CU580" i="4"/>
  <c r="DW580" i="4" s="1"/>
  <c r="CZ580" i="4"/>
  <c r="DA580" i="4"/>
  <c r="DB580" i="4"/>
  <c r="DC580" i="4"/>
  <c r="DQ580" i="4" s="1"/>
  <c r="DD580" i="4"/>
  <c r="DE580" i="4"/>
  <c r="DS580" i="4" s="1"/>
  <c r="DF580" i="4"/>
  <c r="DG580" i="4"/>
  <c r="DH580" i="4"/>
  <c r="DI580" i="4"/>
  <c r="DJ580" i="4"/>
  <c r="DK580" i="4"/>
  <c r="DM580" i="4"/>
  <c r="DV580" i="4"/>
  <c r="DX580" i="4"/>
  <c r="BN581" i="4"/>
  <c r="BO581" i="4"/>
  <c r="CA581" i="4" s="1"/>
  <c r="BP581" i="4"/>
  <c r="CB581" i="4" s="1"/>
  <c r="CN581" i="4" s="1"/>
  <c r="BQ581" i="4"/>
  <c r="CC581" i="4" s="1"/>
  <c r="CO581" i="4" s="1"/>
  <c r="BR581" i="4"/>
  <c r="CD581" i="4" s="1"/>
  <c r="BS581" i="4"/>
  <c r="CE581" i="4" s="1"/>
  <c r="BT581" i="4"/>
  <c r="BU581" i="4"/>
  <c r="BV581" i="4"/>
  <c r="BW581" i="4"/>
  <c r="CI581" i="4" s="1"/>
  <c r="CU581" i="4" s="1"/>
  <c r="BX581" i="4"/>
  <c r="CJ581" i="4" s="1"/>
  <c r="CV581" i="4" s="1"/>
  <c r="DX581" i="4" s="1"/>
  <c r="BY581" i="4"/>
  <c r="CK581" i="4" s="1"/>
  <c r="CW581" i="4" s="1"/>
  <c r="BZ581" i="4"/>
  <c r="CL581" i="4" s="1"/>
  <c r="CF581" i="4"/>
  <c r="CR581" i="4" s="1"/>
  <c r="CG581" i="4"/>
  <c r="CS581" i="4" s="1"/>
  <c r="CH581" i="4"/>
  <c r="CT581" i="4" s="1"/>
  <c r="CM581" i="4"/>
  <c r="CP581" i="4"/>
  <c r="CQ581" i="4"/>
  <c r="DS581" i="4" s="1"/>
  <c r="CZ581" i="4"/>
  <c r="DL581" i="4" s="1"/>
  <c r="DA581" i="4"/>
  <c r="DB581" i="4"/>
  <c r="DC581" i="4"/>
  <c r="DD581" i="4"/>
  <c r="DR581" i="4" s="1"/>
  <c r="DE581" i="4"/>
  <c r="DF581" i="4"/>
  <c r="DT581" i="4" s="1"/>
  <c r="DG581" i="4"/>
  <c r="DH581" i="4"/>
  <c r="DV581" i="4" s="1"/>
  <c r="DI581" i="4"/>
  <c r="DJ581" i="4"/>
  <c r="DK581" i="4"/>
  <c r="DO581" i="4"/>
  <c r="DP581" i="4"/>
  <c r="DU581" i="4"/>
  <c r="DW581" i="4"/>
  <c r="DY581" i="4"/>
  <c r="BN582" i="4"/>
  <c r="BO582" i="4"/>
  <c r="BP582" i="4"/>
  <c r="CB582" i="4" s="1"/>
  <c r="CN582" i="4" s="1"/>
  <c r="BQ582" i="4"/>
  <c r="BR582" i="4"/>
  <c r="CD582" i="4" s="1"/>
  <c r="CP582" i="4" s="1"/>
  <c r="DR582" i="4" s="1"/>
  <c r="BS582" i="4"/>
  <c r="CE582" i="4" s="1"/>
  <c r="CQ582" i="4" s="1"/>
  <c r="DS582" i="4" s="1"/>
  <c r="BT582" i="4"/>
  <c r="BU582" i="4"/>
  <c r="BV582" i="4"/>
  <c r="CH582" i="4" s="1"/>
  <c r="CT582" i="4" s="1"/>
  <c r="DV582" i="4" s="1"/>
  <c r="BW582" i="4"/>
  <c r="BX582" i="4"/>
  <c r="CJ582" i="4" s="1"/>
  <c r="CV582" i="4" s="1"/>
  <c r="BY582" i="4"/>
  <c r="BZ582" i="4"/>
  <c r="CL582" i="4" s="1"/>
  <c r="DN582" i="4" s="1"/>
  <c r="CA582" i="4"/>
  <c r="CM582" i="4" s="1"/>
  <c r="CC582" i="4"/>
  <c r="CO582" i="4" s="1"/>
  <c r="CF582" i="4"/>
  <c r="CR582" i="4" s="1"/>
  <c r="CG582" i="4"/>
  <c r="CS582" i="4" s="1"/>
  <c r="CI582" i="4"/>
  <c r="CK582" i="4"/>
  <c r="CW582" i="4" s="1"/>
  <c r="CU582" i="4"/>
  <c r="CZ582" i="4"/>
  <c r="DA582" i="4"/>
  <c r="DB582" i="4"/>
  <c r="DC582" i="4"/>
  <c r="DQ582" i="4" s="1"/>
  <c r="DD582" i="4"/>
  <c r="DE582" i="4"/>
  <c r="DF582" i="4"/>
  <c r="DG582" i="4"/>
  <c r="DH582" i="4"/>
  <c r="DI582" i="4"/>
  <c r="DW582" i="4" s="1"/>
  <c r="DJ582" i="4"/>
  <c r="DX582" i="4" s="1"/>
  <c r="DK582" i="4"/>
  <c r="DY582" i="4" s="1"/>
  <c r="DT582" i="4"/>
  <c r="BN583" i="4"/>
  <c r="BZ583" i="4" s="1"/>
  <c r="CL583" i="4" s="1"/>
  <c r="BO583" i="4"/>
  <c r="CA583" i="4" s="1"/>
  <c r="CM583" i="4" s="1"/>
  <c r="DO583" i="4" s="1"/>
  <c r="BP583" i="4"/>
  <c r="BQ583" i="4"/>
  <c r="CC583" i="4" s="1"/>
  <c r="BR583" i="4"/>
  <c r="BS583" i="4"/>
  <c r="CE583" i="4" s="1"/>
  <c r="CQ583" i="4" s="1"/>
  <c r="BT583" i="4"/>
  <c r="BU583" i="4"/>
  <c r="CG583" i="4" s="1"/>
  <c r="CS583" i="4" s="1"/>
  <c r="BV583" i="4"/>
  <c r="CH583" i="4" s="1"/>
  <c r="CT583" i="4" s="1"/>
  <c r="BW583" i="4"/>
  <c r="CI583" i="4" s="1"/>
  <c r="CU583" i="4" s="1"/>
  <c r="BX583" i="4"/>
  <c r="BY583" i="4"/>
  <c r="CB583" i="4"/>
  <c r="CN583" i="4" s="1"/>
  <c r="DP583" i="4" s="1"/>
  <c r="CD583" i="4"/>
  <c r="CP583" i="4" s="1"/>
  <c r="DR583" i="4" s="1"/>
  <c r="CF583" i="4"/>
  <c r="CR583" i="4" s="1"/>
  <c r="CJ583" i="4"/>
  <c r="CK583" i="4"/>
  <c r="CW583" i="4" s="1"/>
  <c r="CO583" i="4"/>
  <c r="CV583" i="4"/>
  <c r="CZ583" i="4"/>
  <c r="DL583" i="4" s="1"/>
  <c r="DA583" i="4"/>
  <c r="DB583" i="4"/>
  <c r="DC583" i="4"/>
  <c r="DQ583" i="4" s="1"/>
  <c r="DD583" i="4"/>
  <c r="DE583" i="4"/>
  <c r="DF583" i="4"/>
  <c r="DG583" i="4"/>
  <c r="DU583" i="4" s="1"/>
  <c r="DH583" i="4"/>
  <c r="DI583" i="4"/>
  <c r="DJ583" i="4"/>
  <c r="DK583" i="4"/>
  <c r="DT583" i="4"/>
  <c r="DW583" i="4"/>
  <c r="DX583" i="4"/>
  <c r="BN584" i="4"/>
  <c r="BO584" i="4"/>
  <c r="BP584" i="4"/>
  <c r="BQ584" i="4"/>
  <c r="CC584" i="4" s="1"/>
  <c r="BR584" i="4"/>
  <c r="CD584" i="4" s="1"/>
  <c r="CP584" i="4" s="1"/>
  <c r="DR584" i="4" s="1"/>
  <c r="BS584" i="4"/>
  <c r="CE584" i="4" s="1"/>
  <c r="CQ584" i="4" s="1"/>
  <c r="DS584" i="4" s="1"/>
  <c r="BT584" i="4"/>
  <c r="CF584" i="4" s="1"/>
  <c r="BU584" i="4"/>
  <c r="CG584" i="4" s="1"/>
  <c r="BV584" i="4"/>
  <c r="BW584" i="4"/>
  <c r="CI584" i="4" s="1"/>
  <c r="CU584" i="4" s="1"/>
  <c r="BX584" i="4"/>
  <c r="BY584" i="4"/>
  <c r="CK584" i="4" s="1"/>
  <c r="CW584" i="4" s="1"/>
  <c r="BZ584" i="4"/>
  <c r="CL584" i="4" s="1"/>
  <c r="CA584" i="4"/>
  <c r="CM584" i="4" s="1"/>
  <c r="DO584" i="4" s="1"/>
  <c r="CB584" i="4"/>
  <c r="CN584" i="4" s="1"/>
  <c r="CH584" i="4"/>
  <c r="CT584" i="4" s="1"/>
  <c r="CJ584" i="4"/>
  <c r="CV584" i="4" s="1"/>
  <c r="CO584" i="4"/>
  <c r="CR584" i="4"/>
  <c r="CS584" i="4"/>
  <c r="DU584" i="4" s="1"/>
  <c r="CZ584" i="4"/>
  <c r="DA584" i="4"/>
  <c r="DB584" i="4"/>
  <c r="DP584" i="4" s="1"/>
  <c r="DC584" i="4"/>
  <c r="DD584" i="4"/>
  <c r="DE584" i="4"/>
  <c r="DF584" i="4"/>
  <c r="DG584" i="4"/>
  <c r="DH584" i="4"/>
  <c r="DV584" i="4" s="1"/>
  <c r="DI584" i="4"/>
  <c r="DJ584" i="4"/>
  <c r="DK584" i="4"/>
  <c r="DY584" i="4" s="1"/>
  <c r="DQ584" i="4"/>
  <c r="DX584" i="4"/>
  <c r="BN585" i="4"/>
  <c r="BO585" i="4"/>
  <c r="CA585" i="4" s="1"/>
  <c r="CM585" i="4" s="1"/>
  <c r="BP585" i="4"/>
  <c r="BQ585" i="4"/>
  <c r="BR585" i="4"/>
  <c r="CD585" i="4" s="1"/>
  <c r="CP585" i="4" s="1"/>
  <c r="BS585" i="4"/>
  <c r="BT585" i="4"/>
  <c r="CF585" i="4" s="1"/>
  <c r="CR585" i="4" s="1"/>
  <c r="DT585" i="4" s="1"/>
  <c r="BU585" i="4"/>
  <c r="CG585" i="4" s="1"/>
  <c r="CS585" i="4" s="1"/>
  <c r="BV585" i="4"/>
  <c r="BW585" i="4"/>
  <c r="BX585" i="4"/>
  <c r="CJ585" i="4" s="1"/>
  <c r="CV585" i="4" s="1"/>
  <c r="DX585" i="4" s="1"/>
  <c r="BY585" i="4"/>
  <c r="BZ585" i="4"/>
  <c r="CL585" i="4" s="1"/>
  <c r="CB585" i="4"/>
  <c r="CN585" i="4" s="1"/>
  <c r="DP585" i="4" s="1"/>
  <c r="CC585" i="4"/>
  <c r="CO585" i="4" s="1"/>
  <c r="CE585" i="4"/>
  <c r="CQ585" i="4" s="1"/>
  <c r="CH585" i="4"/>
  <c r="CT585" i="4" s="1"/>
  <c r="CI585" i="4"/>
  <c r="CU585" i="4" s="1"/>
  <c r="CK585" i="4"/>
  <c r="CW585" i="4" s="1"/>
  <c r="CZ585" i="4"/>
  <c r="DN585" i="4" s="1"/>
  <c r="DA585" i="4"/>
  <c r="DB585" i="4"/>
  <c r="DC585" i="4"/>
  <c r="DQ585" i="4" s="1"/>
  <c r="DD585" i="4"/>
  <c r="DR585" i="4" s="1"/>
  <c r="DE585" i="4"/>
  <c r="DS585" i="4" s="1"/>
  <c r="DF585" i="4"/>
  <c r="DG585" i="4"/>
  <c r="DH585" i="4"/>
  <c r="DI585" i="4"/>
  <c r="DJ585" i="4"/>
  <c r="DK585" i="4"/>
  <c r="DL585" i="4"/>
  <c r="DU585" i="4"/>
  <c r="DV585" i="4"/>
  <c r="BN586" i="4"/>
  <c r="BO586" i="4"/>
  <c r="CA586" i="4" s="1"/>
  <c r="BP586" i="4"/>
  <c r="CB586" i="4" s="1"/>
  <c r="CN586" i="4" s="1"/>
  <c r="BQ586" i="4"/>
  <c r="CC586" i="4" s="1"/>
  <c r="BR586" i="4"/>
  <c r="BS586" i="4"/>
  <c r="CE586" i="4" s="1"/>
  <c r="CQ586" i="4" s="1"/>
  <c r="DS586" i="4" s="1"/>
  <c r="BT586" i="4"/>
  <c r="BU586" i="4"/>
  <c r="BV586" i="4"/>
  <c r="BW586" i="4"/>
  <c r="CI586" i="4" s="1"/>
  <c r="CU586" i="4" s="1"/>
  <c r="BX586" i="4"/>
  <c r="CJ586" i="4" s="1"/>
  <c r="BY586" i="4"/>
  <c r="CK586" i="4" s="1"/>
  <c r="CW586" i="4" s="1"/>
  <c r="BZ586" i="4"/>
  <c r="CD586" i="4"/>
  <c r="CP586" i="4" s="1"/>
  <c r="CF586" i="4"/>
  <c r="CR586" i="4" s="1"/>
  <c r="CG586" i="4"/>
  <c r="CS586" i="4" s="1"/>
  <c r="DU586" i="4" s="1"/>
  <c r="CH586" i="4"/>
  <c r="CT586" i="4" s="1"/>
  <c r="DV586" i="4" s="1"/>
  <c r="CL586" i="4"/>
  <c r="CM586" i="4"/>
  <c r="DO586" i="4" s="1"/>
  <c r="CO586" i="4"/>
  <c r="CV586" i="4"/>
  <c r="CZ586" i="4"/>
  <c r="DA586" i="4"/>
  <c r="DM586" i="4" s="1"/>
  <c r="DB586" i="4"/>
  <c r="DC586" i="4"/>
  <c r="DD586" i="4"/>
  <c r="DE586" i="4"/>
  <c r="DF586" i="4"/>
  <c r="DG586" i="4"/>
  <c r="DH586" i="4"/>
  <c r="DI586" i="4"/>
  <c r="DJ586" i="4"/>
  <c r="DK586" i="4"/>
  <c r="DN586" i="4"/>
  <c r="DQ586" i="4"/>
  <c r="DW586" i="4"/>
  <c r="DY586" i="4"/>
  <c r="BN587" i="4"/>
  <c r="BZ587" i="4" s="1"/>
  <c r="BO587" i="4"/>
  <c r="BP587" i="4"/>
  <c r="BQ587" i="4"/>
  <c r="BR587" i="4"/>
  <c r="BS587" i="4"/>
  <c r="CE587" i="4" s="1"/>
  <c r="CQ587" i="4" s="1"/>
  <c r="DS587" i="4" s="1"/>
  <c r="BT587" i="4"/>
  <c r="CF587" i="4" s="1"/>
  <c r="CR587" i="4" s="1"/>
  <c r="BU587" i="4"/>
  <c r="BV587" i="4"/>
  <c r="CH587" i="4" s="1"/>
  <c r="BW587" i="4"/>
  <c r="CI587" i="4" s="1"/>
  <c r="CU587" i="4" s="1"/>
  <c r="DW587" i="4" s="1"/>
  <c r="BX587" i="4"/>
  <c r="BY587" i="4"/>
  <c r="CA587" i="4"/>
  <c r="CM587" i="4" s="1"/>
  <c r="DO587" i="4" s="1"/>
  <c r="CB587" i="4"/>
  <c r="CN587" i="4" s="1"/>
  <c r="CC587" i="4"/>
  <c r="CO587" i="4" s="1"/>
  <c r="CD587" i="4"/>
  <c r="CP587" i="4" s="1"/>
  <c r="CG587" i="4"/>
  <c r="CS587" i="4" s="1"/>
  <c r="DU587" i="4" s="1"/>
  <c r="CJ587" i="4"/>
  <c r="CV587" i="4" s="1"/>
  <c r="CK587" i="4"/>
  <c r="CW587" i="4" s="1"/>
  <c r="CL587" i="4"/>
  <c r="CT587" i="4"/>
  <c r="CZ587" i="4"/>
  <c r="DN587" i="4" s="1"/>
  <c r="DA587" i="4"/>
  <c r="DB587" i="4"/>
  <c r="DC587" i="4"/>
  <c r="DD587" i="4"/>
  <c r="DR587" i="4" s="1"/>
  <c r="DE587" i="4"/>
  <c r="DF587" i="4"/>
  <c r="DG587" i="4"/>
  <c r="DH587" i="4"/>
  <c r="DV587" i="4" s="1"/>
  <c r="DI587" i="4"/>
  <c r="DJ587" i="4"/>
  <c r="DK587" i="4"/>
  <c r="DQ587" i="4"/>
  <c r="DT587" i="4"/>
  <c r="BN588" i="4"/>
  <c r="BZ588" i="4" s="1"/>
  <c r="CL588" i="4" s="1"/>
  <c r="BO588" i="4"/>
  <c r="CA588" i="4" s="1"/>
  <c r="BP588" i="4"/>
  <c r="BQ588" i="4"/>
  <c r="CC588" i="4" s="1"/>
  <c r="CO588" i="4" s="1"/>
  <c r="BR588" i="4"/>
  <c r="BS588" i="4"/>
  <c r="BT588" i="4"/>
  <c r="CF588" i="4" s="1"/>
  <c r="CR588" i="4" s="1"/>
  <c r="BU588" i="4"/>
  <c r="BV588" i="4"/>
  <c r="CH588" i="4" s="1"/>
  <c r="BW588" i="4"/>
  <c r="CI588" i="4" s="1"/>
  <c r="CU588" i="4" s="1"/>
  <c r="BX588" i="4"/>
  <c r="BY588" i="4"/>
  <c r="CB588" i="4"/>
  <c r="CN588" i="4" s="1"/>
  <c r="CD588" i="4"/>
  <c r="CP588" i="4" s="1"/>
  <c r="DR588" i="4" s="1"/>
  <c r="CE588" i="4"/>
  <c r="CQ588" i="4" s="1"/>
  <c r="CG588" i="4"/>
  <c r="CS588" i="4" s="1"/>
  <c r="CJ588" i="4"/>
  <c r="CV588" i="4" s="1"/>
  <c r="CK588" i="4"/>
  <c r="CM588" i="4"/>
  <c r="CT588" i="4"/>
  <c r="DV588" i="4" s="1"/>
  <c r="CW588" i="4"/>
  <c r="CZ588" i="4"/>
  <c r="DA588" i="4"/>
  <c r="DB588" i="4"/>
  <c r="DC588" i="4"/>
  <c r="DD588" i="4"/>
  <c r="DE588" i="4"/>
  <c r="DS588" i="4" s="1"/>
  <c r="DF588" i="4"/>
  <c r="DT588" i="4" s="1"/>
  <c r="DG588" i="4"/>
  <c r="DH588" i="4"/>
  <c r="DI588" i="4"/>
  <c r="DJ588" i="4"/>
  <c r="DK588" i="4"/>
  <c r="DN588" i="4"/>
  <c r="DO588" i="4"/>
  <c r="DP588" i="4"/>
  <c r="DW588" i="4"/>
  <c r="DX588" i="4"/>
  <c r="BN589" i="4"/>
  <c r="BO589" i="4"/>
  <c r="BP589" i="4"/>
  <c r="CB589" i="4" s="1"/>
  <c r="CN589" i="4" s="1"/>
  <c r="BQ589" i="4"/>
  <c r="CC589" i="4" s="1"/>
  <c r="CO589" i="4" s="1"/>
  <c r="DQ589" i="4" s="1"/>
  <c r="BR589" i="4"/>
  <c r="CD589" i="4" s="1"/>
  <c r="CP589" i="4" s="1"/>
  <c r="DR589" i="4" s="1"/>
  <c r="BS589" i="4"/>
  <c r="CE589" i="4" s="1"/>
  <c r="CQ589" i="4" s="1"/>
  <c r="BT589" i="4"/>
  <c r="BU589" i="4"/>
  <c r="BV589" i="4"/>
  <c r="BW589" i="4"/>
  <c r="BX589" i="4"/>
  <c r="CJ589" i="4" s="1"/>
  <c r="CV589" i="4" s="1"/>
  <c r="BY589" i="4"/>
  <c r="CK589" i="4" s="1"/>
  <c r="CW589" i="4" s="1"/>
  <c r="DY589" i="4" s="1"/>
  <c r="BZ589" i="4"/>
  <c r="CA589" i="4"/>
  <c r="CM589" i="4" s="1"/>
  <c r="CF589" i="4"/>
  <c r="CR589" i="4" s="1"/>
  <c r="CG589" i="4"/>
  <c r="CS589" i="4" s="1"/>
  <c r="CH589" i="4"/>
  <c r="CI589" i="4"/>
  <c r="CU589" i="4" s="1"/>
  <c r="CL589" i="4"/>
  <c r="DN589" i="4" s="1"/>
  <c r="CT589" i="4"/>
  <c r="DV589" i="4" s="1"/>
  <c r="CZ589" i="4"/>
  <c r="DA589" i="4"/>
  <c r="DO589" i="4" s="1"/>
  <c r="DB589" i="4"/>
  <c r="DC589" i="4"/>
  <c r="DD589" i="4"/>
  <c r="DL589" i="4" s="1"/>
  <c r="DE589" i="4"/>
  <c r="DF589" i="4"/>
  <c r="DG589" i="4"/>
  <c r="DH589" i="4"/>
  <c r="DI589" i="4"/>
  <c r="DJ589" i="4"/>
  <c r="DK589" i="4"/>
  <c r="DM589" i="4"/>
  <c r="DT589" i="4"/>
  <c r="DU589" i="4"/>
  <c r="BN590" i="4"/>
  <c r="BZ590" i="4" s="1"/>
  <c r="CL590" i="4" s="1"/>
  <c r="BO590" i="4"/>
  <c r="CA590" i="4" s="1"/>
  <c r="BP590" i="4"/>
  <c r="BQ590" i="4"/>
  <c r="CC590" i="4" s="1"/>
  <c r="CO590" i="4" s="1"/>
  <c r="BR590" i="4"/>
  <c r="BS590" i="4"/>
  <c r="BT590" i="4"/>
  <c r="BU590" i="4"/>
  <c r="BV590" i="4"/>
  <c r="CH590" i="4" s="1"/>
  <c r="CT590" i="4" s="1"/>
  <c r="BW590" i="4"/>
  <c r="CI590" i="4" s="1"/>
  <c r="BX590" i="4"/>
  <c r="CJ590" i="4" s="1"/>
  <c r="CV590" i="4" s="1"/>
  <c r="BY590" i="4"/>
  <c r="CK590" i="4" s="1"/>
  <c r="CW590" i="4" s="1"/>
  <c r="CB590" i="4"/>
  <c r="CN590" i="4" s="1"/>
  <c r="CD590" i="4"/>
  <c r="CP590" i="4" s="1"/>
  <c r="CE590" i="4"/>
  <c r="CQ590" i="4" s="1"/>
  <c r="CF590" i="4"/>
  <c r="CG590" i="4"/>
  <c r="CS590" i="4" s="1"/>
  <c r="CM590" i="4"/>
  <c r="DO590" i="4" s="1"/>
  <c r="CR590" i="4"/>
  <c r="DT590" i="4" s="1"/>
  <c r="CU590" i="4"/>
  <c r="DW590" i="4" s="1"/>
  <c r="CZ590" i="4"/>
  <c r="DA590" i="4"/>
  <c r="DB590" i="4"/>
  <c r="DL590" i="4" s="1"/>
  <c r="DC590" i="4"/>
  <c r="DD590" i="4"/>
  <c r="DR590" i="4" s="1"/>
  <c r="DE590" i="4"/>
  <c r="DF590" i="4"/>
  <c r="DG590" i="4"/>
  <c r="DU590" i="4" s="1"/>
  <c r="DH590" i="4"/>
  <c r="DI590" i="4"/>
  <c r="DJ590" i="4"/>
  <c r="DX590" i="4" s="1"/>
  <c r="DK590" i="4"/>
  <c r="DY590" i="4" s="1"/>
  <c r="DS590" i="4"/>
  <c r="BN591" i="4"/>
  <c r="BZ591" i="4" s="1"/>
  <c r="CL591" i="4" s="1"/>
  <c r="DN591" i="4" s="1"/>
  <c r="BO591" i="4"/>
  <c r="CA591" i="4" s="1"/>
  <c r="CM591" i="4" s="1"/>
  <c r="BP591" i="4"/>
  <c r="BQ591" i="4"/>
  <c r="BR591" i="4"/>
  <c r="BS591" i="4"/>
  <c r="BT591" i="4"/>
  <c r="CF591" i="4" s="1"/>
  <c r="BU591" i="4"/>
  <c r="CG591" i="4" s="1"/>
  <c r="CS591" i="4" s="1"/>
  <c r="DU591" i="4" s="1"/>
  <c r="BV591" i="4"/>
  <c r="CH591" i="4" s="1"/>
  <c r="CT591" i="4" s="1"/>
  <c r="DV591" i="4" s="1"/>
  <c r="BW591" i="4"/>
  <c r="CI591" i="4" s="1"/>
  <c r="CU591" i="4" s="1"/>
  <c r="BX591" i="4"/>
  <c r="BY591" i="4"/>
  <c r="CB591" i="4"/>
  <c r="CN591" i="4" s="1"/>
  <c r="CC591" i="4"/>
  <c r="CO591" i="4" s="1"/>
  <c r="DQ591" i="4" s="1"/>
  <c r="CD591" i="4"/>
  <c r="CP591" i="4" s="1"/>
  <c r="DR591" i="4" s="1"/>
  <c r="CE591" i="4"/>
  <c r="CQ591" i="4" s="1"/>
  <c r="CJ591" i="4"/>
  <c r="CV591" i="4" s="1"/>
  <c r="CK591" i="4"/>
  <c r="CW591" i="4" s="1"/>
  <c r="DY591" i="4" s="1"/>
  <c r="CR591" i="4"/>
  <c r="CZ591" i="4"/>
  <c r="DA591" i="4"/>
  <c r="DB591" i="4"/>
  <c r="DC591" i="4"/>
  <c r="DD591" i="4"/>
  <c r="DE591" i="4"/>
  <c r="DS591" i="4" s="1"/>
  <c r="DF591" i="4"/>
  <c r="DG591" i="4"/>
  <c r="DH591" i="4"/>
  <c r="DI591" i="4"/>
  <c r="DW591" i="4" s="1"/>
  <c r="DJ591" i="4"/>
  <c r="DK591" i="4"/>
  <c r="DP591" i="4"/>
  <c r="DX591" i="4"/>
  <c r="BN592" i="4"/>
  <c r="BO592" i="4"/>
  <c r="BP592" i="4"/>
  <c r="CB592" i="4" s="1"/>
  <c r="CN592" i="4" s="1"/>
  <c r="DP592" i="4" s="1"/>
  <c r="BQ592" i="4"/>
  <c r="BR592" i="4"/>
  <c r="CD592" i="4" s="1"/>
  <c r="CP592" i="4" s="1"/>
  <c r="BS592" i="4"/>
  <c r="CE592" i="4" s="1"/>
  <c r="CQ592" i="4" s="1"/>
  <c r="DS592" i="4" s="1"/>
  <c r="BT592" i="4"/>
  <c r="BU592" i="4"/>
  <c r="CG592" i="4" s="1"/>
  <c r="CS592" i="4" s="1"/>
  <c r="BV592" i="4"/>
  <c r="BW592" i="4"/>
  <c r="BX592" i="4"/>
  <c r="CJ592" i="4" s="1"/>
  <c r="CV592" i="4" s="1"/>
  <c r="DX592" i="4" s="1"/>
  <c r="BY592" i="4"/>
  <c r="BZ592" i="4"/>
  <c r="CL592" i="4" s="1"/>
  <c r="CA592" i="4"/>
  <c r="CM592" i="4" s="1"/>
  <c r="DO592" i="4" s="1"/>
  <c r="CC592" i="4"/>
  <c r="CO592" i="4" s="1"/>
  <c r="CF592" i="4"/>
  <c r="CH592" i="4"/>
  <c r="CT592" i="4" s="1"/>
  <c r="DV592" i="4" s="1"/>
  <c r="CI592" i="4"/>
  <c r="CU592" i="4" s="1"/>
  <c r="DW592" i="4" s="1"/>
  <c r="CK592" i="4"/>
  <c r="CW592" i="4" s="1"/>
  <c r="CR592" i="4"/>
  <c r="CZ592" i="4"/>
  <c r="DA592" i="4"/>
  <c r="DM592" i="4" s="1"/>
  <c r="DB592" i="4"/>
  <c r="DC592" i="4"/>
  <c r="DQ592" i="4" s="1"/>
  <c r="DD592" i="4"/>
  <c r="DL592" i="4" s="1"/>
  <c r="DE592" i="4"/>
  <c r="DF592" i="4"/>
  <c r="DT592" i="4" s="1"/>
  <c r="DG592" i="4"/>
  <c r="DH592" i="4"/>
  <c r="DI592" i="4"/>
  <c r="DJ592" i="4"/>
  <c r="DK592" i="4"/>
  <c r="DY592" i="4" s="1"/>
  <c r="DN592" i="4"/>
  <c r="BN593" i="4"/>
  <c r="BZ593" i="4" s="1"/>
  <c r="CL593" i="4" s="1"/>
  <c r="DN593" i="4" s="1"/>
  <c r="BO593" i="4"/>
  <c r="BP593" i="4"/>
  <c r="CB593" i="4" s="1"/>
  <c r="CN593" i="4" s="1"/>
  <c r="BQ593" i="4"/>
  <c r="CC593" i="4" s="1"/>
  <c r="BR593" i="4"/>
  <c r="CD593" i="4" s="1"/>
  <c r="CP593" i="4" s="1"/>
  <c r="BS593" i="4"/>
  <c r="CE593" i="4" s="1"/>
  <c r="CQ593" i="4" s="1"/>
  <c r="BT593" i="4"/>
  <c r="BU593" i="4"/>
  <c r="BV593" i="4"/>
  <c r="BW593" i="4"/>
  <c r="BX593" i="4"/>
  <c r="CJ593" i="4" s="1"/>
  <c r="BY593" i="4"/>
  <c r="CK593" i="4" s="1"/>
  <c r="CA593" i="4"/>
  <c r="CM593" i="4" s="1"/>
  <c r="CF593" i="4"/>
  <c r="CR593" i="4" s="1"/>
  <c r="CG593" i="4"/>
  <c r="CS593" i="4" s="1"/>
  <c r="DU593" i="4" s="1"/>
  <c r="CH593" i="4"/>
  <c r="CT593" i="4" s="1"/>
  <c r="DV593" i="4" s="1"/>
  <c r="CI593" i="4"/>
  <c r="CU593" i="4" s="1"/>
  <c r="CO593" i="4"/>
  <c r="DQ593" i="4" s="1"/>
  <c r="CV593" i="4"/>
  <c r="CW593" i="4"/>
  <c r="DY593" i="4" s="1"/>
  <c r="CZ593" i="4"/>
  <c r="DA593" i="4"/>
  <c r="DB593" i="4"/>
  <c r="DL593" i="4" s="1"/>
  <c r="DC593" i="4"/>
  <c r="DD593" i="4"/>
  <c r="DE593" i="4"/>
  <c r="DS593" i="4" s="1"/>
  <c r="DF593" i="4"/>
  <c r="DT593" i="4" s="1"/>
  <c r="DG593" i="4"/>
  <c r="DH593" i="4"/>
  <c r="DI593" i="4"/>
  <c r="DJ593" i="4"/>
  <c r="DK593" i="4"/>
  <c r="BN594" i="4"/>
  <c r="BZ594" i="4" s="1"/>
  <c r="BO594" i="4"/>
  <c r="CA594" i="4" s="1"/>
  <c r="CM594" i="4" s="1"/>
  <c r="DO594" i="4" s="1"/>
  <c r="BP594" i="4"/>
  <c r="CB594" i="4" s="1"/>
  <c r="CN594" i="4" s="1"/>
  <c r="DP594" i="4" s="1"/>
  <c r="BQ594" i="4"/>
  <c r="CC594" i="4" s="1"/>
  <c r="CO594" i="4" s="1"/>
  <c r="BR594" i="4"/>
  <c r="BS594" i="4"/>
  <c r="BT594" i="4"/>
  <c r="CF594" i="4" s="1"/>
  <c r="CR594" i="4" s="1"/>
  <c r="DT594" i="4" s="1"/>
  <c r="BU594" i="4"/>
  <c r="BV594" i="4"/>
  <c r="CH594" i="4" s="1"/>
  <c r="BW594" i="4"/>
  <c r="CI594" i="4" s="1"/>
  <c r="CU594" i="4" s="1"/>
  <c r="DW594" i="4" s="1"/>
  <c r="BX594" i="4"/>
  <c r="CJ594" i="4" s="1"/>
  <c r="CV594" i="4" s="1"/>
  <c r="DX594" i="4" s="1"/>
  <c r="BY594" i="4"/>
  <c r="CK594" i="4" s="1"/>
  <c r="CW594" i="4" s="1"/>
  <c r="CD594" i="4"/>
  <c r="CP594" i="4" s="1"/>
  <c r="CE594" i="4"/>
  <c r="CQ594" i="4" s="1"/>
  <c r="DS594" i="4" s="1"/>
  <c r="CG594" i="4"/>
  <c r="CS594" i="4" s="1"/>
  <c r="CL594" i="4"/>
  <c r="CT594" i="4"/>
  <c r="CZ594" i="4"/>
  <c r="DL594" i="4" s="1"/>
  <c r="DA594" i="4"/>
  <c r="DB594" i="4"/>
  <c r="DC594" i="4"/>
  <c r="DD594" i="4"/>
  <c r="DR594" i="4" s="1"/>
  <c r="DE594" i="4"/>
  <c r="DF594" i="4"/>
  <c r="DG594" i="4"/>
  <c r="DU594" i="4" s="1"/>
  <c r="DH594" i="4"/>
  <c r="DV594" i="4" s="1"/>
  <c r="DI594" i="4"/>
  <c r="DJ594" i="4"/>
  <c r="DK594" i="4"/>
  <c r="BN595" i="4"/>
  <c r="BO595" i="4"/>
  <c r="CA595" i="4" s="1"/>
  <c r="CM595" i="4" s="1"/>
  <c r="BP595" i="4"/>
  <c r="BQ595" i="4"/>
  <c r="BR595" i="4"/>
  <c r="CD595" i="4" s="1"/>
  <c r="CP595" i="4" s="1"/>
  <c r="DR595" i="4" s="1"/>
  <c r="BS595" i="4"/>
  <c r="BT595" i="4"/>
  <c r="CF595" i="4" s="1"/>
  <c r="BU595" i="4"/>
  <c r="CG595" i="4" s="1"/>
  <c r="BV595" i="4"/>
  <c r="BW595" i="4"/>
  <c r="CI595" i="4" s="1"/>
  <c r="CU595" i="4" s="1"/>
  <c r="BX595" i="4"/>
  <c r="BY595" i="4"/>
  <c r="BZ595" i="4"/>
  <c r="CB595" i="4"/>
  <c r="CN595" i="4" s="1"/>
  <c r="CC595" i="4"/>
  <c r="CO595" i="4" s="1"/>
  <c r="DQ595" i="4" s="1"/>
  <c r="CE595" i="4"/>
  <c r="CQ595" i="4" s="1"/>
  <c r="CH595" i="4"/>
  <c r="CT595" i="4" s="1"/>
  <c r="DV595" i="4" s="1"/>
  <c r="CJ595" i="4"/>
  <c r="CV595" i="4" s="1"/>
  <c r="CK595" i="4"/>
  <c r="CW595" i="4" s="1"/>
  <c r="CL595" i="4"/>
  <c r="DN595" i="4" s="1"/>
  <c r="CR595" i="4"/>
  <c r="CS595" i="4"/>
  <c r="DU595" i="4" s="1"/>
  <c r="CZ595" i="4"/>
  <c r="DA595" i="4"/>
  <c r="DB595" i="4"/>
  <c r="DP595" i="4" s="1"/>
  <c r="DC595" i="4"/>
  <c r="DD595" i="4"/>
  <c r="DE595" i="4"/>
  <c r="DF595" i="4"/>
  <c r="DG595" i="4"/>
  <c r="DH595" i="4"/>
  <c r="DI595" i="4"/>
  <c r="DJ595" i="4"/>
  <c r="DX595" i="4" s="1"/>
  <c r="DK595" i="4"/>
  <c r="DY595" i="4"/>
  <c r="BN596" i="4"/>
  <c r="BO596" i="4"/>
  <c r="BP596" i="4"/>
  <c r="BQ596" i="4"/>
  <c r="BR596" i="4"/>
  <c r="CD596" i="4" s="1"/>
  <c r="BS596" i="4"/>
  <c r="CE596" i="4" s="1"/>
  <c r="BT596" i="4"/>
  <c r="CF596" i="4" s="1"/>
  <c r="CR596" i="4" s="1"/>
  <c r="BU596" i="4"/>
  <c r="CG596" i="4" s="1"/>
  <c r="CS596" i="4" s="1"/>
  <c r="BV596" i="4"/>
  <c r="BW596" i="4"/>
  <c r="BX596" i="4"/>
  <c r="BY596" i="4"/>
  <c r="BZ596" i="4"/>
  <c r="CL596" i="4" s="1"/>
  <c r="CA596" i="4"/>
  <c r="CM596" i="4" s="1"/>
  <c r="DO596" i="4" s="1"/>
  <c r="CB596" i="4"/>
  <c r="CN596" i="4" s="1"/>
  <c r="DP596" i="4" s="1"/>
  <c r="CC596" i="4"/>
  <c r="CO596" i="4" s="1"/>
  <c r="CH596" i="4"/>
  <c r="CT596" i="4" s="1"/>
  <c r="CI596" i="4"/>
  <c r="CU596" i="4" s="1"/>
  <c r="CJ596" i="4"/>
  <c r="CV596" i="4" s="1"/>
  <c r="DX596" i="4" s="1"/>
  <c r="CK596" i="4"/>
  <c r="CW596" i="4" s="1"/>
  <c r="CP596" i="4"/>
  <c r="CQ596" i="4"/>
  <c r="DS596" i="4" s="1"/>
  <c r="CZ596" i="4"/>
  <c r="DA596" i="4"/>
  <c r="DB596" i="4"/>
  <c r="DC596" i="4"/>
  <c r="DQ596" i="4" s="1"/>
  <c r="DD596" i="4"/>
  <c r="DE596" i="4"/>
  <c r="DF596" i="4"/>
  <c r="DG596" i="4"/>
  <c r="DH596" i="4"/>
  <c r="DI596" i="4"/>
  <c r="DJ596" i="4"/>
  <c r="DK596" i="4"/>
  <c r="DY596" i="4" s="1"/>
  <c r="DL596" i="4"/>
  <c r="DN596" i="4"/>
  <c r="DV596" i="4"/>
  <c r="DW596" i="4"/>
  <c r="BN597" i="4"/>
  <c r="BZ597" i="4" s="1"/>
  <c r="CL597" i="4" s="1"/>
  <c r="DN597" i="4" s="1"/>
  <c r="BO597" i="4"/>
  <c r="BP597" i="4"/>
  <c r="CB597" i="4" s="1"/>
  <c r="CN597" i="4" s="1"/>
  <c r="BQ597" i="4"/>
  <c r="CC597" i="4" s="1"/>
  <c r="CO597" i="4" s="1"/>
  <c r="DQ597" i="4" s="1"/>
  <c r="BR597" i="4"/>
  <c r="BS597" i="4"/>
  <c r="CE597" i="4" s="1"/>
  <c r="CQ597" i="4" s="1"/>
  <c r="BT597" i="4"/>
  <c r="BU597" i="4"/>
  <c r="BV597" i="4"/>
  <c r="CH597" i="4" s="1"/>
  <c r="CT597" i="4" s="1"/>
  <c r="DV597" i="4" s="1"/>
  <c r="BW597" i="4"/>
  <c r="BX597" i="4"/>
  <c r="CJ597" i="4" s="1"/>
  <c r="BY597" i="4"/>
  <c r="CK597" i="4" s="1"/>
  <c r="CW597" i="4" s="1"/>
  <c r="DY597" i="4" s="1"/>
  <c r="CA597" i="4"/>
  <c r="CM597" i="4" s="1"/>
  <c r="CD597" i="4"/>
  <c r="CF597" i="4"/>
  <c r="CR597" i="4" s="1"/>
  <c r="DT597" i="4" s="1"/>
  <c r="CG597" i="4"/>
  <c r="CS597" i="4" s="1"/>
  <c r="DU597" i="4" s="1"/>
  <c r="CI597" i="4"/>
  <c r="CU597" i="4" s="1"/>
  <c r="CP597" i="4"/>
  <c r="CV597" i="4"/>
  <c r="CZ597" i="4"/>
  <c r="DA597" i="4"/>
  <c r="DB597" i="4"/>
  <c r="DC597" i="4"/>
  <c r="DD597" i="4"/>
  <c r="DR597" i="4" s="1"/>
  <c r="DE597" i="4"/>
  <c r="DF597" i="4"/>
  <c r="DG597" i="4"/>
  <c r="DH597" i="4"/>
  <c r="DI597" i="4"/>
  <c r="DJ597" i="4"/>
  <c r="DX597" i="4" s="1"/>
  <c r="DK597" i="4"/>
  <c r="DL597" i="4"/>
  <c r="DM597" i="4"/>
  <c r="BN598" i="4"/>
  <c r="BZ598" i="4" s="1"/>
  <c r="CL598" i="4" s="1"/>
  <c r="BO598" i="4"/>
  <c r="CA598" i="4" s="1"/>
  <c r="CM598" i="4" s="1"/>
  <c r="DO598" i="4" s="1"/>
  <c r="BP598" i="4"/>
  <c r="BQ598" i="4"/>
  <c r="CC598" i="4" s="1"/>
  <c r="CO598" i="4" s="1"/>
  <c r="BR598" i="4"/>
  <c r="BS598" i="4"/>
  <c r="BT598" i="4"/>
  <c r="BU598" i="4"/>
  <c r="BV598" i="4"/>
  <c r="CH598" i="4" s="1"/>
  <c r="CT598" i="4" s="1"/>
  <c r="BW598" i="4"/>
  <c r="CI598" i="4" s="1"/>
  <c r="BX598" i="4"/>
  <c r="BY598" i="4"/>
  <c r="CK598" i="4" s="1"/>
  <c r="CW598" i="4" s="1"/>
  <c r="CB598" i="4"/>
  <c r="CN598" i="4" s="1"/>
  <c r="DP598" i="4" s="1"/>
  <c r="CD598" i="4"/>
  <c r="CP598" i="4" s="1"/>
  <c r="CE598" i="4"/>
  <c r="CQ598" i="4" s="1"/>
  <c r="CF598" i="4"/>
  <c r="CR598" i="4" s="1"/>
  <c r="DT598" i="4" s="1"/>
  <c r="CG598" i="4"/>
  <c r="CS598" i="4" s="1"/>
  <c r="CJ598" i="4"/>
  <c r="CU598" i="4"/>
  <c r="DW598" i="4" s="1"/>
  <c r="CV598" i="4"/>
  <c r="CZ598" i="4"/>
  <c r="DL598" i="4" s="1"/>
  <c r="DA598" i="4"/>
  <c r="DB598" i="4"/>
  <c r="DC598" i="4"/>
  <c r="DD598" i="4"/>
  <c r="DE598" i="4"/>
  <c r="DF598" i="4"/>
  <c r="DG598" i="4"/>
  <c r="DU598" i="4" s="1"/>
  <c r="DH598" i="4"/>
  <c r="DI598" i="4"/>
  <c r="DJ598" i="4"/>
  <c r="DX598" i="4" s="1"/>
  <c r="DK598" i="4"/>
  <c r="DY598" i="4" s="1"/>
  <c r="DR598" i="4"/>
  <c r="DS598" i="4"/>
  <c r="BN599" i="4"/>
  <c r="BO599" i="4"/>
  <c r="CA599" i="4" s="1"/>
  <c r="CM599" i="4" s="1"/>
  <c r="BP599" i="4"/>
  <c r="BQ599" i="4"/>
  <c r="BR599" i="4"/>
  <c r="BS599" i="4"/>
  <c r="BT599" i="4"/>
  <c r="CF599" i="4" s="1"/>
  <c r="BU599" i="4"/>
  <c r="CG599" i="4" s="1"/>
  <c r="CS599" i="4" s="1"/>
  <c r="DU599" i="4" s="1"/>
  <c r="BV599" i="4"/>
  <c r="BW599" i="4"/>
  <c r="CI599" i="4" s="1"/>
  <c r="CU599" i="4" s="1"/>
  <c r="BX599" i="4"/>
  <c r="BY599" i="4"/>
  <c r="BZ599" i="4"/>
  <c r="CB599" i="4"/>
  <c r="CN599" i="4" s="1"/>
  <c r="CC599" i="4"/>
  <c r="CO599" i="4" s="1"/>
  <c r="DQ599" i="4" s="1"/>
  <c r="CD599" i="4"/>
  <c r="CP599" i="4" s="1"/>
  <c r="DR599" i="4" s="1"/>
  <c r="CE599" i="4"/>
  <c r="CQ599" i="4" s="1"/>
  <c r="CH599" i="4"/>
  <c r="CT599" i="4" s="1"/>
  <c r="CJ599" i="4"/>
  <c r="CV599" i="4" s="1"/>
  <c r="CK599" i="4"/>
  <c r="CW599" i="4" s="1"/>
  <c r="DY599" i="4" s="1"/>
  <c r="CL599" i="4"/>
  <c r="CR599" i="4"/>
  <c r="CZ599" i="4"/>
  <c r="DA599" i="4"/>
  <c r="DB599" i="4"/>
  <c r="DC599" i="4"/>
  <c r="DD599" i="4"/>
  <c r="DE599" i="4"/>
  <c r="DS599" i="4" s="1"/>
  <c r="DF599" i="4"/>
  <c r="DG599" i="4"/>
  <c r="DH599" i="4"/>
  <c r="DI599" i="4"/>
  <c r="DW599" i="4" s="1"/>
  <c r="DJ599" i="4"/>
  <c r="DK599" i="4"/>
  <c r="DP599" i="4"/>
  <c r="DX599" i="4"/>
  <c r="BN600" i="4"/>
  <c r="BO600" i="4"/>
  <c r="BP600" i="4"/>
  <c r="BQ600" i="4"/>
  <c r="BR600" i="4"/>
  <c r="CD600" i="4" s="1"/>
  <c r="CP600" i="4" s="1"/>
  <c r="BS600" i="4"/>
  <c r="CE600" i="4" s="1"/>
  <c r="CQ600" i="4" s="1"/>
  <c r="DS600" i="4" s="1"/>
  <c r="BT600" i="4"/>
  <c r="CF600" i="4" s="1"/>
  <c r="CR600" i="4" s="1"/>
  <c r="DT600" i="4" s="1"/>
  <c r="BU600" i="4"/>
  <c r="CG600" i="4" s="1"/>
  <c r="CS600" i="4" s="1"/>
  <c r="BV600" i="4"/>
  <c r="BW600" i="4"/>
  <c r="BX600" i="4"/>
  <c r="BY600" i="4"/>
  <c r="BZ600" i="4"/>
  <c r="CL600" i="4" s="1"/>
  <c r="CA600" i="4"/>
  <c r="CM600" i="4" s="1"/>
  <c r="DO600" i="4" s="1"/>
  <c r="CB600" i="4"/>
  <c r="CC600" i="4"/>
  <c r="CO600" i="4" s="1"/>
  <c r="CH600" i="4"/>
  <c r="CT600" i="4" s="1"/>
  <c r="CI600" i="4"/>
  <c r="CU600" i="4" s="1"/>
  <c r="CJ600" i="4"/>
  <c r="CK600" i="4"/>
  <c r="CW600" i="4" s="1"/>
  <c r="CN600" i="4"/>
  <c r="DP600" i="4" s="1"/>
  <c r="CV600" i="4"/>
  <c r="DX600" i="4" s="1"/>
  <c r="CZ600" i="4"/>
  <c r="DL600" i="4" s="1"/>
  <c r="DA600" i="4"/>
  <c r="DM600" i="4" s="1"/>
  <c r="DB600" i="4"/>
  <c r="DC600" i="4"/>
  <c r="DQ600" i="4" s="1"/>
  <c r="DD600" i="4"/>
  <c r="DE600" i="4"/>
  <c r="DF600" i="4"/>
  <c r="DG600" i="4"/>
  <c r="DU600" i="4" s="1"/>
  <c r="DH600" i="4"/>
  <c r="DI600" i="4"/>
  <c r="DJ600" i="4"/>
  <c r="DK600" i="4"/>
  <c r="DV600" i="4"/>
  <c r="DW600" i="4"/>
  <c r="BN601" i="4"/>
  <c r="BO601" i="4"/>
  <c r="BP601" i="4"/>
  <c r="CB601" i="4" s="1"/>
  <c r="BQ601" i="4"/>
  <c r="CC601" i="4" s="1"/>
  <c r="BR601" i="4"/>
  <c r="CD601" i="4" s="1"/>
  <c r="CP601" i="4" s="1"/>
  <c r="BS601" i="4"/>
  <c r="CE601" i="4" s="1"/>
  <c r="CQ601" i="4" s="1"/>
  <c r="BT601" i="4"/>
  <c r="BU601" i="4"/>
  <c r="BV601" i="4"/>
  <c r="BW601" i="4"/>
  <c r="BX601" i="4"/>
  <c r="CJ601" i="4" s="1"/>
  <c r="BY601" i="4"/>
  <c r="CK601" i="4" s="1"/>
  <c r="BZ601" i="4"/>
  <c r="CL601" i="4" s="1"/>
  <c r="DN601" i="4" s="1"/>
  <c r="CA601" i="4"/>
  <c r="CM601" i="4" s="1"/>
  <c r="CF601" i="4"/>
  <c r="CR601" i="4" s="1"/>
  <c r="CG601" i="4"/>
  <c r="CS601" i="4" s="1"/>
  <c r="CH601" i="4"/>
  <c r="CT601" i="4" s="1"/>
  <c r="DV601" i="4" s="1"/>
  <c r="CI601" i="4"/>
  <c r="CU601" i="4" s="1"/>
  <c r="CN601" i="4"/>
  <c r="CO601" i="4"/>
  <c r="DQ601" i="4" s="1"/>
  <c r="CV601" i="4"/>
  <c r="CW601" i="4"/>
  <c r="DY601" i="4" s="1"/>
  <c r="CZ601" i="4"/>
  <c r="DA601" i="4"/>
  <c r="DB601" i="4"/>
  <c r="DP601" i="4" s="1"/>
  <c r="DC601" i="4"/>
  <c r="DD601" i="4"/>
  <c r="DR601" i="4" s="1"/>
  <c r="DE601" i="4"/>
  <c r="DF601" i="4"/>
  <c r="DT601" i="4" s="1"/>
  <c r="DG601" i="4"/>
  <c r="DH601" i="4"/>
  <c r="DI601" i="4"/>
  <c r="DW601" i="4" s="1"/>
  <c r="DJ601" i="4"/>
  <c r="DX601" i="4" s="1"/>
  <c r="DK601" i="4"/>
  <c r="DM601" i="4"/>
  <c r="DU601" i="4"/>
  <c r="BN602" i="4"/>
  <c r="BZ602" i="4" s="1"/>
  <c r="BO602" i="4"/>
  <c r="CA602" i="4" s="1"/>
  <c r="CM602" i="4" s="1"/>
  <c r="DO602" i="4" s="1"/>
  <c r="BP602" i="4"/>
  <c r="CB602" i="4" s="1"/>
  <c r="CN602" i="4" s="1"/>
  <c r="DP602" i="4" s="1"/>
  <c r="BQ602" i="4"/>
  <c r="CC602" i="4" s="1"/>
  <c r="CO602" i="4" s="1"/>
  <c r="BR602" i="4"/>
  <c r="BS602" i="4"/>
  <c r="BT602" i="4"/>
  <c r="CF602" i="4" s="1"/>
  <c r="CR602" i="4" s="1"/>
  <c r="DT602" i="4" s="1"/>
  <c r="BU602" i="4"/>
  <c r="BV602" i="4"/>
  <c r="CH602" i="4" s="1"/>
  <c r="BW602" i="4"/>
  <c r="CI602" i="4" s="1"/>
  <c r="BX602" i="4"/>
  <c r="CJ602" i="4" s="1"/>
  <c r="CV602" i="4" s="1"/>
  <c r="DX602" i="4" s="1"/>
  <c r="BY602" i="4"/>
  <c r="CK602" i="4" s="1"/>
  <c r="CW602" i="4" s="1"/>
  <c r="CD602" i="4"/>
  <c r="CP602" i="4" s="1"/>
  <c r="CE602" i="4"/>
  <c r="CQ602" i="4" s="1"/>
  <c r="DS602" i="4" s="1"/>
  <c r="CG602" i="4"/>
  <c r="CS602" i="4" s="1"/>
  <c r="CL602" i="4"/>
  <c r="CT602" i="4"/>
  <c r="CU602" i="4"/>
  <c r="DW602" i="4" s="1"/>
  <c r="CZ602" i="4"/>
  <c r="DA602" i="4"/>
  <c r="DB602" i="4"/>
  <c r="DC602" i="4"/>
  <c r="DD602" i="4"/>
  <c r="DR602" i="4" s="1"/>
  <c r="DE602" i="4"/>
  <c r="DF602" i="4"/>
  <c r="DG602" i="4"/>
  <c r="DU602" i="4" s="1"/>
  <c r="DH602" i="4"/>
  <c r="DI602" i="4"/>
  <c r="DJ602" i="4"/>
  <c r="DK602" i="4"/>
  <c r="DY602" i="4" s="1"/>
  <c r="BN603" i="4"/>
  <c r="BZ603" i="4" s="1"/>
  <c r="CL603" i="4" s="1"/>
  <c r="BO603" i="4"/>
  <c r="CA603" i="4" s="1"/>
  <c r="CM603" i="4" s="1"/>
  <c r="BP603" i="4"/>
  <c r="BQ603" i="4"/>
  <c r="BR603" i="4"/>
  <c r="BS603" i="4"/>
  <c r="BT603" i="4"/>
  <c r="CF603" i="4" s="1"/>
  <c r="BU603" i="4"/>
  <c r="CG603" i="4" s="1"/>
  <c r="BV603" i="4"/>
  <c r="BW603" i="4"/>
  <c r="CI603" i="4" s="1"/>
  <c r="CU603" i="4" s="1"/>
  <c r="BX603" i="4"/>
  <c r="BY603" i="4"/>
  <c r="CB603" i="4"/>
  <c r="CN603" i="4" s="1"/>
  <c r="DP603" i="4" s="1"/>
  <c r="CC603" i="4"/>
  <c r="CO603" i="4" s="1"/>
  <c r="CD603" i="4"/>
  <c r="CE603" i="4"/>
  <c r="CQ603" i="4" s="1"/>
  <c r="CH603" i="4"/>
  <c r="CT603" i="4" s="1"/>
  <c r="DV603" i="4" s="1"/>
  <c r="CJ603" i="4"/>
  <c r="CV603" i="4" s="1"/>
  <c r="CK603" i="4"/>
  <c r="CW603" i="4" s="1"/>
  <c r="CP603" i="4"/>
  <c r="CR603" i="4"/>
  <c r="CS603" i="4"/>
  <c r="DU603" i="4" s="1"/>
  <c r="CZ603" i="4"/>
  <c r="DA603" i="4"/>
  <c r="DB603" i="4"/>
  <c r="DC603" i="4"/>
  <c r="DD603" i="4"/>
  <c r="DE603" i="4"/>
  <c r="DF603" i="4"/>
  <c r="DT603" i="4" s="1"/>
  <c r="DG603" i="4"/>
  <c r="DH603" i="4"/>
  <c r="DI603" i="4"/>
  <c r="DJ603" i="4"/>
  <c r="DX603" i="4" s="1"/>
  <c r="DK603" i="4"/>
  <c r="DQ603" i="4"/>
  <c r="DR603" i="4"/>
  <c r="DY603" i="4"/>
  <c r="BN604" i="4"/>
  <c r="BO604" i="4"/>
  <c r="BP604" i="4"/>
  <c r="CB604" i="4" s="1"/>
  <c r="CN604" i="4" s="1"/>
  <c r="DP604" i="4" s="1"/>
  <c r="BQ604" i="4"/>
  <c r="BR604" i="4"/>
  <c r="CD604" i="4" s="1"/>
  <c r="CP604" i="4" s="1"/>
  <c r="BS604" i="4"/>
  <c r="CE604" i="4" s="1"/>
  <c r="BT604" i="4"/>
  <c r="CF604" i="4" s="1"/>
  <c r="CR604" i="4" s="1"/>
  <c r="BU604" i="4"/>
  <c r="CG604" i="4" s="1"/>
  <c r="CS604" i="4" s="1"/>
  <c r="BV604" i="4"/>
  <c r="BW604" i="4"/>
  <c r="BX604" i="4"/>
  <c r="BY604" i="4"/>
  <c r="BZ604" i="4"/>
  <c r="CL604" i="4" s="1"/>
  <c r="CA604" i="4"/>
  <c r="CM604" i="4" s="1"/>
  <c r="CC604" i="4"/>
  <c r="CO604" i="4" s="1"/>
  <c r="CH604" i="4"/>
  <c r="CT604" i="4" s="1"/>
  <c r="CI604" i="4"/>
  <c r="CU604" i="4" s="1"/>
  <c r="DW604" i="4" s="1"/>
  <c r="CJ604" i="4"/>
  <c r="CV604" i="4" s="1"/>
  <c r="DX604" i="4" s="1"/>
  <c r="CK604" i="4"/>
  <c r="CW604" i="4" s="1"/>
  <c r="CQ604" i="4"/>
  <c r="DS604" i="4" s="1"/>
  <c r="CZ604" i="4"/>
  <c r="DL604" i="4" s="1"/>
  <c r="DA604" i="4"/>
  <c r="DB604" i="4"/>
  <c r="DC604" i="4"/>
  <c r="DD604" i="4"/>
  <c r="DE604" i="4"/>
  <c r="DF604" i="4"/>
  <c r="DG604" i="4"/>
  <c r="DU604" i="4" s="1"/>
  <c r="DH604" i="4"/>
  <c r="DV604" i="4" s="1"/>
  <c r="DI604" i="4"/>
  <c r="DJ604" i="4"/>
  <c r="DK604" i="4"/>
  <c r="DY604" i="4" s="1"/>
  <c r="DN604" i="4"/>
  <c r="DO604" i="4"/>
  <c r="BN605" i="4"/>
  <c r="BO605" i="4"/>
  <c r="BP605" i="4"/>
  <c r="CB605" i="4" s="1"/>
  <c r="CN605" i="4" s="1"/>
  <c r="BQ605" i="4"/>
  <c r="CC605" i="4" s="1"/>
  <c r="CO605" i="4" s="1"/>
  <c r="DQ605" i="4" s="1"/>
  <c r="BR605" i="4"/>
  <c r="CD605" i="4" s="1"/>
  <c r="CP605" i="4" s="1"/>
  <c r="DR605" i="4" s="1"/>
  <c r="BS605" i="4"/>
  <c r="CE605" i="4" s="1"/>
  <c r="CQ605" i="4" s="1"/>
  <c r="BT605" i="4"/>
  <c r="BU605" i="4"/>
  <c r="BV605" i="4"/>
  <c r="BW605" i="4"/>
  <c r="BX605" i="4"/>
  <c r="CJ605" i="4" s="1"/>
  <c r="CV605" i="4" s="1"/>
  <c r="BY605" i="4"/>
  <c r="CK605" i="4" s="1"/>
  <c r="CW605" i="4" s="1"/>
  <c r="DY605" i="4" s="1"/>
  <c r="BZ605" i="4"/>
  <c r="CA605" i="4"/>
  <c r="CM605" i="4" s="1"/>
  <c r="CF605" i="4"/>
  <c r="CR605" i="4" s="1"/>
  <c r="CG605" i="4"/>
  <c r="CS605" i="4" s="1"/>
  <c r="CH605" i="4"/>
  <c r="CI605" i="4"/>
  <c r="CU605" i="4" s="1"/>
  <c r="CL605" i="4"/>
  <c r="DN605" i="4" s="1"/>
  <c r="CT605" i="4"/>
  <c r="DV605" i="4" s="1"/>
  <c r="CZ605" i="4"/>
  <c r="DA605" i="4"/>
  <c r="DO605" i="4" s="1"/>
  <c r="DB605" i="4"/>
  <c r="DC605" i="4"/>
  <c r="DD605" i="4"/>
  <c r="DL605" i="4" s="1"/>
  <c r="DE605" i="4"/>
  <c r="DF605" i="4"/>
  <c r="DG605" i="4"/>
  <c r="DH605" i="4"/>
  <c r="DI605" i="4"/>
  <c r="DJ605" i="4"/>
  <c r="DK605" i="4"/>
  <c r="DM605" i="4"/>
  <c r="DT605" i="4"/>
  <c r="DU605" i="4"/>
  <c r="BN606" i="4"/>
  <c r="BZ606" i="4" s="1"/>
  <c r="CL606" i="4" s="1"/>
  <c r="BO606" i="4"/>
  <c r="CA606" i="4" s="1"/>
  <c r="BP606" i="4"/>
  <c r="BQ606" i="4"/>
  <c r="CC606" i="4" s="1"/>
  <c r="CO606" i="4" s="1"/>
  <c r="BR606" i="4"/>
  <c r="BS606" i="4"/>
  <c r="BT606" i="4"/>
  <c r="BU606" i="4"/>
  <c r="BV606" i="4"/>
  <c r="CH606" i="4" s="1"/>
  <c r="CT606" i="4" s="1"/>
  <c r="BW606" i="4"/>
  <c r="CI606" i="4" s="1"/>
  <c r="BX606" i="4"/>
  <c r="CJ606" i="4" s="1"/>
  <c r="CV606" i="4" s="1"/>
  <c r="BY606" i="4"/>
  <c r="CK606" i="4" s="1"/>
  <c r="CW606" i="4" s="1"/>
  <c r="CB606" i="4"/>
  <c r="CD606" i="4"/>
  <c r="CP606" i="4" s="1"/>
  <c r="CE606" i="4"/>
  <c r="CQ606" i="4" s="1"/>
  <c r="CF606" i="4"/>
  <c r="CG606" i="4"/>
  <c r="CS606" i="4" s="1"/>
  <c r="CM606" i="4"/>
  <c r="DO606" i="4" s="1"/>
  <c r="CN606" i="4"/>
  <c r="CR606" i="4"/>
  <c r="DT606" i="4" s="1"/>
  <c r="CU606" i="4"/>
  <c r="DW606" i="4" s="1"/>
  <c r="CZ606" i="4"/>
  <c r="DA606" i="4"/>
  <c r="DB606" i="4"/>
  <c r="DL606" i="4" s="1"/>
  <c r="DC606" i="4"/>
  <c r="DD606" i="4"/>
  <c r="DR606" i="4" s="1"/>
  <c r="DE606" i="4"/>
  <c r="DF606" i="4"/>
  <c r="DG606" i="4"/>
  <c r="DU606" i="4" s="1"/>
  <c r="DH606" i="4"/>
  <c r="DI606" i="4"/>
  <c r="DJ606" i="4"/>
  <c r="DX606" i="4" s="1"/>
  <c r="DK606" i="4"/>
  <c r="DY606" i="4" s="1"/>
  <c r="DS606" i="4"/>
  <c r="BN607" i="4"/>
  <c r="BZ607" i="4" s="1"/>
  <c r="CL607" i="4" s="1"/>
  <c r="DN607" i="4" s="1"/>
  <c r="BO607" i="4"/>
  <c r="CA607" i="4" s="1"/>
  <c r="CM607" i="4" s="1"/>
  <c r="BP607" i="4"/>
  <c r="BQ607" i="4"/>
  <c r="BR607" i="4"/>
  <c r="BS607" i="4"/>
  <c r="BT607" i="4"/>
  <c r="CF607" i="4" s="1"/>
  <c r="BU607" i="4"/>
  <c r="CG607" i="4" s="1"/>
  <c r="BV607" i="4"/>
  <c r="CH607" i="4" s="1"/>
  <c r="CT607" i="4" s="1"/>
  <c r="DV607" i="4" s="1"/>
  <c r="BW607" i="4"/>
  <c r="CI607" i="4" s="1"/>
  <c r="CU607" i="4" s="1"/>
  <c r="BX607" i="4"/>
  <c r="BY607" i="4"/>
  <c r="CB607" i="4"/>
  <c r="CN607" i="4" s="1"/>
  <c r="CC607" i="4"/>
  <c r="CO607" i="4" s="1"/>
  <c r="DQ607" i="4" s="1"/>
  <c r="CD607" i="4"/>
  <c r="CP607" i="4" s="1"/>
  <c r="DR607" i="4" s="1"/>
  <c r="CE607" i="4"/>
  <c r="CQ607" i="4" s="1"/>
  <c r="CJ607" i="4"/>
  <c r="CV607" i="4" s="1"/>
  <c r="CK607" i="4"/>
  <c r="CW607" i="4" s="1"/>
  <c r="DY607" i="4" s="1"/>
  <c r="CR607" i="4"/>
  <c r="CS607" i="4"/>
  <c r="DU607" i="4" s="1"/>
  <c r="CZ607" i="4"/>
  <c r="DA607" i="4"/>
  <c r="DB607" i="4"/>
  <c r="DC607" i="4"/>
  <c r="DD607" i="4"/>
  <c r="DE607" i="4"/>
  <c r="DS607" i="4" s="1"/>
  <c r="DF607" i="4"/>
  <c r="DG607" i="4"/>
  <c r="DH607" i="4"/>
  <c r="DI607" i="4"/>
  <c r="DW607" i="4" s="1"/>
  <c r="DJ607" i="4"/>
  <c r="DK607" i="4"/>
  <c r="DP607" i="4"/>
  <c r="DX607" i="4"/>
  <c r="BN608" i="4"/>
  <c r="BO608" i="4"/>
  <c r="BP608" i="4"/>
  <c r="CB608" i="4" s="1"/>
  <c r="CN608" i="4" s="1"/>
  <c r="DP608" i="4" s="1"/>
  <c r="BQ608" i="4"/>
  <c r="BR608" i="4"/>
  <c r="CD608" i="4" s="1"/>
  <c r="CP608" i="4" s="1"/>
  <c r="BS608" i="4"/>
  <c r="CE608" i="4" s="1"/>
  <c r="CQ608" i="4" s="1"/>
  <c r="DS608" i="4" s="1"/>
  <c r="BT608" i="4"/>
  <c r="BU608" i="4"/>
  <c r="CG608" i="4" s="1"/>
  <c r="CS608" i="4" s="1"/>
  <c r="BV608" i="4"/>
  <c r="BW608" i="4"/>
  <c r="BX608" i="4"/>
  <c r="CJ608" i="4" s="1"/>
  <c r="CV608" i="4" s="1"/>
  <c r="DX608" i="4" s="1"/>
  <c r="BY608" i="4"/>
  <c r="BZ608" i="4"/>
  <c r="CL608" i="4" s="1"/>
  <c r="CA608" i="4"/>
  <c r="CM608" i="4" s="1"/>
  <c r="DO608" i="4" s="1"/>
  <c r="CC608" i="4"/>
  <c r="CO608" i="4" s="1"/>
  <c r="CF608" i="4"/>
  <c r="CR608" i="4" s="1"/>
  <c r="CH608" i="4"/>
  <c r="CT608" i="4" s="1"/>
  <c r="DV608" i="4" s="1"/>
  <c r="CI608" i="4"/>
  <c r="CU608" i="4" s="1"/>
  <c r="DW608" i="4" s="1"/>
  <c r="CK608" i="4"/>
  <c r="CW608" i="4" s="1"/>
  <c r="CZ608" i="4"/>
  <c r="DA608" i="4"/>
  <c r="DM608" i="4" s="1"/>
  <c r="DB608" i="4"/>
  <c r="DC608" i="4"/>
  <c r="DQ608" i="4" s="1"/>
  <c r="DD608" i="4"/>
  <c r="DE608" i="4"/>
  <c r="DF608" i="4"/>
  <c r="DT608" i="4" s="1"/>
  <c r="DG608" i="4"/>
  <c r="DH608" i="4"/>
  <c r="DI608" i="4"/>
  <c r="DJ608" i="4"/>
  <c r="DK608" i="4"/>
  <c r="DY608" i="4" s="1"/>
  <c r="DN608" i="4"/>
  <c r="BN609" i="4"/>
  <c r="BZ609" i="4" s="1"/>
  <c r="CL609" i="4" s="1"/>
  <c r="DN609" i="4" s="1"/>
  <c r="BO609" i="4"/>
  <c r="BP609" i="4"/>
  <c r="CB609" i="4" s="1"/>
  <c r="CN609" i="4" s="1"/>
  <c r="BQ609" i="4"/>
  <c r="CC609" i="4" s="1"/>
  <c r="BR609" i="4"/>
  <c r="CD609" i="4" s="1"/>
  <c r="CP609" i="4" s="1"/>
  <c r="BS609" i="4"/>
  <c r="CE609" i="4" s="1"/>
  <c r="CQ609" i="4" s="1"/>
  <c r="BT609" i="4"/>
  <c r="BU609" i="4"/>
  <c r="BV609" i="4"/>
  <c r="BW609" i="4"/>
  <c r="BX609" i="4"/>
  <c r="CJ609" i="4" s="1"/>
  <c r="BY609" i="4"/>
  <c r="CK609" i="4" s="1"/>
  <c r="CA609" i="4"/>
  <c r="CM609" i="4" s="1"/>
  <c r="CF609" i="4"/>
  <c r="CR609" i="4" s="1"/>
  <c r="CG609" i="4"/>
  <c r="CS609" i="4" s="1"/>
  <c r="DU609" i="4" s="1"/>
  <c r="CH609" i="4"/>
  <c r="CT609" i="4" s="1"/>
  <c r="DV609" i="4" s="1"/>
  <c r="CI609" i="4"/>
  <c r="CU609" i="4" s="1"/>
  <c r="CO609" i="4"/>
  <c r="DQ609" i="4" s="1"/>
  <c r="CV609" i="4"/>
  <c r="CW609" i="4"/>
  <c r="DY609" i="4" s="1"/>
  <c r="CZ609" i="4"/>
  <c r="DA609" i="4"/>
  <c r="DB609" i="4"/>
  <c r="DL609" i="4" s="1"/>
  <c r="DC609" i="4"/>
  <c r="DD609" i="4"/>
  <c r="DE609" i="4"/>
  <c r="DS609" i="4" s="1"/>
  <c r="DF609" i="4"/>
  <c r="DT609" i="4" s="1"/>
  <c r="DG609" i="4"/>
  <c r="DH609" i="4"/>
  <c r="DI609" i="4"/>
  <c r="DJ609" i="4"/>
  <c r="DK609" i="4"/>
  <c r="BN610" i="4"/>
  <c r="BZ610" i="4" s="1"/>
  <c r="BO610" i="4"/>
  <c r="CA610" i="4" s="1"/>
  <c r="CM610" i="4" s="1"/>
  <c r="DO610" i="4" s="1"/>
  <c r="BP610" i="4"/>
  <c r="CB610" i="4" s="1"/>
  <c r="CN610" i="4" s="1"/>
  <c r="DP610" i="4" s="1"/>
  <c r="BQ610" i="4"/>
  <c r="CC610" i="4" s="1"/>
  <c r="CO610" i="4" s="1"/>
  <c r="BR610" i="4"/>
  <c r="BS610" i="4"/>
  <c r="BT610" i="4"/>
  <c r="CF610" i="4" s="1"/>
  <c r="CR610" i="4" s="1"/>
  <c r="DT610" i="4" s="1"/>
  <c r="BU610" i="4"/>
  <c r="BV610" i="4"/>
  <c r="CH610" i="4" s="1"/>
  <c r="BW610" i="4"/>
  <c r="CI610" i="4" s="1"/>
  <c r="CU610" i="4" s="1"/>
  <c r="DW610" i="4" s="1"/>
  <c r="BX610" i="4"/>
  <c r="CJ610" i="4" s="1"/>
  <c r="CV610" i="4" s="1"/>
  <c r="DX610" i="4" s="1"/>
  <c r="BY610" i="4"/>
  <c r="CK610" i="4" s="1"/>
  <c r="CW610" i="4" s="1"/>
  <c r="CD610" i="4"/>
  <c r="CP610" i="4" s="1"/>
  <c r="CE610" i="4"/>
  <c r="CQ610" i="4" s="1"/>
  <c r="DS610" i="4" s="1"/>
  <c r="CG610" i="4"/>
  <c r="CS610" i="4" s="1"/>
  <c r="CL610" i="4"/>
  <c r="CT610" i="4"/>
  <c r="CZ610" i="4"/>
  <c r="DA610" i="4"/>
  <c r="DB610" i="4"/>
  <c r="DC610" i="4"/>
  <c r="DD610" i="4"/>
  <c r="DR610" i="4" s="1"/>
  <c r="DE610" i="4"/>
  <c r="DF610" i="4"/>
  <c r="DG610" i="4"/>
  <c r="DU610" i="4" s="1"/>
  <c r="DH610" i="4"/>
  <c r="DV610" i="4" s="1"/>
  <c r="DI610" i="4"/>
  <c r="DJ610" i="4"/>
  <c r="DK610" i="4"/>
  <c r="BN611" i="4"/>
  <c r="BO611" i="4"/>
  <c r="CA611" i="4" s="1"/>
  <c r="CM611" i="4" s="1"/>
  <c r="BP611" i="4"/>
  <c r="BQ611" i="4"/>
  <c r="BR611" i="4"/>
  <c r="CD611" i="4" s="1"/>
  <c r="CP611" i="4" s="1"/>
  <c r="DR611" i="4" s="1"/>
  <c r="BS611" i="4"/>
  <c r="BT611" i="4"/>
  <c r="CF611" i="4" s="1"/>
  <c r="BU611" i="4"/>
  <c r="CG611" i="4" s="1"/>
  <c r="BV611" i="4"/>
  <c r="BW611" i="4"/>
  <c r="CI611" i="4" s="1"/>
  <c r="CU611" i="4" s="1"/>
  <c r="BX611" i="4"/>
  <c r="BY611" i="4"/>
  <c r="BZ611" i="4"/>
  <c r="CL611" i="4" s="1"/>
  <c r="DN611" i="4" s="1"/>
  <c r="CB611" i="4"/>
  <c r="CN611" i="4" s="1"/>
  <c r="CC611" i="4"/>
  <c r="CO611" i="4" s="1"/>
  <c r="DQ611" i="4" s="1"/>
  <c r="CE611" i="4"/>
  <c r="CQ611" i="4" s="1"/>
  <c r="CH611" i="4"/>
  <c r="CT611" i="4" s="1"/>
  <c r="DV611" i="4" s="1"/>
  <c r="CJ611" i="4"/>
  <c r="CV611" i="4" s="1"/>
  <c r="CK611" i="4"/>
  <c r="CW611" i="4" s="1"/>
  <c r="CR611" i="4"/>
  <c r="CS611" i="4"/>
  <c r="DU611" i="4" s="1"/>
  <c r="CZ611" i="4"/>
  <c r="DA611" i="4"/>
  <c r="DB611" i="4"/>
  <c r="DP611" i="4" s="1"/>
  <c r="DC611" i="4"/>
  <c r="DD611" i="4"/>
  <c r="DE611" i="4"/>
  <c r="DF611" i="4"/>
  <c r="DG611" i="4"/>
  <c r="DH611" i="4"/>
  <c r="DI611" i="4"/>
  <c r="DJ611" i="4"/>
  <c r="DX611" i="4" s="1"/>
  <c r="DK611" i="4"/>
  <c r="DY611" i="4"/>
  <c r="BN612" i="4"/>
  <c r="BO612" i="4"/>
  <c r="BP612" i="4"/>
  <c r="BQ612" i="4"/>
  <c r="BR612" i="4"/>
  <c r="CD612" i="4" s="1"/>
  <c r="BS612" i="4"/>
  <c r="CE612" i="4" s="1"/>
  <c r="BT612" i="4"/>
  <c r="CF612" i="4" s="1"/>
  <c r="CR612" i="4" s="1"/>
  <c r="BU612" i="4"/>
  <c r="CG612" i="4" s="1"/>
  <c r="CS612" i="4" s="1"/>
  <c r="BV612" i="4"/>
  <c r="BW612" i="4"/>
  <c r="BX612" i="4"/>
  <c r="BY612" i="4"/>
  <c r="BZ612" i="4"/>
  <c r="CL612" i="4" s="1"/>
  <c r="CA612" i="4"/>
  <c r="CM612" i="4" s="1"/>
  <c r="DO612" i="4" s="1"/>
  <c r="CB612" i="4"/>
  <c r="CN612" i="4" s="1"/>
  <c r="DP612" i="4" s="1"/>
  <c r="CC612" i="4"/>
  <c r="CO612" i="4" s="1"/>
  <c r="CH612" i="4"/>
  <c r="CT612" i="4" s="1"/>
  <c r="CI612" i="4"/>
  <c r="CU612" i="4" s="1"/>
  <c r="CJ612" i="4"/>
  <c r="CV612" i="4" s="1"/>
  <c r="DX612" i="4" s="1"/>
  <c r="CK612" i="4"/>
  <c r="CW612" i="4" s="1"/>
  <c r="CP612" i="4"/>
  <c r="CQ612" i="4"/>
  <c r="DS612" i="4" s="1"/>
  <c r="CZ612" i="4"/>
  <c r="DA612" i="4"/>
  <c r="DB612" i="4"/>
  <c r="DC612" i="4"/>
  <c r="DQ612" i="4" s="1"/>
  <c r="DD612" i="4"/>
  <c r="DE612" i="4"/>
  <c r="DF612" i="4"/>
  <c r="DG612" i="4"/>
  <c r="DH612" i="4"/>
  <c r="DI612" i="4"/>
  <c r="DJ612" i="4"/>
  <c r="DK612" i="4"/>
  <c r="DY612" i="4" s="1"/>
  <c r="DL612" i="4"/>
  <c r="DN612" i="4"/>
  <c r="DV612" i="4"/>
  <c r="DW612" i="4"/>
  <c r="BN613" i="4"/>
  <c r="BZ613" i="4" s="1"/>
  <c r="CL613" i="4" s="1"/>
  <c r="DN613" i="4" s="1"/>
  <c r="BO613" i="4"/>
  <c r="BP613" i="4"/>
  <c r="CB613" i="4" s="1"/>
  <c r="CN613" i="4" s="1"/>
  <c r="BQ613" i="4"/>
  <c r="CC613" i="4" s="1"/>
  <c r="CO613" i="4" s="1"/>
  <c r="DQ613" i="4" s="1"/>
  <c r="BR613" i="4"/>
  <c r="BS613" i="4"/>
  <c r="CE613" i="4" s="1"/>
  <c r="CQ613" i="4" s="1"/>
  <c r="BT613" i="4"/>
  <c r="BU613" i="4"/>
  <c r="BV613" i="4"/>
  <c r="CH613" i="4" s="1"/>
  <c r="CT613" i="4" s="1"/>
  <c r="DV613" i="4" s="1"/>
  <c r="BW613" i="4"/>
  <c r="BX613" i="4"/>
  <c r="CJ613" i="4" s="1"/>
  <c r="BY613" i="4"/>
  <c r="CK613" i="4" s="1"/>
  <c r="CW613" i="4" s="1"/>
  <c r="DY613" i="4" s="1"/>
  <c r="CA613" i="4"/>
  <c r="CM613" i="4" s="1"/>
  <c r="CD613" i="4"/>
  <c r="CF613" i="4"/>
  <c r="CR613" i="4" s="1"/>
  <c r="DT613" i="4" s="1"/>
  <c r="CG613" i="4"/>
  <c r="CS613" i="4" s="1"/>
  <c r="DU613" i="4" s="1"/>
  <c r="CI613" i="4"/>
  <c r="CU613" i="4" s="1"/>
  <c r="CP613" i="4"/>
  <c r="CV613" i="4"/>
  <c r="CZ613" i="4"/>
  <c r="DA613" i="4"/>
  <c r="DB613" i="4"/>
  <c r="DC613" i="4"/>
  <c r="DD613" i="4"/>
  <c r="DR613" i="4" s="1"/>
  <c r="DE613" i="4"/>
  <c r="DF613" i="4"/>
  <c r="DG613" i="4"/>
  <c r="DH613" i="4"/>
  <c r="DI613" i="4"/>
  <c r="DJ613" i="4"/>
  <c r="DX613" i="4" s="1"/>
  <c r="DK613" i="4"/>
  <c r="DM613" i="4"/>
  <c r="BN614" i="4"/>
  <c r="BZ614" i="4" s="1"/>
  <c r="CL614" i="4" s="1"/>
  <c r="BO614" i="4"/>
  <c r="CA614" i="4" s="1"/>
  <c r="CM614" i="4" s="1"/>
  <c r="DO614" i="4" s="1"/>
  <c r="BP614" i="4"/>
  <c r="BQ614" i="4"/>
  <c r="CC614" i="4" s="1"/>
  <c r="CO614" i="4" s="1"/>
  <c r="BR614" i="4"/>
  <c r="BS614" i="4"/>
  <c r="BT614" i="4"/>
  <c r="BU614" i="4"/>
  <c r="BV614" i="4"/>
  <c r="CH614" i="4" s="1"/>
  <c r="CT614" i="4" s="1"/>
  <c r="BW614" i="4"/>
  <c r="CI614" i="4" s="1"/>
  <c r="BX614" i="4"/>
  <c r="BY614" i="4"/>
  <c r="CK614" i="4" s="1"/>
  <c r="CW614" i="4" s="1"/>
  <c r="CB614" i="4"/>
  <c r="CN614" i="4" s="1"/>
  <c r="DP614" i="4" s="1"/>
  <c r="CD614" i="4"/>
  <c r="CP614" i="4" s="1"/>
  <c r="CE614" i="4"/>
  <c r="CQ614" i="4" s="1"/>
  <c r="CF614" i="4"/>
  <c r="CR614" i="4" s="1"/>
  <c r="DT614" i="4" s="1"/>
  <c r="CG614" i="4"/>
  <c r="CS614" i="4" s="1"/>
  <c r="CJ614" i="4"/>
  <c r="CU614" i="4"/>
  <c r="DW614" i="4" s="1"/>
  <c r="CV614" i="4"/>
  <c r="CZ614" i="4"/>
  <c r="DL614" i="4" s="1"/>
  <c r="DA614" i="4"/>
  <c r="DB614" i="4"/>
  <c r="DC614" i="4"/>
  <c r="DD614" i="4"/>
  <c r="DE614" i="4"/>
  <c r="DF614" i="4"/>
  <c r="DG614" i="4"/>
  <c r="DU614" i="4" s="1"/>
  <c r="DH614" i="4"/>
  <c r="DI614" i="4"/>
  <c r="DJ614" i="4"/>
  <c r="DX614" i="4" s="1"/>
  <c r="DK614" i="4"/>
  <c r="DY614" i="4" s="1"/>
  <c r="DR614" i="4"/>
  <c r="DS614" i="4"/>
  <c r="BN615" i="4"/>
  <c r="BO615" i="4"/>
  <c r="CA615" i="4" s="1"/>
  <c r="CM615" i="4" s="1"/>
  <c r="BP615" i="4"/>
  <c r="BQ615" i="4"/>
  <c r="BR615" i="4"/>
  <c r="BS615" i="4"/>
  <c r="BT615" i="4"/>
  <c r="CF615" i="4" s="1"/>
  <c r="BU615" i="4"/>
  <c r="CG615" i="4" s="1"/>
  <c r="CS615" i="4" s="1"/>
  <c r="DU615" i="4" s="1"/>
  <c r="BV615" i="4"/>
  <c r="BW615" i="4"/>
  <c r="CI615" i="4" s="1"/>
  <c r="CU615" i="4" s="1"/>
  <c r="BX615" i="4"/>
  <c r="BY615" i="4"/>
  <c r="BZ615" i="4"/>
  <c r="CB615" i="4"/>
  <c r="CN615" i="4" s="1"/>
  <c r="CC615" i="4"/>
  <c r="CO615" i="4" s="1"/>
  <c r="DQ615" i="4" s="1"/>
  <c r="CD615" i="4"/>
  <c r="CP615" i="4" s="1"/>
  <c r="DR615" i="4" s="1"/>
  <c r="CE615" i="4"/>
  <c r="CQ615" i="4" s="1"/>
  <c r="CH615" i="4"/>
  <c r="CT615" i="4" s="1"/>
  <c r="CJ615" i="4"/>
  <c r="CV615" i="4" s="1"/>
  <c r="CK615" i="4"/>
  <c r="CW615" i="4" s="1"/>
  <c r="DY615" i="4" s="1"/>
  <c r="CL615" i="4"/>
  <c r="CR615" i="4"/>
  <c r="CZ615" i="4"/>
  <c r="DA615" i="4"/>
  <c r="DB615" i="4"/>
  <c r="DC615" i="4"/>
  <c r="DD615" i="4"/>
  <c r="DE615" i="4"/>
  <c r="DS615" i="4" s="1"/>
  <c r="DF615" i="4"/>
  <c r="DG615" i="4"/>
  <c r="DH615" i="4"/>
  <c r="DV615" i="4" s="1"/>
  <c r="DI615" i="4"/>
  <c r="DW615" i="4" s="1"/>
  <c r="DJ615" i="4"/>
  <c r="DK615" i="4"/>
  <c r="DP615" i="4"/>
  <c r="DX615" i="4"/>
  <c r="BN616" i="4"/>
  <c r="BO616" i="4"/>
  <c r="BP616" i="4"/>
  <c r="BQ616" i="4"/>
  <c r="BR616" i="4"/>
  <c r="CD616" i="4" s="1"/>
  <c r="CP616" i="4" s="1"/>
  <c r="BS616" i="4"/>
  <c r="CE616" i="4" s="1"/>
  <c r="CQ616" i="4" s="1"/>
  <c r="DS616" i="4" s="1"/>
  <c r="BT616" i="4"/>
  <c r="CF616" i="4" s="1"/>
  <c r="CR616" i="4" s="1"/>
  <c r="DT616" i="4" s="1"/>
  <c r="BU616" i="4"/>
  <c r="CG616" i="4" s="1"/>
  <c r="CS616" i="4" s="1"/>
  <c r="BV616" i="4"/>
  <c r="BW616" i="4"/>
  <c r="BX616" i="4"/>
  <c r="BY616" i="4"/>
  <c r="BZ616" i="4"/>
  <c r="CL616" i="4" s="1"/>
  <c r="CA616" i="4"/>
  <c r="CM616" i="4" s="1"/>
  <c r="DO616" i="4" s="1"/>
  <c r="CB616" i="4"/>
  <c r="CC616" i="4"/>
  <c r="CO616" i="4" s="1"/>
  <c r="CH616" i="4"/>
  <c r="CT616" i="4" s="1"/>
  <c r="CI616" i="4"/>
  <c r="CU616" i="4" s="1"/>
  <c r="CJ616" i="4"/>
  <c r="CK616" i="4"/>
  <c r="CW616" i="4" s="1"/>
  <c r="CN616" i="4"/>
  <c r="DP616" i="4" s="1"/>
  <c r="CV616" i="4"/>
  <c r="DX616" i="4" s="1"/>
  <c r="CZ616" i="4"/>
  <c r="DL616" i="4" s="1"/>
  <c r="DA616" i="4"/>
  <c r="DM616" i="4" s="1"/>
  <c r="CY616" i="4" s="1"/>
  <c r="DB616" i="4"/>
  <c r="DC616" i="4"/>
  <c r="DQ616" i="4" s="1"/>
  <c r="DD616" i="4"/>
  <c r="DE616" i="4"/>
  <c r="DF616" i="4"/>
  <c r="DG616" i="4"/>
  <c r="DU616" i="4" s="1"/>
  <c r="DH616" i="4"/>
  <c r="DI616" i="4"/>
  <c r="DJ616" i="4"/>
  <c r="DK616" i="4"/>
  <c r="DV616" i="4"/>
  <c r="DW616" i="4"/>
  <c r="BN617" i="4"/>
  <c r="BO617" i="4"/>
  <c r="BP617" i="4"/>
  <c r="CB617" i="4" s="1"/>
  <c r="BQ617" i="4"/>
  <c r="CC617" i="4" s="1"/>
  <c r="BR617" i="4"/>
  <c r="CD617" i="4" s="1"/>
  <c r="CP617" i="4" s="1"/>
  <c r="BS617" i="4"/>
  <c r="CE617" i="4" s="1"/>
  <c r="CQ617" i="4" s="1"/>
  <c r="BT617" i="4"/>
  <c r="BU617" i="4"/>
  <c r="BV617" i="4"/>
  <c r="BW617" i="4"/>
  <c r="BX617" i="4"/>
  <c r="CJ617" i="4" s="1"/>
  <c r="BY617" i="4"/>
  <c r="CK617" i="4" s="1"/>
  <c r="BZ617" i="4"/>
  <c r="CL617" i="4" s="1"/>
  <c r="DN617" i="4" s="1"/>
  <c r="CA617" i="4"/>
  <c r="CM617" i="4" s="1"/>
  <c r="CF617" i="4"/>
  <c r="CR617" i="4" s="1"/>
  <c r="CG617" i="4"/>
  <c r="CS617" i="4" s="1"/>
  <c r="CH617" i="4"/>
  <c r="CT617" i="4" s="1"/>
  <c r="DV617" i="4" s="1"/>
  <c r="CI617" i="4"/>
  <c r="CU617" i="4" s="1"/>
  <c r="CN617" i="4"/>
  <c r="CO617" i="4"/>
  <c r="DQ617" i="4" s="1"/>
  <c r="CV617" i="4"/>
  <c r="CW617" i="4"/>
  <c r="DY617" i="4" s="1"/>
  <c r="CZ617" i="4"/>
  <c r="DA617" i="4"/>
  <c r="DB617" i="4"/>
  <c r="DP617" i="4" s="1"/>
  <c r="DC617" i="4"/>
  <c r="DD617" i="4"/>
  <c r="DR617" i="4" s="1"/>
  <c r="DE617" i="4"/>
  <c r="DF617" i="4"/>
  <c r="DT617" i="4" s="1"/>
  <c r="DG617" i="4"/>
  <c r="DH617" i="4"/>
  <c r="DI617" i="4"/>
  <c r="DW617" i="4" s="1"/>
  <c r="DJ617" i="4"/>
  <c r="DX617" i="4" s="1"/>
  <c r="DK617" i="4"/>
  <c r="DM617" i="4"/>
  <c r="DU617" i="4"/>
  <c r="BN618" i="4"/>
  <c r="BZ618" i="4" s="1"/>
  <c r="BO618" i="4"/>
  <c r="CA618" i="4" s="1"/>
  <c r="CM618" i="4" s="1"/>
  <c r="DO618" i="4" s="1"/>
  <c r="BP618" i="4"/>
  <c r="CB618" i="4" s="1"/>
  <c r="CN618" i="4" s="1"/>
  <c r="DP618" i="4" s="1"/>
  <c r="BQ618" i="4"/>
  <c r="CC618" i="4" s="1"/>
  <c r="CO618" i="4" s="1"/>
  <c r="BR618" i="4"/>
  <c r="BS618" i="4"/>
  <c r="BT618" i="4"/>
  <c r="CF618" i="4" s="1"/>
  <c r="CR618" i="4" s="1"/>
  <c r="DT618" i="4" s="1"/>
  <c r="BU618" i="4"/>
  <c r="BV618" i="4"/>
  <c r="CH618" i="4" s="1"/>
  <c r="BW618" i="4"/>
  <c r="CI618" i="4" s="1"/>
  <c r="BX618" i="4"/>
  <c r="CJ618" i="4" s="1"/>
  <c r="CV618" i="4" s="1"/>
  <c r="DX618" i="4" s="1"/>
  <c r="BY618" i="4"/>
  <c r="CK618" i="4" s="1"/>
  <c r="CW618" i="4" s="1"/>
  <c r="CD618" i="4"/>
  <c r="CP618" i="4" s="1"/>
  <c r="CE618" i="4"/>
  <c r="CQ618" i="4" s="1"/>
  <c r="DS618" i="4" s="1"/>
  <c r="CG618" i="4"/>
  <c r="CS618" i="4" s="1"/>
  <c r="CL618" i="4"/>
  <c r="CT618" i="4"/>
  <c r="CU618" i="4"/>
  <c r="DW618" i="4" s="1"/>
  <c r="CZ618" i="4"/>
  <c r="DA618" i="4"/>
  <c r="DB618" i="4"/>
  <c r="DC618" i="4"/>
  <c r="DD618" i="4"/>
  <c r="DR618" i="4" s="1"/>
  <c r="DE618" i="4"/>
  <c r="DF618" i="4"/>
  <c r="DG618" i="4"/>
  <c r="DU618" i="4" s="1"/>
  <c r="DH618" i="4"/>
  <c r="DI618" i="4"/>
  <c r="DJ618" i="4"/>
  <c r="DK618" i="4"/>
  <c r="DY618" i="4" s="1"/>
  <c r="BN619" i="4"/>
  <c r="BZ619" i="4" s="1"/>
  <c r="CL619" i="4" s="1"/>
  <c r="BO619" i="4"/>
  <c r="CA619" i="4" s="1"/>
  <c r="CM619" i="4" s="1"/>
  <c r="BP619" i="4"/>
  <c r="BQ619" i="4"/>
  <c r="BR619" i="4"/>
  <c r="BS619" i="4"/>
  <c r="BT619" i="4"/>
  <c r="CF619" i="4" s="1"/>
  <c r="BU619" i="4"/>
  <c r="CG619" i="4" s="1"/>
  <c r="BV619" i="4"/>
  <c r="BW619" i="4"/>
  <c r="CI619" i="4" s="1"/>
  <c r="CU619" i="4" s="1"/>
  <c r="BX619" i="4"/>
  <c r="BY619" i="4"/>
  <c r="CB619" i="4"/>
  <c r="CN619" i="4" s="1"/>
  <c r="DP619" i="4" s="1"/>
  <c r="CC619" i="4"/>
  <c r="CO619" i="4" s="1"/>
  <c r="CD619" i="4"/>
  <c r="CE619" i="4"/>
  <c r="CQ619" i="4" s="1"/>
  <c r="CH619" i="4"/>
  <c r="CT619" i="4" s="1"/>
  <c r="DV619" i="4" s="1"/>
  <c r="CJ619" i="4"/>
  <c r="CV619" i="4" s="1"/>
  <c r="CK619" i="4"/>
  <c r="CW619" i="4" s="1"/>
  <c r="CP619" i="4"/>
  <c r="CR619" i="4"/>
  <c r="CS619" i="4"/>
  <c r="DU619" i="4" s="1"/>
  <c r="CZ619" i="4"/>
  <c r="DA619" i="4"/>
  <c r="DB619" i="4"/>
  <c r="DC619" i="4"/>
  <c r="DD619" i="4"/>
  <c r="DE619" i="4"/>
  <c r="DF619" i="4"/>
  <c r="DT619" i="4" s="1"/>
  <c r="DG619" i="4"/>
  <c r="DH619" i="4"/>
  <c r="DI619" i="4"/>
  <c r="DJ619" i="4"/>
  <c r="DX619" i="4" s="1"/>
  <c r="DK619" i="4"/>
  <c r="DQ619" i="4"/>
  <c r="DR619" i="4"/>
  <c r="DY619" i="4"/>
  <c r="BN620" i="4"/>
  <c r="BO620" i="4"/>
  <c r="BP620" i="4"/>
  <c r="CB620" i="4" s="1"/>
  <c r="CN620" i="4" s="1"/>
  <c r="DP620" i="4" s="1"/>
  <c r="BQ620" i="4"/>
  <c r="BR620" i="4"/>
  <c r="CD620" i="4" s="1"/>
  <c r="CP620" i="4" s="1"/>
  <c r="BS620" i="4"/>
  <c r="CE620" i="4" s="1"/>
  <c r="BT620" i="4"/>
  <c r="CF620" i="4" s="1"/>
  <c r="CR620" i="4" s="1"/>
  <c r="BU620" i="4"/>
  <c r="CG620" i="4" s="1"/>
  <c r="CS620" i="4" s="1"/>
  <c r="BV620" i="4"/>
  <c r="BW620" i="4"/>
  <c r="BX620" i="4"/>
  <c r="BY620" i="4"/>
  <c r="BZ620" i="4"/>
  <c r="CL620" i="4" s="1"/>
  <c r="CA620" i="4"/>
  <c r="CM620" i="4" s="1"/>
  <c r="CC620" i="4"/>
  <c r="CO620" i="4" s="1"/>
  <c r="CH620" i="4"/>
  <c r="CT620" i="4" s="1"/>
  <c r="CI620" i="4"/>
  <c r="CU620" i="4" s="1"/>
  <c r="DW620" i="4" s="1"/>
  <c r="CJ620" i="4"/>
  <c r="CV620" i="4" s="1"/>
  <c r="DX620" i="4" s="1"/>
  <c r="CK620" i="4"/>
  <c r="CW620" i="4" s="1"/>
  <c r="CQ620" i="4"/>
  <c r="DS620" i="4" s="1"/>
  <c r="CZ620" i="4"/>
  <c r="DL620" i="4" s="1"/>
  <c r="DA620" i="4"/>
  <c r="DB620" i="4"/>
  <c r="DC620" i="4"/>
  <c r="DQ620" i="4" s="1"/>
  <c r="DD620" i="4"/>
  <c r="DE620" i="4"/>
  <c r="DF620" i="4"/>
  <c r="DG620" i="4"/>
  <c r="DU620" i="4" s="1"/>
  <c r="DH620" i="4"/>
  <c r="DV620" i="4" s="1"/>
  <c r="DI620" i="4"/>
  <c r="DJ620" i="4"/>
  <c r="DK620" i="4"/>
  <c r="DY620" i="4" s="1"/>
  <c r="DN620" i="4"/>
  <c r="DO620" i="4"/>
  <c r="BN621" i="4"/>
  <c r="BO621" i="4"/>
  <c r="BP621" i="4"/>
  <c r="CB621" i="4" s="1"/>
  <c r="CN621" i="4" s="1"/>
  <c r="BQ621" i="4"/>
  <c r="CC621" i="4" s="1"/>
  <c r="CO621" i="4" s="1"/>
  <c r="DQ621" i="4" s="1"/>
  <c r="BR621" i="4"/>
  <c r="CD621" i="4" s="1"/>
  <c r="CP621" i="4" s="1"/>
  <c r="DR621" i="4" s="1"/>
  <c r="BS621" i="4"/>
  <c r="CE621" i="4" s="1"/>
  <c r="CQ621" i="4" s="1"/>
  <c r="BT621" i="4"/>
  <c r="BU621" i="4"/>
  <c r="BV621" i="4"/>
  <c r="BW621" i="4"/>
  <c r="BX621" i="4"/>
  <c r="CJ621" i="4" s="1"/>
  <c r="CV621" i="4" s="1"/>
  <c r="BY621" i="4"/>
  <c r="CK621" i="4" s="1"/>
  <c r="CW621" i="4" s="1"/>
  <c r="DY621" i="4" s="1"/>
  <c r="BZ621" i="4"/>
  <c r="CA621" i="4"/>
  <c r="CM621" i="4" s="1"/>
  <c r="CF621" i="4"/>
  <c r="CR621" i="4" s="1"/>
  <c r="CG621" i="4"/>
  <c r="CS621" i="4" s="1"/>
  <c r="CH621" i="4"/>
  <c r="CI621" i="4"/>
  <c r="CU621" i="4" s="1"/>
  <c r="CL621" i="4"/>
  <c r="CX621" i="4" s="1"/>
  <c r="CT621" i="4"/>
  <c r="DV621" i="4" s="1"/>
  <c r="CZ621" i="4"/>
  <c r="DA621" i="4"/>
  <c r="DO621" i="4" s="1"/>
  <c r="DB621" i="4"/>
  <c r="DC621" i="4"/>
  <c r="DD621" i="4"/>
  <c r="DE621" i="4"/>
  <c r="DF621" i="4"/>
  <c r="DG621" i="4"/>
  <c r="DH621" i="4"/>
  <c r="DI621" i="4"/>
  <c r="DJ621" i="4"/>
  <c r="DK621" i="4"/>
  <c r="DL621" i="4"/>
  <c r="DM621" i="4"/>
  <c r="DT621" i="4"/>
  <c r="DU621" i="4"/>
  <c r="BN622" i="4"/>
  <c r="BZ622" i="4" s="1"/>
  <c r="CL622" i="4" s="1"/>
  <c r="BO622" i="4"/>
  <c r="CA622" i="4" s="1"/>
  <c r="BP622" i="4"/>
  <c r="BQ622" i="4"/>
  <c r="CC622" i="4" s="1"/>
  <c r="CO622" i="4" s="1"/>
  <c r="BR622" i="4"/>
  <c r="BS622" i="4"/>
  <c r="BT622" i="4"/>
  <c r="BU622" i="4"/>
  <c r="BV622" i="4"/>
  <c r="CH622" i="4" s="1"/>
  <c r="CT622" i="4" s="1"/>
  <c r="BW622" i="4"/>
  <c r="CI622" i="4" s="1"/>
  <c r="BX622" i="4"/>
  <c r="CJ622" i="4" s="1"/>
  <c r="CV622" i="4" s="1"/>
  <c r="BY622" i="4"/>
  <c r="CK622" i="4" s="1"/>
  <c r="CW622" i="4" s="1"/>
  <c r="CB622" i="4"/>
  <c r="CD622" i="4"/>
  <c r="CP622" i="4" s="1"/>
  <c r="CE622" i="4"/>
  <c r="CQ622" i="4" s="1"/>
  <c r="CF622" i="4"/>
  <c r="CG622" i="4"/>
  <c r="CS622" i="4" s="1"/>
  <c r="CM622" i="4"/>
  <c r="DO622" i="4" s="1"/>
  <c r="CN622" i="4"/>
  <c r="CR622" i="4"/>
  <c r="DT622" i="4" s="1"/>
  <c r="CU622" i="4"/>
  <c r="DW622" i="4" s="1"/>
  <c r="CZ622" i="4"/>
  <c r="DA622" i="4"/>
  <c r="DB622" i="4"/>
  <c r="DL622" i="4" s="1"/>
  <c r="DC622" i="4"/>
  <c r="DD622" i="4"/>
  <c r="DR622" i="4" s="1"/>
  <c r="DE622" i="4"/>
  <c r="DF622" i="4"/>
  <c r="DG622" i="4"/>
  <c r="DU622" i="4" s="1"/>
  <c r="DH622" i="4"/>
  <c r="DI622" i="4"/>
  <c r="DJ622" i="4"/>
  <c r="DX622" i="4" s="1"/>
  <c r="DK622" i="4"/>
  <c r="DY622" i="4" s="1"/>
  <c r="DS622" i="4"/>
  <c r="BN623" i="4"/>
  <c r="BZ623" i="4" s="1"/>
  <c r="CL623" i="4" s="1"/>
  <c r="DN623" i="4" s="1"/>
  <c r="BO623" i="4"/>
  <c r="CA623" i="4" s="1"/>
  <c r="CM623" i="4" s="1"/>
  <c r="BP623" i="4"/>
  <c r="BQ623" i="4"/>
  <c r="BR623" i="4"/>
  <c r="BS623" i="4"/>
  <c r="BT623" i="4"/>
  <c r="CF623" i="4" s="1"/>
  <c r="CR623" i="4" s="1"/>
  <c r="BU623" i="4"/>
  <c r="CG623" i="4" s="1"/>
  <c r="CS623" i="4" s="1"/>
  <c r="DU623" i="4" s="1"/>
  <c r="BV623" i="4"/>
  <c r="CH623" i="4" s="1"/>
  <c r="CT623" i="4" s="1"/>
  <c r="DV623" i="4" s="1"/>
  <c r="BW623" i="4"/>
  <c r="CI623" i="4" s="1"/>
  <c r="CU623" i="4" s="1"/>
  <c r="BX623" i="4"/>
  <c r="BY623" i="4"/>
  <c r="CB623" i="4"/>
  <c r="CN623" i="4" s="1"/>
  <c r="CC623" i="4"/>
  <c r="CO623" i="4" s="1"/>
  <c r="DQ623" i="4" s="1"/>
  <c r="CD623" i="4"/>
  <c r="CP623" i="4" s="1"/>
  <c r="DR623" i="4" s="1"/>
  <c r="CE623" i="4"/>
  <c r="CQ623" i="4" s="1"/>
  <c r="CJ623" i="4"/>
  <c r="CV623" i="4" s="1"/>
  <c r="CK623" i="4"/>
  <c r="CW623" i="4" s="1"/>
  <c r="DY623" i="4" s="1"/>
  <c r="CZ623" i="4"/>
  <c r="DA623" i="4"/>
  <c r="DB623" i="4"/>
  <c r="DC623" i="4"/>
  <c r="DD623" i="4"/>
  <c r="DE623" i="4"/>
  <c r="DS623" i="4" s="1"/>
  <c r="DF623" i="4"/>
  <c r="DG623" i="4"/>
  <c r="DH623" i="4"/>
  <c r="DI623" i="4"/>
  <c r="DW623" i="4" s="1"/>
  <c r="DJ623" i="4"/>
  <c r="DK623" i="4"/>
  <c r="DP623" i="4"/>
  <c r="DX623" i="4"/>
  <c r="BN624" i="4"/>
  <c r="BO624" i="4"/>
  <c r="BP624" i="4"/>
  <c r="CB624" i="4" s="1"/>
  <c r="CN624" i="4" s="1"/>
  <c r="DP624" i="4" s="1"/>
  <c r="BQ624" i="4"/>
  <c r="BR624" i="4"/>
  <c r="CD624" i="4" s="1"/>
  <c r="CP624" i="4" s="1"/>
  <c r="BS624" i="4"/>
  <c r="CE624" i="4" s="1"/>
  <c r="CQ624" i="4" s="1"/>
  <c r="DS624" i="4" s="1"/>
  <c r="BT624" i="4"/>
  <c r="BU624" i="4"/>
  <c r="CG624" i="4" s="1"/>
  <c r="CS624" i="4" s="1"/>
  <c r="BV624" i="4"/>
  <c r="BW624" i="4"/>
  <c r="BX624" i="4"/>
  <c r="CJ624" i="4" s="1"/>
  <c r="CV624" i="4" s="1"/>
  <c r="DX624" i="4" s="1"/>
  <c r="BY624" i="4"/>
  <c r="BZ624" i="4"/>
  <c r="CL624" i="4" s="1"/>
  <c r="CA624" i="4"/>
  <c r="CM624" i="4" s="1"/>
  <c r="DO624" i="4" s="1"/>
  <c r="CC624" i="4"/>
  <c r="CO624" i="4" s="1"/>
  <c r="CF624" i="4"/>
  <c r="CH624" i="4"/>
  <c r="CT624" i="4" s="1"/>
  <c r="DV624" i="4" s="1"/>
  <c r="CI624" i="4"/>
  <c r="CU624" i="4" s="1"/>
  <c r="DW624" i="4" s="1"/>
  <c r="CK624" i="4"/>
  <c r="CW624" i="4" s="1"/>
  <c r="CR624" i="4"/>
  <c r="CZ624" i="4"/>
  <c r="DA624" i="4"/>
  <c r="DM624" i="4" s="1"/>
  <c r="CY624" i="4" s="1"/>
  <c r="DB624" i="4"/>
  <c r="DC624" i="4"/>
  <c r="DQ624" i="4" s="1"/>
  <c r="DD624" i="4"/>
  <c r="DE624" i="4"/>
  <c r="DF624" i="4"/>
  <c r="DT624" i="4" s="1"/>
  <c r="DG624" i="4"/>
  <c r="DH624" i="4"/>
  <c r="DI624" i="4"/>
  <c r="DJ624" i="4"/>
  <c r="DK624" i="4"/>
  <c r="DY624" i="4" s="1"/>
  <c r="DN624" i="4"/>
  <c r="BN625" i="4"/>
  <c r="BZ625" i="4" s="1"/>
  <c r="CL625" i="4" s="1"/>
  <c r="DN625" i="4" s="1"/>
  <c r="BO625" i="4"/>
  <c r="BP625" i="4"/>
  <c r="CB625" i="4" s="1"/>
  <c r="CN625" i="4" s="1"/>
  <c r="BQ625" i="4"/>
  <c r="CC625" i="4" s="1"/>
  <c r="BR625" i="4"/>
  <c r="CD625" i="4" s="1"/>
  <c r="CP625" i="4" s="1"/>
  <c r="BS625" i="4"/>
  <c r="CE625" i="4" s="1"/>
  <c r="CQ625" i="4" s="1"/>
  <c r="BT625" i="4"/>
  <c r="BU625" i="4"/>
  <c r="BV625" i="4"/>
  <c r="BW625" i="4"/>
  <c r="BX625" i="4"/>
  <c r="CJ625" i="4" s="1"/>
  <c r="BY625" i="4"/>
  <c r="CK625" i="4" s="1"/>
  <c r="CA625" i="4"/>
  <c r="CM625" i="4" s="1"/>
  <c r="CF625" i="4"/>
  <c r="CR625" i="4" s="1"/>
  <c r="CG625" i="4"/>
  <c r="CS625" i="4" s="1"/>
  <c r="DU625" i="4" s="1"/>
  <c r="CH625" i="4"/>
  <c r="CT625" i="4" s="1"/>
  <c r="DV625" i="4" s="1"/>
  <c r="CI625" i="4"/>
  <c r="CU625" i="4" s="1"/>
  <c r="CO625" i="4"/>
  <c r="DQ625" i="4" s="1"/>
  <c r="CV625" i="4"/>
  <c r="CW625" i="4"/>
  <c r="DY625" i="4" s="1"/>
  <c r="CZ625" i="4"/>
  <c r="DA625" i="4"/>
  <c r="DB625" i="4"/>
  <c r="DL625" i="4" s="1"/>
  <c r="DC625" i="4"/>
  <c r="DD625" i="4"/>
  <c r="DE625" i="4"/>
  <c r="DS625" i="4" s="1"/>
  <c r="DF625" i="4"/>
  <c r="DT625" i="4" s="1"/>
  <c r="DG625" i="4"/>
  <c r="DH625" i="4"/>
  <c r="DI625" i="4"/>
  <c r="DJ625" i="4"/>
  <c r="DK625" i="4"/>
  <c r="DM625" i="4"/>
  <c r="BN626" i="4"/>
  <c r="BZ626" i="4" s="1"/>
  <c r="BO626" i="4"/>
  <c r="CA626" i="4" s="1"/>
  <c r="CM626" i="4" s="1"/>
  <c r="DO626" i="4" s="1"/>
  <c r="BP626" i="4"/>
  <c r="CB626" i="4" s="1"/>
  <c r="CN626" i="4" s="1"/>
  <c r="DP626" i="4" s="1"/>
  <c r="BQ626" i="4"/>
  <c r="CC626" i="4" s="1"/>
  <c r="CO626" i="4" s="1"/>
  <c r="BR626" i="4"/>
  <c r="BS626" i="4"/>
  <c r="BT626" i="4"/>
  <c r="CF626" i="4" s="1"/>
  <c r="CR626" i="4" s="1"/>
  <c r="DT626" i="4" s="1"/>
  <c r="BU626" i="4"/>
  <c r="BV626" i="4"/>
  <c r="CH626" i="4" s="1"/>
  <c r="BW626" i="4"/>
  <c r="CI626" i="4" s="1"/>
  <c r="CU626" i="4" s="1"/>
  <c r="DW626" i="4" s="1"/>
  <c r="BX626" i="4"/>
  <c r="CJ626" i="4" s="1"/>
  <c r="CV626" i="4" s="1"/>
  <c r="DX626" i="4" s="1"/>
  <c r="BY626" i="4"/>
  <c r="CK626" i="4" s="1"/>
  <c r="CW626" i="4" s="1"/>
  <c r="CD626" i="4"/>
  <c r="CP626" i="4" s="1"/>
  <c r="CE626" i="4"/>
  <c r="CQ626" i="4" s="1"/>
  <c r="DS626" i="4" s="1"/>
  <c r="CG626" i="4"/>
  <c r="CS626" i="4" s="1"/>
  <c r="CL626" i="4"/>
  <c r="CT626" i="4"/>
  <c r="CZ626" i="4"/>
  <c r="DA626" i="4"/>
  <c r="DB626" i="4"/>
  <c r="DC626" i="4"/>
  <c r="DD626" i="4"/>
  <c r="DR626" i="4" s="1"/>
  <c r="DE626" i="4"/>
  <c r="DF626" i="4"/>
  <c r="DG626" i="4"/>
  <c r="DU626" i="4" s="1"/>
  <c r="DH626" i="4"/>
  <c r="DV626" i="4" s="1"/>
  <c r="DI626" i="4"/>
  <c r="DJ626" i="4"/>
  <c r="DK626" i="4"/>
  <c r="BN627" i="4"/>
  <c r="BO627" i="4"/>
  <c r="CA627" i="4" s="1"/>
  <c r="CM627" i="4" s="1"/>
  <c r="BP627" i="4"/>
  <c r="BQ627" i="4"/>
  <c r="BR627" i="4"/>
  <c r="CD627" i="4" s="1"/>
  <c r="CP627" i="4" s="1"/>
  <c r="DR627" i="4" s="1"/>
  <c r="BS627" i="4"/>
  <c r="BT627" i="4"/>
  <c r="CF627" i="4" s="1"/>
  <c r="BU627" i="4"/>
  <c r="CG627" i="4" s="1"/>
  <c r="BV627" i="4"/>
  <c r="BW627" i="4"/>
  <c r="CI627" i="4" s="1"/>
  <c r="CU627" i="4" s="1"/>
  <c r="BX627" i="4"/>
  <c r="BY627" i="4"/>
  <c r="BZ627" i="4"/>
  <c r="CL627" i="4" s="1"/>
  <c r="DN627" i="4" s="1"/>
  <c r="CB627" i="4"/>
  <c r="CN627" i="4" s="1"/>
  <c r="CC627" i="4"/>
  <c r="CO627" i="4" s="1"/>
  <c r="DQ627" i="4" s="1"/>
  <c r="CE627" i="4"/>
  <c r="CQ627" i="4" s="1"/>
  <c r="CH627" i="4"/>
  <c r="CT627" i="4" s="1"/>
  <c r="DV627" i="4" s="1"/>
  <c r="CJ627" i="4"/>
  <c r="CV627" i="4" s="1"/>
  <c r="CK627" i="4"/>
  <c r="CW627" i="4" s="1"/>
  <c r="CR627" i="4"/>
  <c r="CS627" i="4"/>
  <c r="DU627" i="4" s="1"/>
  <c r="CZ627" i="4"/>
  <c r="DA627" i="4"/>
  <c r="DB627" i="4"/>
  <c r="DP627" i="4" s="1"/>
  <c r="DC627" i="4"/>
  <c r="DD627" i="4"/>
  <c r="DE627" i="4"/>
  <c r="DF627" i="4"/>
  <c r="DG627" i="4"/>
  <c r="DH627" i="4"/>
  <c r="DI627" i="4"/>
  <c r="DJ627" i="4"/>
  <c r="DX627" i="4" s="1"/>
  <c r="DK627" i="4"/>
  <c r="DY627" i="4"/>
  <c r="BN628" i="4"/>
  <c r="BO628" i="4"/>
  <c r="BP628" i="4"/>
  <c r="BQ628" i="4"/>
  <c r="BR628" i="4"/>
  <c r="CD628" i="4" s="1"/>
  <c r="BS628" i="4"/>
  <c r="CE628" i="4" s="1"/>
  <c r="BT628" i="4"/>
  <c r="CF628" i="4" s="1"/>
  <c r="CR628" i="4" s="1"/>
  <c r="BU628" i="4"/>
  <c r="CG628" i="4" s="1"/>
  <c r="CS628" i="4" s="1"/>
  <c r="BV628" i="4"/>
  <c r="BW628" i="4"/>
  <c r="BX628" i="4"/>
  <c r="BY628" i="4"/>
  <c r="BZ628" i="4"/>
  <c r="CL628" i="4" s="1"/>
  <c r="CA628" i="4"/>
  <c r="CM628" i="4" s="1"/>
  <c r="DO628" i="4" s="1"/>
  <c r="CB628" i="4"/>
  <c r="CN628" i="4" s="1"/>
  <c r="DP628" i="4" s="1"/>
  <c r="CC628" i="4"/>
  <c r="CO628" i="4" s="1"/>
  <c r="CH628" i="4"/>
  <c r="CT628" i="4" s="1"/>
  <c r="CI628" i="4"/>
  <c r="CU628" i="4" s="1"/>
  <c r="CJ628" i="4"/>
  <c r="CV628" i="4" s="1"/>
  <c r="DX628" i="4" s="1"/>
  <c r="CK628" i="4"/>
  <c r="CW628" i="4" s="1"/>
  <c r="CP628" i="4"/>
  <c r="CQ628" i="4"/>
  <c r="DS628" i="4" s="1"/>
  <c r="CZ628" i="4"/>
  <c r="DA628" i="4"/>
  <c r="DB628" i="4"/>
  <c r="DC628" i="4"/>
  <c r="DQ628" i="4" s="1"/>
  <c r="DD628" i="4"/>
  <c r="DE628" i="4"/>
  <c r="DF628" i="4"/>
  <c r="DG628" i="4"/>
  <c r="DH628" i="4"/>
  <c r="DI628" i="4"/>
  <c r="DJ628" i="4"/>
  <c r="DK628" i="4"/>
  <c r="DY628" i="4" s="1"/>
  <c r="DL628" i="4"/>
  <c r="DN628" i="4"/>
  <c r="DV628" i="4"/>
  <c r="DW628" i="4"/>
  <c r="BN629" i="4"/>
  <c r="BZ629" i="4" s="1"/>
  <c r="CL629" i="4" s="1"/>
  <c r="DN629" i="4" s="1"/>
  <c r="BO629" i="4"/>
  <c r="BP629" i="4"/>
  <c r="CB629" i="4" s="1"/>
  <c r="CN629" i="4" s="1"/>
  <c r="BQ629" i="4"/>
  <c r="CC629" i="4" s="1"/>
  <c r="CO629" i="4" s="1"/>
  <c r="DQ629" i="4" s="1"/>
  <c r="BR629" i="4"/>
  <c r="BS629" i="4"/>
  <c r="CE629" i="4" s="1"/>
  <c r="CQ629" i="4" s="1"/>
  <c r="BT629" i="4"/>
  <c r="BU629" i="4"/>
  <c r="BV629" i="4"/>
  <c r="CH629" i="4" s="1"/>
  <c r="CT629" i="4" s="1"/>
  <c r="DV629" i="4" s="1"/>
  <c r="BW629" i="4"/>
  <c r="BX629" i="4"/>
  <c r="CJ629" i="4" s="1"/>
  <c r="BY629" i="4"/>
  <c r="CK629" i="4" s="1"/>
  <c r="CW629" i="4" s="1"/>
  <c r="DY629" i="4" s="1"/>
  <c r="CA629" i="4"/>
  <c r="CM629" i="4" s="1"/>
  <c r="CD629" i="4"/>
  <c r="CP629" i="4" s="1"/>
  <c r="CF629" i="4"/>
  <c r="CR629" i="4" s="1"/>
  <c r="DT629" i="4" s="1"/>
  <c r="CG629" i="4"/>
  <c r="CS629" i="4" s="1"/>
  <c r="DU629" i="4" s="1"/>
  <c r="CI629" i="4"/>
  <c r="CU629" i="4" s="1"/>
  <c r="CV629" i="4"/>
  <c r="CZ629" i="4"/>
  <c r="DA629" i="4"/>
  <c r="DB629" i="4"/>
  <c r="DC629" i="4"/>
  <c r="DD629" i="4"/>
  <c r="DL629" i="4" s="1"/>
  <c r="DE629" i="4"/>
  <c r="DF629" i="4"/>
  <c r="DG629" i="4"/>
  <c r="DH629" i="4"/>
  <c r="DI629" i="4"/>
  <c r="DJ629" i="4"/>
  <c r="DX629" i="4" s="1"/>
  <c r="DK629" i="4"/>
  <c r="DM629" i="4"/>
  <c r="BN630" i="4"/>
  <c r="BZ630" i="4" s="1"/>
  <c r="CL630" i="4" s="1"/>
  <c r="BO630" i="4"/>
  <c r="CA630" i="4" s="1"/>
  <c r="CM630" i="4" s="1"/>
  <c r="DO630" i="4" s="1"/>
  <c r="BP630" i="4"/>
  <c r="BQ630" i="4"/>
  <c r="CC630" i="4" s="1"/>
  <c r="CO630" i="4" s="1"/>
  <c r="BR630" i="4"/>
  <c r="BS630" i="4"/>
  <c r="BT630" i="4"/>
  <c r="BU630" i="4"/>
  <c r="BV630" i="4"/>
  <c r="CH630" i="4" s="1"/>
  <c r="CT630" i="4" s="1"/>
  <c r="BW630" i="4"/>
  <c r="CI630" i="4" s="1"/>
  <c r="BX630" i="4"/>
  <c r="BY630" i="4"/>
  <c r="CK630" i="4" s="1"/>
  <c r="CW630" i="4" s="1"/>
  <c r="CB630" i="4"/>
  <c r="CN630" i="4" s="1"/>
  <c r="DP630" i="4" s="1"/>
  <c r="CD630" i="4"/>
  <c r="CP630" i="4" s="1"/>
  <c r="CE630" i="4"/>
  <c r="CQ630" i="4" s="1"/>
  <c r="CF630" i="4"/>
  <c r="CR630" i="4" s="1"/>
  <c r="DT630" i="4" s="1"/>
  <c r="CG630" i="4"/>
  <c r="CS630" i="4" s="1"/>
  <c r="CJ630" i="4"/>
  <c r="CU630" i="4"/>
  <c r="DW630" i="4" s="1"/>
  <c r="CV630" i="4"/>
  <c r="CZ630" i="4"/>
  <c r="DL630" i="4" s="1"/>
  <c r="DA630" i="4"/>
  <c r="DB630" i="4"/>
  <c r="DC630" i="4"/>
  <c r="DD630" i="4"/>
  <c r="DE630" i="4"/>
  <c r="DF630" i="4"/>
  <c r="DG630" i="4"/>
  <c r="DU630" i="4" s="1"/>
  <c r="DH630" i="4"/>
  <c r="DI630" i="4"/>
  <c r="DJ630" i="4"/>
  <c r="DX630" i="4" s="1"/>
  <c r="DK630" i="4"/>
  <c r="DY630" i="4" s="1"/>
  <c r="DR630" i="4"/>
  <c r="DS630" i="4"/>
  <c r="BN631" i="4"/>
  <c r="BO631" i="4"/>
  <c r="CA631" i="4" s="1"/>
  <c r="CM631" i="4" s="1"/>
  <c r="BP631" i="4"/>
  <c r="BQ631" i="4"/>
  <c r="BR631" i="4"/>
  <c r="BS631" i="4"/>
  <c r="BT631" i="4"/>
  <c r="CF631" i="4" s="1"/>
  <c r="BU631" i="4"/>
  <c r="CG631" i="4" s="1"/>
  <c r="BV631" i="4"/>
  <c r="BW631" i="4"/>
  <c r="CI631" i="4" s="1"/>
  <c r="CU631" i="4" s="1"/>
  <c r="BX631" i="4"/>
  <c r="BY631" i="4"/>
  <c r="BZ631" i="4"/>
  <c r="CB631" i="4"/>
  <c r="CN631" i="4" s="1"/>
  <c r="CC631" i="4"/>
  <c r="CO631" i="4" s="1"/>
  <c r="DQ631" i="4" s="1"/>
  <c r="CD631" i="4"/>
  <c r="CP631" i="4" s="1"/>
  <c r="DR631" i="4" s="1"/>
  <c r="CE631" i="4"/>
  <c r="CQ631" i="4" s="1"/>
  <c r="CH631" i="4"/>
  <c r="CT631" i="4" s="1"/>
  <c r="CJ631" i="4"/>
  <c r="CV631" i="4" s="1"/>
  <c r="CK631" i="4"/>
  <c r="CW631" i="4" s="1"/>
  <c r="DY631" i="4" s="1"/>
  <c r="CL631" i="4"/>
  <c r="CR631" i="4"/>
  <c r="CS631" i="4"/>
  <c r="DU631" i="4" s="1"/>
  <c r="CZ631" i="4"/>
  <c r="DN631" i="4" s="1"/>
  <c r="DA631" i="4"/>
  <c r="DB631" i="4"/>
  <c r="DC631" i="4"/>
  <c r="DD631" i="4"/>
  <c r="DE631" i="4"/>
  <c r="DS631" i="4" s="1"/>
  <c r="DF631" i="4"/>
  <c r="DG631" i="4"/>
  <c r="DH631" i="4"/>
  <c r="DV631" i="4" s="1"/>
  <c r="DI631" i="4"/>
  <c r="DW631" i="4" s="1"/>
  <c r="DJ631" i="4"/>
  <c r="DK631" i="4"/>
  <c r="DP631" i="4"/>
  <c r="DX631" i="4"/>
  <c r="BN632" i="4"/>
  <c r="BO632" i="4"/>
  <c r="BP632" i="4"/>
  <c r="BQ632" i="4"/>
  <c r="BR632" i="4"/>
  <c r="CD632" i="4" s="1"/>
  <c r="CP632" i="4" s="1"/>
  <c r="BS632" i="4"/>
  <c r="CE632" i="4" s="1"/>
  <c r="CQ632" i="4" s="1"/>
  <c r="DS632" i="4" s="1"/>
  <c r="BT632" i="4"/>
  <c r="CF632" i="4" s="1"/>
  <c r="CR632" i="4" s="1"/>
  <c r="DT632" i="4" s="1"/>
  <c r="BU632" i="4"/>
  <c r="CG632" i="4" s="1"/>
  <c r="CS632" i="4" s="1"/>
  <c r="BV632" i="4"/>
  <c r="BW632" i="4"/>
  <c r="BX632" i="4"/>
  <c r="BY632" i="4"/>
  <c r="BZ632" i="4"/>
  <c r="CL632" i="4" s="1"/>
  <c r="CA632" i="4"/>
  <c r="CM632" i="4" s="1"/>
  <c r="DO632" i="4" s="1"/>
  <c r="CB632" i="4"/>
  <c r="CC632" i="4"/>
  <c r="CO632" i="4" s="1"/>
  <c r="CH632" i="4"/>
  <c r="CT632" i="4" s="1"/>
  <c r="CI632" i="4"/>
  <c r="CU632" i="4" s="1"/>
  <c r="CJ632" i="4"/>
  <c r="CK632" i="4"/>
  <c r="CW632" i="4" s="1"/>
  <c r="CN632" i="4"/>
  <c r="DP632" i="4" s="1"/>
  <c r="CV632" i="4"/>
  <c r="DX632" i="4" s="1"/>
  <c r="CZ632" i="4"/>
  <c r="DL632" i="4" s="1"/>
  <c r="DA632" i="4"/>
  <c r="DM632" i="4" s="1"/>
  <c r="CY632" i="4" s="1"/>
  <c r="DB632" i="4"/>
  <c r="DC632" i="4"/>
  <c r="DQ632" i="4" s="1"/>
  <c r="DD632" i="4"/>
  <c r="DE632" i="4"/>
  <c r="DF632" i="4"/>
  <c r="DG632" i="4"/>
  <c r="DU632" i="4" s="1"/>
  <c r="DH632" i="4"/>
  <c r="DI632" i="4"/>
  <c r="DJ632" i="4"/>
  <c r="DK632" i="4"/>
  <c r="DV632" i="4"/>
  <c r="DW632" i="4"/>
  <c r="BN633" i="4"/>
  <c r="BO633" i="4"/>
  <c r="BP633" i="4"/>
  <c r="CB633" i="4" s="1"/>
  <c r="BQ633" i="4"/>
  <c r="CC633" i="4" s="1"/>
  <c r="BR633" i="4"/>
  <c r="CD633" i="4" s="1"/>
  <c r="CP633" i="4" s="1"/>
  <c r="BS633" i="4"/>
  <c r="CE633" i="4" s="1"/>
  <c r="CQ633" i="4" s="1"/>
  <c r="BT633" i="4"/>
  <c r="BU633" i="4"/>
  <c r="BV633" i="4"/>
  <c r="BW633" i="4"/>
  <c r="BX633" i="4"/>
  <c r="CJ633" i="4" s="1"/>
  <c r="BY633" i="4"/>
  <c r="CK633" i="4" s="1"/>
  <c r="BZ633" i="4"/>
  <c r="CL633" i="4" s="1"/>
  <c r="DN633" i="4" s="1"/>
  <c r="CA633" i="4"/>
  <c r="CM633" i="4" s="1"/>
  <c r="CF633" i="4"/>
  <c r="CR633" i="4" s="1"/>
  <c r="CG633" i="4"/>
  <c r="CS633" i="4" s="1"/>
  <c r="CH633" i="4"/>
  <c r="CT633" i="4" s="1"/>
  <c r="DV633" i="4" s="1"/>
  <c r="CI633" i="4"/>
  <c r="CU633" i="4" s="1"/>
  <c r="CN633" i="4"/>
  <c r="CO633" i="4"/>
  <c r="DQ633" i="4" s="1"/>
  <c r="CV633" i="4"/>
  <c r="CW633" i="4"/>
  <c r="DY633" i="4" s="1"/>
  <c r="CZ633" i="4"/>
  <c r="DA633" i="4"/>
  <c r="DB633" i="4"/>
  <c r="DP633" i="4" s="1"/>
  <c r="DC633" i="4"/>
  <c r="DD633" i="4"/>
  <c r="DR633" i="4" s="1"/>
  <c r="DE633" i="4"/>
  <c r="DF633" i="4"/>
  <c r="DT633" i="4" s="1"/>
  <c r="DG633" i="4"/>
  <c r="DH633" i="4"/>
  <c r="DI633" i="4"/>
  <c r="DW633" i="4" s="1"/>
  <c r="DJ633" i="4"/>
  <c r="DX633" i="4" s="1"/>
  <c r="DK633" i="4"/>
  <c r="DM633" i="4"/>
  <c r="DU633" i="4"/>
  <c r="BN634" i="4"/>
  <c r="BZ634" i="4" s="1"/>
  <c r="BO634" i="4"/>
  <c r="CA634" i="4" s="1"/>
  <c r="CM634" i="4" s="1"/>
  <c r="DO634" i="4" s="1"/>
  <c r="BP634" i="4"/>
  <c r="CB634" i="4" s="1"/>
  <c r="CN634" i="4" s="1"/>
  <c r="DP634" i="4" s="1"/>
  <c r="BQ634" i="4"/>
  <c r="CC634" i="4" s="1"/>
  <c r="CO634" i="4" s="1"/>
  <c r="BR634" i="4"/>
  <c r="BS634" i="4"/>
  <c r="BT634" i="4"/>
  <c r="CF634" i="4" s="1"/>
  <c r="CR634" i="4" s="1"/>
  <c r="DT634" i="4" s="1"/>
  <c r="BU634" i="4"/>
  <c r="BV634" i="4"/>
  <c r="CH634" i="4" s="1"/>
  <c r="BW634" i="4"/>
  <c r="CI634" i="4" s="1"/>
  <c r="BX634" i="4"/>
  <c r="CJ634" i="4" s="1"/>
  <c r="CV634" i="4" s="1"/>
  <c r="DX634" i="4" s="1"/>
  <c r="BY634" i="4"/>
  <c r="CK634" i="4" s="1"/>
  <c r="CW634" i="4" s="1"/>
  <c r="CD634" i="4"/>
  <c r="CP634" i="4" s="1"/>
  <c r="CE634" i="4"/>
  <c r="CQ634" i="4" s="1"/>
  <c r="DS634" i="4" s="1"/>
  <c r="CG634" i="4"/>
  <c r="CS634" i="4" s="1"/>
  <c r="CL634" i="4"/>
  <c r="CT634" i="4"/>
  <c r="CU634" i="4"/>
  <c r="DW634" i="4" s="1"/>
  <c r="CZ634" i="4"/>
  <c r="DA634" i="4"/>
  <c r="DB634" i="4"/>
  <c r="DC634" i="4"/>
  <c r="DD634" i="4"/>
  <c r="DR634" i="4" s="1"/>
  <c r="DE634" i="4"/>
  <c r="DF634" i="4"/>
  <c r="DG634" i="4"/>
  <c r="DU634" i="4" s="1"/>
  <c r="DH634" i="4"/>
  <c r="DI634" i="4"/>
  <c r="DJ634" i="4"/>
  <c r="DK634" i="4"/>
  <c r="DY634" i="4" s="1"/>
  <c r="DL634" i="4"/>
  <c r="CX634" i="4" s="1"/>
  <c r="BN635" i="4"/>
  <c r="BZ635" i="4" s="1"/>
  <c r="CL635" i="4" s="1"/>
  <c r="BO635" i="4"/>
  <c r="CA635" i="4" s="1"/>
  <c r="CM635" i="4" s="1"/>
  <c r="BP635" i="4"/>
  <c r="BQ635" i="4"/>
  <c r="BR635" i="4"/>
  <c r="BS635" i="4"/>
  <c r="BT635" i="4"/>
  <c r="CF635" i="4" s="1"/>
  <c r="BU635" i="4"/>
  <c r="CG635" i="4" s="1"/>
  <c r="BV635" i="4"/>
  <c r="BW635" i="4"/>
  <c r="CI635" i="4" s="1"/>
  <c r="CU635" i="4" s="1"/>
  <c r="BX635" i="4"/>
  <c r="BY635" i="4"/>
  <c r="CB635" i="4"/>
  <c r="CN635" i="4" s="1"/>
  <c r="DP635" i="4" s="1"/>
  <c r="CC635" i="4"/>
  <c r="CO635" i="4" s="1"/>
  <c r="CD635" i="4"/>
  <c r="CE635" i="4"/>
  <c r="CQ635" i="4" s="1"/>
  <c r="CH635" i="4"/>
  <c r="CT635" i="4" s="1"/>
  <c r="DV635" i="4" s="1"/>
  <c r="CJ635" i="4"/>
  <c r="CV635" i="4" s="1"/>
  <c r="CK635" i="4"/>
  <c r="CW635" i="4" s="1"/>
  <c r="CP635" i="4"/>
  <c r="CR635" i="4"/>
  <c r="CS635" i="4"/>
  <c r="DU635" i="4" s="1"/>
  <c r="CZ635" i="4"/>
  <c r="DA635" i="4"/>
  <c r="DB635" i="4"/>
  <c r="DC635" i="4"/>
  <c r="DD635" i="4"/>
  <c r="DE635" i="4"/>
  <c r="DF635" i="4"/>
  <c r="DT635" i="4" s="1"/>
  <c r="DG635" i="4"/>
  <c r="DH635" i="4"/>
  <c r="DI635" i="4"/>
  <c r="DJ635" i="4"/>
  <c r="DX635" i="4" s="1"/>
  <c r="DK635" i="4"/>
  <c r="DQ635" i="4"/>
  <c r="DR635" i="4"/>
  <c r="DY635" i="4"/>
  <c r="BN636" i="4"/>
  <c r="BO636" i="4"/>
  <c r="BP636" i="4"/>
  <c r="CB636" i="4" s="1"/>
  <c r="CN636" i="4" s="1"/>
  <c r="DP636" i="4" s="1"/>
  <c r="BQ636" i="4"/>
  <c r="BR636" i="4"/>
  <c r="CD636" i="4" s="1"/>
  <c r="CP636" i="4" s="1"/>
  <c r="BS636" i="4"/>
  <c r="CE636" i="4" s="1"/>
  <c r="BT636" i="4"/>
  <c r="CF636" i="4" s="1"/>
  <c r="CR636" i="4" s="1"/>
  <c r="BU636" i="4"/>
  <c r="CG636" i="4" s="1"/>
  <c r="CS636" i="4" s="1"/>
  <c r="BV636" i="4"/>
  <c r="BW636" i="4"/>
  <c r="BX636" i="4"/>
  <c r="BY636" i="4"/>
  <c r="BZ636" i="4"/>
  <c r="CL636" i="4" s="1"/>
  <c r="CA636" i="4"/>
  <c r="CM636" i="4" s="1"/>
  <c r="CC636" i="4"/>
  <c r="CO636" i="4" s="1"/>
  <c r="CH636" i="4"/>
  <c r="CT636" i="4" s="1"/>
  <c r="CI636" i="4"/>
  <c r="CU636" i="4" s="1"/>
  <c r="DW636" i="4" s="1"/>
  <c r="CJ636" i="4"/>
  <c r="CV636" i="4" s="1"/>
  <c r="DX636" i="4" s="1"/>
  <c r="CK636" i="4"/>
  <c r="CW636" i="4" s="1"/>
  <c r="CQ636" i="4"/>
  <c r="DS636" i="4" s="1"/>
  <c r="CZ636" i="4"/>
  <c r="DL636" i="4" s="1"/>
  <c r="DA636" i="4"/>
  <c r="DB636" i="4"/>
  <c r="DC636" i="4"/>
  <c r="DQ636" i="4" s="1"/>
  <c r="DD636" i="4"/>
  <c r="DE636" i="4"/>
  <c r="DF636" i="4"/>
  <c r="DG636" i="4"/>
  <c r="DU636" i="4" s="1"/>
  <c r="DH636" i="4"/>
  <c r="DV636" i="4" s="1"/>
  <c r="DI636" i="4"/>
  <c r="DJ636" i="4"/>
  <c r="DK636" i="4"/>
  <c r="DY636" i="4" s="1"/>
  <c r="DN636" i="4"/>
  <c r="DO636" i="4"/>
  <c r="BN637" i="4"/>
  <c r="BO637" i="4"/>
  <c r="BP637" i="4"/>
  <c r="CB637" i="4" s="1"/>
  <c r="CN637" i="4" s="1"/>
  <c r="BQ637" i="4"/>
  <c r="CC637" i="4" s="1"/>
  <c r="CO637" i="4" s="1"/>
  <c r="DQ637" i="4" s="1"/>
  <c r="BR637" i="4"/>
  <c r="CD637" i="4" s="1"/>
  <c r="CP637" i="4" s="1"/>
  <c r="DR637" i="4" s="1"/>
  <c r="BS637" i="4"/>
  <c r="CE637" i="4" s="1"/>
  <c r="CQ637" i="4" s="1"/>
  <c r="BT637" i="4"/>
  <c r="BU637" i="4"/>
  <c r="BV637" i="4"/>
  <c r="BW637" i="4"/>
  <c r="BX637" i="4"/>
  <c r="CJ637" i="4" s="1"/>
  <c r="CV637" i="4" s="1"/>
  <c r="BY637" i="4"/>
  <c r="CK637" i="4" s="1"/>
  <c r="CW637" i="4" s="1"/>
  <c r="DY637" i="4" s="1"/>
  <c r="BZ637" i="4"/>
  <c r="CA637" i="4"/>
  <c r="CM637" i="4" s="1"/>
  <c r="CF637" i="4"/>
  <c r="CR637" i="4" s="1"/>
  <c r="CG637" i="4"/>
  <c r="CS637" i="4" s="1"/>
  <c r="CH637" i="4"/>
  <c r="CI637" i="4"/>
  <c r="CU637" i="4" s="1"/>
  <c r="CL637" i="4"/>
  <c r="DN637" i="4" s="1"/>
  <c r="CT637" i="4"/>
  <c r="DV637" i="4" s="1"/>
  <c r="CZ637" i="4"/>
  <c r="DA637" i="4"/>
  <c r="DO637" i="4" s="1"/>
  <c r="DB637" i="4"/>
  <c r="DC637" i="4"/>
  <c r="DD637" i="4"/>
  <c r="DL637" i="4" s="1"/>
  <c r="DE637" i="4"/>
  <c r="DF637" i="4"/>
  <c r="DG637" i="4"/>
  <c r="DH637" i="4"/>
  <c r="DI637" i="4"/>
  <c r="DJ637" i="4"/>
  <c r="DK637" i="4"/>
  <c r="DM637" i="4"/>
  <c r="DT637" i="4"/>
  <c r="DU637" i="4"/>
  <c r="BN638" i="4"/>
  <c r="BZ638" i="4" s="1"/>
  <c r="CL638" i="4" s="1"/>
  <c r="BO638" i="4"/>
  <c r="CA638" i="4" s="1"/>
  <c r="BP638" i="4"/>
  <c r="BQ638" i="4"/>
  <c r="CC638" i="4" s="1"/>
  <c r="CO638" i="4" s="1"/>
  <c r="BR638" i="4"/>
  <c r="BS638" i="4"/>
  <c r="BT638" i="4"/>
  <c r="BU638" i="4"/>
  <c r="BV638" i="4"/>
  <c r="CH638" i="4" s="1"/>
  <c r="CT638" i="4" s="1"/>
  <c r="BW638" i="4"/>
  <c r="CI638" i="4" s="1"/>
  <c r="BX638" i="4"/>
  <c r="CJ638" i="4" s="1"/>
  <c r="CV638" i="4" s="1"/>
  <c r="BY638" i="4"/>
  <c r="CK638" i="4" s="1"/>
  <c r="CW638" i="4" s="1"/>
  <c r="CB638" i="4"/>
  <c r="CD638" i="4"/>
  <c r="CP638" i="4" s="1"/>
  <c r="CE638" i="4"/>
  <c r="CQ638" i="4" s="1"/>
  <c r="CF638" i="4"/>
  <c r="CG638" i="4"/>
  <c r="CS638" i="4" s="1"/>
  <c r="CM638" i="4"/>
  <c r="DO638" i="4" s="1"/>
  <c r="CN638" i="4"/>
  <c r="CR638" i="4"/>
  <c r="DT638" i="4" s="1"/>
  <c r="CU638" i="4"/>
  <c r="DW638" i="4" s="1"/>
  <c r="CZ638" i="4"/>
  <c r="DA638" i="4"/>
  <c r="DB638" i="4"/>
  <c r="DL638" i="4" s="1"/>
  <c r="DC638" i="4"/>
  <c r="DD638" i="4"/>
  <c r="DR638" i="4" s="1"/>
  <c r="DE638" i="4"/>
  <c r="DF638" i="4"/>
  <c r="DG638" i="4"/>
  <c r="DU638" i="4" s="1"/>
  <c r="DH638" i="4"/>
  <c r="DI638" i="4"/>
  <c r="DJ638" i="4"/>
  <c r="DX638" i="4" s="1"/>
  <c r="DK638" i="4"/>
  <c r="DY638" i="4" s="1"/>
  <c r="DS638" i="4"/>
  <c r="BN639" i="4"/>
  <c r="BZ639" i="4" s="1"/>
  <c r="CL639" i="4" s="1"/>
  <c r="DN639" i="4" s="1"/>
  <c r="BO639" i="4"/>
  <c r="CA639" i="4" s="1"/>
  <c r="CM639" i="4" s="1"/>
  <c r="BP639" i="4"/>
  <c r="BQ639" i="4"/>
  <c r="BR639" i="4"/>
  <c r="BS639" i="4"/>
  <c r="BT639" i="4"/>
  <c r="CF639" i="4" s="1"/>
  <c r="BU639" i="4"/>
  <c r="CG639" i="4" s="1"/>
  <c r="CS639" i="4" s="1"/>
  <c r="DU639" i="4" s="1"/>
  <c r="BV639" i="4"/>
  <c r="CH639" i="4" s="1"/>
  <c r="CT639" i="4" s="1"/>
  <c r="DV639" i="4" s="1"/>
  <c r="BW639" i="4"/>
  <c r="CI639" i="4" s="1"/>
  <c r="CU639" i="4" s="1"/>
  <c r="BX639" i="4"/>
  <c r="BY639" i="4"/>
  <c r="CB639" i="4"/>
  <c r="CN639" i="4" s="1"/>
  <c r="CC639" i="4"/>
  <c r="CO639" i="4" s="1"/>
  <c r="DQ639" i="4" s="1"/>
  <c r="CD639" i="4"/>
  <c r="CP639" i="4" s="1"/>
  <c r="DR639" i="4" s="1"/>
  <c r="CE639" i="4"/>
  <c r="CQ639" i="4" s="1"/>
  <c r="CJ639" i="4"/>
  <c r="CV639" i="4" s="1"/>
  <c r="CK639" i="4"/>
  <c r="CW639" i="4" s="1"/>
  <c r="DY639" i="4" s="1"/>
  <c r="CR639" i="4"/>
  <c r="CZ639" i="4"/>
  <c r="DA639" i="4"/>
  <c r="DB639" i="4"/>
  <c r="DC639" i="4"/>
  <c r="DD639" i="4"/>
  <c r="DE639" i="4"/>
  <c r="DS639" i="4" s="1"/>
  <c r="DF639" i="4"/>
  <c r="DG639" i="4"/>
  <c r="DH639" i="4"/>
  <c r="DI639" i="4"/>
  <c r="DW639" i="4" s="1"/>
  <c r="DJ639" i="4"/>
  <c r="DK639" i="4"/>
  <c r="DP639" i="4"/>
  <c r="DX639" i="4"/>
  <c r="BN640" i="4"/>
  <c r="BO640" i="4"/>
  <c r="BP640" i="4"/>
  <c r="CB640" i="4" s="1"/>
  <c r="CN640" i="4" s="1"/>
  <c r="DP640" i="4" s="1"/>
  <c r="BQ640" i="4"/>
  <c r="BR640" i="4"/>
  <c r="CD640" i="4" s="1"/>
  <c r="CP640" i="4" s="1"/>
  <c r="BS640" i="4"/>
  <c r="CE640" i="4" s="1"/>
  <c r="CQ640" i="4" s="1"/>
  <c r="DS640" i="4" s="1"/>
  <c r="BT640" i="4"/>
  <c r="BU640" i="4"/>
  <c r="CG640" i="4" s="1"/>
  <c r="CS640" i="4" s="1"/>
  <c r="BV640" i="4"/>
  <c r="BW640" i="4"/>
  <c r="BX640" i="4"/>
  <c r="CJ640" i="4" s="1"/>
  <c r="CV640" i="4" s="1"/>
  <c r="DX640" i="4" s="1"/>
  <c r="BY640" i="4"/>
  <c r="BZ640" i="4"/>
  <c r="CL640" i="4" s="1"/>
  <c r="CA640" i="4"/>
  <c r="CM640" i="4" s="1"/>
  <c r="DO640" i="4" s="1"/>
  <c r="CC640" i="4"/>
  <c r="CO640" i="4" s="1"/>
  <c r="CF640" i="4"/>
  <c r="CH640" i="4"/>
  <c r="CT640" i="4" s="1"/>
  <c r="DV640" i="4" s="1"/>
  <c r="CI640" i="4"/>
  <c r="CU640" i="4" s="1"/>
  <c r="DW640" i="4" s="1"/>
  <c r="CK640" i="4"/>
  <c r="CW640" i="4" s="1"/>
  <c r="CR640" i="4"/>
  <c r="CZ640" i="4"/>
  <c r="DA640" i="4"/>
  <c r="DM640" i="4" s="1"/>
  <c r="CY640" i="4" s="1"/>
  <c r="DB640" i="4"/>
  <c r="DC640" i="4"/>
  <c r="DQ640" i="4" s="1"/>
  <c r="DD640" i="4"/>
  <c r="DE640" i="4"/>
  <c r="DF640" i="4"/>
  <c r="DT640" i="4" s="1"/>
  <c r="DG640" i="4"/>
  <c r="DH640" i="4"/>
  <c r="DI640" i="4"/>
  <c r="DJ640" i="4"/>
  <c r="DK640" i="4"/>
  <c r="DY640" i="4" s="1"/>
  <c r="DL640" i="4"/>
  <c r="DN640" i="4"/>
  <c r="BN641" i="4"/>
  <c r="BZ641" i="4" s="1"/>
  <c r="CL641" i="4" s="1"/>
  <c r="DN641" i="4" s="1"/>
  <c r="BO641" i="4"/>
  <c r="BP641" i="4"/>
  <c r="CB641" i="4" s="1"/>
  <c r="CN641" i="4" s="1"/>
  <c r="BQ641" i="4"/>
  <c r="CC641" i="4" s="1"/>
  <c r="BR641" i="4"/>
  <c r="CD641" i="4" s="1"/>
  <c r="CP641" i="4" s="1"/>
  <c r="BS641" i="4"/>
  <c r="CE641" i="4" s="1"/>
  <c r="CQ641" i="4" s="1"/>
  <c r="BT641" i="4"/>
  <c r="BU641" i="4"/>
  <c r="BV641" i="4"/>
  <c r="BW641" i="4"/>
  <c r="BX641" i="4"/>
  <c r="CJ641" i="4" s="1"/>
  <c r="BY641" i="4"/>
  <c r="CK641" i="4" s="1"/>
  <c r="CA641" i="4"/>
  <c r="CM641" i="4" s="1"/>
  <c r="CF641" i="4"/>
  <c r="CR641" i="4" s="1"/>
  <c r="CG641" i="4"/>
  <c r="CS641" i="4" s="1"/>
  <c r="DU641" i="4" s="1"/>
  <c r="CH641" i="4"/>
  <c r="CT641" i="4" s="1"/>
  <c r="DV641" i="4" s="1"/>
  <c r="CI641" i="4"/>
  <c r="CU641" i="4" s="1"/>
  <c r="CO641" i="4"/>
  <c r="DQ641" i="4" s="1"/>
  <c r="CV641" i="4"/>
  <c r="CW641" i="4"/>
  <c r="DY641" i="4" s="1"/>
  <c r="CZ641" i="4"/>
  <c r="DA641" i="4"/>
  <c r="DB641" i="4"/>
  <c r="DL641" i="4" s="1"/>
  <c r="DC641" i="4"/>
  <c r="DD641" i="4"/>
  <c r="DE641" i="4"/>
  <c r="DS641" i="4" s="1"/>
  <c r="DF641" i="4"/>
  <c r="DT641" i="4" s="1"/>
  <c r="DG641" i="4"/>
  <c r="DH641" i="4"/>
  <c r="DI641" i="4"/>
  <c r="DJ641" i="4"/>
  <c r="DK641" i="4"/>
  <c r="BN642" i="4"/>
  <c r="BZ642" i="4" s="1"/>
  <c r="BO642" i="4"/>
  <c r="CA642" i="4" s="1"/>
  <c r="CM642" i="4" s="1"/>
  <c r="DO642" i="4" s="1"/>
  <c r="BP642" i="4"/>
  <c r="CB642" i="4" s="1"/>
  <c r="CN642" i="4" s="1"/>
  <c r="DP642" i="4" s="1"/>
  <c r="BQ642" i="4"/>
  <c r="CC642" i="4" s="1"/>
  <c r="CO642" i="4" s="1"/>
  <c r="BR642" i="4"/>
  <c r="BS642" i="4"/>
  <c r="BT642" i="4"/>
  <c r="CF642" i="4" s="1"/>
  <c r="CR642" i="4" s="1"/>
  <c r="DT642" i="4" s="1"/>
  <c r="BU642" i="4"/>
  <c r="BV642" i="4"/>
  <c r="CH642" i="4" s="1"/>
  <c r="BW642" i="4"/>
  <c r="CI642" i="4" s="1"/>
  <c r="CU642" i="4" s="1"/>
  <c r="DW642" i="4" s="1"/>
  <c r="BX642" i="4"/>
  <c r="CJ642" i="4" s="1"/>
  <c r="CV642" i="4" s="1"/>
  <c r="DX642" i="4" s="1"/>
  <c r="BY642" i="4"/>
  <c r="CK642" i="4" s="1"/>
  <c r="CW642" i="4" s="1"/>
  <c r="CD642" i="4"/>
  <c r="CP642" i="4" s="1"/>
  <c r="CE642" i="4"/>
  <c r="CQ642" i="4" s="1"/>
  <c r="DS642" i="4" s="1"/>
  <c r="CG642" i="4"/>
  <c r="CS642" i="4" s="1"/>
  <c r="CL642" i="4"/>
  <c r="CT642" i="4"/>
  <c r="CZ642" i="4"/>
  <c r="DA642" i="4"/>
  <c r="DB642" i="4"/>
  <c r="DC642" i="4"/>
  <c r="DD642" i="4"/>
  <c r="DR642" i="4" s="1"/>
  <c r="DE642" i="4"/>
  <c r="DF642" i="4"/>
  <c r="DG642" i="4"/>
  <c r="DU642" i="4" s="1"/>
  <c r="DH642" i="4"/>
  <c r="DV642" i="4" s="1"/>
  <c r="DI642" i="4"/>
  <c r="DJ642" i="4"/>
  <c r="DK642" i="4"/>
  <c r="BN643" i="4"/>
  <c r="BO643" i="4"/>
  <c r="CA643" i="4" s="1"/>
  <c r="CM643" i="4" s="1"/>
  <c r="BP643" i="4"/>
  <c r="BQ643" i="4"/>
  <c r="BR643" i="4"/>
  <c r="CD643" i="4" s="1"/>
  <c r="CP643" i="4" s="1"/>
  <c r="DR643" i="4" s="1"/>
  <c r="BS643" i="4"/>
  <c r="BT643" i="4"/>
  <c r="CF643" i="4" s="1"/>
  <c r="BU643" i="4"/>
  <c r="CG643" i="4" s="1"/>
  <c r="BV643" i="4"/>
  <c r="BW643" i="4"/>
  <c r="CI643" i="4" s="1"/>
  <c r="CU643" i="4" s="1"/>
  <c r="BX643" i="4"/>
  <c r="BY643" i="4"/>
  <c r="BZ643" i="4"/>
  <c r="CB643" i="4"/>
  <c r="CN643" i="4" s="1"/>
  <c r="CC643" i="4"/>
  <c r="CO643" i="4" s="1"/>
  <c r="DQ643" i="4" s="1"/>
  <c r="CE643" i="4"/>
  <c r="CQ643" i="4" s="1"/>
  <c r="CH643" i="4"/>
  <c r="CT643" i="4" s="1"/>
  <c r="DV643" i="4" s="1"/>
  <c r="CJ643" i="4"/>
  <c r="CV643" i="4" s="1"/>
  <c r="CK643" i="4"/>
  <c r="CW643" i="4" s="1"/>
  <c r="CL643" i="4"/>
  <c r="DN643" i="4" s="1"/>
  <c r="CR643" i="4"/>
  <c r="CS643" i="4"/>
  <c r="DU643" i="4" s="1"/>
  <c r="CZ643" i="4"/>
  <c r="DA643" i="4"/>
  <c r="DB643" i="4"/>
  <c r="DP643" i="4" s="1"/>
  <c r="DC643" i="4"/>
  <c r="DD643" i="4"/>
  <c r="DE643" i="4"/>
  <c r="DF643" i="4"/>
  <c r="DG643" i="4"/>
  <c r="DH643" i="4"/>
  <c r="DI643" i="4"/>
  <c r="DJ643" i="4"/>
  <c r="DX643" i="4" s="1"/>
  <c r="DK643" i="4"/>
  <c r="DY643" i="4"/>
  <c r="BN644" i="4"/>
  <c r="BO644" i="4"/>
  <c r="BP644" i="4"/>
  <c r="BQ644" i="4"/>
  <c r="BR644" i="4"/>
  <c r="CD644" i="4" s="1"/>
  <c r="BS644" i="4"/>
  <c r="CE644" i="4" s="1"/>
  <c r="BT644" i="4"/>
  <c r="CF644" i="4" s="1"/>
  <c r="CR644" i="4" s="1"/>
  <c r="BU644" i="4"/>
  <c r="CG644" i="4" s="1"/>
  <c r="CS644" i="4" s="1"/>
  <c r="BV644" i="4"/>
  <c r="BW644" i="4"/>
  <c r="BX644" i="4"/>
  <c r="BY644" i="4"/>
  <c r="BZ644" i="4"/>
  <c r="CL644" i="4" s="1"/>
  <c r="CA644" i="4"/>
  <c r="CM644" i="4" s="1"/>
  <c r="DO644" i="4" s="1"/>
  <c r="CB644" i="4"/>
  <c r="CN644" i="4" s="1"/>
  <c r="DP644" i="4" s="1"/>
  <c r="CC644" i="4"/>
  <c r="CO644" i="4" s="1"/>
  <c r="CH644" i="4"/>
  <c r="CT644" i="4" s="1"/>
  <c r="CI644" i="4"/>
  <c r="CU644" i="4" s="1"/>
  <c r="CJ644" i="4"/>
  <c r="CV644" i="4" s="1"/>
  <c r="DX644" i="4" s="1"/>
  <c r="CK644" i="4"/>
  <c r="CW644" i="4" s="1"/>
  <c r="CP644" i="4"/>
  <c r="CQ644" i="4"/>
  <c r="DS644" i="4" s="1"/>
  <c r="CZ644" i="4"/>
  <c r="DA644" i="4"/>
  <c r="DB644" i="4"/>
  <c r="DC644" i="4"/>
  <c r="DQ644" i="4" s="1"/>
  <c r="DD644" i="4"/>
  <c r="DE644" i="4"/>
  <c r="DF644" i="4"/>
  <c r="DT644" i="4" s="1"/>
  <c r="DG644" i="4"/>
  <c r="DH644" i="4"/>
  <c r="DI644" i="4"/>
  <c r="DJ644" i="4"/>
  <c r="DK644" i="4"/>
  <c r="DY644" i="4" s="1"/>
  <c r="DL644" i="4"/>
  <c r="CX644" i="4" s="1"/>
  <c r="DN644" i="4"/>
  <c r="DV644" i="4"/>
  <c r="DW644" i="4"/>
  <c r="BN645" i="4"/>
  <c r="BZ645" i="4" s="1"/>
  <c r="CL645" i="4" s="1"/>
  <c r="DN645" i="4" s="1"/>
  <c r="BO645" i="4"/>
  <c r="BP645" i="4"/>
  <c r="CB645" i="4" s="1"/>
  <c r="CN645" i="4" s="1"/>
  <c r="BQ645" i="4"/>
  <c r="CC645" i="4" s="1"/>
  <c r="CO645" i="4" s="1"/>
  <c r="DQ645" i="4" s="1"/>
  <c r="BR645" i="4"/>
  <c r="BS645" i="4"/>
  <c r="CE645" i="4" s="1"/>
  <c r="CQ645" i="4" s="1"/>
  <c r="BT645" i="4"/>
  <c r="BU645" i="4"/>
  <c r="BV645" i="4"/>
  <c r="CH645" i="4" s="1"/>
  <c r="CT645" i="4" s="1"/>
  <c r="DV645" i="4" s="1"/>
  <c r="BW645" i="4"/>
  <c r="BX645" i="4"/>
  <c r="CJ645" i="4" s="1"/>
  <c r="BY645" i="4"/>
  <c r="CK645" i="4" s="1"/>
  <c r="CW645" i="4" s="1"/>
  <c r="DY645" i="4" s="1"/>
  <c r="CA645" i="4"/>
  <c r="CM645" i="4" s="1"/>
  <c r="CD645" i="4"/>
  <c r="CF645" i="4"/>
  <c r="CR645" i="4" s="1"/>
  <c r="DT645" i="4" s="1"/>
  <c r="CG645" i="4"/>
  <c r="CS645" i="4" s="1"/>
  <c r="DU645" i="4" s="1"/>
  <c r="CI645" i="4"/>
  <c r="CU645" i="4" s="1"/>
  <c r="CP645" i="4"/>
  <c r="CV645" i="4"/>
  <c r="CZ645" i="4"/>
  <c r="DA645" i="4"/>
  <c r="DB645" i="4"/>
  <c r="DC645" i="4"/>
  <c r="DD645" i="4"/>
  <c r="DL645" i="4" s="1"/>
  <c r="DE645" i="4"/>
  <c r="DF645" i="4"/>
  <c r="DG645" i="4"/>
  <c r="DH645" i="4"/>
  <c r="DI645" i="4"/>
  <c r="DJ645" i="4"/>
  <c r="DX645" i="4" s="1"/>
  <c r="DK645" i="4"/>
  <c r="DM645" i="4"/>
  <c r="BN646" i="4"/>
  <c r="BZ646" i="4" s="1"/>
  <c r="CL646" i="4" s="1"/>
  <c r="BO646" i="4"/>
  <c r="CA646" i="4" s="1"/>
  <c r="CM646" i="4" s="1"/>
  <c r="DO646" i="4" s="1"/>
  <c r="BP646" i="4"/>
  <c r="BQ646" i="4"/>
  <c r="CC646" i="4" s="1"/>
  <c r="CO646" i="4" s="1"/>
  <c r="BR646" i="4"/>
  <c r="BS646" i="4"/>
  <c r="BT646" i="4"/>
  <c r="BU646" i="4"/>
  <c r="BV646" i="4"/>
  <c r="CH646" i="4" s="1"/>
  <c r="CT646" i="4" s="1"/>
  <c r="BW646" i="4"/>
  <c r="CI646" i="4" s="1"/>
  <c r="BX646" i="4"/>
  <c r="BY646" i="4"/>
  <c r="CK646" i="4" s="1"/>
  <c r="CW646" i="4" s="1"/>
  <c r="CB646" i="4"/>
  <c r="CN646" i="4" s="1"/>
  <c r="DP646" i="4" s="1"/>
  <c r="CD646" i="4"/>
  <c r="CP646" i="4" s="1"/>
  <c r="CE646" i="4"/>
  <c r="CQ646" i="4" s="1"/>
  <c r="CF646" i="4"/>
  <c r="CR646" i="4" s="1"/>
  <c r="DT646" i="4" s="1"/>
  <c r="CG646" i="4"/>
  <c r="CS646" i="4" s="1"/>
  <c r="CJ646" i="4"/>
  <c r="CU646" i="4"/>
  <c r="DW646" i="4" s="1"/>
  <c r="CV646" i="4"/>
  <c r="CZ646" i="4"/>
  <c r="DL646" i="4" s="1"/>
  <c r="DA646" i="4"/>
  <c r="DB646" i="4"/>
  <c r="DC646" i="4"/>
  <c r="DD646" i="4"/>
  <c r="DE646" i="4"/>
  <c r="DF646" i="4"/>
  <c r="DG646" i="4"/>
  <c r="DU646" i="4" s="1"/>
  <c r="DH646" i="4"/>
  <c r="DI646" i="4"/>
  <c r="DJ646" i="4"/>
  <c r="DX646" i="4" s="1"/>
  <c r="DK646" i="4"/>
  <c r="DY646" i="4" s="1"/>
  <c r="DR646" i="4"/>
  <c r="DS646" i="4"/>
  <c r="BN647" i="4"/>
  <c r="BO647" i="4"/>
  <c r="CA647" i="4" s="1"/>
  <c r="CM647" i="4" s="1"/>
  <c r="BP647" i="4"/>
  <c r="BQ647" i="4"/>
  <c r="BR647" i="4"/>
  <c r="BS647" i="4"/>
  <c r="BT647" i="4"/>
  <c r="CF647" i="4" s="1"/>
  <c r="BU647" i="4"/>
  <c r="CG647" i="4" s="1"/>
  <c r="BV647" i="4"/>
  <c r="BW647" i="4"/>
  <c r="CI647" i="4" s="1"/>
  <c r="CU647" i="4" s="1"/>
  <c r="BX647" i="4"/>
  <c r="BY647" i="4"/>
  <c r="BZ647" i="4"/>
  <c r="CB647" i="4"/>
  <c r="CN647" i="4" s="1"/>
  <c r="CC647" i="4"/>
  <c r="CO647" i="4" s="1"/>
  <c r="DQ647" i="4" s="1"/>
  <c r="CD647" i="4"/>
  <c r="CP647" i="4" s="1"/>
  <c r="DR647" i="4" s="1"/>
  <c r="CE647" i="4"/>
  <c r="CQ647" i="4" s="1"/>
  <c r="CH647" i="4"/>
  <c r="CT647" i="4" s="1"/>
  <c r="CJ647" i="4"/>
  <c r="CV647" i="4" s="1"/>
  <c r="CK647" i="4"/>
  <c r="CW647" i="4" s="1"/>
  <c r="DY647" i="4" s="1"/>
  <c r="CL647" i="4"/>
  <c r="CR647" i="4"/>
  <c r="CS647" i="4"/>
  <c r="DU647" i="4" s="1"/>
  <c r="CZ647" i="4"/>
  <c r="DA647" i="4"/>
  <c r="DB647" i="4"/>
  <c r="DC647" i="4"/>
  <c r="DD647" i="4"/>
  <c r="DE647" i="4"/>
  <c r="DS647" i="4" s="1"/>
  <c r="DF647" i="4"/>
  <c r="DG647" i="4"/>
  <c r="DH647" i="4"/>
  <c r="DI647" i="4"/>
  <c r="DW647" i="4" s="1"/>
  <c r="DJ647" i="4"/>
  <c r="DK647" i="4"/>
  <c r="DP647" i="4"/>
  <c r="DX647" i="4"/>
  <c r="BN648" i="4"/>
  <c r="BO648" i="4"/>
  <c r="BP648" i="4"/>
  <c r="BQ648" i="4"/>
  <c r="BR648" i="4"/>
  <c r="CD648" i="4" s="1"/>
  <c r="CP648" i="4" s="1"/>
  <c r="BS648" i="4"/>
  <c r="CE648" i="4" s="1"/>
  <c r="CQ648" i="4" s="1"/>
  <c r="DS648" i="4" s="1"/>
  <c r="BT648" i="4"/>
  <c r="CF648" i="4" s="1"/>
  <c r="CR648" i="4" s="1"/>
  <c r="DT648" i="4" s="1"/>
  <c r="BU648" i="4"/>
  <c r="CG648" i="4" s="1"/>
  <c r="CS648" i="4" s="1"/>
  <c r="BV648" i="4"/>
  <c r="BW648" i="4"/>
  <c r="BX648" i="4"/>
  <c r="BY648" i="4"/>
  <c r="BZ648" i="4"/>
  <c r="CL648" i="4" s="1"/>
  <c r="CA648" i="4"/>
  <c r="CM648" i="4" s="1"/>
  <c r="DO648" i="4" s="1"/>
  <c r="CB648" i="4"/>
  <c r="CC648" i="4"/>
  <c r="CO648" i="4" s="1"/>
  <c r="CH648" i="4"/>
  <c r="CT648" i="4" s="1"/>
  <c r="CI648" i="4"/>
  <c r="CU648" i="4" s="1"/>
  <c r="CJ648" i="4"/>
  <c r="CK648" i="4"/>
  <c r="CW648" i="4" s="1"/>
  <c r="CN648" i="4"/>
  <c r="DP648" i="4" s="1"/>
  <c r="CV648" i="4"/>
  <c r="DX648" i="4" s="1"/>
  <c r="CZ648" i="4"/>
  <c r="DN648" i="4" s="1"/>
  <c r="DA648" i="4"/>
  <c r="DM648" i="4" s="1"/>
  <c r="CY648" i="4" s="1"/>
  <c r="DB648" i="4"/>
  <c r="DC648" i="4"/>
  <c r="DQ648" i="4" s="1"/>
  <c r="DD648" i="4"/>
  <c r="DE648" i="4"/>
  <c r="DF648" i="4"/>
  <c r="DG648" i="4"/>
  <c r="DU648" i="4" s="1"/>
  <c r="DH648" i="4"/>
  <c r="DI648" i="4"/>
  <c r="DJ648" i="4"/>
  <c r="DK648" i="4"/>
  <c r="DV648" i="4"/>
  <c r="DW648" i="4"/>
  <c r="BN649" i="4"/>
  <c r="BO649" i="4"/>
  <c r="BP649" i="4"/>
  <c r="CB649" i="4" s="1"/>
  <c r="BQ649" i="4"/>
  <c r="CC649" i="4" s="1"/>
  <c r="BR649" i="4"/>
  <c r="CD649" i="4" s="1"/>
  <c r="CP649" i="4" s="1"/>
  <c r="BS649" i="4"/>
  <c r="CE649" i="4" s="1"/>
  <c r="CQ649" i="4" s="1"/>
  <c r="BT649" i="4"/>
  <c r="BU649" i="4"/>
  <c r="BV649" i="4"/>
  <c r="BW649" i="4"/>
  <c r="BX649" i="4"/>
  <c r="CJ649" i="4" s="1"/>
  <c r="BY649" i="4"/>
  <c r="CK649" i="4" s="1"/>
  <c r="BZ649" i="4"/>
  <c r="CL649" i="4" s="1"/>
  <c r="DN649" i="4" s="1"/>
  <c r="CA649" i="4"/>
  <c r="CM649" i="4" s="1"/>
  <c r="CF649" i="4"/>
  <c r="CR649" i="4" s="1"/>
  <c r="CG649" i="4"/>
  <c r="CS649" i="4" s="1"/>
  <c r="CH649" i="4"/>
  <c r="CT649" i="4" s="1"/>
  <c r="DV649" i="4" s="1"/>
  <c r="CI649" i="4"/>
  <c r="CU649" i="4" s="1"/>
  <c r="CN649" i="4"/>
  <c r="CO649" i="4"/>
  <c r="DQ649" i="4" s="1"/>
  <c r="CV649" i="4"/>
  <c r="CW649" i="4"/>
  <c r="DY649" i="4" s="1"/>
  <c r="CZ649" i="4"/>
  <c r="DA649" i="4"/>
  <c r="DB649" i="4"/>
  <c r="DP649" i="4" s="1"/>
  <c r="DC649" i="4"/>
  <c r="DD649" i="4"/>
  <c r="DR649" i="4" s="1"/>
  <c r="DE649" i="4"/>
  <c r="DF649" i="4"/>
  <c r="DT649" i="4" s="1"/>
  <c r="DG649" i="4"/>
  <c r="DH649" i="4"/>
  <c r="DI649" i="4"/>
  <c r="DW649" i="4" s="1"/>
  <c r="DJ649" i="4"/>
  <c r="DX649" i="4" s="1"/>
  <c r="DK649" i="4"/>
  <c r="DM649" i="4"/>
  <c r="DU649" i="4"/>
  <c r="BN650" i="4"/>
  <c r="BZ650" i="4" s="1"/>
  <c r="BO650" i="4"/>
  <c r="CA650" i="4" s="1"/>
  <c r="CM650" i="4" s="1"/>
  <c r="DO650" i="4" s="1"/>
  <c r="BP650" i="4"/>
  <c r="CB650" i="4" s="1"/>
  <c r="CN650" i="4" s="1"/>
  <c r="DP650" i="4" s="1"/>
  <c r="BQ650" i="4"/>
  <c r="CC650" i="4" s="1"/>
  <c r="CO650" i="4" s="1"/>
  <c r="BR650" i="4"/>
  <c r="BS650" i="4"/>
  <c r="BT650" i="4"/>
  <c r="CF650" i="4" s="1"/>
  <c r="CR650" i="4" s="1"/>
  <c r="DT650" i="4" s="1"/>
  <c r="BU650" i="4"/>
  <c r="BV650" i="4"/>
  <c r="CH650" i="4" s="1"/>
  <c r="BW650" i="4"/>
  <c r="CI650" i="4" s="1"/>
  <c r="BX650" i="4"/>
  <c r="CJ650" i="4" s="1"/>
  <c r="CV650" i="4" s="1"/>
  <c r="DX650" i="4" s="1"/>
  <c r="BY650" i="4"/>
  <c r="CK650" i="4" s="1"/>
  <c r="CW650" i="4" s="1"/>
  <c r="CD650" i="4"/>
  <c r="CP650" i="4" s="1"/>
  <c r="CE650" i="4"/>
  <c r="CQ650" i="4" s="1"/>
  <c r="DS650" i="4" s="1"/>
  <c r="CG650" i="4"/>
  <c r="CS650" i="4" s="1"/>
  <c r="CL650" i="4"/>
  <c r="CT650" i="4"/>
  <c r="CU650" i="4"/>
  <c r="DW650" i="4" s="1"/>
  <c r="CZ650" i="4"/>
  <c r="DA650" i="4"/>
  <c r="DB650" i="4"/>
  <c r="DC650" i="4"/>
  <c r="DD650" i="4"/>
  <c r="DR650" i="4" s="1"/>
  <c r="DE650" i="4"/>
  <c r="DF650" i="4"/>
  <c r="DG650" i="4"/>
  <c r="DU650" i="4" s="1"/>
  <c r="DH650" i="4"/>
  <c r="DI650" i="4"/>
  <c r="DJ650" i="4"/>
  <c r="DK650" i="4"/>
  <c r="DY650" i="4" s="1"/>
  <c r="DL650" i="4"/>
  <c r="CX650" i="4" s="1"/>
  <c r="BN651" i="4"/>
  <c r="BZ651" i="4" s="1"/>
  <c r="CL651" i="4" s="1"/>
  <c r="BO651" i="4"/>
  <c r="CA651" i="4" s="1"/>
  <c r="CM651" i="4" s="1"/>
  <c r="BP651" i="4"/>
  <c r="BQ651" i="4"/>
  <c r="BR651" i="4"/>
  <c r="BS651" i="4"/>
  <c r="BT651" i="4"/>
  <c r="CF651" i="4" s="1"/>
  <c r="BU651" i="4"/>
  <c r="CG651" i="4" s="1"/>
  <c r="BV651" i="4"/>
  <c r="BW651" i="4"/>
  <c r="CI651" i="4" s="1"/>
  <c r="CU651" i="4" s="1"/>
  <c r="BX651" i="4"/>
  <c r="BY651" i="4"/>
  <c r="CB651" i="4"/>
  <c r="CN651" i="4" s="1"/>
  <c r="DP651" i="4" s="1"/>
  <c r="CC651" i="4"/>
  <c r="CO651" i="4" s="1"/>
  <c r="CD651" i="4"/>
  <c r="CE651" i="4"/>
  <c r="CQ651" i="4" s="1"/>
  <c r="CH651" i="4"/>
  <c r="CT651" i="4" s="1"/>
  <c r="DV651" i="4" s="1"/>
  <c r="CJ651" i="4"/>
  <c r="CV651" i="4" s="1"/>
  <c r="CK651" i="4"/>
  <c r="CW651" i="4" s="1"/>
  <c r="CP651" i="4"/>
  <c r="CR651" i="4"/>
  <c r="CS651" i="4"/>
  <c r="DU651" i="4" s="1"/>
  <c r="CZ651" i="4"/>
  <c r="DA651" i="4"/>
  <c r="DB651" i="4"/>
  <c r="DC651" i="4"/>
  <c r="DD651" i="4"/>
  <c r="DE651" i="4"/>
  <c r="DF651" i="4"/>
  <c r="DT651" i="4" s="1"/>
  <c r="DG651" i="4"/>
  <c r="DH651" i="4"/>
  <c r="DI651" i="4"/>
  <c r="DJ651" i="4"/>
  <c r="DX651" i="4" s="1"/>
  <c r="DK651" i="4"/>
  <c r="DQ651" i="4"/>
  <c r="DR651" i="4"/>
  <c r="DY651" i="4"/>
  <c r="BN652" i="4"/>
  <c r="BO652" i="4"/>
  <c r="BP652" i="4"/>
  <c r="CB652" i="4" s="1"/>
  <c r="CN652" i="4" s="1"/>
  <c r="DP652" i="4" s="1"/>
  <c r="BQ652" i="4"/>
  <c r="BR652" i="4"/>
  <c r="CD652" i="4" s="1"/>
  <c r="CP652" i="4" s="1"/>
  <c r="BS652" i="4"/>
  <c r="CE652" i="4" s="1"/>
  <c r="BT652" i="4"/>
  <c r="CF652" i="4" s="1"/>
  <c r="CR652" i="4" s="1"/>
  <c r="BU652" i="4"/>
  <c r="CG652" i="4" s="1"/>
  <c r="CS652" i="4" s="1"/>
  <c r="BV652" i="4"/>
  <c r="BW652" i="4"/>
  <c r="BX652" i="4"/>
  <c r="BY652" i="4"/>
  <c r="BZ652" i="4"/>
  <c r="CL652" i="4" s="1"/>
  <c r="CA652" i="4"/>
  <c r="CM652" i="4" s="1"/>
  <c r="CC652" i="4"/>
  <c r="CO652" i="4" s="1"/>
  <c r="CH652" i="4"/>
  <c r="CT652" i="4" s="1"/>
  <c r="CI652" i="4"/>
  <c r="CU652" i="4" s="1"/>
  <c r="DW652" i="4" s="1"/>
  <c r="CJ652" i="4"/>
  <c r="CV652" i="4" s="1"/>
  <c r="DX652" i="4" s="1"/>
  <c r="CK652" i="4"/>
  <c r="CW652" i="4" s="1"/>
  <c r="CQ652" i="4"/>
  <c r="DS652" i="4" s="1"/>
  <c r="CZ652" i="4"/>
  <c r="DL652" i="4" s="1"/>
  <c r="DA652" i="4"/>
  <c r="DB652" i="4"/>
  <c r="DC652" i="4"/>
  <c r="DQ652" i="4" s="1"/>
  <c r="DD652" i="4"/>
  <c r="DE652" i="4"/>
  <c r="DF652" i="4"/>
  <c r="DT652" i="4" s="1"/>
  <c r="DG652" i="4"/>
  <c r="DU652" i="4" s="1"/>
  <c r="DH652" i="4"/>
  <c r="DV652" i="4" s="1"/>
  <c r="DI652" i="4"/>
  <c r="DJ652" i="4"/>
  <c r="DK652" i="4"/>
  <c r="DY652" i="4" s="1"/>
  <c r="DN652" i="4"/>
  <c r="DO652" i="4"/>
  <c r="BN653" i="4"/>
  <c r="BO653" i="4"/>
  <c r="BP653" i="4"/>
  <c r="CB653" i="4" s="1"/>
  <c r="CN653" i="4" s="1"/>
  <c r="BQ653" i="4"/>
  <c r="CC653" i="4" s="1"/>
  <c r="CO653" i="4" s="1"/>
  <c r="DQ653" i="4" s="1"/>
  <c r="BR653" i="4"/>
  <c r="CD653" i="4" s="1"/>
  <c r="CP653" i="4" s="1"/>
  <c r="DR653" i="4" s="1"/>
  <c r="BS653" i="4"/>
  <c r="CE653" i="4" s="1"/>
  <c r="CQ653" i="4" s="1"/>
  <c r="BT653" i="4"/>
  <c r="BU653" i="4"/>
  <c r="BV653" i="4"/>
  <c r="BW653" i="4"/>
  <c r="BX653" i="4"/>
  <c r="CJ653" i="4" s="1"/>
  <c r="CV653" i="4" s="1"/>
  <c r="BY653" i="4"/>
  <c r="CK653" i="4" s="1"/>
  <c r="CW653" i="4" s="1"/>
  <c r="DY653" i="4" s="1"/>
  <c r="BZ653" i="4"/>
  <c r="CA653" i="4"/>
  <c r="CM653" i="4" s="1"/>
  <c r="CF653" i="4"/>
  <c r="CR653" i="4" s="1"/>
  <c r="CG653" i="4"/>
  <c r="CS653" i="4" s="1"/>
  <c r="CH653" i="4"/>
  <c r="CI653" i="4"/>
  <c r="CU653" i="4" s="1"/>
  <c r="CL653" i="4"/>
  <c r="DN653" i="4" s="1"/>
  <c r="CT653" i="4"/>
  <c r="DV653" i="4" s="1"/>
  <c r="CZ653" i="4"/>
  <c r="DA653" i="4"/>
  <c r="DO653" i="4" s="1"/>
  <c r="DB653" i="4"/>
  <c r="DC653" i="4"/>
  <c r="DD653" i="4"/>
  <c r="DL653" i="4" s="1"/>
  <c r="DE653" i="4"/>
  <c r="DF653" i="4"/>
  <c r="DG653" i="4"/>
  <c r="DH653" i="4"/>
  <c r="DI653" i="4"/>
  <c r="DJ653" i="4"/>
  <c r="DK653" i="4"/>
  <c r="DM653" i="4"/>
  <c r="DT653" i="4"/>
  <c r="DU653" i="4"/>
  <c r="BN654" i="4"/>
  <c r="BZ654" i="4" s="1"/>
  <c r="CL654" i="4" s="1"/>
  <c r="BO654" i="4"/>
  <c r="CA654" i="4" s="1"/>
  <c r="BP654" i="4"/>
  <c r="BQ654" i="4"/>
  <c r="CC654" i="4" s="1"/>
  <c r="CO654" i="4" s="1"/>
  <c r="BR654" i="4"/>
  <c r="BS654" i="4"/>
  <c r="BT654" i="4"/>
  <c r="BU654" i="4"/>
  <c r="BV654" i="4"/>
  <c r="CH654" i="4" s="1"/>
  <c r="CT654" i="4" s="1"/>
  <c r="BW654" i="4"/>
  <c r="CI654" i="4" s="1"/>
  <c r="BX654" i="4"/>
  <c r="CJ654" i="4" s="1"/>
  <c r="CV654" i="4" s="1"/>
  <c r="BY654" i="4"/>
  <c r="CK654" i="4" s="1"/>
  <c r="CW654" i="4" s="1"/>
  <c r="CB654" i="4"/>
  <c r="CD654" i="4"/>
  <c r="CP654" i="4" s="1"/>
  <c r="CE654" i="4"/>
  <c r="CQ654" i="4" s="1"/>
  <c r="CF654" i="4"/>
  <c r="CG654" i="4"/>
  <c r="CS654" i="4" s="1"/>
  <c r="CM654" i="4"/>
  <c r="DO654" i="4" s="1"/>
  <c r="CN654" i="4"/>
  <c r="CR654" i="4"/>
  <c r="DT654" i="4" s="1"/>
  <c r="CU654" i="4"/>
  <c r="DW654" i="4" s="1"/>
  <c r="CZ654" i="4"/>
  <c r="DA654" i="4"/>
  <c r="DB654" i="4"/>
  <c r="DL654" i="4" s="1"/>
  <c r="DC654" i="4"/>
  <c r="DD654" i="4"/>
  <c r="DR654" i="4" s="1"/>
  <c r="DE654" i="4"/>
  <c r="DF654" i="4"/>
  <c r="DG654" i="4"/>
  <c r="DU654" i="4" s="1"/>
  <c r="DH654" i="4"/>
  <c r="DI654" i="4"/>
  <c r="DJ654" i="4"/>
  <c r="DK654" i="4"/>
  <c r="DY654" i="4" s="1"/>
  <c r="DS654" i="4"/>
  <c r="BN655" i="4"/>
  <c r="BZ655" i="4" s="1"/>
  <c r="CL655" i="4" s="1"/>
  <c r="DN655" i="4" s="1"/>
  <c r="BO655" i="4"/>
  <c r="CA655" i="4" s="1"/>
  <c r="CM655" i="4" s="1"/>
  <c r="BP655" i="4"/>
  <c r="BQ655" i="4"/>
  <c r="BR655" i="4"/>
  <c r="BS655" i="4"/>
  <c r="BT655" i="4"/>
  <c r="CF655" i="4" s="1"/>
  <c r="CR655" i="4" s="1"/>
  <c r="BU655" i="4"/>
  <c r="CG655" i="4" s="1"/>
  <c r="CS655" i="4" s="1"/>
  <c r="DU655" i="4" s="1"/>
  <c r="BV655" i="4"/>
  <c r="CH655" i="4" s="1"/>
  <c r="CT655" i="4" s="1"/>
  <c r="DV655" i="4" s="1"/>
  <c r="BW655" i="4"/>
  <c r="CI655" i="4" s="1"/>
  <c r="CU655" i="4" s="1"/>
  <c r="BX655" i="4"/>
  <c r="BY655" i="4"/>
  <c r="CB655" i="4"/>
  <c r="CN655" i="4" s="1"/>
  <c r="CC655" i="4"/>
  <c r="CO655" i="4" s="1"/>
  <c r="DQ655" i="4" s="1"/>
  <c r="CD655" i="4"/>
  <c r="CP655" i="4" s="1"/>
  <c r="DR655" i="4" s="1"/>
  <c r="CE655" i="4"/>
  <c r="CQ655" i="4" s="1"/>
  <c r="CJ655" i="4"/>
  <c r="CV655" i="4" s="1"/>
  <c r="CK655" i="4"/>
  <c r="CW655" i="4" s="1"/>
  <c r="DY655" i="4" s="1"/>
  <c r="CZ655" i="4"/>
  <c r="DA655" i="4"/>
  <c r="DB655" i="4"/>
  <c r="DC655" i="4"/>
  <c r="DD655" i="4"/>
  <c r="DE655" i="4"/>
  <c r="DS655" i="4" s="1"/>
  <c r="DF655" i="4"/>
  <c r="DG655" i="4"/>
  <c r="DH655" i="4"/>
  <c r="DI655" i="4"/>
  <c r="DW655" i="4" s="1"/>
  <c r="DJ655" i="4"/>
  <c r="DK655" i="4"/>
  <c r="DP655" i="4"/>
  <c r="DX655" i="4"/>
  <c r="BN656" i="4"/>
  <c r="BO656" i="4"/>
  <c r="BP656" i="4"/>
  <c r="CB656" i="4" s="1"/>
  <c r="CN656" i="4" s="1"/>
  <c r="DP656" i="4" s="1"/>
  <c r="BQ656" i="4"/>
  <c r="BR656" i="4"/>
  <c r="CD656" i="4" s="1"/>
  <c r="CP656" i="4" s="1"/>
  <c r="BS656" i="4"/>
  <c r="CE656" i="4" s="1"/>
  <c r="CQ656" i="4" s="1"/>
  <c r="DS656" i="4" s="1"/>
  <c r="BT656" i="4"/>
  <c r="BU656" i="4"/>
  <c r="CG656" i="4" s="1"/>
  <c r="CS656" i="4" s="1"/>
  <c r="BV656" i="4"/>
  <c r="BW656" i="4"/>
  <c r="BX656" i="4"/>
  <c r="CJ656" i="4" s="1"/>
  <c r="CV656" i="4" s="1"/>
  <c r="DX656" i="4" s="1"/>
  <c r="BY656" i="4"/>
  <c r="BZ656" i="4"/>
  <c r="CL656" i="4" s="1"/>
  <c r="CA656" i="4"/>
  <c r="CM656" i="4" s="1"/>
  <c r="DO656" i="4" s="1"/>
  <c r="CC656" i="4"/>
  <c r="CO656" i="4" s="1"/>
  <c r="CF656" i="4"/>
  <c r="CR656" i="4" s="1"/>
  <c r="CH656" i="4"/>
  <c r="CT656" i="4" s="1"/>
  <c r="DV656" i="4" s="1"/>
  <c r="CI656" i="4"/>
  <c r="CU656" i="4" s="1"/>
  <c r="DW656" i="4" s="1"/>
  <c r="CK656" i="4"/>
  <c r="CW656" i="4" s="1"/>
  <c r="CZ656" i="4"/>
  <c r="DA656" i="4"/>
  <c r="DM656" i="4" s="1"/>
  <c r="CY656" i="4" s="1"/>
  <c r="DB656" i="4"/>
  <c r="DC656" i="4"/>
  <c r="DQ656" i="4" s="1"/>
  <c r="DD656" i="4"/>
  <c r="DE656" i="4"/>
  <c r="DF656" i="4"/>
  <c r="DT656" i="4" s="1"/>
  <c r="DG656" i="4"/>
  <c r="DH656" i="4"/>
  <c r="DI656" i="4"/>
  <c r="DJ656" i="4"/>
  <c r="DK656" i="4"/>
  <c r="DY656" i="4" s="1"/>
  <c r="DL656" i="4"/>
  <c r="DN656" i="4"/>
  <c r="BN657" i="4"/>
  <c r="BZ657" i="4" s="1"/>
  <c r="CL657" i="4" s="1"/>
  <c r="DN657" i="4" s="1"/>
  <c r="BO657" i="4"/>
  <c r="BP657" i="4"/>
  <c r="CB657" i="4" s="1"/>
  <c r="CN657" i="4" s="1"/>
  <c r="BQ657" i="4"/>
  <c r="CC657" i="4" s="1"/>
  <c r="BR657" i="4"/>
  <c r="CD657" i="4" s="1"/>
  <c r="CP657" i="4" s="1"/>
  <c r="BS657" i="4"/>
  <c r="CE657" i="4" s="1"/>
  <c r="CQ657" i="4" s="1"/>
  <c r="BT657" i="4"/>
  <c r="BU657" i="4"/>
  <c r="BV657" i="4"/>
  <c r="BW657" i="4"/>
  <c r="BX657" i="4"/>
  <c r="CJ657" i="4" s="1"/>
  <c r="BY657" i="4"/>
  <c r="CK657" i="4" s="1"/>
  <c r="CA657" i="4"/>
  <c r="CM657" i="4" s="1"/>
  <c r="CF657" i="4"/>
  <c r="CR657" i="4" s="1"/>
  <c r="CG657" i="4"/>
  <c r="CS657" i="4" s="1"/>
  <c r="DU657" i="4" s="1"/>
  <c r="CH657" i="4"/>
  <c r="CT657" i="4" s="1"/>
  <c r="DV657" i="4" s="1"/>
  <c r="CI657" i="4"/>
  <c r="CU657" i="4" s="1"/>
  <c r="CO657" i="4"/>
  <c r="DQ657" i="4" s="1"/>
  <c r="CV657" i="4"/>
  <c r="CW657" i="4"/>
  <c r="DY657" i="4" s="1"/>
  <c r="CZ657" i="4"/>
  <c r="DA657" i="4"/>
  <c r="DB657" i="4"/>
  <c r="DL657" i="4" s="1"/>
  <c r="DC657" i="4"/>
  <c r="DD657" i="4"/>
  <c r="DR657" i="4" s="1"/>
  <c r="DE657" i="4"/>
  <c r="DS657" i="4" s="1"/>
  <c r="DF657" i="4"/>
  <c r="DT657" i="4" s="1"/>
  <c r="DG657" i="4"/>
  <c r="DH657" i="4"/>
  <c r="DI657" i="4"/>
  <c r="DJ657" i="4"/>
  <c r="DK657" i="4"/>
  <c r="DM657" i="4"/>
  <c r="BN658" i="4"/>
  <c r="BZ658" i="4" s="1"/>
  <c r="BO658" i="4"/>
  <c r="CA658" i="4" s="1"/>
  <c r="CM658" i="4" s="1"/>
  <c r="DO658" i="4" s="1"/>
  <c r="BP658" i="4"/>
  <c r="CB658" i="4" s="1"/>
  <c r="CN658" i="4" s="1"/>
  <c r="DP658" i="4" s="1"/>
  <c r="BQ658" i="4"/>
  <c r="CC658" i="4" s="1"/>
  <c r="CO658" i="4" s="1"/>
  <c r="BR658" i="4"/>
  <c r="BS658" i="4"/>
  <c r="BT658" i="4"/>
  <c r="CF658" i="4" s="1"/>
  <c r="CR658" i="4" s="1"/>
  <c r="DT658" i="4" s="1"/>
  <c r="BU658" i="4"/>
  <c r="BV658" i="4"/>
  <c r="CH658" i="4" s="1"/>
  <c r="BW658" i="4"/>
  <c r="CI658" i="4" s="1"/>
  <c r="CU658" i="4" s="1"/>
  <c r="DW658" i="4" s="1"/>
  <c r="BX658" i="4"/>
  <c r="CJ658" i="4" s="1"/>
  <c r="CV658" i="4" s="1"/>
  <c r="DX658" i="4" s="1"/>
  <c r="BY658" i="4"/>
  <c r="CK658" i="4" s="1"/>
  <c r="CW658" i="4" s="1"/>
  <c r="CD658" i="4"/>
  <c r="CP658" i="4" s="1"/>
  <c r="CE658" i="4"/>
  <c r="CQ658" i="4" s="1"/>
  <c r="DS658" i="4" s="1"/>
  <c r="CG658" i="4"/>
  <c r="CS658" i="4" s="1"/>
  <c r="CL658" i="4"/>
  <c r="CT658" i="4"/>
  <c r="CZ658" i="4"/>
  <c r="DA658" i="4"/>
  <c r="DB658" i="4"/>
  <c r="DC658" i="4"/>
  <c r="DD658" i="4"/>
  <c r="DR658" i="4" s="1"/>
  <c r="DE658" i="4"/>
  <c r="DF658" i="4"/>
  <c r="DG658" i="4"/>
  <c r="DU658" i="4" s="1"/>
  <c r="DH658" i="4"/>
  <c r="DV658" i="4" s="1"/>
  <c r="DI658" i="4"/>
  <c r="DJ658" i="4"/>
  <c r="DK658" i="4"/>
  <c r="BN659" i="4"/>
  <c r="BO659" i="4"/>
  <c r="CA659" i="4" s="1"/>
  <c r="CM659" i="4" s="1"/>
  <c r="BP659" i="4"/>
  <c r="BQ659" i="4"/>
  <c r="BR659" i="4"/>
  <c r="CD659" i="4" s="1"/>
  <c r="CP659" i="4" s="1"/>
  <c r="DR659" i="4" s="1"/>
  <c r="BS659" i="4"/>
  <c r="BT659" i="4"/>
  <c r="CF659" i="4" s="1"/>
  <c r="BU659" i="4"/>
  <c r="CG659" i="4" s="1"/>
  <c r="BV659" i="4"/>
  <c r="BW659" i="4"/>
  <c r="CI659" i="4" s="1"/>
  <c r="CU659" i="4" s="1"/>
  <c r="BX659" i="4"/>
  <c r="BY659" i="4"/>
  <c r="BZ659" i="4"/>
  <c r="CB659" i="4"/>
  <c r="CN659" i="4" s="1"/>
  <c r="CC659" i="4"/>
  <c r="CO659" i="4" s="1"/>
  <c r="DQ659" i="4" s="1"/>
  <c r="CE659" i="4"/>
  <c r="CQ659" i="4" s="1"/>
  <c r="CH659" i="4"/>
  <c r="CT659" i="4" s="1"/>
  <c r="DV659" i="4" s="1"/>
  <c r="CJ659" i="4"/>
  <c r="CV659" i="4" s="1"/>
  <c r="CK659" i="4"/>
  <c r="CW659" i="4" s="1"/>
  <c r="CL659" i="4"/>
  <c r="DN659" i="4" s="1"/>
  <c r="CR659" i="4"/>
  <c r="CS659" i="4"/>
  <c r="DU659" i="4" s="1"/>
  <c r="CZ659" i="4"/>
  <c r="DA659" i="4"/>
  <c r="DB659" i="4"/>
  <c r="DP659" i="4" s="1"/>
  <c r="DC659" i="4"/>
  <c r="DD659" i="4"/>
  <c r="DE659" i="4"/>
  <c r="DF659" i="4"/>
  <c r="DG659" i="4"/>
  <c r="DH659" i="4"/>
  <c r="DI659" i="4"/>
  <c r="DJ659" i="4"/>
  <c r="DX659" i="4" s="1"/>
  <c r="DK659" i="4"/>
  <c r="DY659" i="4"/>
  <c r="BN660" i="4"/>
  <c r="BO660" i="4"/>
  <c r="BP660" i="4"/>
  <c r="BQ660" i="4"/>
  <c r="BR660" i="4"/>
  <c r="CD660" i="4" s="1"/>
  <c r="BS660" i="4"/>
  <c r="CE660" i="4" s="1"/>
  <c r="BT660" i="4"/>
  <c r="CF660" i="4" s="1"/>
  <c r="CR660" i="4" s="1"/>
  <c r="BU660" i="4"/>
  <c r="CG660" i="4" s="1"/>
  <c r="CS660" i="4" s="1"/>
  <c r="BV660" i="4"/>
  <c r="BW660" i="4"/>
  <c r="BX660" i="4"/>
  <c r="BY660" i="4"/>
  <c r="BZ660" i="4"/>
  <c r="CL660" i="4" s="1"/>
  <c r="CA660" i="4"/>
  <c r="CM660" i="4" s="1"/>
  <c r="DO660" i="4" s="1"/>
  <c r="CB660" i="4"/>
  <c r="CN660" i="4" s="1"/>
  <c r="DP660" i="4" s="1"/>
  <c r="CC660" i="4"/>
  <c r="CO660" i="4" s="1"/>
  <c r="CH660" i="4"/>
  <c r="CT660" i="4" s="1"/>
  <c r="CI660" i="4"/>
  <c r="CU660" i="4" s="1"/>
  <c r="CJ660" i="4"/>
  <c r="CV660" i="4" s="1"/>
  <c r="DX660" i="4" s="1"/>
  <c r="CK660" i="4"/>
  <c r="CW660" i="4" s="1"/>
  <c r="CP660" i="4"/>
  <c r="CQ660" i="4"/>
  <c r="DS660" i="4" s="1"/>
  <c r="CZ660" i="4"/>
  <c r="DA660" i="4"/>
  <c r="DB660" i="4"/>
  <c r="DC660" i="4"/>
  <c r="DQ660" i="4" s="1"/>
  <c r="DD660" i="4"/>
  <c r="DE660" i="4"/>
  <c r="DF660" i="4"/>
  <c r="DG660" i="4"/>
  <c r="DH660" i="4"/>
  <c r="DI660" i="4"/>
  <c r="DJ660" i="4"/>
  <c r="DK660" i="4"/>
  <c r="DY660" i="4" s="1"/>
  <c r="DL660" i="4"/>
  <c r="CX660" i="4" s="1"/>
  <c r="DN660" i="4"/>
  <c r="DV660" i="4"/>
  <c r="DW660" i="4"/>
  <c r="BN661" i="4"/>
  <c r="BZ661" i="4" s="1"/>
  <c r="CL661" i="4" s="1"/>
  <c r="DN661" i="4" s="1"/>
  <c r="BO661" i="4"/>
  <c r="BP661" i="4"/>
  <c r="CB661" i="4" s="1"/>
  <c r="CN661" i="4" s="1"/>
  <c r="BQ661" i="4"/>
  <c r="CC661" i="4" s="1"/>
  <c r="CO661" i="4" s="1"/>
  <c r="DQ661" i="4" s="1"/>
  <c r="BR661" i="4"/>
  <c r="BS661" i="4"/>
  <c r="CE661" i="4" s="1"/>
  <c r="CQ661" i="4" s="1"/>
  <c r="BT661" i="4"/>
  <c r="BU661" i="4"/>
  <c r="BV661" i="4"/>
  <c r="CH661" i="4" s="1"/>
  <c r="CT661" i="4" s="1"/>
  <c r="DV661" i="4" s="1"/>
  <c r="BW661" i="4"/>
  <c r="BX661" i="4"/>
  <c r="CJ661" i="4" s="1"/>
  <c r="BY661" i="4"/>
  <c r="CK661" i="4" s="1"/>
  <c r="CW661" i="4" s="1"/>
  <c r="DY661" i="4" s="1"/>
  <c r="CA661" i="4"/>
  <c r="CM661" i="4" s="1"/>
  <c r="CD661" i="4"/>
  <c r="CF661" i="4"/>
  <c r="CR661" i="4" s="1"/>
  <c r="DT661" i="4" s="1"/>
  <c r="CG661" i="4"/>
  <c r="CS661" i="4" s="1"/>
  <c r="DU661" i="4" s="1"/>
  <c r="CI661" i="4"/>
  <c r="CU661" i="4" s="1"/>
  <c r="CP661" i="4"/>
  <c r="CV661" i="4"/>
  <c r="CZ661" i="4"/>
  <c r="DA661" i="4"/>
  <c r="DB661" i="4"/>
  <c r="DC661" i="4"/>
  <c r="DD661" i="4"/>
  <c r="DR661" i="4" s="1"/>
  <c r="DE661" i="4"/>
  <c r="DF661" i="4"/>
  <c r="DG661" i="4"/>
  <c r="DH661" i="4"/>
  <c r="DI661" i="4"/>
  <c r="DJ661" i="4"/>
  <c r="DX661" i="4" s="1"/>
  <c r="DK661" i="4"/>
  <c r="DM661" i="4"/>
  <c r="BN662" i="4"/>
  <c r="BZ662" i="4" s="1"/>
  <c r="CL662" i="4" s="1"/>
  <c r="BO662" i="4"/>
  <c r="CA662" i="4" s="1"/>
  <c r="CM662" i="4" s="1"/>
  <c r="DO662" i="4" s="1"/>
  <c r="BP662" i="4"/>
  <c r="BQ662" i="4"/>
  <c r="CC662" i="4" s="1"/>
  <c r="CO662" i="4" s="1"/>
  <c r="BR662" i="4"/>
  <c r="BS662" i="4"/>
  <c r="BT662" i="4"/>
  <c r="BU662" i="4"/>
  <c r="BV662" i="4"/>
  <c r="CH662" i="4" s="1"/>
  <c r="CT662" i="4" s="1"/>
  <c r="BW662" i="4"/>
  <c r="CI662" i="4" s="1"/>
  <c r="BX662" i="4"/>
  <c r="BY662" i="4"/>
  <c r="CK662" i="4" s="1"/>
  <c r="CW662" i="4" s="1"/>
  <c r="CB662" i="4"/>
  <c r="CN662" i="4" s="1"/>
  <c r="DP662" i="4" s="1"/>
  <c r="CD662" i="4"/>
  <c r="CP662" i="4" s="1"/>
  <c r="CE662" i="4"/>
  <c r="CQ662" i="4" s="1"/>
  <c r="CF662" i="4"/>
  <c r="CR662" i="4" s="1"/>
  <c r="DT662" i="4" s="1"/>
  <c r="CG662" i="4"/>
  <c r="CS662" i="4" s="1"/>
  <c r="CJ662" i="4"/>
  <c r="CU662" i="4"/>
  <c r="DW662" i="4" s="1"/>
  <c r="CV662" i="4"/>
  <c r="CZ662" i="4"/>
  <c r="DL662" i="4" s="1"/>
  <c r="DA662" i="4"/>
  <c r="DB662" i="4"/>
  <c r="DC662" i="4"/>
  <c r="DD662" i="4"/>
  <c r="DE662" i="4"/>
  <c r="DF662" i="4"/>
  <c r="DG662" i="4"/>
  <c r="DU662" i="4" s="1"/>
  <c r="DH662" i="4"/>
  <c r="DI662" i="4"/>
  <c r="DJ662" i="4"/>
  <c r="DX662" i="4" s="1"/>
  <c r="DK662" i="4"/>
  <c r="DY662" i="4" s="1"/>
  <c r="DR662" i="4"/>
  <c r="DS662" i="4"/>
  <c r="BN663" i="4"/>
  <c r="BO663" i="4"/>
  <c r="CA663" i="4" s="1"/>
  <c r="CM663" i="4" s="1"/>
  <c r="BP663" i="4"/>
  <c r="BQ663" i="4"/>
  <c r="BR663" i="4"/>
  <c r="BS663" i="4"/>
  <c r="BT663" i="4"/>
  <c r="CF663" i="4" s="1"/>
  <c r="BU663" i="4"/>
  <c r="CG663" i="4" s="1"/>
  <c r="CS663" i="4" s="1"/>
  <c r="DU663" i="4" s="1"/>
  <c r="BV663" i="4"/>
  <c r="BW663" i="4"/>
  <c r="CI663" i="4" s="1"/>
  <c r="CU663" i="4" s="1"/>
  <c r="BX663" i="4"/>
  <c r="BY663" i="4"/>
  <c r="BZ663" i="4"/>
  <c r="CB663" i="4"/>
  <c r="CN663" i="4" s="1"/>
  <c r="CC663" i="4"/>
  <c r="CO663" i="4" s="1"/>
  <c r="DQ663" i="4" s="1"/>
  <c r="CD663" i="4"/>
  <c r="CP663" i="4" s="1"/>
  <c r="DR663" i="4" s="1"/>
  <c r="CE663" i="4"/>
  <c r="CQ663" i="4" s="1"/>
  <c r="CH663" i="4"/>
  <c r="CT663" i="4" s="1"/>
  <c r="CJ663" i="4"/>
  <c r="CV663" i="4" s="1"/>
  <c r="CK663" i="4"/>
  <c r="CW663" i="4" s="1"/>
  <c r="DY663" i="4" s="1"/>
  <c r="CL663" i="4"/>
  <c r="CR663" i="4"/>
  <c r="CZ663" i="4"/>
  <c r="DA663" i="4"/>
  <c r="DB663" i="4"/>
  <c r="DC663" i="4"/>
  <c r="DD663" i="4"/>
  <c r="DE663" i="4"/>
  <c r="DS663" i="4" s="1"/>
  <c r="DF663" i="4"/>
  <c r="DG663" i="4"/>
  <c r="DH663" i="4"/>
  <c r="DI663" i="4"/>
  <c r="DW663" i="4" s="1"/>
  <c r="DJ663" i="4"/>
  <c r="DK663" i="4"/>
  <c r="DP663" i="4"/>
  <c r="DX663" i="4"/>
  <c r="BN664" i="4"/>
  <c r="BO664" i="4"/>
  <c r="BP664" i="4"/>
  <c r="BQ664" i="4"/>
  <c r="BR664" i="4"/>
  <c r="CD664" i="4" s="1"/>
  <c r="CP664" i="4" s="1"/>
  <c r="BS664" i="4"/>
  <c r="CE664" i="4" s="1"/>
  <c r="CQ664" i="4" s="1"/>
  <c r="DS664" i="4" s="1"/>
  <c r="BT664" i="4"/>
  <c r="CF664" i="4" s="1"/>
  <c r="CR664" i="4" s="1"/>
  <c r="DT664" i="4" s="1"/>
  <c r="BU664" i="4"/>
  <c r="CG664" i="4" s="1"/>
  <c r="CS664" i="4" s="1"/>
  <c r="BV664" i="4"/>
  <c r="BW664" i="4"/>
  <c r="BX664" i="4"/>
  <c r="BY664" i="4"/>
  <c r="BZ664" i="4"/>
  <c r="CL664" i="4" s="1"/>
  <c r="CA664" i="4"/>
  <c r="CM664" i="4" s="1"/>
  <c r="DO664" i="4" s="1"/>
  <c r="CB664" i="4"/>
  <c r="CC664" i="4"/>
  <c r="CO664" i="4" s="1"/>
  <c r="CH664" i="4"/>
  <c r="CT664" i="4" s="1"/>
  <c r="CI664" i="4"/>
  <c r="CU664" i="4" s="1"/>
  <c r="CJ664" i="4"/>
  <c r="CK664" i="4"/>
  <c r="CW664" i="4" s="1"/>
  <c r="CN664" i="4"/>
  <c r="DP664" i="4" s="1"/>
  <c r="CV664" i="4"/>
  <c r="DX664" i="4" s="1"/>
  <c r="CZ664" i="4"/>
  <c r="DN664" i="4" s="1"/>
  <c r="DA664" i="4"/>
  <c r="DM664" i="4" s="1"/>
  <c r="DB664" i="4"/>
  <c r="DC664" i="4"/>
  <c r="DQ664" i="4" s="1"/>
  <c r="DD664" i="4"/>
  <c r="DE664" i="4"/>
  <c r="DF664" i="4"/>
  <c r="DG664" i="4"/>
  <c r="DU664" i="4" s="1"/>
  <c r="DH664" i="4"/>
  <c r="DI664" i="4"/>
  <c r="DJ664" i="4"/>
  <c r="DK664" i="4"/>
  <c r="DV664" i="4"/>
  <c r="DW664" i="4"/>
  <c r="BN665" i="4"/>
  <c r="BO665" i="4"/>
  <c r="BP665" i="4"/>
  <c r="CB665" i="4" s="1"/>
  <c r="BQ665" i="4"/>
  <c r="CC665" i="4" s="1"/>
  <c r="BR665" i="4"/>
  <c r="CD665" i="4" s="1"/>
  <c r="CP665" i="4" s="1"/>
  <c r="BS665" i="4"/>
  <c r="CE665" i="4" s="1"/>
  <c r="CQ665" i="4" s="1"/>
  <c r="BT665" i="4"/>
  <c r="BU665" i="4"/>
  <c r="BV665" i="4"/>
  <c r="BW665" i="4"/>
  <c r="BX665" i="4"/>
  <c r="CJ665" i="4" s="1"/>
  <c r="BY665" i="4"/>
  <c r="CK665" i="4" s="1"/>
  <c r="BZ665" i="4"/>
  <c r="CL665" i="4" s="1"/>
  <c r="DN665" i="4" s="1"/>
  <c r="CA665" i="4"/>
  <c r="CM665" i="4" s="1"/>
  <c r="CF665" i="4"/>
  <c r="CR665" i="4" s="1"/>
  <c r="CG665" i="4"/>
  <c r="CS665" i="4" s="1"/>
  <c r="CH665" i="4"/>
  <c r="CT665" i="4" s="1"/>
  <c r="DV665" i="4" s="1"/>
  <c r="CI665" i="4"/>
  <c r="CU665" i="4" s="1"/>
  <c r="CN665" i="4"/>
  <c r="CO665" i="4"/>
  <c r="DQ665" i="4" s="1"/>
  <c r="CV665" i="4"/>
  <c r="CW665" i="4"/>
  <c r="DY665" i="4" s="1"/>
  <c r="CZ665" i="4"/>
  <c r="DA665" i="4"/>
  <c r="DB665" i="4"/>
  <c r="DP665" i="4" s="1"/>
  <c r="DC665" i="4"/>
  <c r="DD665" i="4"/>
  <c r="DR665" i="4" s="1"/>
  <c r="DE665" i="4"/>
  <c r="DF665" i="4"/>
  <c r="DT665" i="4" s="1"/>
  <c r="DG665" i="4"/>
  <c r="DH665" i="4"/>
  <c r="DI665" i="4"/>
  <c r="DW665" i="4" s="1"/>
  <c r="DJ665" i="4"/>
  <c r="DX665" i="4" s="1"/>
  <c r="DK665" i="4"/>
  <c r="DU665" i="4"/>
  <c r="BN666" i="4"/>
  <c r="BZ666" i="4" s="1"/>
  <c r="BO666" i="4"/>
  <c r="CA666" i="4" s="1"/>
  <c r="CM666" i="4" s="1"/>
  <c r="DO666" i="4" s="1"/>
  <c r="BP666" i="4"/>
  <c r="CB666" i="4" s="1"/>
  <c r="CN666" i="4" s="1"/>
  <c r="DP666" i="4" s="1"/>
  <c r="BQ666" i="4"/>
  <c r="CC666" i="4" s="1"/>
  <c r="CO666" i="4" s="1"/>
  <c r="BR666" i="4"/>
  <c r="BS666" i="4"/>
  <c r="BT666" i="4"/>
  <c r="CF666" i="4" s="1"/>
  <c r="CR666" i="4" s="1"/>
  <c r="DT666" i="4" s="1"/>
  <c r="BU666" i="4"/>
  <c r="BV666" i="4"/>
  <c r="CH666" i="4" s="1"/>
  <c r="BW666" i="4"/>
  <c r="CI666" i="4" s="1"/>
  <c r="BX666" i="4"/>
  <c r="CJ666" i="4" s="1"/>
  <c r="CV666" i="4" s="1"/>
  <c r="DX666" i="4" s="1"/>
  <c r="BY666" i="4"/>
  <c r="CK666" i="4" s="1"/>
  <c r="CW666" i="4" s="1"/>
  <c r="CD666" i="4"/>
  <c r="CP666" i="4" s="1"/>
  <c r="CE666" i="4"/>
  <c r="CQ666" i="4" s="1"/>
  <c r="DS666" i="4" s="1"/>
  <c r="CG666" i="4"/>
  <c r="CS666" i="4" s="1"/>
  <c r="CL666" i="4"/>
  <c r="CT666" i="4"/>
  <c r="CU666" i="4"/>
  <c r="DW666" i="4" s="1"/>
  <c r="CZ666" i="4"/>
  <c r="DA666" i="4"/>
  <c r="DB666" i="4"/>
  <c r="DC666" i="4"/>
  <c r="DD666" i="4"/>
  <c r="DR666" i="4" s="1"/>
  <c r="DE666" i="4"/>
  <c r="DF666" i="4"/>
  <c r="DG666" i="4"/>
  <c r="DU666" i="4" s="1"/>
  <c r="DH666" i="4"/>
  <c r="DI666" i="4"/>
  <c r="DJ666" i="4"/>
  <c r="DK666" i="4"/>
  <c r="DY666" i="4" s="1"/>
  <c r="BN667" i="4"/>
  <c r="BZ667" i="4" s="1"/>
  <c r="CL667" i="4" s="1"/>
  <c r="BO667" i="4"/>
  <c r="CA667" i="4" s="1"/>
  <c r="CM667" i="4" s="1"/>
  <c r="BP667" i="4"/>
  <c r="BQ667" i="4"/>
  <c r="BR667" i="4"/>
  <c r="BS667" i="4"/>
  <c r="BT667" i="4"/>
  <c r="CF667" i="4" s="1"/>
  <c r="BU667" i="4"/>
  <c r="CG667" i="4" s="1"/>
  <c r="BV667" i="4"/>
  <c r="BW667" i="4"/>
  <c r="CI667" i="4" s="1"/>
  <c r="CU667" i="4" s="1"/>
  <c r="BX667" i="4"/>
  <c r="BY667" i="4"/>
  <c r="CB667" i="4"/>
  <c r="CN667" i="4" s="1"/>
  <c r="DP667" i="4" s="1"/>
  <c r="CC667" i="4"/>
  <c r="CO667" i="4" s="1"/>
  <c r="CD667" i="4"/>
  <c r="CE667" i="4"/>
  <c r="CQ667" i="4" s="1"/>
  <c r="CH667" i="4"/>
  <c r="CT667" i="4" s="1"/>
  <c r="DV667" i="4" s="1"/>
  <c r="CJ667" i="4"/>
  <c r="CV667" i="4" s="1"/>
  <c r="CK667" i="4"/>
  <c r="CW667" i="4" s="1"/>
  <c r="CP667" i="4"/>
  <c r="CR667" i="4"/>
  <c r="CS667" i="4"/>
  <c r="DU667" i="4" s="1"/>
  <c r="CZ667" i="4"/>
  <c r="DN667" i="4" s="1"/>
  <c r="DA667" i="4"/>
  <c r="DB667" i="4"/>
  <c r="DC667" i="4"/>
  <c r="DD667" i="4"/>
  <c r="DE667" i="4"/>
  <c r="DF667" i="4"/>
  <c r="DT667" i="4" s="1"/>
  <c r="DG667" i="4"/>
  <c r="DH667" i="4"/>
  <c r="DI667" i="4"/>
  <c r="DJ667" i="4"/>
  <c r="DX667" i="4" s="1"/>
  <c r="DK667" i="4"/>
  <c r="DQ667" i="4"/>
  <c r="DR667" i="4"/>
  <c r="DY667" i="4"/>
  <c r="BN668" i="4"/>
  <c r="BO668" i="4"/>
  <c r="BP668" i="4"/>
  <c r="CB668" i="4" s="1"/>
  <c r="CN668" i="4" s="1"/>
  <c r="DP668" i="4" s="1"/>
  <c r="BQ668" i="4"/>
  <c r="BR668" i="4"/>
  <c r="CD668" i="4" s="1"/>
  <c r="CP668" i="4" s="1"/>
  <c r="BS668" i="4"/>
  <c r="CE668" i="4" s="1"/>
  <c r="BT668" i="4"/>
  <c r="CF668" i="4" s="1"/>
  <c r="CR668" i="4" s="1"/>
  <c r="BU668" i="4"/>
  <c r="CG668" i="4" s="1"/>
  <c r="CS668" i="4" s="1"/>
  <c r="BV668" i="4"/>
  <c r="BW668" i="4"/>
  <c r="BX668" i="4"/>
  <c r="BY668" i="4"/>
  <c r="BZ668" i="4"/>
  <c r="CL668" i="4" s="1"/>
  <c r="CA668" i="4"/>
  <c r="CM668" i="4" s="1"/>
  <c r="CC668" i="4"/>
  <c r="CO668" i="4" s="1"/>
  <c r="CH668" i="4"/>
  <c r="CT668" i="4" s="1"/>
  <c r="CI668" i="4"/>
  <c r="CU668" i="4" s="1"/>
  <c r="DW668" i="4" s="1"/>
  <c r="CJ668" i="4"/>
  <c r="CV668" i="4" s="1"/>
  <c r="DX668" i="4" s="1"/>
  <c r="CK668" i="4"/>
  <c r="CW668" i="4" s="1"/>
  <c r="CQ668" i="4"/>
  <c r="DS668" i="4" s="1"/>
  <c r="CZ668" i="4"/>
  <c r="DL668" i="4" s="1"/>
  <c r="DA668" i="4"/>
  <c r="DB668" i="4"/>
  <c r="DC668" i="4"/>
  <c r="DQ668" i="4" s="1"/>
  <c r="DD668" i="4"/>
  <c r="DE668" i="4"/>
  <c r="DF668" i="4"/>
  <c r="DT668" i="4" s="1"/>
  <c r="DG668" i="4"/>
  <c r="DU668" i="4" s="1"/>
  <c r="DH668" i="4"/>
  <c r="DV668" i="4" s="1"/>
  <c r="DI668" i="4"/>
  <c r="DJ668" i="4"/>
  <c r="DK668" i="4"/>
  <c r="DY668" i="4" s="1"/>
  <c r="DN668" i="4"/>
  <c r="DO668" i="4"/>
  <c r="BN669" i="4"/>
  <c r="BO669" i="4"/>
  <c r="BP669" i="4"/>
  <c r="CB669" i="4" s="1"/>
  <c r="CN669" i="4" s="1"/>
  <c r="BQ669" i="4"/>
  <c r="CC669" i="4" s="1"/>
  <c r="CO669" i="4" s="1"/>
  <c r="DQ669" i="4" s="1"/>
  <c r="BR669" i="4"/>
  <c r="CD669" i="4" s="1"/>
  <c r="CP669" i="4" s="1"/>
  <c r="DR669" i="4" s="1"/>
  <c r="BS669" i="4"/>
  <c r="CE669" i="4" s="1"/>
  <c r="CQ669" i="4" s="1"/>
  <c r="BT669" i="4"/>
  <c r="BU669" i="4"/>
  <c r="BV669" i="4"/>
  <c r="BW669" i="4"/>
  <c r="BX669" i="4"/>
  <c r="CJ669" i="4" s="1"/>
  <c r="CV669" i="4" s="1"/>
  <c r="BY669" i="4"/>
  <c r="CK669" i="4" s="1"/>
  <c r="CW669" i="4" s="1"/>
  <c r="DY669" i="4" s="1"/>
  <c r="BZ669" i="4"/>
  <c r="CA669" i="4"/>
  <c r="CM669" i="4" s="1"/>
  <c r="CF669" i="4"/>
  <c r="CR669" i="4" s="1"/>
  <c r="CG669" i="4"/>
  <c r="CS669" i="4" s="1"/>
  <c r="CH669" i="4"/>
  <c r="CI669" i="4"/>
  <c r="CU669" i="4" s="1"/>
  <c r="CL669" i="4"/>
  <c r="CX669" i="4" s="1"/>
  <c r="CT669" i="4"/>
  <c r="DV669" i="4" s="1"/>
  <c r="CZ669" i="4"/>
  <c r="DA669" i="4"/>
  <c r="DO669" i="4" s="1"/>
  <c r="DB669" i="4"/>
  <c r="DC669" i="4"/>
  <c r="DD669" i="4"/>
  <c r="DE669" i="4"/>
  <c r="DF669" i="4"/>
  <c r="DG669" i="4"/>
  <c r="DH669" i="4"/>
  <c r="DI669" i="4"/>
  <c r="DJ669" i="4"/>
  <c r="DK669" i="4"/>
  <c r="DL669" i="4"/>
  <c r="DM669" i="4"/>
  <c r="DT669" i="4"/>
  <c r="DU669" i="4"/>
  <c r="BN670" i="4"/>
  <c r="BZ670" i="4" s="1"/>
  <c r="CL670" i="4" s="1"/>
  <c r="BO670" i="4"/>
  <c r="CA670" i="4" s="1"/>
  <c r="BP670" i="4"/>
  <c r="BQ670" i="4"/>
  <c r="CC670" i="4" s="1"/>
  <c r="CO670" i="4" s="1"/>
  <c r="BR670" i="4"/>
  <c r="BS670" i="4"/>
  <c r="BT670" i="4"/>
  <c r="BU670" i="4"/>
  <c r="BV670" i="4"/>
  <c r="CH670" i="4" s="1"/>
  <c r="CT670" i="4" s="1"/>
  <c r="BW670" i="4"/>
  <c r="CI670" i="4" s="1"/>
  <c r="BX670" i="4"/>
  <c r="CJ670" i="4" s="1"/>
  <c r="CV670" i="4" s="1"/>
  <c r="BY670" i="4"/>
  <c r="CK670" i="4" s="1"/>
  <c r="CW670" i="4" s="1"/>
  <c r="CB670" i="4"/>
  <c r="CN670" i="4" s="1"/>
  <c r="CD670" i="4"/>
  <c r="CP670" i="4" s="1"/>
  <c r="CE670" i="4"/>
  <c r="CQ670" i="4" s="1"/>
  <c r="CF670" i="4"/>
  <c r="CG670" i="4"/>
  <c r="CS670" i="4" s="1"/>
  <c r="CM670" i="4"/>
  <c r="DO670" i="4" s="1"/>
  <c r="CR670" i="4"/>
  <c r="DT670" i="4" s="1"/>
  <c r="CU670" i="4"/>
  <c r="DW670" i="4" s="1"/>
  <c r="CZ670" i="4"/>
  <c r="DA670" i="4"/>
  <c r="DB670" i="4"/>
  <c r="DL670" i="4" s="1"/>
  <c r="DC670" i="4"/>
  <c r="DD670" i="4"/>
  <c r="DR670" i="4" s="1"/>
  <c r="DE670" i="4"/>
  <c r="DF670" i="4"/>
  <c r="DG670" i="4"/>
  <c r="DU670" i="4" s="1"/>
  <c r="DH670" i="4"/>
  <c r="DI670" i="4"/>
  <c r="DJ670" i="4"/>
  <c r="DX670" i="4" s="1"/>
  <c r="DK670" i="4"/>
  <c r="DY670" i="4" s="1"/>
  <c r="DS670" i="4"/>
  <c r="BN671" i="4"/>
  <c r="BZ671" i="4" s="1"/>
  <c r="CL671" i="4" s="1"/>
  <c r="DN671" i="4" s="1"/>
  <c r="BO671" i="4"/>
  <c r="CA671" i="4" s="1"/>
  <c r="CM671" i="4" s="1"/>
  <c r="BP671" i="4"/>
  <c r="BQ671" i="4"/>
  <c r="BR671" i="4"/>
  <c r="BS671" i="4"/>
  <c r="BT671" i="4"/>
  <c r="CF671" i="4" s="1"/>
  <c r="CR671" i="4" s="1"/>
  <c r="BU671" i="4"/>
  <c r="CG671" i="4" s="1"/>
  <c r="CS671" i="4" s="1"/>
  <c r="DU671" i="4" s="1"/>
  <c r="BV671" i="4"/>
  <c r="CH671" i="4" s="1"/>
  <c r="CT671" i="4" s="1"/>
  <c r="DV671" i="4" s="1"/>
  <c r="BW671" i="4"/>
  <c r="CI671" i="4" s="1"/>
  <c r="CU671" i="4" s="1"/>
  <c r="BX671" i="4"/>
  <c r="BY671" i="4"/>
  <c r="CB671" i="4"/>
  <c r="CN671" i="4" s="1"/>
  <c r="CC671" i="4"/>
  <c r="CO671" i="4" s="1"/>
  <c r="DQ671" i="4" s="1"/>
  <c r="CD671" i="4"/>
  <c r="CP671" i="4" s="1"/>
  <c r="DR671" i="4" s="1"/>
  <c r="CE671" i="4"/>
  <c r="CQ671" i="4" s="1"/>
  <c r="CJ671" i="4"/>
  <c r="CV671" i="4" s="1"/>
  <c r="CK671" i="4"/>
  <c r="CW671" i="4" s="1"/>
  <c r="DY671" i="4" s="1"/>
  <c r="CZ671" i="4"/>
  <c r="DA671" i="4"/>
  <c r="DB671" i="4"/>
  <c r="DC671" i="4"/>
  <c r="DD671" i="4"/>
  <c r="DE671" i="4"/>
  <c r="DS671" i="4" s="1"/>
  <c r="DF671" i="4"/>
  <c r="DG671" i="4"/>
  <c r="DH671" i="4"/>
  <c r="DI671" i="4"/>
  <c r="DW671" i="4" s="1"/>
  <c r="DJ671" i="4"/>
  <c r="DK671" i="4"/>
  <c r="DP671" i="4"/>
  <c r="DX671" i="4"/>
  <c r="BN672" i="4"/>
  <c r="BO672" i="4"/>
  <c r="BP672" i="4"/>
  <c r="CB672" i="4" s="1"/>
  <c r="CN672" i="4" s="1"/>
  <c r="DP672" i="4" s="1"/>
  <c r="BQ672" i="4"/>
  <c r="BR672" i="4"/>
  <c r="CD672" i="4" s="1"/>
  <c r="CP672" i="4" s="1"/>
  <c r="BS672" i="4"/>
  <c r="CE672" i="4" s="1"/>
  <c r="CQ672" i="4" s="1"/>
  <c r="DS672" i="4" s="1"/>
  <c r="BT672" i="4"/>
  <c r="BU672" i="4"/>
  <c r="CG672" i="4" s="1"/>
  <c r="CS672" i="4" s="1"/>
  <c r="BV672" i="4"/>
  <c r="BW672" i="4"/>
  <c r="BX672" i="4"/>
  <c r="CJ672" i="4" s="1"/>
  <c r="CV672" i="4" s="1"/>
  <c r="DX672" i="4" s="1"/>
  <c r="BY672" i="4"/>
  <c r="BZ672" i="4"/>
  <c r="CL672" i="4" s="1"/>
  <c r="CA672" i="4"/>
  <c r="CM672" i="4" s="1"/>
  <c r="DO672" i="4" s="1"/>
  <c r="CC672" i="4"/>
  <c r="CO672" i="4" s="1"/>
  <c r="CF672" i="4"/>
  <c r="CR672" i="4" s="1"/>
  <c r="CH672" i="4"/>
  <c r="CT672" i="4" s="1"/>
  <c r="DV672" i="4" s="1"/>
  <c r="CI672" i="4"/>
  <c r="CU672" i="4" s="1"/>
  <c r="DW672" i="4" s="1"/>
  <c r="CK672" i="4"/>
  <c r="CW672" i="4" s="1"/>
  <c r="CZ672" i="4"/>
  <c r="DA672" i="4"/>
  <c r="DM672" i="4" s="1"/>
  <c r="DB672" i="4"/>
  <c r="DC672" i="4"/>
  <c r="DQ672" i="4" s="1"/>
  <c r="DD672" i="4"/>
  <c r="DL672" i="4" s="1"/>
  <c r="DE672" i="4"/>
  <c r="DF672" i="4"/>
  <c r="DT672" i="4" s="1"/>
  <c r="DG672" i="4"/>
  <c r="DH672" i="4"/>
  <c r="DI672" i="4"/>
  <c r="DJ672" i="4"/>
  <c r="DK672" i="4"/>
  <c r="DY672" i="4" s="1"/>
  <c r="DN672" i="4"/>
  <c r="BN673" i="4"/>
  <c r="BZ673" i="4" s="1"/>
  <c r="CL673" i="4" s="1"/>
  <c r="DN673" i="4" s="1"/>
  <c r="BO673" i="4"/>
  <c r="BP673" i="4"/>
  <c r="CB673" i="4" s="1"/>
  <c r="CN673" i="4" s="1"/>
  <c r="BQ673" i="4"/>
  <c r="CC673" i="4" s="1"/>
  <c r="BR673" i="4"/>
  <c r="CD673" i="4" s="1"/>
  <c r="CP673" i="4" s="1"/>
  <c r="BS673" i="4"/>
  <c r="CE673" i="4" s="1"/>
  <c r="CQ673" i="4" s="1"/>
  <c r="BT673" i="4"/>
  <c r="BU673" i="4"/>
  <c r="BV673" i="4"/>
  <c r="BW673" i="4"/>
  <c r="BX673" i="4"/>
  <c r="CJ673" i="4" s="1"/>
  <c r="BY673" i="4"/>
  <c r="CK673" i="4" s="1"/>
  <c r="CA673" i="4"/>
  <c r="CM673" i="4" s="1"/>
  <c r="CF673" i="4"/>
  <c r="CR673" i="4" s="1"/>
  <c r="CG673" i="4"/>
  <c r="CS673" i="4" s="1"/>
  <c r="DU673" i="4" s="1"/>
  <c r="CH673" i="4"/>
  <c r="CT673" i="4" s="1"/>
  <c r="DV673" i="4" s="1"/>
  <c r="CI673" i="4"/>
  <c r="CU673" i="4" s="1"/>
  <c r="CO673" i="4"/>
  <c r="DQ673" i="4" s="1"/>
  <c r="CV673" i="4"/>
  <c r="CW673" i="4"/>
  <c r="CZ673" i="4"/>
  <c r="DA673" i="4"/>
  <c r="DO673" i="4" s="1"/>
  <c r="DB673" i="4"/>
  <c r="DC673" i="4"/>
  <c r="DD673" i="4"/>
  <c r="DE673" i="4"/>
  <c r="DS673" i="4" s="1"/>
  <c r="DF673" i="4"/>
  <c r="DG673" i="4"/>
  <c r="DH673" i="4"/>
  <c r="DI673" i="4"/>
  <c r="DW673" i="4" s="1"/>
  <c r="DJ673" i="4"/>
  <c r="DK673" i="4"/>
  <c r="DT673" i="4"/>
  <c r="DY673" i="4"/>
  <c r="DW80" i="4" l="1"/>
  <c r="CX653" i="4"/>
  <c r="DZ653" i="4" s="1"/>
  <c r="CY608" i="4"/>
  <c r="CX597" i="4"/>
  <c r="DZ597" i="4" s="1"/>
  <c r="CY558" i="4"/>
  <c r="EA558" i="4" s="1"/>
  <c r="DZ669" i="4"/>
  <c r="DN651" i="4"/>
  <c r="CX646" i="4"/>
  <c r="DZ646" i="4"/>
  <c r="CX638" i="4"/>
  <c r="DZ638" i="4"/>
  <c r="CX636" i="4"/>
  <c r="DZ636" i="4" s="1"/>
  <c r="CX629" i="4"/>
  <c r="DZ629" i="4" s="1"/>
  <c r="DT628" i="4"/>
  <c r="CX622" i="4"/>
  <c r="DZ622" i="4" s="1"/>
  <c r="DT612" i="4"/>
  <c r="CX606" i="4"/>
  <c r="DZ606" i="4"/>
  <c r="CX604" i="4"/>
  <c r="DZ604" i="4" s="1"/>
  <c r="DT596" i="4"/>
  <c r="DY583" i="4"/>
  <c r="CX581" i="4"/>
  <c r="DZ581" i="4" s="1"/>
  <c r="DS578" i="4"/>
  <c r="DP565" i="4"/>
  <c r="CX565" i="4"/>
  <c r="DZ565" i="4" s="1"/>
  <c r="DZ558" i="4"/>
  <c r="CX670" i="4"/>
  <c r="DZ670" i="4" s="1"/>
  <c r="DZ668" i="4"/>
  <c r="CX668" i="4"/>
  <c r="CX593" i="4"/>
  <c r="DZ593" i="4"/>
  <c r="DZ486" i="4"/>
  <c r="CX456" i="4"/>
  <c r="DZ456" i="4" s="1"/>
  <c r="CX662" i="4"/>
  <c r="DZ662" i="4"/>
  <c r="CX625" i="4"/>
  <c r="DZ625" i="4"/>
  <c r="DV647" i="4"/>
  <c r="DN635" i="4"/>
  <c r="CX630" i="4"/>
  <c r="DZ630" i="4"/>
  <c r="DZ621" i="4"/>
  <c r="DT620" i="4"/>
  <c r="DR609" i="4"/>
  <c r="DN603" i="4"/>
  <c r="CX594" i="4"/>
  <c r="DZ594" i="4"/>
  <c r="CX637" i="4"/>
  <c r="DZ637" i="4" s="1"/>
  <c r="DT636" i="4"/>
  <c r="DR673" i="4"/>
  <c r="DR593" i="4"/>
  <c r="DX517" i="4"/>
  <c r="EA446" i="4"/>
  <c r="CX620" i="4"/>
  <c r="DZ620" i="4" s="1"/>
  <c r="CX600" i="4"/>
  <c r="DZ600" i="4" s="1"/>
  <c r="CX598" i="4"/>
  <c r="DZ598" i="4"/>
  <c r="CX590" i="4"/>
  <c r="DZ590" i="4"/>
  <c r="DV663" i="4"/>
  <c r="DR641" i="4"/>
  <c r="CX632" i="4"/>
  <c r="DZ632" i="4" s="1"/>
  <c r="CX628" i="4"/>
  <c r="CX616" i="4"/>
  <c r="DZ616" i="4" s="1"/>
  <c r="CX614" i="4"/>
  <c r="DZ614" i="4" s="1"/>
  <c r="CX612" i="4"/>
  <c r="CX605" i="4"/>
  <c r="DZ605" i="4"/>
  <c r="DT604" i="4"/>
  <c r="CX596" i="4"/>
  <c r="CX589" i="4"/>
  <c r="DZ589" i="4" s="1"/>
  <c r="CX573" i="4"/>
  <c r="DZ573" i="4" s="1"/>
  <c r="DW570" i="4"/>
  <c r="CX538" i="4"/>
  <c r="DZ538" i="4" s="1"/>
  <c r="CX657" i="4"/>
  <c r="DZ657" i="4"/>
  <c r="DZ672" i="4"/>
  <c r="CX672" i="4"/>
  <c r="DT660" i="4"/>
  <c r="CX641" i="4"/>
  <c r="DZ641" i="4"/>
  <c r="DR625" i="4"/>
  <c r="DN619" i="4"/>
  <c r="DX654" i="4"/>
  <c r="CX654" i="4"/>
  <c r="DZ654" i="4" s="1"/>
  <c r="DZ652" i="4"/>
  <c r="CX652" i="4"/>
  <c r="CX645" i="4"/>
  <c r="DZ645" i="4" s="1"/>
  <c r="CX609" i="4"/>
  <c r="DZ609" i="4"/>
  <c r="DV599" i="4"/>
  <c r="CX592" i="4"/>
  <c r="DZ592" i="4" s="1"/>
  <c r="DM673" i="4"/>
  <c r="DL661" i="4"/>
  <c r="DM638" i="4"/>
  <c r="DQ638" i="4"/>
  <c r="DM622" i="4"/>
  <c r="DQ622" i="4"/>
  <c r="DM615" i="4"/>
  <c r="DO615" i="4"/>
  <c r="DL613" i="4"/>
  <c r="DM606" i="4"/>
  <c r="DQ606" i="4"/>
  <c r="EA600" i="4"/>
  <c r="DM599" i="4"/>
  <c r="DO599" i="4"/>
  <c r="DO585" i="4"/>
  <c r="CY580" i="4"/>
  <c r="DL578" i="4"/>
  <c r="DL567" i="4"/>
  <c r="DN567" i="4"/>
  <c r="DZ562" i="4"/>
  <c r="DM554" i="4"/>
  <c r="DQ554" i="4"/>
  <c r="DM548" i="4"/>
  <c r="DO548" i="4"/>
  <c r="DL546" i="4"/>
  <c r="DL529" i="4"/>
  <c r="EA526" i="4"/>
  <c r="CY525" i="4"/>
  <c r="EA525" i="4" s="1"/>
  <c r="DM524" i="4"/>
  <c r="DL503" i="4"/>
  <c r="DN503" i="4"/>
  <c r="DN470" i="4"/>
  <c r="DL470" i="4"/>
  <c r="DL458" i="4"/>
  <c r="DM453" i="4"/>
  <c r="EA449" i="4"/>
  <c r="CY449" i="4"/>
  <c r="DP441" i="4"/>
  <c r="DL441" i="4"/>
  <c r="CY430" i="4"/>
  <c r="EA430" i="4"/>
  <c r="DP418" i="4"/>
  <c r="DL418" i="4"/>
  <c r="DL673" i="4"/>
  <c r="DL663" i="4"/>
  <c r="DN658" i="4"/>
  <c r="CY657" i="4"/>
  <c r="EA657" i="4"/>
  <c r="DL647" i="4"/>
  <c r="DL618" i="4"/>
  <c r="DO617" i="4"/>
  <c r="DN610" i="4"/>
  <c r="DM609" i="4"/>
  <c r="DR608" i="4"/>
  <c r="DO601" i="4"/>
  <c r="DL599" i="4"/>
  <c r="DM574" i="4"/>
  <c r="DT557" i="4"/>
  <c r="DL548" i="4"/>
  <c r="DY545" i="4"/>
  <c r="DR541" i="4"/>
  <c r="DX530" i="4"/>
  <c r="DR525" i="4"/>
  <c r="DM521" i="4"/>
  <c r="DL513" i="4"/>
  <c r="EA506" i="4"/>
  <c r="DM502" i="4"/>
  <c r="CX490" i="4"/>
  <c r="DZ490" i="4" s="1"/>
  <c r="DU473" i="4"/>
  <c r="DM473" i="4"/>
  <c r="DQ458" i="4"/>
  <c r="DM458" i="4"/>
  <c r="CX453" i="4"/>
  <c r="DZ453" i="4" s="1"/>
  <c r="DL326" i="4"/>
  <c r="DP326" i="4"/>
  <c r="DN669" i="4"/>
  <c r="DS667" i="4"/>
  <c r="DM666" i="4"/>
  <c r="DQ666" i="4"/>
  <c r="CY664" i="4"/>
  <c r="EA664" i="4" s="1"/>
  <c r="DP661" i="4"/>
  <c r="DM660" i="4"/>
  <c r="DW659" i="4"/>
  <c r="DM659" i="4"/>
  <c r="DO659" i="4"/>
  <c r="DS651" i="4"/>
  <c r="DM650" i="4"/>
  <c r="DQ650" i="4"/>
  <c r="DP645" i="4"/>
  <c r="DM644" i="4"/>
  <c r="DW643" i="4"/>
  <c r="DM643" i="4"/>
  <c r="DO643" i="4"/>
  <c r="DS635" i="4"/>
  <c r="DM634" i="4"/>
  <c r="DQ634" i="4"/>
  <c r="DP629" i="4"/>
  <c r="DM628" i="4"/>
  <c r="DW627" i="4"/>
  <c r="DM627" i="4"/>
  <c r="DO627" i="4"/>
  <c r="DN621" i="4"/>
  <c r="DS619" i="4"/>
  <c r="DM618" i="4"/>
  <c r="DQ618" i="4"/>
  <c r="DP613" i="4"/>
  <c r="DM612" i="4"/>
  <c r="DW611" i="4"/>
  <c r="DM611" i="4"/>
  <c r="DO611" i="4"/>
  <c r="DS603" i="4"/>
  <c r="DM602" i="4"/>
  <c r="DQ602" i="4"/>
  <c r="CY600" i="4"/>
  <c r="DP597" i="4"/>
  <c r="DM596" i="4"/>
  <c r="DW595" i="4"/>
  <c r="DM595" i="4"/>
  <c r="DO595" i="4"/>
  <c r="DM582" i="4"/>
  <c r="DV579" i="4"/>
  <c r="DN579" i="4"/>
  <c r="DL579" i="4"/>
  <c r="EA576" i="4"/>
  <c r="DL575" i="4"/>
  <c r="DN575" i="4"/>
  <c r="DM572" i="4"/>
  <c r="DQ570" i="4"/>
  <c r="CX569" i="4"/>
  <c r="DZ569" i="4" s="1"/>
  <c r="DV563" i="4"/>
  <c r="DL563" i="4"/>
  <c r="DN563" i="4"/>
  <c r="DL561" i="4"/>
  <c r="DR561" i="4"/>
  <c r="DT556" i="4"/>
  <c r="DL555" i="4"/>
  <c r="DN555" i="4"/>
  <c r="CX550" i="4"/>
  <c r="CY549" i="4"/>
  <c r="DL547" i="4"/>
  <c r="DN547" i="4"/>
  <c r="DM542" i="4"/>
  <c r="DR538" i="4"/>
  <c r="CX537" i="4"/>
  <c r="DZ537" i="4" s="1"/>
  <c r="DL535" i="4"/>
  <c r="DR535" i="4"/>
  <c r="DW531" i="4"/>
  <c r="DO531" i="4"/>
  <c r="DM531" i="4"/>
  <c r="DT529" i="4"/>
  <c r="DZ521" i="4"/>
  <c r="CX521" i="4"/>
  <c r="DM517" i="4"/>
  <c r="DO517" i="4"/>
  <c r="DP509" i="4"/>
  <c r="DL509" i="4"/>
  <c r="DT488" i="4"/>
  <c r="DL482" i="4"/>
  <c r="DM479" i="4"/>
  <c r="DO479" i="4"/>
  <c r="DU476" i="4"/>
  <c r="DL461" i="4"/>
  <c r="DN432" i="4"/>
  <c r="DL432" i="4"/>
  <c r="DN415" i="4"/>
  <c r="DL415" i="4"/>
  <c r="DT409" i="4"/>
  <c r="DL409" i="4"/>
  <c r="CX378" i="4"/>
  <c r="DZ378" i="4" s="1"/>
  <c r="DX673" i="4"/>
  <c r="DP673" i="4"/>
  <c r="DV670" i="4"/>
  <c r="DN670" i="4"/>
  <c r="CY669" i="4"/>
  <c r="EA669" i="4"/>
  <c r="DS669" i="4"/>
  <c r="DR668" i="4"/>
  <c r="DT663" i="4"/>
  <c r="DW661" i="4"/>
  <c r="DO661" i="4"/>
  <c r="DL659" i="4"/>
  <c r="DV654" i="4"/>
  <c r="DN654" i="4"/>
  <c r="CY653" i="4"/>
  <c r="EA653" i="4"/>
  <c r="DS653" i="4"/>
  <c r="DR652" i="4"/>
  <c r="DZ650" i="4"/>
  <c r="DT647" i="4"/>
  <c r="DW645" i="4"/>
  <c r="DO645" i="4"/>
  <c r="DL643" i="4"/>
  <c r="DV638" i="4"/>
  <c r="DN638" i="4"/>
  <c r="CY637" i="4"/>
  <c r="EA637" i="4" s="1"/>
  <c r="DS637" i="4"/>
  <c r="DR636" i="4"/>
  <c r="DZ634" i="4"/>
  <c r="DT631" i="4"/>
  <c r="DW629" i="4"/>
  <c r="DO629" i="4"/>
  <c r="DL627" i="4"/>
  <c r="DV622" i="4"/>
  <c r="DN622" i="4"/>
  <c r="CY621" i="4"/>
  <c r="EA621" i="4"/>
  <c r="DS621" i="4"/>
  <c r="DR620" i="4"/>
  <c r="DT615" i="4"/>
  <c r="DW613" i="4"/>
  <c r="DO613" i="4"/>
  <c r="DL611" i="4"/>
  <c r="DV606" i="4"/>
  <c r="DN606" i="4"/>
  <c r="CY605" i="4"/>
  <c r="EA605" i="4"/>
  <c r="DS605" i="4"/>
  <c r="DR604" i="4"/>
  <c r="DT599" i="4"/>
  <c r="DW597" i="4"/>
  <c r="DO597" i="4"/>
  <c r="DL595" i="4"/>
  <c r="DV590" i="4"/>
  <c r="DN590" i="4"/>
  <c r="CY589" i="4"/>
  <c r="EA589" i="4"/>
  <c r="DS589" i="4"/>
  <c r="DY588" i="4"/>
  <c r="DQ588" i="4"/>
  <c r="DS583" i="4"/>
  <c r="DN581" i="4"/>
  <c r="DO580" i="4"/>
  <c r="DO578" i="4"/>
  <c r="DU575" i="4"/>
  <c r="CX574" i="4"/>
  <c r="DZ574" i="4" s="1"/>
  <c r="DT573" i="4"/>
  <c r="DU573" i="4"/>
  <c r="DW571" i="4"/>
  <c r="DY569" i="4"/>
  <c r="DM569" i="4"/>
  <c r="DS568" i="4"/>
  <c r="DS567" i="4"/>
  <c r="DR566" i="4"/>
  <c r="DW562" i="4"/>
  <c r="DO562" i="4"/>
  <c r="DL560" i="4"/>
  <c r="DN560" i="4"/>
  <c r="DM559" i="4"/>
  <c r="CX557" i="4"/>
  <c r="DZ557" i="4" s="1"/>
  <c r="DR557" i="4"/>
  <c r="DP551" i="4"/>
  <c r="DQ550" i="4"/>
  <c r="DL549" i="4"/>
  <c r="DM544" i="4"/>
  <c r="DM540" i="4"/>
  <c r="DO540" i="4"/>
  <c r="DT534" i="4"/>
  <c r="DU533" i="4"/>
  <c r="DL531" i="4"/>
  <c r="DZ526" i="4"/>
  <c r="DT523" i="4"/>
  <c r="DP518" i="4"/>
  <c r="DL518" i="4"/>
  <c r="DV517" i="4"/>
  <c r="DL517" i="4"/>
  <c r="DN517" i="4"/>
  <c r="DX513" i="4"/>
  <c r="DP513" i="4"/>
  <c r="DY510" i="4"/>
  <c r="DQ510" i="4"/>
  <c r="DM510" i="4"/>
  <c r="DQ498" i="4"/>
  <c r="DM498" i="4"/>
  <c r="DP490" i="4"/>
  <c r="DT485" i="4"/>
  <c r="DM481" i="4"/>
  <c r="DL480" i="4"/>
  <c r="DN480" i="4"/>
  <c r="DU477" i="4"/>
  <c r="DM477" i="4"/>
  <c r="DL472" i="4"/>
  <c r="DM465" i="4"/>
  <c r="DU465" i="4"/>
  <c r="DR456" i="4"/>
  <c r="DX453" i="4"/>
  <c r="CX446" i="4"/>
  <c r="DZ446" i="4"/>
  <c r="DM445" i="4"/>
  <c r="DP442" i="4"/>
  <c r="DL442" i="4"/>
  <c r="DL436" i="4"/>
  <c r="DN436" i="4"/>
  <c r="DN422" i="4"/>
  <c r="CX422" i="4"/>
  <c r="CX410" i="4"/>
  <c r="DZ410" i="4" s="1"/>
  <c r="DN407" i="4"/>
  <c r="DL407" i="4"/>
  <c r="CX406" i="4"/>
  <c r="DZ406" i="4" s="1"/>
  <c r="DZ403" i="4"/>
  <c r="DS390" i="4"/>
  <c r="DM390" i="4"/>
  <c r="DM647" i="4"/>
  <c r="DO647" i="4"/>
  <c r="DM590" i="4"/>
  <c r="DQ590" i="4"/>
  <c r="DM570" i="4"/>
  <c r="DL564" i="4"/>
  <c r="DN564" i="4"/>
  <c r="DM515" i="4"/>
  <c r="DO511" i="4"/>
  <c r="DM511" i="4"/>
  <c r="DO665" i="4"/>
  <c r="DN642" i="4"/>
  <c r="DZ640" i="4"/>
  <c r="DN626" i="4"/>
  <c r="DL615" i="4"/>
  <c r="DL608" i="4"/>
  <c r="DL602" i="4"/>
  <c r="DM593" i="4"/>
  <c r="DR586" i="4"/>
  <c r="DO573" i="4"/>
  <c r="DW563" i="4"/>
  <c r="DM662" i="4"/>
  <c r="DQ662" i="4"/>
  <c r="DU660" i="4"/>
  <c r="DX657" i="4"/>
  <c r="DM655" i="4"/>
  <c r="DO655" i="4"/>
  <c r="DX641" i="4"/>
  <c r="DM639" i="4"/>
  <c r="DO639" i="4"/>
  <c r="DN632" i="4"/>
  <c r="DM630" i="4"/>
  <c r="DQ630" i="4"/>
  <c r="DU628" i="4"/>
  <c r="DP625" i="4"/>
  <c r="DN616" i="4"/>
  <c r="DM607" i="4"/>
  <c r="DO607" i="4"/>
  <c r="DN600" i="4"/>
  <c r="DU596" i="4"/>
  <c r="DX593" i="4"/>
  <c r="EA592" i="4"/>
  <c r="DM591" i="4"/>
  <c r="DO591" i="4"/>
  <c r="DW584" i="4"/>
  <c r="DM583" i="4"/>
  <c r="EA568" i="4"/>
  <c r="CY568" i="4"/>
  <c r="CY567" i="4"/>
  <c r="EA567" i="4" s="1"/>
  <c r="DL544" i="4"/>
  <c r="DN544" i="4"/>
  <c r="DM543" i="4"/>
  <c r="DN529" i="4"/>
  <c r="DS523" i="4"/>
  <c r="DR520" i="4"/>
  <c r="DO519" i="4"/>
  <c r="DM519" i="4"/>
  <c r="DL516" i="4"/>
  <c r="DN516" i="4"/>
  <c r="CY503" i="4"/>
  <c r="EA503" i="4" s="1"/>
  <c r="DX501" i="4"/>
  <c r="DL494" i="4"/>
  <c r="DP494" i="4"/>
  <c r="DL488" i="4"/>
  <c r="DP487" i="4"/>
  <c r="CY478" i="4"/>
  <c r="EA478" i="4" s="1"/>
  <c r="DN458" i="4"/>
  <c r="CY454" i="4"/>
  <c r="EA454" i="4"/>
  <c r="CX439" i="4"/>
  <c r="DZ439" i="4" s="1"/>
  <c r="DP423" i="4"/>
  <c r="DL423" i="4"/>
  <c r="DL393" i="4"/>
  <c r="CX336" i="4"/>
  <c r="DZ336" i="4" s="1"/>
  <c r="DX336" i="4"/>
  <c r="DP313" i="4"/>
  <c r="DL313" i="4"/>
  <c r="DL671" i="4"/>
  <c r="DN666" i="4"/>
  <c r="DS665" i="4"/>
  <c r="DL664" i="4"/>
  <c r="DR664" i="4"/>
  <c r="DN663" i="4"/>
  <c r="DT659" i="4"/>
  <c r="DL658" i="4"/>
  <c r="DW657" i="4"/>
  <c r="DO657" i="4"/>
  <c r="DL655" i="4"/>
  <c r="DV650" i="4"/>
  <c r="DN650" i="4"/>
  <c r="CY649" i="4"/>
  <c r="EA649" i="4"/>
  <c r="DS649" i="4"/>
  <c r="DL648" i="4"/>
  <c r="DR648" i="4"/>
  <c r="DN647" i="4"/>
  <c r="DR645" i="4"/>
  <c r="DT643" i="4"/>
  <c r="DL642" i="4"/>
  <c r="DW641" i="4"/>
  <c r="DO641" i="4"/>
  <c r="DL639" i="4"/>
  <c r="DV634" i="4"/>
  <c r="DN634" i="4"/>
  <c r="CY633" i="4"/>
  <c r="EA633" i="4"/>
  <c r="DS633" i="4"/>
  <c r="DR632" i="4"/>
  <c r="DR629" i="4"/>
  <c r="DT627" i="4"/>
  <c r="DL626" i="4"/>
  <c r="DW625" i="4"/>
  <c r="DO625" i="4"/>
  <c r="DL623" i="4"/>
  <c r="DV618" i="4"/>
  <c r="DN618" i="4"/>
  <c r="CY617" i="4"/>
  <c r="EA617" i="4"/>
  <c r="DS617" i="4"/>
  <c r="DR616" i="4"/>
  <c r="DN615" i="4"/>
  <c r="DT611" i="4"/>
  <c r="DL610" i="4"/>
  <c r="DW609" i="4"/>
  <c r="DO609" i="4"/>
  <c r="DL607" i="4"/>
  <c r="DV602" i="4"/>
  <c r="DN602" i="4"/>
  <c r="CY601" i="4"/>
  <c r="EA601" i="4"/>
  <c r="DS601" i="4"/>
  <c r="DR600" i="4"/>
  <c r="DN599" i="4"/>
  <c r="DT595" i="4"/>
  <c r="DW593" i="4"/>
  <c r="DO593" i="4"/>
  <c r="DL591" i="4"/>
  <c r="DM588" i="4"/>
  <c r="DL587" i="4"/>
  <c r="CX585" i="4"/>
  <c r="DZ585" i="4" s="1"/>
  <c r="DL584" i="4"/>
  <c r="DN584" i="4"/>
  <c r="DQ581" i="4"/>
  <c r="DW576" i="4"/>
  <c r="CY573" i="4"/>
  <c r="EA573" i="4" s="1"/>
  <c r="DY568" i="4"/>
  <c r="DQ567" i="4"/>
  <c r="DP566" i="4"/>
  <c r="DL566" i="4"/>
  <c r="DU562" i="4"/>
  <c r="DM561" i="4"/>
  <c r="DS558" i="4"/>
  <c r="DU552" i="4"/>
  <c r="CY552" i="4"/>
  <c r="EA552" i="4" s="1"/>
  <c r="DW550" i="4"/>
  <c r="DN548" i="4"/>
  <c r="CY545" i="4"/>
  <c r="EA545" i="4" s="1"/>
  <c r="DN536" i="4"/>
  <c r="DL527" i="4"/>
  <c r="DU526" i="4"/>
  <c r="CY526" i="4"/>
  <c r="DO524" i="4"/>
  <c r="CX523" i="4"/>
  <c r="DZ523" i="4" s="1"/>
  <c r="DQ520" i="4"/>
  <c r="CY505" i="4"/>
  <c r="EA505" i="4" s="1"/>
  <c r="DL504" i="4"/>
  <c r="DY503" i="4"/>
  <c r="DT500" i="4"/>
  <c r="DL500" i="4"/>
  <c r="DZ485" i="4"/>
  <c r="DM468" i="4"/>
  <c r="DO468" i="4"/>
  <c r="DX466" i="4"/>
  <c r="DL463" i="4"/>
  <c r="DN463" i="4"/>
  <c r="DL459" i="4"/>
  <c r="DN459" i="4"/>
  <c r="EA457" i="4"/>
  <c r="CY457" i="4"/>
  <c r="CX454" i="4"/>
  <c r="DZ454" i="4"/>
  <c r="CX450" i="4"/>
  <c r="DZ450" i="4" s="1"/>
  <c r="DR450" i="4"/>
  <c r="CX449" i="4"/>
  <c r="DZ449" i="4" s="1"/>
  <c r="CX445" i="4"/>
  <c r="DZ445" i="4"/>
  <c r="DM663" i="4"/>
  <c r="DO663" i="4"/>
  <c r="DM654" i="4"/>
  <c r="DQ654" i="4"/>
  <c r="EA632" i="4"/>
  <c r="EA616" i="4"/>
  <c r="CX583" i="4"/>
  <c r="DZ583" i="4" s="1"/>
  <c r="CY571" i="4"/>
  <c r="EA571" i="4"/>
  <c r="DL568" i="4"/>
  <c r="DN568" i="4"/>
  <c r="DL493" i="4"/>
  <c r="DR672" i="4"/>
  <c r="DL666" i="4"/>
  <c r="DM641" i="4"/>
  <c r="DO633" i="4"/>
  <c r="CY625" i="4"/>
  <c r="EA625" i="4"/>
  <c r="DR624" i="4"/>
  <c r="DR592" i="4"/>
  <c r="EA580" i="4"/>
  <c r="DM579" i="4"/>
  <c r="DO575" i="4"/>
  <c r="DL570" i="4"/>
  <c r="DM563" i="4"/>
  <c r="DO563" i="4"/>
  <c r="DP657" i="4"/>
  <c r="DP641" i="4"/>
  <c r="DX625" i="4"/>
  <c r="DM623" i="4"/>
  <c r="DO623" i="4"/>
  <c r="DP609" i="4"/>
  <c r="DQ604" i="4"/>
  <c r="DM598" i="4"/>
  <c r="DQ598" i="4"/>
  <c r="DP593" i="4"/>
  <c r="DM585" i="4"/>
  <c r="DM584" i="4"/>
  <c r="DU582" i="4"/>
  <c r="DO570" i="4"/>
  <c r="DY559" i="4"/>
  <c r="DQ557" i="4"/>
  <c r="DM557" i="4"/>
  <c r="DL552" i="4"/>
  <c r="DN552" i="4"/>
  <c r="DM551" i="4"/>
  <c r="DO551" i="4"/>
  <c r="CX542" i="4"/>
  <c r="DZ542" i="4"/>
  <c r="DT533" i="4"/>
  <c r="DL533" i="4"/>
  <c r="DT528" i="4"/>
  <c r="DL528" i="4"/>
  <c r="CY523" i="4"/>
  <c r="EA523" i="4"/>
  <c r="DL520" i="4"/>
  <c r="DX510" i="4"/>
  <c r="DP501" i="4"/>
  <c r="DL501" i="4"/>
  <c r="DX494" i="4"/>
  <c r="CY470" i="4"/>
  <c r="EA470" i="4" s="1"/>
  <c r="DO438" i="4"/>
  <c r="DM438" i="4"/>
  <c r="CY422" i="4"/>
  <c r="EA422" i="4"/>
  <c r="DN346" i="4"/>
  <c r="DL346" i="4"/>
  <c r="DV666" i="4"/>
  <c r="DM665" i="4"/>
  <c r="DU672" i="4"/>
  <c r="CY672" i="4"/>
  <c r="EA672" i="4" s="1"/>
  <c r="DP670" i="4"/>
  <c r="DX669" i="4"/>
  <c r="DP669" i="4"/>
  <c r="DM668" i="4"/>
  <c r="DW667" i="4"/>
  <c r="DM667" i="4"/>
  <c r="DO667" i="4"/>
  <c r="DL665" i="4"/>
  <c r="DY664" i="4"/>
  <c r="DS659" i="4"/>
  <c r="DY658" i="4"/>
  <c r="DM658" i="4"/>
  <c r="DQ658" i="4"/>
  <c r="DU656" i="4"/>
  <c r="DP654" i="4"/>
  <c r="DX653" i="4"/>
  <c r="DP653" i="4"/>
  <c r="DM652" i="4"/>
  <c r="DW651" i="4"/>
  <c r="DM651" i="4"/>
  <c r="DO651" i="4"/>
  <c r="DL649" i="4"/>
  <c r="DY648" i="4"/>
  <c r="DS643" i="4"/>
  <c r="DY642" i="4"/>
  <c r="DM642" i="4"/>
  <c r="DQ642" i="4"/>
  <c r="DU640" i="4"/>
  <c r="DP638" i="4"/>
  <c r="DX637" i="4"/>
  <c r="DP637" i="4"/>
  <c r="DM636" i="4"/>
  <c r="DW635" i="4"/>
  <c r="DM635" i="4"/>
  <c r="DO635" i="4"/>
  <c r="DL633" i="4"/>
  <c r="DY632" i="4"/>
  <c r="DS627" i="4"/>
  <c r="DY626" i="4"/>
  <c r="DM626" i="4"/>
  <c r="DQ626" i="4"/>
  <c r="DU624" i="4"/>
  <c r="DP622" i="4"/>
  <c r="DX621" i="4"/>
  <c r="DP621" i="4"/>
  <c r="DM620" i="4"/>
  <c r="DW619" i="4"/>
  <c r="DM619" i="4"/>
  <c r="DO619" i="4"/>
  <c r="DL617" i="4"/>
  <c r="DY616" i="4"/>
  <c r="DS611" i="4"/>
  <c r="DY610" i="4"/>
  <c r="DM610" i="4"/>
  <c r="DQ610" i="4"/>
  <c r="DU608" i="4"/>
  <c r="DP606" i="4"/>
  <c r="DX605" i="4"/>
  <c r="DP605" i="4"/>
  <c r="DM604" i="4"/>
  <c r="DW603" i="4"/>
  <c r="DM603" i="4"/>
  <c r="DO603" i="4"/>
  <c r="DL601" i="4"/>
  <c r="DY600" i="4"/>
  <c r="DS595" i="4"/>
  <c r="DY594" i="4"/>
  <c r="DM594" i="4"/>
  <c r="DQ594" i="4"/>
  <c r="DU592" i="4"/>
  <c r="CY592" i="4"/>
  <c r="DP590" i="4"/>
  <c r="DX589" i="4"/>
  <c r="DP589" i="4"/>
  <c r="DY587" i="4"/>
  <c r="DM587" i="4"/>
  <c r="CY586" i="4"/>
  <c r="EA586" i="4" s="1"/>
  <c r="DY585" i="4"/>
  <c r="DO579" i="4"/>
  <c r="DT578" i="4"/>
  <c r="DW577" i="4"/>
  <c r="DM577" i="4"/>
  <c r="DL576" i="4"/>
  <c r="DN576" i="4"/>
  <c r="DR573" i="4"/>
  <c r="DV572" i="4"/>
  <c r="DW566" i="4"/>
  <c r="DM566" i="4"/>
  <c r="DO566" i="4"/>
  <c r="DO559" i="4"/>
  <c r="DM553" i="4"/>
  <c r="DZ550" i="4"/>
  <c r="EA549" i="4"/>
  <c r="DT545" i="4"/>
  <c r="DL545" i="4"/>
  <c r="CY541" i="4"/>
  <c r="EA541" i="4" s="1"/>
  <c r="EA533" i="4"/>
  <c r="CY530" i="4"/>
  <c r="EA530" i="4" s="1"/>
  <c r="DS530" i="4"/>
  <c r="DY522" i="4"/>
  <c r="DQ522" i="4"/>
  <c r="DM522" i="4"/>
  <c r="DV521" i="4"/>
  <c r="DN521" i="4"/>
  <c r="DL514" i="4"/>
  <c r="DN514" i="4"/>
  <c r="DN510" i="4"/>
  <c r="DL510" i="4"/>
  <c r="DT509" i="4"/>
  <c r="DL508" i="4"/>
  <c r="DN508" i="4"/>
  <c r="DL497" i="4"/>
  <c r="DR497" i="4"/>
  <c r="DP491" i="4"/>
  <c r="CY489" i="4"/>
  <c r="EA489" i="4" s="1"/>
  <c r="DV483" i="4"/>
  <c r="DL483" i="4"/>
  <c r="DL477" i="4"/>
  <c r="DQ462" i="4"/>
  <c r="DM462" i="4"/>
  <c r="CX457" i="4"/>
  <c r="DZ457" i="4"/>
  <c r="DR457" i="4"/>
  <c r="DM261" i="4"/>
  <c r="DO261" i="4"/>
  <c r="DM670" i="4"/>
  <c r="DQ670" i="4"/>
  <c r="EA648" i="4"/>
  <c r="DM631" i="4"/>
  <c r="DO631" i="4"/>
  <c r="DW585" i="4"/>
  <c r="CX558" i="4"/>
  <c r="DN532" i="4"/>
  <c r="DL532" i="4"/>
  <c r="DT505" i="4"/>
  <c r="DL505" i="4"/>
  <c r="DM476" i="4"/>
  <c r="DO476" i="4"/>
  <c r="CY474" i="4"/>
  <c r="EA474" i="4"/>
  <c r="DR656" i="4"/>
  <c r="DO649" i="4"/>
  <c r="DR640" i="4"/>
  <c r="DL631" i="4"/>
  <c r="DL624" i="4"/>
  <c r="DN594" i="4"/>
  <c r="DL586" i="4"/>
  <c r="DP582" i="4"/>
  <c r="DL582" i="4"/>
  <c r="DY580" i="4"/>
  <c r="CX577" i="4"/>
  <c r="DZ577" i="4" s="1"/>
  <c r="DS569" i="4"/>
  <c r="DM555" i="4"/>
  <c r="DO555" i="4"/>
  <c r="DM550" i="4"/>
  <c r="DL534" i="4"/>
  <c r="CX525" i="4"/>
  <c r="DZ525" i="4" s="1"/>
  <c r="CX486" i="4"/>
  <c r="DM671" i="4"/>
  <c r="DO671" i="4"/>
  <c r="EA656" i="4"/>
  <c r="DM646" i="4"/>
  <c r="DQ646" i="4"/>
  <c r="DU644" i="4"/>
  <c r="EA640" i="4"/>
  <c r="EA624" i="4"/>
  <c r="DM614" i="4"/>
  <c r="DQ614" i="4"/>
  <c r="DU612" i="4"/>
  <c r="DX609" i="4"/>
  <c r="EA608" i="4"/>
  <c r="DT671" i="4"/>
  <c r="DW669" i="4"/>
  <c r="DL667" i="4"/>
  <c r="DV662" i="4"/>
  <c r="DN662" i="4"/>
  <c r="CY661" i="4"/>
  <c r="EA661" i="4"/>
  <c r="DS661" i="4"/>
  <c r="DZ660" i="4"/>
  <c r="DR660" i="4"/>
  <c r="CX656" i="4"/>
  <c r="DZ656" i="4" s="1"/>
  <c r="DT655" i="4"/>
  <c r="DW653" i="4"/>
  <c r="DL651" i="4"/>
  <c r="DV646" i="4"/>
  <c r="DN646" i="4"/>
  <c r="CY645" i="4"/>
  <c r="EA645" i="4" s="1"/>
  <c r="DS645" i="4"/>
  <c r="DZ644" i="4"/>
  <c r="DR644" i="4"/>
  <c r="CX640" i="4"/>
  <c r="DT639" i="4"/>
  <c r="DW637" i="4"/>
  <c r="DL635" i="4"/>
  <c r="DV630" i="4"/>
  <c r="DN630" i="4"/>
  <c r="CY629" i="4"/>
  <c r="EA629" i="4"/>
  <c r="DS629" i="4"/>
  <c r="DZ628" i="4"/>
  <c r="DR628" i="4"/>
  <c r="DT623" i="4"/>
  <c r="DW621" i="4"/>
  <c r="DL619" i="4"/>
  <c r="DV614" i="4"/>
  <c r="DN614" i="4"/>
  <c r="CY613" i="4"/>
  <c r="EA613" i="4"/>
  <c r="DS613" i="4"/>
  <c r="DZ612" i="4"/>
  <c r="DR612" i="4"/>
  <c r="DT607" i="4"/>
  <c r="DW605" i="4"/>
  <c r="DL603" i="4"/>
  <c r="DV598" i="4"/>
  <c r="DN598" i="4"/>
  <c r="CY597" i="4"/>
  <c r="EA597" i="4"/>
  <c r="DS597" i="4"/>
  <c r="DZ596" i="4"/>
  <c r="DR596" i="4"/>
  <c r="DT591" i="4"/>
  <c r="DW589" i="4"/>
  <c r="DU588" i="4"/>
  <c r="DX587" i="4"/>
  <c r="DP587" i="4"/>
  <c r="DT586" i="4"/>
  <c r="DT584" i="4"/>
  <c r="DO582" i="4"/>
  <c r="DM581" i="4"/>
  <c r="DY579" i="4"/>
  <c r="CY578" i="4"/>
  <c r="EA578" i="4" s="1"/>
  <c r="DU576" i="4"/>
  <c r="CY576" i="4"/>
  <c r="DY575" i="4"/>
  <c r="DM565" i="4"/>
  <c r="DO565" i="4"/>
  <c r="DW564" i="4"/>
  <c r="DM564" i="4"/>
  <c r="DU561" i="4"/>
  <c r="DM560" i="4"/>
  <c r="DV559" i="4"/>
  <c r="DL559" i="4"/>
  <c r="DN559" i="4"/>
  <c r="DM556" i="4"/>
  <c r="DL554" i="4"/>
  <c r="DR554" i="4"/>
  <c r="CX553" i="4"/>
  <c r="DZ553" i="4" s="1"/>
  <c r="DQ547" i="4"/>
  <c r="CY546" i="4"/>
  <c r="EA546" i="4" s="1"/>
  <c r="CX541" i="4"/>
  <c r="DZ541" i="4" s="1"/>
  <c r="CY538" i="4"/>
  <c r="EA538" i="4" s="1"/>
  <c r="DT536" i="4"/>
  <c r="DW532" i="4"/>
  <c r="DM532" i="4"/>
  <c r="DO532" i="4"/>
  <c r="DL530" i="4"/>
  <c r="DY528" i="4"/>
  <c r="DS526" i="4"/>
  <c r="DM520" i="4"/>
  <c r="DO520" i="4"/>
  <c r="CX512" i="4"/>
  <c r="DZ512" i="4" s="1"/>
  <c r="DY507" i="4"/>
  <c r="DQ507" i="4"/>
  <c r="CY506" i="4"/>
  <c r="DZ496" i="4"/>
  <c r="CX496" i="4"/>
  <c r="CY493" i="4"/>
  <c r="DL484" i="4"/>
  <c r="DP482" i="4"/>
  <c r="CX478" i="4"/>
  <c r="DZ478" i="4"/>
  <c r="DN466" i="4"/>
  <c r="DL466" i="4"/>
  <c r="DL462" i="4"/>
  <c r="DP462" i="4"/>
  <c r="DN456" i="4"/>
  <c r="CY446" i="4"/>
  <c r="DN440" i="4"/>
  <c r="CX440" i="4"/>
  <c r="DZ440" i="4" s="1"/>
  <c r="DL427" i="4"/>
  <c r="EA425" i="4"/>
  <c r="CY425" i="4"/>
  <c r="DL416" i="4"/>
  <c r="DN416" i="4"/>
  <c r="DZ413" i="4"/>
  <c r="CX413" i="4"/>
  <c r="DP349" i="4"/>
  <c r="DL349" i="4"/>
  <c r="CX337" i="4"/>
  <c r="DZ337" i="4" s="1"/>
  <c r="DN310" i="4"/>
  <c r="DL310" i="4"/>
  <c r="DV287" i="4"/>
  <c r="DL287" i="4"/>
  <c r="DN287" i="4"/>
  <c r="CX212" i="4"/>
  <c r="DZ212" i="4" s="1"/>
  <c r="DP137" i="4"/>
  <c r="DL137" i="4"/>
  <c r="CY401" i="4"/>
  <c r="EA401" i="4" s="1"/>
  <c r="CX389" i="4"/>
  <c r="DZ389" i="4" s="1"/>
  <c r="DX570" i="4"/>
  <c r="DP570" i="4"/>
  <c r="DU555" i="4"/>
  <c r="DW554" i="4"/>
  <c r="DO554" i="4"/>
  <c r="DS552" i="4"/>
  <c r="DV551" i="4"/>
  <c r="DL551" i="4"/>
  <c r="DN551" i="4"/>
  <c r="DX550" i="4"/>
  <c r="DP550" i="4"/>
  <c r="DY549" i="4"/>
  <c r="DQ549" i="4"/>
  <c r="DT548" i="4"/>
  <c r="DM547" i="4"/>
  <c r="DR545" i="4"/>
  <c r="DL540" i="4"/>
  <c r="DM535" i="4"/>
  <c r="DR533" i="4"/>
  <c r="DT531" i="4"/>
  <c r="DY530" i="4"/>
  <c r="DR528" i="4"/>
  <c r="DY527" i="4"/>
  <c r="DR526" i="4"/>
  <c r="DX525" i="4"/>
  <c r="DP525" i="4"/>
  <c r="DQ523" i="4"/>
  <c r="DX520" i="4"/>
  <c r="DP520" i="4"/>
  <c r="DU517" i="4"/>
  <c r="DU516" i="4"/>
  <c r="DU514" i="4"/>
  <c r="DL511" i="4"/>
  <c r="DN511" i="4"/>
  <c r="DW508" i="4"/>
  <c r="DM508" i="4"/>
  <c r="DU505" i="4"/>
  <c r="DR504" i="4"/>
  <c r="DY502" i="4"/>
  <c r="DU501" i="4"/>
  <c r="DY494" i="4"/>
  <c r="DQ494" i="4"/>
  <c r="DM494" i="4"/>
  <c r="DY490" i="4"/>
  <c r="DQ490" i="4"/>
  <c r="DM490" i="4"/>
  <c r="CX489" i="4"/>
  <c r="DZ489" i="4" s="1"/>
  <c r="DR489" i="4"/>
  <c r="DQ487" i="4"/>
  <c r="DM486" i="4"/>
  <c r="DS486" i="4"/>
  <c r="CY485" i="4"/>
  <c r="EA485" i="4" s="1"/>
  <c r="DS485" i="4"/>
  <c r="DS481" i="4"/>
  <c r="DV475" i="4"/>
  <c r="DV474" i="4"/>
  <c r="DN474" i="4"/>
  <c r="CY469" i="4"/>
  <c r="DV467" i="4"/>
  <c r="DL467" i="4"/>
  <c r="DM463" i="4"/>
  <c r="DO463" i="4"/>
  <c r="DL460" i="4"/>
  <c r="DW459" i="4"/>
  <c r="DM459" i="4"/>
  <c r="DO459" i="4"/>
  <c r="DM455" i="4"/>
  <c r="DO455" i="4"/>
  <c r="DQ454" i="4"/>
  <c r="DQ451" i="4"/>
  <c r="CY450" i="4"/>
  <c r="EA450" i="4" s="1"/>
  <c r="DS446" i="4"/>
  <c r="DM440" i="4"/>
  <c r="DO440" i="4"/>
  <c r="DX437" i="4"/>
  <c r="DL437" i="4"/>
  <c r="DL434" i="4"/>
  <c r="DN434" i="4"/>
  <c r="DT433" i="4"/>
  <c r="DZ426" i="4"/>
  <c r="DL420" i="4"/>
  <c r="DN420" i="4"/>
  <c r="CX414" i="4"/>
  <c r="DZ414" i="4" s="1"/>
  <c r="DR414" i="4"/>
  <c r="DP402" i="4"/>
  <c r="DL402" i="4"/>
  <c r="DL400" i="4"/>
  <c r="DN400" i="4"/>
  <c r="DN391" i="4"/>
  <c r="DL391" i="4"/>
  <c r="DN383" i="4"/>
  <c r="DL383" i="4"/>
  <c r="DZ369" i="4"/>
  <c r="CX369" i="4"/>
  <c r="CY341" i="4"/>
  <c r="EA341" i="4"/>
  <c r="DP338" i="4"/>
  <c r="CY236" i="4"/>
  <c r="EA236" i="4" s="1"/>
  <c r="DL580" i="4"/>
  <c r="DP574" i="4"/>
  <c r="CX562" i="4"/>
  <c r="DP558" i="4"/>
  <c r="DO546" i="4"/>
  <c r="DS544" i="4"/>
  <c r="DV543" i="4"/>
  <c r="DX542" i="4"/>
  <c r="DP542" i="4"/>
  <c r="DY541" i="4"/>
  <c r="DQ541" i="4"/>
  <c r="DT540" i="4"/>
  <c r="DM539" i="4"/>
  <c r="DX537" i="4"/>
  <c r="DY535" i="4"/>
  <c r="DM534" i="4"/>
  <c r="DO527" i="4"/>
  <c r="DM527" i="4"/>
  <c r="DV524" i="4"/>
  <c r="DL524" i="4"/>
  <c r="DN524" i="4"/>
  <c r="DV522" i="4"/>
  <c r="DL522" i="4"/>
  <c r="DN522" i="4"/>
  <c r="DL519" i="4"/>
  <c r="CY518" i="4"/>
  <c r="EA518" i="4"/>
  <c r="CX515" i="4"/>
  <c r="DZ515" i="4"/>
  <c r="DM513" i="4"/>
  <c r="DO513" i="4"/>
  <c r="DM509" i="4"/>
  <c r="EA501" i="4"/>
  <c r="CY501" i="4"/>
  <c r="DM495" i="4"/>
  <c r="DO495" i="4"/>
  <c r="DL492" i="4"/>
  <c r="DW491" i="4"/>
  <c r="DM491" i="4"/>
  <c r="DO491" i="4"/>
  <c r="DM487" i="4"/>
  <c r="DO487" i="4"/>
  <c r="DQ483" i="4"/>
  <c r="CY482" i="4"/>
  <c r="EA482" i="4" s="1"/>
  <c r="DS478" i="4"/>
  <c r="CX476" i="4"/>
  <c r="DP469" i="4"/>
  <c r="DL469" i="4"/>
  <c r="DT467" i="4"/>
  <c r="DR465" i="4"/>
  <c r="DT464" i="4"/>
  <c r="DT460" i="4"/>
  <c r="DU456" i="4"/>
  <c r="DW452" i="4"/>
  <c r="DM452" i="4"/>
  <c r="DO452" i="4"/>
  <c r="DM448" i="4"/>
  <c r="DY446" i="4"/>
  <c r="DQ446" i="4"/>
  <c r="DL444" i="4"/>
  <c r="DU440" i="4"/>
  <c r="CX431" i="4"/>
  <c r="DZ431" i="4"/>
  <c r="CY426" i="4"/>
  <c r="EA426" i="4"/>
  <c r="CX421" i="4"/>
  <c r="DZ421" i="4" s="1"/>
  <c r="DT420" i="4"/>
  <c r="DL412" i="4"/>
  <c r="DN412" i="4"/>
  <c r="CX403" i="4"/>
  <c r="CY385" i="4"/>
  <c r="EA385" i="4" s="1"/>
  <c r="DN381" i="4"/>
  <c r="DL381" i="4"/>
  <c r="DX574" i="4"/>
  <c r="DX558" i="4"/>
  <c r="DU547" i="4"/>
  <c r="DW546" i="4"/>
  <c r="DL543" i="4"/>
  <c r="DN543" i="4"/>
  <c r="DX586" i="4"/>
  <c r="DP586" i="4"/>
  <c r="DL572" i="4"/>
  <c r="DV571" i="4"/>
  <c r="DL571" i="4"/>
  <c r="DN571" i="4"/>
  <c r="DT568" i="4"/>
  <c r="DR565" i="4"/>
  <c r="DU543" i="4"/>
  <c r="DW542" i="4"/>
  <c r="DO542" i="4"/>
  <c r="DS540" i="4"/>
  <c r="DV539" i="4"/>
  <c r="DL539" i="4"/>
  <c r="DN539" i="4"/>
  <c r="DX538" i="4"/>
  <c r="DP538" i="4"/>
  <c r="DW537" i="4"/>
  <c r="DM537" i="4"/>
  <c r="DO537" i="4"/>
  <c r="DM536" i="4"/>
  <c r="DY532" i="4"/>
  <c r="DV527" i="4"/>
  <c r="DN527" i="4"/>
  <c r="DU524" i="4"/>
  <c r="DU522" i="4"/>
  <c r="DR518" i="4"/>
  <c r="DR516" i="4"/>
  <c r="DY515" i="4"/>
  <c r="DQ515" i="4"/>
  <c r="DM514" i="4"/>
  <c r="DW507" i="4"/>
  <c r="DO507" i="4"/>
  <c r="DM507" i="4"/>
  <c r="DR505" i="4"/>
  <c r="DT503" i="4"/>
  <c r="CX502" i="4"/>
  <c r="DZ502" i="4" s="1"/>
  <c r="DR501" i="4"/>
  <c r="CY499" i="4"/>
  <c r="EA499" i="4"/>
  <c r="DL495" i="4"/>
  <c r="DN495" i="4"/>
  <c r="DL491" i="4"/>
  <c r="DN491" i="4"/>
  <c r="DV490" i="4"/>
  <c r="DN490" i="4"/>
  <c r="DN488" i="4"/>
  <c r="DX485" i="4"/>
  <c r="DL481" i="4"/>
  <c r="DP470" i="4"/>
  <c r="CX468" i="4"/>
  <c r="DZ468" i="4" s="1"/>
  <c r="DR466" i="4"/>
  <c r="DT461" i="4"/>
  <c r="DU457" i="4"/>
  <c r="DL452" i="4"/>
  <c r="DL451" i="4"/>
  <c r="DX450" i="4"/>
  <c r="DL448" i="4"/>
  <c r="DN448" i="4"/>
  <c r="DN435" i="4"/>
  <c r="DL435" i="4"/>
  <c r="DM431" i="4"/>
  <c r="DQ431" i="4"/>
  <c r="DL385" i="4"/>
  <c r="DN385" i="4"/>
  <c r="DN379" i="4"/>
  <c r="DL379" i="4"/>
  <c r="DO343" i="4"/>
  <c r="DM343" i="4"/>
  <c r="DL588" i="4"/>
  <c r="DV583" i="4"/>
  <c r="DN583" i="4"/>
  <c r="DT580" i="4"/>
  <c r="DR577" i="4"/>
  <c r="DX562" i="4"/>
  <c r="DP562" i="4"/>
  <c r="DL556" i="4"/>
  <c r="DU539" i="4"/>
  <c r="DW538" i="4"/>
  <c r="DO538" i="4"/>
  <c r="DV537" i="4"/>
  <c r="DN537" i="4"/>
  <c r="DV536" i="4"/>
  <c r="DL536" i="4"/>
  <c r="DX532" i="4"/>
  <c r="DP532" i="4"/>
  <c r="DM529" i="4"/>
  <c r="DT524" i="4"/>
  <c r="DT521" i="4"/>
  <c r="DT519" i="4"/>
  <c r="DY518" i="4"/>
  <c r="DQ518" i="4"/>
  <c r="DX515" i="4"/>
  <c r="DM512" i="4"/>
  <c r="DO512" i="4"/>
  <c r="DU509" i="4"/>
  <c r="DV507" i="4"/>
  <c r="DL507" i="4"/>
  <c r="DN507" i="4"/>
  <c r="DN506" i="4"/>
  <c r="DL506" i="4"/>
  <c r="DN504" i="4"/>
  <c r="CX498" i="4"/>
  <c r="DZ498" i="4" s="1"/>
  <c r="CY497" i="4"/>
  <c r="DT492" i="4"/>
  <c r="DU488" i="4"/>
  <c r="DM484" i="4"/>
  <c r="DO484" i="4"/>
  <c r="DM480" i="4"/>
  <c r="DQ478" i="4"/>
  <c r="CX474" i="4"/>
  <c r="DZ474" i="4" s="1"/>
  <c r="CX473" i="4"/>
  <c r="DZ473" i="4" s="1"/>
  <c r="CY466" i="4"/>
  <c r="EA466" i="4"/>
  <c r="DP465" i="4"/>
  <c r="DL465" i="4"/>
  <c r="DZ464" i="4"/>
  <c r="DS462" i="4"/>
  <c r="CY461" i="4"/>
  <c r="DM447" i="4"/>
  <c r="DO447" i="4"/>
  <c r="DT444" i="4"/>
  <c r="CY439" i="4"/>
  <c r="EA439" i="4"/>
  <c r="DT438" i="4"/>
  <c r="DL438" i="4"/>
  <c r="DT437" i="4"/>
  <c r="CY434" i="4"/>
  <c r="EA434" i="4"/>
  <c r="DP428" i="4"/>
  <c r="DR383" i="4"/>
  <c r="CX280" i="4"/>
  <c r="DZ280" i="4" s="1"/>
  <c r="DP276" i="4"/>
  <c r="CX276" i="4"/>
  <c r="DS505" i="4"/>
  <c r="DM496" i="4"/>
  <c r="DT495" i="4"/>
  <c r="DV494" i="4"/>
  <c r="DN494" i="4"/>
  <c r="DR492" i="4"/>
  <c r="DX489" i="4"/>
  <c r="DP489" i="4"/>
  <c r="DL487" i="4"/>
  <c r="DW483" i="4"/>
  <c r="DM483" i="4"/>
  <c r="DO483" i="4"/>
  <c r="DY482" i="4"/>
  <c r="DQ482" i="4"/>
  <c r="DU480" i="4"/>
  <c r="DS477" i="4"/>
  <c r="DM472" i="4"/>
  <c r="DT463" i="4"/>
  <c r="DV462" i="4"/>
  <c r="DN462" i="4"/>
  <c r="DR460" i="4"/>
  <c r="DX457" i="4"/>
  <c r="DP457" i="4"/>
  <c r="DL455" i="4"/>
  <c r="DW451" i="4"/>
  <c r="DM451" i="4"/>
  <c r="DO451" i="4"/>
  <c r="DY450" i="4"/>
  <c r="DQ450" i="4"/>
  <c r="DU448" i="4"/>
  <c r="DR444" i="4"/>
  <c r="DY442" i="4"/>
  <c r="DQ442" i="4"/>
  <c r="DY439" i="4"/>
  <c r="DQ439" i="4"/>
  <c r="DT436" i="4"/>
  <c r="DT435" i="4"/>
  <c r="DX431" i="4"/>
  <c r="DP431" i="4"/>
  <c r="CX430" i="4"/>
  <c r="DZ430" i="4"/>
  <c r="CX419" i="4"/>
  <c r="DZ419" i="4" s="1"/>
  <c r="DW418" i="4"/>
  <c r="DO418" i="4"/>
  <c r="CY417" i="4"/>
  <c r="EA417" i="4" s="1"/>
  <c r="CY414" i="4"/>
  <c r="EA414" i="4" s="1"/>
  <c r="DW406" i="4"/>
  <c r="DM400" i="4"/>
  <c r="DO400" i="4"/>
  <c r="CX390" i="4"/>
  <c r="DZ390" i="4" s="1"/>
  <c r="DW386" i="4"/>
  <c r="DO386" i="4"/>
  <c r="CY367" i="4"/>
  <c r="EA367" i="4" s="1"/>
  <c r="DT365" i="4"/>
  <c r="DL365" i="4"/>
  <c r="CX357" i="4"/>
  <c r="CY353" i="4"/>
  <c r="EA353" i="4"/>
  <c r="DS351" i="4"/>
  <c r="DM351" i="4"/>
  <c r="CX317" i="4"/>
  <c r="DZ317" i="4" s="1"/>
  <c r="DV311" i="4"/>
  <c r="DL311" i="4"/>
  <c r="DN311" i="4"/>
  <c r="DL308" i="4"/>
  <c r="DN308" i="4"/>
  <c r="DW297" i="4"/>
  <c r="CX290" i="4"/>
  <c r="DZ290" i="4"/>
  <c r="CY282" i="4"/>
  <c r="EA282" i="4" s="1"/>
  <c r="DP201" i="4"/>
  <c r="DL201" i="4"/>
  <c r="DP189" i="4"/>
  <c r="DL189" i="4"/>
  <c r="CX152" i="4"/>
  <c r="DZ152" i="4" s="1"/>
  <c r="DP395" i="4"/>
  <c r="DS376" i="4"/>
  <c r="CY347" i="4"/>
  <c r="EA347" i="4" s="1"/>
  <c r="DQ344" i="4"/>
  <c r="DM344" i="4"/>
  <c r="CX329" i="4"/>
  <c r="DZ329" i="4" s="1"/>
  <c r="CX300" i="4"/>
  <c r="DZ300" i="4" s="1"/>
  <c r="DN146" i="4"/>
  <c r="DL146" i="4"/>
  <c r="DW535" i="4"/>
  <c r="DO535" i="4"/>
  <c r="DU532" i="4"/>
  <c r="DS529" i="4"/>
  <c r="DY526" i="4"/>
  <c r="DQ526" i="4"/>
  <c r="DU512" i="4"/>
  <c r="DS509" i="4"/>
  <c r="DM500" i="4"/>
  <c r="DW499" i="4"/>
  <c r="DO499" i="4"/>
  <c r="DV498" i="4"/>
  <c r="DN498" i="4"/>
  <c r="DU496" i="4"/>
  <c r="DT487" i="4"/>
  <c r="DV486" i="4"/>
  <c r="DN486" i="4"/>
  <c r="DR484" i="4"/>
  <c r="DX481" i="4"/>
  <c r="DP481" i="4"/>
  <c r="DL479" i="4"/>
  <c r="DW475" i="4"/>
  <c r="DM475" i="4"/>
  <c r="DO475" i="4"/>
  <c r="DY474" i="4"/>
  <c r="DQ474" i="4"/>
  <c r="DU472" i="4"/>
  <c r="EA469" i="4"/>
  <c r="DS469" i="4"/>
  <c r="DM464" i="4"/>
  <c r="DT455" i="4"/>
  <c r="DV454" i="4"/>
  <c r="DN454" i="4"/>
  <c r="DR452" i="4"/>
  <c r="DX449" i="4"/>
  <c r="DP449" i="4"/>
  <c r="DL447" i="4"/>
  <c r="DX445" i="4"/>
  <c r="DP445" i="4"/>
  <c r="DW443" i="4"/>
  <c r="DM443" i="4"/>
  <c r="DO443" i="4"/>
  <c r="DR436" i="4"/>
  <c r="DR432" i="4"/>
  <c r="DO428" i="4"/>
  <c r="DM428" i="4"/>
  <c r="DU415" i="4"/>
  <c r="DQ413" i="4"/>
  <c r="DR407" i="4"/>
  <c r="DN405" i="4"/>
  <c r="DL405" i="4"/>
  <c r="DR391" i="4"/>
  <c r="DV388" i="4"/>
  <c r="DL388" i="4"/>
  <c r="CX387" i="4"/>
  <c r="DZ387" i="4" s="1"/>
  <c r="DR381" i="4"/>
  <c r="DZ377" i="4"/>
  <c r="DO359" i="4"/>
  <c r="DM359" i="4"/>
  <c r="DQ352" i="4"/>
  <c r="DM352" i="4"/>
  <c r="DZ345" i="4"/>
  <c r="CX345" i="4"/>
  <c r="DM334" i="4"/>
  <c r="DQ334" i="4"/>
  <c r="DX314" i="4"/>
  <c r="CY293" i="4"/>
  <c r="EA293" i="4"/>
  <c r="CX186" i="4"/>
  <c r="DZ186" i="4" s="1"/>
  <c r="DM528" i="4"/>
  <c r="DW523" i="4"/>
  <c r="DO523" i="4"/>
  <c r="DU520" i="4"/>
  <c r="DS517" i="4"/>
  <c r="DY514" i="4"/>
  <c r="DQ514" i="4"/>
  <c r="DT511" i="4"/>
  <c r="DR508" i="4"/>
  <c r="DY506" i="4"/>
  <c r="DQ506" i="4"/>
  <c r="DX505" i="4"/>
  <c r="DP505" i="4"/>
  <c r="DL499" i="4"/>
  <c r="DM492" i="4"/>
  <c r="DT483" i="4"/>
  <c r="DV482" i="4"/>
  <c r="DN482" i="4"/>
  <c r="DR480" i="4"/>
  <c r="DX477" i="4"/>
  <c r="DP477" i="4"/>
  <c r="DL475" i="4"/>
  <c r="DW471" i="4"/>
  <c r="DM471" i="4"/>
  <c r="DO471" i="4"/>
  <c r="DY470" i="4"/>
  <c r="DQ470" i="4"/>
  <c r="DU468" i="4"/>
  <c r="DS465" i="4"/>
  <c r="DM460" i="4"/>
  <c r="DT451" i="4"/>
  <c r="DV450" i="4"/>
  <c r="DN450" i="4"/>
  <c r="DR448" i="4"/>
  <c r="DL443" i="4"/>
  <c r="DN443" i="4"/>
  <c r="DV442" i="4"/>
  <c r="CY433" i="4"/>
  <c r="EA433" i="4"/>
  <c r="DO430" i="4"/>
  <c r="DV428" i="4"/>
  <c r="DL428" i="4"/>
  <c r="DZ422" i="4"/>
  <c r="DP399" i="4"/>
  <c r="CY398" i="4"/>
  <c r="EA398" i="4" s="1"/>
  <c r="DQ397" i="4"/>
  <c r="DP396" i="4"/>
  <c r="DL394" i="4"/>
  <c r="DM391" i="4"/>
  <c r="DQ391" i="4"/>
  <c r="DL384" i="4"/>
  <c r="DN384" i="4"/>
  <c r="CY382" i="4"/>
  <c r="EA382" i="4"/>
  <c r="DN380" i="4"/>
  <c r="CY373" i="4"/>
  <c r="EA373" i="4" s="1"/>
  <c r="CX372" i="4"/>
  <c r="DZ372" i="4" s="1"/>
  <c r="CY333" i="4"/>
  <c r="EA333" i="4" s="1"/>
  <c r="DN322" i="4"/>
  <c r="DL322" i="4"/>
  <c r="DV306" i="4"/>
  <c r="DN306" i="4"/>
  <c r="DL306" i="4"/>
  <c r="CY290" i="4"/>
  <c r="EA290" i="4"/>
  <c r="CY268" i="4"/>
  <c r="EA268" i="4"/>
  <c r="DM265" i="4"/>
  <c r="DO265" i="4"/>
  <c r="CX248" i="4"/>
  <c r="DZ248" i="4"/>
  <c r="DS537" i="4"/>
  <c r="DY534" i="4"/>
  <c r="DQ534" i="4"/>
  <c r="DM516" i="4"/>
  <c r="DS513" i="4"/>
  <c r="DM504" i="4"/>
  <c r="DW503" i="4"/>
  <c r="DO503" i="4"/>
  <c r="DV502" i="4"/>
  <c r="DN502" i="4"/>
  <c r="DU500" i="4"/>
  <c r="EA497" i="4"/>
  <c r="DS497" i="4"/>
  <c r="EA493" i="4"/>
  <c r="DS493" i="4"/>
  <c r="DM488" i="4"/>
  <c r="DT479" i="4"/>
  <c r="DV478" i="4"/>
  <c r="DN478" i="4"/>
  <c r="DZ476" i="4"/>
  <c r="DR476" i="4"/>
  <c r="DX473" i="4"/>
  <c r="DP473" i="4"/>
  <c r="DL471" i="4"/>
  <c r="DW467" i="4"/>
  <c r="DM467" i="4"/>
  <c r="DO467" i="4"/>
  <c r="DY466" i="4"/>
  <c r="DQ466" i="4"/>
  <c r="DU464" i="4"/>
  <c r="EA461" i="4"/>
  <c r="DS461" i="4"/>
  <c r="DM456" i="4"/>
  <c r="DT447" i="4"/>
  <c r="DV446" i="4"/>
  <c r="DN446" i="4"/>
  <c r="CY441" i="4"/>
  <c r="EA441" i="4" s="1"/>
  <c r="DS441" i="4"/>
  <c r="DR440" i="4"/>
  <c r="DV433" i="4"/>
  <c r="DL433" i="4"/>
  <c r="DN433" i="4"/>
  <c r="DN429" i="4"/>
  <c r="DL429" i="4"/>
  <c r="DS426" i="4"/>
  <c r="DT424" i="4"/>
  <c r="DM416" i="4"/>
  <c r="DO416" i="4"/>
  <c r="CY410" i="4"/>
  <c r="EA410" i="4"/>
  <c r="DT408" i="4"/>
  <c r="DS406" i="4"/>
  <c r="DM406" i="4"/>
  <c r="DT393" i="4"/>
  <c r="DS392" i="4"/>
  <c r="DT388" i="4"/>
  <c r="DX387" i="4"/>
  <c r="DP387" i="4"/>
  <c r="CX382" i="4"/>
  <c r="DZ382" i="4"/>
  <c r="DR382" i="4"/>
  <c r="DS378" i="4"/>
  <c r="DM378" i="4"/>
  <c r="DR361" i="4"/>
  <c r="CX361" i="4"/>
  <c r="DZ361" i="4" s="1"/>
  <c r="DM346" i="4"/>
  <c r="DQ346" i="4"/>
  <c r="DN344" i="4"/>
  <c r="DL344" i="4"/>
  <c r="CX338" i="4"/>
  <c r="DZ338" i="4"/>
  <c r="DR338" i="4"/>
  <c r="DQ332" i="4"/>
  <c r="DM332" i="4"/>
  <c r="CY325" i="4"/>
  <c r="EA325" i="4"/>
  <c r="DM315" i="4"/>
  <c r="DO315" i="4"/>
  <c r="DN314" i="4"/>
  <c r="DL314" i="4"/>
  <c r="CY305" i="4"/>
  <c r="EA305" i="4"/>
  <c r="DL295" i="4"/>
  <c r="DN295" i="4"/>
  <c r="CX286" i="4"/>
  <c r="DZ286" i="4"/>
  <c r="CY285" i="4"/>
  <c r="EA285" i="4"/>
  <c r="DS285" i="4"/>
  <c r="DL283" i="4"/>
  <c r="DN283" i="4"/>
  <c r="DQ271" i="4"/>
  <c r="DM271" i="4"/>
  <c r="DT235" i="4"/>
  <c r="DL235" i="4"/>
  <c r="DL404" i="4"/>
  <c r="CX398" i="4"/>
  <c r="DR398" i="4"/>
  <c r="CX397" i="4"/>
  <c r="DZ397" i="4" s="1"/>
  <c r="DR397" i="4"/>
  <c r="DN389" i="4"/>
  <c r="DX386" i="4"/>
  <c r="DP386" i="4"/>
  <c r="DL386" i="4"/>
  <c r="DM384" i="4"/>
  <c r="DO384" i="4"/>
  <c r="DU383" i="4"/>
  <c r="DT377" i="4"/>
  <c r="DT376" i="4"/>
  <c r="DL368" i="4"/>
  <c r="DV363" i="4"/>
  <c r="DL363" i="4"/>
  <c r="DO361" i="4"/>
  <c r="DM361" i="4"/>
  <c r="DT355" i="4"/>
  <c r="DX338" i="4"/>
  <c r="DR337" i="4"/>
  <c r="DV330" i="4"/>
  <c r="DN330" i="4"/>
  <c r="DL316" i="4"/>
  <c r="DN316" i="4"/>
  <c r="DX309" i="4"/>
  <c r="DP309" i="4"/>
  <c r="DL309" i="4"/>
  <c r="CX302" i="4"/>
  <c r="DZ302" i="4"/>
  <c r="DR302" i="4"/>
  <c r="DR301" i="4"/>
  <c r="DZ297" i="4"/>
  <c r="DW278" i="4"/>
  <c r="DM278" i="4"/>
  <c r="DO278" i="4"/>
  <c r="DU275" i="4"/>
  <c r="DS274" i="4"/>
  <c r="DM274" i="4"/>
  <c r="CY249" i="4"/>
  <c r="EA249" i="4" s="1"/>
  <c r="DQ238" i="4"/>
  <c r="DM238" i="4"/>
  <c r="CY237" i="4"/>
  <c r="EA237" i="4" s="1"/>
  <c r="DR235" i="4"/>
  <c r="CY233" i="4"/>
  <c r="EA233" i="4" s="1"/>
  <c r="DQ222" i="4"/>
  <c r="DM222" i="4"/>
  <c r="DP217" i="4"/>
  <c r="DL217" i="4"/>
  <c r="CX209" i="4"/>
  <c r="DZ209" i="4"/>
  <c r="DT153" i="4"/>
  <c r="CX153" i="4"/>
  <c r="DZ153" i="4" s="1"/>
  <c r="CY13" i="4"/>
  <c r="EA13" i="4" s="1"/>
  <c r="CY355" i="4"/>
  <c r="EA355" i="4" s="1"/>
  <c r="CX341" i="4"/>
  <c r="DZ341" i="4" s="1"/>
  <c r="DP337" i="4"/>
  <c r="DM326" i="4"/>
  <c r="DQ326" i="4"/>
  <c r="CX325" i="4"/>
  <c r="DZ325" i="4"/>
  <c r="CX321" i="4"/>
  <c r="DZ321" i="4"/>
  <c r="DP302" i="4"/>
  <c r="DP289" i="4"/>
  <c r="DL289" i="4"/>
  <c r="DX264" i="4"/>
  <c r="CX264" i="4"/>
  <c r="CY260" i="4"/>
  <c r="EA260" i="4" s="1"/>
  <c r="DS260" i="4"/>
  <c r="DL254" i="4"/>
  <c r="DN254" i="4"/>
  <c r="CX102" i="4"/>
  <c r="DZ102" i="4" s="1"/>
  <c r="DZ89" i="4"/>
  <c r="CY86" i="4"/>
  <c r="EA86" i="4" s="1"/>
  <c r="DY407" i="4"/>
  <c r="DM407" i="4"/>
  <c r="DQ407" i="4"/>
  <c r="DN404" i="4"/>
  <c r="DX403" i="4"/>
  <c r="DL401" i="4"/>
  <c r="DN401" i="4"/>
  <c r="DL399" i="4"/>
  <c r="DN397" i="4"/>
  <c r="DN395" i="4"/>
  <c r="DL395" i="4"/>
  <c r="DX391" i="4"/>
  <c r="DP391" i="4"/>
  <c r="DR389" i="4"/>
  <c r="DL380" i="4"/>
  <c r="DP375" i="4"/>
  <c r="DN363" i="4"/>
  <c r="DV360" i="4"/>
  <c r="DL360" i="4"/>
  <c r="DZ357" i="4"/>
  <c r="DT356" i="4"/>
  <c r="CX356" i="4"/>
  <c r="DZ356" i="4" s="1"/>
  <c r="DP346" i="4"/>
  <c r="DL330" i="4"/>
  <c r="DL328" i="4"/>
  <c r="DZ320" i="4"/>
  <c r="CX320" i="4"/>
  <c r="DX318" i="4"/>
  <c r="DL318" i="4"/>
  <c r="DP318" i="4"/>
  <c r="DN302" i="4"/>
  <c r="DS291" i="4"/>
  <c r="CX284" i="4"/>
  <c r="DZ284" i="4" s="1"/>
  <c r="DP256" i="4"/>
  <c r="CX256" i="4"/>
  <c r="DZ256" i="4" s="1"/>
  <c r="DM444" i="4"/>
  <c r="DS438" i="4"/>
  <c r="DR437" i="4"/>
  <c r="DX436" i="4"/>
  <c r="DX432" i="4"/>
  <c r="DP432" i="4"/>
  <c r="DN431" i="4"/>
  <c r="DR429" i="4"/>
  <c r="DM427" i="4"/>
  <c r="DQ427" i="4"/>
  <c r="DY423" i="4"/>
  <c r="DM423" i="4"/>
  <c r="DQ423" i="4"/>
  <c r="DX419" i="4"/>
  <c r="DL417" i="4"/>
  <c r="DN417" i="4"/>
  <c r="DN413" i="4"/>
  <c r="DN411" i="4"/>
  <c r="DL411" i="4"/>
  <c r="DX407" i="4"/>
  <c r="DP407" i="4"/>
  <c r="DR405" i="4"/>
  <c r="DZ398" i="4"/>
  <c r="DL396" i="4"/>
  <c r="DM394" i="4"/>
  <c r="DP383" i="4"/>
  <c r="DT382" i="4"/>
  <c r="CX374" i="4"/>
  <c r="DZ374" i="4" s="1"/>
  <c r="DT367" i="4"/>
  <c r="DZ348" i="4"/>
  <c r="CX348" i="4"/>
  <c r="CY339" i="4"/>
  <c r="EA339" i="4" s="1"/>
  <c r="DM327" i="4"/>
  <c r="DO327" i="4"/>
  <c r="DM319" i="4"/>
  <c r="DO319" i="4"/>
  <c r="DR306" i="4"/>
  <c r="DM298" i="4"/>
  <c r="DQ298" i="4"/>
  <c r="DN296" i="4"/>
  <c r="DL296" i="4"/>
  <c r="DN241" i="4"/>
  <c r="DL241" i="4"/>
  <c r="DM194" i="4"/>
  <c r="DQ194" i="4"/>
  <c r="DM180" i="4"/>
  <c r="DO180" i="4"/>
  <c r="DY437" i="4"/>
  <c r="DQ437" i="4"/>
  <c r="DM436" i="4"/>
  <c r="DS436" i="4"/>
  <c r="DU433" i="4"/>
  <c r="DM429" i="4"/>
  <c r="DT428" i="4"/>
  <c r="DS420" i="4"/>
  <c r="DY419" i="4"/>
  <c r="DM419" i="4"/>
  <c r="DQ419" i="4"/>
  <c r="DU417" i="4"/>
  <c r="DX414" i="4"/>
  <c r="DP414" i="4"/>
  <c r="DM413" i="4"/>
  <c r="DW412" i="4"/>
  <c r="DM412" i="4"/>
  <c r="DO412" i="4"/>
  <c r="DY409" i="4"/>
  <c r="DS404" i="4"/>
  <c r="DY403" i="4"/>
  <c r="DM403" i="4"/>
  <c r="DQ403" i="4"/>
  <c r="DU401" i="4"/>
  <c r="DX398" i="4"/>
  <c r="DP398" i="4"/>
  <c r="DM397" i="4"/>
  <c r="DW396" i="4"/>
  <c r="DM396" i="4"/>
  <c r="DO396" i="4"/>
  <c r="DY393" i="4"/>
  <c r="DS388" i="4"/>
  <c r="DY387" i="4"/>
  <c r="DM387" i="4"/>
  <c r="DQ387" i="4"/>
  <c r="DU385" i="4"/>
  <c r="DX382" i="4"/>
  <c r="DP382" i="4"/>
  <c r="DM381" i="4"/>
  <c r="DW380" i="4"/>
  <c r="DM380" i="4"/>
  <c r="DO380" i="4"/>
  <c r="DY377" i="4"/>
  <c r="DP374" i="4"/>
  <c r="DL373" i="4"/>
  <c r="DR373" i="4"/>
  <c r="DM370" i="4"/>
  <c r="DQ370" i="4"/>
  <c r="DV366" i="4"/>
  <c r="DN366" i="4"/>
  <c r="DV364" i="4"/>
  <c r="DP362" i="4"/>
  <c r="DM358" i="4"/>
  <c r="DQ358" i="4"/>
  <c r="CX353" i="4"/>
  <c r="DZ353" i="4" s="1"/>
  <c r="DO349" i="4"/>
  <c r="DM349" i="4"/>
  <c r="DV343" i="4"/>
  <c r="DT336" i="4"/>
  <c r="CX334" i="4"/>
  <c r="DZ334" i="4"/>
  <c r="DV331" i="4"/>
  <c r="DL331" i="4"/>
  <c r="DN331" i="4"/>
  <c r="DL324" i="4"/>
  <c r="DT320" i="4"/>
  <c r="DP319" i="4"/>
  <c r="CX312" i="4"/>
  <c r="DZ312" i="4" s="1"/>
  <c r="DR312" i="4"/>
  <c r="DM311" i="4"/>
  <c r="DO311" i="4"/>
  <c r="DL304" i="4"/>
  <c r="DL299" i="4"/>
  <c r="DZ293" i="4"/>
  <c r="DW289" i="4"/>
  <c r="DO289" i="4"/>
  <c r="DL288" i="4"/>
  <c r="DU286" i="4"/>
  <c r="DM283" i="4"/>
  <c r="DO283" i="4"/>
  <c r="DV282" i="4"/>
  <c r="DN282" i="4"/>
  <c r="DL282" i="4"/>
  <c r="DX262" i="4"/>
  <c r="DP262" i="4"/>
  <c r="DY247" i="4"/>
  <c r="DQ247" i="4"/>
  <c r="DM247" i="4"/>
  <c r="DL242" i="4"/>
  <c r="DN242" i="4"/>
  <c r="CY235" i="4"/>
  <c r="EA235" i="4"/>
  <c r="DM210" i="4"/>
  <c r="DQ210" i="4"/>
  <c r="DV191" i="4"/>
  <c r="DL191" i="4"/>
  <c r="DN191" i="4"/>
  <c r="DV169" i="4"/>
  <c r="CX169" i="4"/>
  <c r="DM155" i="4"/>
  <c r="DO155" i="4"/>
  <c r="DM437" i="4"/>
  <c r="DM435" i="4"/>
  <c r="DQ435" i="4"/>
  <c r="DU429" i="4"/>
  <c r="DU427" i="4"/>
  <c r="DX426" i="4"/>
  <c r="DP426" i="4"/>
  <c r="DW424" i="4"/>
  <c r="DM424" i="4"/>
  <c r="DO424" i="4"/>
  <c r="DY421" i="4"/>
  <c r="DS416" i="4"/>
  <c r="DM415" i="4"/>
  <c r="DQ415" i="4"/>
  <c r="DU413" i="4"/>
  <c r="DX410" i="4"/>
  <c r="DP410" i="4"/>
  <c r="DM409" i="4"/>
  <c r="DW408" i="4"/>
  <c r="DM408" i="4"/>
  <c r="DO408" i="4"/>
  <c r="DY405" i="4"/>
  <c r="DS400" i="4"/>
  <c r="DM399" i="4"/>
  <c r="DQ399" i="4"/>
  <c r="DU397" i="4"/>
  <c r="DX394" i="4"/>
  <c r="DP394" i="4"/>
  <c r="DM393" i="4"/>
  <c r="DW392" i="4"/>
  <c r="DM392" i="4"/>
  <c r="DO392" i="4"/>
  <c r="DY389" i="4"/>
  <c r="DS384" i="4"/>
  <c r="DM383" i="4"/>
  <c r="DQ383" i="4"/>
  <c r="DU381" i="4"/>
  <c r="DX378" i="4"/>
  <c r="DP378" i="4"/>
  <c r="DM377" i="4"/>
  <c r="DW376" i="4"/>
  <c r="DM376" i="4"/>
  <c r="DO376" i="4"/>
  <c r="DT375" i="4"/>
  <c r="DR374" i="4"/>
  <c r="DX373" i="4"/>
  <c r="DT369" i="4"/>
  <c r="DQ368" i="4"/>
  <c r="DM368" i="4"/>
  <c r="DT364" i="4"/>
  <c r="DN362" i="4"/>
  <c r="DL362" i="4"/>
  <c r="DL359" i="4"/>
  <c r="DN359" i="4"/>
  <c r="DT357" i="4"/>
  <c r="DQ356" i="4"/>
  <c r="DM356" i="4"/>
  <c r="DQ348" i="4"/>
  <c r="DM348" i="4"/>
  <c r="CX342" i="4"/>
  <c r="DZ342" i="4" s="1"/>
  <c r="DR336" i="4"/>
  <c r="DL332" i="4"/>
  <c r="DT331" i="4"/>
  <c r="DT329" i="4"/>
  <c r="DX321" i="4"/>
  <c r="DP321" i="4"/>
  <c r="CY309" i="4"/>
  <c r="EA309" i="4" s="1"/>
  <c r="DL305" i="4"/>
  <c r="DX298" i="4"/>
  <c r="DR296" i="4"/>
  <c r="DL294" i="4"/>
  <c r="DP294" i="4"/>
  <c r="CX285" i="4"/>
  <c r="DZ285" i="4" s="1"/>
  <c r="DR285" i="4"/>
  <c r="DT279" i="4"/>
  <c r="CY256" i="4"/>
  <c r="EA256" i="4"/>
  <c r="CX237" i="4"/>
  <c r="DZ237" i="4" s="1"/>
  <c r="CX232" i="4"/>
  <c r="DZ232" i="4" s="1"/>
  <c r="EA196" i="4"/>
  <c r="CY196" i="4"/>
  <c r="DT157" i="4"/>
  <c r="DL157" i="4"/>
  <c r="EA156" i="4"/>
  <c r="CY156" i="4"/>
  <c r="DW426" i="4"/>
  <c r="DO426" i="4"/>
  <c r="DL424" i="4"/>
  <c r="DV419" i="4"/>
  <c r="DN419" i="4"/>
  <c r="CY418" i="4"/>
  <c r="EA418" i="4"/>
  <c r="DS418" i="4"/>
  <c r="DR417" i="4"/>
  <c r="DT412" i="4"/>
  <c r="DW410" i="4"/>
  <c r="DO410" i="4"/>
  <c r="DL408" i="4"/>
  <c r="DV403" i="4"/>
  <c r="DN403" i="4"/>
  <c r="CY402" i="4"/>
  <c r="EA402" i="4"/>
  <c r="DS402" i="4"/>
  <c r="DR401" i="4"/>
  <c r="DT396" i="4"/>
  <c r="DW394" i="4"/>
  <c r="DO394" i="4"/>
  <c r="DL392" i="4"/>
  <c r="DV387" i="4"/>
  <c r="DN387" i="4"/>
  <c r="CY386" i="4"/>
  <c r="EA386" i="4"/>
  <c r="DS386" i="4"/>
  <c r="DR385" i="4"/>
  <c r="DT380" i="4"/>
  <c r="DW378" i="4"/>
  <c r="DO378" i="4"/>
  <c r="DL376" i="4"/>
  <c r="DT372" i="4"/>
  <c r="CX370" i="4"/>
  <c r="DZ370" i="4" s="1"/>
  <c r="DV367" i="4"/>
  <c r="DL367" i="4"/>
  <c r="DN367" i="4"/>
  <c r="CX358" i="4"/>
  <c r="DZ358" i="4"/>
  <c r="DV355" i="4"/>
  <c r="DL355" i="4"/>
  <c r="DN355" i="4"/>
  <c r="CX354" i="4"/>
  <c r="DZ354" i="4" s="1"/>
  <c r="DR354" i="4"/>
  <c r="DM350" i="4"/>
  <c r="DQ350" i="4"/>
  <c r="DL347" i="4"/>
  <c r="DN347" i="4"/>
  <c r="DX345" i="4"/>
  <c r="DP345" i="4"/>
  <c r="DT344" i="4"/>
  <c r="DM342" i="4"/>
  <c r="DQ342" i="4"/>
  <c r="CX340" i="4"/>
  <c r="DZ340" i="4" s="1"/>
  <c r="DR340" i="4"/>
  <c r="DL333" i="4"/>
  <c r="DM310" i="4"/>
  <c r="DQ310" i="4"/>
  <c r="DR309" i="4"/>
  <c r="DX306" i="4"/>
  <c r="DP306" i="4"/>
  <c r="DM303" i="4"/>
  <c r="DO303" i="4"/>
  <c r="DX301" i="4"/>
  <c r="DP301" i="4"/>
  <c r="DL301" i="4"/>
  <c r="DX295" i="4"/>
  <c r="DP295" i="4"/>
  <c r="DM294" i="4"/>
  <c r="DW293" i="4"/>
  <c r="DO293" i="4"/>
  <c r="DL292" i="4"/>
  <c r="CX281" i="4"/>
  <c r="DZ281" i="4" s="1"/>
  <c r="CY279" i="4"/>
  <c r="EA279" i="4" s="1"/>
  <c r="DY275" i="4"/>
  <c r="DQ275" i="4"/>
  <c r="DM275" i="4"/>
  <c r="DO272" i="4"/>
  <c r="DM272" i="4"/>
  <c r="DL267" i="4"/>
  <c r="DN267" i="4"/>
  <c r="DL266" i="4"/>
  <c r="DN266" i="4"/>
  <c r="CY263" i="4"/>
  <c r="EA263" i="4" s="1"/>
  <c r="DM219" i="4"/>
  <c r="DO219" i="4"/>
  <c r="DM218" i="4"/>
  <c r="DQ218" i="4"/>
  <c r="CY183" i="4"/>
  <c r="EA183" i="4"/>
  <c r="DM177" i="4"/>
  <c r="DO177" i="4"/>
  <c r="CY432" i="4"/>
  <c r="EA432" i="4" s="1"/>
  <c r="DS432" i="4"/>
  <c r="DZ425" i="4"/>
  <c r="DR425" i="4"/>
  <c r="DX422" i="4"/>
  <c r="DP422" i="4"/>
  <c r="DM421" i="4"/>
  <c r="DW420" i="4"/>
  <c r="DM420" i="4"/>
  <c r="DO420" i="4"/>
  <c r="DY417" i="4"/>
  <c r="DY411" i="4"/>
  <c r="DM411" i="4"/>
  <c r="DQ411" i="4"/>
  <c r="DX406" i="4"/>
  <c r="DP406" i="4"/>
  <c r="DM405" i="4"/>
  <c r="DW404" i="4"/>
  <c r="DM404" i="4"/>
  <c r="DO404" i="4"/>
  <c r="DY401" i="4"/>
  <c r="DY395" i="4"/>
  <c r="DM395" i="4"/>
  <c r="DQ395" i="4"/>
  <c r="DX390" i="4"/>
  <c r="DP390" i="4"/>
  <c r="DM389" i="4"/>
  <c r="DW388" i="4"/>
  <c r="DM388" i="4"/>
  <c r="DO388" i="4"/>
  <c r="DY385" i="4"/>
  <c r="DY379" i="4"/>
  <c r="DM379" i="4"/>
  <c r="DQ379" i="4"/>
  <c r="CY375" i="4"/>
  <c r="EA375" i="4" s="1"/>
  <c r="CY369" i="4"/>
  <c r="EA369" i="4" s="1"/>
  <c r="CX366" i="4"/>
  <c r="DZ366" i="4" s="1"/>
  <c r="DZ364" i="4"/>
  <c r="DR364" i="4"/>
  <c r="DO363" i="4"/>
  <c r="DM363" i="4"/>
  <c r="CY357" i="4"/>
  <c r="EA357" i="4"/>
  <c r="DM354" i="4"/>
  <c r="DQ354" i="4"/>
  <c r="CX352" i="4"/>
  <c r="DZ352" i="4" s="1"/>
  <c r="DX351" i="4"/>
  <c r="DL350" i="4"/>
  <c r="DP350" i="4"/>
  <c r="DQ340" i="4"/>
  <c r="DM340" i="4"/>
  <c r="CY337" i="4"/>
  <c r="EA337" i="4"/>
  <c r="DT332" i="4"/>
  <c r="CY331" i="4"/>
  <c r="EA331" i="4" s="1"/>
  <c r="DL323" i="4"/>
  <c r="DP322" i="4"/>
  <c r="DX310" i="4"/>
  <c r="DP310" i="4"/>
  <c r="DM307" i="4"/>
  <c r="DO307" i="4"/>
  <c r="CX298" i="4"/>
  <c r="DZ298" i="4"/>
  <c r="CY297" i="4"/>
  <c r="EA297" i="4" s="1"/>
  <c r="DT291" i="4"/>
  <c r="DQ286" i="4"/>
  <c r="CX277" i="4"/>
  <c r="DZ277" i="4" s="1"/>
  <c r="DR269" i="4"/>
  <c r="DU266" i="4"/>
  <c r="DN221" i="4"/>
  <c r="DL221" i="4"/>
  <c r="CX208" i="4"/>
  <c r="DZ208" i="4" s="1"/>
  <c r="DM374" i="4"/>
  <c r="DQ374" i="4"/>
  <c r="DQ372" i="4"/>
  <c r="DM372" i="4"/>
  <c r="DM371" i="4"/>
  <c r="DR368" i="4"/>
  <c r="DM365" i="4"/>
  <c r="DT363" i="4"/>
  <c r="DR356" i="4"/>
  <c r="DS355" i="4"/>
  <c r="DX353" i="4"/>
  <c r="DP353" i="4"/>
  <c r="DV350" i="4"/>
  <c r="DN350" i="4"/>
  <c r="DX341" i="4"/>
  <c r="DP341" i="4"/>
  <c r="DM338" i="4"/>
  <c r="DQ338" i="4"/>
  <c r="DQ336" i="4"/>
  <c r="DM336" i="4"/>
  <c r="DM335" i="4"/>
  <c r="DR332" i="4"/>
  <c r="DM329" i="4"/>
  <c r="DL327" i="4"/>
  <c r="DV326" i="4"/>
  <c r="DN326" i="4"/>
  <c r="DX325" i="4"/>
  <c r="DP325" i="4"/>
  <c r="DS323" i="4"/>
  <c r="DR320" i="4"/>
  <c r="DL319" i="4"/>
  <c r="DM318" i="4"/>
  <c r="DQ318" i="4"/>
  <c r="CY317" i="4"/>
  <c r="EA317" i="4"/>
  <c r="DT311" i="4"/>
  <c r="DM306" i="4"/>
  <c r="DM299" i="4"/>
  <c r="DO299" i="4"/>
  <c r="DW295" i="4"/>
  <c r="DM295" i="4"/>
  <c r="DO295" i="4"/>
  <c r="DV294" i="4"/>
  <c r="DN294" i="4"/>
  <c r="DR292" i="4"/>
  <c r="DS287" i="4"/>
  <c r="DX285" i="4"/>
  <c r="DP285" i="4"/>
  <c r="DT284" i="4"/>
  <c r="CY281" i="4"/>
  <c r="EA281" i="4"/>
  <c r="DS281" i="4"/>
  <c r="DU277" i="4"/>
  <c r="DW276" i="4"/>
  <c r="DO276" i="4"/>
  <c r="DL271" i="4"/>
  <c r="DN271" i="4"/>
  <c r="DX270" i="4"/>
  <c r="DP270" i="4"/>
  <c r="DW269" i="4"/>
  <c r="DM269" i="4"/>
  <c r="DO269" i="4"/>
  <c r="CY264" i="4"/>
  <c r="EA264" i="4"/>
  <c r="DV262" i="4"/>
  <c r="DL262" i="4"/>
  <c r="DN262" i="4"/>
  <c r="DU261" i="4"/>
  <c r="DZ260" i="4"/>
  <c r="CX260" i="4"/>
  <c r="DR260" i="4"/>
  <c r="CX257" i="4"/>
  <c r="DZ257" i="4"/>
  <c r="DR257" i="4"/>
  <c r="DT254" i="4"/>
  <c r="DM211" i="4"/>
  <c r="DO211" i="4"/>
  <c r="CY204" i="4"/>
  <c r="EA204" i="4" s="1"/>
  <c r="CX194" i="4"/>
  <c r="DZ194" i="4"/>
  <c r="DP161" i="4"/>
  <c r="DL161" i="4"/>
  <c r="CX160" i="4"/>
  <c r="DZ160" i="4" s="1"/>
  <c r="DX369" i="4"/>
  <c r="DP369" i="4"/>
  <c r="DM366" i="4"/>
  <c r="DQ366" i="4"/>
  <c r="DQ364" i="4"/>
  <c r="DM364" i="4"/>
  <c r="DR360" i="4"/>
  <c r="DS359" i="4"/>
  <c r="DX357" i="4"/>
  <c r="DP357" i="4"/>
  <c r="DV354" i="4"/>
  <c r="DN354" i="4"/>
  <c r="DW351" i="4"/>
  <c r="DL343" i="4"/>
  <c r="DV342" i="4"/>
  <c r="DN342" i="4"/>
  <c r="DX333" i="4"/>
  <c r="DP333" i="4"/>
  <c r="DM330" i="4"/>
  <c r="DQ330" i="4"/>
  <c r="DY328" i="4"/>
  <c r="DQ328" i="4"/>
  <c r="DT327" i="4"/>
  <c r="DY324" i="4"/>
  <c r="DT319" i="4"/>
  <c r="DR316" i="4"/>
  <c r="DL315" i="4"/>
  <c r="DM314" i="4"/>
  <c r="DQ314" i="4"/>
  <c r="CY313" i="4"/>
  <c r="EA313" i="4"/>
  <c r="DR308" i="4"/>
  <c r="DL307" i="4"/>
  <c r="DR304" i="4"/>
  <c r="DL303" i="4"/>
  <c r="DM302" i="4"/>
  <c r="DQ302" i="4"/>
  <c r="CY301" i="4"/>
  <c r="EA301" i="4"/>
  <c r="DM291" i="4"/>
  <c r="DO291" i="4"/>
  <c r="DV290" i="4"/>
  <c r="DN290" i="4"/>
  <c r="DR288" i="4"/>
  <c r="DS283" i="4"/>
  <c r="CY280" i="4"/>
  <c r="EA280" i="4"/>
  <c r="CX273" i="4"/>
  <c r="DZ273" i="4" s="1"/>
  <c r="CX272" i="4"/>
  <c r="DZ272" i="4" s="1"/>
  <c r="DL270" i="4"/>
  <c r="DN270" i="4"/>
  <c r="DU269" i="4"/>
  <c r="CX268" i="4"/>
  <c r="DZ268" i="4" s="1"/>
  <c r="DR268" i="4"/>
  <c r="CX265" i="4"/>
  <c r="DZ265" i="4"/>
  <c r="DR265" i="4"/>
  <c r="DX258" i="4"/>
  <c r="DP258" i="4"/>
  <c r="DN253" i="4"/>
  <c r="DL253" i="4"/>
  <c r="DT252" i="4"/>
  <c r="DL252" i="4"/>
  <c r="DP240" i="4"/>
  <c r="DL240" i="4"/>
  <c r="CX230" i="4"/>
  <c r="DZ230" i="4" s="1"/>
  <c r="DR230" i="4"/>
  <c r="DQ228" i="4"/>
  <c r="DL225" i="4"/>
  <c r="CX220" i="4"/>
  <c r="DZ220" i="4"/>
  <c r="DN216" i="4"/>
  <c r="DL216" i="4"/>
  <c r="DN200" i="4"/>
  <c r="DL200" i="4"/>
  <c r="DL163" i="4"/>
  <c r="DN163" i="4"/>
  <c r="DP133" i="4"/>
  <c r="DL133" i="4"/>
  <c r="DM131" i="4"/>
  <c r="DO131" i="4"/>
  <c r="DL375" i="4"/>
  <c r="DV374" i="4"/>
  <c r="DN374" i="4"/>
  <c r="DX365" i="4"/>
  <c r="DP365" i="4"/>
  <c r="DM362" i="4"/>
  <c r="DQ362" i="4"/>
  <c r="DQ360" i="4"/>
  <c r="DM360" i="4"/>
  <c r="DL351" i="4"/>
  <c r="DT347" i="4"/>
  <c r="DL339" i="4"/>
  <c r="DV338" i="4"/>
  <c r="DN338" i="4"/>
  <c r="DX329" i="4"/>
  <c r="DP329" i="4"/>
  <c r="DV318" i="4"/>
  <c r="DN318" i="4"/>
  <c r="DP317" i="4"/>
  <c r="DT299" i="4"/>
  <c r="DT295" i="4"/>
  <c r="DL291" i="4"/>
  <c r="DU290" i="4"/>
  <c r="CY289" i="4"/>
  <c r="EA289" i="4" s="1"/>
  <c r="DY288" i="4"/>
  <c r="DQ288" i="4"/>
  <c r="DM286" i="4"/>
  <c r="DY282" i="4"/>
  <c r="DX281" i="4"/>
  <c r="DP281" i="4"/>
  <c r="DR261" i="4"/>
  <c r="DW260" i="4"/>
  <c r="DL259" i="4"/>
  <c r="DN259" i="4"/>
  <c r="DW257" i="4"/>
  <c r="DM257" i="4"/>
  <c r="DO257" i="4"/>
  <c r="CY251" i="4"/>
  <c r="EA251" i="4"/>
  <c r="DS246" i="4"/>
  <c r="CX245" i="4"/>
  <c r="DZ245" i="4"/>
  <c r="DO243" i="4"/>
  <c r="DM243" i="4"/>
  <c r="DM240" i="4"/>
  <c r="DO240" i="4"/>
  <c r="CX231" i="4"/>
  <c r="DZ231" i="4"/>
  <c r="CX228" i="4"/>
  <c r="DZ228" i="4" s="1"/>
  <c r="CX226" i="4"/>
  <c r="DZ226" i="4"/>
  <c r="DQ223" i="4"/>
  <c r="DM202" i="4"/>
  <c r="DQ202" i="4"/>
  <c r="CY193" i="4"/>
  <c r="EA193" i="4"/>
  <c r="DZ192" i="4"/>
  <c r="CX192" i="4"/>
  <c r="DL184" i="4"/>
  <c r="DN184" i="4"/>
  <c r="DZ178" i="4"/>
  <c r="CX178" i="4"/>
  <c r="DM170" i="4"/>
  <c r="DQ170" i="4"/>
  <c r="DZ148" i="4"/>
  <c r="CX148" i="4"/>
  <c r="DS143" i="4"/>
  <c r="DM143" i="4"/>
  <c r="DL371" i="4"/>
  <c r="DV370" i="4"/>
  <c r="DN370" i="4"/>
  <c r="DX361" i="4"/>
  <c r="DP361" i="4"/>
  <c r="DV358" i="4"/>
  <c r="DN358" i="4"/>
  <c r="DW355" i="4"/>
  <c r="DR348" i="4"/>
  <c r="CY345" i="4"/>
  <c r="EA345" i="4"/>
  <c r="DT343" i="4"/>
  <c r="DL335" i="4"/>
  <c r="DV334" i="4"/>
  <c r="DN334" i="4"/>
  <c r="DM328" i="4"/>
  <c r="DM324" i="4"/>
  <c r="DM323" i="4"/>
  <c r="DO323" i="4"/>
  <c r="DM322" i="4"/>
  <c r="DQ322" i="4"/>
  <c r="CY321" i="4"/>
  <c r="EA321" i="4"/>
  <c r="DW317" i="4"/>
  <c r="DT315" i="4"/>
  <c r="DT307" i="4"/>
  <c r="DT303" i="4"/>
  <c r="DV298" i="4"/>
  <c r="DN298" i="4"/>
  <c r="DX297" i="4"/>
  <c r="DP297" i="4"/>
  <c r="DM296" i="4"/>
  <c r="DS295" i="4"/>
  <c r="DX293" i="4"/>
  <c r="DP293" i="4"/>
  <c r="DW287" i="4"/>
  <c r="DM287" i="4"/>
  <c r="DO287" i="4"/>
  <c r="DV286" i="4"/>
  <c r="DN286" i="4"/>
  <c r="DR284" i="4"/>
  <c r="DW281" i="4"/>
  <c r="DO281" i="4"/>
  <c r="DL279" i="4"/>
  <c r="DN279" i="4"/>
  <c r="CY276" i="4"/>
  <c r="EA276" i="4" s="1"/>
  <c r="DX266" i="4"/>
  <c r="DP266" i="4"/>
  <c r="DV258" i="4"/>
  <c r="DL258" i="4"/>
  <c r="DN258" i="4"/>
  <c r="DO255" i="4"/>
  <c r="DM255" i="4"/>
  <c r="DM246" i="4"/>
  <c r="DM244" i="4"/>
  <c r="DO244" i="4"/>
  <c r="EA229" i="4"/>
  <c r="CY229" i="4"/>
  <c r="DQ226" i="4"/>
  <c r="DM226" i="4"/>
  <c r="DL224" i="4"/>
  <c r="DP224" i="4"/>
  <c r="CX223" i="4"/>
  <c r="DZ223" i="4" s="1"/>
  <c r="CX218" i="4"/>
  <c r="DZ218" i="4" s="1"/>
  <c r="DT213" i="4"/>
  <c r="DL213" i="4"/>
  <c r="DM199" i="4"/>
  <c r="DO199" i="4"/>
  <c r="CX147" i="4"/>
  <c r="DZ147" i="4"/>
  <c r="DM320" i="4"/>
  <c r="DM316" i="4"/>
  <c r="DM312" i="4"/>
  <c r="DM308" i="4"/>
  <c r="DM304" i="4"/>
  <c r="DM300" i="4"/>
  <c r="DM292" i="4"/>
  <c r="DM288" i="4"/>
  <c r="DM284" i="4"/>
  <c r="DL275" i="4"/>
  <c r="DM270" i="4"/>
  <c r="DS266" i="4"/>
  <c r="DX265" i="4"/>
  <c r="DP265" i="4"/>
  <c r="DY263" i="4"/>
  <c r="DQ263" i="4"/>
  <c r="DM262" i="4"/>
  <c r="DS258" i="4"/>
  <c r="DX257" i="4"/>
  <c r="DP257" i="4"/>
  <c r="DU254" i="4"/>
  <c r="DM254" i="4"/>
  <c r="DM253" i="4"/>
  <c r="CY250" i="4"/>
  <c r="EA250" i="4" s="1"/>
  <c r="DQ248" i="4"/>
  <c r="DY246" i="4"/>
  <c r="CY245" i="4"/>
  <c r="EA245" i="4" s="1"/>
  <c r="DU240" i="4"/>
  <c r="DV239" i="4"/>
  <c r="DL239" i="4"/>
  <c r="DP238" i="4"/>
  <c r="DX237" i="4"/>
  <c r="DP236" i="4"/>
  <c r="DL236" i="4"/>
  <c r="DP230" i="4"/>
  <c r="DR223" i="4"/>
  <c r="DP222" i="4"/>
  <c r="CX210" i="4"/>
  <c r="DZ210" i="4"/>
  <c r="DX198" i="4"/>
  <c r="DL198" i="4"/>
  <c r="DP198" i="4"/>
  <c r="CY178" i="4"/>
  <c r="EA178" i="4"/>
  <c r="DN176" i="4"/>
  <c r="DL176" i="4"/>
  <c r="DL174" i="4"/>
  <c r="DN174" i="4"/>
  <c r="CX145" i="4"/>
  <c r="DZ145" i="4"/>
  <c r="DR145" i="4"/>
  <c r="DV278" i="4"/>
  <c r="DL278" i="4"/>
  <c r="DN278" i="4"/>
  <c r="DX277" i="4"/>
  <c r="DP277" i="4"/>
  <c r="DZ276" i="4"/>
  <c r="DR276" i="4"/>
  <c r="DT275" i="4"/>
  <c r="DU270" i="4"/>
  <c r="CX269" i="4"/>
  <c r="DZ264" i="4"/>
  <c r="DU262" i="4"/>
  <c r="CX261" i="4"/>
  <c r="DZ261" i="4" s="1"/>
  <c r="DL255" i="4"/>
  <c r="DN255" i="4"/>
  <c r="DL251" i="4"/>
  <c r="DS250" i="4"/>
  <c r="CX249" i="4"/>
  <c r="DZ249" i="4" s="1"/>
  <c r="CX244" i="4"/>
  <c r="DZ244" i="4"/>
  <c r="DR244" i="4"/>
  <c r="DY242" i="4"/>
  <c r="DQ242" i="4"/>
  <c r="DM242" i="4"/>
  <c r="DL238" i="4"/>
  <c r="DN238" i="4"/>
  <c r="CX233" i="4"/>
  <c r="DZ233" i="4" s="1"/>
  <c r="DP228" i="4"/>
  <c r="DO225" i="4"/>
  <c r="DM225" i="4"/>
  <c r="DM224" i="4"/>
  <c r="DO224" i="4"/>
  <c r="DP223" i="4"/>
  <c r="DV222" i="4"/>
  <c r="DL222" i="4"/>
  <c r="DN222" i="4"/>
  <c r="DP220" i="4"/>
  <c r="DP210" i="4"/>
  <c r="DL207" i="4"/>
  <c r="DN207" i="4"/>
  <c r="CX193" i="4"/>
  <c r="DZ193" i="4"/>
  <c r="DM190" i="4"/>
  <c r="DQ190" i="4"/>
  <c r="CY188" i="4"/>
  <c r="EA188" i="4" s="1"/>
  <c r="DR186" i="4"/>
  <c r="DO179" i="4"/>
  <c r="DM179" i="4"/>
  <c r="CX140" i="4"/>
  <c r="DZ140" i="4" s="1"/>
  <c r="DR140" i="4"/>
  <c r="DL122" i="4"/>
  <c r="DP122" i="4"/>
  <c r="DZ120" i="4"/>
  <c r="CX120" i="4"/>
  <c r="CY104" i="4"/>
  <c r="EA104" i="4" s="1"/>
  <c r="DM277" i="4"/>
  <c r="DV274" i="4"/>
  <c r="DL274" i="4"/>
  <c r="DN274" i="4"/>
  <c r="DX273" i="4"/>
  <c r="DP273" i="4"/>
  <c r="DR272" i="4"/>
  <c r="DT271" i="4"/>
  <c r="DM267" i="4"/>
  <c r="DU265" i="4"/>
  <c r="DL263" i="4"/>
  <c r="DM259" i="4"/>
  <c r="DU257" i="4"/>
  <c r="CX243" i="4"/>
  <c r="DZ243" i="4" s="1"/>
  <c r="DU236" i="4"/>
  <c r="DL234" i="4"/>
  <c r="DN234" i="4"/>
  <c r="DM232" i="4"/>
  <c r="DT231" i="4"/>
  <c r="DP229" i="4"/>
  <c r="DL229" i="4"/>
  <c r="CX227" i="4"/>
  <c r="DZ227" i="4" s="1"/>
  <c r="DR227" i="4"/>
  <c r="DM215" i="4"/>
  <c r="DO215" i="4"/>
  <c r="DP205" i="4"/>
  <c r="DL205" i="4"/>
  <c r="DX190" i="4"/>
  <c r="CY181" i="4"/>
  <c r="EA181" i="4" s="1"/>
  <c r="DO175" i="4"/>
  <c r="DM175" i="4"/>
  <c r="DP173" i="4"/>
  <c r="DL173" i="4"/>
  <c r="CY164" i="4"/>
  <c r="EA164" i="4" s="1"/>
  <c r="CX125" i="4"/>
  <c r="DZ125" i="4"/>
  <c r="CY124" i="4"/>
  <c r="EA124" i="4" s="1"/>
  <c r="DV121" i="4"/>
  <c r="CX121" i="4"/>
  <c r="DU120" i="4"/>
  <c r="DW280" i="4"/>
  <c r="DO280" i="4"/>
  <c r="DY279" i="4"/>
  <c r="DQ279" i="4"/>
  <c r="DM273" i="4"/>
  <c r="DS270" i="4"/>
  <c r="DZ269" i="4"/>
  <c r="DX269" i="4"/>
  <c r="DP269" i="4"/>
  <c r="DY267" i="4"/>
  <c r="DQ267" i="4"/>
  <c r="DM266" i="4"/>
  <c r="DS262" i="4"/>
  <c r="DX261" i="4"/>
  <c r="DP261" i="4"/>
  <c r="DY259" i="4"/>
  <c r="DQ259" i="4"/>
  <c r="DM258" i="4"/>
  <c r="DT251" i="4"/>
  <c r="DL247" i="4"/>
  <c r="DR247" i="4"/>
  <c r="DO245" i="4"/>
  <c r="DX244" i="4"/>
  <c r="DP244" i="4"/>
  <c r="DY243" i="4"/>
  <c r="DQ243" i="4"/>
  <c r="DM241" i="4"/>
  <c r="DO241" i="4"/>
  <c r="DM239" i="4"/>
  <c r="CY231" i="4"/>
  <c r="EA231" i="4"/>
  <c r="DS231" i="4"/>
  <c r="DO229" i="4"/>
  <c r="DQ227" i="4"/>
  <c r="DV220" i="4"/>
  <c r="DM216" i="4"/>
  <c r="DV215" i="4"/>
  <c r="DL215" i="4"/>
  <c r="DN215" i="4"/>
  <c r="EA212" i="4"/>
  <c r="CY212" i="4"/>
  <c r="DM203" i="4"/>
  <c r="DO203" i="4"/>
  <c r="CX202" i="4"/>
  <c r="DZ202" i="4" s="1"/>
  <c r="CY200" i="4"/>
  <c r="EA200" i="4" s="1"/>
  <c r="DX197" i="4"/>
  <c r="DP197" i="4"/>
  <c r="DL197" i="4"/>
  <c r="DX191" i="4"/>
  <c r="DL181" i="4"/>
  <c r="DN181" i="4"/>
  <c r="DU130" i="4"/>
  <c r="DS253" i="4"/>
  <c r="DR251" i="4"/>
  <c r="DY250" i="4"/>
  <c r="DQ250" i="4"/>
  <c r="DX248" i="4"/>
  <c r="DP248" i="4"/>
  <c r="DR239" i="4"/>
  <c r="DU238" i="4"/>
  <c r="DT234" i="4"/>
  <c r="DN230" i="4"/>
  <c r="DW227" i="4"/>
  <c r="DO227" i="4"/>
  <c r="DM227" i="4"/>
  <c r="DN226" i="4"/>
  <c r="DN225" i="4"/>
  <c r="DM220" i="4"/>
  <c r="DO220" i="4"/>
  <c r="DV218" i="4"/>
  <c r="DN218" i="4"/>
  <c r="DV210" i="4"/>
  <c r="DN210" i="4"/>
  <c r="DT209" i="4"/>
  <c r="DT204" i="4"/>
  <c r="DL204" i="4"/>
  <c r="DX202" i="4"/>
  <c r="DL199" i="4"/>
  <c r="DL196" i="4"/>
  <c r="DM195" i="4"/>
  <c r="DO195" i="4"/>
  <c r="DP194" i="4"/>
  <c r="DM186" i="4"/>
  <c r="CX183" i="4"/>
  <c r="DZ183" i="4" s="1"/>
  <c r="DU177" i="4"/>
  <c r="DV164" i="4"/>
  <c r="CX162" i="4"/>
  <c r="DZ162" i="4"/>
  <c r="DN158" i="4"/>
  <c r="DL158" i="4"/>
  <c r="DL154" i="4"/>
  <c r="DP154" i="4"/>
  <c r="DP149" i="4"/>
  <c r="DL149" i="4"/>
  <c r="DR147" i="4"/>
  <c r="DS135" i="4"/>
  <c r="DM130" i="4"/>
  <c r="DQ130" i="4"/>
  <c r="DM123" i="4"/>
  <c r="DO123" i="4"/>
  <c r="DL118" i="4"/>
  <c r="DN118" i="4"/>
  <c r="CX106" i="4"/>
  <c r="DZ106" i="4"/>
  <c r="DM248" i="4"/>
  <c r="DW247" i="4"/>
  <c r="DO247" i="4"/>
  <c r="DL246" i="4"/>
  <c r="DV245" i="4"/>
  <c r="DN245" i="4"/>
  <c r="DU244" i="4"/>
  <c r="DT242" i="4"/>
  <c r="DT238" i="4"/>
  <c r="DW233" i="4"/>
  <c r="DW231" i="4"/>
  <c r="DU229" i="4"/>
  <c r="DU228" i="4"/>
  <c r="DV227" i="4"/>
  <c r="DT224" i="4"/>
  <c r="CY217" i="4"/>
  <c r="EA217" i="4"/>
  <c r="DS217" i="4"/>
  <c r="DM187" i="4"/>
  <c r="DO187" i="4"/>
  <c r="DT176" i="4"/>
  <c r="DM171" i="4"/>
  <c r="DO171" i="4"/>
  <c r="DZ169" i="4"/>
  <c r="DP165" i="4"/>
  <c r="DL165" i="4"/>
  <c r="DM159" i="4"/>
  <c r="DO159" i="4"/>
  <c r="DX157" i="4"/>
  <c r="DM147" i="4"/>
  <c r="DQ147" i="4"/>
  <c r="DV139" i="4"/>
  <c r="DL139" i="4"/>
  <c r="DN139" i="4"/>
  <c r="DM134" i="4"/>
  <c r="DQ134" i="4"/>
  <c r="DM127" i="4"/>
  <c r="DO127" i="4"/>
  <c r="DO114" i="4"/>
  <c r="DM114" i="4"/>
  <c r="DR255" i="4"/>
  <c r="DQ254" i="4"/>
  <c r="DX252" i="4"/>
  <c r="DP252" i="4"/>
  <c r="DS241" i="4"/>
  <c r="DW237" i="4"/>
  <c r="DO237" i="4"/>
  <c r="DW235" i="4"/>
  <c r="DO235" i="4"/>
  <c r="DV233" i="4"/>
  <c r="DN233" i="4"/>
  <c r="DQ232" i="4"/>
  <c r="DT229" i="4"/>
  <c r="EA221" i="4"/>
  <c r="DS221" i="4"/>
  <c r="CY209" i="4"/>
  <c r="EA209" i="4"/>
  <c r="DV202" i="4"/>
  <c r="DN202" i="4"/>
  <c r="DN194" i="4"/>
  <c r="DT188" i="4"/>
  <c r="DL188" i="4"/>
  <c r="DQ182" i="4"/>
  <c r="DM182" i="4"/>
  <c r="DY179" i="4"/>
  <c r="CY173" i="4"/>
  <c r="EA173" i="4"/>
  <c r="CX156" i="4"/>
  <c r="DZ156" i="4" s="1"/>
  <c r="DX147" i="4"/>
  <c r="DP147" i="4"/>
  <c r="DN145" i="4"/>
  <c r="DN140" i="4"/>
  <c r="DM62" i="4"/>
  <c r="DO62" i="4"/>
  <c r="DM252" i="4"/>
  <c r="DW251" i="4"/>
  <c r="DO251" i="4"/>
  <c r="DL250" i="4"/>
  <c r="DV249" i="4"/>
  <c r="DN249" i="4"/>
  <c r="DU248" i="4"/>
  <c r="DT246" i="4"/>
  <c r="DW239" i="4"/>
  <c r="DO239" i="4"/>
  <c r="DV237" i="4"/>
  <c r="DN237" i="4"/>
  <c r="DY236" i="4"/>
  <c r="DQ236" i="4"/>
  <c r="DY234" i="4"/>
  <c r="DQ234" i="4"/>
  <c r="DM234" i="4"/>
  <c r="DX232" i="4"/>
  <c r="DP232" i="4"/>
  <c r="CY230" i="4"/>
  <c r="EA230" i="4" s="1"/>
  <c r="DS229" i="4"/>
  <c r="DS226" i="4"/>
  <c r="DS225" i="4"/>
  <c r="DR221" i="4"/>
  <c r="DL214" i="4"/>
  <c r="DR209" i="4"/>
  <c r="DY206" i="4"/>
  <c r="DM206" i="4"/>
  <c r="DQ206" i="4"/>
  <c r="CY201" i="4"/>
  <c r="EA201" i="4"/>
  <c r="DS201" i="4"/>
  <c r="DX182" i="4"/>
  <c r="DL182" i="4"/>
  <c r="DP182" i="4"/>
  <c r="DR181" i="4"/>
  <c r="DX179" i="4"/>
  <c r="DP179" i="4"/>
  <c r="DT178" i="4"/>
  <c r="CX175" i="4"/>
  <c r="DZ175" i="4"/>
  <c r="DM174" i="4"/>
  <c r="DV168" i="4"/>
  <c r="CX168" i="4"/>
  <c r="DZ168" i="4" s="1"/>
  <c r="CX166" i="4"/>
  <c r="DZ166" i="4"/>
  <c r="DR166" i="4"/>
  <c r="DW163" i="4"/>
  <c r="DM163" i="4"/>
  <c r="DO163" i="4"/>
  <c r="DR161" i="4"/>
  <c r="CX150" i="4"/>
  <c r="DZ150" i="4" s="1"/>
  <c r="DR150" i="4"/>
  <c r="DT141" i="4"/>
  <c r="DL141" i="4"/>
  <c r="DM128" i="4"/>
  <c r="DS100" i="4"/>
  <c r="DM100" i="4"/>
  <c r="DM228" i="4"/>
  <c r="DW223" i="4"/>
  <c r="DO223" i="4"/>
  <c r="DU220" i="4"/>
  <c r="DT215" i="4"/>
  <c r="DL211" i="4"/>
  <c r="DV206" i="4"/>
  <c r="DN206" i="4"/>
  <c r="CY205" i="4"/>
  <c r="EA205" i="4" s="1"/>
  <c r="DS205" i="4"/>
  <c r="DR204" i="4"/>
  <c r="DT199" i="4"/>
  <c r="DL195" i="4"/>
  <c r="DV190" i="4"/>
  <c r="DN190" i="4"/>
  <c r="CY189" i="4"/>
  <c r="EA189" i="4" s="1"/>
  <c r="DS189" i="4"/>
  <c r="DR188" i="4"/>
  <c r="EA185" i="4"/>
  <c r="CY185" i="4"/>
  <c r="DP184" i="4"/>
  <c r="CX180" i="4"/>
  <c r="DZ180" i="4"/>
  <c r="DV179" i="4"/>
  <c r="DL179" i="4"/>
  <c r="DL170" i="4"/>
  <c r="DP170" i="4"/>
  <c r="DM166" i="4"/>
  <c r="DQ166" i="4"/>
  <c r="DL164" i="4"/>
  <c r="DR149" i="4"/>
  <c r="DW144" i="4"/>
  <c r="DM144" i="4"/>
  <c r="DO144" i="4"/>
  <c r="DN126" i="4"/>
  <c r="DL126" i="4"/>
  <c r="CY116" i="4"/>
  <c r="EA116" i="4" s="1"/>
  <c r="DY214" i="4"/>
  <c r="DM214" i="4"/>
  <c r="DQ214" i="4"/>
  <c r="DU212" i="4"/>
  <c r="DX209" i="4"/>
  <c r="DP209" i="4"/>
  <c r="DM208" i="4"/>
  <c r="DW207" i="4"/>
  <c r="DM207" i="4"/>
  <c r="DO207" i="4"/>
  <c r="DY198" i="4"/>
  <c r="DM198" i="4"/>
  <c r="DQ198" i="4"/>
  <c r="DU196" i="4"/>
  <c r="DX193" i="4"/>
  <c r="DP193" i="4"/>
  <c r="DM192" i="4"/>
  <c r="DW191" i="4"/>
  <c r="DM191" i="4"/>
  <c r="DO191" i="4"/>
  <c r="DY188" i="4"/>
  <c r="DV186" i="4"/>
  <c r="CX185" i="4"/>
  <c r="DZ185" i="4" s="1"/>
  <c r="DR185" i="4"/>
  <c r="DW184" i="4"/>
  <c r="DM184" i="4"/>
  <c r="DT181" i="4"/>
  <c r="DY180" i="4"/>
  <c r="DQ180" i="4"/>
  <c r="DX178" i="4"/>
  <c r="DP178" i="4"/>
  <c r="DT173" i="4"/>
  <c r="DZ172" i="4"/>
  <c r="CX172" i="4"/>
  <c r="DR172" i="4"/>
  <c r="DV147" i="4"/>
  <c r="DN147" i="4"/>
  <c r="DR146" i="4"/>
  <c r="DL144" i="4"/>
  <c r="DN144" i="4"/>
  <c r="DU142" i="4"/>
  <c r="DR137" i="4"/>
  <c r="DL132" i="4"/>
  <c r="DM108" i="4"/>
  <c r="DO108" i="4"/>
  <c r="DT91" i="4"/>
  <c r="DO71" i="4"/>
  <c r="DM71" i="4"/>
  <c r="CX50" i="4"/>
  <c r="DZ50" i="4" s="1"/>
  <c r="CY44" i="4"/>
  <c r="EA44" i="4" s="1"/>
  <c r="DL38" i="4"/>
  <c r="DN38" i="4"/>
  <c r="DY230" i="4"/>
  <c r="DQ230" i="4"/>
  <c r="DM223" i="4"/>
  <c r="DL219" i="4"/>
  <c r="DV214" i="4"/>
  <c r="DN214" i="4"/>
  <c r="CY213" i="4"/>
  <c r="EA213" i="4" s="1"/>
  <c r="DS213" i="4"/>
  <c r="DR212" i="4"/>
  <c r="DN211" i="4"/>
  <c r="DT207" i="4"/>
  <c r="DL206" i="4"/>
  <c r="DL203" i="4"/>
  <c r="DV198" i="4"/>
  <c r="DN198" i="4"/>
  <c r="CY197" i="4"/>
  <c r="EA197" i="4"/>
  <c r="DS197" i="4"/>
  <c r="DR196" i="4"/>
  <c r="DN195" i="4"/>
  <c r="DT191" i="4"/>
  <c r="DL190" i="4"/>
  <c r="DW189" i="4"/>
  <c r="DO189" i="4"/>
  <c r="DL187" i="4"/>
  <c r="DW185" i="4"/>
  <c r="DT184" i="4"/>
  <c r="DN179" i="4"/>
  <c r="DL177" i="4"/>
  <c r="DP177" i="4"/>
  <c r="DU176" i="4"/>
  <c r="DY175" i="4"/>
  <c r="DQ175" i="4"/>
  <c r="DU174" i="4"/>
  <c r="CY172" i="4"/>
  <c r="EA172" i="4" s="1"/>
  <c r="DR165" i="4"/>
  <c r="DN164" i="4"/>
  <c r="DM162" i="4"/>
  <c r="DQ162" i="4"/>
  <c r="DM160" i="4"/>
  <c r="CY157" i="4"/>
  <c r="EA157" i="4" s="1"/>
  <c r="DS157" i="4"/>
  <c r="DM154" i="4"/>
  <c r="DQ154" i="4"/>
  <c r="DM150" i="4"/>
  <c r="DQ150" i="4"/>
  <c r="DP129" i="4"/>
  <c r="DL129" i="4"/>
  <c r="CY125" i="4"/>
  <c r="EA125" i="4"/>
  <c r="DT117" i="4"/>
  <c r="DL117" i="4"/>
  <c r="DS116" i="4"/>
  <c r="CX111" i="4"/>
  <c r="DZ111" i="4"/>
  <c r="DU109" i="4"/>
  <c r="DL99" i="4"/>
  <c r="DN99" i="4"/>
  <c r="DU184" i="4"/>
  <c r="DS181" i="4"/>
  <c r="DY178" i="4"/>
  <c r="DQ178" i="4"/>
  <c r="DV170" i="4"/>
  <c r="DN170" i="4"/>
  <c r="CY169" i="4"/>
  <c r="EA169" i="4"/>
  <c r="DS169" i="4"/>
  <c r="DR168" i="4"/>
  <c r="DT163" i="4"/>
  <c r="DT160" i="4"/>
  <c r="DL159" i="4"/>
  <c r="DV154" i="4"/>
  <c r="DN154" i="4"/>
  <c r="CY153" i="4"/>
  <c r="EA153" i="4"/>
  <c r="DS153" i="4"/>
  <c r="DR152" i="4"/>
  <c r="DW145" i="4"/>
  <c r="DT144" i="4"/>
  <c r="DQ143" i="4"/>
  <c r="DR141" i="4"/>
  <c r="DQ136" i="4"/>
  <c r="CX134" i="4"/>
  <c r="DZ134" i="4"/>
  <c r="DR134" i="4"/>
  <c r="DO133" i="4"/>
  <c r="DM132" i="4"/>
  <c r="DL131" i="4"/>
  <c r="DN131" i="4"/>
  <c r="CX130" i="4"/>
  <c r="DZ130" i="4"/>
  <c r="DZ128" i="4"/>
  <c r="CX128" i="4"/>
  <c r="DU126" i="4"/>
  <c r="DX125" i="4"/>
  <c r="DU122" i="4"/>
  <c r="DT118" i="4"/>
  <c r="DR117" i="4"/>
  <c r="DL114" i="4"/>
  <c r="DN114" i="4"/>
  <c r="DT108" i="4"/>
  <c r="DY107" i="4"/>
  <c r="DL101" i="4"/>
  <c r="DN101" i="4"/>
  <c r="DY186" i="4"/>
  <c r="DQ186" i="4"/>
  <c r="DL171" i="4"/>
  <c r="DV166" i="4"/>
  <c r="DN166" i="4"/>
  <c r="CY165" i="4"/>
  <c r="EA165" i="4"/>
  <c r="DS165" i="4"/>
  <c r="DR164" i="4"/>
  <c r="DT159" i="4"/>
  <c r="DL155" i="4"/>
  <c r="DV150" i="4"/>
  <c r="DN150" i="4"/>
  <c r="CY149" i="4"/>
  <c r="EA149" i="4"/>
  <c r="DS149" i="4"/>
  <c r="DY148" i="4"/>
  <c r="DM146" i="4"/>
  <c r="CY139" i="4"/>
  <c r="DM138" i="4"/>
  <c r="DQ138" i="4"/>
  <c r="DZ121" i="4"/>
  <c r="CX109" i="4"/>
  <c r="DZ109" i="4"/>
  <c r="DT101" i="4"/>
  <c r="DO84" i="4"/>
  <c r="DM84" i="4"/>
  <c r="DN73" i="4"/>
  <c r="DL73" i="4"/>
  <c r="DW183" i="4"/>
  <c r="DO183" i="4"/>
  <c r="DU180" i="4"/>
  <c r="DS177" i="4"/>
  <c r="DY174" i="4"/>
  <c r="DQ174" i="4"/>
  <c r="DU172" i="4"/>
  <c r="DX169" i="4"/>
  <c r="DP169" i="4"/>
  <c r="DM168" i="4"/>
  <c r="DW167" i="4"/>
  <c r="DM167" i="4"/>
  <c r="DO167" i="4"/>
  <c r="DY158" i="4"/>
  <c r="DM158" i="4"/>
  <c r="DQ158" i="4"/>
  <c r="DU156" i="4"/>
  <c r="DX153" i="4"/>
  <c r="DP153" i="4"/>
  <c r="DM152" i="4"/>
  <c r="DW151" i="4"/>
  <c r="DM151" i="4"/>
  <c r="DO151" i="4"/>
  <c r="DL143" i="4"/>
  <c r="DQ142" i="4"/>
  <c r="DM142" i="4"/>
  <c r="DM141" i="4"/>
  <c r="DT140" i="4"/>
  <c r="DL138" i="4"/>
  <c r="DP138" i="4"/>
  <c r="DT137" i="4"/>
  <c r="DL136" i="4"/>
  <c r="DR129" i="4"/>
  <c r="DQ128" i="4"/>
  <c r="DM176" i="4"/>
  <c r="DT171" i="4"/>
  <c r="DL167" i="4"/>
  <c r="DV162" i="4"/>
  <c r="DN162" i="4"/>
  <c r="CY161" i="4"/>
  <c r="EA161" i="4"/>
  <c r="DS161" i="4"/>
  <c r="DR160" i="4"/>
  <c r="DT155" i="4"/>
  <c r="DL151" i="4"/>
  <c r="CY145" i="4"/>
  <c r="EA145" i="4" s="1"/>
  <c r="DL142" i="4"/>
  <c r="DP142" i="4"/>
  <c r="DV141" i="4"/>
  <c r="EA139" i="4"/>
  <c r="CY137" i="4"/>
  <c r="EA137" i="4"/>
  <c r="CX124" i="4"/>
  <c r="DZ124" i="4" s="1"/>
  <c r="DY122" i="4"/>
  <c r="DM122" i="4"/>
  <c r="DQ122" i="4"/>
  <c r="DP110" i="4"/>
  <c r="DX108" i="4"/>
  <c r="DP108" i="4"/>
  <c r="DL108" i="4"/>
  <c r="DM103" i="4"/>
  <c r="DO103" i="4"/>
  <c r="DN89" i="4"/>
  <c r="CX89" i="4"/>
  <c r="DO76" i="4"/>
  <c r="DM76" i="4"/>
  <c r="DN72" i="4"/>
  <c r="DL72" i="4"/>
  <c r="DW147" i="4"/>
  <c r="DO147" i="4"/>
  <c r="DU144" i="4"/>
  <c r="DS141" i="4"/>
  <c r="DV138" i="4"/>
  <c r="DN138" i="4"/>
  <c r="DR136" i="4"/>
  <c r="DT131" i="4"/>
  <c r="DW129" i="4"/>
  <c r="DO129" i="4"/>
  <c r="DT128" i="4"/>
  <c r="DL127" i="4"/>
  <c r="DV122" i="4"/>
  <c r="DN122" i="4"/>
  <c r="CY121" i="4"/>
  <c r="EA121" i="4"/>
  <c r="DS121" i="4"/>
  <c r="DR120" i="4"/>
  <c r="DU113" i="4"/>
  <c r="DT112" i="4"/>
  <c r="DQ110" i="4"/>
  <c r="CY109" i="4"/>
  <c r="EA109" i="4" s="1"/>
  <c r="DL107" i="4"/>
  <c r="DR106" i="4"/>
  <c r="DY105" i="4"/>
  <c r="DQ105" i="4"/>
  <c r="DM105" i="4"/>
  <c r="CY94" i="4"/>
  <c r="EA94" i="4" s="1"/>
  <c r="DT83" i="4"/>
  <c r="DL83" i="4"/>
  <c r="EA82" i="4"/>
  <c r="CY82" i="4"/>
  <c r="DQ42" i="4"/>
  <c r="DM42" i="4"/>
  <c r="DY146" i="4"/>
  <c r="DQ146" i="4"/>
  <c r="DW137" i="4"/>
  <c r="DV134" i="4"/>
  <c r="DN134" i="4"/>
  <c r="CY133" i="4"/>
  <c r="EA133" i="4"/>
  <c r="DS133" i="4"/>
  <c r="DR132" i="4"/>
  <c r="DO125" i="4"/>
  <c r="DL123" i="4"/>
  <c r="DW119" i="4"/>
  <c r="DL116" i="4"/>
  <c r="DN116" i="4"/>
  <c r="DX115" i="4"/>
  <c r="DP115" i="4"/>
  <c r="DZ112" i="4"/>
  <c r="DO110" i="4"/>
  <c r="DM110" i="4"/>
  <c r="DP106" i="4"/>
  <c r="DL103" i="4"/>
  <c r="DN103" i="4"/>
  <c r="DL100" i="4"/>
  <c r="DN100" i="4"/>
  <c r="DZ97" i="4"/>
  <c r="CX97" i="4"/>
  <c r="DN92" i="4"/>
  <c r="CX92" i="4"/>
  <c r="DZ92" i="4" s="1"/>
  <c r="DP80" i="4"/>
  <c r="DL80" i="4"/>
  <c r="CX79" i="4"/>
  <c r="DZ79" i="4" s="1"/>
  <c r="DR79" i="4"/>
  <c r="DO78" i="4"/>
  <c r="DM78" i="4"/>
  <c r="DN76" i="4"/>
  <c r="CX76" i="4"/>
  <c r="DM59" i="4"/>
  <c r="DU59" i="4"/>
  <c r="DM56" i="4"/>
  <c r="DO56" i="4"/>
  <c r="DM148" i="4"/>
  <c r="DW143" i="4"/>
  <c r="DO143" i="4"/>
  <c r="DM136" i="4"/>
  <c r="DW135" i="4"/>
  <c r="DM135" i="4"/>
  <c r="DO135" i="4"/>
  <c r="DY132" i="4"/>
  <c r="DM126" i="4"/>
  <c r="DQ126" i="4"/>
  <c r="DU124" i="4"/>
  <c r="DX121" i="4"/>
  <c r="DP121" i="4"/>
  <c r="DM120" i="4"/>
  <c r="DN119" i="4"/>
  <c r="DR118" i="4"/>
  <c r="DM115" i="4"/>
  <c r="CX113" i="4"/>
  <c r="DL110" i="4"/>
  <c r="DU107" i="4"/>
  <c r="DO91" i="4"/>
  <c r="DO80" i="4"/>
  <c r="DM80" i="4"/>
  <c r="DV74" i="4"/>
  <c r="DN74" i="4"/>
  <c r="DL74" i="4"/>
  <c r="DM63" i="4"/>
  <c r="DO63" i="4"/>
  <c r="CX62" i="4"/>
  <c r="DZ62" i="4"/>
  <c r="DS60" i="4"/>
  <c r="DM40" i="4"/>
  <c r="DO40" i="4"/>
  <c r="DM140" i="4"/>
  <c r="DW139" i="4"/>
  <c r="DO139" i="4"/>
  <c r="DL135" i="4"/>
  <c r="DV130" i="4"/>
  <c r="DN130" i="4"/>
  <c r="CY129" i="4"/>
  <c r="EA129" i="4" s="1"/>
  <c r="DS129" i="4"/>
  <c r="DR128" i="4"/>
  <c r="DT123" i="4"/>
  <c r="DW121" i="4"/>
  <c r="DO121" i="4"/>
  <c r="DU119" i="4"/>
  <c r="CY118" i="4"/>
  <c r="EA118" i="4" s="1"/>
  <c r="DV115" i="4"/>
  <c r="DL115" i="4"/>
  <c r="DN115" i="4"/>
  <c r="DX114" i="4"/>
  <c r="DT107" i="4"/>
  <c r="DT102" i="4"/>
  <c r="DN94" i="4"/>
  <c r="DL94" i="4"/>
  <c r="DO92" i="4"/>
  <c r="DM92" i="4"/>
  <c r="DW106" i="4"/>
  <c r="DO106" i="4"/>
  <c r="DM106" i="4"/>
  <c r="DL104" i="4"/>
  <c r="DR104" i="4"/>
  <c r="DU103" i="4"/>
  <c r="CY102" i="4"/>
  <c r="EA102" i="4" s="1"/>
  <c r="DV98" i="4"/>
  <c r="DL98" i="4"/>
  <c r="DN98" i="4"/>
  <c r="DV95" i="4"/>
  <c r="DL95" i="4"/>
  <c r="DN95" i="4"/>
  <c r="DL93" i="4"/>
  <c r="DN93" i="4"/>
  <c r="CX67" i="4"/>
  <c r="DZ67" i="4"/>
  <c r="DR67" i="4"/>
  <c r="DV64" i="4"/>
  <c r="CY60" i="4"/>
  <c r="EA60" i="4" s="1"/>
  <c r="DQ10" i="4"/>
  <c r="DM10" i="4"/>
  <c r="DQ117" i="4"/>
  <c r="DM117" i="4"/>
  <c r="DR116" i="4"/>
  <c r="DZ113" i="4"/>
  <c r="DW111" i="4"/>
  <c r="DM111" i="4"/>
  <c r="DS108" i="4"/>
  <c r="DT105" i="4"/>
  <c r="DQ102" i="4"/>
  <c r="DL96" i="4"/>
  <c r="DN96" i="4"/>
  <c r="DP91" i="4"/>
  <c r="DP90" i="4"/>
  <c r="DL88" i="4"/>
  <c r="DN85" i="4"/>
  <c r="DL85" i="4"/>
  <c r="DX81" i="4"/>
  <c r="DL81" i="4"/>
  <c r="DP81" i="4"/>
  <c r="DL78" i="4"/>
  <c r="DN78" i="4"/>
  <c r="DU74" i="4"/>
  <c r="CY72" i="4"/>
  <c r="EA72" i="4" s="1"/>
  <c r="CY69" i="4"/>
  <c r="EA69" i="4"/>
  <c r="DQ68" i="4"/>
  <c r="DM68" i="4"/>
  <c r="CX65" i="4"/>
  <c r="DZ65" i="4" s="1"/>
  <c r="CX58" i="4"/>
  <c r="DZ58" i="4"/>
  <c r="CY54" i="4"/>
  <c r="EA54" i="4"/>
  <c r="DY51" i="4"/>
  <c r="DM119" i="4"/>
  <c r="DY113" i="4"/>
  <c r="DQ113" i="4"/>
  <c r="DP112" i="4"/>
  <c r="DN111" i="4"/>
  <c r="DW107" i="4"/>
  <c r="DM107" i="4"/>
  <c r="DS105" i="4"/>
  <c r="DP102" i="4"/>
  <c r="CY98" i="4"/>
  <c r="EA98" i="4"/>
  <c r="DT97" i="4"/>
  <c r="DU96" i="4"/>
  <c r="DM91" i="4"/>
  <c r="DO90" i="4"/>
  <c r="DM90" i="4"/>
  <c r="DP89" i="4"/>
  <c r="DU72" i="4"/>
  <c r="DZ69" i="4"/>
  <c r="CX69" i="4"/>
  <c r="DR69" i="4"/>
  <c r="CX63" i="4"/>
  <c r="DZ63" i="4"/>
  <c r="CX55" i="4"/>
  <c r="DZ55" i="4"/>
  <c r="DL119" i="4"/>
  <c r="DY115" i="4"/>
  <c r="DP113" i="4"/>
  <c r="DM112" i="4"/>
  <c r="DU111" i="4"/>
  <c r="DY110" i="4"/>
  <c r="DT109" i="4"/>
  <c r="DN107" i="4"/>
  <c r="DL105" i="4"/>
  <c r="DR105" i="4"/>
  <c r="CY97" i="4"/>
  <c r="EA97" i="4" s="1"/>
  <c r="DL87" i="4"/>
  <c r="DN87" i="4"/>
  <c r="DP84" i="4"/>
  <c r="DL84" i="4"/>
  <c r="CX75" i="4"/>
  <c r="DZ75" i="4" s="1"/>
  <c r="DO73" i="4"/>
  <c r="DM73" i="4"/>
  <c r="DY61" i="4"/>
  <c r="DS38" i="4"/>
  <c r="DM38" i="4"/>
  <c r="DN104" i="4"/>
  <c r="DY97" i="4"/>
  <c r="DQ97" i="4"/>
  <c r="DR95" i="4"/>
  <c r="DR94" i="4"/>
  <c r="DT93" i="4"/>
  <c r="DV91" i="4"/>
  <c r="DL91" i="4"/>
  <c r="DN91" i="4"/>
  <c r="DQ75" i="4"/>
  <c r="DW61" i="4"/>
  <c r="DO61" i="4"/>
  <c r="DM61" i="4"/>
  <c r="DU53" i="4"/>
  <c r="DM53" i="4"/>
  <c r="DV50" i="4"/>
  <c r="DN50" i="4"/>
  <c r="DQ47" i="4"/>
  <c r="DP46" i="4"/>
  <c r="DL46" i="4"/>
  <c r="CX33" i="4"/>
  <c r="DZ33" i="4"/>
  <c r="DW102" i="4"/>
  <c r="DO102" i="4"/>
  <c r="DY101" i="4"/>
  <c r="DQ101" i="4"/>
  <c r="DM101" i="4"/>
  <c r="DY99" i="4"/>
  <c r="DX97" i="4"/>
  <c r="DY94" i="4"/>
  <c r="DT90" i="4"/>
  <c r="CY88" i="4"/>
  <c r="EA88" i="4" s="1"/>
  <c r="DS88" i="4"/>
  <c r="DR83" i="4"/>
  <c r="DW82" i="4"/>
  <c r="DO82" i="4"/>
  <c r="DM79" i="4"/>
  <c r="DW69" i="4"/>
  <c r="CY64" i="4"/>
  <c r="EA64" i="4" s="1"/>
  <c r="DN61" i="4"/>
  <c r="DL61" i="4"/>
  <c r="CX59" i="4"/>
  <c r="DZ59" i="4" s="1"/>
  <c r="DR59" i="4"/>
  <c r="DX99" i="4"/>
  <c r="DX98" i="4"/>
  <c r="DX96" i="4"/>
  <c r="DX94" i="4"/>
  <c r="DP94" i="4"/>
  <c r="DR92" i="4"/>
  <c r="DR89" i="4"/>
  <c r="DY87" i="4"/>
  <c r="DQ87" i="4"/>
  <c r="DL86" i="4"/>
  <c r="CX77" i="4"/>
  <c r="DZ77" i="4" s="1"/>
  <c r="DZ76" i="4"/>
  <c r="DL68" i="4"/>
  <c r="DN68" i="4"/>
  <c r="DM67" i="4"/>
  <c r="DM65" i="4"/>
  <c r="DT56" i="4"/>
  <c r="DL56" i="4"/>
  <c r="DN51" i="4"/>
  <c r="DL51" i="4"/>
  <c r="CX49" i="4"/>
  <c r="DZ49" i="4"/>
  <c r="DM31" i="4"/>
  <c r="DO31" i="4"/>
  <c r="DW118" i="4"/>
  <c r="DO118" i="4"/>
  <c r="DU115" i="4"/>
  <c r="DS112" i="4"/>
  <c r="DY109" i="4"/>
  <c r="DQ109" i="4"/>
  <c r="DV106" i="4"/>
  <c r="DS104" i="4"/>
  <c r="DX103" i="4"/>
  <c r="DW98" i="4"/>
  <c r="DO98" i="4"/>
  <c r="DM96" i="4"/>
  <c r="DO96" i="4"/>
  <c r="DM93" i="4"/>
  <c r="DL90" i="4"/>
  <c r="DM89" i="4"/>
  <c r="DQ89" i="4"/>
  <c r="DY85" i="4"/>
  <c r="DM85" i="4"/>
  <c r="DQ85" i="4"/>
  <c r="DS80" i="4"/>
  <c r="DY77" i="4"/>
  <c r="DM77" i="4"/>
  <c r="DQ77" i="4"/>
  <c r="DL71" i="4"/>
  <c r="DU70" i="4"/>
  <c r="DN67" i="4"/>
  <c r="DW66" i="4"/>
  <c r="DQ65" i="4"/>
  <c r="DT61" i="4"/>
  <c r="CX53" i="4"/>
  <c r="DZ53" i="4" s="1"/>
  <c r="DX52" i="4"/>
  <c r="DP52" i="4"/>
  <c r="DL52" i="4"/>
  <c r="DQ49" i="4"/>
  <c r="DM49" i="4"/>
  <c r="DW34" i="4"/>
  <c r="DO34" i="4"/>
  <c r="DM34" i="4"/>
  <c r="DM99" i="4"/>
  <c r="DW94" i="4"/>
  <c r="DO94" i="4"/>
  <c r="DU91" i="4"/>
  <c r="DW86" i="4"/>
  <c r="DO86" i="4"/>
  <c r="DY83" i="4"/>
  <c r="DL82" i="4"/>
  <c r="DY81" i="4"/>
  <c r="DM81" i="4"/>
  <c r="DQ81" i="4"/>
  <c r="DS76" i="4"/>
  <c r="DM75" i="4"/>
  <c r="DS72" i="4"/>
  <c r="CX70" i="4"/>
  <c r="DZ70" i="4" s="1"/>
  <c r="DX66" i="4"/>
  <c r="DP66" i="4"/>
  <c r="DL66" i="4"/>
  <c r="DS64" i="4"/>
  <c r="DS63" i="4"/>
  <c r="DY60" i="4"/>
  <c r="DQ60" i="4"/>
  <c r="DW58" i="4"/>
  <c r="DM58" i="4"/>
  <c r="CX57" i="4"/>
  <c r="DZ57" i="4"/>
  <c r="DR57" i="4"/>
  <c r="DU51" i="4"/>
  <c r="DX48" i="4"/>
  <c r="DP48" i="4"/>
  <c r="CX47" i="4"/>
  <c r="DZ47" i="4" s="1"/>
  <c r="DY45" i="4"/>
  <c r="DQ45" i="4"/>
  <c r="DM45" i="4"/>
  <c r="DT43" i="4"/>
  <c r="DM24" i="4"/>
  <c r="DO24" i="4"/>
  <c r="DU99" i="4"/>
  <c r="DS96" i="4"/>
  <c r="DY93" i="4"/>
  <c r="DQ93" i="4"/>
  <c r="DO88" i="4"/>
  <c r="DM83" i="4"/>
  <c r="DT82" i="4"/>
  <c r="DS78" i="4"/>
  <c r="DV77" i="4"/>
  <c r="DN77" i="4"/>
  <c r="DU75" i="4"/>
  <c r="DY73" i="4"/>
  <c r="DN69" i="4"/>
  <c r="CX44" i="4"/>
  <c r="DZ44" i="4"/>
  <c r="CY33" i="4"/>
  <c r="EA33" i="4" s="1"/>
  <c r="DP32" i="4"/>
  <c r="DL32" i="4"/>
  <c r="DO99" i="4"/>
  <c r="DM95" i="4"/>
  <c r="DU89" i="4"/>
  <c r="DM87" i="4"/>
  <c r="DT86" i="4"/>
  <c r="DN82" i="4"/>
  <c r="DS82" i="4"/>
  <c r="DV81" i="4"/>
  <c r="DN81" i="4"/>
  <c r="DU79" i="4"/>
  <c r="DU77" i="4"/>
  <c r="DX76" i="4"/>
  <c r="DP76" i="4"/>
  <c r="DX71" i="4"/>
  <c r="DP71" i="4"/>
  <c r="DM70" i="4"/>
  <c r="DO70" i="4"/>
  <c r="DX67" i="4"/>
  <c r="DU66" i="4"/>
  <c r="DP63" i="4"/>
  <c r="DL60" i="4"/>
  <c r="DN60" i="4"/>
  <c r="DV59" i="4"/>
  <c r="DP54" i="4"/>
  <c r="DL54" i="4"/>
  <c r="DM52" i="4"/>
  <c r="DT50" i="4"/>
  <c r="DU47" i="4"/>
  <c r="DV46" i="4"/>
  <c r="DV45" i="4"/>
  <c r="DL45" i="4"/>
  <c r="DL41" i="4"/>
  <c r="DP41" i="4"/>
  <c r="DN37" i="4"/>
  <c r="DL37" i="4"/>
  <c r="CX27" i="4"/>
  <c r="DZ27" i="4"/>
  <c r="DM20" i="4"/>
  <c r="DO20" i="4"/>
  <c r="DM17" i="4"/>
  <c r="DS67" i="4"/>
  <c r="DR65" i="4"/>
  <c r="DY64" i="4"/>
  <c r="DQ64" i="4"/>
  <c r="DX62" i="4"/>
  <c r="DP62" i="4"/>
  <c r="DT53" i="4"/>
  <c r="DU52" i="4"/>
  <c r="DX44" i="4"/>
  <c r="DX40" i="4"/>
  <c r="DP40" i="4"/>
  <c r="DL40" i="4"/>
  <c r="DW39" i="4"/>
  <c r="DM39" i="4"/>
  <c r="DZ36" i="4"/>
  <c r="DL31" i="4"/>
  <c r="DN31" i="4"/>
  <c r="DV30" i="4"/>
  <c r="DL30" i="4"/>
  <c r="CY26" i="4"/>
  <c r="EA26" i="4"/>
  <c r="DN25" i="4"/>
  <c r="DL25" i="4"/>
  <c r="DP10" i="4"/>
  <c r="DL10" i="4"/>
  <c r="DY72" i="4"/>
  <c r="DQ72" i="4"/>
  <c r="DM66" i="4"/>
  <c r="DW65" i="4"/>
  <c r="DO65" i="4"/>
  <c r="DL64" i="4"/>
  <c r="DV63" i="4"/>
  <c r="DN63" i="4"/>
  <c r="DU62" i="4"/>
  <c r="DT60" i="4"/>
  <c r="DQ57" i="4"/>
  <c r="DM57" i="4"/>
  <c r="DR54" i="4"/>
  <c r="DR52" i="4"/>
  <c r="DX51" i="4"/>
  <c r="DM48" i="4"/>
  <c r="DX43" i="4"/>
  <c r="DT39" i="4"/>
  <c r="DM37" i="4"/>
  <c r="DQ37" i="4"/>
  <c r="CY36" i="4"/>
  <c r="EA36" i="4"/>
  <c r="CX35" i="4"/>
  <c r="DZ35" i="4" s="1"/>
  <c r="DS29" i="4"/>
  <c r="CX18" i="4"/>
  <c r="DZ18" i="4"/>
  <c r="DS14" i="4"/>
  <c r="DM14" i="4"/>
  <c r="CX13" i="4"/>
  <c r="DZ13" i="4" s="1"/>
  <c r="DM74" i="4"/>
  <c r="DX70" i="4"/>
  <c r="DP70" i="4"/>
  <c r="DS59" i="4"/>
  <c r="DP58" i="4"/>
  <c r="DP57" i="4"/>
  <c r="DP53" i="4"/>
  <c r="DO50" i="4"/>
  <c r="DM50" i="4"/>
  <c r="DN48" i="4"/>
  <c r="DL48" i="4"/>
  <c r="DQ46" i="4"/>
  <c r="DP37" i="4"/>
  <c r="DY35" i="4"/>
  <c r="DM35" i="4"/>
  <c r="DQ35" i="4"/>
  <c r="EA29" i="4"/>
  <c r="CY29" i="4"/>
  <c r="CY28" i="4"/>
  <c r="EA28" i="4" s="1"/>
  <c r="DY54" i="4"/>
  <c r="DS50" i="4"/>
  <c r="DW46" i="4"/>
  <c r="DO46" i="4"/>
  <c r="DM46" i="4"/>
  <c r="DR45" i="4"/>
  <c r="DO36" i="4"/>
  <c r="DS34" i="4"/>
  <c r="DO30" i="4"/>
  <c r="DM30" i="4"/>
  <c r="DM25" i="4"/>
  <c r="DO25" i="4"/>
  <c r="DM12" i="4"/>
  <c r="DO12" i="4"/>
  <c r="DN11" i="4"/>
  <c r="DL11" i="4"/>
  <c r="DV56" i="4"/>
  <c r="DM55" i="4"/>
  <c r="DW54" i="4"/>
  <c r="DO54" i="4"/>
  <c r="DN49" i="4"/>
  <c r="DS48" i="4"/>
  <c r="DM43" i="4"/>
  <c r="DO43" i="4"/>
  <c r="DL42" i="4"/>
  <c r="DR41" i="4"/>
  <c r="DL39" i="4"/>
  <c r="DN39" i="4"/>
  <c r="DS32" i="4"/>
  <c r="DM18" i="4"/>
  <c r="DS18" i="4"/>
  <c r="DW51" i="4"/>
  <c r="DM51" i="4"/>
  <c r="DM47" i="4"/>
  <c r="DN44" i="4"/>
  <c r="DV43" i="4"/>
  <c r="DL43" i="4"/>
  <c r="DY41" i="4"/>
  <c r="DQ41" i="4"/>
  <c r="DM41" i="4"/>
  <c r="DU35" i="4"/>
  <c r="DM32" i="4"/>
  <c r="DT30" i="4"/>
  <c r="DV28" i="4"/>
  <c r="DN28" i="4"/>
  <c r="DL28" i="4"/>
  <c r="DS22" i="4"/>
  <c r="DM22" i="4"/>
  <c r="CY15" i="4"/>
  <c r="EA15" i="4" s="1"/>
  <c r="DY14" i="4"/>
  <c r="DQ14" i="4"/>
  <c r="DW42" i="4"/>
  <c r="DO42" i="4"/>
  <c r="DV41" i="4"/>
  <c r="DN41" i="4"/>
  <c r="DU39" i="4"/>
  <c r="DX36" i="4"/>
  <c r="DP36" i="4"/>
  <c r="DY32" i="4"/>
  <c r="DP29" i="4"/>
  <c r="DS40" i="4"/>
  <c r="DL34" i="4"/>
  <c r="DP33" i="4"/>
  <c r="DQ30" i="4"/>
  <c r="DN19" i="4"/>
  <c r="DL19" i="4"/>
  <c r="DL16" i="4"/>
  <c r="DP16" i="4"/>
  <c r="DS56" i="4"/>
  <c r="DY53" i="4"/>
  <c r="DQ53" i="4"/>
  <c r="DT42" i="4"/>
  <c r="DR39" i="4"/>
  <c r="DW38" i="4"/>
  <c r="DO38" i="4"/>
  <c r="DU34" i="4"/>
  <c r="DX30" i="4"/>
  <c r="DX28" i="4"/>
  <c r="DP28" i="4"/>
  <c r="DT27" i="4"/>
  <c r="DX26" i="4"/>
  <c r="DL26" i="4"/>
  <c r="DP26" i="4"/>
  <c r="DL20" i="4"/>
  <c r="DP20" i="4"/>
  <c r="DQ11" i="4"/>
  <c r="DM11" i="4"/>
  <c r="DT34" i="4"/>
  <c r="DU31" i="4"/>
  <c r="DY29" i="4"/>
  <c r="DQ29" i="4"/>
  <c r="DY24" i="4"/>
  <c r="DS13" i="4"/>
  <c r="DV33" i="4"/>
  <c r="DN33" i="4"/>
  <c r="DR31" i="4"/>
  <c r="DL29" i="4"/>
  <c r="DM27" i="4"/>
  <c r="DO27" i="4"/>
  <c r="DR26" i="4"/>
  <c r="DO23" i="4"/>
  <c r="DM23" i="4"/>
  <c r="DN15" i="4"/>
  <c r="DL15" i="4"/>
  <c r="DO9" i="4"/>
  <c r="DM9" i="4"/>
  <c r="DQ26" i="4"/>
  <c r="DU24" i="4"/>
  <c r="CY19" i="4"/>
  <c r="EA19" i="4"/>
  <c r="DW13" i="4"/>
  <c r="DN9" i="4"/>
  <c r="DL9" i="4"/>
  <c r="DU16" i="4"/>
  <c r="DX12" i="4"/>
  <c r="DL12" i="4"/>
  <c r="DP12" i="4"/>
  <c r="DW11" i="4"/>
  <c r="DO11" i="4"/>
  <c r="DU10" i="4"/>
  <c r="DU9" i="4"/>
  <c r="DW26" i="4"/>
  <c r="DO26" i="4"/>
  <c r="DY25" i="4"/>
  <c r="DY23" i="4"/>
  <c r="CX14" i="4"/>
  <c r="DZ14" i="4" s="1"/>
  <c r="DS9" i="4"/>
  <c r="DP25" i="4"/>
  <c r="DL24" i="4"/>
  <c r="DP24" i="4"/>
  <c r="DM21" i="4"/>
  <c r="DW19" i="4"/>
  <c r="DO19" i="4"/>
  <c r="DY18" i="4"/>
  <c r="DQ18" i="4"/>
  <c r="DV17" i="4"/>
  <c r="DN17" i="4"/>
  <c r="DL17" i="4"/>
  <c r="DV23" i="4"/>
  <c r="DN23" i="4"/>
  <c r="DY22" i="4"/>
  <c r="DQ22" i="4"/>
  <c r="DV21" i="4"/>
  <c r="DN21" i="4"/>
  <c r="DX18" i="4"/>
  <c r="DP18" i="4"/>
  <c r="DL22" i="4"/>
  <c r="DS21" i="4"/>
  <c r="DR17" i="4"/>
  <c r="DM16" i="4"/>
  <c r="CX23" i="4"/>
  <c r="DZ23" i="4"/>
  <c r="DR23" i="4"/>
  <c r="CX21" i="4"/>
  <c r="DZ21" i="4" s="1"/>
  <c r="DR21" i="4"/>
  <c r="DU20" i="4"/>
  <c r="DT18" i="4"/>
  <c r="DW15" i="4"/>
  <c r="DO15" i="4"/>
  <c r="DU12" i="4"/>
  <c r="EA307" i="4" l="1"/>
  <c r="CY307" i="4"/>
  <c r="CX46" i="4"/>
  <c r="DZ46" i="4" s="1"/>
  <c r="CY141" i="4"/>
  <c r="EA141" i="4" s="1"/>
  <c r="CX131" i="4"/>
  <c r="DZ131" i="4" s="1"/>
  <c r="EA192" i="4"/>
  <c r="CY192" i="4"/>
  <c r="CY248" i="4"/>
  <c r="EA248" i="4"/>
  <c r="CX181" i="4"/>
  <c r="DZ181" i="4" s="1"/>
  <c r="CX234" i="4"/>
  <c r="DZ234" i="4" s="1"/>
  <c r="EA262" i="4"/>
  <c r="CY262" i="4"/>
  <c r="CY324" i="4"/>
  <c r="EA324" i="4" s="1"/>
  <c r="CY202" i="4"/>
  <c r="EA202" i="4"/>
  <c r="CY302" i="4"/>
  <c r="EA302" i="4"/>
  <c r="CY314" i="4"/>
  <c r="EA314" i="4" s="1"/>
  <c r="CY295" i="4"/>
  <c r="EA295" i="4" s="1"/>
  <c r="CY338" i="4"/>
  <c r="EA338" i="4"/>
  <c r="CY374" i="4"/>
  <c r="EA374" i="4"/>
  <c r="DZ292" i="4"/>
  <c r="CX292" i="4"/>
  <c r="CY504" i="4"/>
  <c r="EA504" i="4" s="1"/>
  <c r="CY483" i="4"/>
  <c r="EA483" i="4"/>
  <c r="CX379" i="4"/>
  <c r="DZ379" i="4"/>
  <c r="DZ492" i="4"/>
  <c r="CX492" i="4"/>
  <c r="CX420" i="4"/>
  <c r="DZ420" i="4" s="1"/>
  <c r="CY610" i="4"/>
  <c r="EA610" i="4"/>
  <c r="CX649" i="4"/>
  <c r="DZ649" i="4" s="1"/>
  <c r="EA667" i="4"/>
  <c r="CY667" i="4"/>
  <c r="CX648" i="4"/>
  <c r="DZ648" i="4" s="1"/>
  <c r="CX494" i="4"/>
  <c r="DZ494" i="4"/>
  <c r="CY498" i="4"/>
  <c r="EA498" i="4"/>
  <c r="CX627" i="4"/>
  <c r="DZ627" i="4" s="1"/>
  <c r="CY542" i="4"/>
  <c r="EA542" i="4"/>
  <c r="CY11" i="4"/>
  <c r="EA11" i="4"/>
  <c r="CY41" i="4"/>
  <c r="EA41" i="4" s="1"/>
  <c r="CX11" i="4"/>
  <c r="DZ11" i="4" s="1"/>
  <c r="CY37" i="4"/>
  <c r="EA37" i="4" s="1"/>
  <c r="CY87" i="4"/>
  <c r="EA87" i="4" s="1"/>
  <c r="CX105" i="4"/>
  <c r="DZ105" i="4" s="1"/>
  <c r="EA56" i="4"/>
  <c r="CY56" i="4"/>
  <c r="CY42" i="4"/>
  <c r="EA42" i="4"/>
  <c r="CY168" i="4"/>
  <c r="EA168" i="4" s="1"/>
  <c r="CX187" i="4"/>
  <c r="DZ187" i="4" s="1"/>
  <c r="CX250" i="4"/>
  <c r="DZ250" i="4" s="1"/>
  <c r="CY114" i="4"/>
  <c r="EA114" i="4"/>
  <c r="CY328" i="4"/>
  <c r="EA328" i="4" s="1"/>
  <c r="CY131" i="4"/>
  <c r="EA131" i="4" s="1"/>
  <c r="CX303" i="4"/>
  <c r="DZ303" i="4" s="1"/>
  <c r="CX271" i="4"/>
  <c r="DZ271" i="4" s="1"/>
  <c r="CX324" i="4"/>
  <c r="DZ324" i="4" s="1"/>
  <c r="CY427" i="4"/>
  <c r="EA427" i="4" s="1"/>
  <c r="CX289" i="4"/>
  <c r="DZ289" i="4" s="1"/>
  <c r="CY361" i="4"/>
  <c r="EA361" i="4"/>
  <c r="CX295" i="4"/>
  <c r="DZ295" i="4"/>
  <c r="CY265" i="4"/>
  <c r="EA265" i="4"/>
  <c r="CY352" i="4"/>
  <c r="EA352" i="4" s="1"/>
  <c r="CX447" i="4"/>
  <c r="DZ447" i="4"/>
  <c r="CY451" i="4"/>
  <c r="EA451" i="4"/>
  <c r="CX491" i="4"/>
  <c r="DZ491" i="4" s="1"/>
  <c r="DZ540" i="4"/>
  <c r="CX540" i="4"/>
  <c r="CX313" i="4"/>
  <c r="DZ313" i="4" s="1"/>
  <c r="CY583" i="4"/>
  <c r="EA583" i="4" s="1"/>
  <c r="CY477" i="4"/>
  <c r="EA477" i="4" s="1"/>
  <c r="DZ561" i="4"/>
  <c r="CX561" i="4"/>
  <c r="CX470" i="4"/>
  <c r="DZ470" i="4"/>
  <c r="CY638" i="4"/>
  <c r="EA638" i="4"/>
  <c r="CX30" i="4"/>
  <c r="DZ30" i="4"/>
  <c r="CY68" i="4"/>
  <c r="EA68" i="4" s="1"/>
  <c r="CY135" i="4"/>
  <c r="EA135" i="4" s="1"/>
  <c r="CY195" i="4"/>
  <c r="EA195" i="4" s="1"/>
  <c r="CY203" i="4"/>
  <c r="EA203" i="4" s="1"/>
  <c r="EA258" i="4"/>
  <c r="CY258" i="4"/>
  <c r="CY179" i="4"/>
  <c r="EA179" i="4"/>
  <c r="CX176" i="4"/>
  <c r="DZ176" i="4" s="1"/>
  <c r="CX239" i="4"/>
  <c r="DZ239" i="4" s="1"/>
  <c r="EA253" i="4"/>
  <c r="CY253" i="4"/>
  <c r="CY292" i="4"/>
  <c r="EA292" i="4" s="1"/>
  <c r="CY244" i="4"/>
  <c r="EA244" i="4"/>
  <c r="CX184" i="4"/>
  <c r="DZ184" i="4" s="1"/>
  <c r="CY243" i="4"/>
  <c r="EA243" i="4" s="1"/>
  <c r="CX291" i="4"/>
  <c r="DZ291" i="4"/>
  <c r="CY362" i="4"/>
  <c r="EA362" i="4"/>
  <c r="CX133" i="4"/>
  <c r="DZ133" i="4" s="1"/>
  <c r="CX319" i="4"/>
  <c r="DZ319" i="4" s="1"/>
  <c r="CY329" i="4"/>
  <c r="EA329" i="4"/>
  <c r="CY365" i="4"/>
  <c r="EA365" i="4"/>
  <c r="CY395" i="4"/>
  <c r="EA395" i="4"/>
  <c r="EA421" i="4"/>
  <c r="CY421" i="4"/>
  <c r="CY275" i="4"/>
  <c r="EA275" i="4" s="1"/>
  <c r="CY303" i="4"/>
  <c r="EA303" i="4" s="1"/>
  <c r="CX347" i="4"/>
  <c r="DZ347" i="4" s="1"/>
  <c r="CX376" i="4"/>
  <c r="DZ376" i="4" s="1"/>
  <c r="CY376" i="4"/>
  <c r="EA376" i="4" s="1"/>
  <c r="CY409" i="4"/>
  <c r="EA409" i="4" s="1"/>
  <c r="CY435" i="4"/>
  <c r="EA435" i="4"/>
  <c r="EA283" i="4"/>
  <c r="CY283" i="4"/>
  <c r="CX396" i="4"/>
  <c r="DZ396" i="4"/>
  <c r="CY384" i="4"/>
  <c r="EA384" i="4" s="1"/>
  <c r="CX283" i="4"/>
  <c r="DZ283" i="4" s="1"/>
  <c r="CY332" i="4"/>
  <c r="EA332" i="4" s="1"/>
  <c r="CY346" i="4"/>
  <c r="EA346" i="4" s="1"/>
  <c r="CY516" i="4"/>
  <c r="EA516" i="4" s="1"/>
  <c r="CY492" i="4"/>
  <c r="EA492" i="4" s="1"/>
  <c r="EA472" i="4"/>
  <c r="CY472" i="4"/>
  <c r="CX487" i="4"/>
  <c r="DZ487" i="4" s="1"/>
  <c r="CY447" i="4"/>
  <c r="EA447" i="4"/>
  <c r="CY507" i="4"/>
  <c r="EA507" i="4"/>
  <c r="DZ381" i="4"/>
  <c r="CX381" i="4"/>
  <c r="CY495" i="4"/>
  <c r="EA495" i="4"/>
  <c r="CX400" i="4"/>
  <c r="DZ400" i="4" s="1"/>
  <c r="CX460" i="4"/>
  <c r="DZ460" i="4" s="1"/>
  <c r="CX551" i="4"/>
  <c r="DZ551" i="4" s="1"/>
  <c r="CX530" i="4"/>
  <c r="DZ530" i="4"/>
  <c r="CX559" i="4"/>
  <c r="DZ559" i="4"/>
  <c r="CX619" i="4"/>
  <c r="DZ619" i="4" s="1"/>
  <c r="DZ667" i="4"/>
  <c r="CX667" i="4"/>
  <c r="CX631" i="4"/>
  <c r="DZ631" i="4" s="1"/>
  <c r="CX505" i="4"/>
  <c r="DZ505" i="4"/>
  <c r="CY587" i="4"/>
  <c r="EA587" i="4"/>
  <c r="CY594" i="4"/>
  <c r="EA594" i="4" s="1"/>
  <c r="CY604" i="4"/>
  <c r="EA604" i="4" s="1"/>
  <c r="CX633" i="4"/>
  <c r="DZ633" i="4" s="1"/>
  <c r="CY651" i="4"/>
  <c r="EA651" i="4" s="1"/>
  <c r="CY658" i="4"/>
  <c r="EA658" i="4" s="1"/>
  <c r="CY668" i="4"/>
  <c r="EA668" i="4" s="1"/>
  <c r="CX346" i="4"/>
  <c r="DZ346" i="4"/>
  <c r="CX501" i="4"/>
  <c r="DZ501" i="4" s="1"/>
  <c r="DZ533" i="4"/>
  <c r="CX533" i="4"/>
  <c r="CY557" i="4"/>
  <c r="EA557" i="4" s="1"/>
  <c r="CX493" i="4"/>
  <c r="DZ493" i="4" s="1"/>
  <c r="CX459" i="4"/>
  <c r="DZ459" i="4" s="1"/>
  <c r="CY543" i="4"/>
  <c r="EA543" i="4" s="1"/>
  <c r="CY662" i="4"/>
  <c r="EA662" i="4"/>
  <c r="CX615" i="4"/>
  <c r="DZ615" i="4" s="1"/>
  <c r="CY515" i="4"/>
  <c r="EA515" i="4"/>
  <c r="CY390" i="4"/>
  <c r="EA390" i="4" s="1"/>
  <c r="CY510" i="4"/>
  <c r="EA510" i="4"/>
  <c r="CX518" i="4"/>
  <c r="DZ518" i="4" s="1"/>
  <c r="CY540" i="4"/>
  <c r="EA540" i="4" s="1"/>
  <c r="EA559" i="4"/>
  <c r="CY559" i="4"/>
  <c r="CY569" i="4"/>
  <c r="EA569" i="4"/>
  <c r="CX547" i="4"/>
  <c r="DZ547" i="4"/>
  <c r="CY595" i="4"/>
  <c r="EA595" i="4" s="1"/>
  <c r="CY666" i="4"/>
  <c r="EA666" i="4" s="1"/>
  <c r="CY521" i="4"/>
  <c r="EA521" i="4" s="1"/>
  <c r="CX599" i="4"/>
  <c r="DZ599" i="4" s="1"/>
  <c r="CX546" i="4"/>
  <c r="DZ546" i="4"/>
  <c r="CX567" i="4"/>
  <c r="DZ567" i="4" s="1"/>
  <c r="CY606" i="4"/>
  <c r="EA606" i="4"/>
  <c r="CX661" i="4"/>
  <c r="DZ661" i="4"/>
  <c r="CX28" i="4"/>
  <c r="DZ28" i="4"/>
  <c r="CY18" i="4"/>
  <c r="EA18" i="4" s="1"/>
  <c r="CY52" i="4"/>
  <c r="EA52" i="4" s="1"/>
  <c r="CY95" i="4"/>
  <c r="EA95" i="4" s="1"/>
  <c r="CY45" i="4"/>
  <c r="EA45" i="4" s="1"/>
  <c r="CY85" i="4"/>
  <c r="EA85" i="4" s="1"/>
  <c r="CX84" i="4"/>
  <c r="DZ84" i="4" s="1"/>
  <c r="CY90" i="4"/>
  <c r="EA90" i="4" s="1"/>
  <c r="CX135" i="4"/>
  <c r="DZ135" i="4" s="1"/>
  <c r="EA59" i="4"/>
  <c r="CY59" i="4"/>
  <c r="CX80" i="4"/>
  <c r="DZ80" i="4"/>
  <c r="CX142" i="4"/>
  <c r="DZ142" i="4"/>
  <c r="CX136" i="4"/>
  <c r="DZ136" i="4" s="1"/>
  <c r="DZ143" i="4"/>
  <c r="CX143" i="4"/>
  <c r="CX73" i="4"/>
  <c r="DZ73" i="4"/>
  <c r="CY150" i="4"/>
  <c r="EA150" i="4"/>
  <c r="CY162" i="4"/>
  <c r="EA162" i="4"/>
  <c r="CX126" i="4"/>
  <c r="DZ126" i="4" s="1"/>
  <c r="CY166" i="4"/>
  <c r="EA166" i="4"/>
  <c r="CX195" i="4"/>
  <c r="DZ195" i="4"/>
  <c r="CX211" i="4"/>
  <c r="DZ211" i="4"/>
  <c r="EA128" i="4"/>
  <c r="CY128" i="4"/>
  <c r="CY163" i="4"/>
  <c r="EA163" i="4" s="1"/>
  <c r="CY174" i="4"/>
  <c r="EA174" i="4"/>
  <c r="CX182" i="4"/>
  <c r="DZ182" i="4"/>
  <c r="DZ188" i="4"/>
  <c r="CX188" i="4"/>
  <c r="CY147" i="4"/>
  <c r="EA147" i="4"/>
  <c r="CY171" i="4"/>
  <c r="EA171" i="4" s="1"/>
  <c r="CX149" i="4"/>
  <c r="DZ149" i="4" s="1"/>
  <c r="DZ196" i="4"/>
  <c r="CX196" i="4"/>
  <c r="CX229" i="4"/>
  <c r="DZ229" i="4"/>
  <c r="CX238" i="4"/>
  <c r="DZ238" i="4" s="1"/>
  <c r="CX278" i="4"/>
  <c r="DZ278" i="4"/>
  <c r="CY254" i="4"/>
  <c r="EA254" i="4" s="1"/>
  <c r="CY300" i="4"/>
  <c r="EA300" i="4" s="1"/>
  <c r="CY246" i="4"/>
  <c r="EA246" i="4"/>
  <c r="CY257" i="4"/>
  <c r="EA257" i="4"/>
  <c r="DZ252" i="4"/>
  <c r="CX252" i="4"/>
  <c r="CX307" i="4"/>
  <c r="DZ307" i="4"/>
  <c r="CY299" i="4"/>
  <c r="EA299" i="4" s="1"/>
  <c r="CX221" i="4"/>
  <c r="DZ221" i="4"/>
  <c r="CY340" i="4"/>
  <c r="EA340" i="4" s="1"/>
  <c r="CY354" i="4"/>
  <c r="EA354" i="4"/>
  <c r="CY177" i="4"/>
  <c r="EA177" i="4" s="1"/>
  <c r="CY294" i="4"/>
  <c r="EA294" i="4"/>
  <c r="CX294" i="4"/>
  <c r="DZ294" i="4" s="1"/>
  <c r="CY356" i="4"/>
  <c r="EA356" i="4" s="1"/>
  <c r="CY368" i="4"/>
  <c r="EA368" i="4" s="1"/>
  <c r="CY424" i="4"/>
  <c r="EA424" i="4" s="1"/>
  <c r="EA437" i="4"/>
  <c r="CY437" i="4"/>
  <c r="CY311" i="4"/>
  <c r="EA311" i="4" s="1"/>
  <c r="CX331" i="4"/>
  <c r="DZ331" i="4" s="1"/>
  <c r="CY370" i="4"/>
  <c r="EA370" i="4"/>
  <c r="EA381" i="4"/>
  <c r="CY381" i="4"/>
  <c r="CY413" i="4"/>
  <c r="EA413" i="4" s="1"/>
  <c r="CY180" i="4"/>
  <c r="EA180" i="4"/>
  <c r="CY298" i="4"/>
  <c r="EA298" i="4"/>
  <c r="DZ417" i="4"/>
  <c r="CX417" i="4"/>
  <c r="CX360" i="4"/>
  <c r="DZ360" i="4" s="1"/>
  <c r="CX395" i="4"/>
  <c r="DZ395" i="4"/>
  <c r="CY274" i="4"/>
  <c r="EA274" i="4" s="1"/>
  <c r="DZ316" i="4"/>
  <c r="CX316" i="4"/>
  <c r="CX363" i="4"/>
  <c r="DZ363" i="4" s="1"/>
  <c r="CX386" i="4"/>
  <c r="DZ386" i="4"/>
  <c r="CX433" i="4"/>
  <c r="DZ433" i="4"/>
  <c r="EA460" i="4"/>
  <c r="CY460" i="4"/>
  <c r="CX475" i="4"/>
  <c r="DZ475" i="4"/>
  <c r="CX499" i="4"/>
  <c r="DZ499" i="4"/>
  <c r="CY359" i="4"/>
  <c r="EA359" i="4" s="1"/>
  <c r="DZ405" i="4"/>
  <c r="CX405" i="4"/>
  <c r="CY344" i="4"/>
  <c r="EA344" i="4" s="1"/>
  <c r="CX189" i="4"/>
  <c r="DZ189" i="4"/>
  <c r="CY351" i="4"/>
  <c r="EA351" i="4" s="1"/>
  <c r="DZ455" i="4"/>
  <c r="CX455" i="4"/>
  <c r="CX385" i="4"/>
  <c r="DZ385" i="4" s="1"/>
  <c r="CX451" i="4"/>
  <c r="DZ451" i="4"/>
  <c r="CX481" i="4"/>
  <c r="DZ481" i="4" s="1"/>
  <c r="DZ495" i="4"/>
  <c r="CX495" i="4"/>
  <c r="CY527" i="4"/>
  <c r="EA527" i="4"/>
  <c r="CX402" i="4"/>
  <c r="DZ402" i="4"/>
  <c r="CY547" i="4"/>
  <c r="EA547" i="4" s="1"/>
  <c r="DZ287" i="4"/>
  <c r="CX287" i="4"/>
  <c r="CY462" i="4"/>
  <c r="EA462" i="4"/>
  <c r="CY553" i="4"/>
  <c r="EA553" i="4"/>
  <c r="CX576" i="4"/>
  <c r="DZ576" i="4"/>
  <c r="CY598" i="4"/>
  <c r="EA598" i="4" s="1"/>
  <c r="CX587" i="4"/>
  <c r="DZ587" i="4"/>
  <c r="CX610" i="4"/>
  <c r="DZ610" i="4"/>
  <c r="CX642" i="4"/>
  <c r="DZ642" i="4"/>
  <c r="EA607" i="4"/>
  <c r="CY607" i="4"/>
  <c r="CY639" i="4"/>
  <c r="EA639" i="4" s="1"/>
  <c r="CY544" i="4"/>
  <c r="EA544" i="4" s="1"/>
  <c r="CX643" i="4"/>
  <c r="DZ643" i="4"/>
  <c r="CX461" i="4"/>
  <c r="DZ461" i="4" s="1"/>
  <c r="CX563" i="4"/>
  <c r="DZ563" i="4"/>
  <c r="CX575" i="4"/>
  <c r="DZ575" i="4"/>
  <c r="CY611" i="4"/>
  <c r="EA611" i="4" s="1"/>
  <c r="CY473" i="4"/>
  <c r="EA473" i="4" s="1"/>
  <c r="CX441" i="4"/>
  <c r="DZ441" i="4"/>
  <c r="CX578" i="4"/>
  <c r="DZ578" i="4" s="1"/>
  <c r="CX613" i="4"/>
  <c r="DZ613" i="4"/>
  <c r="CX532" i="4"/>
  <c r="DZ532" i="4"/>
  <c r="CY57" i="4"/>
  <c r="EA57" i="4" s="1"/>
  <c r="CY40" i="4"/>
  <c r="EA40" i="4" s="1"/>
  <c r="CY176" i="4"/>
  <c r="EA176" i="4" s="1"/>
  <c r="CX129" i="4"/>
  <c r="DZ129" i="4" s="1"/>
  <c r="CY228" i="4"/>
  <c r="EA228" i="4" s="1"/>
  <c r="CX139" i="4"/>
  <c r="DZ139" i="4"/>
  <c r="CX247" i="4"/>
  <c r="DZ247" i="4" s="1"/>
  <c r="CY175" i="4"/>
  <c r="EA175" i="4" s="1"/>
  <c r="CY267" i="4"/>
  <c r="EA267" i="4" s="1"/>
  <c r="CY405" i="4"/>
  <c r="EA405" i="4" s="1"/>
  <c r="CY272" i="4"/>
  <c r="EA272" i="4"/>
  <c r="CX424" i="4"/>
  <c r="DZ424" i="4" s="1"/>
  <c r="CY419" i="4"/>
  <c r="EA419" i="4"/>
  <c r="CX401" i="4"/>
  <c r="DZ401" i="4" s="1"/>
  <c r="CY428" i="4"/>
  <c r="EA428" i="4" s="1"/>
  <c r="CY459" i="4"/>
  <c r="EA459" i="4" s="1"/>
  <c r="CY556" i="4"/>
  <c r="EA556" i="4" s="1"/>
  <c r="CX603" i="4"/>
  <c r="DZ603" i="4"/>
  <c r="CY620" i="4"/>
  <c r="EA620" i="4" s="1"/>
  <c r="CX584" i="4"/>
  <c r="DZ584" i="4" s="1"/>
  <c r="CX671" i="4"/>
  <c r="DZ671" i="4"/>
  <c r="CY630" i="4"/>
  <c r="EA630" i="4"/>
  <c r="CX517" i="4"/>
  <c r="DZ517" i="4"/>
  <c r="CX432" i="4"/>
  <c r="DZ432" i="4" s="1"/>
  <c r="CX618" i="4"/>
  <c r="DZ618" i="4"/>
  <c r="CY66" i="4"/>
  <c r="EA66" i="4"/>
  <c r="CX61" i="4"/>
  <c r="DZ61" i="4" s="1"/>
  <c r="CX119" i="4"/>
  <c r="DZ119" i="4" s="1"/>
  <c r="CX104" i="4"/>
  <c r="DZ104" i="4"/>
  <c r="CY105" i="4"/>
  <c r="EA105" i="4" s="1"/>
  <c r="CY132" i="4"/>
  <c r="EA132" i="4" s="1"/>
  <c r="EA160" i="4"/>
  <c r="CY160" i="4"/>
  <c r="CY100" i="4"/>
  <c r="EA100" i="4" s="1"/>
  <c r="CY206" i="4"/>
  <c r="EA206" i="4"/>
  <c r="CY182" i="4"/>
  <c r="EA182" i="4" s="1"/>
  <c r="EA241" i="4"/>
  <c r="CY241" i="4"/>
  <c r="CX270" i="4"/>
  <c r="DZ270" i="4"/>
  <c r="CY330" i="4"/>
  <c r="EA330" i="4" s="1"/>
  <c r="CY318" i="4"/>
  <c r="EA318" i="4"/>
  <c r="EA219" i="4"/>
  <c r="CY219" i="4"/>
  <c r="CY247" i="4"/>
  <c r="EA247" i="4"/>
  <c r="CY444" i="4"/>
  <c r="EA444" i="4" s="1"/>
  <c r="CY326" i="4"/>
  <c r="EA326" i="4"/>
  <c r="CX322" i="4"/>
  <c r="DZ322" i="4" s="1"/>
  <c r="CX479" i="4"/>
  <c r="DZ479" i="4"/>
  <c r="CY537" i="4"/>
  <c r="EA537" i="4" s="1"/>
  <c r="CX524" i="4"/>
  <c r="DZ524" i="4"/>
  <c r="CX427" i="4"/>
  <c r="DZ427" i="4" s="1"/>
  <c r="CY614" i="4"/>
  <c r="EA614" i="4"/>
  <c r="CY631" i="4"/>
  <c r="EA631" i="4" s="1"/>
  <c r="CX552" i="4"/>
  <c r="DZ552" i="4" s="1"/>
  <c r="DZ608" i="4"/>
  <c r="CX608" i="4"/>
  <c r="CY445" i="4"/>
  <c r="EA445" i="4" s="1"/>
  <c r="CY572" i="4"/>
  <c r="EA572" i="4"/>
  <c r="CY458" i="4"/>
  <c r="EA458" i="4"/>
  <c r="DZ529" i="4"/>
  <c r="CX529" i="4"/>
  <c r="CY16" i="4"/>
  <c r="EA16" i="4"/>
  <c r="CY23" i="4"/>
  <c r="EA23" i="4"/>
  <c r="CY75" i="4"/>
  <c r="EA75" i="4"/>
  <c r="CY122" i="4"/>
  <c r="EA122" i="4" s="1"/>
  <c r="CX144" i="4"/>
  <c r="DZ144" i="4" s="1"/>
  <c r="CX12" i="4"/>
  <c r="DZ12" i="4"/>
  <c r="CX43" i="4"/>
  <c r="DZ43" i="4"/>
  <c r="CY46" i="4"/>
  <c r="EA46" i="4" s="1"/>
  <c r="CX10" i="4"/>
  <c r="DZ10" i="4"/>
  <c r="CX52" i="4"/>
  <c r="DZ52" i="4" s="1"/>
  <c r="CX56" i="4"/>
  <c r="DZ56" i="4" s="1"/>
  <c r="CX91" i="4"/>
  <c r="DZ91" i="4" s="1"/>
  <c r="CX96" i="4"/>
  <c r="DZ96" i="4" s="1"/>
  <c r="CY252" i="4"/>
  <c r="EA252" i="4" s="1"/>
  <c r="CY127" i="4"/>
  <c r="EA127" i="4" s="1"/>
  <c r="EA199" i="4"/>
  <c r="CY199" i="4"/>
  <c r="CX339" i="4"/>
  <c r="DZ339" i="4"/>
  <c r="CX225" i="4"/>
  <c r="DZ225" i="4"/>
  <c r="CY291" i="4"/>
  <c r="EA291" i="4" s="1"/>
  <c r="CY269" i="4"/>
  <c r="EA269" i="4" s="1"/>
  <c r="CY306" i="4"/>
  <c r="EA306" i="4"/>
  <c r="CY388" i="4"/>
  <c r="EA388" i="4" s="1"/>
  <c r="CX392" i="4"/>
  <c r="DZ392" i="4"/>
  <c r="EA377" i="4"/>
  <c r="CY377" i="4"/>
  <c r="CY210" i="4"/>
  <c r="EA210" i="4"/>
  <c r="CX254" i="4"/>
  <c r="DZ254" i="4" s="1"/>
  <c r="CX314" i="4"/>
  <c r="DZ314" i="4"/>
  <c r="CY467" i="4"/>
  <c r="EA467" i="4" s="1"/>
  <c r="CX438" i="4"/>
  <c r="DZ438" i="4"/>
  <c r="CY529" i="4"/>
  <c r="EA529" i="4" s="1"/>
  <c r="CX452" i="4"/>
  <c r="DZ452" i="4" s="1"/>
  <c r="EA448" i="4"/>
  <c r="CY448" i="4"/>
  <c r="CY487" i="4"/>
  <c r="EA487" i="4"/>
  <c r="CX580" i="4"/>
  <c r="DZ580" i="4"/>
  <c r="CX434" i="4"/>
  <c r="DZ434" i="4"/>
  <c r="CY463" i="4"/>
  <c r="EA463" i="4" s="1"/>
  <c r="CY490" i="4"/>
  <c r="EA490" i="4"/>
  <c r="CY532" i="4"/>
  <c r="EA532" i="4"/>
  <c r="CY560" i="4"/>
  <c r="EA560" i="4"/>
  <c r="DZ635" i="4"/>
  <c r="CX635" i="4"/>
  <c r="CX534" i="4"/>
  <c r="DZ534" i="4" s="1"/>
  <c r="CX514" i="4"/>
  <c r="DZ514" i="4" s="1"/>
  <c r="CY642" i="4"/>
  <c r="EA642" i="4"/>
  <c r="CX623" i="4"/>
  <c r="DZ623" i="4" s="1"/>
  <c r="CX544" i="4"/>
  <c r="DZ544" i="4" s="1"/>
  <c r="CX560" i="4"/>
  <c r="DZ560" i="4" s="1"/>
  <c r="CX535" i="4"/>
  <c r="DZ535" i="4"/>
  <c r="EA627" i="4"/>
  <c r="CY627" i="4"/>
  <c r="CY659" i="4"/>
  <c r="EA659" i="4" s="1"/>
  <c r="CX503" i="4"/>
  <c r="DZ503" i="4"/>
  <c r="CY548" i="4"/>
  <c r="EA548" i="4" s="1"/>
  <c r="CY673" i="4"/>
  <c r="EA673" i="4" s="1"/>
  <c r="CX22" i="4"/>
  <c r="DZ22" i="4"/>
  <c r="CY21" i="4"/>
  <c r="EA21" i="4" s="1"/>
  <c r="CX16" i="4"/>
  <c r="DZ16" i="4" s="1"/>
  <c r="DZ31" i="4"/>
  <c r="CX31" i="4"/>
  <c r="CY17" i="4"/>
  <c r="EA17" i="4" s="1"/>
  <c r="CX41" i="4"/>
  <c r="DZ41" i="4"/>
  <c r="CY70" i="4"/>
  <c r="EA70" i="4"/>
  <c r="DZ32" i="4"/>
  <c r="CX32" i="4"/>
  <c r="CY81" i="4"/>
  <c r="EA81" i="4"/>
  <c r="CX71" i="4"/>
  <c r="DZ71" i="4"/>
  <c r="CY53" i="4"/>
  <c r="EA53" i="4" s="1"/>
  <c r="CY91" i="4"/>
  <c r="EA91" i="4" s="1"/>
  <c r="CY92" i="4"/>
  <c r="EA92" i="4" s="1"/>
  <c r="CX115" i="4"/>
  <c r="DZ115" i="4"/>
  <c r="CY63" i="4"/>
  <c r="EA63" i="4" s="1"/>
  <c r="CX110" i="4"/>
  <c r="DZ110" i="4" s="1"/>
  <c r="CX83" i="4"/>
  <c r="DZ83" i="4" s="1"/>
  <c r="CX107" i="4"/>
  <c r="DZ107" i="4" s="1"/>
  <c r="CX72" i="4"/>
  <c r="DZ72" i="4"/>
  <c r="CX108" i="4"/>
  <c r="DZ108" i="4" s="1"/>
  <c r="CY151" i="4"/>
  <c r="EA151" i="4" s="1"/>
  <c r="CY84" i="4"/>
  <c r="EA84" i="4"/>
  <c r="CX155" i="4"/>
  <c r="DZ155" i="4"/>
  <c r="CX171" i="4"/>
  <c r="DZ171" i="4" s="1"/>
  <c r="CX114" i="4"/>
  <c r="DZ114" i="4"/>
  <c r="CY154" i="4"/>
  <c r="EA154" i="4"/>
  <c r="CX177" i="4"/>
  <c r="DZ177" i="4"/>
  <c r="DZ203" i="4"/>
  <c r="CX203" i="4"/>
  <c r="CY108" i="4"/>
  <c r="EA108" i="4" s="1"/>
  <c r="CY198" i="4"/>
  <c r="EA198" i="4"/>
  <c r="CX170" i="4"/>
  <c r="DZ170" i="4"/>
  <c r="CX246" i="4"/>
  <c r="DZ246" i="4" s="1"/>
  <c r="CX205" i="4"/>
  <c r="DZ205" i="4"/>
  <c r="CY259" i="4"/>
  <c r="EA259" i="4" s="1"/>
  <c r="CX207" i="4"/>
  <c r="DZ207" i="4" s="1"/>
  <c r="EA224" i="4"/>
  <c r="CY224" i="4"/>
  <c r="CY308" i="4"/>
  <c r="EA308" i="4" s="1"/>
  <c r="CX213" i="4"/>
  <c r="DZ213" i="4" s="1"/>
  <c r="CY226" i="4"/>
  <c r="EA226" i="4" s="1"/>
  <c r="DZ279" i="4"/>
  <c r="CX279" i="4"/>
  <c r="CY322" i="4"/>
  <c r="EA322" i="4"/>
  <c r="CX163" i="4"/>
  <c r="DZ163" i="4" s="1"/>
  <c r="CX253" i="4"/>
  <c r="DZ253" i="4"/>
  <c r="EA211" i="4"/>
  <c r="CY211" i="4"/>
  <c r="CY336" i="4"/>
  <c r="EA336" i="4"/>
  <c r="CY372" i="4"/>
  <c r="EA372" i="4"/>
  <c r="CX266" i="4"/>
  <c r="DZ266" i="4"/>
  <c r="CY342" i="4"/>
  <c r="EA342" i="4" s="1"/>
  <c r="CX367" i="4"/>
  <c r="DZ367" i="4" s="1"/>
  <c r="CX157" i="4"/>
  <c r="DZ157" i="4"/>
  <c r="CX332" i="4"/>
  <c r="DZ332" i="4" s="1"/>
  <c r="EA392" i="4"/>
  <c r="CY392" i="4"/>
  <c r="CY155" i="4"/>
  <c r="EA155" i="4" s="1"/>
  <c r="CY358" i="4"/>
  <c r="EA358" i="4"/>
  <c r="CX373" i="4"/>
  <c r="DZ373" i="4"/>
  <c r="EA396" i="4"/>
  <c r="CY396" i="4"/>
  <c r="CY194" i="4"/>
  <c r="EA194" i="4"/>
  <c r="CX328" i="4"/>
  <c r="DZ328" i="4" s="1"/>
  <c r="CX368" i="4"/>
  <c r="DZ368" i="4" s="1"/>
  <c r="CX235" i="4"/>
  <c r="DZ235" i="4" s="1"/>
  <c r="CY378" i="4"/>
  <c r="EA378" i="4"/>
  <c r="CY416" i="4"/>
  <c r="EA416" i="4" s="1"/>
  <c r="CY456" i="4"/>
  <c r="EA456" i="4" s="1"/>
  <c r="CX384" i="4"/>
  <c r="DZ384" i="4" s="1"/>
  <c r="CY443" i="4"/>
  <c r="EA443" i="4"/>
  <c r="CY500" i="4"/>
  <c r="EA500" i="4"/>
  <c r="CX201" i="4"/>
  <c r="DZ201" i="4" s="1"/>
  <c r="CX308" i="4"/>
  <c r="DZ308" i="4" s="1"/>
  <c r="CY480" i="4"/>
  <c r="EA480" i="4" s="1"/>
  <c r="CY512" i="4"/>
  <c r="EA512" i="4"/>
  <c r="CX588" i="4"/>
  <c r="DZ588" i="4" s="1"/>
  <c r="CY431" i="4"/>
  <c r="EA431" i="4"/>
  <c r="CY514" i="4"/>
  <c r="EA514" i="4" s="1"/>
  <c r="CX543" i="4"/>
  <c r="DZ543" i="4"/>
  <c r="CX469" i="4"/>
  <c r="DZ469" i="4" s="1"/>
  <c r="CY509" i="4"/>
  <c r="EA509" i="4" s="1"/>
  <c r="CY534" i="4"/>
  <c r="EA534" i="4"/>
  <c r="CX383" i="4"/>
  <c r="DZ383" i="4"/>
  <c r="CX437" i="4"/>
  <c r="DZ437" i="4"/>
  <c r="CX467" i="4"/>
  <c r="DZ467" i="4" s="1"/>
  <c r="CX310" i="4"/>
  <c r="DZ310" i="4"/>
  <c r="CX484" i="4"/>
  <c r="DZ484" i="4" s="1"/>
  <c r="CX582" i="4"/>
  <c r="DZ582" i="4"/>
  <c r="CX477" i="4"/>
  <c r="DZ477" i="4" s="1"/>
  <c r="CX520" i="4"/>
  <c r="DZ520" i="4"/>
  <c r="CY563" i="4"/>
  <c r="EA563" i="4"/>
  <c r="CX527" i="4"/>
  <c r="DZ527" i="4"/>
  <c r="CY561" i="4"/>
  <c r="EA561" i="4"/>
  <c r="CX591" i="4"/>
  <c r="DZ591" i="4"/>
  <c r="CX664" i="4"/>
  <c r="DZ664" i="4" s="1"/>
  <c r="CX393" i="4"/>
  <c r="DZ393" i="4" s="1"/>
  <c r="CY519" i="4"/>
  <c r="EA519" i="4"/>
  <c r="CY591" i="4"/>
  <c r="EA591" i="4" s="1"/>
  <c r="CY570" i="4"/>
  <c r="EA570" i="4"/>
  <c r="CY481" i="4"/>
  <c r="EA481" i="4" s="1"/>
  <c r="CX579" i="4"/>
  <c r="DZ579" i="4"/>
  <c r="CY612" i="4"/>
  <c r="EA612" i="4" s="1"/>
  <c r="CY609" i="4"/>
  <c r="EA609" i="4"/>
  <c r="CX663" i="4"/>
  <c r="DZ663" i="4" s="1"/>
  <c r="CY524" i="4"/>
  <c r="EA524" i="4" s="1"/>
  <c r="CY615" i="4"/>
  <c r="EA615" i="4" s="1"/>
  <c r="CX42" i="4"/>
  <c r="DZ42" i="4" s="1"/>
  <c r="CX60" i="4"/>
  <c r="DZ60" i="4"/>
  <c r="CY111" i="4"/>
  <c r="EA111" i="4" s="1"/>
  <c r="CY223" i="4"/>
  <c r="EA223" i="4"/>
  <c r="CY130" i="4"/>
  <c r="EA130" i="4"/>
  <c r="CY273" i="4"/>
  <c r="EA273" i="4" s="1"/>
  <c r="EA284" i="4"/>
  <c r="CY284" i="4"/>
  <c r="CX355" i="4"/>
  <c r="DZ355" i="4" s="1"/>
  <c r="CX362" i="4"/>
  <c r="DZ362" i="4"/>
  <c r="CY408" i="4"/>
  <c r="EA408" i="4" s="1"/>
  <c r="CX242" i="4"/>
  <c r="DZ242" i="4" s="1"/>
  <c r="CX296" i="4"/>
  <c r="DZ296" i="4" s="1"/>
  <c r="CY222" i="4"/>
  <c r="EA222" i="4" s="1"/>
  <c r="CX429" i="4"/>
  <c r="DZ429" i="4" s="1"/>
  <c r="DZ394" i="4"/>
  <c r="CX394" i="4"/>
  <c r="CY528" i="4"/>
  <c r="EA528" i="4" s="1"/>
  <c r="CY464" i="4"/>
  <c r="EA464" i="4" s="1"/>
  <c r="CX365" i="4"/>
  <c r="DZ365" i="4" s="1"/>
  <c r="CY440" i="4"/>
  <c r="EA440" i="4" s="1"/>
  <c r="CY603" i="4"/>
  <c r="EA603" i="4" s="1"/>
  <c r="CX528" i="4"/>
  <c r="DZ528" i="4" s="1"/>
  <c r="CX666" i="4"/>
  <c r="DZ666" i="4"/>
  <c r="CX602" i="4"/>
  <c r="DZ602" i="4" s="1"/>
  <c r="CX472" i="4"/>
  <c r="DZ472" i="4" s="1"/>
  <c r="CY531" i="4"/>
  <c r="EA531" i="4"/>
  <c r="CY582" i="4"/>
  <c r="EA582" i="4"/>
  <c r="CY618" i="4"/>
  <c r="EA618" i="4" s="1"/>
  <c r="CX40" i="4"/>
  <c r="DZ40" i="4" s="1"/>
  <c r="CY24" i="4"/>
  <c r="EA24" i="4" s="1"/>
  <c r="CX68" i="4"/>
  <c r="DZ68" i="4"/>
  <c r="CY101" i="4"/>
  <c r="EA101" i="4" s="1"/>
  <c r="CX95" i="4"/>
  <c r="DZ95" i="4" s="1"/>
  <c r="CY80" i="4"/>
  <c r="EA80" i="4" s="1"/>
  <c r="CX127" i="4"/>
  <c r="DZ127" i="4"/>
  <c r="CY142" i="4"/>
  <c r="EA142" i="4" s="1"/>
  <c r="CY71" i="4"/>
  <c r="EA71" i="4" s="1"/>
  <c r="CY227" i="4"/>
  <c r="EA227" i="4"/>
  <c r="CY266" i="4"/>
  <c r="EA266" i="4" s="1"/>
  <c r="CX222" i="4"/>
  <c r="DZ222" i="4" s="1"/>
  <c r="CX174" i="4"/>
  <c r="DZ174" i="4"/>
  <c r="CY288" i="4"/>
  <c r="EA288" i="4" s="1"/>
  <c r="CY240" i="4"/>
  <c r="EA240" i="4"/>
  <c r="CX240" i="4"/>
  <c r="DZ240" i="4" s="1"/>
  <c r="CY366" i="4"/>
  <c r="EA366" i="4" s="1"/>
  <c r="CY383" i="4"/>
  <c r="EA383" i="4"/>
  <c r="CX304" i="4"/>
  <c r="DZ304" i="4" s="1"/>
  <c r="EA380" i="4"/>
  <c r="CY380" i="4"/>
  <c r="CY412" i="4"/>
  <c r="EA412" i="4" s="1"/>
  <c r="CY394" i="4"/>
  <c r="EA394" i="4"/>
  <c r="CX318" i="4"/>
  <c r="DZ318" i="4"/>
  <c r="EA400" i="4"/>
  <c r="CY400" i="4"/>
  <c r="CY496" i="4"/>
  <c r="EA496" i="4"/>
  <c r="CX507" i="4"/>
  <c r="DZ507" i="4"/>
  <c r="CX444" i="4"/>
  <c r="DZ444" i="4" s="1"/>
  <c r="DZ349" i="4"/>
  <c r="CX349" i="4"/>
  <c r="CY565" i="4"/>
  <c r="EA565" i="4"/>
  <c r="CX624" i="4"/>
  <c r="DZ624" i="4" s="1"/>
  <c r="CX500" i="4"/>
  <c r="DZ500" i="4" s="1"/>
  <c r="CX509" i="4"/>
  <c r="DZ509" i="4" s="1"/>
  <c r="CY634" i="4"/>
  <c r="EA634" i="4"/>
  <c r="CX513" i="4"/>
  <c r="DZ513" i="4"/>
  <c r="CX647" i="4"/>
  <c r="DZ647" i="4" s="1"/>
  <c r="EA43" i="4"/>
  <c r="CY43" i="4"/>
  <c r="CX48" i="4"/>
  <c r="DZ48" i="4"/>
  <c r="CX37" i="4"/>
  <c r="DZ37" i="4"/>
  <c r="CY49" i="4"/>
  <c r="EA49" i="4" s="1"/>
  <c r="DZ51" i="4"/>
  <c r="CX51" i="4"/>
  <c r="CY119" i="4"/>
  <c r="EA119" i="4" s="1"/>
  <c r="CX100" i="4"/>
  <c r="DZ100" i="4" s="1"/>
  <c r="CX197" i="4"/>
  <c r="DZ197" i="4"/>
  <c r="CY12" i="4"/>
  <c r="EA12" i="4" s="1"/>
  <c r="CY74" i="4"/>
  <c r="EA74" i="4" s="1"/>
  <c r="CX54" i="4"/>
  <c r="DZ54" i="4"/>
  <c r="CX66" i="4"/>
  <c r="DZ66" i="4" s="1"/>
  <c r="CX86" i="4"/>
  <c r="DZ86" i="4" s="1"/>
  <c r="CY38" i="4"/>
  <c r="EA38" i="4" s="1"/>
  <c r="CY107" i="4"/>
  <c r="EA107" i="4"/>
  <c r="CY117" i="4"/>
  <c r="EA117" i="4"/>
  <c r="EA136" i="4"/>
  <c r="CY136" i="4"/>
  <c r="CX116" i="4"/>
  <c r="DZ116" i="4"/>
  <c r="CY138" i="4"/>
  <c r="EA138" i="4" s="1"/>
  <c r="CX117" i="4"/>
  <c r="DZ117" i="4" s="1"/>
  <c r="CX190" i="4"/>
  <c r="DZ190" i="4" s="1"/>
  <c r="CX38" i="4"/>
  <c r="DZ38" i="4" s="1"/>
  <c r="CX141" i="4"/>
  <c r="DZ141" i="4" s="1"/>
  <c r="CY234" i="4"/>
  <c r="EA234" i="4" s="1"/>
  <c r="DZ251" i="4"/>
  <c r="CX251" i="4"/>
  <c r="CX224" i="4"/>
  <c r="DZ224" i="4" s="1"/>
  <c r="CX335" i="4"/>
  <c r="DZ335" i="4"/>
  <c r="CY286" i="4"/>
  <c r="EA286" i="4"/>
  <c r="EA371" i="4"/>
  <c r="CY371" i="4"/>
  <c r="CX323" i="4"/>
  <c r="DZ323" i="4" s="1"/>
  <c r="CY411" i="4"/>
  <c r="EA411" i="4"/>
  <c r="CX288" i="4"/>
  <c r="DZ288" i="4" s="1"/>
  <c r="EA429" i="4"/>
  <c r="CY429" i="4"/>
  <c r="CY670" i="4"/>
  <c r="EA670" i="4"/>
  <c r="CX497" i="4"/>
  <c r="DZ497" i="4"/>
  <c r="CY577" i="4"/>
  <c r="EA577" i="4" s="1"/>
  <c r="EA652" i="4"/>
  <c r="CY652" i="4"/>
  <c r="CX568" i="4"/>
  <c r="DZ568" i="4" s="1"/>
  <c r="CX463" i="4"/>
  <c r="DZ463" i="4" s="1"/>
  <c r="CY588" i="4"/>
  <c r="EA588" i="4" s="1"/>
  <c r="CX516" i="4"/>
  <c r="DZ516" i="4" s="1"/>
  <c r="CX564" i="4"/>
  <c r="DZ564" i="4" s="1"/>
  <c r="CX595" i="4"/>
  <c r="DZ595" i="4" s="1"/>
  <c r="CX409" i="4"/>
  <c r="DZ409" i="4" s="1"/>
  <c r="CY596" i="4"/>
  <c r="EA596" i="4" s="1"/>
  <c r="CX17" i="4"/>
  <c r="DZ17" i="4" s="1"/>
  <c r="CY9" i="4"/>
  <c r="EA9" i="4" s="1"/>
  <c r="CY27" i="4"/>
  <c r="EA27" i="4"/>
  <c r="CX26" i="4"/>
  <c r="DZ26" i="4" s="1"/>
  <c r="CX19" i="4"/>
  <c r="DZ19" i="4"/>
  <c r="CX39" i="4"/>
  <c r="DZ39" i="4" s="1"/>
  <c r="CY25" i="4"/>
  <c r="EA25" i="4"/>
  <c r="CY35" i="4"/>
  <c r="EA35" i="4" s="1"/>
  <c r="CX64" i="4"/>
  <c r="DZ64" i="4"/>
  <c r="CX25" i="4"/>
  <c r="DZ25" i="4"/>
  <c r="CX45" i="4"/>
  <c r="DZ45" i="4" s="1"/>
  <c r="CY58" i="4"/>
  <c r="EA58" i="4"/>
  <c r="CY99" i="4"/>
  <c r="EA99" i="4"/>
  <c r="CY89" i="4"/>
  <c r="EA89" i="4"/>
  <c r="CY65" i="4"/>
  <c r="EA65" i="4"/>
  <c r="CY79" i="4"/>
  <c r="EA79" i="4"/>
  <c r="CX87" i="4"/>
  <c r="DZ87" i="4" s="1"/>
  <c r="CY112" i="4"/>
  <c r="EA112" i="4" s="1"/>
  <c r="CX85" i="4"/>
  <c r="DZ85" i="4"/>
  <c r="CY10" i="4"/>
  <c r="EA10" i="4" s="1"/>
  <c r="CY140" i="4"/>
  <c r="EA140" i="4"/>
  <c r="CX74" i="4"/>
  <c r="DZ74" i="4"/>
  <c r="CY78" i="4"/>
  <c r="EA78" i="4" s="1"/>
  <c r="CY110" i="4"/>
  <c r="EA110" i="4"/>
  <c r="CX123" i="4"/>
  <c r="DZ123" i="4"/>
  <c r="CX151" i="4"/>
  <c r="DZ151" i="4"/>
  <c r="CX167" i="4"/>
  <c r="DZ167" i="4"/>
  <c r="CX138" i="4"/>
  <c r="DZ138" i="4"/>
  <c r="CY146" i="4"/>
  <c r="EA146" i="4" s="1"/>
  <c r="CX206" i="4"/>
  <c r="DZ206" i="4"/>
  <c r="CX132" i="4"/>
  <c r="DZ132" i="4" s="1"/>
  <c r="CY191" i="4"/>
  <c r="EA191" i="4" s="1"/>
  <c r="CY144" i="4"/>
  <c r="EA144" i="4"/>
  <c r="CX179" i="4"/>
  <c r="DZ179" i="4"/>
  <c r="CY62" i="4"/>
  <c r="EA62" i="4"/>
  <c r="CY134" i="4"/>
  <c r="EA134" i="4" s="1"/>
  <c r="CY159" i="4"/>
  <c r="EA159" i="4" s="1"/>
  <c r="CY187" i="4"/>
  <c r="EA187" i="4" s="1"/>
  <c r="CY123" i="4"/>
  <c r="EA123" i="4" s="1"/>
  <c r="CX154" i="4"/>
  <c r="DZ154" i="4" s="1"/>
  <c r="CX204" i="4"/>
  <c r="DZ204" i="4" s="1"/>
  <c r="CY220" i="4"/>
  <c r="EA220" i="4"/>
  <c r="CX215" i="4"/>
  <c r="DZ215" i="4" s="1"/>
  <c r="CX173" i="4"/>
  <c r="DZ173" i="4" s="1"/>
  <c r="CY232" i="4"/>
  <c r="EA232" i="4" s="1"/>
  <c r="CX263" i="4"/>
  <c r="DZ263" i="4" s="1"/>
  <c r="CX274" i="4"/>
  <c r="DZ274" i="4"/>
  <c r="CX122" i="4"/>
  <c r="DZ122" i="4" s="1"/>
  <c r="CY225" i="4"/>
  <c r="EA225" i="4" s="1"/>
  <c r="CX255" i="4"/>
  <c r="DZ255" i="4" s="1"/>
  <c r="CX236" i="4"/>
  <c r="DZ236" i="4" s="1"/>
  <c r="EA270" i="4"/>
  <c r="CY270" i="4"/>
  <c r="CY312" i="4"/>
  <c r="EA312" i="4" s="1"/>
  <c r="CY170" i="4"/>
  <c r="EA170" i="4"/>
  <c r="CX259" i="4"/>
  <c r="DZ259" i="4" s="1"/>
  <c r="CX351" i="4"/>
  <c r="DZ351" i="4" s="1"/>
  <c r="CX200" i="4"/>
  <c r="DZ200" i="4" s="1"/>
  <c r="CX343" i="4"/>
  <c r="DZ343" i="4"/>
  <c r="CY364" i="4"/>
  <c r="EA364" i="4" s="1"/>
  <c r="CX161" i="4"/>
  <c r="DZ161" i="4" s="1"/>
  <c r="CX350" i="4"/>
  <c r="DZ350" i="4"/>
  <c r="CY363" i="4"/>
  <c r="EA363" i="4" s="1"/>
  <c r="CY389" i="4"/>
  <c r="EA389" i="4" s="1"/>
  <c r="EA404" i="4"/>
  <c r="CY404" i="4"/>
  <c r="CX301" i="4"/>
  <c r="DZ301" i="4" s="1"/>
  <c r="CX408" i="4"/>
  <c r="DZ408" i="4"/>
  <c r="CX305" i="4"/>
  <c r="DZ305" i="4"/>
  <c r="CX282" i="4"/>
  <c r="DZ282" i="4" s="1"/>
  <c r="CX241" i="4"/>
  <c r="DZ241" i="4"/>
  <c r="CY319" i="4"/>
  <c r="EA319" i="4" s="1"/>
  <c r="CY423" i="4"/>
  <c r="EA423" i="4"/>
  <c r="CX330" i="4"/>
  <c r="DZ330" i="4" s="1"/>
  <c r="CX399" i="4"/>
  <c r="DZ399" i="4"/>
  <c r="CX217" i="4"/>
  <c r="DZ217" i="4" s="1"/>
  <c r="CX471" i="4"/>
  <c r="DZ471" i="4" s="1"/>
  <c r="EA488" i="4"/>
  <c r="CY488" i="4"/>
  <c r="CX306" i="4"/>
  <c r="DZ306" i="4"/>
  <c r="CX443" i="4"/>
  <c r="DZ443" i="4" s="1"/>
  <c r="CY334" i="4"/>
  <c r="EA334" i="4" s="1"/>
  <c r="DZ146" i="4"/>
  <c r="CX146" i="4"/>
  <c r="CX465" i="4"/>
  <c r="DZ465" i="4" s="1"/>
  <c r="CX506" i="4"/>
  <c r="DZ506" i="4"/>
  <c r="CX556" i="4"/>
  <c r="DZ556" i="4" s="1"/>
  <c r="EA343" i="4"/>
  <c r="CY343" i="4"/>
  <c r="CX435" i="4"/>
  <c r="DZ435" i="4"/>
  <c r="CX539" i="4"/>
  <c r="DZ539" i="4"/>
  <c r="CY452" i="4"/>
  <c r="EA452" i="4" s="1"/>
  <c r="CY491" i="4"/>
  <c r="EA491" i="4" s="1"/>
  <c r="CX522" i="4"/>
  <c r="DZ522" i="4"/>
  <c r="CY455" i="4"/>
  <c r="EA455" i="4"/>
  <c r="CY508" i="4"/>
  <c r="EA508" i="4"/>
  <c r="CX137" i="4"/>
  <c r="DZ137" i="4" s="1"/>
  <c r="CX416" i="4"/>
  <c r="DZ416" i="4" s="1"/>
  <c r="CY564" i="4"/>
  <c r="EA564" i="4"/>
  <c r="CY646" i="4"/>
  <c r="EA646" i="4"/>
  <c r="CY550" i="4"/>
  <c r="EA550" i="4" s="1"/>
  <c r="CX483" i="4"/>
  <c r="DZ483" i="4"/>
  <c r="CY566" i="4"/>
  <c r="EA566" i="4" s="1"/>
  <c r="CX601" i="4"/>
  <c r="DZ601" i="4" s="1"/>
  <c r="EA619" i="4"/>
  <c r="CY619" i="4"/>
  <c r="CY626" i="4"/>
  <c r="EA626" i="4"/>
  <c r="CY636" i="4"/>
  <c r="EA636" i="4" s="1"/>
  <c r="CX665" i="4"/>
  <c r="DZ665" i="4" s="1"/>
  <c r="CY438" i="4"/>
  <c r="EA438" i="4" s="1"/>
  <c r="CX570" i="4"/>
  <c r="DZ570" i="4"/>
  <c r="CY663" i="4"/>
  <c r="EA663" i="4" s="1"/>
  <c r="CX655" i="4"/>
  <c r="DZ655" i="4"/>
  <c r="CX423" i="4"/>
  <c r="DZ423" i="4" s="1"/>
  <c r="CX488" i="4"/>
  <c r="DZ488" i="4" s="1"/>
  <c r="CY655" i="4"/>
  <c r="EA655" i="4" s="1"/>
  <c r="CY593" i="4"/>
  <c r="EA593" i="4"/>
  <c r="DZ436" i="4"/>
  <c r="CX436" i="4"/>
  <c r="CX531" i="4"/>
  <c r="DZ531" i="4" s="1"/>
  <c r="CX611" i="4"/>
  <c r="DZ611" i="4"/>
  <c r="CX659" i="4"/>
  <c r="DZ659" i="4"/>
  <c r="CX415" i="4"/>
  <c r="DZ415" i="4" s="1"/>
  <c r="CY479" i="4"/>
  <c r="EA479" i="4"/>
  <c r="CX555" i="4"/>
  <c r="DZ555" i="4"/>
  <c r="CY628" i="4"/>
  <c r="EA628" i="4" s="1"/>
  <c r="EA644" i="4"/>
  <c r="CY644" i="4"/>
  <c r="CY660" i="4"/>
  <c r="EA660" i="4" s="1"/>
  <c r="CX326" i="4"/>
  <c r="DZ326" i="4"/>
  <c r="CX673" i="4"/>
  <c r="DZ673" i="4"/>
  <c r="CX15" i="4"/>
  <c r="DZ15" i="4" s="1"/>
  <c r="CY51" i="4"/>
  <c r="EA51" i="4"/>
  <c r="CY93" i="4"/>
  <c r="EA93" i="4" s="1"/>
  <c r="CX88" i="4"/>
  <c r="DZ88" i="4" s="1"/>
  <c r="EA207" i="4"/>
  <c r="CY207" i="4"/>
  <c r="CY216" i="4"/>
  <c r="EA216" i="4" s="1"/>
  <c r="CY215" i="4"/>
  <c r="EA215" i="4" s="1"/>
  <c r="CY277" i="4"/>
  <c r="EA277" i="4"/>
  <c r="CY320" i="4"/>
  <c r="EA320" i="4" s="1"/>
  <c r="CX371" i="4"/>
  <c r="DZ371" i="4" s="1"/>
  <c r="CX216" i="4"/>
  <c r="DZ216" i="4" s="1"/>
  <c r="CY379" i="4"/>
  <c r="EA379" i="4"/>
  <c r="CY420" i="4"/>
  <c r="EA420" i="4" s="1"/>
  <c r="CX333" i="4"/>
  <c r="DZ333" i="4" s="1"/>
  <c r="CX299" i="4"/>
  <c r="DZ299" i="4"/>
  <c r="CY387" i="4"/>
  <c r="EA387" i="4"/>
  <c r="CY327" i="4"/>
  <c r="EA327" i="4" s="1"/>
  <c r="CY278" i="4"/>
  <c r="EA278" i="4" s="1"/>
  <c r="CX388" i="4"/>
  <c r="DZ388" i="4" s="1"/>
  <c r="CX412" i="4"/>
  <c r="DZ412" i="4"/>
  <c r="CY539" i="4"/>
  <c r="EA539" i="4"/>
  <c r="CY486" i="4"/>
  <c r="EA486" i="4"/>
  <c r="CY535" i="4"/>
  <c r="EA535" i="4"/>
  <c r="CX466" i="4"/>
  <c r="DZ466" i="4"/>
  <c r="CY581" i="4"/>
  <c r="EA581" i="4" s="1"/>
  <c r="CY555" i="4"/>
  <c r="EA555" i="4" s="1"/>
  <c r="CY665" i="4"/>
  <c r="EA665" i="4"/>
  <c r="CY585" i="4"/>
  <c r="EA585" i="4"/>
  <c r="CY579" i="4"/>
  <c r="EA579" i="4"/>
  <c r="CX607" i="4"/>
  <c r="DZ607" i="4"/>
  <c r="CX639" i="4"/>
  <c r="DZ639" i="4"/>
  <c r="CY511" i="4"/>
  <c r="EA511" i="4"/>
  <c r="CY602" i="4"/>
  <c r="EA602" i="4"/>
  <c r="CX458" i="4"/>
  <c r="DZ458" i="4"/>
  <c r="CY22" i="4"/>
  <c r="EA22" i="4"/>
  <c r="CX101" i="4"/>
  <c r="DZ101" i="4"/>
  <c r="CX159" i="4"/>
  <c r="DZ159" i="4"/>
  <c r="CX164" i="4"/>
  <c r="DZ164" i="4" s="1"/>
  <c r="CY190" i="4"/>
  <c r="EA190" i="4"/>
  <c r="CY296" i="4"/>
  <c r="EA296" i="4" s="1"/>
  <c r="CY143" i="4"/>
  <c r="EA143" i="4"/>
  <c r="CX315" i="4"/>
  <c r="DZ315" i="4"/>
  <c r="CX327" i="4"/>
  <c r="DZ327" i="4" s="1"/>
  <c r="CY348" i="4"/>
  <c r="EA348" i="4" s="1"/>
  <c r="CX191" i="4"/>
  <c r="DZ191" i="4"/>
  <c r="CY349" i="4"/>
  <c r="EA349" i="4"/>
  <c r="CY471" i="4"/>
  <c r="EA471" i="4"/>
  <c r="CX448" i="4"/>
  <c r="DZ448" i="4" s="1"/>
  <c r="CX572" i="4"/>
  <c r="DZ572" i="4" s="1"/>
  <c r="CX511" i="4"/>
  <c r="DZ511" i="4" s="1"/>
  <c r="CY671" i="4"/>
  <c r="EA671" i="4" s="1"/>
  <c r="CY476" i="4"/>
  <c r="EA476" i="4" s="1"/>
  <c r="CX510" i="4"/>
  <c r="DZ510" i="4" s="1"/>
  <c r="CX658" i="4"/>
  <c r="DZ658" i="4"/>
  <c r="CY647" i="4"/>
  <c r="EA647" i="4" s="1"/>
  <c r="CY650" i="4"/>
  <c r="EA650" i="4"/>
  <c r="CY574" i="4"/>
  <c r="EA574" i="4" s="1"/>
  <c r="CX34" i="4"/>
  <c r="DZ34" i="4"/>
  <c r="CY83" i="4"/>
  <c r="EA83" i="4" s="1"/>
  <c r="CY96" i="4"/>
  <c r="EA96" i="4" s="1"/>
  <c r="DZ78" i="4"/>
  <c r="CX78" i="4"/>
  <c r="CY106" i="4"/>
  <c r="EA106" i="4"/>
  <c r="CY120" i="4"/>
  <c r="EA120" i="4" s="1"/>
  <c r="CY208" i="4"/>
  <c r="EA208" i="4" s="1"/>
  <c r="CX20" i="4"/>
  <c r="DZ20" i="4" s="1"/>
  <c r="CY50" i="4"/>
  <c r="EA50" i="4"/>
  <c r="CY48" i="4"/>
  <c r="EA48" i="4" s="1"/>
  <c r="CX81" i="4"/>
  <c r="DZ81" i="4"/>
  <c r="DZ98" i="4"/>
  <c r="CX98" i="4"/>
  <c r="CX103" i="4"/>
  <c r="DZ103" i="4"/>
  <c r="CY103" i="4"/>
  <c r="EA103" i="4"/>
  <c r="CY158" i="4"/>
  <c r="EA158" i="4"/>
  <c r="CX214" i="4"/>
  <c r="DZ214" i="4" s="1"/>
  <c r="CX118" i="4"/>
  <c r="DZ118" i="4"/>
  <c r="CX199" i="4"/>
  <c r="DZ199" i="4"/>
  <c r="CY242" i="4"/>
  <c r="EA242" i="4"/>
  <c r="EA304" i="4"/>
  <c r="CY304" i="4"/>
  <c r="CY255" i="4"/>
  <c r="EA255" i="4"/>
  <c r="CY287" i="4"/>
  <c r="EA287" i="4" s="1"/>
  <c r="CY335" i="4"/>
  <c r="EA335" i="4" s="1"/>
  <c r="CY350" i="4"/>
  <c r="EA350" i="4" s="1"/>
  <c r="CY399" i="4"/>
  <c r="EA399" i="4"/>
  <c r="CY403" i="4"/>
  <c r="EA403" i="4"/>
  <c r="CY407" i="4"/>
  <c r="EA407" i="4"/>
  <c r="CX404" i="4"/>
  <c r="DZ404" i="4" s="1"/>
  <c r="CX519" i="4"/>
  <c r="DZ519" i="4"/>
  <c r="CX617" i="4"/>
  <c r="DZ617" i="4" s="1"/>
  <c r="CY635" i="4"/>
  <c r="EA635" i="4" s="1"/>
  <c r="CY654" i="4"/>
  <c r="EA654" i="4"/>
  <c r="CX504" i="4"/>
  <c r="DZ504" i="4" s="1"/>
  <c r="CX480" i="4"/>
  <c r="DZ480" i="4" s="1"/>
  <c r="CX549" i="4"/>
  <c r="DZ549" i="4" s="1"/>
  <c r="CY517" i="4"/>
  <c r="EA517" i="4" s="1"/>
  <c r="CY643" i="4"/>
  <c r="EA643" i="4" s="1"/>
  <c r="CX24" i="4"/>
  <c r="DZ24" i="4" s="1"/>
  <c r="CX9" i="4"/>
  <c r="DZ9" i="4" s="1"/>
  <c r="CX29" i="4"/>
  <c r="DZ29" i="4"/>
  <c r="CY32" i="4"/>
  <c r="EA32" i="4"/>
  <c r="CY47" i="4"/>
  <c r="EA47" i="4"/>
  <c r="CY55" i="4"/>
  <c r="EA55" i="4" s="1"/>
  <c r="CY30" i="4"/>
  <c r="EA30" i="4" s="1"/>
  <c r="CY14" i="4"/>
  <c r="EA14" i="4"/>
  <c r="CY39" i="4"/>
  <c r="EA39" i="4"/>
  <c r="CY20" i="4"/>
  <c r="EA20" i="4"/>
  <c r="CX82" i="4"/>
  <c r="DZ82" i="4" s="1"/>
  <c r="CY34" i="4"/>
  <c r="EA34" i="4"/>
  <c r="CY77" i="4"/>
  <c r="EA77" i="4"/>
  <c r="CX90" i="4"/>
  <c r="DZ90" i="4"/>
  <c r="CY31" i="4"/>
  <c r="EA31" i="4" s="1"/>
  <c r="CY67" i="4"/>
  <c r="EA67" i="4" s="1"/>
  <c r="CY61" i="4"/>
  <c r="EA61" i="4"/>
  <c r="CY73" i="4"/>
  <c r="EA73" i="4"/>
  <c r="CX93" i="4"/>
  <c r="DZ93" i="4" s="1"/>
  <c r="CX94" i="4"/>
  <c r="DZ94" i="4"/>
  <c r="CY115" i="4"/>
  <c r="EA115" i="4"/>
  <c r="CY126" i="4"/>
  <c r="EA126" i="4"/>
  <c r="CY148" i="4"/>
  <c r="EA148" i="4" s="1"/>
  <c r="CY76" i="4"/>
  <c r="EA76" i="4"/>
  <c r="CY152" i="4"/>
  <c r="EA152" i="4" s="1"/>
  <c r="CY167" i="4"/>
  <c r="EA167" i="4" s="1"/>
  <c r="CX99" i="4"/>
  <c r="DZ99" i="4"/>
  <c r="CX219" i="4"/>
  <c r="DZ219" i="4" s="1"/>
  <c r="CY184" i="4"/>
  <c r="EA184" i="4"/>
  <c r="CY214" i="4"/>
  <c r="EA214" i="4"/>
  <c r="CX165" i="4"/>
  <c r="DZ165" i="4" s="1"/>
  <c r="CX158" i="4"/>
  <c r="DZ158" i="4"/>
  <c r="CY186" i="4"/>
  <c r="EA186" i="4" s="1"/>
  <c r="CY239" i="4"/>
  <c r="EA239" i="4"/>
  <c r="CX198" i="4"/>
  <c r="DZ198" i="4"/>
  <c r="CX275" i="4"/>
  <c r="DZ275" i="4" s="1"/>
  <c r="CY316" i="4"/>
  <c r="EA316" i="4" s="1"/>
  <c r="CX258" i="4"/>
  <c r="DZ258" i="4"/>
  <c r="CY323" i="4"/>
  <c r="EA323" i="4" s="1"/>
  <c r="CY360" i="4"/>
  <c r="EA360" i="4"/>
  <c r="CX375" i="4"/>
  <c r="DZ375" i="4"/>
  <c r="CX262" i="4"/>
  <c r="DZ262" i="4"/>
  <c r="CY218" i="4"/>
  <c r="EA218" i="4"/>
  <c r="CX267" i="4"/>
  <c r="DZ267" i="4" s="1"/>
  <c r="CY310" i="4"/>
  <c r="EA310" i="4"/>
  <c r="CX359" i="4"/>
  <c r="DZ359" i="4" s="1"/>
  <c r="CY393" i="4"/>
  <c r="EA393" i="4" s="1"/>
  <c r="CY415" i="4"/>
  <c r="EA415" i="4"/>
  <c r="CY397" i="4"/>
  <c r="EA397" i="4" s="1"/>
  <c r="CY436" i="4"/>
  <c r="EA436" i="4" s="1"/>
  <c r="CX411" i="4"/>
  <c r="DZ411" i="4"/>
  <c r="CX380" i="4"/>
  <c r="DZ380" i="4"/>
  <c r="CY238" i="4"/>
  <c r="EA238" i="4" s="1"/>
  <c r="CX309" i="4"/>
  <c r="DZ309" i="4"/>
  <c r="CY271" i="4"/>
  <c r="EA271" i="4" s="1"/>
  <c r="CY315" i="4"/>
  <c r="EA315" i="4" s="1"/>
  <c r="CX344" i="4"/>
  <c r="DZ344" i="4" s="1"/>
  <c r="CY406" i="4"/>
  <c r="EA406" i="4"/>
  <c r="CY391" i="4"/>
  <c r="EA391" i="4"/>
  <c r="CX428" i="4"/>
  <c r="DZ428" i="4"/>
  <c r="CY475" i="4"/>
  <c r="EA475" i="4"/>
  <c r="CX311" i="4"/>
  <c r="DZ311" i="4" s="1"/>
  <c r="CY484" i="4"/>
  <c r="EA484" i="4" s="1"/>
  <c r="CX536" i="4"/>
  <c r="DZ536" i="4" s="1"/>
  <c r="CY536" i="4"/>
  <c r="EA536" i="4"/>
  <c r="CX571" i="4"/>
  <c r="DZ571" i="4"/>
  <c r="CY513" i="4"/>
  <c r="EA513" i="4" s="1"/>
  <c r="CX391" i="4"/>
  <c r="DZ391" i="4"/>
  <c r="CY494" i="4"/>
  <c r="EA494" i="4"/>
  <c r="CX462" i="4"/>
  <c r="DZ462" i="4"/>
  <c r="CY520" i="4"/>
  <c r="EA520" i="4"/>
  <c r="CX554" i="4"/>
  <c r="DZ554" i="4"/>
  <c r="CX651" i="4"/>
  <c r="DZ651" i="4" s="1"/>
  <c r="CX586" i="4"/>
  <c r="DZ586" i="4"/>
  <c r="CY261" i="4"/>
  <c r="EA261" i="4" s="1"/>
  <c r="CX508" i="4"/>
  <c r="DZ508" i="4" s="1"/>
  <c r="CY522" i="4"/>
  <c r="EA522" i="4"/>
  <c r="CX545" i="4"/>
  <c r="DZ545" i="4" s="1"/>
  <c r="CY551" i="4"/>
  <c r="EA551" i="4" s="1"/>
  <c r="CY584" i="4"/>
  <c r="EA584" i="4"/>
  <c r="CY623" i="4"/>
  <c r="EA623" i="4" s="1"/>
  <c r="CY641" i="4"/>
  <c r="EA641" i="4"/>
  <c r="CY468" i="4"/>
  <c r="EA468" i="4" s="1"/>
  <c r="CX566" i="4"/>
  <c r="DZ566" i="4"/>
  <c r="CX626" i="4"/>
  <c r="DZ626" i="4"/>
  <c r="CY590" i="4"/>
  <c r="EA590" i="4"/>
  <c r="CX407" i="4"/>
  <c r="DZ407" i="4"/>
  <c r="CX442" i="4"/>
  <c r="DZ442" i="4"/>
  <c r="CY465" i="4"/>
  <c r="EA465" i="4" s="1"/>
  <c r="CX482" i="4"/>
  <c r="DZ482" i="4"/>
  <c r="CY502" i="4"/>
  <c r="EA502" i="4" s="1"/>
  <c r="CX548" i="4"/>
  <c r="DZ548" i="4" s="1"/>
  <c r="CX418" i="4"/>
  <c r="DZ418" i="4"/>
  <c r="CY453" i="4"/>
  <c r="EA453" i="4" s="1"/>
  <c r="CY554" i="4"/>
  <c r="EA554" i="4" s="1"/>
  <c r="CY599" i="4"/>
  <c r="EA599" i="4" s="1"/>
  <c r="CY622" i="4"/>
  <c r="EA622" i="4"/>
  <c r="BN8" i="4" l="1"/>
  <c r="BZ8" i="4" s="1"/>
  <c r="CL8" i="4" s="1"/>
  <c r="BO8" i="4"/>
  <c r="CA8" i="4" s="1"/>
  <c r="CM8" i="4" s="1"/>
  <c r="BP8" i="4"/>
  <c r="BQ8" i="4"/>
  <c r="BR8" i="4"/>
  <c r="CD8" i="4" s="1"/>
  <c r="CP8" i="4" s="1"/>
  <c r="BS8" i="4"/>
  <c r="CE8" i="4" s="1"/>
  <c r="CQ8" i="4" s="1"/>
  <c r="BT8" i="4"/>
  <c r="CF8" i="4" s="1"/>
  <c r="CR8" i="4" s="1"/>
  <c r="BU8" i="4"/>
  <c r="CG8" i="4" s="1"/>
  <c r="CS8" i="4" s="1"/>
  <c r="DU8" i="4" s="1"/>
  <c r="BV8" i="4"/>
  <c r="CH8" i="4" s="1"/>
  <c r="CT8" i="4" s="1"/>
  <c r="BW8" i="4"/>
  <c r="BX8" i="4"/>
  <c r="CJ8" i="4" s="1"/>
  <c r="CV8" i="4" s="1"/>
  <c r="BY8" i="4"/>
  <c r="CK8" i="4" s="1"/>
  <c r="CW8" i="4" s="1"/>
  <c r="CB8" i="4"/>
  <c r="CN8" i="4" s="1"/>
  <c r="CC8" i="4"/>
  <c r="CO8" i="4" s="1"/>
  <c r="DQ8" i="4" s="1"/>
  <c r="CI8" i="4"/>
  <c r="CU8" i="4" s="1"/>
  <c r="CZ8" i="4"/>
  <c r="DA8" i="4"/>
  <c r="DB8" i="4"/>
  <c r="DC8" i="4"/>
  <c r="DD8" i="4"/>
  <c r="DE8" i="4"/>
  <c r="DF8" i="4"/>
  <c r="DG8" i="4"/>
  <c r="DH8" i="4"/>
  <c r="DI8" i="4"/>
  <c r="DJ8" i="4"/>
  <c r="DK8" i="4"/>
  <c r="DX8" i="4"/>
  <c r="DP8" i="4" l="1"/>
  <c r="DY8" i="4"/>
  <c r="DW8" i="4"/>
  <c r="DV8" i="4"/>
  <c r="DR8" i="4"/>
  <c r="DL8" i="4"/>
  <c r="DN8" i="4"/>
  <c r="DT8" i="4"/>
  <c r="DO8" i="4"/>
  <c r="DM8" i="4"/>
  <c r="DS8" i="4"/>
  <c r="BK55" i="4"/>
  <c r="BK52" i="4"/>
  <c r="BK51" i="4"/>
  <c r="AM51" i="4"/>
  <c r="BK49" i="4"/>
  <c r="BK47" i="4"/>
  <c r="CY8" i="4" l="1"/>
  <c r="EA8" i="4" s="1"/>
  <c r="CX8" i="4"/>
  <c r="DZ8" i="4" s="1"/>
  <c r="DK1" i="4"/>
  <c r="DY1" i="4" s="1"/>
  <c r="DJ1" i="4"/>
  <c r="DX1" i="4" s="1"/>
  <c r="DI1" i="4"/>
  <c r="DH1" i="4"/>
  <c r="DG1" i="4"/>
  <c r="DF1" i="4"/>
  <c r="DE1" i="4"/>
  <c r="DD1" i="4"/>
  <c r="DC1" i="4"/>
  <c r="DB1" i="4"/>
  <c r="DA1" i="4"/>
  <c r="CZ1" i="4"/>
  <c r="BY1" i="4"/>
  <c r="CK1" i="4" s="1"/>
  <c r="BX1" i="4"/>
  <c r="CJ1" i="4" s="1"/>
  <c r="BW1" i="4"/>
  <c r="CI1" i="4" s="1"/>
  <c r="CU1" i="4" s="1"/>
  <c r="BV1" i="4"/>
  <c r="CH1" i="4" s="1"/>
  <c r="CT1" i="4" s="1"/>
  <c r="BU1" i="4"/>
  <c r="CG1" i="4" s="1"/>
  <c r="CS1" i="4" s="1"/>
  <c r="BT1" i="4"/>
  <c r="CF1" i="4" s="1"/>
  <c r="CR1" i="4" s="1"/>
  <c r="BS1" i="4"/>
  <c r="CE1" i="4" s="1"/>
  <c r="CQ1" i="4" s="1"/>
  <c r="BR1" i="4"/>
  <c r="CD1" i="4" s="1"/>
  <c r="CP1" i="4" s="1"/>
  <c r="BQ1" i="4"/>
  <c r="CC1" i="4" s="1"/>
  <c r="CO1" i="4" s="1"/>
  <c r="BP1" i="4"/>
  <c r="CB1" i="4" s="1"/>
  <c r="CN1" i="4" s="1"/>
  <c r="BO1" i="4"/>
  <c r="CA1" i="4" s="1"/>
  <c r="CM1" i="4" s="1"/>
  <c r="BN1" i="4"/>
  <c r="BZ1" i="4" s="1"/>
  <c r="CL1" i="4" s="1"/>
  <c r="DS1" i="4" l="1"/>
  <c r="DP1" i="4"/>
  <c r="DQ1" i="4"/>
  <c r="DW1" i="4"/>
  <c r="DM1" i="4"/>
  <c r="CY1" i="4" s="1"/>
  <c r="EA1" i="4" s="1"/>
  <c r="DT1" i="4"/>
  <c r="DU1" i="4"/>
  <c r="DV1" i="4"/>
  <c r="DN1" i="4"/>
  <c r="DL1" i="4"/>
  <c r="DR1" i="4"/>
  <c r="DO1" i="4"/>
  <c r="CX1" i="4" l="1"/>
  <c r="DZ1" i="4" s="1"/>
  <c r="AH128" i="10" l="1"/>
  <c r="Q128" i="10" s="1"/>
  <c r="AG128" i="10"/>
  <c r="P128" i="10" s="1"/>
  <c r="AF128" i="10"/>
  <c r="O128" i="10" s="1"/>
  <c r="AE128" i="10"/>
  <c r="N128" i="10" s="1"/>
  <c r="AD128" i="10"/>
  <c r="AC128" i="10"/>
  <c r="M128" i="10" s="1"/>
  <c r="AB128" i="10"/>
  <c r="L128" i="10" s="1"/>
  <c r="AA128" i="10"/>
  <c r="K128" i="10" s="1"/>
  <c r="Z128" i="10"/>
  <c r="J128" i="10" s="1"/>
  <c r="Y128" i="10"/>
  <c r="I128" i="10" s="1"/>
  <c r="X128" i="10"/>
  <c r="H128" i="10" s="1"/>
  <c r="W128" i="10"/>
  <c r="G128" i="10" s="1"/>
  <c r="V128" i="10"/>
  <c r="F128" i="10" s="1"/>
  <c r="U128" i="10"/>
  <c r="E128" i="10" s="1"/>
  <c r="T128" i="10"/>
  <c r="D128" i="10" s="1"/>
  <c r="S128" i="10"/>
  <c r="C128" i="10" s="1"/>
  <c r="AH127" i="10"/>
  <c r="Q127" i="10" s="1"/>
  <c r="AG127" i="10"/>
  <c r="P127" i="10" s="1"/>
  <c r="AF127" i="10"/>
  <c r="AE127" i="10"/>
  <c r="AD127" i="10"/>
  <c r="AC127" i="10"/>
  <c r="AB127" i="10"/>
  <c r="AA127" i="10"/>
  <c r="Z127" i="10"/>
  <c r="Y127" i="10"/>
  <c r="I127" i="10" s="1"/>
  <c r="X127" i="10"/>
  <c r="W127" i="10"/>
  <c r="V127" i="10"/>
  <c r="U127" i="10"/>
  <c r="T127" i="10"/>
  <c r="S127" i="10"/>
  <c r="AH126" i="10"/>
  <c r="AG126" i="10"/>
  <c r="P126" i="10" s="1"/>
  <c r="AF126" i="10"/>
  <c r="AE126" i="10"/>
  <c r="AD126" i="10"/>
  <c r="AC126" i="10"/>
  <c r="AB126" i="10"/>
  <c r="AA126" i="10"/>
  <c r="Z126" i="10"/>
  <c r="Y126" i="10"/>
  <c r="I126" i="10" s="1"/>
  <c r="X126" i="10"/>
  <c r="W126" i="10"/>
  <c r="V126" i="10"/>
  <c r="U126" i="10"/>
  <c r="T126" i="10"/>
  <c r="S126" i="10"/>
  <c r="AH125" i="10"/>
  <c r="AG125" i="10"/>
  <c r="P125" i="10" s="1"/>
  <c r="AF125" i="10"/>
  <c r="AE125" i="10"/>
  <c r="AD125" i="10"/>
  <c r="AC125" i="10"/>
  <c r="AB125" i="10"/>
  <c r="AA125" i="10"/>
  <c r="Z125" i="10"/>
  <c r="Y125" i="10"/>
  <c r="I125" i="10" s="1"/>
  <c r="X125" i="10"/>
  <c r="W125" i="10"/>
  <c r="G125" i="10" s="1"/>
  <c r="V125" i="10"/>
  <c r="U125" i="10"/>
  <c r="T125" i="10"/>
  <c r="S125" i="10"/>
  <c r="AH124" i="10"/>
  <c r="Q124" i="10" s="1"/>
  <c r="AG124" i="10"/>
  <c r="P124" i="10" s="1"/>
  <c r="AF124" i="10"/>
  <c r="AE124" i="10"/>
  <c r="N124" i="10" s="1"/>
  <c r="AD124" i="10"/>
  <c r="AC124" i="10"/>
  <c r="AB124" i="10"/>
  <c r="AA124" i="10"/>
  <c r="Z124" i="10"/>
  <c r="J124" i="10" s="1"/>
  <c r="Y124" i="10"/>
  <c r="I124" i="10" s="1"/>
  <c r="X124" i="10"/>
  <c r="W124" i="10"/>
  <c r="G124" i="10" s="1"/>
  <c r="V124" i="10"/>
  <c r="U124" i="10"/>
  <c r="T124" i="10"/>
  <c r="S124" i="10"/>
  <c r="AH123" i="10"/>
  <c r="Q123" i="10" s="1"/>
  <c r="AG123" i="10"/>
  <c r="P123" i="10" s="1"/>
  <c r="AF123" i="10"/>
  <c r="AE123" i="10"/>
  <c r="N123" i="10" s="1"/>
  <c r="AD123" i="10"/>
  <c r="AC123" i="10"/>
  <c r="AB123" i="10"/>
  <c r="AA123" i="10"/>
  <c r="Z123" i="10"/>
  <c r="J123" i="10" s="1"/>
  <c r="Y123" i="10"/>
  <c r="I123" i="10" s="1"/>
  <c r="X123" i="10"/>
  <c r="W123" i="10"/>
  <c r="G123" i="10" s="1"/>
  <c r="V123" i="10"/>
  <c r="U123" i="10"/>
  <c r="T123" i="10"/>
  <c r="S123" i="10"/>
  <c r="AH122" i="10"/>
  <c r="Q122" i="10" s="1"/>
  <c r="AG122" i="10"/>
  <c r="P122" i="10" s="1"/>
  <c r="AF122" i="10"/>
  <c r="AE122" i="10"/>
  <c r="N122" i="10" s="1"/>
  <c r="AD122" i="10"/>
  <c r="AC122" i="10"/>
  <c r="AB122" i="10"/>
  <c r="AA122" i="10"/>
  <c r="K122" i="10" s="1"/>
  <c r="Z122" i="10"/>
  <c r="J122" i="10" s="1"/>
  <c r="Y122" i="10"/>
  <c r="I122" i="10" s="1"/>
  <c r="X122" i="10"/>
  <c r="H122" i="10" s="1"/>
  <c r="W122" i="10"/>
  <c r="G122" i="10" s="1"/>
  <c r="V122" i="10"/>
  <c r="U122" i="10"/>
  <c r="T122" i="10"/>
  <c r="D122" i="10" s="1"/>
  <c r="S122" i="10"/>
  <c r="AH121" i="10"/>
  <c r="Q121" i="10" s="1"/>
  <c r="AG121" i="10"/>
  <c r="P121" i="10" s="1"/>
  <c r="AF121" i="10"/>
  <c r="O121" i="10" s="1"/>
  <c r="AE121" i="10"/>
  <c r="N121" i="10" s="1"/>
  <c r="AD121" i="10"/>
  <c r="AC121" i="10"/>
  <c r="M121" i="10" s="1"/>
  <c r="AB121" i="10"/>
  <c r="L121" i="10" s="1"/>
  <c r="AA121" i="10"/>
  <c r="K121" i="10" s="1"/>
  <c r="Z121" i="10"/>
  <c r="J121" i="10" s="1"/>
  <c r="Y121" i="10"/>
  <c r="I121" i="10" s="1"/>
  <c r="X121" i="10"/>
  <c r="H121" i="10" s="1"/>
  <c r="W121" i="10"/>
  <c r="G121" i="10" s="1"/>
  <c r="V121" i="10"/>
  <c r="F121" i="10" s="1"/>
  <c r="U121" i="10"/>
  <c r="E121" i="10" s="1"/>
  <c r="T121" i="10"/>
  <c r="D121" i="10" s="1"/>
  <c r="S121" i="10"/>
  <c r="C121" i="10" s="1"/>
  <c r="AH120" i="10"/>
  <c r="Q120" i="10" s="1"/>
  <c r="AG120" i="10"/>
  <c r="P120" i="10" s="1"/>
  <c r="AF120" i="10"/>
  <c r="O120" i="10" s="1"/>
  <c r="AE120" i="10"/>
  <c r="N120" i="10" s="1"/>
  <c r="AD120" i="10"/>
  <c r="AC120" i="10"/>
  <c r="AB120" i="10"/>
  <c r="L120" i="10" s="1"/>
  <c r="AA120" i="10"/>
  <c r="Z120" i="10"/>
  <c r="J120" i="10" s="1"/>
  <c r="Y120" i="10"/>
  <c r="I120" i="10" s="1"/>
  <c r="X120" i="10"/>
  <c r="H120" i="10" s="1"/>
  <c r="W120" i="10"/>
  <c r="G120" i="10" s="1"/>
  <c r="V120" i="10"/>
  <c r="U120" i="10"/>
  <c r="E120" i="10" s="1"/>
  <c r="T120" i="10"/>
  <c r="S120" i="10"/>
  <c r="C120" i="10" s="1"/>
  <c r="AH119" i="10"/>
  <c r="Q119" i="10" s="1"/>
  <c r="AG119" i="10"/>
  <c r="P119" i="10" s="1"/>
  <c r="AF119" i="10"/>
  <c r="O119" i="10" s="1"/>
  <c r="AE119" i="10"/>
  <c r="N119" i="10" s="1"/>
  <c r="AD119" i="10"/>
  <c r="AC119" i="10"/>
  <c r="M119" i="10" s="1"/>
  <c r="AB119" i="10"/>
  <c r="L119" i="10" s="1"/>
  <c r="AA119" i="10"/>
  <c r="K119" i="10" s="1"/>
  <c r="Z119" i="10"/>
  <c r="J119" i="10" s="1"/>
  <c r="Y119" i="10"/>
  <c r="I119" i="10" s="1"/>
  <c r="X119" i="10"/>
  <c r="H119" i="10" s="1"/>
  <c r="W119" i="10"/>
  <c r="G119" i="10" s="1"/>
  <c r="V119" i="10"/>
  <c r="U119" i="10"/>
  <c r="E119" i="10" s="1"/>
  <c r="T119" i="10"/>
  <c r="D119" i="10" s="1"/>
  <c r="S119" i="10"/>
  <c r="C119" i="10" s="1"/>
  <c r="AH118" i="10"/>
  <c r="Q118" i="10" s="1"/>
  <c r="AG118" i="10"/>
  <c r="P118" i="10" s="1"/>
  <c r="AF118" i="10"/>
  <c r="O118" i="10" s="1"/>
  <c r="AE118" i="10"/>
  <c r="N118" i="10" s="1"/>
  <c r="AD118" i="10"/>
  <c r="AC118" i="10"/>
  <c r="M118" i="10" s="1"/>
  <c r="AB118" i="10"/>
  <c r="L118" i="10" s="1"/>
  <c r="AA118" i="10"/>
  <c r="K118" i="10" s="1"/>
  <c r="Z118" i="10"/>
  <c r="J118" i="10" s="1"/>
  <c r="Y118" i="10"/>
  <c r="I118" i="10" s="1"/>
  <c r="X118" i="10"/>
  <c r="H118" i="10" s="1"/>
  <c r="W118" i="10"/>
  <c r="G118" i="10" s="1"/>
  <c r="V118" i="10"/>
  <c r="F118" i="10" s="1"/>
  <c r="U118" i="10"/>
  <c r="E118" i="10" s="1"/>
  <c r="T118" i="10"/>
  <c r="D118" i="10" s="1"/>
  <c r="S118" i="10"/>
  <c r="C118" i="10" s="1"/>
  <c r="AH117" i="10"/>
  <c r="Q117" i="10" s="1"/>
  <c r="AG117" i="10"/>
  <c r="P117" i="10" s="1"/>
  <c r="AF117" i="10"/>
  <c r="O117" i="10" s="1"/>
  <c r="AE117" i="10"/>
  <c r="N117" i="10" s="1"/>
  <c r="AD117" i="10"/>
  <c r="AC117" i="10"/>
  <c r="M117" i="10" s="1"/>
  <c r="AB117" i="10"/>
  <c r="L117" i="10" s="1"/>
  <c r="AA117" i="10"/>
  <c r="K117" i="10" s="1"/>
  <c r="Z117" i="10"/>
  <c r="J117" i="10" s="1"/>
  <c r="Y117" i="10"/>
  <c r="I117" i="10" s="1"/>
  <c r="X117" i="10"/>
  <c r="H117" i="10" s="1"/>
  <c r="W117" i="10"/>
  <c r="G117" i="10" s="1"/>
  <c r="V117" i="10"/>
  <c r="F117" i="10" s="1"/>
  <c r="U117" i="10"/>
  <c r="E117" i="10" s="1"/>
  <c r="T117" i="10"/>
  <c r="D117" i="10" s="1"/>
  <c r="S117" i="10"/>
  <c r="C117" i="10" s="1"/>
  <c r="AH116" i="10"/>
  <c r="Q116" i="10" s="1"/>
  <c r="AG116" i="10"/>
  <c r="P116" i="10" s="1"/>
  <c r="AF116" i="10"/>
  <c r="O116" i="10" s="1"/>
  <c r="AE116" i="10"/>
  <c r="N116" i="10" s="1"/>
  <c r="AD116" i="10"/>
  <c r="AC116" i="10"/>
  <c r="M116" i="10" s="1"/>
  <c r="AB116" i="10"/>
  <c r="L116" i="10" s="1"/>
  <c r="AA116" i="10"/>
  <c r="K116" i="10" s="1"/>
  <c r="Z116" i="10"/>
  <c r="J116" i="10" s="1"/>
  <c r="Y116" i="10"/>
  <c r="I116" i="10" s="1"/>
  <c r="X116" i="10"/>
  <c r="H116" i="10" s="1"/>
  <c r="W116" i="10"/>
  <c r="G116" i="10" s="1"/>
  <c r="V116" i="10"/>
  <c r="F116" i="10" s="1"/>
  <c r="U116" i="10"/>
  <c r="E116" i="10" s="1"/>
  <c r="T116" i="10"/>
  <c r="D116" i="10" s="1"/>
  <c r="S116" i="10"/>
  <c r="C116" i="10" s="1"/>
  <c r="AH115" i="10"/>
  <c r="Q115" i="10" s="1"/>
  <c r="AG115" i="10"/>
  <c r="P115" i="10" s="1"/>
  <c r="AF115" i="10"/>
  <c r="O115" i="10" s="1"/>
  <c r="AE115" i="10"/>
  <c r="N115" i="10" s="1"/>
  <c r="AD115" i="10"/>
  <c r="AC115" i="10"/>
  <c r="M115" i="10" s="1"/>
  <c r="AB115" i="10"/>
  <c r="L115" i="10" s="1"/>
  <c r="AA115" i="10"/>
  <c r="K115" i="10" s="1"/>
  <c r="Z115" i="10"/>
  <c r="J115" i="10" s="1"/>
  <c r="Y115" i="10"/>
  <c r="I115" i="10" s="1"/>
  <c r="X115" i="10"/>
  <c r="H115" i="10" s="1"/>
  <c r="W115" i="10"/>
  <c r="G115" i="10" s="1"/>
  <c r="V115" i="10"/>
  <c r="F115" i="10" s="1"/>
  <c r="U115" i="10"/>
  <c r="E115" i="10" s="1"/>
  <c r="T115" i="10"/>
  <c r="D115" i="10" s="1"/>
  <c r="S115" i="10"/>
  <c r="C115" i="10" s="1"/>
  <c r="AH114" i="10"/>
  <c r="Q114" i="10" s="1"/>
  <c r="AG114" i="10"/>
  <c r="P114" i="10" s="1"/>
  <c r="AF114" i="10"/>
  <c r="O114" i="10" s="1"/>
  <c r="AE114" i="10"/>
  <c r="N114" i="10" s="1"/>
  <c r="AD114" i="10"/>
  <c r="AC114" i="10"/>
  <c r="M114" i="10" s="1"/>
  <c r="AB114" i="10"/>
  <c r="L114" i="10" s="1"/>
  <c r="AA114" i="10"/>
  <c r="K114" i="10" s="1"/>
  <c r="Z114" i="10"/>
  <c r="J114" i="10" s="1"/>
  <c r="Y114" i="10"/>
  <c r="I114" i="10" s="1"/>
  <c r="X114" i="10"/>
  <c r="H114" i="10" s="1"/>
  <c r="W114" i="10"/>
  <c r="G114" i="10" s="1"/>
  <c r="V114" i="10"/>
  <c r="F114" i="10" s="1"/>
  <c r="U114" i="10"/>
  <c r="E114" i="10" s="1"/>
  <c r="T114" i="10"/>
  <c r="D114" i="10" s="1"/>
  <c r="S114" i="10"/>
  <c r="C114" i="10" s="1"/>
  <c r="AH113" i="10"/>
  <c r="Q113" i="10" s="1"/>
  <c r="AG113" i="10"/>
  <c r="P113" i="10" s="1"/>
  <c r="AF113" i="10"/>
  <c r="O113" i="10" s="1"/>
  <c r="AE113" i="10"/>
  <c r="AD113" i="10"/>
  <c r="AC113" i="10"/>
  <c r="AB113" i="10"/>
  <c r="L113" i="10" s="1"/>
  <c r="AA113" i="10"/>
  <c r="K113" i="10" s="1"/>
  <c r="Z113" i="10"/>
  <c r="J113" i="10" s="1"/>
  <c r="Y113" i="10"/>
  <c r="I113" i="10" s="1"/>
  <c r="X113" i="10"/>
  <c r="H113" i="10" s="1"/>
  <c r="W113" i="10"/>
  <c r="G113" i="10" s="1"/>
  <c r="V113" i="10"/>
  <c r="F113" i="10" s="1"/>
  <c r="U113" i="10"/>
  <c r="T113" i="10"/>
  <c r="S113" i="10"/>
  <c r="AH112" i="10"/>
  <c r="Q112" i="10" s="1"/>
  <c r="AG112" i="10"/>
  <c r="P112" i="10" s="1"/>
  <c r="AF112" i="10"/>
  <c r="O112" i="10" s="1"/>
  <c r="AE112" i="10"/>
  <c r="N112" i="10" s="1"/>
  <c r="AD112" i="10"/>
  <c r="AC112" i="10"/>
  <c r="M112" i="10" s="1"/>
  <c r="AB112" i="10"/>
  <c r="L112" i="10" s="1"/>
  <c r="AA112" i="10"/>
  <c r="K112" i="10" s="1"/>
  <c r="Z112" i="10"/>
  <c r="J112" i="10" s="1"/>
  <c r="Y112" i="10"/>
  <c r="I112" i="10" s="1"/>
  <c r="X112" i="10"/>
  <c r="H112" i="10" s="1"/>
  <c r="W112" i="10"/>
  <c r="G112" i="10" s="1"/>
  <c r="V112" i="10"/>
  <c r="F112" i="10" s="1"/>
  <c r="U112" i="10"/>
  <c r="T112" i="10"/>
  <c r="D112" i="10" s="1"/>
  <c r="S112" i="10"/>
  <c r="AH111" i="10"/>
  <c r="Q111" i="10" s="1"/>
  <c r="AG111" i="10"/>
  <c r="P111" i="10" s="1"/>
  <c r="AF111" i="10"/>
  <c r="O111" i="10" s="1"/>
  <c r="AE111" i="10"/>
  <c r="N111" i="10" s="1"/>
  <c r="AD111" i="10"/>
  <c r="AC111" i="10"/>
  <c r="M111" i="10" s="1"/>
  <c r="AB111" i="10"/>
  <c r="L111" i="10" s="1"/>
  <c r="AA111" i="10"/>
  <c r="K111" i="10" s="1"/>
  <c r="Z111" i="10"/>
  <c r="J111" i="10" s="1"/>
  <c r="Y111" i="10"/>
  <c r="I111" i="10" s="1"/>
  <c r="X111" i="10"/>
  <c r="H111" i="10" s="1"/>
  <c r="W111" i="10"/>
  <c r="G111" i="10" s="1"/>
  <c r="V111" i="10"/>
  <c r="F111" i="10" s="1"/>
  <c r="U111" i="10"/>
  <c r="T111" i="10"/>
  <c r="D111" i="10" s="1"/>
  <c r="S111" i="10"/>
  <c r="AH110" i="10"/>
  <c r="Q110" i="10" s="1"/>
  <c r="AG110" i="10"/>
  <c r="P110" i="10" s="1"/>
  <c r="AF110" i="10"/>
  <c r="O110" i="10" s="1"/>
  <c r="AE110" i="10"/>
  <c r="N110" i="10" s="1"/>
  <c r="AD110" i="10"/>
  <c r="AC110" i="10"/>
  <c r="M110" i="10" s="1"/>
  <c r="AB110" i="10"/>
  <c r="L110" i="10" s="1"/>
  <c r="AA110" i="10"/>
  <c r="K110" i="10" s="1"/>
  <c r="Z110" i="10"/>
  <c r="J110" i="10" s="1"/>
  <c r="Y110" i="10"/>
  <c r="I110" i="10" s="1"/>
  <c r="X110" i="10"/>
  <c r="H110" i="10" s="1"/>
  <c r="W110" i="10"/>
  <c r="G110" i="10" s="1"/>
  <c r="V110" i="10"/>
  <c r="F110" i="10" s="1"/>
  <c r="U110" i="10"/>
  <c r="T110" i="10"/>
  <c r="D110" i="10" s="1"/>
  <c r="S110" i="10"/>
  <c r="AH109" i="10"/>
  <c r="Q109" i="10" s="1"/>
  <c r="AG109" i="10"/>
  <c r="P109" i="10" s="1"/>
  <c r="AF109" i="10"/>
  <c r="O109" i="10" s="1"/>
  <c r="AE109" i="10"/>
  <c r="N109" i="10" s="1"/>
  <c r="AD109" i="10"/>
  <c r="AC109" i="10"/>
  <c r="M109" i="10" s="1"/>
  <c r="AB109" i="10"/>
  <c r="L109" i="10" s="1"/>
  <c r="AA109" i="10"/>
  <c r="K109" i="10" s="1"/>
  <c r="Z109" i="10"/>
  <c r="J109" i="10" s="1"/>
  <c r="Y109" i="10"/>
  <c r="I109" i="10" s="1"/>
  <c r="X109" i="10"/>
  <c r="H109" i="10" s="1"/>
  <c r="W109" i="10"/>
  <c r="G109" i="10" s="1"/>
  <c r="V109" i="10"/>
  <c r="F109" i="10" s="1"/>
  <c r="U109" i="10"/>
  <c r="T109" i="10"/>
  <c r="D109" i="10" s="1"/>
  <c r="S109" i="10"/>
  <c r="AH108" i="10"/>
  <c r="Q108" i="10" s="1"/>
  <c r="AG108" i="10"/>
  <c r="P108" i="10" s="1"/>
  <c r="AF108" i="10"/>
  <c r="O108" i="10" s="1"/>
  <c r="AE108" i="10"/>
  <c r="N108" i="10" s="1"/>
  <c r="AD108" i="10"/>
  <c r="AC108" i="10"/>
  <c r="M108" i="10" s="1"/>
  <c r="AB108" i="10"/>
  <c r="L108" i="10" s="1"/>
  <c r="AA108" i="10"/>
  <c r="K108" i="10" s="1"/>
  <c r="Z108" i="10"/>
  <c r="J108" i="10" s="1"/>
  <c r="Y108" i="10"/>
  <c r="I108" i="10" s="1"/>
  <c r="X108" i="10"/>
  <c r="H108" i="10" s="1"/>
  <c r="W108" i="10"/>
  <c r="G108" i="10" s="1"/>
  <c r="V108" i="10"/>
  <c r="F108" i="10" s="1"/>
  <c r="U108" i="10"/>
  <c r="T108" i="10"/>
  <c r="D108" i="10" s="1"/>
  <c r="S108" i="10"/>
  <c r="AH107" i="10"/>
  <c r="Q107" i="10" s="1"/>
  <c r="AG107" i="10"/>
  <c r="P107" i="10" s="1"/>
  <c r="AF107" i="10"/>
  <c r="O107" i="10" s="1"/>
  <c r="AE107" i="10"/>
  <c r="N107" i="10" s="1"/>
  <c r="AD107" i="10"/>
  <c r="AC107" i="10"/>
  <c r="M107" i="10" s="1"/>
  <c r="AB107" i="10"/>
  <c r="L107" i="10" s="1"/>
  <c r="AA107" i="10"/>
  <c r="K107" i="10" s="1"/>
  <c r="Z107" i="10"/>
  <c r="J107" i="10" s="1"/>
  <c r="Y107" i="10"/>
  <c r="I107" i="10" s="1"/>
  <c r="X107" i="10"/>
  <c r="H107" i="10" s="1"/>
  <c r="W107" i="10"/>
  <c r="G107" i="10" s="1"/>
  <c r="V107" i="10"/>
  <c r="F107" i="10" s="1"/>
  <c r="U107" i="10"/>
  <c r="E107" i="10" s="1"/>
  <c r="T107" i="10"/>
  <c r="D107" i="10" s="1"/>
  <c r="S107" i="10"/>
  <c r="C107" i="10" s="1"/>
  <c r="AH106" i="10"/>
  <c r="Q106" i="10" s="1"/>
  <c r="AG106" i="10"/>
  <c r="P106" i="10" s="1"/>
  <c r="AF106" i="10"/>
  <c r="O106" i="10" s="1"/>
  <c r="AE106" i="10"/>
  <c r="AD106" i="10"/>
  <c r="AC106" i="10"/>
  <c r="M106" i="10" s="1"/>
  <c r="AB106" i="10"/>
  <c r="L106" i="10" s="1"/>
  <c r="AA106" i="10"/>
  <c r="K106" i="10" s="1"/>
  <c r="Z106" i="10"/>
  <c r="J106" i="10" s="1"/>
  <c r="Y106" i="10"/>
  <c r="I106" i="10" s="1"/>
  <c r="X106" i="10"/>
  <c r="H106" i="10" s="1"/>
  <c r="W106" i="10"/>
  <c r="G106" i="10" s="1"/>
  <c r="V106" i="10"/>
  <c r="F106" i="10" s="1"/>
  <c r="U106" i="10"/>
  <c r="T106" i="10"/>
  <c r="S106" i="10"/>
  <c r="AH105" i="10"/>
  <c r="Q105" i="10" s="1"/>
  <c r="AG105" i="10"/>
  <c r="P105" i="10" s="1"/>
  <c r="AF105" i="10"/>
  <c r="O105" i="10" s="1"/>
  <c r="AE105" i="10"/>
  <c r="N105" i="10" s="1"/>
  <c r="AD105" i="10"/>
  <c r="AC105" i="10"/>
  <c r="M105" i="10" s="1"/>
  <c r="AB105" i="10"/>
  <c r="L105" i="10" s="1"/>
  <c r="AA105" i="10"/>
  <c r="K105" i="10" s="1"/>
  <c r="Z105" i="10"/>
  <c r="J105" i="10" s="1"/>
  <c r="Y105" i="10"/>
  <c r="I105" i="10" s="1"/>
  <c r="X105" i="10"/>
  <c r="H105" i="10" s="1"/>
  <c r="W105" i="10"/>
  <c r="G105" i="10" s="1"/>
  <c r="V105" i="10"/>
  <c r="F105" i="10" s="1"/>
  <c r="U105" i="10"/>
  <c r="E105" i="10" s="1"/>
  <c r="T105" i="10"/>
  <c r="D105" i="10" s="1"/>
  <c r="S105" i="10"/>
  <c r="AH104" i="10"/>
  <c r="Q104" i="10" s="1"/>
  <c r="AG104" i="10"/>
  <c r="P104" i="10" s="1"/>
  <c r="AF104" i="10"/>
  <c r="O104" i="10" s="1"/>
  <c r="AE104" i="10"/>
  <c r="N104" i="10" s="1"/>
  <c r="AD104" i="10"/>
  <c r="AC104" i="10"/>
  <c r="M104" i="10" s="1"/>
  <c r="AB104" i="10"/>
  <c r="L104" i="10" s="1"/>
  <c r="AA104" i="10"/>
  <c r="K104" i="10" s="1"/>
  <c r="Z104" i="10"/>
  <c r="J104" i="10" s="1"/>
  <c r="Y104" i="10"/>
  <c r="I104" i="10" s="1"/>
  <c r="X104" i="10"/>
  <c r="H104" i="10" s="1"/>
  <c r="W104" i="10"/>
  <c r="G104" i="10" s="1"/>
  <c r="V104" i="10"/>
  <c r="F104" i="10" s="1"/>
  <c r="U104" i="10"/>
  <c r="E104" i="10" s="1"/>
  <c r="T104" i="10"/>
  <c r="D104" i="10" s="1"/>
  <c r="S104" i="10"/>
  <c r="C104" i="10" s="1"/>
  <c r="AH103" i="10"/>
  <c r="Q103" i="10" s="1"/>
  <c r="AG103" i="10"/>
  <c r="P103" i="10" s="1"/>
  <c r="AF103" i="10"/>
  <c r="O103" i="10" s="1"/>
  <c r="AE103" i="10"/>
  <c r="N103" i="10" s="1"/>
  <c r="AD103" i="10"/>
  <c r="AC103" i="10"/>
  <c r="M103" i="10" s="1"/>
  <c r="AB103" i="10"/>
  <c r="L103" i="10" s="1"/>
  <c r="AA103" i="10"/>
  <c r="K103" i="10" s="1"/>
  <c r="Z103" i="10"/>
  <c r="J103" i="10" s="1"/>
  <c r="Y103" i="10"/>
  <c r="I103" i="10" s="1"/>
  <c r="X103" i="10"/>
  <c r="H103" i="10" s="1"/>
  <c r="W103" i="10"/>
  <c r="G103" i="10" s="1"/>
  <c r="V103" i="10"/>
  <c r="F103" i="10" s="1"/>
  <c r="U103" i="10"/>
  <c r="E103" i="10" s="1"/>
  <c r="T103" i="10"/>
  <c r="D103" i="10" s="1"/>
  <c r="S103" i="10"/>
  <c r="C103" i="10" s="1"/>
  <c r="AH102" i="10"/>
  <c r="Q102" i="10" s="1"/>
  <c r="AG102" i="10"/>
  <c r="P102" i="10" s="1"/>
  <c r="AF102" i="10"/>
  <c r="O102" i="10" s="1"/>
  <c r="AE102" i="10"/>
  <c r="N102" i="10" s="1"/>
  <c r="AD102" i="10"/>
  <c r="AC102" i="10"/>
  <c r="M102" i="10" s="1"/>
  <c r="AB102" i="10"/>
  <c r="L102" i="10" s="1"/>
  <c r="AA102" i="10"/>
  <c r="K102" i="10" s="1"/>
  <c r="Z102" i="10"/>
  <c r="J102" i="10" s="1"/>
  <c r="Y102" i="10"/>
  <c r="I102" i="10" s="1"/>
  <c r="X102" i="10"/>
  <c r="H102" i="10" s="1"/>
  <c r="W102" i="10"/>
  <c r="G102" i="10" s="1"/>
  <c r="V102" i="10"/>
  <c r="F102" i="10" s="1"/>
  <c r="U102" i="10"/>
  <c r="E102" i="10" s="1"/>
  <c r="T102" i="10"/>
  <c r="D102" i="10" s="1"/>
  <c r="S102" i="10"/>
  <c r="C102" i="10" s="1"/>
  <c r="AH101" i="10"/>
  <c r="Q101" i="10" s="1"/>
  <c r="AG101" i="10"/>
  <c r="P101" i="10" s="1"/>
  <c r="AF101" i="10"/>
  <c r="O101" i="10" s="1"/>
  <c r="AE101" i="10"/>
  <c r="N101" i="10" s="1"/>
  <c r="AD101" i="10"/>
  <c r="AC101" i="10"/>
  <c r="M101" i="10" s="1"/>
  <c r="AB101" i="10"/>
  <c r="L101" i="10" s="1"/>
  <c r="AA101" i="10"/>
  <c r="K101" i="10" s="1"/>
  <c r="Z101" i="10"/>
  <c r="J101" i="10" s="1"/>
  <c r="Y101" i="10"/>
  <c r="I101" i="10" s="1"/>
  <c r="X101" i="10"/>
  <c r="H101" i="10" s="1"/>
  <c r="W101" i="10"/>
  <c r="G101" i="10" s="1"/>
  <c r="V101" i="10"/>
  <c r="F101" i="10" s="1"/>
  <c r="U101" i="10"/>
  <c r="E101" i="10" s="1"/>
  <c r="T101" i="10"/>
  <c r="D101" i="10" s="1"/>
  <c r="S101" i="10"/>
  <c r="C101" i="10" s="1"/>
  <c r="AH100" i="10"/>
  <c r="Q100" i="10" s="1"/>
  <c r="AG100" i="10"/>
  <c r="P100" i="10" s="1"/>
  <c r="AF100" i="10"/>
  <c r="O100" i="10" s="1"/>
  <c r="AE100" i="10"/>
  <c r="N100" i="10" s="1"/>
  <c r="AD100" i="10"/>
  <c r="AC100" i="10"/>
  <c r="M100" i="10" s="1"/>
  <c r="AB100" i="10"/>
  <c r="L100" i="10" s="1"/>
  <c r="AA100" i="10"/>
  <c r="K100" i="10" s="1"/>
  <c r="Z100" i="10"/>
  <c r="J100" i="10" s="1"/>
  <c r="Y100" i="10"/>
  <c r="I100" i="10" s="1"/>
  <c r="X100" i="10"/>
  <c r="H100" i="10" s="1"/>
  <c r="W100" i="10"/>
  <c r="G100" i="10" s="1"/>
  <c r="V100" i="10"/>
  <c r="F100" i="10" s="1"/>
  <c r="U100" i="10"/>
  <c r="E100" i="10" s="1"/>
  <c r="T100" i="10"/>
  <c r="D100" i="10" s="1"/>
  <c r="S100" i="10"/>
  <c r="C100" i="10" s="1"/>
  <c r="AH99" i="10"/>
  <c r="Q99" i="10" s="1"/>
  <c r="AG99" i="10"/>
  <c r="P99" i="10" s="1"/>
  <c r="AF99" i="10"/>
  <c r="O99" i="10" s="1"/>
  <c r="AE99" i="10"/>
  <c r="N99" i="10" s="1"/>
  <c r="AD99" i="10"/>
  <c r="AC99" i="10"/>
  <c r="AB99" i="10"/>
  <c r="L99" i="10" s="1"/>
  <c r="AA99" i="10"/>
  <c r="Z99" i="10"/>
  <c r="J99" i="10" s="1"/>
  <c r="Y99" i="10"/>
  <c r="I99" i="10" s="1"/>
  <c r="X99" i="10"/>
  <c r="H99" i="10" s="1"/>
  <c r="W99" i="10"/>
  <c r="V99" i="10"/>
  <c r="U99" i="10"/>
  <c r="T99" i="10"/>
  <c r="D99" i="10" s="1"/>
  <c r="S99" i="10"/>
  <c r="C99" i="10" s="1"/>
  <c r="AH98" i="10"/>
  <c r="Q98" i="10" s="1"/>
  <c r="AG98" i="10"/>
  <c r="P98" i="10" s="1"/>
  <c r="AF98" i="10"/>
  <c r="O98" i="10" s="1"/>
  <c r="AE98" i="10"/>
  <c r="N98" i="10" s="1"/>
  <c r="AD98" i="10"/>
  <c r="AC98" i="10"/>
  <c r="AB98" i="10"/>
  <c r="L98" i="10" s="1"/>
  <c r="AA98" i="10"/>
  <c r="K98" i="10" s="1"/>
  <c r="Z98" i="10"/>
  <c r="J98" i="10" s="1"/>
  <c r="Y98" i="10"/>
  <c r="I98" i="10" s="1"/>
  <c r="X98" i="10"/>
  <c r="H98" i="10" s="1"/>
  <c r="W98" i="10"/>
  <c r="G98" i="10" s="1"/>
  <c r="V98" i="10"/>
  <c r="F98" i="10" s="1"/>
  <c r="U98" i="10"/>
  <c r="E98" i="10" s="1"/>
  <c r="T98" i="10"/>
  <c r="D98" i="10" s="1"/>
  <c r="S98" i="10"/>
  <c r="C98" i="10" s="1"/>
  <c r="AH97" i="10"/>
  <c r="Q97" i="10" s="1"/>
  <c r="AG97" i="10"/>
  <c r="P97" i="10" s="1"/>
  <c r="AF97" i="10"/>
  <c r="O97" i="10" s="1"/>
  <c r="AE97" i="10"/>
  <c r="N97" i="10" s="1"/>
  <c r="AD97" i="10"/>
  <c r="AC97" i="10"/>
  <c r="M97" i="10" s="1"/>
  <c r="AB97" i="10"/>
  <c r="L97" i="10" s="1"/>
  <c r="AA97" i="10"/>
  <c r="K97" i="10" s="1"/>
  <c r="Z97" i="10"/>
  <c r="J97" i="10" s="1"/>
  <c r="Y97" i="10"/>
  <c r="I97" i="10" s="1"/>
  <c r="X97" i="10"/>
  <c r="H97" i="10" s="1"/>
  <c r="W97" i="10"/>
  <c r="G97" i="10" s="1"/>
  <c r="V97" i="10"/>
  <c r="F97" i="10" s="1"/>
  <c r="U97" i="10"/>
  <c r="E97" i="10" s="1"/>
  <c r="T97" i="10"/>
  <c r="D97" i="10" s="1"/>
  <c r="S97" i="10"/>
  <c r="C97" i="10" s="1"/>
  <c r="AH96" i="10"/>
  <c r="Q96" i="10" s="1"/>
  <c r="AG96" i="10"/>
  <c r="P96" i="10" s="1"/>
  <c r="AF96" i="10"/>
  <c r="O96" i="10" s="1"/>
  <c r="AE96" i="10"/>
  <c r="N96" i="10" s="1"/>
  <c r="AD96" i="10"/>
  <c r="AC96" i="10"/>
  <c r="M96" i="10" s="1"/>
  <c r="AB96" i="10"/>
  <c r="L96" i="10" s="1"/>
  <c r="AA96" i="10"/>
  <c r="K96" i="10" s="1"/>
  <c r="Z96" i="10"/>
  <c r="J96" i="10" s="1"/>
  <c r="Y96" i="10"/>
  <c r="I96" i="10" s="1"/>
  <c r="X96" i="10"/>
  <c r="H96" i="10" s="1"/>
  <c r="W96" i="10"/>
  <c r="G96" i="10" s="1"/>
  <c r="V96" i="10"/>
  <c r="F96" i="10" s="1"/>
  <c r="U96" i="10"/>
  <c r="E96" i="10" s="1"/>
  <c r="T96" i="10"/>
  <c r="D96" i="10" s="1"/>
  <c r="S96" i="10"/>
  <c r="C96" i="10" s="1"/>
  <c r="AH95" i="10"/>
  <c r="Q95" i="10" s="1"/>
  <c r="AG95" i="10"/>
  <c r="P95" i="10" s="1"/>
  <c r="AF95" i="10"/>
  <c r="O95" i="10" s="1"/>
  <c r="AE95" i="10"/>
  <c r="N95" i="10" s="1"/>
  <c r="AD95" i="10"/>
  <c r="AC95" i="10"/>
  <c r="M95" i="10" s="1"/>
  <c r="AB95" i="10"/>
  <c r="L95" i="10" s="1"/>
  <c r="AA95" i="10"/>
  <c r="K95" i="10" s="1"/>
  <c r="Z95" i="10"/>
  <c r="J95" i="10" s="1"/>
  <c r="Y95" i="10"/>
  <c r="I95" i="10" s="1"/>
  <c r="X95" i="10"/>
  <c r="H95" i="10" s="1"/>
  <c r="W95" i="10"/>
  <c r="G95" i="10" s="1"/>
  <c r="V95" i="10"/>
  <c r="F95" i="10" s="1"/>
  <c r="U95" i="10"/>
  <c r="E95" i="10" s="1"/>
  <c r="T95" i="10"/>
  <c r="D95" i="10" s="1"/>
  <c r="S95" i="10"/>
  <c r="C95" i="10" s="1"/>
  <c r="AH94" i="10"/>
  <c r="Q94" i="10" s="1"/>
  <c r="AG94" i="10"/>
  <c r="P94" i="10" s="1"/>
  <c r="AF94" i="10"/>
  <c r="O94" i="10" s="1"/>
  <c r="AE94" i="10"/>
  <c r="N94" i="10" s="1"/>
  <c r="AD94" i="10"/>
  <c r="AC94" i="10"/>
  <c r="M94" i="10" s="1"/>
  <c r="AB94" i="10"/>
  <c r="L94" i="10" s="1"/>
  <c r="AA94" i="10"/>
  <c r="K94" i="10" s="1"/>
  <c r="Z94" i="10"/>
  <c r="J94" i="10" s="1"/>
  <c r="Y94" i="10"/>
  <c r="I94" i="10" s="1"/>
  <c r="X94" i="10"/>
  <c r="H94" i="10" s="1"/>
  <c r="W94" i="10"/>
  <c r="G94" i="10" s="1"/>
  <c r="V94" i="10"/>
  <c r="F94" i="10" s="1"/>
  <c r="U94" i="10"/>
  <c r="E94" i="10" s="1"/>
  <c r="T94" i="10"/>
  <c r="D94" i="10" s="1"/>
  <c r="S94" i="10"/>
  <c r="C94" i="10" s="1"/>
  <c r="AH93" i="10"/>
  <c r="Q93" i="10" s="1"/>
  <c r="AG93" i="10"/>
  <c r="P93" i="10" s="1"/>
  <c r="AF93" i="10"/>
  <c r="O93" i="10" s="1"/>
  <c r="AE93" i="10"/>
  <c r="N93" i="10" s="1"/>
  <c r="AD93" i="10"/>
  <c r="AC93" i="10"/>
  <c r="M93" i="10" s="1"/>
  <c r="AB93" i="10"/>
  <c r="L93" i="10" s="1"/>
  <c r="AA93" i="10"/>
  <c r="K93" i="10" s="1"/>
  <c r="Z93" i="10"/>
  <c r="J93" i="10" s="1"/>
  <c r="Y93" i="10"/>
  <c r="I93" i="10" s="1"/>
  <c r="X93" i="10"/>
  <c r="H93" i="10" s="1"/>
  <c r="W93" i="10"/>
  <c r="G93" i="10" s="1"/>
  <c r="V93" i="10"/>
  <c r="F93" i="10" s="1"/>
  <c r="U93" i="10"/>
  <c r="E93" i="10" s="1"/>
  <c r="T93" i="10"/>
  <c r="D93" i="10" s="1"/>
  <c r="S93" i="10"/>
  <c r="C93" i="10" s="1"/>
  <c r="AH92" i="10"/>
  <c r="Q92" i="10" s="1"/>
  <c r="AG92" i="10"/>
  <c r="P92" i="10" s="1"/>
  <c r="AF92" i="10"/>
  <c r="O92" i="10" s="1"/>
  <c r="AE92" i="10"/>
  <c r="N92" i="10" s="1"/>
  <c r="AD92" i="10"/>
  <c r="AC92" i="10"/>
  <c r="M92" i="10" s="1"/>
  <c r="AB92" i="10"/>
  <c r="L92" i="10" s="1"/>
  <c r="AA92" i="10"/>
  <c r="K92" i="10" s="1"/>
  <c r="Z92" i="10"/>
  <c r="J92" i="10" s="1"/>
  <c r="Y92" i="10"/>
  <c r="I92" i="10" s="1"/>
  <c r="X92" i="10"/>
  <c r="H92" i="10" s="1"/>
  <c r="W92" i="10"/>
  <c r="V92" i="10"/>
  <c r="F92" i="10" s="1"/>
  <c r="U92" i="10"/>
  <c r="E92" i="10" s="1"/>
  <c r="T92" i="10"/>
  <c r="D92" i="10" s="1"/>
  <c r="S92" i="10"/>
  <c r="C92" i="10" s="1"/>
  <c r="AH91" i="10"/>
  <c r="Q91" i="10" s="1"/>
  <c r="AG91" i="10"/>
  <c r="P91" i="10" s="1"/>
  <c r="AF91" i="10"/>
  <c r="O91" i="10" s="1"/>
  <c r="AE91" i="10"/>
  <c r="N91" i="10" s="1"/>
  <c r="AD91" i="10"/>
  <c r="AC91" i="10"/>
  <c r="M91" i="10" s="1"/>
  <c r="AB91" i="10"/>
  <c r="L91" i="10" s="1"/>
  <c r="AA91" i="10"/>
  <c r="K91" i="10" s="1"/>
  <c r="Z91" i="10"/>
  <c r="J91" i="10" s="1"/>
  <c r="Y91" i="10"/>
  <c r="I91" i="10" s="1"/>
  <c r="X91" i="10"/>
  <c r="H91" i="10" s="1"/>
  <c r="W91" i="10"/>
  <c r="G91" i="10" s="1"/>
  <c r="V91" i="10"/>
  <c r="F91" i="10" s="1"/>
  <c r="U91" i="10"/>
  <c r="E91" i="10" s="1"/>
  <c r="T91" i="10"/>
  <c r="D91" i="10" s="1"/>
  <c r="S91" i="10"/>
  <c r="C91" i="10" s="1"/>
  <c r="AH90" i="10"/>
  <c r="Q90" i="10" s="1"/>
  <c r="AG90" i="10"/>
  <c r="P90" i="10" s="1"/>
  <c r="AF90" i="10"/>
  <c r="O90" i="10" s="1"/>
  <c r="AE90" i="10"/>
  <c r="N90" i="10" s="1"/>
  <c r="AD90" i="10"/>
  <c r="AC90" i="10"/>
  <c r="M90" i="10" s="1"/>
  <c r="AB90" i="10"/>
  <c r="L90" i="10" s="1"/>
  <c r="AA90" i="10"/>
  <c r="K90" i="10" s="1"/>
  <c r="Z90" i="10"/>
  <c r="J90" i="10" s="1"/>
  <c r="Y90" i="10"/>
  <c r="I90" i="10" s="1"/>
  <c r="X90" i="10"/>
  <c r="H90" i="10" s="1"/>
  <c r="W90" i="10"/>
  <c r="G90" i="10" s="1"/>
  <c r="V90" i="10"/>
  <c r="F90" i="10" s="1"/>
  <c r="U90" i="10"/>
  <c r="E90" i="10" s="1"/>
  <c r="T90" i="10"/>
  <c r="D90" i="10" s="1"/>
  <c r="S90" i="10"/>
  <c r="C90" i="10" s="1"/>
  <c r="AH89" i="10"/>
  <c r="Q89" i="10" s="1"/>
  <c r="AG89" i="10"/>
  <c r="P89" i="10" s="1"/>
  <c r="AF89" i="10"/>
  <c r="O89" i="10" s="1"/>
  <c r="AE89" i="10"/>
  <c r="N89" i="10" s="1"/>
  <c r="AD89" i="10"/>
  <c r="AC89" i="10"/>
  <c r="M89" i="10" s="1"/>
  <c r="AB89" i="10"/>
  <c r="L89" i="10" s="1"/>
  <c r="AA89" i="10"/>
  <c r="K89" i="10" s="1"/>
  <c r="Z89" i="10"/>
  <c r="J89" i="10" s="1"/>
  <c r="Y89" i="10"/>
  <c r="I89" i="10" s="1"/>
  <c r="X89" i="10"/>
  <c r="H89" i="10" s="1"/>
  <c r="W89" i="10"/>
  <c r="G89" i="10" s="1"/>
  <c r="V89" i="10"/>
  <c r="F89" i="10" s="1"/>
  <c r="U89" i="10"/>
  <c r="E89" i="10" s="1"/>
  <c r="T89" i="10"/>
  <c r="D89" i="10" s="1"/>
  <c r="S89" i="10"/>
  <c r="C89" i="10" s="1"/>
  <c r="AH88" i="10"/>
  <c r="Q88" i="10" s="1"/>
  <c r="AG88" i="10"/>
  <c r="P88" i="10" s="1"/>
  <c r="AF88" i="10"/>
  <c r="O88" i="10" s="1"/>
  <c r="AE88" i="10"/>
  <c r="N88" i="10" s="1"/>
  <c r="AD88" i="10"/>
  <c r="AC88" i="10"/>
  <c r="M88" i="10" s="1"/>
  <c r="AB88" i="10"/>
  <c r="L88" i="10" s="1"/>
  <c r="AA88" i="10"/>
  <c r="K88" i="10" s="1"/>
  <c r="Z88" i="10"/>
  <c r="J88" i="10" s="1"/>
  <c r="Y88" i="10"/>
  <c r="I88" i="10" s="1"/>
  <c r="X88" i="10"/>
  <c r="H88" i="10" s="1"/>
  <c r="W88" i="10"/>
  <c r="G88" i="10" s="1"/>
  <c r="V88" i="10"/>
  <c r="F88" i="10" s="1"/>
  <c r="U88" i="10"/>
  <c r="E88" i="10" s="1"/>
  <c r="T88" i="10"/>
  <c r="D88" i="10" s="1"/>
  <c r="S88" i="10"/>
  <c r="C88" i="10" s="1"/>
  <c r="AH87" i="10"/>
  <c r="Q87" i="10" s="1"/>
  <c r="AG87" i="10"/>
  <c r="P87" i="10" s="1"/>
  <c r="AF87" i="10"/>
  <c r="O87" i="10" s="1"/>
  <c r="AE87" i="10"/>
  <c r="N87" i="10" s="1"/>
  <c r="AD87" i="10"/>
  <c r="AC87" i="10"/>
  <c r="M87" i="10" s="1"/>
  <c r="AB87" i="10"/>
  <c r="L87" i="10" s="1"/>
  <c r="AA87" i="10"/>
  <c r="K87" i="10" s="1"/>
  <c r="Z87" i="10"/>
  <c r="J87" i="10" s="1"/>
  <c r="Y87" i="10"/>
  <c r="I87" i="10" s="1"/>
  <c r="X87" i="10"/>
  <c r="H87" i="10" s="1"/>
  <c r="W87" i="10"/>
  <c r="G87" i="10" s="1"/>
  <c r="V87" i="10"/>
  <c r="F87" i="10" s="1"/>
  <c r="U87" i="10"/>
  <c r="E87" i="10" s="1"/>
  <c r="T87" i="10"/>
  <c r="D87" i="10" s="1"/>
  <c r="S87" i="10"/>
  <c r="C87" i="10" s="1"/>
  <c r="AH86" i="10"/>
  <c r="Q86" i="10" s="1"/>
  <c r="AG86" i="10"/>
  <c r="P86" i="10" s="1"/>
  <c r="AF86" i="10"/>
  <c r="O86" i="10" s="1"/>
  <c r="AE86" i="10"/>
  <c r="N86" i="10" s="1"/>
  <c r="AD86" i="10"/>
  <c r="AC86" i="10"/>
  <c r="M86" i="10" s="1"/>
  <c r="AB86" i="10"/>
  <c r="L86" i="10" s="1"/>
  <c r="AA86" i="10"/>
  <c r="K86" i="10" s="1"/>
  <c r="Z86" i="10"/>
  <c r="J86" i="10" s="1"/>
  <c r="Y86" i="10"/>
  <c r="I86" i="10" s="1"/>
  <c r="X86" i="10"/>
  <c r="H86" i="10" s="1"/>
  <c r="W86" i="10"/>
  <c r="G86" i="10" s="1"/>
  <c r="V86" i="10"/>
  <c r="F86" i="10" s="1"/>
  <c r="U86" i="10"/>
  <c r="E86" i="10" s="1"/>
  <c r="T86" i="10"/>
  <c r="D86" i="10" s="1"/>
  <c r="S86" i="10"/>
  <c r="C86" i="10" s="1"/>
  <c r="AH85" i="10"/>
  <c r="Q85" i="10" s="1"/>
  <c r="AG85" i="10"/>
  <c r="P85" i="10" s="1"/>
  <c r="AF85" i="10"/>
  <c r="O85" i="10" s="1"/>
  <c r="AE85" i="10"/>
  <c r="AD85" i="10"/>
  <c r="AC85" i="10"/>
  <c r="M85" i="10" s="1"/>
  <c r="AB85" i="10"/>
  <c r="L85" i="10" s="1"/>
  <c r="AA85" i="10"/>
  <c r="K85" i="10" s="1"/>
  <c r="Z85" i="10"/>
  <c r="J85" i="10" s="1"/>
  <c r="Y85" i="10"/>
  <c r="I85" i="10" s="1"/>
  <c r="X85" i="10"/>
  <c r="H85" i="10" s="1"/>
  <c r="W85" i="10"/>
  <c r="V85" i="10"/>
  <c r="U85" i="10"/>
  <c r="E85" i="10" s="1"/>
  <c r="T85" i="10"/>
  <c r="D85" i="10" s="1"/>
  <c r="S85" i="10"/>
  <c r="C85" i="10" s="1"/>
  <c r="AH84" i="10"/>
  <c r="Q84" i="10" s="1"/>
  <c r="AG84" i="10"/>
  <c r="P84" i="10" s="1"/>
  <c r="AF84" i="10"/>
  <c r="O84" i="10" s="1"/>
  <c r="AE84" i="10"/>
  <c r="N84" i="10" s="1"/>
  <c r="AD84" i="10"/>
  <c r="AC84" i="10"/>
  <c r="M84" i="10" s="1"/>
  <c r="AB84" i="10"/>
  <c r="L84" i="10" s="1"/>
  <c r="AA84" i="10"/>
  <c r="K84" i="10" s="1"/>
  <c r="Z84" i="10"/>
  <c r="J84" i="10" s="1"/>
  <c r="Y84" i="10"/>
  <c r="I84" i="10" s="1"/>
  <c r="X84" i="10"/>
  <c r="H84" i="10" s="1"/>
  <c r="W84" i="10"/>
  <c r="G84" i="10" s="1"/>
  <c r="V84" i="10"/>
  <c r="U84" i="10"/>
  <c r="E84" i="10" s="1"/>
  <c r="T84" i="10"/>
  <c r="D84" i="10" s="1"/>
  <c r="S84" i="10"/>
  <c r="C84" i="10" s="1"/>
  <c r="AH83" i="10"/>
  <c r="Q83" i="10" s="1"/>
  <c r="AG83" i="10"/>
  <c r="P83" i="10" s="1"/>
  <c r="AF83" i="10"/>
  <c r="O83" i="10" s="1"/>
  <c r="AE83" i="10"/>
  <c r="N83" i="10" s="1"/>
  <c r="AD83" i="10"/>
  <c r="AC83" i="10"/>
  <c r="M83" i="10" s="1"/>
  <c r="AB83" i="10"/>
  <c r="L83" i="10" s="1"/>
  <c r="AA83" i="10"/>
  <c r="K83" i="10" s="1"/>
  <c r="Z83" i="10"/>
  <c r="J83" i="10" s="1"/>
  <c r="Y83" i="10"/>
  <c r="I83" i="10" s="1"/>
  <c r="X83" i="10"/>
  <c r="H83" i="10" s="1"/>
  <c r="W83" i="10"/>
  <c r="G83" i="10" s="1"/>
  <c r="V83" i="10"/>
  <c r="F83" i="10" s="1"/>
  <c r="U83" i="10"/>
  <c r="E83" i="10" s="1"/>
  <c r="T83" i="10"/>
  <c r="D83" i="10" s="1"/>
  <c r="S83" i="10"/>
  <c r="C83" i="10" s="1"/>
  <c r="AH82" i="10"/>
  <c r="Q82" i="10" s="1"/>
  <c r="AG82" i="10"/>
  <c r="P82" i="10" s="1"/>
  <c r="AF82" i="10"/>
  <c r="O82" i="10" s="1"/>
  <c r="AE82" i="10"/>
  <c r="N82" i="10" s="1"/>
  <c r="AD82" i="10"/>
  <c r="AC82" i="10"/>
  <c r="M82" i="10" s="1"/>
  <c r="AB82" i="10"/>
  <c r="L82" i="10" s="1"/>
  <c r="AA82" i="10"/>
  <c r="K82" i="10" s="1"/>
  <c r="Z82" i="10"/>
  <c r="J82" i="10" s="1"/>
  <c r="Y82" i="10"/>
  <c r="I82" i="10" s="1"/>
  <c r="X82" i="10"/>
  <c r="H82" i="10" s="1"/>
  <c r="W82" i="10"/>
  <c r="G82" i="10" s="1"/>
  <c r="V82" i="10"/>
  <c r="F82" i="10" s="1"/>
  <c r="U82" i="10"/>
  <c r="E82" i="10" s="1"/>
  <c r="T82" i="10"/>
  <c r="D82" i="10" s="1"/>
  <c r="S82" i="10"/>
  <c r="C82" i="10" s="1"/>
  <c r="AH81" i="10"/>
  <c r="Q81" i="10" s="1"/>
  <c r="AG81" i="10"/>
  <c r="P81" i="10" s="1"/>
  <c r="AF81" i="10"/>
  <c r="O81" i="10" s="1"/>
  <c r="AE81" i="10"/>
  <c r="N81" i="10" s="1"/>
  <c r="AD81" i="10"/>
  <c r="AC81" i="10"/>
  <c r="M81" i="10" s="1"/>
  <c r="AB81" i="10"/>
  <c r="L81" i="10" s="1"/>
  <c r="AA81" i="10"/>
  <c r="K81" i="10" s="1"/>
  <c r="Z81" i="10"/>
  <c r="J81" i="10" s="1"/>
  <c r="Y81" i="10"/>
  <c r="I81" i="10" s="1"/>
  <c r="X81" i="10"/>
  <c r="H81" i="10" s="1"/>
  <c r="W81" i="10"/>
  <c r="G81" i="10" s="1"/>
  <c r="V81" i="10"/>
  <c r="F81" i="10" s="1"/>
  <c r="U81" i="10"/>
  <c r="E81" i="10" s="1"/>
  <c r="T81" i="10"/>
  <c r="D81" i="10" s="1"/>
  <c r="S81" i="10"/>
  <c r="C81" i="10" s="1"/>
  <c r="AH80" i="10"/>
  <c r="Q80" i="10" s="1"/>
  <c r="AG80" i="10"/>
  <c r="P80" i="10" s="1"/>
  <c r="AF80" i="10"/>
  <c r="O80" i="10" s="1"/>
  <c r="AE80" i="10"/>
  <c r="N80" i="10" s="1"/>
  <c r="AD80" i="10"/>
  <c r="AC80" i="10"/>
  <c r="M80" i="10" s="1"/>
  <c r="AB80" i="10"/>
  <c r="L80" i="10" s="1"/>
  <c r="AA80" i="10"/>
  <c r="K80" i="10" s="1"/>
  <c r="Z80" i="10"/>
  <c r="J80" i="10" s="1"/>
  <c r="Y80" i="10"/>
  <c r="I80" i="10" s="1"/>
  <c r="X80" i="10"/>
  <c r="H80" i="10" s="1"/>
  <c r="W80" i="10"/>
  <c r="G80" i="10" s="1"/>
  <c r="V80" i="10"/>
  <c r="F80" i="10" s="1"/>
  <c r="U80" i="10"/>
  <c r="E80" i="10" s="1"/>
  <c r="T80" i="10"/>
  <c r="D80" i="10" s="1"/>
  <c r="S80" i="10"/>
  <c r="C80" i="10" s="1"/>
  <c r="AH79" i="10"/>
  <c r="Q79" i="10" s="1"/>
  <c r="AG79" i="10"/>
  <c r="P79" i="10" s="1"/>
  <c r="AF79" i="10"/>
  <c r="O79" i="10" s="1"/>
  <c r="AE79" i="10"/>
  <c r="N79" i="10" s="1"/>
  <c r="AD79" i="10"/>
  <c r="AC79" i="10"/>
  <c r="M79" i="10" s="1"/>
  <c r="AB79" i="10"/>
  <c r="L79" i="10" s="1"/>
  <c r="AA79" i="10"/>
  <c r="K79" i="10" s="1"/>
  <c r="Z79" i="10"/>
  <c r="J79" i="10" s="1"/>
  <c r="Y79" i="10"/>
  <c r="I79" i="10" s="1"/>
  <c r="X79" i="10"/>
  <c r="H79" i="10" s="1"/>
  <c r="W79" i="10"/>
  <c r="G79" i="10" s="1"/>
  <c r="V79" i="10"/>
  <c r="F79" i="10" s="1"/>
  <c r="U79" i="10"/>
  <c r="E79" i="10" s="1"/>
  <c r="T79" i="10"/>
  <c r="D79" i="10" s="1"/>
  <c r="S79" i="10"/>
  <c r="C79" i="10" s="1"/>
  <c r="AH78" i="10"/>
  <c r="Q78" i="10" s="1"/>
  <c r="AG78" i="10"/>
  <c r="P78" i="10" s="1"/>
  <c r="AF78" i="10"/>
  <c r="O78" i="10" s="1"/>
  <c r="AE78" i="10"/>
  <c r="N78" i="10" s="1"/>
  <c r="AD78" i="10"/>
  <c r="AC78" i="10"/>
  <c r="M78" i="10" s="1"/>
  <c r="AB78" i="10"/>
  <c r="L78" i="10" s="1"/>
  <c r="AA78" i="10"/>
  <c r="K78" i="10" s="1"/>
  <c r="Z78" i="10"/>
  <c r="J78" i="10" s="1"/>
  <c r="Y78" i="10"/>
  <c r="I78" i="10" s="1"/>
  <c r="X78" i="10"/>
  <c r="H78" i="10" s="1"/>
  <c r="W78" i="10"/>
  <c r="G78" i="10" s="1"/>
  <c r="V78" i="10"/>
  <c r="U78" i="10"/>
  <c r="E78" i="10" s="1"/>
  <c r="T78" i="10"/>
  <c r="D78" i="10" s="1"/>
  <c r="S78" i="10"/>
  <c r="AH77" i="10"/>
  <c r="Q77" i="10" s="1"/>
  <c r="AG77" i="10"/>
  <c r="P77" i="10" s="1"/>
  <c r="AF77" i="10"/>
  <c r="O77" i="10" s="1"/>
  <c r="AE77" i="10"/>
  <c r="N77" i="10" s="1"/>
  <c r="AD77" i="10"/>
  <c r="AC77" i="10"/>
  <c r="M77" i="10" s="1"/>
  <c r="AB77" i="10"/>
  <c r="L77" i="10" s="1"/>
  <c r="AA77" i="10"/>
  <c r="K77" i="10" s="1"/>
  <c r="Z77" i="10"/>
  <c r="J77" i="10" s="1"/>
  <c r="Y77" i="10"/>
  <c r="I77" i="10" s="1"/>
  <c r="X77" i="10"/>
  <c r="H77" i="10" s="1"/>
  <c r="W77" i="10"/>
  <c r="G77" i="10" s="1"/>
  <c r="V77" i="10"/>
  <c r="F77" i="10" s="1"/>
  <c r="U77" i="10"/>
  <c r="E77" i="10" s="1"/>
  <c r="T77" i="10"/>
  <c r="D77" i="10" s="1"/>
  <c r="S77" i="10"/>
  <c r="AH76" i="10"/>
  <c r="Q76" i="10" s="1"/>
  <c r="AG76" i="10"/>
  <c r="P76" i="10" s="1"/>
  <c r="AF76" i="10"/>
  <c r="O76" i="10" s="1"/>
  <c r="AE76" i="10"/>
  <c r="N76" i="10" s="1"/>
  <c r="AD76" i="10"/>
  <c r="AC76" i="10"/>
  <c r="M76" i="10" s="1"/>
  <c r="AB76" i="10"/>
  <c r="L76" i="10" s="1"/>
  <c r="AA76" i="10"/>
  <c r="K76" i="10" s="1"/>
  <c r="Z76" i="10"/>
  <c r="J76" i="10" s="1"/>
  <c r="Y76" i="10"/>
  <c r="I76" i="10" s="1"/>
  <c r="X76" i="10"/>
  <c r="H76" i="10" s="1"/>
  <c r="W76" i="10"/>
  <c r="G76" i="10" s="1"/>
  <c r="V76" i="10"/>
  <c r="F76" i="10" s="1"/>
  <c r="U76" i="10"/>
  <c r="E76" i="10" s="1"/>
  <c r="T76" i="10"/>
  <c r="D76" i="10" s="1"/>
  <c r="S76" i="10"/>
  <c r="C76" i="10" s="1"/>
  <c r="AH75" i="10"/>
  <c r="Q75" i="10" s="1"/>
  <c r="AG75" i="10"/>
  <c r="P75" i="10" s="1"/>
  <c r="AF75" i="10"/>
  <c r="O75" i="10" s="1"/>
  <c r="AE75" i="10"/>
  <c r="N75" i="10" s="1"/>
  <c r="AD75" i="10"/>
  <c r="AC75" i="10"/>
  <c r="M75" i="10" s="1"/>
  <c r="AB75" i="10"/>
  <c r="L75" i="10" s="1"/>
  <c r="AA75" i="10"/>
  <c r="K75" i="10" s="1"/>
  <c r="Z75" i="10"/>
  <c r="J75" i="10" s="1"/>
  <c r="Y75" i="10"/>
  <c r="I75" i="10" s="1"/>
  <c r="X75" i="10"/>
  <c r="H75" i="10" s="1"/>
  <c r="W75" i="10"/>
  <c r="G75" i="10" s="1"/>
  <c r="V75" i="10"/>
  <c r="F75" i="10" s="1"/>
  <c r="U75" i="10"/>
  <c r="E75" i="10" s="1"/>
  <c r="T75" i="10"/>
  <c r="D75" i="10" s="1"/>
  <c r="S75" i="10"/>
  <c r="C75" i="10" s="1"/>
  <c r="AH74" i="10"/>
  <c r="Q74" i="10" s="1"/>
  <c r="AG74" i="10"/>
  <c r="P74" i="10" s="1"/>
  <c r="AF74" i="10"/>
  <c r="O74" i="10" s="1"/>
  <c r="AE74" i="10"/>
  <c r="N74" i="10" s="1"/>
  <c r="AD74" i="10"/>
  <c r="AC74" i="10"/>
  <c r="M74" i="10" s="1"/>
  <c r="AB74" i="10"/>
  <c r="L74" i="10" s="1"/>
  <c r="AA74" i="10"/>
  <c r="K74" i="10" s="1"/>
  <c r="Z74" i="10"/>
  <c r="J74" i="10" s="1"/>
  <c r="Y74" i="10"/>
  <c r="I74" i="10" s="1"/>
  <c r="X74" i="10"/>
  <c r="H74" i="10" s="1"/>
  <c r="W74" i="10"/>
  <c r="G74" i="10" s="1"/>
  <c r="V74" i="10"/>
  <c r="F74" i="10" s="1"/>
  <c r="U74" i="10"/>
  <c r="E74" i="10" s="1"/>
  <c r="T74" i="10"/>
  <c r="D74" i="10" s="1"/>
  <c r="S74" i="10"/>
  <c r="C74" i="10" s="1"/>
  <c r="AH73" i="10"/>
  <c r="Q73" i="10" s="1"/>
  <c r="AG73" i="10"/>
  <c r="P73" i="10" s="1"/>
  <c r="AF73" i="10"/>
  <c r="O73" i="10" s="1"/>
  <c r="AE73" i="10"/>
  <c r="N73" i="10" s="1"/>
  <c r="AD73" i="10"/>
  <c r="AC73" i="10"/>
  <c r="M73" i="10" s="1"/>
  <c r="AB73" i="10"/>
  <c r="L73" i="10" s="1"/>
  <c r="AA73" i="10"/>
  <c r="K73" i="10" s="1"/>
  <c r="Z73" i="10"/>
  <c r="J73" i="10" s="1"/>
  <c r="Y73" i="10"/>
  <c r="I73" i="10" s="1"/>
  <c r="X73" i="10"/>
  <c r="H73" i="10" s="1"/>
  <c r="W73" i="10"/>
  <c r="G73" i="10" s="1"/>
  <c r="V73" i="10"/>
  <c r="F73" i="10" s="1"/>
  <c r="U73" i="10"/>
  <c r="E73" i="10" s="1"/>
  <c r="T73" i="10"/>
  <c r="D73" i="10" s="1"/>
  <c r="S73" i="10"/>
  <c r="C73" i="10" s="1"/>
  <c r="AH72" i="10"/>
  <c r="Q72" i="10" s="1"/>
  <c r="AG72" i="10"/>
  <c r="P72" i="10" s="1"/>
  <c r="AF72" i="10"/>
  <c r="O72" i="10" s="1"/>
  <c r="AE72" i="10"/>
  <c r="N72" i="10" s="1"/>
  <c r="AD72" i="10"/>
  <c r="AC72" i="10"/>
  <c r="M72" i="10" s="1"/>
  <c r="AB72" i="10"/>
  <c r="L72" i="10" s="1"/>
  <c r="AA72" i="10"/>
  <c r="K72" i="10" s="1"/>
  <c r="Z72" i="10"/>
  <c r="J72" i="10" s="1"/>
  <c r="Y72" i="10"/>
  <c r="I72" i="10" s="1"/>
  <c r="X72" i="10"/>
  <c r="H72" i="10" s="1"/>
  <c r="W72" i="10"/>
  <c r="G72" i="10" s="1"/>
  <c r="V72" i="10"/>
  <c r="F72" i="10" s="1"/>
  <c r="U72" i="10"/>
  <c r="E72" i="10" s="1"/>
  <c r="T72" i="10"/>
  <c r="D72" i="10" s="1"/>
  <c r="S72" i="10"/>
  <c r="C72" i="10" s="1"/>
  <c r="AH71" i="10"/>
  <c r="Q71" i="10" s="1"/>
  <c r="AG71" i="10"/>
  <c r="P71" i="10" s="1"/>
  <c r="AF71" i="10"/>
  <c r="O71" i="10" s="1"/>
  <c r="AE71" i="10"/>
  <c r="AD71" i="10"/>
  <c r="AC71" i="10"/>
  <c r="M71" i="10" s="1"/>
  <c r="AB71" i="10"/>
  <c r="L71" i="10" s="1"/>
  <c r="AA71" i="10"/>
  <c r="Z71" i="10"/>
  <c r="J71" i="10" s="1"/>
  <c r="Y71" i="10"/>
  <c r="I71" i="10" s="1"/>
  <c r="X71" i="10"/>
  <c r="H71" i="10" s="1"/>
  <c r="W71" i="10"/>
  <c r="G71" i="10" s="1"/>
  <c r="V71" i="10"/>
  <c r="U71" i="10"/>
  <c r="E71" i="10" s="1"/>
  <c r="T71" i="10"/>
  <c r="S71" i="10"/>
  <c r="C71" i="10" s="1"/>
  <c r="AH70" i="10"/>
  <c r="Q70" i="10" s="1"/>
  <c r="AG70" i="10"/>
  <c r="P70" i="10" s="1"/>
  <c r="AF70" i="10"/>
  <c r="O70" i="10" s="1"/>
  <c r="AE70" i="10"/>
  <c r="N70" i="10" s="1"/>
  <c r="AD70" i="10"/>
  <c r="AC70" i="10"/>
  <c r="M70" i="10" s="1"/>
  <c r="AB70" i="10"/>
  <c r="AA70" i="10"/>
  <c r="K70" i="10" s="1"/>
  <c r="Z70" i="10"/>
  <c r="J70" i="10" s="1"/>
  <c r="Y70" i="10"/>
  <c r="I70" i="10" s="1"/>
  <c r="X70" i="10"/>
  <c r="H70" i="10" s="1"/>
  <c r="W70" i="10"/>
  <c r="G70" i="10" s="1"/>
  <c r="V70" i="10"/>
  <c r="F70" i="10" s="1"/>
  <c r="U70" i="10"/>
  <c r="E70" i="10" s="1"/>
  <c r="T70" i="10"/>
  <c r="D70" i="10" s="1"/>
  <c r="S70" i="10"/>
  <c r="C70" i="10" s="1"/>
  <c r="AH69" i="10"/>
  <c r="Q69" i="10" s="1"/>
  <c r="AG69" i="10"/>
  <c r="P69" i="10" s="1"/>
  <c r="AF69" i="10"/>
  <c r="O69" i="10" s="1"/>
  <c r="AE69" i="10"/>
  <c r="N69" i="10" s="1"/>
  <c r="AD69" i="10"/>
  <c r="AC69" i="10"/>
  <c r="M69" i="10" s="1"/>
  <c r="AB69" i="10"/>
  <c r="L69" i="10" s="1"/>
  <c r="AA69" i="10"/>
  <c r="K69" i="10" s="1"/>
  <c r="Z69" i="10"/>
  <c r="J69" i="10" s="1"/>
  <c r="Y69" i="10"/>
  <c r="I69" i="10" s="1"/>
  <c r="X69" i="10"/>
  <c r="H69" i="10" s="1"/>
  <c r="W69" i="10"/>
  <c r="G69" i="10" s="1"/>
  <c r="V69" i="10"/>
  <c r="F69" i="10" s="1"/>
  <c r="U69" i="10"/>
  <c r="E69" i="10" s="1"/>
  <c r="T69" i="10"/>
  <c r="D69" i="10" s="1"/>
  <c r="S69" i="10"/>
  <c r="C69" i="10" s="1"/>
  <c r="AH68" i="10"/>
  <c r="Q68" i="10" s="1"/>
  <c r="AG68" i="10"/>
  <c r="P68" i="10" s="1"/>
  <c r="AF68" i="10"/>
  <c r="O68" i="10" s="1"/>
  <c r="AE68" i="10"/>
  <c r="N68" i="10" s="1"/>
  <c r="AD68" i="10"/>
  <c r="AC68" i="10"/>
  <c r="M68" i="10" s="1"/>
  <c r="AB68" i="10"/>
  <c r="L68" i="10" s="1"/>
  <c r="AA68" i="10"/>
  <c r="K68" i="10" s="1"/>
  <c r="Z68" i="10"/>
  <c r="J68" i="10" s="1"/>
  <c r="Y68" i="10"/>
  <c r="I68" i="10" s="1"/>
  <c r="X68" i="10"/>
  <c r="H68" i="10" s="1"/>
  <c r="W68" i="10"/>
  <c r="G68" i="10" s="1"/>
  <c r="V68" i="10"/>
  <c r="F68" i="10" s="1"/>
  <c r="U68" i="10"/>
  <c r="E68" i="10" s="1"/>
  <c r="T68" i="10"/>
  <c r="D68" i="10" s="1"/>
  <c r="S68" i="10"/>
  <c r="C68" i="10" s="1"/>
  <c r="AH67" i="10"/>
  <c r="Q67" i="10" s="1"/>
  <c r="AG67" i="10"/>
  <c r="P67" i="10" s="1"/>
  <c r="AF67" i="10"/>
  <c r="O67" i="10" s="1"/>
  <c r="AE67" i="10"/>
  <c r="N67" i="10" s="1"/>
  <c r="AD67" i="10"/>
  <c r="AC67" i="10"/>
  <c r="M67" i="10" s="1"/>
  <c r="AB67" i="10"/>
  <c r="L67" i="10" s="1"/>
  <c r="AA67" i="10"/>
  <c r="K67" i="10" s="1"/>
  <c r="Z67" i="10"/>
  <c r="J67" i="10" s="1"/>
  <c r="Y67" i="10"/>
  <c r="I67" i="10" s="1"/>
  <c r="X67" i="10"/>
  <c r="H67" i="10" s="1"/>
  <c r="W67" i="10"/>
  <c r="G67" i="10" s="1"/>
  <c r="V67" i="10"/>
  <c r="F67" i="10" s="1"/>
  <c r="U67" i="10"/>
  <c r="E67" i="10" s="1"/>
  <c r="T67" i="10"/>
  <c r="D67" i="10" s="1"/>
  <c r="S67" i="10"/>
  <c r="C67" i="10" s="1"/>
  <c r="AH66" i="10"/>
  <c r="Q66" i="10" s="1"/>
  <c r="AG66" i="10"/>
  <c r="P66" i="10" s="1"/>
  <c r="AF66" i="10"/>
  <c r="O66" i="10" s="1"/>
  <c r="AE66" i="10"/>
  <c r="N66" i="10" s="1"/>
  <c r="AD66" i="10"/>
  <c r="AC66" i="10"/>
  <c r="M66" i="10" s="1"/>
  <c r="AB66" i="10"/>
  <c r="L66" i="10" s="1"/>
  <c r="AA66" i="10"/>
  <c r="K66" i="10" s="1"/>
  <c r="Z66" i="10"/>
  <c r="J66" i="10" s="1"/>
  <c r="Y66" i="10"/>
  <c r="I66" i="10" s="1"/>
  <c r="X66" i="10"/>
  <c r="H66" i="10" s="1"/>
  <c r="W66" i="10"/>
  <c r="G66" i="10" s="1"/>
  <c r="V66" i="10"/>
  <c r="F66" i="10" s="1"/>
  <c r="U66" i="10"/>
  <c r="E66" i="10" s="1"/>
  <c r="T66" i="10"/>
  <c r="D66" i="10" s="1"/>
  <c r="S66" i="10"/>
  <c r="C66" i="10" s="1"/>
  <c r="AH65" i="10"/>
  <c r="Q65" i="10" s="1"/>
  <c r="AG65" i="10"/>
  <c r="P65" i="10" s="1"/>
  <c r="AF65" i="10"/>
  <c r="O65" i="10" s="1"/>
  <c r="AE65" i="10"/>
  <c r="N65" i="10" s="1"/>
  <c r="AD65" i="10"/>
  <c r="AC65" i="10"/>
  <c r="M65" i="10" s="1"/>
  <c r="AB65" i="10"/>
  <c r="L65" i="10" s="1"/>
  <c r="AA65" i="10"/>
  <c r="K65" i="10" s="1"/>
  <c r="Z65" i="10"/>
  <c r="J65" i="10" s="1"/>
  <c r="Y65" i="10"/>
  <c r="I65" i="10" s="1"/>
  <c r="X65" i="10"/>
  <c r="H65" i="10" s="1"/>
  <c r="W65" i="10"/>
  <c r="G65" i="10" s="1"/>
  <c r="V65" i="10"/>
  <c r="F65" i="10" s="1"/>
  <c r="U65" i="10"/>
  <c r="E65" i="10" s="1"/>
  <c r="T65" i="10"/>
  <c r="D65" i="10" s="1"/>
  <c r="S65" i="10"/>
  <c r="C65" i="10" s="1"/>
  <c r="AH64" i="10"/>
  <c r="Q64" i="10" s="1"/>
  <c r="AG64" i="10"/>
  <c r="P64" i="10" s="1"/>
  <c r="AF64" i="10"/>
  <c r="O64" i="10" s="1"/>
  <c r="AE64" i="10"/>
  <c r="N64" i="10" s="1"/>
  <c r="AD64" i="10"/>
  <c r="AC64" i="10"/>
  <c r="M64" i="10" s="1"/>
  <c r="AB64" i="10"/>
  <c r="L64" i="10" s="1"/>
  <c r="AA64" i="10"/>
  <c r="K64" i="10" s="1"/>
  <c r="Z64" i="10"/>
  <c r="J64" i="10" s="1"/>
  <c r="Y64" i="10"/>
  <c r="I64" i="10" s="1"/>
  <c r="X64" i="10"/>
  <c r="H64" i="10" s="1"/>
  <c r="W64" i="10"/>
  <c r="V64" i="10"/>
  <c r="F64" i="10" s="1"/>
  <c r="U64" i="10"/>
  <c r="E64" i="10" s="1"/>
  <c r="T64" i="10"/>
  <c r="D64" i="10" s="1"/>
  <c r="S64" i="10"/>
  <c r="C64" i="10" s="1"/>
  <c r="AH63" i="10"/>
  <c r="Q63" i="10" s="1"/>
  <c r="AG63" i="10"/>
  <c r="P63" i="10" s="1"/>
  <c r="AF63" i="10"/>
  <c r="O63" i="10" s="1"/>
  <c r="AE63" i="10"/>
  <c r="N63" i="10" s="1"/>
  <c r="AD63" i="10"/>
  <c r="AC63" i="10"/>
  <c r="M63" i="10" s="1"/>
  <c r="AB63" i="10"/>
  <c r="L63" i="10" s="1"/>
  <c r="AA63" i="10"/>
  <c r="K63" i="10" s="1"/>
  <c r="Z63" i="10"/>
  <c r="J63" i="10" s="1"/>
  <c r="Y63" i="10"/>
  <c r="I63" i="10" s="1"/>
  <c r="X63" i="10"/>
  <c r="H63" i="10" s="1"/>
  <c r="W63" i="10"/>
  <c r="G63" i="10" s="1"/>
  <c r="V63" i="10"/>
  <c r="F63" i="10" s="1"/>
  <c r="U63" i="10"/>
  <c r="E63" i="10" s="1"/>
  <c r="T63" i="10"/>
  <c r="D63" i="10" s="1"/>
  <c r="S63" i="10"/>
  <c r="C63" i="10" s="1"/>
  <c r="AH62" i="10"/>
  <c r="Q62" i="10" s="1"/>
  <c r="AG62" i="10"/>
  <c r="P62" i="10" s="1"/>
  <c r="AF62" i="10"/>
  <c r="O62" i="10" s="1"/>
  <c r="AE62" i="10"/>
  <c r="N62" i="10" s="1"/>
  <c r="AD62" i="10"/>
  <c r="AC62" i="10"/>
  <c r="M62" i="10" s="1"/>
  <c r="AB62" i="10"/>
  <c r="L62" i="10" s="1"/>
  <c r="AA62" i="10"/>
  <c r="K62" i="10" s="1"/>
  <c r="Z62" i="10"/>
  <c r="J62" i="10" s="1"/>
  <c r="Y62" i="10"/>
  <c r="I62" i="10" s="1"/>
  <c r="X62" i="10"/>
  <c r="H62" i="10" s="1"/>
  <c r="W62" i="10"/>
  <c r="G62" i="10" s="1"/>
  <c r="V62" i="10"/>
  <c r="F62" i="10" s="1"/>
  <c r="U62" i="10"/>
  <c r="E62" i="10" s="1"/>
  <c r="T62" i="10"/>
  <c r="D62" i="10" s="1"/>
  <c r="S62" i="10"/>
  <c r="C62" i="10" s="1"/>
  <c r="AH61" i="10"/>
  <c r="Q61" i="10" s="1"/>
  <c r="AG61" i="10"/>
  <c r="P61" i="10" s="1"/>
  <c r="AF61" i="10"/>
  <c r="O61" i="10" s="1"/>
  <c r="AE61" i="10"/>
  <c r="N61" i="10" s="1"/>
  <c r="AD61" i="10"/>
  <c r="AC61" i="10"/>
  <c r="M61" i="10" s="1"/>
  <c r="AB61" i="10"/>
  <c r="L61" i="10" s="1"/>
  <c r="AA61" i="10"/>
  <c r="K61" i="10" s="1"/>
  <c r="Z61" i="10"/>
  <c r="J61" i="10" s="1"/>
  <c r="Y61" i="10"/>
  <c r="I61" i="10" s="1"/>
  <c r="X61" i="10"/>
  <c r="H61" i="10" s="1"/>
  <c r="W61" i="10"/>
  <c r="G61" i="10" s="1"/>
  <c r="V61" i="10"/>
  <c r="F61" i="10" s="1"/>
  <c r="U61" i="10"/>
  <c r="E61" i="10" s="1"/>
  <c r="T61" i="10"/>
  <c r="D61" i="10" s="1"/>
  <c r="S61" i="10"/>
  <c r="C61" i="10" s="1"/>
  <c r="AH60" i="10"/>
  <c r="Q60" i="10" s="1"/>
  <c r="AG60" i="10"/>
  <c r="P60" i="10" s="1"/>
  <c r="AF60" i="10"/>
  <c r="O60" i="10" s="1"/>
  <c r="AE60" i="10"/>
  <c r="N60" i="10" s="1"/>
  <c r="AD60" i="10"/>
  <c r="AC60" i="10"/>
  <c r="M60" i="10" s="1"/>
  <c r="AB60" i="10"/>
  <c r="L60" i="10" s="1"/>
  <c r="AA60" i="10"/>
  <c r="K60" i="10" s="1"/>
  <c r="Z60" i="10"/>
  <c r="J60" i="10" s="1"/>
  <c r="Y60" i="10"/>
  <c r="I60" i="10" s="1"/>
  <c r="X60" i="10"/>
  <c r="H60" i="10" s="1"/>
  <c r="W60" i="10"/>
  <c r="G60" i="10" s="1"/>
  <c r="V60" i="10"/>
  <c r="F60" i="10" s="1"/>
  <c r="U60" i="10"/>
  <c r="E60" i="10" s="1"/>
  <c r="T60" i="10"/>
  <c r="D60" i="10" s="1"/>
  <c r="S60" i="10"/>
  <c r="C60" i="10" s="1"/>
  <c r="AH59" i="10"/>
  <c r="Q59" i="10" s="1"/>
  <c r="AG59" i="10"/>
  <c r="P59" i="10" s="1"/>
  <c r="AF59" i="10"/>
  <c r="O59" i="10" s="1"/>
  <c r="AE59" i="10"/>
  <c r="N59" i="10" s="1"/>
  <c r="AD59" i="10"/>
  <c r="AC59" i="10"/>
  <c r="M59" i="10" s="1"/>
  <c r="AB59" i="10"/>
  <c r="L59" i="10" s="1"/>
  <c r="AA59" i="10"/>
  <c r="K59" i="10" s="1"/>
  <c r="Z59" i="10"/>
  <c r="J59" i="10" s="1"/>
  <c r="Y59" i="10"/>
  <c r="I59" i="10" s="1"/>
  <c r="X59" i="10"/>
  <c r="H59" i="10" s="1"/>
  <c r="W59" i="10"/>
  <c r="G59" i="10" s="1"/>
  <c r="V59" i="10"/>
  <c r="F59" i="10" s="1"/>
  <c r="U59" i="10"/>
  <c r="E59" i="10" s="1"/>
  <c r="T59" i="10"/>
  <c r="D59" i="10" s="1"/>
  <c r="S59" i="10"/>
  <c r="C59" i="10" s="1"/>
  <c r="AH58" i="10"/>
  <c r="Q58" i="10" s="1"/>
  <c r="AG58" i="10"/>
  <c r="P58" i="10" s="1"/>
  <c r="AF58" i="10"/>
  <c r="O58" i="10" s="1"/>
  <c r="AE58" i="10"/>
  <c r="N58" i="10" s="1"/>
  <c r="AD58" i="10"/>
  <c r="AC58" i="10"/>
  <c r="M58" i="10" s="1"/>
  <c r="AB58" i="10"/>
  <c r="L58" i="10" s="1"/>
  <c r="AA58" i="10"/>
  <c r="K58" i="10" s="1"/>
  <c r="Z58" i="10"/>
  <c r="J58" i="10" s="1"/>
  <c r="Y58" i="10"/>
  <c r="I58" i="10" s="1"/>
  <c r="X58" i="10"/>
  <c r="H58" i="10" s="1"/>
  <c r="W58" i="10"/>
  <c r="G58" i="10" s="1"/>
  <c r="V58" i="10"/>
  <c r="F58" i="10" s="1"/>
  <c r="U58" i="10"/>
  <c r="E58" i="10" s="1"/>
  <c r="T58" i="10"/>
  <c r="D58" i="10" s="1"/>
  <c r="S58" i="10"/>
  <c r="C58" i="10" s="1"/>
  <c r="AH57" i="10"/>
  <c r="Q57" i="10" s="1"/>
  <c r="AG57" i="10"/>
  <c r="P57" i="10" s="1"/>
  <c r="AF57" i="10"/>
  <c r="O57" i="10" s="1"/>
  <c r="AE57" i="10"/>
  <c r="N57" i="10" s="1"/>
  <c r="AD57" i="10"/>
  <c r="AC57" i="10"/>
  <c r="M57" i="10" s="1"/>
  <c r="AB57" i="10"/>
  <c r="L57" i="10" s="1"/>
  <c r="AA57" i="10"/>
  <c r="K57" i="10" s="1"/>
  <c r="Z57" i="10"/>
  <c r="J57" i="10" s="1"/>
  <c r="Y57" i="10"/>
  <c r="I57" i="10" s="1"/>
  <c r="X57" i="10"/>
  <c r="H57" i="10" s="1"/>
  <c r="W57" i="10"/>
  <c r="V57" i="10"/>
  <c r="F57" i="10" s="1"/>
  <c r="U57" i="10"/>
  <c r="T57" i="10"/>
  <c r="D57" i="10" s="1"/>
  <c r="S57" i="10"/>
  <c r="C57" i="10" s="1"/>
  <c r="AH56" i="10"/>
  <c r="Q56" i="10" s="1"/>
  <c r="AG56" i="10"/>
  <c r="P56" i="10" s="1"/>
  <c r="AF56" i="10"/>
  <c r="O56" i="10" s="1"/>
  <c r="AE56" i="10"/>
  <c r="N56" i="10" s="1"/>
  <c r="AD56" i="10"/>
  <c r="AC56" i="10"/>
  <c r="M56" i="10" s="1"/>
  <c r="AB56" i="10"/>
  <c r="L56" i="10" s="1"/>
  <c r="AA56" i="10"/>
  <c r="K56" i="10" s="1"/>
  <c r="Z56" i="10"/>
  <c r="J56" i="10" s="1"/>
  <c r="Y56" i="10"/>
  <c r="I56" i="10" s="1"/>
  <c r="X56" i="10"/>
  <c r="H56" i="10" s="1"/>
  <c r="W56" i="10"/>
  <c r="G56" i="10" s="1"/>
  <c r="V56" i="10"/>
  <c r="F56" i="10" s="1"/>
  <c r="U56" i="10"/>
  <c r="E56" i="10" s="1"/>
  <c r="T56" i="10"/>
  <c r="D56" i="10" s="1"/>
  <c r="S56" i="10"/>
  <c r="C56" i="10" s="1"/>
  <c r="AH55" i="10"/>
  <c r="Q55" i="10" s="1"/>
  <c r="AG55" i="10"/>
  <c r="P55" i="10" s="1"/>
  <c r="AF55" i="10"/>
  <c r="O55" i="10" s="1"/>
  <c r="AE55" i="10"/>
  <c r="N55" i="10" s="1"/>
  <c r="AD55" i="10"/>
  <c r="AC55" i="10"/>
  <c r="M55" i="10" s="1"/>
  <c r="AB55" i="10"/>
  <c r="L55" i="10" s="1"/>
  <c r="AA55" i="10"/>
  <c r="K55" i="10" s="1"/>
  <c r="Z55" i="10"/>
  <c r="J55" i="10" s="1"/>
  <c r="Y55" i="10"/>
  <c r="I55" i="10" s="1"/>
  <c r="X55" i="10"/>
  <c r="H55" i="10" s="1"/>
  <c r="W55" i="10"/>
  <c r="G55" i="10" s="1"/>
  <c r="V55" i="10"/>
  <c r="F55" i="10" s="1"/>
  <c r="U55" i="10"/>
  <c r="E55" i="10" s="1"/>
  <c r="T55" i="10"/>
  <c r="D55" i="10" s="1"/>
  <c r="S55" i="10"/>
  <c r="C55" i="10" s="1"/>
  <c r="AH54" i="10"/>
  <c r="Q54" i="10" s="1"/>
  <c r="AG54" i="10"/>
  <c r="P54" i="10" s="1"/>
  <c r="AF54" i="10"/>
  <c r="O54" i="10" s="1"/>
  <c r="AE54" i="10"/>
  <c r="N54" i="10" s="1"/>
  <c r="AD54" i="10"/>
  <c r="AC54" i="10"/>
  <c r="M54" i="10" s="1"/>
  <c r="AB54" i="10"/>
  <c r="L54" i="10" s="1"/>
  <c r="AA54" i="10"/>
  <c r="K54" i="10" s="1"/>
  <c r="Z54" i="10"/>
  <c r="J54" i="10" s="1"/>
  <c r="Y54" i="10"/>
  <c r="I54" i="10" s="1"/>
  <c r="X54" i="10"/>
  <c r="H54" i="10" s="1"/>
  <c r="W54" i="10"/>
  <c r="G54" i="10" s="1"/>
  <c r="V54" i="10"/>
  <c r="F54" i="10" s="1"/>
  <c r="U54" i="10"/>
  <c r="E54" i="10" s="1"/>
  <c r="T54" i="10"/>
  <c r="D54" i="10" s="1"/>
  <c r="S54" i="10"/>
  <c r="C54" i="10" s="1"/>
  <c r="AH53" i="10"/>
  <c r="Q53" i="10" s="1"/>
  <c r="AG53" i="10"/>
  <c r="P53" i="10" s="1"/>
  <c r="AF53" i="10"/>
  <c r="O53" i="10" s="1"/>
  <c r="AE53" i="10"/>
  <c r="N53" i="10" s="1"/>
  <c r="AD53" i="10"/>
  <c r="AC53" i="10"/>
  <c r="M53" i="10" s="1"/>
  <c r="AB53" i="10"/>
  <c r="L53" i="10" s="1"/>
  <c r="AA53" i="10"/>
  <c r="K53" i="10" s="1"/>
  <c r="Z53" i="10"/>
  <c r="J53" i="10" s="1"/>
  <c r="Y53" i="10"/>
  <c r="I53" i="10" s="1"/>
  <c r="X53" i="10"/>
  <c r="H53" i="10" s="1"/>
  <c r="W53" i="10"/>
  <c r="G53" i="10" s="1"/>
  <c r="V53" i="10"/>
  <c r="F53" i="10" s="1"/>
  <c r="U53" i="10"/>
  <c r="E53" i="10" s="1"/>
  <c r="T53" i="10"/>
  <c r="D53" i="10" s="1"/>
  <c r="S53" i="10"/>
  <c r="C53" i="10" s="1"/>
  <c r="AH52" i="10"/>
  <c r="Q52" i="10" s="1"/>
  <c r="AG52" i="10"/>
  <c r="P52" i="10" s="1"/>
  <c r="AF52" i="10"/>
  <c r="O52" i="10" s="1"/>
  <c r="AE52" i="10"/>
  <c r="N52" i="10" s="1"/>
  <c r="AD52" i="10"/>
  <c r="AC52" i="10"/>
  <c r="M52" i="10" s="1"/>
  <c r="AB52" i="10"/>
  <c r="L52" i="10" s="1"/>
  <c r="AA52" i="10"/>
  <c r="K52" i="10" s="1"/>
  <c r="Z52" i="10"/>
  <c r="J52" i="10" s="1"/>
  <c r="Y52" i="10"/>
  <c r="I52" i="10" s="1"/>
  <c r="X52" i="10"/>
  <c r="H52" i="10" s="1"/>
  <c r="W52" i="10"/>
  <c r="G52" i="10" s="1"/>
  <c r="V52" i="10"/>
  <c r="F52" i="10" s="1"/>
  <c r="U52" i="10"/>
  <c r="E52" i="10" s="1"/>
  <c r="T52" i="10"/>
  <c r="D52" i="10" s="1"/>
  <c r="S52" i="10"/>
  <c r="C52" i="10" s="1"/>
  <c r="AH51" i="10"/>
  <c r="Q51" i="10" s="1"/>
  <c r="AG51" i="10"/>
  <c r="P51" i="10" s="1"/>
  <c r="AF51" i="10"/>
  <c r="O51" i="10" s="1"/>
  <c r="AE51" i="10"/>
  <c r="N51" i="10" s="1"/>
  <c r="AD51" i="10"/>
  <c r="AC51" i="10"/>
  <c r="M51" i="10" s="1"/>
  <c r="AB51" i="10"/>
  <c r="L51" i="10" s="1"/>
  <c r="AA51" i="10"/>
  <c r="K51" i="10" s="1"/>
  <c r="Z51" i="10"/>
  <c r="J51" i="10" s="1"/>
  <c r="Y51" i="10"/>
  <c r="I51" i="10" s="1"/>
  <c r="X51" i="10"/>
  <c r="H51" i="10" s="1"/>
  <c r="W51" i="10"/>
  <c r="G51" i="10" s="1"/>
  <c r="V51" i="10"/>
  <c r="F51" i="10" s="1"/>
  <c r="U51" i="10"/>
  <c r="E51" i="10" s="1"/>
  <c r="T51" i="10"/>
  <c r="D51" i="10" s="1"/>
  <c r="S51" i="10"/>
  <c r="C51" i="10" s="1"/>
  <c r="AH50" i="10"/>
  <c r="Q50" i="10" s="1"/>
  <c r="AG50" i="10"/>
  <c r="P50" i="10" s="1"/>
  <c r="AF50" i="10"/>
  <c r="O50" i="10" s="1"/>
  <c r="AE50" i="10"/>
  <c r="N50" i="10" s="1"/>
  <c r="AD50" i="10"/>
  <c r="AC50" i="10"/>
  <c r="AB50" i="10"/>
  <c r="L50" i="10" s="1"/>
  <c r="AA50" i="10"/>
  <c r="K50" i="10" s="1"/>
  <c r="Z50" i="10"/>
  <c r="J50" i="10" s="1"/>
  <c r="Y50" i="10"/>
  <c r="I50" i="10" s="1"/>
  <c r="X50" i="10"/>
  <c r="H50" i="10" s="1"/>
  <c r="W50" i="10"/>
  <c r="G50" i="10" s="1"/>
  <c r="V50" i="10"/>
  <c r="U50" i="10"/>
  <c r="T50" i="10"/>
  <c r="S50" i="10"/>
  <c r="C50" i="10" s="1"/>
  <c r="AH49" i="10"/>
  <c r="Q49" i="10" s="1"/>
  <c r="AG49" i="10"/>
  <c r="P49" i="10" s="1"/>
  <c r="AF49" i="10"/>
  <c r="O49" i="10" s="1"/>
  <c r="AE49" i="10"/>
  <c r="N49" i="10" s="1"/>
  <c r="AD49" i="10"/>
  <c r="AC49" i="10"/>
  <c r="M49" i="10" s="1"/>
  <c r="AB49" i="10"/>
  <c r="L49" i="10" s="1"/>
  <c r="AA49" i="10"/>
  <c r="K49" i="10" s="1"/>
  <c r="Z49" i="10"/>
  <c r="J49" i="10" s="1"/>
  <c r="Y49" i="10"/>
  <c r="I49" i="10" s="1"/>
  <c r="X49" i="10"/>
  <c r="H49" i="10" s="1"/>
  <c r="W49" i="10"/>
  <c r="G49" i="10" s="1"/>
  <c r="V49" i="10"/>
  <c r="F49" i="10" s="1"/>
  <c r="U49" i="10"/>
  <c r="T49" i="10"/>
  <c r="D49" i="10" s="1"/>
  <c r="S49" i="10"/>
  <c r="C49" i="10" s="1"/>
  <c r="AH48" i="10"/>
  <c r="Q48" i="10" s="1"/>
  <c r="AG48" i="10"/>
  <c r="P48" i="10" s="1"/>
  <c r="AF48" i="10"/>
  <c r="O48" i="10" s="1"/>
  <c r="AE48" i="10"/>
  <c r="N48" i="10" s="1"/>
  <c r="AD48" i="10"/>
  <c r="AC48" i="10"/>
  <c r="M48" i="10" s="1"/>
  <c r="AB48" i="10"/>
  <c r="L48" i="10" s="1"/>
  <c r="AA48" i="10"/>
  <c r="K48" i="10" s="1"/>
  <c r="Z48" i="10"/>
  <c r="J48" i="10" s="1"/>
  <c r="Y48" i="10"/>
  <c r="I48" i="10" s="1"/>
  <c r="X48" i="10"/>
  <c r="H48" i="10" s="1"/>
  <c r="W48" i="10"/>
  <c r="G48" i="10" s="1"/>
  <c r="V48" i="10"/>
  <c r="F48" i="10" s="1"/>
  <c r="U48" i="10"/>
  <c r="T48" i="10"/>
  <c r="D48" i="10" s="1"/>
  <c r="S48" i="10"/>
  <c r="C48" i="10" s="1"/>
  <c r="AH47" i="10"/>
  <c r="Q47" i="10" s="1"/>
  <c r="AG47" i="10"/>
  <c r="P47" i="10" s="1"/>
  <c r="AF47" i="10"/>
  <c r="O47" i="10" s="1"/>
  <c r="AE47" i="10"/>
  <c r="N47" i="10" s="1"/>
  <c r="AD47" i="10"/>
  <c r="AC47" i="10"/>
  <c r="M47" i="10" s="1"/>
  <c r="AB47" i="10"/>
  <c r="L47" i="10" s="1"/>
  <c r="AA47" i="10"/>
  <c r="K47" i="10" s="1"/>
  <c r="Z47" i="10"/>
  <c r="J47" i="10" s="1"/>
  <c r="Y47" i="10"/>
  <c r="I47" i="10" s="1"/>
  <c r="X47" i="10"/>
  <c r="H47" i="10" s="1"/>
  <c r="W47" i="10"/>
  <c r="G47" i="10" s="1"/>
  <c r="V47" i="10"/>
  <c r="F47" i="10" s="1"/>
  <c r="U47" i="10"/>
  <c r="T47" i="10"/>
  <c r="D47" i="10" s="1"/>
  <c r="S47" i="10"/>
  <c r="C47" i="10" s="1"/>
  <c r="AH46" i="10"/>
  <c r="Q46" i="10" s="1"/>
  <c r="AG46" i="10"/>
  <c r="P46" i="10" s="1"/>
  <c r="AF46" i="10"/>
  <c r="O46" i="10" s="1"/>
  <c r="AE46" i="10"/>
  <c r="N46" i="10" s="1"/>
  <c r="AD46" i="10"/>
  <c r="AC46" i="10"/>
  <c r="M46" i="10" s="1"/>
  <c r="AB46" i="10"/>
  <c r="L46" i="10" s="1"/>
  <c r="AA46" i="10"/>
  <c r="K46" i="10" s="1"/>
  <c r="Z46" i="10"/>
  <c r="J46" i="10" s="1"/>
  <c r="Y46" i="10"/>
  <c r="I46" i="10" s="1"/>
  <c r="X46" i="10"/>
  <c r="H46" i="10" s="1"/>
  <c r="W46" i="10"/>
  <c r="G46" i="10" s="1"/>
  <c r="V46" i="10"/>
  <c r="F46" i="10" s="1"/>
  <c r="U46" i="10"/>
  <c r="T46" i="10"/>
  <c r="D46" i="10" s="1"/>
  <c r="S46" i="10"/>
  <c r="C46" i="10" s="1"/>
  <c r="AH45" i="10"/>
  <c r="Q45" i="10" s="1"/>
  <c r="AG45" i="10"/>
  <c r="P45" i="10" s="1"/>
  <c r="AF45" i="10"/>
  <c r="O45" i="10" s="1"/>
  <c r="AE45" i="10"/>
  <c r="N45" i="10" s="1"/>
  <c r="AD45" i="10"/>
  <c r="AC45" i="10"/>
  <c r="M45" i="10" s="1"/>
  <c r="AB45" i="10"/>
  <c r="L45" i="10" s="1"/>
  <c r="AA45" i="10"/>
  <c r="K45" i="10" s="1"/>
  <c r="Z45" i="10"/>
  <c r="J45" i="10" s="1"/>
  <c r="Y45" i="10"/>
  <c r="I45" i="10" s="1"/>
  <c r="X45" i="10"/>
  <c r="H45" i="10" s="1"/>
  <c r="W45" i="10"/>
  <c r="G45" i="10" s="1"/>
  <c r="V45" i="10"/>
  <c r="F45" i="10" s="1"/>
  <c r="U45" i="10"/>
  <c r="T45" i="10"/>
  <c r="D45" i="10" s="1"/>
  <c r="S45" i="10"/>
  <c r="C45" i="10" s="1"/>
  <c r="AH44" i="10"/>
  <c r="Q44" i="10" s="1"/>
  <c r="AG44" i="10"/>
  <c r="P44" i="10" s="1"/>
  <c r="AF44" i="10"/>
  <c r="O44" i="10" s="1"/>
  <c r="AE44" i="10"/>
  <c r="N44" i="10" s="1"/>
  <c r="AD44" i="10"/>
  <c r="AC44" i="10"/>
  <c r="M44" i="10" s="1"/>
  <c r="AB44" i="10"/>
  <c r="L44" i="10" s="1"/>
  <c r="AA44" i="10"/>
  <c r="K44" i="10" s="1"/>
  <c r="Z44" i="10"/>
  <c r="J44" i="10" s="1"/>
  <c r="Y44" i="10"/>
  <c r="I44" i="10" s="1"/>
  <c r="X44" i="10"/>
  <c r="H44" i="10" s="1"/>
  <c r="W44" i="10"/>
  <c r="G44" i="10" s="1"/>
  <c r="V44" i="10"/>
  <c r="F44" i="10" s="1"/>
  <c r="U44" i="10"/>
  <c r="E44" i="10" s="1"/>
  <c r="T44" i="10"/>
  <c r="D44" i="10" s="1"/>
  <c r="S44" i="10"/>
  <c r="C44" i="10" s="1"/>
  <c r="AH43" i="10"/>
  <c r="Q43" i="10" s="1"/>
  <c r="AG43" i="10"/>
  <c r="P43" i="10" s="1"/>
  <c r="AF43" i="10"/>
  <c r="O43" i="10" s="1"/>
  <c r="AE43" i="10"/>
  <c r="N43" i="10" s="1"/>
  <c r="AD43" i="10"/>
  <c r="AC43" i="10"/>
  <c r="M43" i="10" s="1"/>
  <c r="AB43" i="10"/>
  <c r="L43" i="10" s="1"/>
  <c r="AA43" i="10"/>
  <c r="K43" i="10" s="1"/>
  <c r="Z43" i="10"/>
  <c r="J43" i="10" s="1"/>
  <c r="Y43" i="10"/>
  <c r="I43" i="10" s="1"/>
  <c r="X43" i="10"/>
  <c r="H43" i="10" s="1"/>
  <c r="W43" i="10"/>
  <c r="G43" i="10" s="1"/>
  <c r="V43" i="10"/>
  <c r="F43" i="10" s="1"/>
  <c r="U43" i="10"/>
  <c r="T43" i="10"/>
  <c r="D43" i="10" s="1"/>
  <c r="S43" i="10"/>
  <c r="C43" i="10" s="1"/>
  <c r="AH42" i="10"/>
  <c r="Q42" i="10" s="1"/>
  <c r="AG42" i="10"/>
  <c r="P42" i="10" s="1"/>
  <c r="AF42" i="10"/>
  <c r="O42" i="10" s="1"/>
  <c r="AE42" i="10"/>
  <c r="N42" i="10" s="1"/>
  <c r="AD42" i="10"/>
  <c r="AC42" i="10"/>
  <c r="M42" i="10" s="1"/>
  <c r="AB42" i="10"/>
  <c r="L42" i="10" s="1"/>
  <c r="AA42" i="10"/>
  <c r="K42" i="10" s="1"/>
  <c r="Z42" i="10"/>
  <c r="J42" i="10" s="1"/>
  <c r="Y42" i="10"/>
  <c r="I42" i="10" s="1"/>
  <c r="X42" i="10"/>
  <c r="H42" i="10" s="1"/>
  <c r="W42" i="10"/>
  <c r="G42" i="10" s="1"/>
  <c r="V42" i="10"/>
  <c r="F42" i="10" s="1"/>
  <c r="U42" i="10"/>
  <c r="E42" i="10" s="1"/>
  <c r="T42" i="10"/>
  <c r="D42" i="10" s="1"/>
  <c r="S42" i="10"/>
  <c r="C42" i="10" s="1"/>
  <c r="AH41" i="10"/>
  <c r="Q41" i="10" s="1"/>
  <c r="AG41" i="10"/>
  <c r="P41" i="10" s="1"/>
  <c r="AF41" i="10"/>
  <c r="O41" i="10" s="1"/>
  <c r="AE41" i="10"/>
  <c r="N41" i="10" s="1"/>
  <c r="AD41" i="10"/>
  <c r="AC41" i="10"/>
  <c r="M41" i="10" s="1"/>
  <c r="AB41" i="10"/>
  <c r="L41" i="10" s="1"/>
  <c r="AA41" i="10"/>
  <c r="K41" i="10" s="1"/>
  <c r="Z41" i="10"/>
  <c r="J41" i="10" s="1"/>
  <c r="Y41" i="10"/>
  <c r="I41" i="10" s="1"/>
  <c r="X41" i="10"/>
  <c r="H41" i="10" s="1"/>
  <c r="W41" i="10"/>
  <c r="G41" i="10" s="1"/>
  <c r="V41" i="10"/>
  <c r="F41" i="10" s="1"/>
  <c r="U41" i="10"/>
  <c r="E41" i="10" s="1"/>
  <c r="T41" i="10"/>
  <c r="D41" i="10" s="1"/>
  <c r="S41" i="10"/>
  <c r="C41" i="10" s="1"/>
  <c r="AH40" i="10"/>
  <c r="Q40" i="10" s="1"/>
  <c r="AG40" i="10"/>
  <c r="P40" i="10" s="1"/>
  <c r="AF40" i="10"/>
  <c r="O40" i="10" s="1"/>
  <c r="AE40" i="10"/>
  <c r="N40" i="10" s="1"/>
  <c r="AD40" i="10"/>
  <c r="AC40" i="10"/>
  <c r="M40" i="10" s="1"/>
  <c r="AB40" i="10"/>
  <c r="L40" i="10" s="1"/>
  <c r="AA40" i="10"/>
  <c r="K40" i="10" s="1"/>
  <c r="Z40" i="10"/>
  <c r="J40" i="10" s="1"/>
  <c r="Y40" i="10"/>
  <c r="I40" i="10" s="1"/>
  <c r="X40" i="10"/>
  <c r="H40" i="10" s="1"/>
  <c r="W40" i="10"/>
  <c r="G40" i="10" s="1"/>
  <c r="V40" i="10"/>
  <c r="F40" i="10" s="1"/>
  <c r="U40" i="10"/>
  <c r="E40" i="10" s="1"/>
  <c r="T40" i="10"/>
  <c r="D40" i="10" s="1"/>
  <c r="S40" i="10"/>
  <c r="C40" i="10" s="1"/>
  <c r="AH39" i="10"/>
  <c r="Q39" i="10" s="1"/>
  <c r="AG39" i="10"/>
  <c r="P39" i="10" s="1"/>
  <c r="AF39" i="10"/>
  <c r="O39" i="10" s="1"/>
  <c r="AE39" i="10"/>
  <c r="N39" i="10" s="1"/>
  <c r="AD39" i="10"/>
  <c r="AC39" i="10"/>
  <c r="M39" i="10" s="1"/>
  <c r="AB39" i="10"/>
  <c r="L39" i="10" s="1"/>
  <c r="AA39" i="10"/>
  <c r="K39" i="10" s="1"/>
  <c r="Z39" i="10"/>
  <c r="J39" i="10" s="1"/>
  <c r="Y39" i="10"/>
  <c r="I39" i="10" s="1"/>
  <c r="X39" i="10"/>
  <c r="H39" i="10" s="1"/>
  <c r="W39" i="10"/>
  <c r="G39" i="10" s="1"/>
  <c r="V39" i="10"/>
  <c r="F39" i="10" s="1"/>
  <c r="U39" i="10"/>
  <c r="E39" i="10" s="1"/>
  <c r="T39" i="10"/>
  <c r="D39" i="10" s="1"/>
  <c r="S39" i="10"/>
  <c r="C39" i="10" s="1"/>
  <c r="AH38" i="10"/>
  <c r="Q38" i="10" s="1"/>
  <c r="AG38" i="10"/>
  <c r="P38" i="10" s="1"/>
  <c r="AF38" i="10"/>
  <c r="O38" i="10" s="1"/>
  <c r="AE38" i="10"/>
  <c r="N38" i="10" s="1"/>
  <c r="AD38" i="10"/>
  <c r="AC38" i="10"/>
  <c r="M38" i="10" s="1"/>
  <c r="AB38" i="10"/>
  <c r="L38" i="10" s="1"/>
  <c r="AA38" i="10"/>
  <c r="K38" i="10" s="1"/>
  <c r="Z38" i="10"/>
  <c r="J38" i="10" s="1"/>
  <c r="Y38" i="10"/>
  <c r="I38" i="10" s="1"/>
  <c r="X38" i="10"/>
  <c r="H38" i="10" s="1"/>
  <c r="W38" i="10"/>
  <c r="G38" i="10" s="1"/>
  <c r="V38" i="10"/>
  <c r="F38" i="10" s="1"/>
  <c r="U38" i="10"/>
  <c r="E38" i="10" s="1"/>
  <c r="T38" i="10"/>
  <c r="D38" i="10" s="1"/>
  <c r="S38" i="10"/>
  <c r="C38" i="10" s="1"/>
  <c r="AH37" i="10"/>
  <c r="Q37" i="10" s="1"/>
  <c r="AG37" i="10"/>
  <c r="P37" i="10" s="1"/>
  <c r="AF37" i="10"/>
  <c r="O37" i="10" s="1"/>
  <c r="AE37" i="10"/>
  <c r="N37" i="10" s="1"/>
  <c r="AD37" i="10"/>
  <c r="AC37" i="10"/>
  <c r="M37" i="10" s="1"/>
  <c r="AB37" i="10"/>
  <c r="L37" i="10" s="1"/>
  <c r="AA37" i="10"/>
  <c r="K37" i="10" s="1"/>
  <c r="Z37" i="10"/>
  <c r="J37" i="10" s="1"/>
  <c r="Y37" i="10"/>
  <c r="I37" i="10" s="1"/>
  <c r="X37" i="10"/>
  <c r="H37" i="10" s="1"/>
  <c r="W37" i="10"/>
  <c r="G37" i="10" s="1"/>
  <c r="V37" i="10"/>
  <c r="F37" i="10" s="1"/>
  <c r="U37" i="10"/>
  <c r="E37" i="10" s="1"/>
  <c r="T37" i="10"/>
  <c r="D37" i="10" s="1"/>
  <c r="S37" i="10"/>
  <c r="C37" i="10" s="1"/>
  <c r="AH36" i="10"/>
  <c r="Q36" i="10" s="1"/>
  <c r="AG36" i="10"/>
  <c r="P36" i="10" s="1"/>
  <c r="AF36" i="10"/>
  <c r="O36" i="10" s="1"/>
  <c r="AE36" i="10"/>
  <c r="AD36" i="10"/>
  <c r="AC36" i="10"/>
  <c r="AB36" i="10"/>
  <c r="L36" i="10" s="1"/>
  <c r="AA36" i="10"/>
  <c r="K36" i="10" s="1"/>
  <c r="Z36" i="10"/>
  <c r="J36" i="10" s="1"/>
  <c r="Y36" i="10"/>
  <c r="I36" i="10" s="1"/>
  <c r="X36" i="10"/>
  <c r="H36" i="10" s="1"/>
  <c r="W36" i="10"/>
  <c r="G36" i="10" s="1"/>
  <c r="V36" i="10"/>
  <c r="F36" i="10" s="1"/>
  <c r="U36" i="10"/>
  <c r="E36" i="10" s="1"/>
  <c r="T36" i="10"/>
  <c r="D36" i="10" s="1"/>
  <c r="S36" i="10"/>
  <c r="C36" i="10" s="1"/>
  <c r="AH35" i="10"/>
  <c r="Q35" i="10" s="1"/>
  <c r="AG35" i="10"/>
  <c r="P35" i="10" s="1"/>
  <c r="AF35" i="10"/>
  <c r="O35" i="10" s="1"/>
  <c r="AE35" i="10"/>
  <c r="N35" i="10" s="1"/>
  <c r="AD35" i="10"/>
  <c r="AC35" i="10"/>
  <c r="M35" i="10" s="1"/>
  <c r="AB35" i="10"/>
  <c r="L35" i="10" s="1"/>
  <c r="AA35" i="10"/>
  <c r="K35" i="10" s="1"/>
  <c r="Z35" i="10"/>
  <c r="J35" i="10" s="1"/>
  <c r="Y35" i="10"/>
  <c r="I35" i="10" s="1"/>
  <c r="X35" i="10"/>
  <c r="H35" i="10" s="1"/>
  <c r="W35" i="10"/>
  <c r="G35" i="10" s="1"/>
  <c r="V35" i="10"/>
  <c r="F35" i="10" s="1"/>
  <c r="U35" i="10"/>
  <c r="E35" i="10" s="1"/>
  <c r="T35" i="10"/>
  <c r="D35" i="10" s="1"/>
  <c r="S35" i="10"/>
  <c r="C35" i="10" s="1"/>
  <c r="AH34" i="10"/>
  <c r="Q34" i="10" s="1"/>
  <c r="AG34" i="10"/>
  <c r="P34" i="10" s="1"/>
  <c r="AF34" i="10"/>
  <c r="O34" i="10" s="1"/>
  <c r="AE34" i="10"/>
  <c r="N34" i="10" s="1"/>
  <c r="AD34" i="10"/>
  <c r="AC34" i="10"/>
  <c r="M34" i="10" s="1"/>
  <c r="AB34" i="10"/>
  <c r="L34" i="10" s="1"/>
  <c r="AA34" i="10"/>
  <c r="K34" i="10" s="1"/>
  <c r="Z34" i="10"/>
  <c r="J34" i="10" s="1"/>
  <c r="Y34" i="10"/>
  <c r="I34" i="10" s="1"/>
  <c r="X34" i="10"/>
  <c r="H34" i="10" s="1"/>
  <c r="W34" i="10"/>
  <c r="G34" i="10" s="1"/>
  <c r="V34" i="10"/>
  <c r="F34" i="10" s="1"/>
  <c r="U34" i="10"/>
  <c r="E34" i="10" s="1"/>
  <c r="T34" i="10"/>
  <c r="D34" i="10" s="1"/>
  <c r="S34" i="10"/>
  <c r="C34" i="10" s="1"/>
  <c r="AH33" i="10"/>
  <c r="Q33" i="10" s="1"/>
  <c r="AG33" i="10"/>
  <c r="P33" i="10" s="1"/>
  <c r="AF33" i="10"/>
  <c r="O33" i="10" s="1"/>
  <c r="AE33" i="10"/>
  <c r="N33" i="10" s="1"/>
  <c r="AD33" i="10"/>
  <c r="AC33" i="10"/>
  <c r="M33" i="10" s="1"/>
  <c r="AB33" i="10"/>
  <c r="L33" i="10" s="1"/>
  <c r="AA33" i="10"/>
  <c r="K33" i="10" s="1"/>
  <c r="Z33" i="10"/>
  <c r="J33" i="10" s="1"/>
  <c r="Y33" i="10"/>
  <c r="I33" i="10" s="1"/>
  <c r="X33" i="10"/>
  <c r="H33" i="10" s="1"/>
  <c r="W33" i="10"/>
  <c r="G33" i="10" s="1"/>
  <c r="V33" i="10"/>
  <c r="F33" i="10" s="1"/>
  <c r="U33" i="10"/>
  <c r="E33" i="10" s="1"/>
  <c r="T33" i="10"/>
  <c r="D33" i="10" s="1"/>
  <c r="S33" i="10"/>
  <c r="C33" i="10" s="1"/>
  <c r="AH32" i="10"/>
  <c r="Q32" i="10" s="1"/>
  <c r="AG32" i="10"/>
  <c r="P32" i="10" s="1"/>
  <c r="AF32" i="10"/>
  <c r="O32" i="10" s="1"/>
  <c r="AE32" i="10"/>
  <c r="N32" i="10" s="1"/>
  <c r="AD32" i="10"/>
  <c r="AC32" i="10"/>
  <c r="M32" i="10" s="1"/>
  <c r="AB32" i="10"/>
  <c r="L32" i="10" s="1"/>
  <c r="AA32" i="10"/>
  <c r="K32" i="10" s="1"/>
  <c r="Z32" i="10"/>
  <c r="J32" i="10" s="1"/>
  <c r="Y32" i="10"/>
  <c r="I32" i="10" s="1"/>
  <c r="X32" i="10"/>
  <c r="H32" i="10" s="1"/>
  <c r="W32" i="10"/>
  <c r="G32" i="10" s="1"/>
  <c r="V32" i="10"/>
  <c r="F32" i="10" s="1"/>
  <c r="U32" i="10"/>
  <c r="E32" i="10" s="1"/>
  <c r="T32" i="10"/>
  <c r="D32" i="10" s="1"/>
  <c r="S32" i="10"/>
  <c r="C32" i="10" s="1"/>
  <c r="AH31" i="10"/>
  <c r="Q31" i="10" s="1"/>
  <c r="AG31" i="10"/>
  <c r="P31" i="10" s="1"/>
  <c r="AF31" i="10"/>
  <c r="O31" i="10" s="1"/>
  <c r="AE31" i="10"/>
  <c r="N31" i="10" s="1"/>
  <c r="AD31" i="10"/>
  <c r="AC31" i="10"/>
  <c r="M31" i="10" s="1"/>
  <c r="AB31" i="10"/>
  <c r="L31" i="10" s="1"/>
  <c r="AA31" i="10"/>
  <c r="K31" i="10" s="1"/>
  <c r="Z31" i="10"/>
  <c r="J31" i="10" s="1"/>
  <c r="Y31" i="10"/>
  <c r="I31" i="10" s="1"/>
  <c r="X31" i="10"/>
  <c r="H31" i="10" s="1"/>
  <c r="W31" i="10"/>
  <c r="G31" i="10" s="1"/>
  <c r="V31" i="10"/>
  <c r="F31" i="10" s="1"/>
  <c r="U31" i="10"/>
  <c r="E31" i="10" s="1"/>
  <c r="T31" i="10"/>
  <c r="D31" i="10" s="1"/>
  <c r="S31" i="10"/>
  <c r="C31" i="10" s="1"/>
  <c r="AH30" i="10"/>
  <c r="Q30" i="10" s="1"/>
  <c r="AG30" i="10"/>
  <c r="P30" i="10" s="1"/>
  <c r="AF30" i="10"/>
  <c r="O30" i="10" s="1"/>
  <c r="AE30" i="10"/>
  <c r="N30" i="10" s="1"/>
  <c r="AD30" i="10"/>
  <c r="AC30" i="10"/>
  <c r="M30" i="10" s="1"/>
  <c r="AB30" i="10"/>
  <c r="L30" i="10" s="1"/>
  <c r="AA30" i="10"/>
  <c r="K30" i="10" s="1"/>
  <c r="Z30" i="10"/>
  <c r="J30" i="10" s="1"/>
  <c r="Y30" i="10"/>
  <c r="I30" i="10" s="1"/>
  <c r="X30" i="10"/>
  <c r="H30" i="10" s="1"/>
  <c r="W30" i="10"/>
  <c r="G30" i="10" s="1"/>
  <c r="V30" i="10"/>
  <c r="F30" i="10" s="1"/>
  <c r="U30" i="10"/>
  <c r="E30" i="10" s="1"/>
  <c r="T30" i="10"/>
  <c r="D30" i="10" s="1"/>
  <c r="S30" i="10"/>
  <c r="C30" i="10" s="1"/>
  <c r="AH29" i="10"/>
  <c r="Q29" i="10" s="1"/>
  <c r="AG29" i="10"/>
  <c r="P29" i="10" s="1"/>
  <c r="AF29" i="10"/>
  <c r="O29" i="10" s="1"/>
  <c r="AE29" i="10"/>
  <c r="AD29" i="10"/>
  <c r="AC29" i="10"/>
  <c r="M29" i="10" s="1"/>
  <c r="AB29" i="10"/>
  <c r="L29" i="10" s="1"/>
  <c r="AA29" i="10"/>
  <c r="Z29" i="10"/>
  <c r="J29" i="10" s="1"/>
  <c r="Y29" i="10"/>
  <c r="I29" i="10" s="1"/>
  <c r="X29" i="10"/>
  <c r="H29" i="10" s="1"/>
  <c r="W29" i="10"/>
  <c r="G29" i="10" s="1"/>
  <c r="V29" i="10"/>
  <c r="F29" i="10" s="1"/>
  <c r="U29" i="10"/>
  <c r="E29" i="10" s="1"/>
  <c r="T29" i="10"/>
  <c r="D29" i="10" s="1"/>
  <c r="S29" i="10"/>
  <c r="C29" i="10" s="1"/>
  <c r="AH28" i="10"/>
  <c r="Q28" i="10" s="1"/>
  <c r="AG28" i="10"/>
  <c r="P28" i="10" s="1"/>
  <c r="AF28" i="10"/>
  <c r="O28" i="10" s="1"/>
  <c r="AE28" i="10"/>
  <c r="N28" i="10" s="1"/>
  <c r="AD28" i="10"/>
  <c r="AC28" i="10"/>
  <c r="M28" i="10" s="1"/>
  <c r="AB28" i="10"/>
  <c r="L28" i="10" s="1"/>
  <c r="AA28" i="10"/>
  <c r="Z28" i="10"/>
  <c r="J28" i="10" s="1"/>
  <c r="Y28" i="10"/>
  <c r="I28" i="10" s="1"/>
  <c r="X28" i="10"/>
  <c r="H28" i="10" s="1"/>
  <c r="W28" i="10"/>
  <c r="G28" i="10" s="1"/>
  <c r="V28" i="10"/>
  <c r="F28" i="10" s="1"/>
  <c r="U28" i="10"/>
  <c r="E28" i="10" s="1"/>
  <c r="T28" i="10"/>
  <c r="D28" i="10" s="1"/>
  <c r="S28" i="10"/>
  <c r="C28" i="10" s="1"/>
  <c r="AH27" i="10"/>
  <c r="Q27" i="10" s="1"/>
  <c r="AG27" i="10"/>
  <c r="P27" i="10" s="1"/>
  <c r="AF27" i="10"/>
  <c r="O27" i="10" s="1"/>
  <c r="AE27" i="10"/>
  <c r="N27" i="10" s="1"/>
  <c r="AD27" i="10"/>
  <c r="AC27" i="10"/>
  <c r="M27" i="10" s="1"/>
  <c r="AB27" i="10"/>
  <c r="L27" i="10" s="1"/>
  <c r="AA27" i="10"/>
  <c r="Z27" i="10"/>
  <c r="J27" i="10" s="1"/>
  <c r="Y27" i="10"/>
  <c r="I27" i="10" s="1"/>
  <c r="X27" i="10"/>
  <c r="H27" i="10" s="1"/>
  <c r="W27" i="10"/>
  <c r="G27" i="10" s="1"/>
  <c r="V27" i="10"/>
  <c r="F27" i="10" s="1"/>
  <c r="U27" i="10"/>
  <c r="E27" i="10" s="1"/>
  <c r="T27" i="10"/>
  <c r="D27" i="10" s="1"/>
  <c r="S27" i="10"/>
  <c r="C27" i="10" s="1"/>
  <c r="AH26" i="10"/>
  <c r="Q26" i="10" s="1"/>
  <c r="AG26" i="10"/>
  <c r="P26" i="10" s="1"/>
  <c r="AF26" i="10"/>
  <c r="O26" i="10" s="1"/>
  <c r="AE26" i="10"/>
  <c r="N26" i="10" s="1"/>
  <c r="AD26" i="10"/>
  <c r="AC26" i="10"/>
  <c r="M26" i="10" s="1"/>
  <c r="AB26" i="10"/>
  <c r="L26" i="10" s="1"/>
  <c r="AA26" i="10"/>
  <c r="Z26" i="10"/>
  <c r="J26" i="10" s="1"/>
  <c r="Y26" i="10"/>
  <c r="I26" i="10" s="1"/>
  <c r="X26" i="10"/>
  <c r="H26" i="10" s="1"/>
  <c r="W26" i="10"/>
  <c r="G26" i="10" s="1"/>
  <c r="V26" i="10"/>
  <c r="F26" i="10" s="1"/>
  <c r="U26" i="10"/>
  <c r="E26" i="10" s="1"/>
  <c r="T26" i="10"/>
  <c r="D26" i="10" s="1"/>
  <c r="S26" i="10"/>
  <c r="C26" i="10" s="1"/>
  <c r="AH25" i="10"/>
  <c r="Q25" i="10" s="1"/>
  <c r="AG25" i="10"/>
  <c r="P25" i="10" s="1"/>
  <c r="AF25" i="10"/>
  <c r="O25" i="10" s="1"/>
  <c r="AE25" i="10"/>
  <c r="N25" i="10" s="1"/>
  <c r="AD25" i="10"/>
  <c r="AC25" i="10"/>
  <c r="M25" i="10" s="1"/>
  <c r="AB25" i="10"/>
  <c r="L25" i="10" s="1"/>
  <c r="AA25" i="10"/>
  <c r="Z25" i="10"/>
  <c r="J25" i="10" s="1"/>
  <c r="Y25" i="10"/>
  <c r="I25" i="10" s="1"/>
  <c r="X25" i="10"/>
  <c r="H25" i="10" s="1"/>
  <c r="W25" i="10"/>
  <c r="G25" i="10" s="1"/>
  <c r="V25" i="10"/>
  <c r="F25" i="10" s="1"/>
  <c r="U25" i="10"/>
  <c r="E25" i="10" s="1"/>
  <c r="T25" i="10"/>
  <c r="D25" i="10" s="1"/>
  <c r="S25" i="10"/>
  <c r="C25" i="10" s="1"/>
  <c r="AH24" i="10"/>
  <c r="Q24" i="10" s="1"/>
  <c r="AG24" i="10"/>
  <c r="P24" i="10" s="1"/>
  <c r="AF24" i="10"/>
  <c r="O24" i="10" s="1"/>
  <c r="AE24" i="10"/>
  <c r="N24" i="10" s="1"/>
  <c r="AD24" i="10"/>
  <c r="AC24" i="10"/>
  <c r="M24" i="10" s="1"/>
  <c r="AB24" i="10"/>
  <c r="L24" i="10" s="1"/>
  <c r="AA24" i="10"/>
  <c r="Z24" i="10"/>
  <c r="J24" i="10" s="1"/>
  <c r="Y24" i="10"/>
  <c r="I24" i="10" s="1"/>
  <c r="X24" i="10"/>
  <c r="H24" i="10" s="1"/>
  <c r="W24" i="10"/>
  <c r="G24" i="10" s="1"/>
  <c r="V24" i="10"/>
  <c r="F24" i="10" s="1"/>
  <c r="U24" i="10"/>
  <c r="E24" i="10" s="1"/>
  <c r="T24" i="10"/>
  <c r="D24" i="10" s="1"/>
  <c r="S24" i="10"/>
  <c r="C24" i="10" s="1"/>
  <c r="AH23" i="10"/>
  <c r="Q23" i="10" s="1"/>
  <c r="AG23" i="10"/>
  <c r="P23" i="10" s="1"/>
  <c r="AF23" i="10"/>
  <c r="O23" i="10" s="1"/>
  <c r="AE23" i="10"/>
  <c r="N23" i="10" s="1"/>
  <c r="AD23" i="10"/>
  <c r="AC23" i="10"/>
  <c r="M23" i="10" s="1"/>
  <c r="AB23" i="10"/>
  <c r="L23" i="10" s="1"/>
  <c r="AA23" i="10"/>
  <c r="K23" i="10" s="1"/>
  <c r="Z23" i="10"/>
  <c r="J23" i="10" s="1"/>
  <c r="Y23" i="10"/>
  <c r="I23" i="10" s="1"/>
  <c r="X23" i="10"/>
  <c r="H23" i="10" s="1"/>
  <c r="W23" i="10"/>
  <c r="G23" i="10" s="1"/>
  <c r="V23" i="10"/>
  <c r="F23" i="10" s="1"/>
  <c r="U23" i="10"/>
  <c r="E23" i="10" s="1"/>
  <c r="T23" i="10"/>
  <c r="D23" i="10" s="1"/>
  <c r="S23" i="10"/>
  <c r="C23" i="10" s="1"/>
  <c r="AH22" i="10"/>
  <c r="Q22" i="10" s="1"/>
  <c r="AG22" i="10"/>
  <c r="P22" i="10" s="1"/>
  <c r="AF22" i="10"/>
  <c r="O22" i="10" s="1"/>
  <c r="AE22" i="10"/>
  <c r="N22" i="10" s="1"/>
  <c r="AD22" i="10"/>
  <c r="AC22" i="10"/>
  <c r="M22" i="10" s="1"/>
  <c r="AB22" i="10"/>
  <c r="L22" i="10" s="1"/>
  <c r="AA22" i="10"/>
  <c r="K22" i="10" s="1"/>
  <c r="Z22" i="10"/>
  <c r="J22" i="10" s="1"/>
  <c r="Y22" i="10"/>
  <c r="I22" i="10" s="1"/>
  <c r="X22" i="10"/>
  <c r="H22" i="10" s="1"/>
  <c r="W22" i="10"/>
  <c r="G22" i="10" s="1"/>
  <c r="V22" i="10"/>
  <c r="U22" i="10"/>
  <c r="T22" i="10"/>
  <c r="D22" i="10" s="1"/>
  <c r="S22" i="10"/>
  <c r="C22" i="10" s="1"/>
  <c r="AH21" i="10"/>
  <c r="Q21" i="10" s="1"/>
  <c r="AG21" i="10"/>
  <c r="P21" i="10" s="1"/>
  <c r="AF21" i="10"/>
  <c r="O21" i="10" s="1"/>
  <c r="AE21" i="10"/>
  <c r="N21" i="10" s="1"/>
  <c r="AD21" i="10"/>
  <c r="AC21" i="10"/>
  <c r="M21" i="10" s="1"/>
  <c r="AB21" i="10"/>
  <c r="L21" i="10" s="1"/>
  <c r="AA21" i="10"/>
  <c r="K21" i="10" s="1"/>
  <c r="Z21" i="10"/>
  <c r="J21" i="10" s="1"/>
  <c r="Y21" i="10"/>
  <c r="I21" i="10" s="1"/>
  <c r="X21" i="10"/>
  <c r="H21" i="10" s="1"/>
  <c r="W21" i="10"/>
  <c r="G21" i="10" s="1"/>
  <c r="V21" i="10"/>
  <c r="F21" i="10" s="1"/>
  <c r="U21" i="10"/>
  <c r="E21" i="10" s="1"/>
  <c r="T21" i="10"/>
  <c r="D21" i="10" s="1"/>
  <c r="S21" i="10"/>
  <c r="C21" i="10" s="1"/>
  <c r="AH20" i="10"/>
  <c r="Q20" i="10" s="1"/>
  <c r="AG20" i="10"/>
  <c r="P20" i="10" s="1"/>
  <c r="AF20" i="10"/>
  <c r="O20" i="10" s="1"/>
  <c r="AE20" i="10"/>
  <c r="N20" i="10" s="1"/>
  <c r="AD20" i="10"/>
  <c r="AC20" i="10"/>
  <c r="M20" i="10" s="1"/>
  <c r="AB20" i="10"/>
  <c r="L20" i="10" s="1"/>
  <c r="AA20" i="10"/>
  <c r="K20" i="10" s="1"/>
  <c r="Z20" i="10"/>
  <c r="J20" i="10" s="1"/>
  <c r="Y20" i="10"/>
  <c r="I20" i="10" s="1"/>
  <c r="X20" i="10"/>
  <c r="H20" i="10" s="1"/>
  <c r="W20" i="10"/>
  <c r="G20" i="10" s="1"/>
  <c r="V20" i="10"/>
  <c r="F20" i="10" s="1"/>
  <c r="U20" i="10"/>
  <c r="E20" i="10" s="1"/>
  <c r="T20" i="10"/>
  <c r="D20" i="10" s="1"/>
  <c r="S20" i="10"/>
  <c r="C20" i="10" s="1"/>
  <c r="AH19" i="10"/>
  <c r="Q19" i="10" s="1"/>
  <c r="AG19" i="10"/>
  <c r="P19" i="10" s="1"/>
  <c r="AF19" i="10"/>
  <c r="O19" i="10" s="1"/>
  <c r="AE19" i="10"/>
  <c r="N19" i="10" s="1"/>
  <c r="AD19" i="10"/>
  <c r="AC19" i="10"/>
  <c r="M19" i="10" s="1"/>
  <c r="AB19" i="10"/>
  <c r="L19" i="10" s="1"/>
  <c r="AA19" i="10"/>
  <c r="K19" i="10" s="1"/>
  <c r="Z19" i="10"/>
  <c r="J19" i="10" s="1"/>
  <c r="Y19" i="10"/>
  <c r="I19" i="10" s="1"/>
  <c r="X19" i="10"/>
  <c r="H19" i="10" s="1"/>
  <c r="W19" i="10"/>
  <c r="G19" i="10" s="1"/>
  <c r="V19" i="10"/>
  <c r="F19" i="10" s="1"/>
  <c r="U19" i="10"/>
  <c r="E19" i="10" s="1"/>
  <c r="T19" i="10"/>
  <c r="D19" i="10" s="1"/>
  <c r="S19" i="10"/>
  <c r="C19" i="10" s="1"/>
  <c r="AH18" i="10"/>
  <c r="Q18" i="10" s="1"/>
  <c r="AG18" i="10"/>
  <c r="P18" i="10" s="1"/>
  <c r="AF18" i="10"/>
  <c r="O18" i="10" s="1"/>
  <c r="AE18" i="10"/>
  <c r="N18" i="10" s="1"/>
  <c r="AD18" i="10"/>
  <c r="AC18" i="10"/>
  <c r="M18" i="10" s="1"/>
  <c r="AB18" i="10"/>
  <c r="L18" i="10" s="1"/>
  <c r="AA18" i="10"/>
  <c r="K18" i="10" s="1"/>
  <c r="Z18" i="10"/>
  <c r="J18" i="10" s="1"/>
  <c r="Y18" i="10"/>
  <c r="I18" i="10" s="1"/>
  <c r="X18" i="10"/>
  <c r="H18" i="10" s="1"/>
  <c r="W18" i="10"/>
  <c r="G18" i="10" s="1"/>
  <c r="V18" i="10"/>
  <c r="F18" i="10" s="1"/>
  <c r="U18" i="10"/>
  <c r="E18" i="10" s="1"/>
  <c r="T18" i="10"/>
  <c r="D18" i="10" s="1"/>
  <c r="S18" i="10"/>
  <c r="C18" i="10" s="1"/>
  <c r="AH17" i="10"/>
  <c r="Q17" i="10" s="1"/>
  <c r="AG17" i="10"/>
  <c r="P17" i="10" s="1"/>
  <c r="AF17" i="10"/>
  <c r="O17" i="10" s="1"/>
  <c r="AE17" i="10"/>
  <c r="N17" i="10" s="1"/>
  <c r="AD17" i="10"/>
  <c r="AC17" i="10"/>
  <c r="M17" i="10" s="1"/>
  <c r="AB17" i="10"/>
  <c r="L17" i="10" s="1"/>
  <c r="AA17" i="10"/>
  <c r="K17" i="10" s="1"/>
  <c r="Z17" i="10"/>
  <c r="J17" i="10" s="1"/>
  <c r="Y17" i="10"/>
  <c r="I17" i="10" s="1"/>
  <c r="X17" i="10"/>
  <c r="H17" i="10" s="1"/>
  <c r="W17" i="10"/>
  <c r="G17" i="10" s="1"/>
  <c r="V17" i="10"/>
  <c r="F17" i="10" s="1"/>
  <c r="U17" i="10"/>
  <c r="E17" i="10" s="1"/>
  <c r="T17" i="10"/>
  <c r="D17" i="10" s="1"/>
  <c r="S17" i="10"/>
  <c r="C17" i="10" s="1"/>
  <c r="AH16" i="10"/>
  <c r="Q16" i="10" s="1"/>
  <c r="AG16" i="10"/>
  <c r="P16" i="10" s="1"/>
  <c r="AF16" i="10"/>
  <c r="O16" i="10" s="1"/>
  <c r="AE16" i="10"/>
  <c r="N16" i="10" s="1"/>
  <c r="AD16" i="10"/>
  <c r="AC16" i="10"/>
  <c r="M16" i="10" s="1"/>
  <c r="AB16" i="10"/>
  <c r="L16" i="10" s="1"/>
  <c r="AA16" i="10"/>
  <c r="K16" i="10" s="1"/>
  <c r="Z16" i="10"/>
  <c r="J16" i="10" s="1"/>
  <c r="Y16" i="10"/>
  <c r="I16" i="10" s="1"/>
  <c r="X16" i="10"/>
  <c r="H16" i="10" s="1"/>
  <c r="W16" i="10"/>
  <c r="G16" i="10" s="1"/>
  <c r="V16" i="10"/>
  <c r="F16" i="10" s="1"/>
  <c r="U16" i="10"/>
  <c r="E16" i="10" s="1"/>
  <c r="T16" i="10"/>
  <c r="D16" i="10" s="1"/>
  <c r="S16" i="10"/>
  <c r="C16" i="10" s="1"/>
  <c r="AH15" i="10"/>
  <c r="Q15" i="10" s="1"/>
  <c r="AG15" i="10"/>
  <c r="P15" i="10" s="1"/>
  <c r="AF15" i="10"/>
  <c r="O15" i="10" s="1"/>
  <c r="AE15" i="10"/>
  <c r="N15" i="10" s="1"/>
  <c r="AD15" i="10"/>
  <c r="AC15" i="10"/>
  <c r="AB15" i="10"/>
  <c r="AA15" i="10"/>
  <c r="K15" i="10" s="1"/>
  <c r="Z15" i="10"/>
  <c r="J15" i="10" s="1"/>
  <c r="Y15" i="10"/>
  <c r="I15" i="10" s="1"/>
  <c r="X15" i="10"/>
  <c r="H15" i="10" s="1"/>
  <c r="W15" i="10"/>
  <c r="G15" i="10" s="1"/>
  <c r="V15" i="10"/>
  <c r="F15" i="10" s="1"/>
  <c r="U15" i="10"/>
  <c r="E15" i="10" s="1"/>
  <c r="T15" i="10"/>
  <c r="S15" i="10"/>
  <c r="C15" i="10" s="1"/>
  <c r="AH14" i="10"/>
  <c r="Q14" i="10" s="1"/>
  <c r="AG14" i="10"/>
  <c r="P14" i="10" s="1"/>
  <c r="AF14" i="10"/>
  <c r="O14" i="10" s="1"/>
  <c r="AE14" i="10"/>
  <c r="N14" i="10" s="1"/>
  <c r="AD14" i="10"/>
  <c r="AC14" i="10"/>
  <c r="M14" i="10" s="1"/>
  <c r="AB14" i="10"/>
  <c r="L14" i="10" s="1"/>
  <c r="AA14" i="10"/>
  <c r="K14" i="10" s="1"/>
  <c r="Z14" i="10"/>
  <c r="J14" i="10" s="1"/>
  <c r="Y14" i="10"/>
  <c r="I14" i="10" s="1"/>
  <c r="X14" i="10"/>
  <c r="H14" i="10" s="1"/>
  <c r="W14" i="10"/>
  <c r="G14" i="10" s="1"/>
  <c r="V14" i="10"/>
  <c r="F14" i="10" s="1"/>
  <c r="U14" i="10"/>
  <c r="E14" i="10" s="1"/>
  <c r="T14" i="10"/>
  <c r="D14" i="10" s="1"/>
  <c r="S14" i="10"/>
  <c r="C14" i="10" s="1"/>
  <c r="AH13" i="10"/>
  <c r="Q13" i="10" s="1"/>
  <c r="AG13" i="10"/>
  <c r="P13" i="10" s="1"/>
  <c r="AF13" i="10"/>
  <c r="O13" i="10" s="1"/>
  <c r="AE13" i="10"/>
  <c r="N13" i="10" s="1"/>
  <c r="AD13" i="10"/>
  <c r="AC13" i="10"/>
  <c r="M13" i="10" s="1"/>
  <c r="AB13" i="10"/>
  <c r="L13" i="10" s="1"/>
  <c r="AA13" i="10"/>
  <c r="K13" i="10" s="1"/>
  <c r="Z13" i="10"/>
  <c r="J13" i="10" s="1"/>
  <c r="Y13" i="10"/>
  <c r="I13" i="10" s="1"/>
  <c r="X13" i="10"/>
  <c r="H13" i="10" s="1"/>
  <c r="W13" i="10"/>
  <c r="G13" i="10" s="1"/>
  <c r="V13" i="10"/>
  <c r="F13" i="10" s="1"/>
  <c r="U13" i="10"/>
  <c r="E13" i="10" s="1"/>
  <c r="T13" i="10"/>
  <c r="D13" i="10" s="1"/>
  <c r="S13" i="10"/>
  <c r="C13" i="10" s="1"/>
  <c r="AH12" i="10"/>
  <c r="Q12" i="10" s="1"/>
  <c r="AG12" i="10"/>
  <c r="P12" i="10" s="1"/>
  <c r="AF12" i="10"/>
  <c r="O12" i="10" s="1"/>
  <c r="AE12" i="10"/>
  <c r="N12" i="10" s="1"/>
  <c r="AD12" i="10"/>
  <c r="AC12" i="10"/>
  <c r="M12" i="10" s="1"/>
  <c r="AB12" i="10"/>
  <c r="L12" i="10" s="1"/>
  <c r="AA12" i="10"/>
  <c r="K12" i="10" s="1"/>
  <c r="Z12" i="10"/>
  <c r="J12" i="10" s="1"/>
  <c r="Y12" i="10"/>
  <c r="I12" i="10" s="1"/>
  <c r="X12" i="10"/>
  <c r="H12" i="10" s="1"/>
  <c r="W12" i="10"/>
  <c r="G12" i="10" s="1"/>
  <c r="V12" i="10"/>
  <c r="F12" i="10" s="1"/>
  <c r="U12" i="10"/>
  <c r="E12" i="10" s="1"/>
  <c r="T12" i="10"/>
  <c r="D12" i="10" s="1"/>
  <c r="S12" i="10"/>
  <c r="C12" i="10" s="1"/>
  <c r="AH11" i="10"/>
  <c r="Q11" i="10" s="1"/>
  <c r="AG11" i="10"/>
  <c r="P11" i="10" s="1"/>
  <c r="AF11" i="10"/>
  <c r="O11" i="10" s="1"/>
  <c r="AE11" i="10"/>
  <c r="N11" i="10" s="1"/>
  <c r="AD11" i="10"/>
  <c r="AC11" i="10"/>
  <c r="M11" i="10" s="1"/>
  <c r="AB11" i="10"/>
  <c r="L11" i="10" s="1"/>
  <c r="AA11" i="10"/>
  <c r="K11" i="10" s="1"/>
  <c r="Z11" i="10"/>
  <c r="J11" i="10" s="1"/>
  <c r="Y11" i="10"/>
  <c r="I11" i="10" s="1"/>
  <c r="X11" i="10"/>
  <c r="H11" i="10" s="1"/>
  <c r="W11" i="10"/>
  <c r="G11" i="10" s="1"/>
  <c r="V11" i="10"/>
  <c r="F11" i="10" s="1"/>
  <c r="U11" i="10"/>
  <c r="E11" i="10" s="1"/>
  <c r="T11" i="10"/>
  <c r="D11" i="10" s="1"/>
  <c r="S11" i="10"/>
  <c r="C11" i="10" s="1"/>
  <c r="AH10" i="10"/>
  <c r="Q10" i="10" s="1"/>
  <c r="AG10" i="10"/>
  <c r="P10" i="10" s="1"/>
  <c r="AF10" i="10"/>
  <c r="O10" i="10" s="1"/>
  <c r="AE10" i="10"/>
  <c r="N10" i="10" s="1"/>
  <c r="AD10" i="10"/>
  <c r="AC10" i="10"/>
  <c r="M10" i="10" s="1"/>
  <c r="AB10" i="10"/>
  <c r="L10" i="10" s="1"/>
  <c r="AA10" i="10"/>
  <c r="K10" i="10" s="1"/>
  <c r="Z10" i="10"/>
  <c r="J10" i="10" s="1"/>
  <c r="Y10" i="10"/>
  <c r="I10" i="10" s="1"/>
  <c r="X10" i="10"/>
  <c r="H10" i="10" s="1"/>
  <c r="W10" i="10"/>
  <c r="G10" i="10" s="1"/>
  <c r="V10" i="10"/>
  <c r="F10" i="10" s="1"/>
  <c r="U10" i="10"/>
  <c r="E10" i="10" s="1"/>
  <c r="T10" i="10"/>
  <c r="D10" i="10" s="1"/>
  <c r="S10" i="10"/>
  <c r="C10" i="10" s="1"/>
  <c r="AH128" i="9"/>
  <c r="Q128" i="9" s="1"/>
  <c r="AH127" i="9"/>
  <c r="AH126" i="9"/>
  <c r="AH125" i="9"/>
  <c r="AH124" i="9"/>
  <c r="AH123" i="9"/>
  <c r="AH122" i="9"/>
  <c r="AH121" i="9"/>
  <c r="Q121" i="9" s="1"/>
  <c r="AH120" i="9"/>
  <c r="AH119" i="9"/>
  <c r="AH118" i="9"/>
  <c r="AH117" i="9"/>
  <c r="AH116" i="9"/>
  <c r="AH115" i="9"/>
  <c r="AH114" i="9"/>
  <c r="Q114" i="9" s="1"/>
  <c r="AH113" i="9"/>
  <c r="AH112" i="9"/>
  <c r="AH111" i="9"/>
  <c r="AH110" i="9"/>
  <c r="AH109" i="9"/>
  <c r="AH108" i="9"/>
  <c r="AH107" i="9"/>
  <c r="Q107" i="9" s="1"/>
  <c r="AH106" i="9"/>
  <c r="AH105" i="9"/>
  <c r="AH104" i="9"/>
  <c r="AH103" i="9"/>
  <c r="AH102" i="9"/>
  <c r="AH101" i="9"/>
  <c r="AH100" i="9"/>
  <c r="Q100" i="9" s="1"/>
  <c r="AH99" i="9"/>
  <c r="AH98" i="9"/>
  <c r="AH97" i="9"/>
  <c r="AH96" i="9"/>
  <c r="AH95" i="9"/>
  <c r="AH94" i="9"/>
  <c r="AH93" i="9"/>
  <c r="AH92" i="9"/>
  <c r="AH91" i="9"/>
  <c r="AH90" i="9"/>
  <c r="AH89" i="9"/>
  <c r="AH88" i="9"/>
  <c r="AH87" i="9"/>
  <c r="AH86" i="9"/>
  <c r="Q86" i="9" s="1"/>
  <c r="AH85" i="9"/>
  <c r="AH84" i="9"/>
  <c r="AH83" i="9"/>
  <c r="AH82" i="9"/>
  <c r="AH81" i="9"/>
  <c r="AH80" i="9"/>
  <c r="AH79" i="9"/>
  <c r="Q79" i="9" s="1"/>
  <c r="AH78" i="9"/>
  <c r="AH77" i="9"/>
  <c r="AH76" i="9"/>
  <c r="AH75" i="9"/>
  <c r="AH74" i="9"/>
  <c r="AH73" i="9"/>
  <c r="AH72" i="9"/>
  <c r="Q72" i="9" s="1"/>
  <c r="AH71" i="9"/>
  <c r="AH70" i="9"/>
  <c r="AH69" i="9"/>
  <c r="AH68" i="9"/>
  <c r="AH67" i="9"/>
  <c r="AH66" i="9"/>
  <c r="AH65" i="9"/>
  <c r="Q65" i="9" s="1"/>
  <c r="AH64" i="9"/>
  <c r="AH63" i="9"/>
  <c r="AH62" i="9"/>
  <c r="AH61" i="9"/>
  <c r="AH60" i="9"/>
  <c r="AH59" i="9"/>
  <c r="AH58" i="9"/>
  <c r="AH57" i="9"/>
  <c r="AH56" i="9"/>
  <c r="AH55" i="9"/>
  <c r="AH54" i="9"/>
  <c r="AH53" i="9"/>
  <c r="AH52" i="9"/>
  <c r="AH51" i="9"/>
  <c r="Q51" i="9" s="1"/>
  <c r="AH50" i="9"/>
  <c r="AH49" i="9"/>
  <c r="AH48" i="9"/>
  <c r="AH47" i="9"/>
  <c r="AH46" i="9"/>
  <c r="AH45" i="9"/>
  <c r="AH44" i="9"/>
  <c r="Q44" i="9" s="1"/>
  <c r="AH43" i="9"/>
  <c r="AH42" i="9"/>
  <c r="AH41" i="9"/>
  <c r="AH40" i="9"/>
  <c r="AH39" i="9"/>
  <c r="AH38" i="9"/>
  <c r="AH37" i="9"/>
  <c r="Q37" i="9" s="1"/>
  <c r="AH36" i="9"/>
  <c r="AH35" i="9"/>
  <c r="AH34" i="9"/>
  <c r="AH33" i="9"/>
  <c r="AH32" i="9"/>
  <c r="AH31" i="9"/>
  <c r="AH30" i="9"/>
  <c r="AH29" i="9"/>
  <c r="AH28" i="9"/>
  <c r="AH27" i="9"/>
  <c r="AH26" i="9"/>
  <c r="AH25" i="9"/>
  <c r="AH24" i="9"/>
  <c r="AH23" i="9"/>
  <c r="AH22" i="9"/>
  <c r="AH21" i="9"/>
  <c r="AH20" i="9"/>
  <c r="AH19" i="9"/>
  <c r="AH18" i="9"/>
  <c r="AH17" i="9"/>
  <c r="AH16" i="9"/>
  <c r="Q16" i="9" s="1"/>
  <c r="AH15" i="9"/>
  <c r="AH14" i="9"/>
  <c r="AH13" i="9"/>
  <c r="AH12" i="9"/>
  <c r="AH11" i="9"/>
  <c r="AH10" i="9"/>
  <c r="AG128" i="9"/>
  <c r="P128" i="9" s="1"/>
  <c r="AG127" i="9"/>
  <c r="AG126" i="9"/>
  <c r="AG125" i="9"/>
  <c r="AG124" i="9"/>
  <c r="AG123" i="9"/>
  <c r="AG122" i="9"/>
  <c r="AG121" i="9"/>
  <c r="P121" i="9" s="1"/>
  <c r="AG120" i="9"/>
  <c r="AG119" i="9"/>
  <c r="AG118" i="9"/>
  <c r="AG117" i="9"/>
  <c r="AG116" i="9"/>
  <c r="AG115" i="9"/>
  <c r="AG114" i="9"/>
  <c r="P114" i="9" s="1"/>
  <c r="AG113" i="9"/>
  <c r="AG112" i="9"/>
  <c r="AG111" i="9"/>
  <c r="AG110" i="9"/>
  <c r="AG109" i="9"/>
  <c r="AG108" i="9"/>
  <c r="AG107" i="9"/>
  <c r="P107" i="9" s="1"/>
  <c r="AG106" i="9"/>
  <c r="AG105" i="9"/>
  <c r="AG104" i="9"/>
  <c r="AG103" i="9"/>
  <c r="AG102" i="9"/>
  <c r="AG101" i="9"/>
  <c r="AG100" i="9"/>
  <c r="P100" i="9" s="1"/>
  <c r="AG99" i="9"/>
  <c r="AG98" i="9"/>
  <c r="AG97" i="9"/>
  <c r="AG96" i="9"/>
  <c r="AG95" i="9"/>
  <c r="AG94" i="9"/>
  <c r="AG93" i="9"/>
  <c r="P93" i="9" s="1"/>
  <c r="AG92" i="9"/>
  <c r="AG91" i="9"/>
  <c r="AG90" i="9"/>
  <c r="AG89" i="9"/>
  <c r="AG88" i="9"/>
  <c r="AG87" i="9"/>
  <c r="AG86" i="9"/>
  <c r="P86" i="9" s="1"/>
  <c r="AG85" i="9"/>
  <c r="AG84" i="9"/>
  <c r="AG83" i="9"/>
  <c r="AG82" i="9"/>
  <c r="AG81" i="9"/>
  <c r="AG80" i="9"/>
  <c r="AG79" i="9"/>
  <c r="P79" i="9" s="1"/>
  <c r="AG78" i="9"/>
  <c r="AG77" i="9"/>
  <c r="AG76" i="9"/>
  <c r="AG75" i="9"/>
  <c r="AG74" i="9"/>
  <c r="AG73" i="9"/>
  <c r="AG72" i="9"/>
  <c r="P72" i="9" s="1"/>
  <c r="AG71" i="9"/>
  <c r="AG70" i="9"/>
  <c r="AG69" i="9"/>
  <c r="AG68" i="9"/>
  <c r="AG67" i="9"/>
  <c r="AG66" i="9"/>
  <c r="AG65" i="9"/>
  <c r="P65" i="9" s="1"/>
  <c r="AG64" i="9"/>
  <c r="AG63" i="9"/>
  <c r="AG62" i="9"/>
  <c r="AG61" i="9"/>
  <c r="AG60" i="9"/>
  <c r="AG59" i="9"/>
  <c r="AG58" i="9"/>
  <c r="P58" i="9" s="1"/>
  <c r="AG57" i="9"/>
  <c r="AG56" i="9"/>
  <c r="AG55" i="9"/>
  <c r="AG54" i="9"/>
  <c r="AG53" i="9"/>
  <c r="AG52" i="9"/>
  <c r="AG51" i="9"/>
  <c r="P51" i="9" s="1"/>
  <c r="AG50" i="9"/>
  <c r="AG49" i="9"/>
  <c r="AG48" i="9"/>
  <c r="AG47" i="9"/>
  <c r="AG46" i="9"/>
  <c r="AG45" i="9"/>
  <c r="AG44" i="9"/>
  <c r="AG43" i="9"/>
  <c r="AG42" i="9"/>
  <c r="AG41" i="9"/>
  <c r="AG40" i="9"/>
  <c r="AG39" i="9"/>
  <c r="AG38" i="9"/>
  <c r="AG37" i="9"/>
  <c r="AG36" i="9"/>
  <c r="AG35" i="9"/>
  <c r="AG34" i="9"/>
  <c r="AG33" i="9"/>
  <c r="AG32" i="9"/>
  <c r="AG31" i="9"/>
  <c r="AG30" i="9"/>
  <c r="P30" i="9" s="1"/>
  <c r="AG29" i="9"/>
  <c r="AG28" i="9"/>
  <c r="AG27" i="9"/>
  <c r="AG26" i="9"/>
  <c r="AG25" i="9"/>
  <c r="AG24" i="9"/>
  <c r="AG23" i="9"/>
  <c r="P23" i="9" s="1"/>
  <c r="AG22" i="9"/>
  <c r="AG21" i="9"/>
  <c r="AG20" i="9"/>
  <c r="AG19" i="9"/>
  <c r="AG18" i="9"/>
  <c r="AG17" i="9"/>
  <c r="AG16" i="9"/>
  <c r="AG15" i="9"/>
  <c r="AG14" i="9"/>
  <c r="AG13" i="9"/>
  <c r="AG12" i="9"/>
  <c r="AG11" i="9"/>
  <c r="AG10" i="9"/>
  <c r="AF128" i="9"/>
  <c r="O128" i="9" s="1"/>
  <c r="AF127" i="9"/>
  <c r="AF126" i="9"/>
  <c r="AF125" i="9"/>
  <c r="AF124" i="9"/>
  <c r="AF123" i="9"/>
  <c r="AF122" i="9"/>
  <c r="AF121" i="9"/>
  <c r="AF120" i="9"/>
  <c r="AF119" i="9"/>
  <c r="AF118" i="9"/>
  <c r="AF117" i="9"/>
  <c r="AF116" i="9"/>
  <c r="AF115" i="9"/>
  <c r="AF114" i="9"/>
  <c r="O114" i="9" s="1"/>
  <c r="AF113" i="9"/>
  <c r="AF112" i="9"/>
  <c r="AF111" i="9"/>
  <c r="AF110" i="9"/>
  <c r="AF109" i="9"/>
  <c r="AF108" i="9"/>
  <c r="AF107" i="9"/>
  <c r="O107" i="9" s="1"/>
  <c r="AF106" i="9"/>
  <c r="AF105" i="9"/>
  <c r="AF104" i="9"/>
  <c r="AF103" i="9"/>
  <c r="AF102" i="9"/>
  <c r="AF101" i="9"/>
  <c r="AF100" i="9"/>
  <c r="O100" i="9" s="1"/>
  <c r="AF99" i="9"/>
  <c r="AF98" i="9"/>
  <c r="AF97" i="9"/>
  <c r="AF96" i="9"/>
  <c r="AF95" i="9"/>
  <c r="AF94" i="9"/>
  <c r="AF93" i="9"/>
  <c r="O93" i="9" s="1"/>
  <c r="AF92" i="9"/>
  <c r="AF91" i="9"/>
  <c r="AF90" i="9"/>
  <c r="AF89" i="9"/>
  <c r="AF88" i="9"/>
  <c r="AF87" i="9"/>
  <c r="AF86" i="9"/>
  <c r="O86" i="9" s="1"/>
  <c r="AF85" i="9"/>
  <c r="AF84" i="9"/>
  <c r="AF83" i="9"/>
  <c r="AF82" i="9"/>
  <c r="AF81" i="9"/>
  <c r="AF80" i="9"/>
  <c r="AF79" i="9"/>
  <c r="O79" i="9" s="1"/>
  <c r="AF78" i="9"/>
  <c r="AF77" i="9"/>
  <c r="AF76" i="9"/>
  <c r="AF75" i="9"/>
  <c r="AF74" i="9"/>
  <c r="AF73" i="9"/>
  <c r="AF72" i="9"/>
  <c r="AF71" i="9"/>
  <c r="AF70" i="9"/>
  <c r="AF69" i="9"/>
  <c r="AF68" i="9"/>
  <c r="AF67" i="9"/>
  <c r="AF66" i="9"/>
  <c r="AF65" i="9"/>
  <c r="O65" i="9" s="1"/>
  <c r="AF64" i="9"/>
  <c r="AF63" i="9"/>
  <c r="AF62" i="9"/>
  <c r="AF61" i="9"/>
  <c r="AF60" i="9"/>
  <c r="AF59" i="9"/>
  <c r="AF58" i="9"/>
  <c r="O58" i="9" s="1"/>
  <c r="AF57" i="9"/>
  <c r="AF56" i="9"/>
  <c r="AF55" i="9"/>
  <c r="AF54" i="9"/>
  <c r="AF53" i="9"/>
  <c r="AF52" i="9"/>
  <c r="AF51" i="9"/>
  <c r="AF50" i="9"/>
  <c r="AF49" i="9"/>
  <c r="AF48" i="9"/>
  <c r="AF47" i="9"/>
  <c r="AF46" i="9"/>
  <c r="AF45" i="9"/>
  <c r="AF44" i="9"/>
  <c r="O44" i="9" s="1"/>
  <c r="AF43" i="9"/>
  <c r="AF42" i="9"/>
  <c r="AF41" i="9"/>
  <c r="AF40" i="9"/>
  <c r="AF39" i="9"/>
  <c r="AF38" i="9"/>
  <c r="AF37" i="9"/>
  <c r="O37" i="9" s="1"/>
  <c r="AF36" i="9"/>
  <c r="AF35" i="9"/>
  <c r="AF34" i="9"/>
  <c r="AF33" i="9"/>
  <c r="AF32" i="9"/>
  <c r="AF31" i="9"/>
  <c r="AF30" i="9"/>
  <c r="O30" i="9" s="1"/>
  <c r="AF29" i="9"/>
  <c r="AF28" i="9"/>
  <c r="AF27" i="9"/>
  <c r="AF26" i="9"/>
  <c r="AF25" i="9"/>
  <c r="AF24" i="9"/>
  <c r="AF23" i="9"/>
  <c r="AF22" i="9"/>
  <c r="AF21" i="9"/>
  <c r="AF20" i="9"/>
  <c r="AF19" i="9"/>
  <c r="AF18" i="9"/>
  <c r="AF17" i="9"/>
  <c r="AF16" i="9"/>
  <c r="O16" i="9" s="1"/>
  <c r="AF15" i="9"/>
  <c r="AF14" i="9"/>
  <c r="AF13" i="9"/>
  <c r="AF12" i="9"/>
  <c r="AF11" i="9"/>
  <c r="AF10" i="9"/>
  <c r="AE128" i="9"/>
  <c r="N128" i="9" s="1"/>
  <c r="AE127" i="9"/>
  <c r="AE126" i="9"/>
  <c r="AE125" i="9"/>
  <c r="AE124" i="9"/>
  <c r="AE123" i="9"/>
  <c r="AE122" i="9"/>
  <c r="AE121" i="9"/>
  <c r="N121" i="9" s="1"/>
  <c r="AE120" i="9"/>
  <c r="AE119" i="9"/>
  <c r="AE118" i="9"/>
  <c r="AE117" i="9"/>
  <c r="AE116" i="9"/>
  <c r="AE115" i="9"/>
  <c r="AE114" i="9"/>
  <c r="N114" i="9" s="1"/>
  <c r="AE113" i="9"/>
  <c r="AE112" i="9"/>
  <c r="AE111" i="9"/>
  <c r="AE110" i="9"/>
  <c r="AE109" i="9"/>
  <c r="AE108" i="9"/>
  <c r="AE107" i="9"/>
  <c r="N107" i="9" s="1"/>
  <c r="AE106" i="9"/>
  <c r="AE105" i="9"/>
  <c r="AE104" i="9"/>
  <c r="AE103" i="9"/>
  <c r="AE102" i="9"/>
  <c r="AE101" i="9"/>
  <c r="AE100" i="9"/>
  <c r="N100" i="9" s="1"/>
  <c r="AE99" i="9"/>
  <c r="AE98" i="9"/>
  <c r="AE97" i="9"/>
  <c r="AE96" i="9"/>
  <c r="AE95" i="9"/>
  <c r="AE94" i="9"/>
  <c r="AE93" i="9"/>
  <c r="N93" i="9" s="1"/>
  <c r="AE92" i="9"/>
  <c r="AE91" i="9"/>
  <c r="AE90" i="9"/>
  <c r="AE89" i="9"/>
  <c r="AE88" i="9"/>
  <c r="AE87" i="9"/>
  <c r="AE86" i="9"/>
  <c r="N86" i="9" s="1"/>
  <c r="AE85" i="9"/>
  <c r="AE84" i="9"/>
  <c r="AE83" i="9"/>
  <c r="AE82" i="9"/>
  <c r="AE81" i="9"/>
  <c r="AE80" i="9"/>
  <c r="AE79" i="9"/>
  <c r="N79" i="9" s="1"/>
  <c r="AE78" i="9"/>
  <c r="AE77" i="9"/>
  <c r="AE76" i="9"/>
  <c r="AE75" i="9"/>
  <c r="AE74" i="9"/>
  <c r="AE73" i="9"/>
  <c r="AE72" i="9"/>
  <c r="N72" i="9" s="1"/>
  <c r="AE71" i="9"/>
  <c r="AE70" i="9"/>
  <c r="AE69" i="9"/>
  <c r="AE68" i="9"/>
  <c r="AE67" i="9"/>
  <c r="AE66" i="9"/>
  <c r="AE65" i="9"/>
  <c r="N65" i="9" s="1"/>
  <c r="AE64" i="9"/>
  <c r="AE63" i="9"/>
  <c r="AE62" i="9"/>
  <c r="AE61" i="9"/>
  <c r="AE60" i="9"/>
  <c r="AE59" i="9"/>
  <c r="AE58" i="9"/>
  <c r="N58" i="9" s="1"/>
  <c r="AE57" i="9"/>
  <c r="AE56" i="9"/>
  <c r="AE55" i="9"/>
  <c r="AE54" i="9"/>
  <c r="AE53" i="9"/>
  <c r="AE52" i="9"/>
  <c r="AE51" i="9"/>
  <c r="AE50" i="9"/>
  <c r="AE49" i="9"/>
  <c r="AE48" i="9"/>
  <c r="AE47" i="9"/>
  <c r="AE46" i="9"/>
  <c r="AE45" i="9"/>
  <c r="AE44" i="9"/>
  <c r="N44" i="9" s="1"/>
  <c r="AE43" i="9"/>
  <c r="AE42" i="9"/>
  <c r="AE41" i="9"/>
  <c r="AE40" i="9"/>
  <c r="AE39" i="9"/>
  <c r="AE38" i="9"/>
  <c r="AE37" i="9"/>
  <c r="N37" i="9" s="1"/>
  <c r="AE36" i="9"/>
  <c r="AE35" i="9"/>
  <c r="AE34" i="9"/>
  <c r="AE33" i="9"/>
  <c r="AE32" i="9"/>
  <c r="AE31" i="9"/>
  <c r="AE30" i="9"/>
  <c r="N30" i="9" s="1"/>
  <c r="AE29" i="9"/>
  <c r="AE28" i="9"/>
  <c r="AE27" i="9"/>
  <c r="AE26" i="9"/>
  <c r="AE25" i="9"/>
  <c r="AE24" i="9"/>
  <c r="AE23" i="9"/>
  <c r="AE22" i="9"/>
  <c r="AE21" i="9"/>
  <c r="AE20" i="9"/>
  <c r="AE19" i="9"/>
  <c r="AE18" i="9"/>
  <c r="AE17" i="9"/>
  <c r="AE16" i="9"/>
  <c r="N16" i="9" s="1"/>
  <c r="AE15" i="9"/>
  <c r="AE14" i="9"/>
  <c r="AE13" i="9"/>
  <c r="AE12" i="9"/>
  <c r="AE11" i="9"/>
  <c r="AE10"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C128" i="9"/>
  <c r="M128" i="9" s="1"/>
  <c r="AC127" i="9"/>
  <c r="AC126" i="9"/>
  <c r="AC125" i="9"/>
  <c r="AC124" i="9"/>
  <c r="AC123" i="9"/>
  <c r="AC122" i="9"/>
  <c r="AC121" i="9"/>
  <c r="M121" i="9" s="1"/>
  <c r="AC120" i="9"/>
  <c r="AC119" i="9"/>
  <c r="AC118" i="9"/>
  <c r="AC117" i="9"/>
  <c r="AC116" i="9"/>
  <c r="AC115" i="9"/>
  <c r="AC114" i="9"/>
  <c r="M114" i="9" s="1"/>
  <c r="AC113" i="9"/>
  <c r="AC112" i="9"/>
  <c r="AC111" i="9"/>
  <c r="AC110" i="9"/>
  <c r="AC109" i="9"/>
  <c r="AC108" i="9"/>
  <c r="AC107" i="9"/>
  <c r="M107" i="9" s="1"/>
  <c r="AC106" i="9"/>
  <c r="AC105" i="9"/>
  <c r="AC104" i="9"/>
  <c r="AC103" i="9"/>
  <c r="AC102" i="9"/>
  <c r="AC101" i="9"/>
  <c r="AC100" i="9"/>
  <c r="M100" i="9" s="1"/>
  <c r="AC99" i="9"/>
  <c r="AC98" i="9"/>
  <c r="AC97" i="9"/>
  <c r="AC96" i="9"/>
  <c r="AC95" i="9"/>
  <c r="AC94" i="9"/>
  <c r="AC93" i="9"/>
  <c r="M93" i="9" s="1"/>
  <c r="AC92" i="9"/>
  <c r="AC91" i="9"/>
  <c r="AC90" i="9"/>
  <c r="AC89" i="9"/>
  <c r="AC88" i="9"/>
  <c r="AC87" i="9"/>
  <c r="AC86" i="9"/>
  <c r="M86" i="9" s="1"/>
  <c r="AC85" i="9"/>
  <c r="AC84" i="9"/>
  <c r="AC83" i="9"/>
  <c r="AC82" i="9"/>
  <c r="AC81" i="9"/>
  <c r="AC80" i="9"/>
  <c r="AC79" i="9"/>
  <c r="M79" i="9" s="1"/>
  <c r="AC78" i="9"/>
  <c r="AC77" i="9"/>
  <c r="AC76" i="9"/>
  <c r="AC75" i="9"/>
  <c r="AC74" i="9"/>
  <c r="AC73" i="9"/>
  <c r="AC72" i="9"/>
  <c r="M72" i="9" s="1"/>
  <c r="AC71" i="9"/>
  <c r="AC70" i="9"/>
  <c r="AC69" i="9"/>
  <c r="AC68" i="9"/>
  <c r="AC67" i="9"/>
  <c r="AC66" i="9"/>
  <c r="AC65" i="9"/>
  <c r="M65" i="9" s="1"/>
  <c r="AC64" i="9"/>
  <c r="AC63" i="9"/>
  <c r="AC62" i="9"/>
  <c r="AC61" i="9"/>
  <c r="AC60" i="9"/>
  <c r="AC59" i="9"/>
  <c r="AC58" i="9"/>
  <c r="M58" i="9" s="1"/>
  <c r="AC57" i="9"/>
  <c r="AC56" i="9"/>
  <c r="AC55" i="9"/>
  <c r="AC54" i="9"/>
  <c r="AC53" i="9"/>
  <c r="AC52" i="9"/>
  <c r="AC51" i="9"/>
  <c r="M51" i="9" s="1"/>
  <c r="AC50" i="9"/>
  <c r="AC49" i="9"/>
  <c r="AC48" i="9"/>
  <c r="AC47" i="9"/>
  <c r="AC46" i="9"/>
  <c r="AC45" i="9"/>
  <c r="AC44" i="9"/>
  <c r="M44" i="9" s="1"/>
  <c r="AC43" i="9"/>
  <c r="AC42" i="9"/>
  <c r="AC41" i="9"/>
  <c r="AC40" i="9"/>
  <c r="AC39" i="9"/>
  <c r="AC38" i="9"/>
  <c r="AC37" i="9"/>
  <c r="M37" i="9" s="1"/>
  <c r="AC36" i="9"/>
  <c r="AC35" i="9"/>
  <c r="AC34" i="9"/>
  <c r="AC33" i="9"/>
  <c r="AC32" i="9"/>
  <c r="AC31" i="9"/>
  <c r="AC30" i="9"/>
  <c r="M30" i="9" s="1"/>
  <c r="AC29" i="9"/>
  <c r="AC28" i="9"/>
  <c r="AC27" i="9"/>
  <c r="AC26" i="9"/>
  <c r="AC25" i="9"/>
  <c r="AC24" i="9"/>
  <c r="AC23" i="9"/>
  <c r="M23" i="9" s="1"/>
  <c r="AC22" i="9"/>
  <c r="AC21" i="9"/>
  <c r="AC20" i="9"/>
  <c r="AC19" i="9"/>
  <c r="AC18" i="9"/>
  <c r="AC17" i="9"/>
  <c r="AC16" i="9"/>
  <c r="M16" i="9" s="1"/>
  <c r="AC15" i="9"/>
  <c r="AC14" i="9"/>
  <c r="AC13" i="9"/>
  <c r="AC12" i="9"/>
  <c r="AC11" i="9"/>
  <c r="AC10" i="9"/>
  <c r="AB128" i="9"/>
  <c r="L128" i="9" s="1"/>
  <c r="AB127" i="9"/>
  <c r="AB126" i="9"/>
  <c r="AB125" i="9"/>
  <c r="AB124" i="9"/>
  <c r="AB123" i="9"/>
  <c r="AB122" i="9"/>
  <c r="AB121" i="9"/>
  <c r="L121" i="9" s="1"/>
  <c r="AB120" i="9"/>
  <c r="AB119" i="9"/>
  <c r="AB118" i="9"/>
  <c r="AB117" i="9"/>
  <c r="AB116" i="9"/>
  <c r="AB115" i="9"/>
  <c r="AB114" i="9"/>
  <c r="L114" i="9" s="1"/>
  <c r="AB113" i="9"/>
  <c r="AB112" i="9"/>
  <c r="AB111" i="9"/>
  <c r="AB110" i="9"/>
  <c r="AB109" i="9"/>
  <c r="AB108" i="9"/>
  <c r="AB107" i="9"/>
  <c r="L107" i="9" s="1"/>
  <c r="AB106" i="9"/>
  <c r="AB105" i="9"/>
  <c r="AB104" i="9"/>
  <c r="AB103" i="9"/>
  <c r="AB102" i="9"/>
  <c r="AB101" i="9"/>
  <c r="AB100" i="9"/>
  <c r="L100" i="9" s="1"/>
  <c r="AB99" i="9"/>
  <c r="AB98" i="9"/>
  <c r="AB97" i="9"/>
  <c r="AB96" i="9"/>
  <c r="AB95" i="9"/>
  <c r="AB94" i="9"/>
  <c r="AB93" i="9"/>
  <c r="AB92" i="9"/>
  <c r="AB91" i="9"/>
  <c r="AB90" i="9"/>
  <c r="AB89" i="9"/>
  <c r="AB88" i="9"/>
  <c r="AB87" i="9"/>
  <c r="AB86" i="9"/>
  <c r="L86" i="9" s="1"/>
  <c r="AB85" i="9"/>
  <c r="AB84" i="9"/>
  <c r="AB83" i="9"/>
  <c r="AB82" i="9"/>
  <c r="AB81" i="9"/>
  <c r="AB80" i="9"/>
  <c r="AB79" i="9"/>
  <c r="L79" i="9" s="1"/>
  <c r="AB78" i="9"/>
  <c r="AB77" i="9"/>
  <c r="AB76" i="9"/>
  <c r="AB75" i="9"/>
  <c r="AB74" i="9"/>
  <c r="AB73" i="9"/>
  <c r="AB72" i="9"/>
  <c r="L72" i="9" s="1"/>
  <c r="AB71" i="9"/>
  <c r="AB70" i="9"/>
  <c r="AB69" i="9"/>
  <c r="AB68" i="9"/>
  <c r="AB67" i="9"/>
  <c r="AB66" i="9"/>
  <c r="AB65" i="9"/>
  <c r="L65" i="9" s="1"/>
  <c r="AB64" i="9"/>
  <c r="AB63" i="9"/>
  <c r="AB62" i="9"/>
  <c r="AB61" i="9"/>
  <c r="AB60" i="9"/>
  <c r="AB59" i="9"/>
  <c r="AB58" i="9"/>
  <c r="L58" i="9" s="1"/>
  <c r="AB57" i="9"/>
  <c r="AB56" i="9"/>
  <c r="AB55" i="9"/>
  <c r="AB54" i="9"/>
  <c r="AB53" i="9"/>
  <c r="AB52" i="9"/>
  <c r="AB51" i="9"/>
  <c r="L51" i="9" s="1"/>
  <c r="AB50" i="9"/>
  <c r="AB49" i="9"/>
  <c r="AB48" i="9"/>
  <c r="AB47" i="9"/>
  <c r="AB46" i="9"/>
  <c r="AB45" i="9"/>
  <c r="AB44" i="9"/>
  <c r="L44" i="9" s="1"/>
  <c r="AB43" i="9"/>
  <c r="AB42" i="9"/>
  <c r="AB41" i="9"/>
  <c r="AB40" i="9"/>
  <c r="AB39" i="9"/>
  <c r="AB38" i="9"/>
  <c r="AB37" i="9"/>
  <c r="L37" i="9" s="1"/>
  <c r="AB36" i="9"/>
  <c r="AB35" i="9"/>
  <c r="AB34" i="9"/>
  <c r="AB33" i="9"/>
  <c r="AB32" i="9"/>
  <c r="AB31" i="9"/>
  <c r="AB30" i="9"/>
  <c r="L30" i="9" s="1"/>
  <c r="AB29" i="9"/>
  <c r="AB28" i="9"/>
  <c r="AB27" i="9"/>
  <c r="AB26" i="9"/>
  <c r="AB25" i="9"/>
  <c r="AB24" i="9"/>
  <c r="AB23" i="9"/>
  <c r="L23" i="9" s="1"/>
  <c r="AB22" i="9"/>
  <c r="AB21" i="9"/>
  <c r="AB20" i="9"/>
  <c r="AB19" i="9"/>
  <c r="AB18" i="9"/>
  <c r="AB17" i="9"/>
  <c r="AB16" i="9"/>
  <c r="L16" i="9" s="1"/>
  <c r="AB15" i="9"/>
  <c r="AB14" i="9"/>
  <c r="AB13" i="9"/>
  <c r="AB12" i="9"/>
  <c r="AB11" i="9"/>
  <c r="AB10" i="9"/>
  <c r="AA128" i="9"/>
  <c r="K128" i="9" s="1"/>
  <c r="AA127" i="9"/>
  <c r="AA126" i="9"/>
  <c r="AA125" i="9"/>
  <c r="AA124" i="9"/>
  <c r="AA123" i="9"/>
  <c r="AA122" i="9"/>
  <c r="AA121" i="9"/>
  <c r="K121" i="9" s="1"/>
  <c r="AA120" i="9"/>
  <c r="AA119" i="9"/>
  <c r="AA118" i="9"/>
  <c r="AA117" i="9"/>
  <c r="AA116" i="9"/>
  <c r="AA115" i="9"/>
  <c r="AA114" i="9"/>
  <c r="K114" i="9" s="1"/>
  <c r="AA113" i="9"/>
  <c r="AA112" i="9"/>
  <c r="AA111" i="9"/>
  <c r="AA110" i="9"/>
  <c r="AA109" i="9"/>
  <c r="AA108" i="9"/>
  <c r="AA107" i="9"/>
  <c r="K107" i="9" s="1"/>
  <c r="AA106" i="9"/>
  <c r="AA105" i="9"/>
  <c r="AA104" i="9"/>
  <c r="AA103" i="9"/>
  <c r="AA102" i="9"/>
  <c r="AA101" i="9"/>
  <c r="AA100" i="9"/>
  <c r="K100" i="9" s="1"/>
  <c r="AA99" i="9"/>
  <c r="AA98" i="9"/>
  <c r="AA97" i="9"/>
  <c r="AA96" i="9"/>
  <c r="AA95" i="9"/>
  <c r="AA94" i="9"/>
  <c r="AA93" i="9"/>
  <c r="K93" i="9" s="1"/>
  <c r="AA92" i="9"/>
  <c r="AA91" i="9"/>
  <c r="AA90" i="9"/>
  <c r="AA89" i="9"/>
  <c r="AA88" i="9"/>
  <c r="AA87" i="9"/>
  <c r="AA86" i="9"/>
  <c r="K86" i="9" s="1"/>
  <c r="AA85" i="9"/>
  <c r="AA84" i="9"/>
  <c r="AA83" i="9"/>
  <c r="AA82" i="9"/>
  <c r="AA81" i="9"/>
  <c r="AA80" i="9"/>
  <c r="AA79" i="9"/>
  <c r="K79" i="9" s="1"/>
  <c r="AA78" i="9"/>
  <c r="AA77" i="9"/>
  <c r="AA76" i="9"/>
  <c r="AA75" i="9"/>
  <c r="AA74" i="9"/>
  <c r="AA73" i="9"/>
  <c r="AA72" i="9"/>
  <c r="K72" i="9" s="1"/>
  <c r="AA71" i="9"/>
  <c r="AA70" i="9"/>
  <c r="AA69" i="9"/>
  <c r="AA68" i="9"/>
  <c r="AA67" i="9"/>
  <c r="AA66" i="9"/>
  <c r="AA65" i="9"/>
  <c r="K65" i="9" s="1"/>
  <c r="AA64" i="9"/>
  <c r="AA63" i="9"/>
  <c r="AA62" i="9"/>
  <c r="AA61" i="9"/>
  <c r="AA60" i="9"/>
  <c r="AA59" i="9"/>
  <c r="AA58" i="9"/>
  <c r="K58" i="9" s="1"/>
  <c r="AA57" i="9"/>
  <c r="AA56" i="9"/>
  <c r="AA55" i="9"/>
  <c r="AA54" i="9"/>
  <c r="AA53" i="9"/>
  <c r="AA52" i="9"/>
  <c r="AA51" i="9"/>
  <c r="K51" i="9" s="1"/>
  <c r="AA50" i="9"/>
  <c r="AA49" i="9"/>
  <c r="AA48" i="9"/>
  <c r="AA47" i="9"/>
  <c r="AA46" i="9"/>
  <c r="AA45" i="9"/>
  <c r="AA44" i="9"/>
  <c r="K44" i="9" s="1"/>
  <c r="AA43" i="9"/>
  <c r="AA42" i="9"/>
  <c r="AA41" i="9"/>
  <c r="AA40" i="9"/>
  <c r="AA39" i="9"/>
  <c r="AA38" i="9"/>
  <c r="AA37" i="9"/>
  <c r="K37" i="9" s="1"/>
  <c r="AA36" i="9"/>
  <c r="AA35" i="9"/>
  <c r="AA34" i="9"/>
  <c r="AA33" i="9"/>
  <c r="AA32" i="9"/>
  <c r="AA31" i="9"/>
  <c r="AA30" i="9"/>
  <c r="AA29" i="9"/>
  <c r="AA28" i="9"/>
  <c r="AA27" i="9"/>
  <c r="AA26" i="9"/>
  <c r="AA25" i="9"/>
  <c r="AA24" i="9"/>
  <c r="AA23" i="9"/>
  <c r="K23" i="9" s="1"/>
  <c r="AA22" i="9"/>
  <c r="AA21" i="9"/>
  <c r="AA20" i="9"/>
  <c r="AA19" i="9"/>
  <c r="AA18" i="9"/>
  <c r="AA17" i="9"/>
  <c r="AA16" i="9"/>
  <c r="K16" i="9" s="1"/>
  <c r="AA15" i="9"/>
  <c r="AA14" i="9"/>
  <c r="AA13" i="9"/>
  <c r="AA12" i="9"/>
  <c r="AA11" i="9"/>
  <c r="AA10" i="9"/>
  <c r="Z128" i="9"/>
  <c r="J128" i="9" s="1"/>
  <c r="Z127" i="9"/>
  <c r="Z126" i="9"/>
  <c r="Z125" i="9"/>
  <c r="Z124" i="9"/>
  <c r="Z123" i="9"/>
  <c r="Z122" i="9"/>
  <c r="Z121" i="9"/>
  <c r="J121" i="9" s="1"/>
  <c r="Z120" i="9"/>
  <c r="Z119" i="9"/>
  <c r="Z118" i="9"/>
  <c r="Z117" i="9"/>
  <c r="Z116" i="9"/>
  <c r="Z115" i="9"/>
  <c r="Z114" i="9"/>
  <c r="J114" i="9" s="1"/>
  <c r="Z113" i="9"/>
  <c r="Z112" i="9"/>
  <c r="Z111" i="9"/>
  <c r="Z110" i="9"/>
  <c r="Z109" i="9"/>
  <c r="Z108" i="9"/>
  <c r="Z107" i="9"/>
  <c r="J107" i="9" s="1"/>
  <c r="Z106" i="9"/>
  <c r="Z105" i="9"/>
  <c r="Z104" i="9"/>
  <c r="Z103" i="9"/>
  <c r="Z102" i="9"/>
  <c r="Z101" i="9"/>
  <c r="Z100" i="9"/>
  <c r="J100" i="9" s="1"/>
  <c r="Z99" i="9"/>
  <c r="Z98" i="9"/>
  <c r="Z97" i="9"/>
  <c r="Z96" i="9"/>
  <c r="Z95" i="9"/>
  <c r="Z94" i="9"/>
  <c r="Z93" i="9"/>
  <c r="J93" i="9" s="1"/>
  <c r="Z92" i="9"/>
  <c r="Z91" i="9"/>
  <c r="Z90" i="9"/>
  <c r="Z89" i="9"/>
  <c r="Z88" i="9"/>
  <c r="Z87" i="9"/>
  <c r="Z86" i="9"/>
  <c r="J86" i="9" s="1"/>
  <c r="Z85" i="9"/>
  <c r="Z84" i="9"/>
  <c r="Z83" i="9"/>
  <c r="Z82" i="9"/>
  <c r="Z81" i="9"/>
  <c r="Z80" i="9"/>
  <c r="Z79" i="9"/>
  <c r="J79" i="9" s="1"/>
  <c r="Z78" i="9"/>
  <c r="Z77" i="9"/>
  <c r="Z76" i="9"/>
  <c r="Z75" i="9"/>
  <c r="Z74" i="9"/>
  <c r="Z73" i="9"/>
  <c r="Z72" i="9"/>
  <c r="J72" i="9" s="1"/>
  <c r="Z71" i="9"/>
  <c r="Z70" i="9"/>
  <c r="Z69" i="9"/>
  <c r="Z68" i="9"/>
  <c r="Z67" i="9"/>
  <c r="Z66" i="9"/>
  <c r="Z65" i="9"/>
  <c r="J65" i="9" s="1"/>
  <c r="Z64" i="9"/>
  <c r="Z63" i="9"/>
  <c r="Z62" i="9"/>
  <c r="Z61" i="9"/>
  <c r="Z60" i="9"/>
  <c r="Z59" i="9"/>
  <c r="Z58" i="9"/>
  <c r="J58" i="9" s="1"/>
  <c r="Z57" i="9"/>
  <c r="Z56" i="9"/>
  <c r="Z55" i="9"/>
  <c r="Z54" i="9"/>
  <c r="Z53" i="9"/>
  <c r="Z52" i="9"/>
  <c r="Z51" i="9"/>
  <c r="J51" i="9" s="1"/>
  <c r="Z50" i="9"/>
  <c r="Z49" i="9"/>
  <c r="Z48" i="9"/>
  <c r="Z47" i="9"/>
  <c r="Z46" i="9"/>
  <c r="Z45" i="9"/>
  <c r="Z44" i="9"/>
  <c r="J44" i="9" s="1"/>
  <c r="Z43" i="9"/>
  <c r="Z42" i="9"/>
  <c r="Z41" i="9"/>
  <c r="Z40" i="9"/>
  <c r="Z39" i="9"/>
  <c r="Z38" i="9"/>
  <c r="Z37" i="9"/>
  <c r="Z36" i="9"/>
  <c r="Z35" i="9"/>
  <c r="Z34" i="9"/>
  <c r="Z33" i="9"/>
  <c r="Z32" i="9"/>
  <c r="Z31" i="9"/>
  <c r="Z30" i="9"/>
  <c r="J30" i="9" s="1"/>
  <c r="Z29" i="9"/>
  <c r="Z28" i="9"/>
  <c r="Z27" i="9"/>
  <c r="Z26" i="9"/>
  <c r="Z25" i="9"/>
  <c r="Z24" i="9"/>
  <c r="Z23" i="9"/>
  <c r="J23" i="9" s="1"/>
  <c r="Z22" i="9"/>
  <c r="Z21" i="9"/>
  <c r="Z20" i="9"/>
  <c r="Z19" i="9"/>
  <c r="Z18" i="9"/>
  <c r="Z17" i="9"/>
  <c r="Z16" i="9"/>
  <c r="J16" i="9" s="1"/>
  <c r="Z15" i="9"/>
  <c r="Z14" i="9"/>
  <c r="Z13" i="9"/>
  <c r="Z12" i="9"/>
  <c r="Z11" i="9"/>
  <c r="Z10" i="9"/>
  <c r="Y128" i="9"/>
  <c r="I128" i="9" s="1"/>
  <c r="Y127" i="9"/>
  <c r="Y126" i="9"/>
  <c r="Y125" i="9"/>
  <c r="Y124" i="9"/>
  <c r="Y123" i="9"/>
  <c r="Y122" i="9"/>
  <c r="Y121" i="9"/>
  <c r="I121" i="9" s="1"/>
  <c r="Y120" i="9"/>
  <c r="Y119" i="9"/>
  <c r="Y118" i="9"/>
  <c r="Y117" i="9"/>
  <c r="Y116" i="9"/>
  <c r="Y115" i="9"/>
  <c r="Y114" i="9"/>
  <c r="I114" i="9" s="1"/>
  <c r="Y113" i="9"/>
  <c r="Y112" i="9"/>
  <c r="Y111" i="9"/>
  <c r="Y110" i="9"/>
  <c r="Y109" i="9"/>
  <c r="Y108" i="9"/>
  <c r="Y107" i="9"/>
  <c r="I107" i="9" s="1"/>
  <c r="Y106" i="9"/>
  <c r="Y105" i="9"/>
  <c r="Y104" i="9"/>
  <c r="Y103" i="9"/>
  <c r="Y102" i="9"/>
  <c r="Y101" i="9"/>
  <c r="Y100" i="9"/>
  <c r="I100" i="9" s="1"/>
  <c r="Y99" i="9"/>
  <c r="Y98" i="9"/>
  <c r="Y97" i="9"/>
  <c r="Y96" i="9"/>
  <c r="Y95" i="9"/>
  <c r="Y94" i="9"/>
  <c r="Y93" i="9"/>
  <c r="I93" i="9" s="1"/>
  <c r="Y92" i="9"/>
  <c r="Y91" i="9"/>
  <c r="Y90" i="9"/>
  <c r="Y89" i="9"/>
  <c r="Y88" i="9"/>
  <c r="Y87" i="9"/>
  <c r="Y86" i="9"/>
  <c r="I86" i="9" s="1"/>
  <c r="Y85" i="9"/>
  <c r="Y84" i="9"/>
  <c r="Y83" i="9"/>
  <c r="Y82" i="9"/>
  <c r="Y81" i="9"/>
  <c r="Y80" i="9"/>
  <c r="Y79" i="9"/>
  <c r="I79" i="9" s="1"/>
  <c r="Y78" i="9"/>
  <c r="Y77" i="9"/>
  <c r="Y76" i="9"/>
  <c r="Y75" i="9"/>
  <c r="Y74" i="9"/>
  <c r="Y73" i="9"/>
  <c r="Y72" i="9"/>
  <c r="I72" i="9" s="1"/>
  <c r="Y71" i="9"/>
  <c r="Y70" i="9"/>
  <c r="Y69" i="9"/>
  <c r="Y68" i="9"/>
  <c r="Y67" i="9"/>
  <c r="Y66" i="9"/>
  <c r="Y65" i="9"/>
  <c r="I65" i="9" s="1"/>
  <c r="Y64" i="9"/>
  <c r="Y63" i="9"/>
  <c r="Y62" i="9"/>
  <c r="Y61" i="9"/>
  <c r="Y60" i="9"/>
  <c r="Y59" i="9"/>
  <c r="Y58" i="9"/>
  <c r="I58" i="9" s="1"/>
  <c r="Y57" i="9"/>
  <c r="Y56" i="9"/>
  <c r="Y55" i="9"/>
  <c r="Y54" i="9"/>
  <c r="Y53" i="9"/>
  <c r="Y52" i="9"/>
  <c r="Y51" i="9"/>
  <c r="I51" i="9" s="1"/>
  <c r="Y50" i="9"/>
  <c r="Y49" i="9"/>
  <c r="Y48" i="9"/>
  <c r="Y47" i="9"/>
  <c r="Y46" i="9"/>
  <c r="Y45" i="9"/>
  <c r="Y44" i="9"/>
  <c r="I44" i="9" s="1"/>
  <c r="Y43" i="9"/>
  <c r="Y42" i="9"/>
  <c r="Y41" i="9"/>
  <c r="Y40" i="9"/>
  <c r="Y39" i="9"/>
  <c r="Y38" i="9"/>
  <c r="Y37" i="9"/>
  <c r="I37" i="9" s="1"/>
  <c r="Y36" i="9"/>
  <c r="Y35" i="9"/>
  <c r="Y34" i="9"/>
  <c r="Y33" i="9"/>
  <c r="Y32" i="9"/>
  <c r="Y31" i="9"/>
  <c r="Y30" i="9"/>
  <c r="I30" i="9" s="1"/>
  <c r="Y29" i="9"/>
  <c r="Y28" i="9"/>
  <c r="Y27" i="9"/>
  <c r="Y26" i="9"/>
  <c r="Y25" i="9"/>
  <c r="Y24" i="9"/>
  <c r="Y23" i="9"/>
  <c r="I23" i="9" s="1"/>
  <c r="Y22" i="9"/>
  <c r="Y21" i="9"/>
  <c r="Y20" i="9"/>
  <c r="Y19" i="9"/>
  <c r="Y18" i="9"/>
  <c r="Y17" i="9"/>
  <c r="Y16" i="9"/>
  <c r="Y15" i="9"/>
  <c r="Y14" i="9"/>
  <c r="Y13" i="9"/>
  <c r="Y12" i="9"/>
  <c r="Y11" i="9"/>
  <c r="Y10" i="9"/>
  <c r="X128" i="9"/>
  <c r="H128" i="9" s="1"/>
  <c r="X127" i="9"/>
  <c r="X126" i="9"/>
  <c r="X125" i="9"/>
  <c r="X124" i="9"/>
  <c r="X123" i="9"/>
  <c r="X122" i="9"/>
  <c r="X121" i="9"/>
  <c r="H121" i="9" s="1"/>
  <c r="X120" i="9"/>
  <c r="X119" i="9"/>
  <c r="X118" i="9"/>
  <c r="X117" i="9"/>
  <c r="X116" i="9"/>
  <c r="X115" i="9"/>
  <c r="X114" i="9"/>
  <c r="H114" i="9" s="1"/>
  <c r="X113" i="9"/>
  <c r="X112" i="9"/>
  <c r="X111" i="9"/>
  <c r="X110" i="9"/>
  <c r="X109" i="9"/>
  <c r="X108" i="9"/>
  <c r="X107" i="9"/>
  <c r="H107" i="9" s="1"/>
  <c r="X106" i="9"/>
  <c r="X105" i="9"/>
  <c r="X104" i="9"/>
  <c r="X103" i="9"/>
  <c r="X102" i="9"/>
  <c r="X101" i="9"/>
  <c r="X100" i="9"/>
  <c r="H100" i="9" s="1"/>
  <c r="X99" i="9"/>
  <c r="X98" i="9"/>
  <c r="X97" i="9"/>
  <c r="X96" i="9"/>
  <c r="X95" i="9"/>
  <c r="X94" i="9"/>
  <c r="X93" i="9"/>
  <c r="H93" i="9" s="1"/>
  <c r="X92" i="9"/>
  <c r="X91" i="9"/>
  <c r="X90" i="9"/>
  <c r="X89" i="9"/>
  <c r="X88" i="9"/>
  <c r="X87" i="9"/>
  <c r="X86" i="9"/>
  <c r="H86" i="9" s="1"/>
  <c r="X85" i="9"/>
  <c r="X84" i="9"/>
  <c r="X83" i="9"/>
  <c r="X82" i="9"/>
  <c r="X81" i="9"/>
  <c r="X80" i="9"/>
  <c r="X79" i="9"/>
  <c r="H79" i="9" s="1"/>
  <c r="X78" i="9"/>
  <c r="X77" i="9"/>
  <c r="X76" i="9"/>
  <c r="X75" i="9"/>
  <c r="X74" i="9"/>
  <c r="X73" i="9"/>
  <c r="X72" i="9"/>
  <c r="H72" i="9" s="1"/>
  <c r="X71" i="9"/>
  <c r="X70" i="9"/>
  <c r="X69" i="9"/>
  <c r="X68" i="9"/>
  <c r="X67" i="9"/>
  <c r="X66" i="9"/>
  <c r="X65" i="9"/>
  <c r="H65" i="9" s="1"/>
  <c r="X64" i="9"/>
  <c r="X63" i="9"/>
  <c r="X62" i="9"/>
  <c r="X61" i="9"/>
  <c r="X60" i="9"/>
  <c r="X59" i="9"/>
  <c r="X58" i="9"/>
  <c r="H58" i="9" s="1"/>
  <c r="X57" i="9"/>
  <c r="X56" i="9"/>
  <c r="X55" i="9"/>
  <c r="X54" i="9"/>
  <c r="X53" i="9"/>
  <c r="X52" i="9"/>
  <c r="X51" i="9"/>
  <c r="H51" i="9" s="1"/>
  <c r="X50" i="9"/>
  <c r="X49" i="9"/>
  <c r="X48" i="9"/>
  <c r="X47" i="9"/>
  <c r="X46" i="9"/>
  <c r="X45" i="9"/>
  <c r="X44" i="9"/>
  <c r="H44" i="9" s="1"/>
  <c r="X43" i="9"/>
  <c r="X42" i="9"/>
  <c r="X41" i="9"/>
  <c r="X40" i="9"/>
  <c r="X39" i="9"/>
  <c r="X38" i="9"/>
  <c r="X37" i="9"/>
  <c r="H37" i="9" s="1"/>
  <c r="X36" i="9"/>
  <c r="X35" i="9"/>
  <c r="X34" i="9"/>
  <c r="X33" i="9"/>
  <c r="X32" i="9"/>
  <c r="X31" i="9"/>
  <c r="X30" i="9"/>
  <c r="H30" i="9" s="1"/>
  <c r="X29" i="9"/>
  <c r="X28" i="9"/>
  <c r="X27" i="9"/>
  <c r="X26" i="9"/>
  <c r="X25" i="9"/>
  <c r="X24" i="9"/>
  <c r="X23" i="9"/>
  <c r="H23" i="9" s="1"/>
  <c r="X22" i="9"/>
  <c r="X21" i="9"/>
  <c r="X20" i="9"/>
  <c r="X19" i="9"/>
  <c r="X18" i="9"/>
  <c r="X17" i="9"/>
  <c r="X16" i="9"/>
  <c r="H16" i="9" s="1"/>
  <c r="X15" i="9"/>
  <c r="X14" i="9"/>
  <c r="X13" i="9"/>
  <c r="X12" i="9"/>
  <c r="X11" i="9"/>
  <c r="X10" i="9"/>
  <c r="W128" i="9"/>
  <c r="G128" i="9" s="1"/>
  <c r="W127" i="9"/>
  <c r="W126" i="9"/>
  <c r="W125" i="9"/>
  <c r="W124" i="9"/>
  <c r="W123" i="9"/>
  <c r="W122" i="9"/>
  <c r="W121" i="9"/>
  <c r="G121" i="9" s="1"/>
  <c r="W120" i="9"/>
  <c r="W119" i="9"/>
  <c r="W118" i="9"/>
  <c r="W117" i="9"/>
  <c r="W116" i="9"/>
  <c r="W115" i="9"/>
  <c r="W114" i="9"/>
  <c r="G114" i="9" s="1"/>
  <c r="W113" i="9"/>
  <c r="W112" i="9"/>
  <c r="W111" i="9"/>
  <c r="W110" i="9"/>
  <c r="W109" i="9"/>
  <c r="W108" i="9"/>
  <c r="W107" i="9"/>
  <c r="G107" i="9" s="1"/>
  <c r="W106" i="9"/>
  <c r="W105" i="9"/>
  <c r="W104" i="9"/>
  <c r="W103" i="9"/>
  <c r="W102" i="9"/>
  <c r="W101" i="9"/>
  <c r="W100" i="9"/>
  <c r="G100" i="9" s="1"/>
  <c r="W99" i="9"/>
  <c r="W98" i="9"/>
  <c r="W97" i="9"/>
  <c r="W96" i="9"/>
  <c r="W95" i="9"/>
  <c r="W94" i="9"/>
  <c r="W93" i="9"/>
  <c r="G93" i="9" s="1"/>
  <c r="W92" i="9"/>
  <c r="W91" i="9"/>
  <c r="W90" i="9"/>
  <c r="W89" i="9"/>
  <c r="W88" i="9"/>
  <c r="W87" i="9"/>
  <c r="W86" i="9"/>
  <c r="G86" i="9" s="1"/>
  <c r="W85" i="9"/>
  <c r="W84" i="9"/>
  <c r="W83" i="9"/>
  <c r="W82" i="9"/>
  <c r="W81" i="9"/>
  <c r="W80" i="9"/>
  <c r="W79" i="9"/>
  <c r="G79" i="9" s="1"/>
  <c r="W78" i="9"/>
  <c r="W77" i="9"/>
  <c r="W76" i="9"/>
  <c r="W75" i="9"/>
  <c r="W74" i="9"/>
  <c r="W73" i="9"/>
  <c r="W72" i="9"/>
  <c r="G72" i="9" s="1"/>
  <c r="W71" i="9"/>
  <c r="W70" i="9"/>
  <c r="W69" i="9"/>
  <c r="W68" i="9"/>
  <c r="W67" i="9"/>
  <c r="W66" i="9"/>
  <c r="W65" i="9"/>
  <c r="G65" i="9" s="1"/>
  <c r="W64" i="9"/>
  <c r="W63" i="9"/>
  <c r="W62" i="9"/>
  <c r="W61" i="9"/>
  <c r="W60" i="9"/>
  <c r="W59" i="9"/>
  <c r="W58" i="9"/>
  <c r="G58" i="9" s="1"/>
  <c r="W57" i="9"/>
  <c r="W56" i="9"/>
  <c r="W55" i="9"/>
  <c r="W54" i="9"/>
  <c r="W53" i="9"/>
  <c r="W52" i="9"/>
  <c r="W51" i="9"/>
  <c r="G51" i="9" s="1"/>
  <c r="W50" i="9"/>
  <c r="W49" i="9"/>
  <c r="W48" i="9"/>
  <c r="W47" i="9"/>
  <c r="W46" i="9"/>
  <c r="W45" i="9"/>
  <c r="W44" i="9"/>
  <c r="G44" i="9" s="1"/>
  <c r="W43" i="9"/>
  <c r="W42" i="9"/>
  <c r="W41" i="9"/>
  <c r="W40" i="9"/>
  <c r="W39" i="9"/>
  <c r="W38" i="9"/>
  <c r="W37" i="9"/>
  <c r="G37" i="9" s="1"/>
  <c r="W36" i="9"/>
  <c r="W35" i="9"/>
  <c r="W34" i="9"/>
  <c r="W33" i="9"/>
  <c r="W32" i="9"/>
  <c r="W31" i="9"/>
  <c r="W30" i="9"/>
  <c r="G30" i="9" s="1"/>
  <c r="W29" i="9"/>
  <c r="W28" i="9"/>
  <c r="W27" i="9"/>
  <c r="W26" i="9"/>
  <c r="W25" i="9"/>
  <c r="W24" i="9"/>
  <c r="W23" i="9"/>
  <c r="G23" i="9" s="1"/>
  <c r="W22" i="9"/>
  <c r="W21" i="9"/>
  <c r="W20" i="9"/>
  <c r="W19" i="9"/>
  <c r="W18" i="9"/>
  <c r="W17" i="9"/>
  <c r="W16" i="9"/>
  <c r="G16" i="9" s="1"/>
  <c r="W15" i="9"/>
  <c r="W14" i="9"/>
  <c r="W13" i="9"/>
  <c r="W12" i="9"/>
  <c r="W11" i="9"/>
  <c r="W10" i="9"/>
  <c r="V128" i="9"/>
  <c r="F128" i="9" s="1"/>
  <c r="V127" i="9"/>
  <c r="V126" i="9"/>
  <c r="V125" i="9"/>
  <c r="V124" i="9"/>
  <c r="V123" i="9"/>
  <c r="V122" i="9"/>
  <c r="V121" i="9"/>
  <c r="F121" i="9" s="1"/>
  <c r="V120" i="9"/>
  <c r="V119" i="9"/>
  <c r="V118" i="9"/>
  <c r="V117" i="9"/>
  <c r="V116" i="9"/>
  <c r="V115" i="9"/>
  <c r="V114" i="9"/>
  <c r="F114" i="9" s="1"/>
  <c r="V113" i="9"/>
  <c r="V112" i="9"/>
  <c r="V111" i="9"/>
  <c r="V110" i="9"/>
  <c r="V109" i="9"/>
  <c r="V108" i="9"/>
  <c r="V107" i="9"/>
  <c r="F107" i="9" s="1"/>
  <c r="V106" i="9"/>
  <c r="V105" i="9"/>
  <c r="V104" i="9"/>
  <c r="V103" i="9"/>
  <c r="V102" i="9"/>
  <c r="V101" i="9"/>
  <c r="V100" i="9"/>
  <c r="F100" i="9" s="1"/>
  <c r="V99" i="9"/>
  <c r="V98" i="9"/>
  <c r="V97" i="9"/>
  <c r="V96" i="9"/>
  <c r="V95" i="9"/>
  <c r="V94" i="9"/>
  <c r="V93" i="9"/>
  <c r="F93" i="9" s="1"/>
  <c r="V92" i="9"/>
  <c r="V91" i="9"/>
  <c r="V90" i="9"/>
  <c r="V89" i="9"/>
  <c r="V88" i="9"/>
  <c r="V87" i="9"/>
  <c r="V86" i="9"/>
  <c r="F86" i="9" s="1"/>
  <c r="V85" i="9"/>
  <c r="V84" i="9"/>
  <c r="V83" i="9"/>
  <c r="V82" i="9"/>
  <c r="V81" i="9"/>
  <c r="V80" i="9"/>
  <c r="V79" i="9"/>
  <c r="F79" i="9" s="1"/>
  <c r="V78" i="9"/>
  <c r="V77" i="9"/>
  <c r="V76" i="9"/>
  <c r="V75" i="9"/>
  <c r="V74" i="9"/>
  <c r="V73" i="9"/>
  <c r="V72" i="9"/>
  <c r="F72" i="9" s="1"/>
  <c r="V71" i="9"/>
  <c r="V70" i="9"/>
  <c r="V69" i="9"/>
  <c r="V68" i="9"/>
  <c r="V67" i="9"/>
  <c r="V66" i="9"/>
  <c r="V65" i="9"/>
  <c r="F65" i="9" s="1"/>
  <c r="V64" i="9"/>
  <c r="V63" i="9"/>
  <c r="V62" i="9"/>
  <c r="V61" i="9"/>
  <c r="V60" i="9"/>
  <c r="V59" i="9"/>
  <c r="V58" i="9"/>
  <c r="F58" i="9" s="1"/>
  <c r="V57" i="9"/>
  <c r="V56" i="9"/>
  <c r="V55" i="9"/>
  <c r="V54" i="9"/>
  <c r="V53" i="9"/>
  <c r="V52" i="9"/>
  <c r="V51" i="9"/>
  <c r="F51" i="9" s="1"/>
  <c r="V50" i="9"/>
  <c r="V49" i="9"/>
  <c r="V48" i="9"/>
  <c r="V47" i="9"/>
  <c r="V46" i="9"/>
  <c r="V45" i="9"/>
  <c r="V44" i="9"/>
  <c r="F44" i="9" s="1"/>
  <c r="V43" i="9"/>
  <c r="V42" i="9"/>
  <c r="V41" i="9"/>
  <c r="V40" i="9"/>
  <c r="V39" i="9"/>
  <c r="V38" i="9"/>
  <c r="V37" i="9"/>
  <c r="F37" i="9" s="1"/>
  <c r="V36" i="9"/>
  <c r="V35" i="9"/>
  <c r="V34" i="9"/>
  <c r="V33" i="9"/>
  <c r="V32" i="9"/>
  <c r="V31" i="9"/>
  <c r="V30" i="9"/>
  <c r="F30" i="9" s="1"/>
  <c r="V29" i="9"/>
  <c r="V28" i="9"/>
  <c r="V27" i="9"/>
  <c r="V26" i="9"/>
  <c r="V25" i="9"/>
  <c r="V24" i="9"/>
  <c r="V23" i="9"/>
  <c r="F23" i="9" s="1"/>
  <c r="V22" i="9"/>
  <c r="V21" i="9"/>
  <c r="V20" i="9"/>
  <c r="V19" i="9"/>
  <c r="V18" i="9"/>
  <c r="V17" i="9"/>
  <c r="V16" i="9"/>
  <c r="F16" i="9" s="1"/>
  <c r="V15" i="9"/>
  <c r="V14" i="9"/>
  <c r="V13" i="9"/>
  <c r="V12" i="9"/>
  <c r="V11" i="9"/>
  <c r="V10" i="9"/>
  <c r="U128" i="9"/>
  <c r="E128" i="9" s="1"/>
  <c r="U127" i="9"/>
  <c r="U126" i="9"/>
  <c r="U125" i="9"/>
  <c r="U124" i="9"/>
  <c r="U123" i="9"/>
  <c r="U122" i="9"/>
  <c r="U121" i="9"/>
  <c r="E121" i="9" s="1"/>
  <c r="U120" i="9"/>
  <c r="U119" i="9"/>
  <c r="U118" i="9"/>
  <c r="U117" i="9"/>
  <c r="U116" i="9"/>
  <c r="U115" i="9"/>
  <c r="U114" i="9"/>
  <c r="E114" i="9" s="1"/>
  <c r="U113" i="9"/>
  <c r="U112" i="9"/>
  <c r="U111" i="9"/>
  <c r="U110" i="9"/>
  <c r="U109" i="9"/>
  <c r="U108" i="9"/>
  <c r="U107" i="9"/>
  <c r="E107" i="9" s="1"/>
  <c r="U106" i="9"/>
  <c r="U105" i="9"/>
  <c r="U104" i="9"/>
  <c r="U103" i="9"/>
  <c r="U102" i="9"/>
  <c r="U101" i="9"/>
  <c r="U100" i="9"/>
  <c r="E100" i="9" s="1"/>
  <c r="U99" i="9"/>
  <c r="U98" i="9"/>
  <c r="U97" i="9"/>
  <c r="U96" i="9"/>
  <c r="U95" i="9"/>
  <c r="U94" i="9"/>
  <c r="U93" i="9"/>
  <c r="E93" i="9" s="1"/>
  <c r="U92" i="9"/>
  <c r="U91" i="9"/>
  <c r="U90" i="9"/>
  <c r="U89" i="9"/>
  <c r="U88" i="9"/>
  <c r="U87" i="9"/>
  <c r="U86" i="9"/>
  <c r="E86" i="9" s="1"/>
  <c r="U85" i="9"/>
  <c r="U84" i="9"/>
  <c r="U83" i="9"/>
  <c r="U82" i="9"/>
  <c r="U81" i="9"/>
  <c r="U80" i="9"/>
  <c r="U79" i="9"/>
  <c r="E79" i="9" s="1"/>
  <c r="U78" i="9"/>
  <c r="U77" i="9"/>
  <c r="U76" i="9"/>
  <c r="U75" i="9"/>
  <c r="U74" i="9"/>
  <c r="U73" i="9"/>
  <c r="U72" i="9"/>
  <c r="E72" i="9" s="1"/>
  <c r="U71" i="9"/>
  <c r="U70" i="9"/>
  <c r="U69" i="9"/>
  <c r="U68" i="9"/>
  <c r="U67" i="9"/>
  <c r="U66" i="9"/>
  <c r="U65" i="9"/>
  <c r="E65" i="9" s="1"/>
  <c r="U64" i="9"/>
  <c r="U63" i="9"/>
  <c r="U62" i="9"/>
  <c r="U61" i="9"/>
  <c r="U60" i="9"/>
  <c r="U59" i="9"/>
  <c r="U58" i="9"/>
  <c r="E58" i="9" s="1"/>
  <c r="U57" i="9"/>
  <c r="U56" i="9"/>
  <c r="U55" i="9"/>
  <c r="U54" i="9"/>
  <c r="U53" i="9"/>
  <c r="U52" i="9"/>
  <c r="U51" i="9"/>
  <c r="E51" i="9" s="1"/>
  <c r="U50" i="9"/>
  <c r="U49" i="9"/>
  <c r="U48" i="9"/>
  <c r="U47" i="9"/>
  <c r="U46" i="9"/>
  <c r="U45" i="9"/>
  <c r="U44" i="9"/>
  <c r="E44" i="9" s="1"/>
  <c r="U43" i="9"/>
  <c r="U42" i="9"/>
  <c r="U41" i="9"/>
  <c r="U40" i="9"/>
  <c r="U39" i="9"/>
  <c r="U38" i="9"/>
  <c r="U37" i="9"/>
  <c r="E37" i="9" s="1"/>
  <c r="U36" i="9"/>
  <c r="U35" i="9"/>
  <c r="U34" i="9"/>
  <c r="U33" i="9"/>
  <c r="U32" i="9"/>
  <c r="U31" i="9"/>
  <c r="U30" i="9"/>
  <c r="E30" i="9" s="1"/>
  <c r="U29" i="9"/>
  <c r="U28" i="9"/>
  <c r="U27" i="9"/>
  <c r="U26" i="9"/>
  <c r="U25" i="9"/>
  <c r="U24" i="9"/>
  <c r="U23" i="9"/>
  <c r="E23" i="9" s="1"/>
  <c r="U22" i="9"/>
  <c r="U21" i="9"/>
  <c r="U20" i="9"/>
  <c r="U19" i="9"/>
  <c r="U18" i="9"/>
  <c r="U17" i="9"/>
  <c r="U16" i="9"/>
  <c r="E16" i="9" s="1"/>
  <c r="U15" i="9"/>
  <c r="U14" i="9"/>
  <c r="U13" i="9"/>
  <c r="U12" i="9"/>
  <c r="U11" i="9"/>
  <c r="U10" i="9"/>
  <c r="T128" i="9"/>
  <c r="D128" i="9" s="1"/>
  <c r="T127" i="9"/>
  <c r="T126" i="9"/>
  <c r="T125" i="9"/>
  <c r="T124" i="9"/>
  <c r="T123" i="9"/>
  <c r="T122" i="9"/>
  <c r="T121" i="9"/>
  <c r="D121" i="9" s="1"/>
  <c r="T120" i="9"/>
  <c r="T119" i="9"/>
  <c r="T118" i="9"/>
  <c r="T117" i="9"/>
  <c r="T116" i="9"/>
  <c r="T115" i="9"/>
  <c r="T114" i="9"/>
  <c r="D114" i="9" s="1"/>
  <c r="T113" i="9"/>
  <c r="T112" i="9"/>
  <c r="T111" i="9"/>
  <c r="T110" i="9"/>
  <c r="T109" i="9"/>
  <c r="T108" i="9"/>
  <c r="T107" i="9"/>
  <c r="D107" i="9" s="1"/>
  <c r="T106" i="9"/>
  <c r="T105" i="9"/>
  <c r="T104" i="9"/>
  <c r="T103" i="9"/>
  <c r="T102" i="9"/>
  <c r="T101" i="9"/>
  <c r="T100" i="9"/>
  <c r="D100" i="9" s="1"/>
  <c r="T99" i="9"/>
  <c r="T98" i="9"/>
  <c r="T97" i="9"/>
  <c r="T96" i="9"/>
  <c r="T95" i="9"/>
  <c r="T94" i="9"/>
  <c r="T93" i="9"/>
  <c r="D93" i="9" s="1"/>
  <c r="T92" i="9"/>
  <c r="T91" i="9"/>
  <c r="T90" i="9"/>
  <c r="T89" i="9"/>
  <c r="T88" i="9"/>
  <c r="T87" i="9"/>
  <c r="T86" i="9"/>
  <c r="D86" i="9" s="1"/>
  <c r="T85" i="9"/>
  <c r="T84" i="9"/>
  <c r="T83" i="9"/>
  <c r="T82" i="9"/>
  <c r="T81" i="9"/>
  <c r="T80" i="9"/>
  <c r="T79" i="9"/>
  <c r="D79" i="9" s="1"/>
  <c r="T78" i="9"/>
  <c r="T77" i="9"/>
  <c r="T76" i="9"/>
  <c r="T75" i="9"/>
  <c r="T74" i="9"/>
  <c r="T73" i="9"/>
  <c r="T72" i="9"/>
  <c r="D72" i="9" s="1"/>
  <c r="T71" i="9"/>
  <c r="T70" i="9"/>
  <c r="T69" i="9"/>
  <c r="T68" i="9"/>
  <c r="T67" i="9"/>
  <c r="T66" i="9"/>
  <c r="T65" i="9"/>
  <c r="D65" i="9" s="1"/>
  <c r="T64" i="9"/>
  <c r="T63" i="9"/>
  <c r="T62" i="9"/>
  <c r="T61" i="9"/>
  <c r="T60" i="9"/>
  <c r="T59" i="9"/>
  <c r="T58" i="9"/>
  <c r="D58" i="9" s="1"/>
  <c r="T57" i="9"/>
  <c r="T56" i="9"/>
  <c r="T55" i="9"/>
  <c r="T54" i="9"/>
  <c r="T53" i="9"/>
  <c r="T52" i="9"/>
  <c r="T51" i="9"/>
  <c r="D51" i="9" s="1"/>
  <c r="T50" i="9"/>
  <c r="T49" i="9"/>
  <c r="T48" i="9"/>
  <c r="T47" i="9"/>
  <c r="T46" i="9"/>
  <c r="T45" i="9"/>
  <c r="T44" i="9"/>
  <c r="D44" i="9" s="1"/>
  <c r="T43" i="9"/>
  <c r="T42" i="9"/>
  <c r="T41" i="9"/>
  <c r="T40" i="9"/>
  <c r="T39" i="9"/>
  <c r="T38" i="9"/>
  <c r="T37" i="9"/>
  <c r="D37" i="9" s="1"/>
  <c r="T36" i="9"/>
  <c r="T35" i="9"/>
  <c r="T34" i="9"/>
  <c r="T33" i="9"/>
  <c r="T32" i="9"/>
  <c r="T31" i="9"/>
  <c r="T30" i="9"/>
  <c r="D30" i="9" s="1"/>
  <c r="T29" i="9"/>
  <c r="T28" i="9"/>
  <c r="T27" i="9"/>
  <c r="T26" i="9"/>
  <c r="T25" i="9"/>
  <c r="T24" i="9"/>
  <c r="T23" i="9"/>
  <c r="D23" i="9" s="1"/>
  <c r="T22" i="9"/>
  <c r="T21" i="9"/>
  <c r="T20" i="9"/>
  <c r="T19" i="9"/>
  <c r="T18" i="9"/>
  <c r="T17" i="9"/>
  <c r="T16" i="9"/>
  <c r="D16" i="9" s="1"/>
  <c r="T15" i="9"/>
  <c r="T14" i="9"/>
  <c r="T13" i="9"/>
  <c r="T12" i="9"/>
  <c r="T11" i="9"/>
  <c r="T10" i="9"/>
  <c r="S128" i="9"/>
  <c r="C128" i="9" s="1"/>
  <c r="S127" i="9"/>
  <c r="S126" i="9"/>
  <c r="S125" i="9"/>
  <c r="S124" i="9"/>
  <c r="S123" i="9"/>
  <c r="S122" i="9"/>
  <c r="S121" i="9"/>
  <c r="C121" i="9" s="1"/>
  <c r="S120" i="9"/>
  <c r="S119" i="9"/>
  <c r="S118" i="9"/>
  <c r="S117" i="9"/>
  <c r="S116" i="9"/>
  <c r="S115" i="9"/>
  <c r="S114" i="9"/>
  <c r="C114" i="9" s="1"/>
  <c r="S113" i="9"/>
  <c r="S112" i="9"/>
  <c r="S111" i="9"/>
  <c r="S110" i="9"/>
  <c r="S109" i="9"/>
  <c r="S108" i="9"/>
  <c r="S107" i="9"/>
  <c r="C107" i="9" s="1"/>
  <c r="S106" i="9"/>
  <c r="S105" i="9"/>
  <c r="S104" i="9"/>
  <c r="S103" i="9"/>
  <c r="S102" i="9"/>
  <c r="S101" i="9"/>
  <c r="S100" i="9"/>
  <c r="C100" i="9" s="1"/>
  <c r="S99" i="9"/>
  <c r="S98" i="9"/>
  <c r="S97" i="9"/>
  <c r="S96" i="9"/>
  <c r="S95" i="9"/>
  <c r="S94" i="9"/>
  <c r="S93" i="9"/>
  <c r="C93" i="9" s="1"/>
  <c r="S92" i="9"/>
  <c r="S91" i="9"/>
  <c r="S90" i="9"/>
  <c r="S89" i="9"/>
  <c r="S88" i="9"/>
  <c r="S87" i="9"/>
  <c r="S86" i="9"/>
  <c r="C86" i="9" s="1"/>
  <c r="S85" i="9"/>
  <c r="S84" i="9"/>
  <c r="S83" i="9"/>
  <c r="S82" i="9"/>
  <c r="S81" i="9"/>
  <c r="S80" i="9"/>
  <c r="S79" i="9"/>
  <c r="C79" i="9" s="1"/>
  <c r="S78" i="9"/>
  <c r="S77" i="9"/>
  <c r="S76" i="9"/>
  <c r="S75" i="9"/>
  <c r="S74" i="9"/>
  <c r="S73" i="9"/>
  <c r="S72" i="9"/>
  <c r="C72" i="9" s="1"/>
  <c r="S71" i="9"/>
  <c r="S70" i="9"/>
  <c r="S69" i="9"/>
  <c r="S68" i="9"/>
  <c r="S67" i="9"/>
  <c r="S66" i="9"/>
  <c r="S65" i="9"/>
  <c r="C65" i="9" s="1"/>
  <c r="S64" i="9"/>
  <c r="S63" i="9"/>
  <c r="S62" i="9"/>
  <c r="S61" i="9"/>
  <c r="S60" i="9"/>
  <c r="S59" i="9"/>
  <c r="S58" i="9"/>
  <c r="C58" i="9" s="1"/>
  <c r="S57" i="9"/>
  <c r="S56" i="9"/>
  <c r="S55" i="9"/>
  <c r="S54" i="9"/>
  <c r="S53" i="9"/>
  <c r="S52" i="9"/>
  <c r="S51" i="9"/>
  <c r="C51" i="9" s="1"/>
  <c r="S50" i="9"/>
  <c r="S49" i="9"/>
  <c r="S48" i="9"/>
  <c r="S47" i="9"/>
  <c r="S46" i="9"/>
  <c r="S45" i="9"/>
  <c r="S44" i="9"/>
  <c r="C44" i="9" s="1"/>
  <c r="S43" i="9"/>
  <c r="S42" i="9"/>
  <c r="S41" i="9"/>
  <c r="S40" i="9"/>
  <c r="S39" i="9"/>
  <c r="S38" i="9"/>
  <c r="S37" i="9"/>
  <c r="C37" i="9" s="1"/>
  <c r="S36" i="9"/>
  <c r="S35" i="9"/>
  <c r="S34" i="9"/>
  <c r="S33" i="9"/>
  <c r="S32" i="9"/>
  <c r="S31" i="9"/>
  <c r="S30" i="9"/>
  <c r="C30" i="9" s="1"/>
  <c r="S29" i="9"/>
  <c r="S28" i="9"/>
  <c r="S27" i="9"/>
  <c r="S26" i="9"/>
  <c r="S25" i="9"/>
  <c r="S24" i="9"/>
  <c r="S23" i="9"/>
  <c r="S22" i="9"/>
  <c r="S21" i="9"/>
  <c r="S20" i="9"/>
  <c r="S19" i="9"/>
  <c r="S18" i="9"/>
  <c r="S17" i="9"/>
  <c r="S16" i="9"/>
  <c r="C16" i="9" s="1"/>
  <c r="S15" i="9"/>
  <c r="S14" i="9"/>
  <c r="S13" i="9"/>
  <c r="S12" i="9"/>
  <c r="S11" i="9"/>
  <c r="S10" i="9"/>
  <c r="M36" i="10" l="1"/>
  <c r="F85" i="10"/>
  <c r="F99" i="10"/>
  <c r="N36" i="10"/>
  <c r="N85" i="10"/>
  <c r="E106" i="10"/>
  <c r="E57" i="10"/>
  <c r="M98" i="10"/>
  <c r="F84" i="10"/>
  <c r="G92" i="10"/>
  <c r="E99" i="10"/>
  <c r="D15" i="10"/>
  <c r="L70" i="10"/>
  <c r="M15" i="10"/>
  <c r="E43" i="10"/>
  <c r="M113" i="10"/>
  <c r="M122" i="10"/>
  <c r="F122" i="10"/>
  <c r="F123" i="10"/>
  <c r="N29" i="10"/>
  <c r="G57" i="10"/>
  <c r="G64" i="10"/>
  <c r="N71" i="10"/>
  <c r="G85" i="10"/>
  <c r="G126" i="10"/>
  <c r="G99" i="10"/>
  <c r="F71" i="10"/>
  <c r="L15" i="10"/>
  <c r="D120" i="10"/>
  <c r="D71" i="10"/>
  <c r="M99" i="10"/>
  <c r="E22" i="10"/>
  <c r="F22" i="10"/>
  <c r="N106" i="10"/>
  <c r="D113" i="10"/>
  <c r="E122" i="10"/>
  <c r="E123" i="10"/>
  <c r="E124" i="10"/>
  <c r="E125" i="10"/>
  <c r="E126" i="10"/>
  <c r="E127" i="10"/>
  <c r="D106" i="10"/>
  <c r="K120" i="10"/>
  <c r="K123" i="10"/>
  <c r="K124" i="10"/>
  <c r="K125" i="10"/>
  <c r="K126" i="10"/>
  <c r="D123" i="10"/>
  <c r="D124" i="10"/>
  <c r="D125" i="10"/>
  <c r="D126" i="10"/>
  <c r="E45" i="10"/>
  <c r="E46" i="10"/>
  <c r="E47" i="10"/>
  <c r="E50" i="10"/>
  <c r="E108" i="10"/>
  <c r="E109" i="10"/>
  <c r="E110" i="10"/>
  <c r="E111" i="10"/>
  <c r="E112" i="10"/>
  <c r="E113" i="10"/>
  <c r="M120" i="10"/>
  <c r="F119" i="10"/>
  <c r="E49" i="10"/>
  <c r="M50" i="10"/>
  <c r="E48" i="10"/>
  <c r="L125" i="10"/>
  <c r="L127" i="10"/>
  <c r="C127" i="10"/>
  <c r="D50" i="10"/>
  <c r="L126" i="10"/>
  <c r="K127" i="10"/>
  <c r="L122" i="10"/>
  <c r="L123" i="10"/>
  <c r="L124" i="10"/>
  <c r="F50" i="10"/>
  <c r="F78" i="10"/>
  <c r="O122" i="10"/>
  <c r="O123" i="10"/>
  <c r="O124" i="10"/>
  <c r="O125" i="10"/>
  <c r="O126" i="10"/>
  <c r="O127" i="10"/>
  <c r="H123" i="10"/>
  <c r="H124" i="10"/>
  <c r="H125" i="10"/>
  <c r="H126" i="10"/>
  <c r="C77" i="10"/>
  <c r="C78" i="10"/>
  <c r="N125" i="10"/>
  <c r="K71" i="10"/>
  <c r="C108" i="10"/>
  <c r="C109" i="10"/>
  <c r="C110" i="10"/>
  <c r="C111" i="10"/>
  <c r="C112" i="10"/>
  <c r="N126" i="10"/>
  <c r="C105" i="10"/>
  <c r="C106" i="10"/>
  <c r="C122" i="10"/>
  <c r="C123" i="10"/>
  <c r="C124" i="10"/>
  <c r="C125" i="10"/>
  <c r="C126" i="10"/>
  <c r="G127" i="10"/>
  <c r="K99" i="10"/>
  <c r="C113" i="10"/>
  <c r="D127" i="10"/>
  <c r="N127" i="10"/>
  <c r="H127" i="10"/>
  <c r="K25" i="10"/>
  <c r="K26" i="10"/>
  <c r="K27" i="10"/>
  <c r="M42" i="9"/>
  <c r="Q63" i="9"/>
  <c r="N29" i="9"/>
  <c r="P15" i="9"/>
  <c r="P71" i="9"/>
  <c r="L45" i="9"/>
  <c r="M38" i="9"/>
  <c r="M94" i="9"/>
  <c r="O17" i="9"/>
  <c r="O73" i="9"/>
  <c r="P122" i="9"/>
  <c r="M39" i="9"/>
  <c r="O18" i="9"/>
  <c r="K108" i="9"/>
  <c r="N24" i="9"/>
  <c r="P66" i="9"/>
  <c r="K24" i="10"/>
  <c r="K28" i="10"/>
  <c r="K29" i="10"/>
  <c r="L101" i="9"/>
  <c r="N80" i="9"/>
  <c r="P10" i="9"/>
  <c r="Q59" i="9"/>
  <c r="M123" i="10"/>
  <c r="M124" i="10"/>
  <c r="M125" i="10"/>
  <c r="M126" i="10"/>
  <c r="M127" i="10"/>
  <c r="P55" i="9"/>
  <c r="M20" i="9"/>
  <c r="O10" i="9"/>
  <c r="F124" i="10"/>
  <c r="F125" i="10"/>
  <c r="F126" i="10"/>
  <c r="F127" i="10"/>
  <c r="C47" i="9"/>
  <c r="C103" i="9"/>
  <c r="D40" i="9"/>
  <c r="D96" i="9"/>
  <c r="E33" i="9"/>
  <c r="E89" i="9"/>
  <c r="F26" i="9"/>
  <c r="F82" i="9"/>
  <c r="G19" i="9"/>
  <c r="G75" i="9"/>
  <c r="H12" i="9"/>
  <c r="H68" i="9"/>
  <c r="H124" i="9"/>
  <c r="I61" i="9"/>
  <c r="I117" i="9"/>
  <c r="J125" i="10"/>
  <c r="Q125" i="10"/>
  <c r="J126" i="10"/>
  <c r="Q126" i="10"/>
  <c r="J127" i="10"/>
  <c r="Q115" i="9"/>
  <c r="P24" i="9"/>
  <c r="K123" i="9"/>
  <c r="L60" i="9"/>
  <c r="L116" i="9"/>
  <c r="M53" i="9"/>
  <c r="M109" i="9"/>
  <c r="F120" i="10"/>
  <c r="K124" i="9"/>
  <c r="L61" i="9"/>
  <c r="L117" i="9"/>
  <c r="M54" i="9"/>
  <c r="J20" i="9"/>
  <c r="L54" i="9"/>
  <c r="L62" i="9"/>
  <c r="N33" i="9"/>
  <c r="N41" i="9"/>
  <c r="N89" i="9"/>
  <c r="O26" i="9"/>
  <c r="O34" i="9"/>
  <c r="O50" i="9"/>
  <c r="O82" i="9"/>
  <c r="P19" i="9"/>
  <c r="P75" i="9"/>
  <c r="Q12" i="9"/>
  <c r="Q68" i="9"/>
  <c r="Q76" i="9"/>
  <c r="Q124" i="9"/>
  <c r="O21" i="9"/>
  <c r="O77" i="9"/>
  <c r="P14" i="9"/>
  <c r="P70" i="9"/>
  <c r="P47" i="9"/>
  <c r="E73" i="9"/>
  <c r="P39" i="9"/>
  <c r="C34" i="9"/>
  <c r="C90" i="9"/>
  <c r="D27" i="9"/>
  <c r="D83" i="9"/>
  <c r="E20" i="9"/>
  <c r="E76" i="9"/>
  <c r="F13" i="9"/>
  <c r="F69" i="9"/>
  <c r="F125" i="9"/>
  <c r="G62" i="9"/>
  <c r="G118" i="9"/>
  <c r="H55" i="9"/>
  <c r="H111" i="9"/>
  <c r="I11" i="9"/>
  <c r="I48" i="9"/>
  <c r="I104" i="9"/>
  <c r="J41" i="9"/>
  <c r="J97" i="9"/>
  <c r="K18" i="9"/>
  <c r="K34" i="9"/>
  <c r="O47" i="9"/>
  <c r="D24" i="9"/>
  <c r="D80" i="9"/>
  <c r="E17" i="9"/>
  <c r="O102" i="9"/>
  <c r="K27" i="9"/>
  <c r="K59" i="9"/>
  <c r="K83" i="9"/>
  <c r="K115" i="9"/>
  <c r="L20" i="9"/>
  <c r="L52" i="9"/>
  <c r="L76" i="9"/>
  <c r="L108" i="9"/>
  <c r="M13" i="9"/>
  <c r="M45" i="9"/>
  <c r="M69" i="9"/>
  <c r="M101" i="9"/>
  <c r="M125" i="9"/>
  <c r="N113" i="10"/>
  <c r="C31" i="9"/>
  <c r="C87" i="9"/>
  <c r="E19" i="9"/>
  <c r="C20" i="9"/>
  <c r="C28" i="9"/>
  <c r="C36" i="9"/>
  <c r="C84" i="9"/>
  <c r="C92" i="9"/>
  <c r="D21" i="9"/>
  <c r="D29" i="9"/>
  <c r="D77" i="9"/>
  <c r="D85" i="9"/>
  <c r="E14" i="9"/>
  <c r="E22" i="9"/>
  <c r="E70" i="9"/>
  <c r="E78" i="9"/>
  <c r="E126" i="9"/>
  <c r="F15" i="9"/>
  <c r="F63" i="9"/>
  <c r="F71" i="9"/>
  <c r="F119" i="9"/>
  <c r="F127" i="9"/>
  <c r="G56" i="9"/>
  <c r="G64" i="9"/>
  <c r="G112" i="9"/>
  <c r="G120" i="9"/>
  <c r="H49" i="9"/>
  <c r="H57" i="9"/>
  <c r="H105" i="9"/>
  <c r="H113" i="9"/>
  <c r="I42" i="9"/>
  <c r="I50" i="9"/>
  <c r="I98" i="9"/>
  <c r="I106" i="9"/>
  <c r="J35" i="9"/>
  <c r="J43" i="9"/>
  <c r="J91" i="9"/>
  <c r="J99" i="9"/>
  <c r="K28" i="9"/>
  <c r="K36" i="9"/>
  <c r="K60" i="9"/>
  <c r="K84" i="9"/>
  <c r="K92" i="9"/>
  <c r="K116" i="9"/>
  <c r="L21" i="9"/>
  <c r="L29" i="9"/>
  <c r="L53" i="9"/>
  <c r="L77" i="9"/>
  <c r="L85" i="9"/>
  <c r="L109" i="9"/>
  <c r="M14" i="9"/>
  <c r="M22" i="9"/>
  <c r="M46" i="9"/>
  <c r="M70" i="9"/>
  <c r="M78" i="9"/>
  <c r="N104" i="9"/>
  <c r="P42" i="9"/>
  <c r="P90" i="9"/>
  <c r="C10" i="9"/>
  <c r="E108" i="9"/>
  <c r="H87" i="9"/>
  <c r="I24" i="9"/>
  <c r="K10" i="9"/>
  <c r="K66" i="9"/>
  <c r="C11" i="9"/>
  <c r="C27" i="9"/>
  <c r="C35" i="9"/>
  <c r="C59" i="9"/>
  <c r="C67" i="9"/>
  <c r="C83" i="9"/>
  <c r="C91" i="9"/>
  <c r="C115" i="9"/>
  <c r="C123" i="9"/>
  <c r="D20" i="9"/>
  <c r="D28" i="9"/>
  <c r="D52" i="9"/>
  <c r="D60" i="9"/>
  <c r="D76" i="9"/>
  <c r="D84" i="9"/>
  <c r="D108" i="9"/>
  <c r="D116" i="9"/>
  <c r="E13" i="9"/>
  <c r="E21" i="9"/>
  <c r="E45" i="9"/>
  <c r="E53" i="9"/>
  <c r="E69" i="9"/>
  <c r="E77" i="9"/>
  <c r="E101" i="9"/>
  <c r="E109" i="9"/>
  <c r="E125" i="9"/>
  <c r="F14" i="9"/>
  <c r="F38" i="9"/>
  <c r="F46" i="9"/>
  <c r="F62" i="9"/>
  <c r="F70" i="9"/>
  <c r="F94" i="9"/>
  <c r="F102" i="9"/>
  <c r="F118" i="9"/>
  <c r="F126" i="9"/>
  <c r="G31" i="9"/>
  <c r="G39" i="9"/>
  <c r="G55" i="9"/>
  <c r="G63" i="9"/>
  <c r="G87" i="9"/>
  <c r="G95" i="9"/>
  <c r="G111" i="9"/>
  <c r="G119" i="9"/>
  <c r="H24" i="9"/>
  <c r="H32" i="9"/>
  <c r="H48" i="9"/>
  <c r="H56" i="9"/>
  <c r="H80" i="9"/>
  <c r="H88" i="9"/>
  <c r="H104" i="9"/>
  <c r="H112" i="9"/>
  <c r="I17" i="9"/>
  <c r="I25" i="9"/>
  <c r="I41" i="9"/>
  <c r="I49" i="9"/>
  <c r="I73" i="9"/>
  <c r="I81" i="9"/>
  <c r="I97" i="9"/>
  <c r="I105" i="9"/>
  <c r="J10" i="9"/>
  <c r="J18" i="9"/>
  <c r="J34" i="9"/>
  <c r="J42" i="9"/>
  <c r="J66" i="9"/>
  <c r="J74" i="9"/>
  <c r="J90" i="9"/>
  <c r="J98" i="9"/>
  <c r="J122" i="9"/>
  <c r="K11" i="9"/>
  <c r="K35" i="9"/>
  <c r="K67" i="9"/>
  <c r="K91" i="9"/>
  <c r="L12" i="9"/>
  <c r="L28" i="9"/>
  <c r="L84" i="9"/>
  <c r="M21" i="9"/>
  <c r="M77" i="9"/>
  <c r="M85" i="9"/>
  <c r="N15" i="9"/>
  <c r="N71" i="9"/>
  <c r="N127" i="9"/>
  <c r="O64" i="9"/>
  <c r="O120" i="9"/>
  <c r="P57" i="9"/>
  <c r="P113" i="9"/>
  <c r="Q50" i="9"/>
  <c r="Q106" i="9"/>
  <c r="M18" i="9"/>
  <c r="E52" i="9"/>
  <c r="F45" i="9"/>
  <c r="G94" i="9"/>
  <c r="C60" i="9"/>
  <c r="D53" i="9"/>
  <c r="E46" i="9"/>
  <c r="G88" i="9"/>
  <c r="H73" i="9"/>
  <c r="J19" i="9"/>
  <c r="J67" i="9"/>
  <c r="J115" i="9"/>
  <c r="K68" i="9"/>
  <c r="C61" i="9"/>
  <c r="C117" i="9"/>
  <c r="D54" i="9"/>
  <c r="E47" i="9"/>
  <c r="F40" i="9"/>
  <c r="F48" i="9"/>
  <c r="G97" i="9"/>
  <c r="I19" i="9"/>
  <c r="I27" i="9"/>
  <c r="J12" i="9"/>
  <c r="K13" i="9"/>
  <c r="K69" i="9"/>
  <c r="C66" i="9"/>
  <c r="D59" i="9"/>
  <c r="F101" i="9"/>
  <c r="G38" i="9"/>
  <c r="C116" i="9"/>
  <c r="D109" i="9"/>
  <c r="E102" i="9"/>
  <c r="F39" i="9"/>
  <c r="F95" i="9"/>
  <c r="H17" i="9"/>
  <c r="I18" i="9"/>
  <c r="I66" i="9"/>
  <c r="J11" i="9"/>
  <c r="J59" i="9"/>
  <c r="K12" i="9"/>
  <c r="C13" i="9"/>
  <c r="C62" i="9"/>
  <c r="C118" i="9"/>
  <c r="D55" i="9"/>
  <c r="D111" i="9"/>
  <c r="E48" i="9"/>
  <c r="E104" i="9"/>
  <c r="F41" i="9"/>
  <c r="F97" i="9"/>
  <c r="G34" i="9"/>
  <c r="G42" i="9"/>
  <c r="G90" i="9"/>
  <c r="H27" i="9"/>
  <c r="H83" i="9"/>
  <c r="I20" i="9"/>
  <c r="I68" i="9"/>
  <c r="I76" i="9"/>
  <c r="I124" i="9"/>
  <c r="J13" i="9"/>
  <c r="J21" i="9"/>
  <c r="J32" i="9"/>
  <c r="J61" i="9"/>
  <c r="J69" i="9"/>
  <c r="J77" i="9"/>
  <c r="C122" i="9"/>
  <c r="D115" i="9"/>
  <c r="H31" i="9"/>
  <c r="C12" i="9"/>
  <c r="G32" i="9"/>
  <c r="G96" i="9"/>
  <c r="H25" i="9"/>
  <c r="H81" i="9"/>
  <c r="I74" i="9"/>
  <c r="I122" i="9"/>
  <c r="J75" i="9"/>
  <c r="J123" i="9"/>
  <c r="K52" i="9"/>
  <c r="C15" i="9"/>
  <c r="C17" i="9"/>
  <c r="C55" i="9"/>
  <c r="C63" i="9"/>
  <c r="C71" i="9"/>
  <c r="C111" i="9"/>
  <c r="C119" i="9"/>
  <c r="C127" i="9"/>
  <c r="D48" i="9"/>
  <c r="D56" i="9"/>
  <c r="D64" i="9"/>
  <c r="D104" i="9"/>
  <c r="D112" i="9"/>
  <c r="D120" i="9"/>
  <c r="E41" i="9"/>
  <c r="E49" i="9"/>
  <c r="E57" i="9"/>
  <c r="E97" i="9"/>
  <c r="E105" i="9"/>
  <c r="E113" i="9"/>
  <c r="F10" i="9"/>
  <c r="F34" i="9"/>
  <c r="F42" i="9"/>
  <c r="F50" i="9"/>
  <c r="F66" i="9"/>
  <c r="F90" i="9"/>
  <c r="F98" i="9"/>
  <c r="F106" i="9"/>
  <c r="F122" i="9"/>
  <c r="G27" i="9"/>
  <c r="G35" i="9"/>
  <c r="G43" i="9"/>
  <c r="G59" i="9"/>
  <c r="G83" i="9"/>
  <c r="G91" i="9"/>
  <c r="G99" i="9"/>
  <c r="G115" i="9"/>
  <c r="H20" i="9"/>
  <c r="H28" i="9"/>
  <c r="H36" i="9"/>
  <c r="H52" i="9"/>
  <c r="H76" i="9"/>
  <c r="H84" i="9"/>
  <c r="H92" i="9"/>
  <c r="H108" i="9"/>
  <c r="I13" i="9"/>
  <c r="I21" i="9"/>
  <c r="I29" i="9"/>
  <c r="I45" i="9"/>
  <c r="I69" i="9"/>
  <c r="I77" i="9"/>
  <c r="I85" i="9"/>
  <c r="I101" i="9"/>
  <c r="I125" i="9"/>
  <c r="J14" i="9"/>
  <c r="J22" i="9"/>
  <c r="M81" i="9"/>
  <c r="J117" i="9"/>
  <c r="J125" i="9"/>
  <c r="K14" i="9"/>
  <c r="K25" i="9"/>
  <c r="K54" i="9"/>
  <c r="K62" i="9"/>
  <c r="K70" i="9"/>
  <c r="K110" i="9"/>
  <c r="K118" i="9"/>
  <c r="K126" i="9"/>
  <c r="L15" i="9"/>
  <c r="L47" i="9"/>
  <c r="L55" i="9"/>
  <c r="L63" i="9"/>
  <c r="L103" i="9"/>
  <c r="L111" i="9"/>
  <c r="L119" i="9"/>
  <c r="M40" i="9"/>
  <c r="M48" i="9"/>
  <c r="M56" i="9"/>
  <c r="M96" i="9"/>
  <c r="M104" i="9"/>
  <c r="M112" i="9"/>
  <c r="N10" i="9"/>
  <c r="N26" i="9"/>
  <c r="N34" i="9"/>
  <c r="N42" i="9"/>
  <c r="N66" i="9"/>
  <c r="N74" i="9"/>
  <c r="N82" i="9"/>
  <c r="N90" i="9"/>
  <c r="N98" i="9"/>
  <c r="N122" i="9"/>
  <c r="O19" i="9"/>
  <c r="O27" i="9"/>
  <c r="O35" i="9"/>
  <c r="O59" i="9"/>
  <c r="O75" i="9"/>
  <c r="O83" i="9"/>
  <c r="O91" i="9"/>
  <c r="O115" i="9"/>
  <c r="P12" i="9"/>
  <c r="P20" i="9"/>
  <c r="P28" i="9"/>
  <c r="P52" i="9"/>
  <c r="P68" i="9"/>
  <c r="P76" i="9"/>
  <c r="P84" i="9"/>
  <c r="P108" i="9"/>
  <c r="P124" i="9"/>
  <c r="Q13" i="9"/>
  <c r="Q21" i="9"/>
  <c r="Q36" i="9"/>
  <c r="Q45" i="9"/>
  <c r="Q61" i="9"/>
  <c r="Q69" i="9"/>
  <c r="Q77" i="9"/>
  <c r="Q101" i="9"/>
  <c r="Q117" i="9"/>
  <c r="Q125" i="9"/>
  <c r="L25" i="9"/>
  <c r="N12" i="9"/>
  <c r="N20" i="9"/>
  <c r="K90" i="9"/>
  <c r="K122" i="9"/>
  <c r="L27" i="9"/>
  <c r="L59" i="9"/>
  <c r="P32" i="9"/>
  <c r="L93" i="9"/>
  <c r="L91" i="9"/>
  <c r="G15" i="9"/>
  <c r="E24" i="9"/>
  <c r="C39" i="9"/>
  <c r="C95" i="9"/>
  <c r="D32" i="9"/>
  <c r="D88" i="9"/>
  <c r="E25" i="9"/>
  <c r="E81" i="9"/>
  <c r="F18" i="9"/>
  <c r="F74" i="9"/>
  <c r="G11" i="9"/>
  <c r="G67" i="9"/>
  <c r="G123" i="9"/>
  <c r="H60" i="9"/>
  <c r="H116" i="9"/>
  <c r="I53" i="9"/>
  <c r="I109" i="9"/>
  <c r="C38" i="9"/>
  <c r="G66" i="9"/>
  <c r="K46" i="9"/>
  <c r="O51" i="9"/>
  <c r="O45" i="9"/>
  <c r="C18" i="9"/>
  <c r="C26" i="9"/>
  <c r="C42" i="9"/>
  <c r="C50" i="9"/>
  <c r="C82" i="9"/>
  <c r="C98" i="9"/>
  <c r="C106" i="9"/>
  <c r="D19" i="9"/>
  <c r="D35" i="9"/>
  <c r="D43" i="9"/>
  <c r="D75" i="9"/>
  <c r="D91" i="9"/>
  <c r="D99" i="9"/>
  <c r="E12" i="9"/>
  <c r="E28" i="9"/>
  <c r="E36" i="9"/>
  <c r="E68" i="9"/>
  <c r="E84" i="9"/>
  <c r="E92" i="9"/>
  <c r="E124" i="9"/>
  <c r="F21" i="9"/>
  <c r="F29" i="9"/>
  <c r="F61" i="9"/>
  <c r="F77" i="9"/>
  <c r="F85" i="9"/>
  <c r="F117" i="9"/>
  <c r="G14" i="9"/>
  <c r="G22" i="9"/>
  <c r="K26" i="9"/>
  <c r="C43" i="9"/>
  <c r="C99" i="9"/>
  <c r="D36" i="9"/>
  <c r="D68" i="9"/>
  <c r="D92" i="9"/>
  <c r="E29" i="9"/>
  <c r="E61" i="9"/>
  <c r="E85" i="9"/>
  <c r="F22" i="9"/>
  <c r="F78" i="9"/>
  <c r="G71" i="9"/>
  <c r="G127" i="9"/>
  <c r="H64" i="9"/>
  <c r="H120" i="9"/>
  <c r="I57" i="9"/>
  <c r="I113" i="9"/>
  <c r="J50" i="9"/>
  <c r="J106" i="9"/>
  <c r="K43" i="9"/>
  <c r="K99" i="9"/>
  <c r="L36" i="9"/>
  <c r="L92" i="9"/>
  <c r="M29" i="9"/>
  <c r="M15" i="9"/>
  <c r="L74" i="9"/>
  <c r="C29" i="9"/>
  <c r="C53" i="9"/>
  <c r="D14" i="9"/>
  <c r="D38" i="9"/>
  <c r="F120" i="9"/>
  <c r="K53" i="9"/>
  <c r="L46" i="9"/>
  <c r="C24" i="9"/>
  <c r="C32" i="9"/>
  <c r="C40" i="9"/>
  <c r="C64" i="9"/>
  <c r="C80" i="9"/>
  <c r="C88" i="9"/>
  <c r="C96" i="9"/>
  <c r="C120" i="9"/>
  <c r="D17" i="9"/>
  <c r="D25" i="9"/>
  <c r="D33" i="9"/>
  <c r="D41" i="9"/>
  <c r="D49" i="9"/>
  <c r="D57" i="9"/>
  <c r="D73" i="9"/>
  <c r="D81" i="9"/>
  <c r="D89" i="9"/>
  <c r="D113" i="9"/>
  <c r="E10" i="9"/>
  <c r="E18" i="9"/>
  <c r="E26" i="9"/>
  <c r="E42" i="9"/>
  <c r="E50" i="9"/>
  <c r="E66" i="9"/>
  <c r="E74" i="9"/>
  <c r="E82" i="9"/>
  <c r="E106" i="9"/>
  <c r="E122" i="9"/>
  <c r="F11" i="9"/>
  <c r="F19" i="9"/>
  <c r="F43" i="9"/>
  <c r="F59" i="9"/>
  <c r="F67" i="9"/>
  <c r="F75" i="9"/>
  <c r="F99" i="9"/>
  <c r="F115" i="9"/>
  <c r="F123" i="9"/>
  <c r="G12" i="9"/>
  <c r="G36" i="9"/>
  <c r="G52" i="9"/>
  <c r="G60" i="9"/>
  <c r="G68" i="9"/>
  <c r="G76" i="9"/>
  <c r="G92" i="9"/>
  <c r="G108" i="9"/>
  <c r="G116" i="9"/>
  <c r="G124" i="9"/>
  <c r="H29" i="9"/>
  <c r="H45" i="9"/>
  <c r="H53" i="9"/>
  <c r="H61" i="9"/>
  <c r="H85" i="9"/>
  <c r="H101" i="9"/>
  <c r="H109" i="9"/>
  <c r="H117" i="9"/>
  <c r="I22" i="9"/>
  <c r="I38" i="9"/>
  <c r="I46" i="9"/>
  <c r="I54" i="9"/>
  <c r="I70" i="9"/>
  <c r="I78" i="9"/>
  <c r="I94" i="9"/>
  <c r="I102" i="9"/>
  <c r="I126" i="9"/>
  <c r="J15" i="9"/>
  <c r="J39" i="9"/>
  <c r="J63" i="9"/>
  <c r="J71" i="9"/>
  <c r="J95" i="9"/>
  <c r="J119" i="9"/>
  <c r="J127" i="9"/>
  <c r="K24" i="9"/>
  <c r="K32" i="9"/>
  <c r="K56" i="9"/>
  <c r="K64" i="9"/>
  <c r="K88" i="9"/>
  <c r="K120" i="9"/>
  <c r="L57" i="9"/>
  <c r="L81" i="9"/>
  <c r="L113" i="9"/>
  <c r="M50" i="9"/>
  <c r="M74" i="9"/>
  <c r="M106" i="9"/>
  <c r="N36" i="9"/>
  <c r="N60" i="9"/>
  <c r="N92" i="9"/>
  <c r="N116" i="9"/>
  <c r="O29" i="9"/>
  <c r="O53" i="9"/>
  <c r="O85" i="9"/>
  <c r="O109" i="9"/>
  <c r="P22" i="9"/>
  <c r="P46" i="9"/>
  <c r="P78" i="9"/>
  <c r="P102" i="9"/>
  <c r="Q15" i="9"/>
  <c r="Q20" i="9"/>
  <c r="Q23" i="9"/>
  <c r="Q31" i="9"/>
  <c r="Q39" i="9"/>
  <c r="Q71" i="9"/>
  <c r="C49" i="9"/>
  <c r="E11" i="9"/>
  <c r="E75" i="9"/>
  <c r="F12" i="9"/>
  <c r="F68" i="9"/>
  <c r="F124" i="9"/>
  <c r="G21" i="9"/>
  <c r="G61" i="9"/>
  <c r="G117" i="9"/>
  <c r="H54" i="9"/>
  <c r="H110" i="9"/>
  <c r="I47" i="9"/>
  <c r="I103" i="9"/>
  <c r="J40" i="9"/>
  <c r="J96" i="9"/>
  <c r="K33" i="9"/>
  <c r="K57" i="9"/>
  <c r="K89" i="9"/>
  <c r="L18" i="9"/>
  <c r="L26" i="9"/>
  <c r="L34" i="9"/>
  <c r="L82" i="9"/>
  <c r="M19" i="9"/>
  <c r="M75" i="9"/>
  <c r="O54" i="9"/>
  <c r="Q40" i="9"/>
  <c r="G54" i="9"/>
  <c r="G70" i="9"/>
  <c r="G78" i="9"/>
  <c r="G110" i="9"/>
  <c r="G126" i="9"/>
  <c r="H15" i="9"/>
  <c r="H39" i="9"/>
  <c r="H47" i="9"/>
  <c r="H63" i="9"/>
  <c r="H71" i="9"/>
  <c r="H103" i="9"/>
  <c r="H119" i="9"/>
  <c r="H127" i="9"/>
  <c r="I32" i="9"/>
  <c r="L43" i="9"/>
  <c r="Q33" i="9"/>
  <c r="J38" i="9"/>
  <c r="J46" i="9"/>
  <c r="J54" i="9"/>
  <c r="J62" i="9"/>
  <c r="J70" i="9"/>
  <c r="J78" i="9"/>
  <c r="J94" i="9"/>
  <c r="J102" i="9"/>
  <c r="J110" i="9"/>
  <c r="J118" i="9"/>
  <c r="J126" i="9"/>
  <c r="K15" i="9"/>
  <c r="K31" i="9"/>
  <c r="K39" i="9"/>
  <c r="K47" i="9"/>
  <c r="K55" i="9"/>
  <c r="K63" i="9"/>
  <c r="K71" i="9"/>
  <c r="K87" i="9"/>
  <c r="K95" i="9"/>
  <c r="K103" i="9"/>
  <c r="K111" i="9"/>
  <c r="K119" i="9"/>
  <c r="K127" i="9"/>
  <c r="L24" i="9"/>
  <c r="L32" i="9"/>
  <c r="L40" i="9"/>
  <c r="L48" i="9"/>
  <c r="L56" i="9"/>
  <c r="L64" i="9"/>
  <c r="L80" i="9"/>
  <c r="L88" i="9"/>
  <c r="L96" i="9"/>
  <c r="L104" i="9"/>
  <c r="L112" i="9"/>
  <c r="L120" i="9"/>
  <c r="M17" i="9"/>
  <c r="M25" i="9"/>
  <c r="M33" i="9"/>
  <c r="M41" i="9"/>
  <c r="M49" i="9"/>
  <c r="M57" i="9"/>
  <c r="M73" i="9"/>
  <c r="M89" i="9"/>
  <c r="M97" i="9"/>
  <c r="M105" i="9"/>
  <c r="M113" i="9"/>
  <c r="N11" i="9"/>
  <c r="N19" i="9"/>
  <c r="N27" i="9"/>
  <c r="N35" i="9"/>
  <c r="N43" i="9"/>
  <c r="N59" i="9"/>
  <c r="N67" i="9"/>
  <c r="N75" i="9"/>
  <c r="N83" i="9"/>
  <c r="N91" i="9"/>
  <c r="N99" i="9"/>
  <c r="N115" i="9"/>
  <c r="N123" i="9"/>
  <c r="O12" i="9"/>
  <c r="O20" i="9"/>
  <c r="O28" i="9"/>
  <c r="O36" i="9"/>
  <c r="O52" i="9"/>
  <c r="O60" i="9"/>
  <c r="O68" i="9"/>
  <c r="O76" i="9"/>
  <c r="O84" i="9"/>
  <c r="O92" i="9"/>
  <c r="O108" i="9"/>
  <c r="O116" i="9"/>
  <c r="O124" i="9"/>
  <c r="P13" i="9"/>
  <c r="P21" i="9"/>
  <c r="P29" i="9"/>
  <c r="P45" i="9"/>
  <c r="P53" i="9"/>
  <c r="P61" i="9"/>
  <c r="P69" i="9"/>
  <c r="P77" i="9"/>
  <c r="P85" i="9"/>
  <c r="P101" i="9"/>
  <c r="P109" i="9"/>
  <c r="P117" i="9"/>
  <c r="P125" i="9"/>
  <c r="Q14" i="9"/>
  <c r="Q22" i="9"/>
  <c r="Q38" i="9"/>
  <c r="Q46" i="9"/>
  <c r="Q54" i="9"/>
  <c r="Q62" i="9"/>
  <c r="Q70" i="9"/>
  <c r="Q78" i="9"/>
  <c r="Q94" i="9"/>
  <c r="Q102" i="9"/>
  <c r="Q110" i="9"/>
  <c r="Q118" i="9"/>
  <c r="Q126" i="9"/>
  <c r="L83" i="9"/>
  <c r="L115" i="9"/>
  <c r="M28" i="9"/>
  <c r="M52" i="9"/>
  <c r="M76" i="9"/>
  <c r="M108" i="9"/>
  <c r="N14" i="9"/>
  <c r="N22" i="9"/>
  <c r="N38" i="9"/>
  <c r="N54" i="9"/>
  <c r="N62" i="9"/>
  <c r="N94" i="9"/>
  <c r="N118" i="9"/>
  <c r="O22" i="9"/>
  <c r="O31" i="9"/>
  <c r="O55" i="9"/>
  <c r="O87" i="9"/>
  <c r="O111" i="9"/>
  <c r="P11" i="9"/>
  <c r="P40" i="9"/>
  <c r="P48" i="9"/>
  <c r="P64" i="9"/>
  <c r="P80" i="9"/>
  <c r="P104" i="9"/>
  <c r="Q17" i="9"/>
  <c r="Q41" i="9"/>
  <c r="Q73" i="9"/>
  <c r="Q97" i="9"/>
  <c r="O23" i="9"/>
  <c r="N21" i="9"/>
  <c r="N31" i="9"/>
  <c r="N39" i="9"/>
  <c r="N55" i="9"/>
  <c r="N63" i="9"/>
  <c r="N76" i="9"/>
  <c r="N87" i="9"/>
  <c r="N95" i="9"/>
  <c r="N111" i="9"/>
  <c r="N119" i="9"/>
  <c r="O24" i="9"/>
  <c r="O32" i="9"/>
  <c r="O48" i="9"/>
  <c r="O56" i="9"/>
  <c r="O80" i="9"/>
  <c r="O88" i="9"/>
  <c r="O104" i="9"/>
  <c r="O112" i="9"/>
  <c r="P17" i="9"/>
  <c r="P25" i="9"/>
  <c r="P41" i="9"/>
  <c r="P49" i="9"/>
  <c r="P73" i="9"/>
  <c r="P81" i="9"/>
  <c r="P97" i="9"/>
  <c r="P105" i="9"/>
  <c r="Q10" i="9"/>
  <c r="Q18" i="9"/>
  <c r="Q34" i="9"/>
  <c r="Q42" i="9"/>
  <c r="Q52" i="9"/>
  <c r="Q66" i="9"/>
  <c r="Q74" i="9"/>
  <c r="Q90" i="9"/>
  <c r="Q98" i="9"/>
  <c r="Q122" i="9"/>
  <c r="M102" i="9"/>
  <c r="M110" i="9"/>
  <c r="M126" i="9"/>
  <c r="N32" i="9"/>
  <c r="N40" i="9"/>
  <c r="N56" i="9"/>
  <c r="N64" i="9"/>
  <c r="N88" i="9"/>
  <c r="N96" i="9"/>
  <c r="N120" i="9"/>
  <c r="O25" i="9"/>
  <c r="O33" i="9"/>
  <c r="O57" i="9"/>
  <c r="O81" i="9"/>
  <c r="O89" i="9"/>
  <c r="O113" i="9"/>
  <c r="P18" i="9"/>
  <c r="P26" i="9"/>
  <c r="P50" i="9"/>
  <c r="P74" i="9"/>
  <c r="P82" i="9"/>
  <c r="P98" i="9"/>
  <c r="P106" i="9"/>
  <c r="Q11" i="9"/>
  <c r="Q19" i="9"/>
  <c r="Q35" i="9"/>
  <c r="Q43" i="9"/>
  <c r="Q67" i="9"/>
  <c r="Q75" i="9"/>
  <c r="Q91" i="9"/>
  <c r="Q99" i="9"/>
  <c r="Q123" i="9"/>
  <c r="N51" i="9"/>
  <c r="N45" i="9"/>
  <c r="P37" i="9"/>
  <c r="P31" i="9"/>
  <c r="Q30" i="9"/>
  <c r="Q24" i="9"/>
  <c r="D15" i="9"/>
  <c r="K20" i="9"/>
  <c r="Q27" i="9"/>
  <c r="N49" i="9"/>
  <c r="C54" i="9"/>
  <c r="D69" i="9"/>
  <c r="C48" i="9"/>
  <c r="C56" i="9"/>
  <c r="C104" i="9"/>
  <c r="C112" i="9"/>
  <c r="D97" i="9"/>
  <c r="D105" i="9"/>
  <c r="E34" i="9"/>
  <c r="E90" i="9"/>
  <c r="E98" i="9"/>
  <c r="F27" i="9"/>
  <c r="F35" i="9"/>
  <c r="F83" i="9"/>
  <c r="F91" i="9"/>
  <c r="G20" i="9"/>
  <c r="G84" i="9"/>
  <c r="H13" i="9"/>
  <c r="H21" i="9"/>
  <c r="H69" i="9"/>
  <c r="H77" i="9"/>
  <c r="H125" i="9"/>
  <c r="I14" i="9"/>
  <c r="I62" i="9"/>
  <c r="M34" i="9"/>
  <c r="O13" i="9"/>
  <c r="H11" i="9"/>
  <c r="K22" i="9"/>
  <c r="Q28" i="9"/>
  <c r="M87" i="9"/>
  <c r="Q109" i="9"/>
  <c r="C25" i="9"/>
  <c r="C33" i="9"/>
  <c r="C41" i="9"/>
  <c r="C57" i="9"/>
  <c r="C73" i="9"/>
  <c r="C81" i="9"/>
  <c r="C89" i="9"/>
  <c r="C97" i="9"/>
  <c r="C105" i="9"/>
  <c r="C113" i="9"/>
  <c r="D10" i="9"/>
  <c r="D18" i="9"/>
  <c r="D26" i="9"/>
  <c r="D34" i="9"/>
  <c r="D42" i="9"/>
  <c r="D50" i="9"/>
  <c r="D66" i="9"/>
  <c r="D74" i="9"/>
  <c r="D82" i="9"/>
  <c r="D90" i="9"/>
  <c r="D98" i="9"/>
  <c r="D106" i="9"/>
  <c r="D122" i="9"/>
  <c r="E27" i="9"/>
  <c r="E35" i="9"/>
  <c r="E43" i="9"/>
  <c r="E59" i="9"/>
  <c r="E67" i="9"/>
  <c r="E83" i="9"/>
  <c r="E91" i="9"/>
  <c r="E99" i="9"/>
  <c r="E115" i="9"/>
  <c r="E123" i="9"/>
  <c r="F20" i="9"/>
  <c r="F28" i="9"/>
  <c r="F36" i="9"/>
  <c r="F52" i="9"/>
  <c r="F60" i="9"/>
  <c r="F76" i="9"/>
  <c r="F84" i="9"/>
  <c r="F92" i="9"/>
  <c r="F108" i="9"/>
  <c r="F116" i="9"/>
  <c r="G13" i="9"/>
  <c r="G29" i="9"/>
  <c r="G45" i="9"/>
  <c r="G53" i="9"/>
  <c r="G69" i="9"/>
  <c r="G77" i="9"/>
  <c r="G85" i="9"/>
  <c r="G101" i="9"/>
  <c r="G109" i="9"/>
  <c r="G125" i="9"/>
  <c r="H14" i="9"/>
  <c r="H22" i="9"/>
  <c r="H38" i="9"/>
  <c r="H46" i="9"/>
  <c r="H62" i="9"/>
  <c r="H70" i="9"/>
  <c r="H78" i="9"/>
  <c r="H94" i="9"/>
  <c r="J24" i="9"/>
  <c r="J48" i="9"/>
  <c r="K41" i="9"/>
  <c r="M11" i="9"/>
  <c r="M27" i="9"/>
  <c r="M67" i="9"/>
  <c r="L17" i="9"/>
  <c r="K30" i="9"/>
  <c r="E31" i="9"/>
  <c r="J37" i="9"/>
  <c r="K40" i="9"/>
  <c r="E55" i="9"/>
  <c r="F80" i="9"/>
  <c r="P87" i="9"/>
  <c r="C74" i="9"/>
  <c r="D11" i="9"/>
  <c r="E116" i="9"/>
  <c r="G46" i="9"/>
  <c r="H95" i="9"/>
  <c r="I10" i="9"/>
  <c r="D124" i="9"/>
  <c r="F54" i="9"/>
  <c r="F110" i="9"/>
  <c r="H96" i="9"/>
  <c r="I89" i="9"/>
  <c r="J82" i="9"/>
  <c r="K19" i="9"/>
  <c r="K75" i="9"/>
  <c r="L124" i="9"/>
  <c r="M61" i="9"/>
  <c r="P89" i="9"/>
  <c r="O11" i="9"/>
  <c r="C68" i="9"/>
  <c r="C108" i="9"/>
  <c r="D13" i="9"/>
  <c r="D45" i="9"/>
  <c r="D61" i="9"/>
  <c r="D101" i="9"/>
  <c r="D117" i="9"/>
  <c r="E38" i="9"/>
  <c r="E54" i="9"/>
  <c r="E62" i="9"/>
  <c r="E94" i="9"/>
  <c r="E110" i="9"/>
  <c r="E118" i="9"/>
  <c r="F31" i="9"/>
  <c r="F47" i="9"/>
  <c r="F55" i="9"/>
  <c r="F87" i="9"/>
  <c r="F103" i="9"/>
  <c r="F111" i="9"/>
  <c r="G24" i="9"/>
  <c r="G40" i="9"/>
  <c r="G48" i="9"/>
  <c r="G80" i="9"/>
  <c r="G104" i="9"/>
  <c r="H33" i="9"/>
  <c r="H41" i="9"/>
  <c r="H89" i="9"/>
  <c r="H97" i="9"/>
  <c r="I26" i="9"/>
  <c r="I34" i="9"/>
  <c r="I82" i="9"/>
  <c r="I90" i="9"/>
  <c r="J27" i="9"/>
  <c r="J83" i="9"/>
  <c r="K76" i="9"/>
  <c r="L13" i="9"/>
  <c r="L69" i="9"/>
  <c r="L125" i="9"/>
  <c r="M62" i="9"/>
  <c r="M118" i="9"/>
  <c r="N48" i="9"/>
  <c r="N112" i="9"/>
  <c r="O41" i="9"/>
  <c r="O49" i="9"/>
  <c r="O97" i="9"/>
  <c r="O105" i="9"/>
  <c r="O121" i="9"/>
  <c r="O118" i="9"/>
  <c r="P34" i="9"/>
  <c r="Q83" i="9"/>
  <c r="I15" i="9"/>
  <c r="L14" i="9"/>
  <c r="O14" i="9"/>
  <c r="C23" i="9"/>
  <c r="L35" i="9"/>
  <c r="J57" i="9"/>
  <c r="K77" i="9"/>
  <c r="D67" i="9"/>
  <c r="D123" i="9"/>
  <c r="G102" i="9"/>
  <c r="H18" i="9"/>
  <c r="C19" i="9"/>
  <c r="D12" i="9"/>
  <c r="E117" i="9"/>
  <c r="G47" i="9"/>
  <c r="H40" i="9"/>
  <c r="I33" i="9"/>
  <c r="N23" i="9"/>
  <c r="N17" i="9"/>
  <c r="N47" i="9"/>
  <c r="N103" i="9"/>
  <c r="O72" i="9"/>
  <c r="O66" i="9"/>
  <c r="O96" i="9"/>
  <c r="P33" i="9"/>
  <c r="Q26" i="9"/>
  <c r="Q58" i="9"/>
  <c r="Q56" i="9"/>
  <c r="Q82" i="9"/>
  <c r="G28" i="9"/>
  <c r="D125" i="9"/>
  <c r="C52" i="9"/>
  <c r="C76" i="9"/>
  <c r="C124" i="9"/>
  <c r="C21" i="9"/>
  <c r="C45" i="9"/>
  <c r="C69" i="9"/>
  <c r="C77" i="9"/>
  <c r="C85" i="9"/>
  <c r="C101" i="9"/>
  <c r="C109" i="9"/>
  <c r="C125" i="9"/>
  <c r="D22" i="9"/>
  <c r="D46" i="9"/>
  <c r="D62" i="9"/>
  <c r="D70" i="9"/>
  <c r="D78" i="9"/>
  <c r="D94" i="9"/>
  <c r="E15" i="9"/>
  <c r="E111" i="9"/>
  <c r="G17" i="9"/>
  <c r="H42" i="9"/>
  <c r="H50" i="9"/>
  <c r="I35" i="9"/>
  <c r="I59" i="9"/>
  <c r="J52" i="9"/>
  <c r="K29" i="9"/>
  <c r="M71" i="9"/>
  <c r="I16" i="9"/>
  <c r="O15" i="9"/>
  <c r="Q32" i="9"/>
  <c r="E60" i="9"/>
  <c r="F53" i="9"/>
  <c r="F109" i="9"/>
  <c r="L11" i="9"/>
  <c r="H43" i="9"/>
  <c r="C75" i="9"/>
  <c r="G103" i="9"/>
  <c r="J26" i="9"/>
  <c r="L68" i="9"/>
  <c r="M117" i="9"/>
  <c r="O40" i="9"/>
  <c r="L38" i="9"/>
  <c r="C14" i="9"/>
  <c r="C22" i="9"/>
  <c r="C46" i="9"/>
  <c r="C70" i="9"/>
  <c r="C78" i="9"/>
  <c r="C94" i="9"/>
  <c r="C102" i="9"/>
  <c r="C110" i="9"/>
  <c r="C126" i="9"/>
  <c r="D31" i="9"/>
  <c r="D39" i="9"/>
  <c r="D47" i="9"/>
  <c r="D63" i="9"/>
  <c r="D71" i="9"/>
  <c r="D87" i="9"/>
  <c r="D95" i="9"/>
  <c r="D103" i="9"/>
  <c r="D119" i="9"/>
  <c r="D127" i="9"/>
  <c r="E32" i="9"/>
  <c r="E40" i="9"/>
  <c r="E56" i="9"/>
  <c r="E64" i="9"/>
  <c r="E80" i="9"/>
  <c r="E88" i="9"/>
  <c r="E96" i="9"/>
  <c r="E112" i="9"/>
  <c r="E120" i="9"/>
  <c r="F17" i="9"/>
  <c r="F25" i="9"/>
  <c r="F33" i="9"/>
  <c r="F49" i="9"/>
  <c r="F57" i="9"/>
  <c r="F73" i="9"/>
  <c r="F81" i="9"/>
  <c r="F89" i="9"/>
  <c r="F105" i="9"/>
  <c r="F113" i="9"/>
  <c r="G10" i="9"/>
  <c r="G18" i="9"/>
  <c r="G26" i="9"/>
  <c r="G50" i="9"/>
  <c r="G74" i="9"/>
  <c r="G82" i="9"/>
  <c r="G98" i="9"/>
  <c r="G106" i="9"/>
  <c r="G122" i="9"/>
  <c r="H19" i="9"/>
  <c r="H35" i="9"/>
  <c r="H59" i="9"/>
  <c r="H67" i="9"/>
  <c r="H75" i="9"/>
  <c r="H91" i="9"/>
  <c r="H99" i="9"/>
  <c r="H115" i="9"/>
  <c r="H123" i="9"/>
  <c r="I12" i="9"/>
  <c r="I28" i="9"/>
  <c r="I36" i="9"/>
  <c r="I52" i="9"/>
  <c r="I60" i="9"/>
  <c r="I84" i="9"/>
  <c r="I92" i="9"/>
  <c r="I108" i="9"/>
  <c r="I116" i="9"/>
  <c r="J29" i="9"/>
  <c r="J45" i="9"/>
  <c r="J53" i="9"/>
  <c r="J85" i="9"/>
  <c r="J101" i="9"/>
  <c r="J109" i="9"/>
  <c r="K38" i="9"/>
  <c r="K78" i="9"/>
  <c r="K94" i="9"/>
  <c r="K102" i="9"/>
  <c r="L31" i="9"/>
  <c r="L39" i="9"/>
  <c r="L71" i="9"/>
  <c r="L87" i="9"/>
  <c r="L95" i="9"/>
  <c r="L127" i="9"/>
  <c r="M24" i="9"/>
  <c r="M32" i="9"/>
  <c r="M64" i="9"/>
  <c r="M80" i="9"/>
  <c r="M88" i="9"/>
  <c r="M120" i="9"/>
  <c r="N18" i="9"/>
  <c r="N50" i="9"/>
  <c r="N106" i="9"/>
  <c r="O43" i="9"/>
  <c r="O67" i="9"/>
  <c r="O99" i="9"/>
  <c r="O123" i="9"/>
  <c r="P36" i="9"/>
  <c r="P44" i="9"/>
  <c r="P43" i="9"/>
  <c r="P60" i="9"/>
  <c r="P92" i="9"/>
  <c r="P116" i="9"/>
  <c r="Q29" i="9"/>
  <c r="Q53" i="9"/>
  <c r="Q85" i="9"/>
  <c r="Q93" i="9"/>
  <c r="Q88" i="9"/>
  <c r="H34" i="9"/>
  <c r="J49" i="9"/>
  <c r="D102" i="9"/>
  <c r="D110" i="9"/>
  <c r="D118" i="9"/>
  <c r="D126" i="9"/>
  <c r="E39" i="9"/>
  <c r="E63" i="9"/>
  <c r="E71" i="9"/>
  <c r="E87" i="9"/>
  <c r="E95" i="9"/>
  <c r="E103" i="9"/>
  <c r="E119" i="9"/>
  <c r="E127" i="9"/>
  <c r="F24" i="9"/>
  <c r="F32" i="9"/>
  <c r="F56" i="9"/>
  <c r="F64" i="9"/>
  <c r="F88" i="9"/>
  <c r="F96" i="9"/>
  <c r="F104" i="9"/>
  <c r="F112" i="9"/>
  <c r="G25" i="9"/>
  <c r="G33" i="9"/>
  <c r="G41" i="9"/>
  <c r="G49" i="9"/>
  <c r="G57" i="9"/>
  <c r="G73" i="9"/>
  <c r="G81" i="9"/>
  <c r="G89" i="9"/>
  <c r="G105" i="9"/>
  <c r="G113" i="9"/>
  <c r="H10" i="9"/>
  <c r="H26" i="9"/>
  <c r="H66" i="9"/>
  <c r="H74" i="9"/>
  <c r="H82" i="9"/>
  <c r="H90" i="9"/>
  <c r="H98" i="9"/>
  <c r="H106" i="9"/>
  <c r="H122" i="9"/>
  <c r="I43" i="9"/>
  <c r="I67" i="9"/>
  <c r="I75" i="9"/>
  <c r="I83" i="9"/>
  <c r="I91" i="9"/>
  <c r="I99" i="9"/>
  <c r="I115" i="9"/>
  <c r="I123" i="9"/>
  <c r="J28" i="9"/>
  <c r="J36" i="9"/>
  <c r="J60" i="9"/>
  <c r="J68" i="9"/>
  <c r="J76" i="9"/>
  <c r="J84" i="9"/>
  <c r="J92" i="9"/>
  <c r="J108" i="9"/>
  <c r="J116" i="9"/>
  <c r="J124" i="9"/>
  <c r="K21" i="9"/>
  <c r="K45" i="9"/>
  <c r="K61" i="9"/>
  <c r="K85" i="9"/>
  <c r="K101" i="9"/>
  <c r="K109" i="9"/>
  <c r="K117" i="9"/>
  <c r="K125" i="9"/>
  <c r="L22" i="9"/>
  <c r="L70" i="9"/>
  <c r="L78" i="9"/>
  <c r="L94" i="9"/>
  <c r="L102" i="9"/>
  <c r="L110" i="9"/>
  <c r="L118" i="9"/>
  <c r="L126" i="9"/>
  <c r="M31" i="9"/>
  <c r="M47" i="9"/>
  <c r="M55" i="9"/>
  <c r="M63" i="9"/>
  <c r="M95" i="9"/>
  <c r="M103" i="9"/>
  <c r="M111" i="9"/>
  <c r="M119" i="9"/>
  <c r="M127" i="9"/>
  <c r="N25" i="9"/>
  <c r="N57" i="9"/>
  <c r="N73" i="9"/>
  <c r="N81" i="9"/>
  <c r="N97" i="9"/>
  <c r="N105" i="9"/>
  <c r="N113" i="9"/>
  <c r="O42" i="9"/>
  <c r="O74" i="9"/>
  <c r="O90" i="9"/>
  <c r="O98" i="9"/>
  <c r="O106" i="9"/>
  <c r="O122" i="9"/>
  <c r="P27" i="9"/>
  <c r="P35" i="9"/>
  <c r="P59" i="9"/>
  <c r="P67" i="9"/>
  <c r="P83" i="9"/>
  <c r="P91" i="9"/>
  <c r="P99" i="9"/>
  <c r="P115" i="9"/>
  <c r="P123" i="9"/>
  <c r="Q60" i="9"/>
  <c r="Q84" i="9"/>
  <c r="Q92" i="9"/>
  <c r="Q108" i="9"/>
  <c r="P16" i="9"/>
  <c r="I110" i="9"/>
  <c r="I118" i="9"/>
  <c r="J31" i="9"/>
  <c r="J47" i="9"/>
  <c r="J55" i="9"/>
  <c r="J87" i="9"/>
  <c r="J103" i="9"/>
  <c r="J111" i="9"/>
  <c r="K48" i="9"/>
  <c r="K80" i="9"/>
  <c r="K96" i="9"/>
  <c r="K104" i="9"/>
  <c r="K112" i="9"/>
  <c r="L33" i="9"/>
  <c r="L41" i="9"/>
  <c r="L49" i="9"/>
  <c r="L73" i="9"/>
  <c r="L89" i="9"/>
  <c r="L97" i="9"/>
  <c r="L105" i="9"/>
  <c r="M10" i="9"/>
  <c r="M26" i="9"/>
  <c r="M66" i="9"/>
  <c r="M82" i="9"/>
  <c r="M90" i="9"/>
  <c r="M98" i="9"/>
  <c r="M122" i="9"/>
  <c r="N28" i="9"/>
  <c r="N52" i="9"/>
  <c r="N68" i="9"/>
  <c r="N84" i="9"/>
  <c r="N108" i="9"/>
  <c r="N124" i="9"/>
  <c r="O61" i="9"/>
  <c r="O69" i="9"/>
  <c r="O101" i="9"/>
  <c r="O117" i="9"/>
  <c r="O125" i="9"/>
  <c r="P38" i="9"/>
  <c r="P54" i="9"/>
  <c r="P62" i="9"/>
  <c r="P94" i="9"/>
  <c r="P110" i="9"/>
  <c r="P118" i="9"/>
  <c r="P126" i="9"/>
  <c r="Q47" i="9"/>
  <c r="Q55" i="9"/>
  <c r="Q116" i="9"/>
  <c r="P127" i="9"/>
  <c r="H102" i="9"/>
  <c r="H118" i="9"/>
  <c r="H126" i="9"/>
  <c r="I31" i="9"/>
  <c r="I39" i="9"/>
  <c r="I55" i="9"/>
  <c r="I63" i="9"/>
  <c r="I71" i="9"/>
  <c r="I87" i="9"/>
  <c r="I95" i="9"/>
  <c r="I111" i="9"/>
  <c r="I119" i="9"/>
  <c r="I127" i="9"/>
  <c r="J56" i="9"/>
  <c r="J64" i="9"/>
  <c r="J80" i="9"/>
  <c r="J88" i="9"/>
  <c r="J104" i="9"/>
  <c r="J112" i="9"/>
  <c r="J120" i="9"/>
  <c r="K17" i="9"/>
  <c r="K49" i="9"/>
  <c r="K73" i="9"/>
  <c r="K81" i="9"/>
  <c r="K97" i="9"/>
  <c r="K105" i="9"/>
  <c r="K113" i="9"/>
  <c r="L10" i="9"/>
  <c r="L42" i="9"/>
  <c r="L50" i="9"/>
  <c r="L66" i="9"/>
  <c r="L90" i="9"/>
  <c r="L98" i="9"/>
  <c r="L106" i="9"/>
  <c r="L122" i="9"/>
  <c r="M35" i="9"/>
  <c r="M43" i="9"/>
  <c r="M59" i="9"/>
  <c r="M83" i="9"/>
  <c r="M91" i="9"/>
  <c r="M99" i="9"/>
  <c r="M115" i="9"/>
  <c r="M123" i="9"/>
  <c r="N13" i="9"/>
  <c r="N53" i="9"/>
  <c r="N69" i="9"/>
  <c r="N109" i="9"/>
  <c r="N125" i="9"/>
  <c r="O38" i="9"/>
  <c r="O46" i="9"/>
  <c r="O62" i="9"/>
  <c r="P95" i="9"/>
  <c r="P111" i="9"/>
  <c r="Q48" i="9"/>
  <c r="Q64" i="9"/>
  <c r="I40" i="9"/>
  <c r="I56" i="9"/>
  <c r="I64" i="9"/>
  <c r="I80" i="9"/>
  <c r="I88" i="9"/>
  <c r="I96" i="9"/>
  <c r="I112" i="9"/>
  <c r="I120" i="9"/>
  <c r="J17" i="9"/>
  <c r="J25" i="9"/>
  <c r="J33" i="9"/>
  <c r="J73" i="9"/>
  <c r="J81" i="9"/>
  <c r="J89" i="9"/>
  <c r="J105" i="9"/>
  <c r="J113" i="9"/>
  <c r="K42" i="9"/>
  <c r="K50" i="9"/>
  <c r="K74" i="9"/>
  <c r="K82" i="9"/>
  <c r="K98" i="9"/>
  <c r="K106" i="9"/>
  <c r="L19" i="9"/>
  <c r="L67" i="9"/>
  <c r="L75" i="9"/>
  <c r="L99" i="9"/>
  <c r="L123" i="9"/>
  <c r="M12" i="9"/>
  <c r="M36" i="9"/>
  <c r="M60" i="9"/>
  <c r="M68" i="9"/>
  <c r="M84" i="9"/>
  <c r="M92" i="9"/>
  <c r="M116" i="9"/>
  <c r="M124" i="9"/>
  <c r="N46" i="9"/>
  <c r="N70" i="9"/>
  <c r="N78" i="9"/>
  <c r="N102" i="9"/>
  <c r="N110" i="9"/>
  <c r="N126" i="9"/>
  <c r="O39" i="9"/>
  <c r="O63" i="9"/>
  <c r="O71" i="9"/>
  <c r="O95" i="9"/>
  <c r="O103" i="9"/>
  <c r="O119" i="9"/>
  <c r="O127" i="9"/>
  <c r="P56" i="9"/>
  <c r="P88" i="9"/>
  <c r="P96" i="9"/>
  <c r="P112" i="9"/>
  <c r="P120" i="9"/>
  <c r="Q25" i="9"/>
  <c r="Q49" i="9"/>
  <c r="Q57" i="9"/>
  <c r="Q81" i="9"/>
  <c r="Q89" i="9"/>
  <c r="Q105" i="9"/>
  <c r="Q113" i="9"/>
  <c r="N61" i="9"/>
  <c r="N77" i="9"/>
  <c r="N85" i="9"/>
  <c r="N101" i="9"/>
  <c r="N117" i="9"/>
  <c r="O70" i="9"/>
  <c r="O78" i="9"/>
  <c r="O94" i="9"/>
  <c r="O110" i="9"/>
  <c r="O126" i="9"/>
  <c r="P63" i="9"/>
  <c r="P103" i="9"/>
  <c r="P119" i="9"/>
  <c r="Q80" i="9"/>
  <c r="Q96" i="9"/>
  <c r="Q104" i="9"/>
  <c r="Q112" i="9"/>
  <c r="Q120" i="9"/>
  <c r="Q87" i="9"/>
  <c r="Q95" i="9"/>
  <c r="Q103" i="9"/>
  <c r="Q111" i="9"/>
  <c r="Q119" i="9"/>
  <c r="Q127" i="9"/>
  <c r="AH495" i="11" l="1"/>
  <c r="AG495" i="11"/>
  <c r="AF495" i="11"/>
  <c r="AE495" i="11"/>
  <c r="AD495" i="11"/>
  <c r="AC495" i="11"/>
  <c r="AB495" i="11"/>
  <c r="AA495" i="11"/>
  <c r="Z495" i="11"/>
  <c r="Y495" i="11"/>
  <c r="X495" i="11"/>
  <c r="W495" i="11"/>
  <c r="V495" i="11"/>
  <c r="U495" i="11"/>
  <c r="T495" i="11"/>
  <c r="S495" i="11"/>
  <c r="AH493" i="11"/>
  <c r="S68" i="7" s="1"/>
  <c r="AG493" i="11"/>
  <c r="AF493" i="11"/>
  <c r="AE493" i="11"/>
  <c r="S38" i="7" s="1"/>
  <c r="AD493" i="11"/>
  <c r="AC493" i="11"/>
  <c r="AB493" i="11"/>
  <c r="AA493" i="11"/>
  <c r="Z493" i="11"/>
  <c r="Y493" i="11"/>
  <c r="S8" i="7" s="1"/>
  <c r="X493" i="11"/>
  <c r="W493" i="11"/>
  <c r="V493" i="11"/>
  <c r="U493" i="11"/>
  <c r="T493" i="11"/>
  <c r="S493" i="11"/>
  <c r="AH491" i="11"/>
  <c r="AG491" i="11"/>
  <c r="AF491" i="11"/>
  <c r="AE491" i="11"/>
  <c r="AD491" i="11"/>
  <c r="AC491" i="11"/>
  <c r="AB491" i="11"/>
  <c r="AA491" i="11"/>
  <c r="Z491" i="11"/>
  <c r="Y491" i="11"/>
  <c r="G14" i="5" s="1"/>
  <c r="X491" i="11"/>
  <c r="G13" i="5" s="1"/>
  <c r="W491" i="11"/>
  <c r="G12" i="5" s="1"/>
  <c r="V491" i="11"/>
  <c r="G11" i="5" s="1"/>
  <c r="U491" i="11"/>
  <c r="G10" i="5" s="1"/>
  <c r="T491" i="11"/>
  <c r="G9" i="5" s="1"/>
  <c r="S491" i="11"/>
  <c r="G8" i="5" s="1"/>
  <c r="AH489" i="11"/>
  <c r="L488" i="8" s="1"/>
  <c r="AG489" i="11"/>
  <c r="L548" i="8" s="1"/>
  <c r="AF489" i="11"/>
  <c r="L518" i="8" s="1"/>
  <c r="AE489" i="11"/>
  <c r="AD489" i="11"/>
  <c r="AT491" i="11" s="1"/>
  <c r="AC489" i="11"/>
  <c r="AB489" i="11"/>
  <c r="AA489" i="11"/>
  <c r="Z489" i="11"/>
  <c r="L338" i="8" s="1"/>
  <c r="Y489" i="11"/>
  <c r="X489" i="11"/>
  <c r="W489" i="11"/>
  <c r="V489" i="11"/>
  <c r="U489" i="11"/>
  <c r="T489" i="11"/>
  <c r="S489" i="11"/>
  <c r="AH487" i="11"/>
  <c r="AG487" i="11"/>
  <c r="AF487" i="11"/>
  <c r="AE487" i="11"/>
  <c r="AD487" i="11"/>
  <c r="AC487" i="11"/>
  <c r="AB487" i="11"/>
  <c r="AA487" i="11"/>
  <c r="Z487" i="11"/>
  <c r="Y487" i="11"/>
  <c r="X487" i="11"/>
  <c r="W487" i="11"/>
  <c r="V487" i="11"/>
  <c r="U487" i="11"/>
  <c r="T487" i="11"/>
  <c r="S487" i="11"/>
  <c r="AH485" i="11"/>
  <c r="J488" i="8" s="1"/>
  <c r="AG485" i="11"/>
  <c r="J548" i="8" s="1"/>
  <c r="AF485" i="11"/>
  <c r="J518" i="8" s="1"/>
  <c r="AE485" i="11"/>
  <c r="J308" i="8" s="1"/>
  <c r="AD485" i="11"/>
  <c r="AT487" i="11" s="1"/>
  <c r="AC485" i="11"/>
  <c r="J428" i="8" s="1"/>
  <c r="AB485" i="11"/>
  <c r="J398" i="8" s="1"/>
  <c r="AA485" i="11"/>
  <c r="J368" i="8" s="1"/>
  <c r="Z485" i="11"/>
  <c r="J338" i="8" s="1"/>
  <c r="Y485" i="11"/>
  <c r="J98" i="8" s="1"/>
  <c r="X485" i="11"/>
  <c r="J278" i="8" s="1"/>
  <c r="W485" i="11"/>
  <c r="J248" i="8" s="1"/>
  <c r="V485" i="11"/>
  <c r="J218" i="8" s="1"/>
  <c r="U485" i="11"/>
  <c r="J188" i="8" s="1"/>
  <c r="T485" i="11"/>
  <c r="S485" i="11"/>
  <c r="J128" i="8" s="1"/>
  <c r="AH483" i="11"/>
  <c r="AG483" i="11"/>
  <c r="AF483" i="11"/>
  <c r="AE483" i="11"/>
  <c r="AD483" i="11"/>
  <c r="AC483" i="11"/>
  <c r="AB483" i="11"/>
  <c r="AA483" i="11"/>
  <c r="Z483" i="11"/>
  <c r="Y483" i="11"/>
  <c r="X483" i="11"/>
  <c r="W483" i="11"/>
  <c r="V483" i="11"/>
  <c r="U483" i="11"/>
  <c r="T483" i="11"/>
  <c r="S483" i="11"/>
  <c r="AH481" i="11"/>
  <c r="H488" i="8" s="1"/>
  <c r="AG481" i="11"/>
  <c r="H548" i="8" s="1"/>
  <c r="AF481" i="11"/>
  <c r="H518" i="8" s="1"/>
  <c r="AE481" i="11"/>
  <c r="H308" i="8" s="1"/>
  <c r="AD481" i="11"/>
  <c r="AT483" i="11" s="1"/>
  <c r="AC481" i="11"/>
  <c r="H428" i="8" s="1"/>
  <c r="AB481" i="11"/>
  <c r="H398" i="8" s="1"/>
  <c r="AA481" i="11"/>
  <c r="H368" i="8" s="1"/>
  <c r="Z481" i="11"/>
  <c r="H338" i="8" s="1"/>
  <c r="Y481" i="11"/>
  <c r="H98" i="8" s="1"/>
  <c r="X481" i="11"/>
  <c r="H278" i="8" s="1"/>
  <c r="W481" i="11"/>
  <c r="H248" i="8" s="1"/>
  <c r="V481" i="11"/>
  <c r="H218" i="8" s="1"/>
  <c r="U481" i="11"/>
  <c r="H188" i="8" s="1"/>
  <c r="T481" i="11"/>
  <c r="H158" i="8" s="1"/>
  <c r="S481" i="11"/>
  <c r="H128" i="8" s="1"/>
  <c r="AH479" i="11"/>
  <c r="AG479" i="11"/>
  <c r="AF479" i="11"/>
  <c r="AE479" i="11"/>
  <c r="AD479" i="11"/>
  <c r="AC479" i="11"/>
  <c r="AB479" i="11"/>
  <c r="AA479" i="11"/>
  <c r="Z479" i="11"/>
  <c r="Y479" i="11"/>
  <c r="X479" i="11"/>
  <c r="W479" i="11"/>
  <c r="V479" i="11"/>
  <c r="U479" i="11"/>
  <c r="T479" i="11"/>
  <c r="S479" i="11"/>
  <c r="AH477" i="11"/>
  <c r="F488" i="8" s="1"/>
  <c r="AG477" i="11"/>
  <c r="F548" i="8" s="1"/>
  <c r="AF477" i="11"/>
  <c r="AE477" i="11"/>
  <c r="F308" i="8" s="1"/>
  <c r="AD477" i="11"/>
  <c r="AT479" i="11" s="1"/>
  <c r="AC477" i="11"/>
  <c r="F428" i="8" s="1"/>
  <c r="AB477" i="11"/>
  <c r="F398" i="8" s="1"/>
  <c r="AA477" i="11"/>
  <c r="F368" i="8" s="1"/>
  <c r="Z477" i="11"/>
  <c r="F338" i="8" s="1"/>
  <c r="Y477" i="11"/>
  <c r="F98" i="8" s="1"/>
  <c r="X477" i="11"/>
  <c r="F278" i="8" s="1"/>
  <c r="W477" i="11"/>
  <c r="F248" i="8" s="1"/>
  <c r="V477" i="11"/>
  <c r="F218" i="8" s="1"/>
  <c r="U477" i="11"/>
  <c r="F188" i="8" s="1"/>
  <c r="T477" i="11"/>
  <c r="F158" i="8" s="1"/>
  <c r="S477" i="11"/>
  <c r="F128" i="8" s="1"/>
  <c r="AH475" i="11"/>
  <c r="AG475" i="11"/>
  <c r="AF475" i="11"/>
  <c r="AE475" i="11"/>
  <c r="AD475" i="11"/>
  <c r="AC475" i="11"/>
  <c r="AB475" i="11"/>
  <c r="AA475" i="11"/>
  <c r="Z475" i="11"/>
  <c r="Y475" i="11"/>
  <c r="X475" i="11"/>
  <c r="W475" i="11"/>
  <c r="V475" i="11"/>
  <c r="U475" i="11"/>
  <c r="T475" i="11"/>
  <c r="S475" i="11"/>
  <c r="AH473" i="11"/>
  <c r="D488" i="8" s="1"/>
  <c r="AG473" i="11"/>
  <c r="D548" i="8" s="1"/>
  <c r="AF473" i="11"/>
  <c r="D518" i="8" s="1"/>
  <c r="AE473" i="11"/>
  <c r="D308" i="8" s="1"/>
  <c r="AD473" i="11"/>
  <c r="AT475" i="11" s="1"/>
  <c r="AC473" i="11"/>
  <c r="D428" i="8" s="1"/>
  <c r="AB473" i="11"/>
  <c r="D398" i="8" s="1"/>
  <c r="AA473" i="11"/>
  <c r="D368" i="8" s="1"/>
  <c r="Z473" i="11"/>
  <c r="D338" i="8" s="1"/>
  <c r="Y473" i="11"/>
  <c r="D98" i="8" s="1"/>
  <c r="X473" i="11"/>
  <c r="D278" i="8" s="1"/>
  <c r="W473" i="11"/>
  <c r="D248" i="8" s="1"/>
  <c r="V473" i="11"/>
  <c r="D218" i="8" s="1"/>
  <c r="U473" i="11"/>
  <c r="D188" i="8" s="1"/>
  <c r="T473" i="11"/>
  <c r="D158" i="8" s="1"/>
  <c r="S473" i="11"/>
  <c r="AH471" i="11"/>
  <c r="AG471" i="11"/>
  <c r="AF471" i="11"/>
  <c r="AE471" i="11"/>
  <c r="AD471" i="11"/>
  <c r="AC471" i="11"/>
  <c r="AB471" i="11"/>
  <c r="AA471" i="11"/>
  <c r="Z471" i="11"/>
  <c r="Y471" i="11"/>
  <c r="X471" i="11"/>
  <c r="W471" i="11"/>
  <c r="V471" i="11"/>
  <c r="U471" i="11"/>
  <c r="T471" i="11"/>
  <c r="S471" i="11"/>
  <c r="AH469" i="11"/>
  <c r="B488" i="8" s="1"/>
  <c r="AG469" i="11"/>
  <c r="B548" i="8" s="1"/>
  <c r="AF469" i="11"/>
  <c r="B518" i="8" s="1"/>
  <c r="AE469" i="11"/>
  <c r="B308" i="8" s="1"/>
  <c r="AD469" i="11"/>
  <c r="AT471" i="11" s="1"/>
  <c r="AC469" i="11"/>
  <c r="B428" i="8" s="1"/>
  <c r="AB469" i="11"/>
  <c r="B398" i="8" s="1"/>
  <c r="AA469" i="11"/>
  <c r="Z469" i="11"/>
  <c r="B338" i="8" s="1"/>
  <c r="Y469" i="11"/>
  <c r="B98" i="8" s="1"/>
  <c r="X469" i="11"/>
  <c r="B278" i="8" s="1"/>
  <c r="W469" i="11"/>
  <c r="B248" i="8" s="1"/>
  <c r="V469" i="11"/>
  <c r="B218" i="8" s="1"/>
  <c r="U469" i="11"/>
  <c r="B188" i="8" s="1"/>
  <c r="T469" i="11"/>
  <c r="B158" i="8" s="1"/>
  <c r="S469" i="11"/>
  <c r="B128" i="8" s="1"/>
  <c r="AH467" i="11"/>
  <c r="AG467" i="11"/>
  <c r="AF467" i="11"/>
  <c r="AE467" i="11"/>
  <c r="AD467" i="11"/>
  <c r="AC467" i="11"/>
  <c r="AB467" i="11"/>
  <c r="AA467" i="11"/>
  <c r="Z467" i="11"/>
  <c r="Y467" i="11"/>
  <c r="X467" i="11"/>
  <c r="W467" i="11"/>
  <c r="V467" i="11"/>
  <c r="U467" i="11"/>
  <c r="T467" i="11"/>
  <c r="S467" i="11"/>
  <c r="AH465" i="11"/>
  <c r="S88" i="7" s="1"/>
  <c r="AG465" i="11"/>
  <c r="AF465" i="11"/>
  <c r="AE465" i="11"/>
  <c r="S58" i="7" s="1"/>
  <c r="AD465" i="11"/>
  <c r="AC465" i="11"/>
  <c r="AB465" i="11"/>
  <c r="AA465" i="11"/>
  <c r="Z465" i="11"/>
  <c r="Y465" i="11"/>
  <c r="S28" i="7" s="1"/>
  <c r="X465" i="11"/>
  <c r="W465" i="11"/>
  <c r="V465" i="11"/>
  <c r="U465" i="11"/>
  <c r="T465" i="11"/>
  <c r="S465" i="11"/>
  <c r="AH463" i="11"/>
  <c r="L508" i="7" s="1"/>
  <c r="M508" i="7" s="1"/>
  <c r="AG463" i="11"/>
  <c r="L568" i="7" s="1"/>
  <c r="M568" i="7" s="1"/>
  <c r="AF463" i="11"/>
  <c r="L538" i="7" s="1"/>
  <c r="M538" i="7" s="1"/>
  <c r="AE463" i="11"/>
  <c r="L328" i="7" s="1"/>
  <c r="M328" i="7" s="1"/>
  <c r="AD463" i="11"/>
  <c r="AC463" i="11"/>
  <c r="L448" i="7" s="1"/>
  <c r="M448" i="7" s="1"/>
  <c r="AB463" i="11"/>
  <c r="L418" i="7" s="1"/>
  <c r="M418" i="7" s="1"/>
  <c r="AA463" i="11"/>
  <c r="L388" i="7" s="1"/>
  <c r="M388" i="7" s="1"/>
  <c r="Z463" i="11"/>
  <c r="L358" i="7" s="1"/>
  <c r="M358" i="7" s="1"/>
  <c r="Y463" i="11"/>
  <c r="X463" i="11"/>
  <c r="W463" i="11"/>
  <c r="V463" i="11"/>
  <c r="U463" i="11"/>
  <c r="T463" i="11"/>
  <c r="S463" i="11"/>
  <c r="AH461" i="11"/>
  <c r="L508" i="8" s="1"/>
  <c r="M508" i="8" s="1"/>
  <c r="AG461" i="11"/>
  <c r="L568" i="8" s="1"/>
  <c r="M568" i="8" s="1"/>
  <c r="AF461" i="11"/>
  <c r="L538" i="8" s="1"/>
  <c r="M538" i="8" s="1"/>
  <c r="AE461" i="11"/>
  <c r="L328" i="8" s="1"/>
  <c r="M328" i="8" s="1"/>
  <c r="AD461" i="11"/>
  <c r="AC461" i="11"/>
  <c r="L448" i="8" s="1"/>
  <c r="M448" i="8" s="1"/>
  <c r="AB461" i="11"/>
  <c r="L418" i="8" s="1"/>
  <c r="M418" i="8" s="1"/>
  <c r="AA461" i="11"/>
  <c r="L388" i="8" s="1"/>
  <c r="M388" i="8" s="1"/>
  <c r="Z461" i="11"/>
  <c r="L358" i="8" s="1"/>
  <c r="M358" i="8" s="1"/>
  <c r="Y461" i="11"/>
  <c r="X461" i="11"/>
  <c r="W461" i="11"/>
  <c r="V461" i="11"/>
  <c r="U461" i="11"/>
  <c r="T461" i="11"/>
  <c r="S461" i="11"/>
  <c r="AH459" i="11"/>
  <c r="J508" i="7" s="1"/>
  <c r="K508" i="7" s="1"/>
  <c r="AG459" i="11"/>
  <c r="J568" i="7" s="1"/>
  <c r="K568" i="7" s="1"/>
  <c r="AF459" i="11"/>
  <c r="J538" i="7" s="1"/>
  <c r="K538" i="7" s="1"/>
  <c r="AE459" i="11"/>
  <c r="J328" i="7" s="1"/>
  <c r="AD459" i="11"/>
  <c r="AC459" i="11"/>
  <c r="J448" i="7" s="1"/>
  <c r="AB459" i="11"/>
  <c r="J418" i="7" s="1"/>
  <c r="AA459" i="11"/>
  <c r="J388" i="7" s="1"/>
  <c r="K388" i="7" s="1"/>
  <c r="Z459" i="11"/>
  <c r="J358" i="7" s="1"/>
  <c r="Y459" i="11"/>
  <c r="J118" i="7" s="1"/>
  <c r="X459" i="11"/>
  <c r="J298" i="7" s="1"/>
  <c r="W459" i="11"/>
  <c r="J268" i="7" s="1"/>
  <c r="V459" i="11"/>
  <c r="J238" i="7" s="1"/>
  <c r="K238" i="7" s="1"/>
  <c r="U459" i="11"/>
  <c r="J208" i="7" s="1"/>
  <c r="T459" i="11"/>
  <c r="J178" i="7" s="1"/>
  <c r="K178" i="7" s="1"/>
  <c r="S459" i="11"/>
  <c r="J148" i="7" s="1"/>
  <c r="AH457" i="11"/>
  <c r="J508" i="8" s="1"/>
  <c r="K508" i="8" s="1"/>
  <c r="AG457" i="11"/>
  <c r="J568" i="8" s="1"/>
  <c r="K568" i="8" s="1"/>
  <c r="AF457" i="11"/>
  <c r="J538" i="8" s="1"/>
  <c r="K538" i="8" s="1"/>
  <c r="AE457" i="11"/>
  <c r="J328" i="8" s="1"/>
  <c r="AD457" i="11"/>
  <c r="AC457" i="11"/>
  <c r="J448" i="8" s="1"/>
  <c r="AB457" i="11"/>
  <c r="J418" i="8" s="1"/>
  <c r="AA457" i="11"/>
  <c r="J388" i="8" s="1"/>
  <c r="K388" i="8" s="1"/>
  <c r="Z457" i="11"/>
  <c r="J358" i="8" s="1"/>
  <c r="Y457" i="11"/>
  <c r="J118" i="8" s="1"/>
  <c r="X457" i="11"/>
  <c r="J298" i="8" s="1"/>
  <c r="W457" i="11"/>
  <c r="J268" i="8" s="1"/>
  <c r="V457" i="11"/>
  <c r="J238" i="8" s="1"/>
  <c r="K238" i="8" s="1"/>
  <c r="U457" i="11"/>
  <c r="J208" i="8" s="1"/>
  <c r="T457" i="11"/>
  <c r="J178" i="8" s="1"/>
  <c r="K178" i="8" s="1"/>
  <c r="S457" i="11"/>
  <c r="J148" i="8" s="1"/>
  <c r="AH455" i="11"/>
  <c r="H508" i="7" s="1"/>
  <c r="I508" i="7" s="1"/>
  <c r="AG455" i="11"/>
  <c r="H568" i="7" s="1"/>
  <c r="I568" i="7" s="1"/>
  <c r="AF455" i="11"/>
  <c r="H538" i="7" s="1"/>
  <c r="I538" i="7" s="1"/>
  <c r="AE455" i="11"/>
  <c r="H328" i="7" s="1"/>
  <c r="AD455" i="11"/>
  <c r="AC455" i="11"/>
  <c r="H448" i="7" s="1"/>
  <c r="AB455" i="11"/>
  <c r="H418" i="7" s="1"/>
  <c r="AA455" i="11"/>
  <c r="H388" i="7" s="1"/>
  <c r="I388" i="7" s="1"/>
  <c r="Z455" i="11"/>
  <c r="H358" i="7" s="1"/>
  <c r="Y455" i="11"/>
  <c r="H118" i="7" s="1"/>
  <c r="X455" i="11"/>
  <c r="H298" i="7" s="1"/>
  <c r="W455" i="11"/>
  <c r="H268" i="7" s="1"/>
  <c r="V455" i="11"/>
  <c r="H238" i="7" s="1"/>
  <c r="I238" i="7" s="1"/>
  <c r="U455" i="11"/>
  <c r="H208" i="7" s="1"/>
  <c r="T455" i="11"/>
  <c r="H178" i="7" s="1"/>
  <c r="I178" i="7" s="1"/>
  <c r="S455" i="11"/>
  <c r="H148" i="7" s="1"/>
  <c r="AH453" i="11"/>
  <c r="H508" i="8" s="1"/>
  <c r="I508" i="8" s="1"/>
  <c r="AG453" i="11"/>
  <c r="H568" i="8" s="1"/>
  <c r="I568" i="8" s="1"/>
  <c r="AF453" i="11"/>
  <c r="H538" i="8" s="1"/>
  <c r="I538" i="8" s="1"/>
  <c r="AE453" i="11"/>
  <c r="H328" i="8" s="1"/>
  <c r="AD453" i="11"/>
  <c r="AC453" i="11"/>
  <c r="H448" i="8" s="1"/>
  <c r="AB453" i="11"/>
  <c r="H418" i="8" s="1"/>
  <c r="AA453" i="11"/>
  <c r="H388" i="8" s="1"/>
  <c r="I388" i="8" s="1"/>
  <c r="Z453" i="11"/>
  <c r="H358" i="8" s="1"/>
  <c r="Y453" i="11"/>
  <c r="H118" i="8" s="1"/>
  <c r="X453" i="11"/>
  <c r="H298" i="8" s="1"/>
  <c r="W453" i="11"/>
  <c r="H268" i="8" s="1"/>
  <c r="V453" i="11"/>
  <c r="H238" i="8" s="1"/>
  <c r="I238" i="8" s="1"/>
  <c r="U453" i="11"/>
  <c r="H208" i="8" s="1"/>
  <c r="T453" i="11"/>
  <c r="H178" i="8" s="1"/>
  <c r="I178" i="8" s="1"/>
  <c r="S453" i="11"/>
  <c r="H148" i="8" s="1"/>
  <c r="AH451" i="11"/>
  <c r="F508" i="7" s="1"/>
  <c r="G508" i="7" s="1"/>
  <c r="AG451" i="11"/>
  <c r="F568" i="7" s="1"/>
  <c r="G568" i="7" s="1"/>
  <c r="AF451" i="11"/>
  <c r="F538" i="7" s="1"/>
  <c r="G538" i="7" s="1"/>
  <c r="AE451" i="11"/>
  <c r="F328" i="7" s="1"/>
  <c r="AD451" i="11"/>
  <c r="AC451" i="11"/>
  <c r="F448" i="7" s="1"/>
  <c r="AB451" i="11"/>
  <c r="F418" i="7" s="1"/>
  <c r="AA451" i="11"/>
  <c r="F388" i="7" s="1"/>
  <c r="G388" i="7" s="1"/>
  <c r="Z451" i="11"/>
  <c r="F358" i="7" s="1"/>
  <c r="Y451" i="11"/>
  <c r="F118" i="7" s="1"/>
  <c r="X451" i="11"/>
  <c r="F298" i="7" s="1"/>
  <c r="W451" i="11"/>
  <c r="F268" i="7" s="1"/>
  <c r="V451" i="11"/>
  <c r="F238" i="7" s="1"/>
  <c r="G238" i="7" s="1"/>
  <c r="U451" i="11"/>
  <c r="F208" i="7" s="1"/>
  <c r="T451" i="11"/>
  <c r="F178" i="7" s="1"/>
  <c r="G178" i="7" s="1"/>
  <c r="S451" i="11"/>
  <c r="F148" i="7" s="1"/>
  <c r="AH449" i="11"/>
  <c r="F508" i="8" s="1"/>
  <c r="G508" i="8" s="1"/>
  <c r="AG449" i="11"/>
  <c r="F568" i="8" s="1"/>
  <c r="G568" i="8" s="1"/>
  <c r="AF449" i="11"/>
  <c r="F538" i="8" s="1"/>
  <c r="G538" i="8" s="1"/>
  <c r="AE449" i="11"/>
  <c r="F328" i="8" s="1"/>
  <c r="AD449" i="11"/>
  <c r="AT451" i="11" s="1"/>
  <c r="AC449" i="11"/>
  <c r="F448" i="8" s="1"/>
  <c r="AB449" i="11"/>
  <c r="F418" i="8" s="1"/>
  <c r="AA449" i="11"/>
  <c r="F388" i="8" s="1"/>
  <c r="G388" i="8" s="1"/>
  <c r="Z449" i="11"/>
  <c r="F358" i="8" s="1"/>
  <c r="Y449" i="11"/>
  <c r="F118" i="8" s="1"/>
  <c r="X449" i="11"/>
  <c r="F298" i="8" s="1"/>
  <c r="W449" i="11"/>
  <c r="F268" i="8" s="1"/>
  <c r="V449" i="11"/>
  <c r="F238" i="8" s="1"/>
  <c r="G238" i="8" s="1"/>
  <c r="U449" i="11"/>
  <c r="F208" i="8" s="1"/>
  <c r="T449" i="11"/>
  <c r="F178" i="8" s="1"/>
  <c r="G178" i="8" s="1"/>
  <c r="S449" i="11"/>
  <c r="F148" i="8" s="1"/>
  <c r="AH447" i="11"/>
  <c r="D508" i="7" s="1"/>
  <c r="E508" i="7" s="1"/>
  <c r="AG447" i="11"/>
  <c r="D568" i="7" s="1"/>
  <c r="E568" i="7" s="1"/>
  <c r="AF447" i="11"/>
  <c r="D538" i="7" s="1"/>
  <c r="E538" i="7" s="1"/>
  <c r="AE447" i="11"/>
  <c r="D328" i="7" s="1"/>
  <c r="AD447" i="11"/>
  <c r="AC447" i="11"/>
  <c r="D448" i="7" s="1"/>
  <c r="AB447" i="11"/>
  <c r="D418" i="7" s="1"/>
  <c r="AA447" i="11"/>
  <c r="D388" i="7" s="1"/>
  <c r="E388" i="7" s="1"/>
  <c r="Z447" i="11"/>
  <c r="D358" i="7" s="1"/>
  <c r="Y447" i="11"/>
  <c r="D118" i="7" s="1"/>
  <c r="X447" i="11"/>
  <c r="D298" i="7" s="1"/>
  <c r="W447" i="11"/>
  <c r="D268" i="7" s="1"/>
  <c r="V447" i="11"/>
  <c r="D238" i="7" s="1"/>
  <c r="E238" i="7" s="1"/>
  <c r="U447" i="11"/>
  <c r="D208" i="7" s="1"/>
  <c r="T447" i="11"/>
  <c r="D178" i="7" s="1"/>
  <c r="E178" i="7" s="1"/>
  <c r="S447" i="11"/>
  <c r="D148" i="7" s="1"/>
  <c r="AH445" i="11"/>
  <c r="D508" i="8" s="1"/>
  <c r="E508" i="8" s="1"/>
  <c r="AG445" i="11"/>
  <c r="D568" i="8" s="1"/>
  <c r="E568" i="8" s="1"/>
  <c r="AF445" i="11"/>
  <c r="D538" i="8" s="1"/>
  <c r="E538" i="8" s="1"/>
  <c r="AE445" i="11"/>
  <c r="D328" i="8" s="1"/>
  <c r="AD445" i="11"/>
  <c r="AC445" i="11"/>
  <c r="D448" i="8" s="1"/>
  <c r="AB445" i="11"/>
  <c r="D418" i="8" s="1"/>
  <c r="AA445" i="11"/>
  <c r="D388" i="8" s="1"/>
  <c r="E388" i="8" s="1"/>
  <c r="Z445" i="11"/>
  <c r="D358" i="8" s="1"/>
  <c r="Y445" i="11"/>
  <c r="D118" i="8" s="1"/>
  <c r="X445" i="11"/>
  <c r="D298" i="8" s="1"/>
  <c r="W445" i="11"/>
  <c r="D268" i="8" s="1"/>
  <c r="V445" i="11"/>
  <c r="D238" i="8" s="1"/>
  <c r="E238" i="8" s="1"/>
  <c r="U445" i="11"/>
  <c r="D208" i="8" s="1"/>
  <c r="T445" i="11"/>
  <c r="D178" i="8" s="1"/>
  <c r="E178" i="8" s="1"/>
  <c r="S445" i="11"/>
  <c r="D148" i="8" s="1"/>
  <c r="AH443" i="11"/>
  <c r="B508" i="7" s="1"/>
  <c r="C508" i="7" s="1"/>
  <c r="AG443" i="11"/>
  <c r="B568" i="7" s="1"/>
  <c r="C568" i="7" s="1"/>
  <c r="AF443" i="11"/>
  <c r="B538" i="7" s="1"/>
  <c r="C538" i="7" s="1"/>
  <c r="AE443" i="11"/>
  <c r="B328" i="7" s="1"/>
  <c r="AD443" i="11"/>
  <c r="AC443" i="11"/>
  <c r="B448" i="7" s="1"/>
  <c r="AB443" i="11"/>
  <c r="B418" i="7" s="1"/>
  <c r="AA443" i="11"/>
  <c r="B388" i="7" s="1"/>
  <c r="C388" i="7" s="1"/>
  <c r="Z443" i="11"/>
  <c r="B358" i="7" s="1"/>
  <c r="Y443" i="11"/>
  <c r="B118" i="7" s="1"/>
  <c r="X443" i="11"/>
  <c r="B298" i="7" s="1"/>
  <c r="W443" i="11"/>
  <c r="B268" i="7" s="1"/>
  <c r="V443" i="11"/>
  <c r="B238" i="7" s="1"/>
  <c r="C238" i="7" s="1"/>
  <c r="U443" i="11"/>
  <c r="B208" i="7" s="1"/>
  <c r="T443" i="11"/>
  <c r="B178" i="7" s="1"/>
  <c r="C178" i="7" s="1"/>
  <c r="S443" i="11"/>
  <c r="B148" i="7" s="1"/>
  <c r="AH441" i="11"/>
  <c r="B508" i="8" s="1"/>
  <c r="C508" i="8" s="1"/>
  <c r="AG441" i="11"/>
  <c r="B568" i="8" s="1"/>
  <c r="C568" i="8" s="1"/>
  <c r="AF441" i="11"/>
  <c r="B538" i="8" s="1"/>
  <c r="C538" i="8" s="1"/>
  <c r="AE441" i="11"/>
  <c r="B328" i="8" s="1"/>
  <c r="AD441" i="11"/>
  <c r="AC441" i="11"/>
  <c r="B448" i="8" s="1"/>
  <c r="AB441" i="11"/>
  <c r="B418" i="8" s="1"/>
  <c r="AA441" i="11"/>
  <c r="B388" i="8" s="1"/>
  <c r="C388" i="8" s="1"/>
  <c r="Z441" i="11"/>
  <c r="B358" i="8" s="1"/>
  <c r="Y441" i="11"/>
  <c r="B118" i="8" s="1"/>
  <c r="X441" i="11"/>
  <c r="B298" i="8" s="1"/>
  <c r="W441" i="11"/>
  <c r="B268" i="8" s="1"/>
  <c r="V441" i="11"/>
  <c r="B238" i="8" s="1"/>
  <c r="C238" i="8" s="1"/>
  <c r="U441" i="11"/>
  <c r="B208" i="8" s="1"/>
  <c r="T441" i="11"/>
  <c r="B178" i="8" s="1"/>
  <c r="C178" i="8" s="1"/>
  <c r="S441" i="11"/>
  <c r="B148" i="8" s="1"/>
  <c r="AH438" i="11"/>
  <c r="AG438" i="11"/>
  <c r="AF438" i="11"/>
  <c r="AE438" i="11"/>
  <c r="AD438" i="11"/>
  <c r="N477" i="7" s="1"/>
  <c r="AC438" i="11"/>
  <c r="AB438" i="11"/>
  <c r="AA438" i="11"/>
  <c r="Z438" i="11"/>
  <c r="Y438" i="11"/>
  <c r="X438" i="11"/>
  <c r="W438" i="11"/>
  <c r="V438" i="11"/>
  <c r="U438" i="11"/>
  <c r="T438" i="11"/>
  <c r="S438" i="11"/>
  <c r="AH436" i="11"/>
  <c r="S87" i="7" s="1"/>
  <c r="AG436" i="11"/>
  <c r="AF436" i="11"/>
  <c r="AE436" i="11"/>
  <c r="S57" i="7" s="1"/>
  <c r="AD436" i="11"/>
  <c r="N477" i="8" s="1"/>
  <c r="AC436" i="11"/>
  <c r="AB436" i="11"/>
  <c r="AA436" i="11"/>
  <c r="Z436" i="11"/>
  <c r="Y436" i="11"/>
  <c r="S27" i="7" s="1"/>
  <c r="X436" i="11"/>
  <c r="W436" i="11"/>
  <c r="V436" i="11"/>
  <c r="U436" i="11"/>
  <c r="T436" i="11"/>
  <c r="S436" i="11"/>
  <c r="AH434" i="11"/>
  <c r="L507" i="7" s="1"/>
  <c r="M507" i="7" s="1"/>
  <c r="AG434" i="11"/>
  <c r="L567" i="7" s="1"/>
  <c r="M567" i="7" s="1"/>
  <c r="AF434" i="11"/>
  <c r="L537" i="7" s="1"/>
  <c r="M537" i="7" s="1"/>
  <c r="AE434" i="11"/>
  <c r="L327" i="7" s="1"/>
  <c r="M327" i="7" s="1"/>
  <c r="AD434" i="11"/>
  <c r="L477" i="7" s="1"/>
  <c r="AC434" i="11"/>
  <c r="L447" i="7" s="1"/>
  <c r="M447" i="7" s="1"/>
  <c r="AB434" i="11"/>
  <c r="L417" i="7" s="1"/>
  <c r="M417" i="7" s="1"/>
  <c r="AA434" i="11"/>
  <c r="L387" i="7" s="1"/>
  <c r="M387" i="7" s="1"/>
  <c r="Z434" i="11"/>
  <c r="L357" i="7" s="1"/>
  <c r="M357" i="7" s="1"/>
  <c r="Y434" i="11"/>
  <c r="X434" i="11"/>
  <c r="W434" i="11"/>
  <c r="V434" i="11"/>
  <c r="U434" i="11"/>
  <c r="T434" i="11"/>
  <c r="S434" i="11"/>
  <c r="AH432" i="11"/>
  <c r="L507" i="8" s="1"/>
  <c r="M507" i="8" s="1"/>
  <c r="AG432" i="11"/>
  <c r="L567" i="8" s="1"/>
  <c r="M567" i="8" s="1"/>
  <c r="AF432" i="11"/>
  <c r="L537" i="8" s="1"/>
  <c r="M537" i="8" s="1"/>
  <c r="AE432" i="11"/>
  <c r="L327" i="8" s="1"/>
  <c r="M327" i="8" s="1"/>
  <c r="AD432" i="11"/>
  <c r="L477" i="8" s="1"/>
  <c r="AC432" i="11"/>
  <c r="L447" i="8" s="1"/>
  <c r="M447" i="8" s="1"/>
  <c r="AB432" i="11"/>
  <c r="L417" i="8" s="1"/>
  <c r="M417" i="8" s="1"/>
  <c r="AA432" i="11"/>
  <c r="L387" i="8" s="1"/>
  <c r="M387" i="8" s="1"/>
  <c r="Z432" i="11"/>
  <c r="L357" i="8" s="1"/>
  <c r="M357" i="8" s="1"/>
  <c r="Y432" i="11"/>
  <c r="X432" i="11"/>
  <c r="W432" i="11"/>
  <c r="V432" i="11"/>
  <c r="U432" i="11"/>
  <c r="T432" i="11"/>
  <c r="S432" i="11"/>
  <c r="AH430" i="11"/>
  <c r="J507" i="7" s="1"/>
  <c r="K507" i="7" s="1"/>
  <c r="AG430" i="11"/>
  <c r="J567" i="7" s="1"/>
  <c r="K567" i="7" s="1"/>
  <c r="AF430" i="11"/>
  <c r="J537" i="7" s="1"/>
  <c r="K537" i="7" s="1"/>
  <c r="AE430" i="11"/>
  <c r="J327" i="7" s="1"/>
  <c r="AD430" i="11"/>
  <c r="J477" i="7" s="1"/>
  <c r="AC430" i="11"/>
  <c r="J447" i="7" s="1"/>
  <c r="K447" i="7" s="1"/>
  <c r="AB430" i="11"/>
  <c r="J417" i="7" s="1"/>
  <c r="K417" i="7" s="1"/>
  <c r="AA430" i="11"/>
  <c r="J387" i="7" s="1"/>
  <c r="K387" i="7" s="1"/>
  <c r="Z430" i="11"/>
  <c r="J357" i="7" s="1"/>
  <c r="K357" i="7" s="1"/>
  <c r="Y430" i="11"/>
  <c r="J117" i="7" s="1"/>
  <c r="X430" i="11"/>
  <c r="J297" i="7" s="1"/>
  <c r="K297" i="7" s="1"/>
  <c r="W430" i="11"/>
  <c r="J267" i="7" s="1"/>
  <c r="V430" i="11"/>
  <c r="J237" i="7" s="1"/>
  <c r="U430" i="11"/>
  <c r="J207" i="7" s="1"/>
  <c r="T430" i="11"/>
  <c r="J177" i="7" s="1"/>
  <c r="S430" i="11"/>
  <c r="J147" i="7" s="1"/>
  <c r="AH428" i="11"/>
  <c r="J507" i="8" s="1"/>
  <c r="K507" i="8" s="1"/>
  <c r="AG428" i="11"/>
  <c r="J567" i="8" s="1"/>
  <c r="K567" i="8" s="1"/>
  <c r="AF428" i="11"/>
  <c r="J537" i="8" s="1"/>
  <c r="K537" i="8" s="1"/>
  <c r="AE428" i="11"/>
  <c r="J327" i="8" s="1"/>
  <c r="AD428" i="11"/>
  <c r="J477" i="8" s="1"/>
  <c r="AC428" i="11"/>
  <c r="J447" i="8" s="1"/>
  <c r="K447" i="8" s="1"/>
  <c r="AB428" i="11"/>
  <c r="J417" i="8" s="1"/>
  <c r="K417" i="8" s="1"/>
  <c r="AA428" i="11"/>
  <c r="J387" i="8" s="1"/>
  <c r="K387" i="8" s="1"/>
  <c r="Z428" i="11"/>
  <c r="J357" i="8" s="1"/>
  <c r="K357" i="8" s="1"/>
  <c r="Y428" i="11"/>
  <c r="J117" i="8" s="1"/>
  <c r="X428" i="11"/>
  <c r="J297" i="8" s="1"/>
  <c r="W428" i="11"/>
  <c r="J267" i="8" s="1"/>
  <c r="V428" i="11"/>
  <c r="J237" i="8" s="1"/>
  <c r="U428" i="11"/>
  <c r="J207" i="8" s="1"/>
  <c r="T428" i="11"/>
  <c r="J177" i="8" s="1"/>
  <c r="S428" i="11"/>
  <c r="J147" i="8" s="1"/>
  <c r="AH426" i="11"/>
  <c r="H507" i="7" s="1"/>
  <c r="I507" i="7" s="1"/>
  <c r="AG426" i="11"/>
  <c r="H567" i="7" s="1"/>
  <c r="I567" i="7" s="1"/>
  <c r="AF426" i="11"/>
  <c r="H537" i="7" s="1"/>
  <c r="I537" i="7" s="1"/>
  <c r="AE426" i="11"/>
  <c r="H327" i="7" s="1"/>
  <c r="AD426" i="11"/>
  <c r="H477" i="7" s="1"/>
  <c r="AC426" i="11"/>
  <c r="H447" i="7" s="1"/>
  <c r="AB426" i="11"/>
  <c r="H417" i="7" s="1"/>
  <c r="I417" i="7" s="1"/>
  <c r="AA426" i="11"/>
  <c r="H387" i="7" s="1"/>
  <c r="I387" i="7" s="1"/>
  <c r="Z426" i="11"/>
  <c r="H357" i="7" s="1"/>
  <c r="I357" i="7" s="1"/>
  <c r="Y426" i="11"/>
  <c r="H117" i="7" s="1"/>
  <c r="X426" i="11"/>
  <c r="H297" i="7" s="1"/>
  <c r="W426" i="11"/>
  <c r="H267" i="7" s="1"/>
  <c r="V426" i="11"/>
  <c r="H237" i="7" s="1"/>
  <c r="U426" i="11"/>
  <c r="H207" i="7" s="1"/>
  <c r="T426" i="11"/>
  <c r="H177" i="7" s="1"/>
  <c r="S426" i="11"/>
  <c r="H147" i="7" s="1"/>
  <c r="AH424" i="11"/>
  <c r="H507" i="8" s="1"/>
  <c r="I507" i="8" s="1"/>
  <c r="AG424" i="11"/>
  <c r="H567" i="8" s="1"/>
  <c r="I567" i="8" s="1"/>
  <c r="AF424" i="11"/>
  <c r="H537" i="8" s="1"/>
  <c r="I537" i="8" s="1"/>
  <c r="AE424" i="11"/>
  <c r="H327" i="8" s="1"/>
  <c r="AD424" i="11"/>
  <c r="H477" i="8" s="1"/>
  <c r="AC424" i="11"/>
  <c r="H447" i="8" s="1"/>
  <c r="AB424" i="11"/>
  <c r="H417" i="8" s="1"/>
  <c r="I417" i="8" s="1"/>
  <c r="AA424" i="11"/>
  <c r="H387" i="8" s="1"/>
  <c r="I387" i="8" s="1"/>
  <c r="Z424" i="11"/>
  <c r="H357" i="8" s="1"/>
  <c r="I357" i="8" s="1"/>
  <c r="Y424" i="11"/>
  <c r="H117" i="8" s="1"/>
  <c r="X424" i="11"/>
  <c r="H297" i="8" s="1"/>
  <c r="W424" i="11"/>
  <c r="H267" i="8" s="1"/>
  <c r="V424" i="11"/>
  <c r="H237" i="8" s="1"/>
  <c r="U424" i="11"/>
  <c r="H207" i="8" s="1"/>
  <c r="T424" i="11"/>
  <c r="H177" i="8" s="1"/>
  <c r="S424" i="11"/>
  <c r="H147" i="8" s="1"/>
  <c r="AH422" i="11"/>
  <c r="F507" i="7" s="1"/>
  <c r="G507" i="7" s="1"/>
  <c r="AG422" i="11"/>
  <c r="F567" i="7" s="1"/>
  <c r="G567" i="7" s="1"/>
  <c r="AF422" i="11"/>
  <c r="F537" i="7" s="1"/>
  <c r="G537" i="7" s="1"/>
  <c r="AE422" i="11"/>
  <c r="F327" i="7" s="1"/>
  <c r="AD422" i="11"/>
  <c r="F477" i="7" s="1"/>
  <c r="AC422" i="11"/>
  <c r="F447" i="7" s="1"/>
  <c r="AB422" i="11"/>
  <c r="F417" i="7" s="1"/>
  <c r="G417" i="7" s="1"/>
  <c r="AA422" i="11"/>
  <c r="F387" i="7" s="1"/>
  <c r="G387" i="7" s="1"/>
  <c r="Z422" i="11"/>
  <c r="F357" i="7" s="1"/>
  <c r="G357" i="7" s="1"/>
  <c r="Y422" i="11"/>
  <c r="F117" i="7" s="1"/>
  <c r="X422" i="11"/>
  <c r="F297" i="7" s="1"/>
  <c r="W422" i="11"/>
  <c r="F267" i="7" s="1"/>
  <c r="V422" i="11"/>
  <c r="F237" i="7" s="1"/>
  <c r="U422" i="11"/>
  <c r="F207" i="7" s="1"/>
  <c r="T422" i="11"/>
  <c r="F177" i="7" s="1"/>
  <c r="S422" i="11"/>
  <c r="F147" i="7" s="1"/>
  <c r="AH420" i="11"/>
  <c r="F507" i="8" s="1"/>
  <c r="G507" i="8" s="1"/>
  <c r="AG420" i="11"/>
  <c r="F567" i="8" s="1"/>
  <c r="G567" i="8" s="1"/>
  <c r="AF420" i="11"/>
  <c r="F537" i="8" s="1"/>
  <c r="G537" i="8" s="1"/>
  <c r="AE420" i="11"/>
  <c r="F327" i="8" s="1"/>
  <c r="AD420" i="11"/>
  <c r="F477" i="8" s="1"/>
  <c r="AC420" i="11"/>
  <c r="F447" i="8" s="1"/>
  <c r="AB420" i="11"/>
  <c r="F417" i="8" s="1"/>
  <c r="G417" i="8" s="1"/>
  <c r="AA420" i="11"/>
  <c r="F387" i="8" s="1"/>
  <c r="G387" i="8" s="1"/>
  <c r="Z420" i="11"/>
  <c r="F357" i="8" s="1"/>
  <c r="G357" i="8" s="1"/>
  <c r="Y420" i="11"/>
  <c r="F117" i="8" s="1"/>
  <c r="X420" i="11"/>
  <c r="F297" i="8" s="1"/>
  <c r="W420" i="11"/>
  <c r="F267" i="8" s="1"/>
  <c r="V420" i="11"/>
  <c r="F237" i="8" s="1"/>
  <c r="U420" i="11"/>
  <c r="F207" i="8" s="1"/>
  <c r="T420" i="11"/>
  <c r="F177" i="8" s="1"/>
  <c r="S420" i="11"/>
  <c r="F147" i="8" s="1"/>
  <c r="AH418" i="11"/>
  <c r="D507" i="7" s="1"/>
  <c r="E507" i="7" s="1"/>
  <c r="AG418" i="11"/>
  <c r="D567" i="7" s="1"/>
  <c r="E567" i="7" s="1"/>
  <c r="AF418" i="11"/>
  <c r="D537" i="7" s="1"/>
  <c r="E537" i="7" s="1"/>
  <c r="AE418" i="11"/>
  <c r="D327" i="7" s="1"/>
  <c r="AD418" i="11"/>
  <c r="D477" i="7" s="1"/>
  <c r="AC418" i="11"/>
  <c r="D447" i="7" s="1"/>
  <c r="AB418" i="11"/>
  <c r="D417" i="7" s="1"/>
  <c r="E417" i="7" s="1"/>
  <c r="AA418" i="11"/>
  <c r="D387" i="7" s="1"/>
  <c r="E387" i="7" s="1"/>
  <c r="Z418" i="11"/>
  <c r="D357" i="7" s="1"/>
  <c r="E357" i="7" s="1"/>
  <c r="Y418" i="11"/>
  <c r="D117" i="7" s="1"/>
  <c r="X418" i="11"/>
  <c r="D297" i="7" s="1"/>
  <c r="W418" i="11"/>
  <c r="D267" i="7" s="1"/>
  <c r="V418" i="11"/>
  <c r="D237" i="7" s="1"/>
  <c r="U418" i="11"/>
  <c r="D207" i="7" s="1"/>
  <c r="T418" i="11"/>
  <c r="D177" i="7" s="1"/>
  <c r="S418" i="11"/>
  <c r="D147" i="7" s="1"/>
  <c r="AH416" i="11"/>
  <c r="D507" i="8" s="1"/>
  <c r="E507" i="8" s="1"/>
  <c r="AG416" i="11"/>
  <c r="D567" i="8" s="1"/>
  <c r="E567" i="8" s="1"/>
  <c r="AF416" i="11"/>
  <c r="D537" i="8" s="1"/>
  <c r="E537" i="8" s="1"/>
  <c r="AE416" i="11"/>
  <c r="D327" i="8" s="1"/>
  <c r="AD416" i="11"/>
  <c r="D477" i="8" s="1"/>
  <c r="AC416" i="11"/>
  <c r="D447" i="8" s="1"/>
  <c r="AB416" i="11"/>
  <c r="D417" i="8" s="1"/>
  <c r="E417" i="8" s="1"/>
  <c r="AA416" i="11"/>
  <c r="D387" i="8" s="1"/>
  <c r="E387" i="8" s="1"/>
  <c r="Z416" i="11"/>
  <c r="D357" i="8" s="1"/>
  <c r="E357" i="8" s="1"/>
  <c r="Y416" i="11"/>
  <c r="D117" i="8" s="1"/>
  <c r="X416" i="11"/>
  <c r="D297" i="8" s="1"/>
  <c r="W416" i="11"/>
  <c r="D267" i="8" s="1"/>
  <c r="V416" i="11"/>
  <c r="D237" i="8" s="1"/>
  <c r="U416" i="11"/>
  <c r="D207" i="8" s="1"/>
  <c r="T416" i="11"/>
  <c r="D177" i="8" s="1"/>
  <c r="S416" i="11"/>
  <c r="D147" i="8" s="1"/>
  <c r="AH414" i="11"/>
  <c r="B507" i="7" s="1"/>
  <c r="C507" i="7" s="1"/>
  <c r="AG414" i="11"/>
  <c r="B567" i="7" s="1"/>
  <c r="C567" i="7" s="1"/>
  <c r="AF414" i="11"/>
  <c r="B537" i="7" s="1"/>
  <c r="C537" i="7" s="1"/>
  <c r="AE414" i="11"/>
  <c r="B327" i="7" s="1"/>
  <c r="AD414" i="11"/>
  <c r="B477" i="7" s="1"/>
  <c r="AC414" i="11"/>
  <c r="B447" i="7" s="1"/>
  <c r="AB414" i="11"/>
  <c r="B417" i="7" s="1"/>
  <c r="C417" i="7" s="1"/>
  <c r="AA414" i="11"/>
  <c r="B387" i="7" s="1"/>
  <c r="C387" i="7" s="1"/>
  <c r="Z414" i="11"/>
  <c r="B357" i="7" s="1"/>
  <c r="C357" i="7" s="1"/>
  <c r="Y414" i="11"/>
  <c r="B117" i="7" s="1"/>
  <c r="X414" i="11"/>
  <c r="B297" i="7" s="1"/>
  <c r="W414" i="11"/>
  <c r="B267" i="7" s="1"/>
  <c r="V414" i="11"/>
  <c r="B237" i="7" s="1"/>
  <c r="U414" i="11"/>
  <c r="B207" i="7" s="1"/>
  <c r="T414" i="11"/>
  <c r="B177" i="7" s="1"/>
  <c r="S414" i="11"/>
  <c r="B147" i="7" s="1"/>
  <c r="AH412" i="11"/>
  <c r="B507" i="8" s="1"/>
  <c r="C507" i="8" s="1"/>
  <c r="AG412" i="11"/>
  <c r="B567" i="8" s="1"/>
  <c r="C567" i="8" s="1"/>
  <c r="AF412" i="11"/>
  <c r="B537" i="8" s="1"/>
  <c r="C537" i="8" s="1"/>
  <c r="AE412" i="11"/>
  <c r="B327" i="8" s="1"/>
  <c r="AD412" i="11"/>
  <c r="B477" i="8" s="1"/>
  <c r="AC412" i="11"/>
  <c r="B447" i="8" s="1"/>
  <c r="AB412" i="11"/>
  <c r="B417" i="8" s="1"/>
  <c r="C417" i="8" s="1"/>
  <c r="AA412" i="11"/>
  <c r="B387" i="8" s="1"/>
  <c r="C387" i="8" s="1"/>
  <c r="Z412" i="11"/>
  <c r="B357" i="8" s="1"/>
  <c r="C357" i="8" s="1"/>
  <c r="Y412" i="11"/>
  <c r="B117" i="8" s="1"/>
  <c r="X412" i="11"/>
  <c r="B297" i="8" s="1"/>
  <c r="W412" i="11"/>
  <c r="B267" i="8" s="1"/>
  <c r="V412" i="11"/>
  <c r="B237" i="8" s="1"/>
  <c r="U412" i="11"/>
  <c r="B207" i="8" s="1"/>
  <c r="T412" i="11"/>
  <c r="B177" i="8" s="1"/>
  <c r="S412" i="11"/>
  <c r="B147" i="8" s="1"/>
  <c r="AH409" i="11"/>
  <c r="AG409" i="11"/>
  <c r="AF409" i="11"/>
  <c r="AE409" i="11"/>
  <c r="AD409" i="11"/>
  <c r="AC409" i="11"/>
  <c r="AB409" i="11"/>
  <c r="AA409" i="11"/>
  <c r="Z409" i="11"/>
  <c r="Y409" i="11"/>
  <c r="X409" i="11"/>
  <c r="W409" i="11"/>
  <c r="V409" i="11"/>
  <c r="U409" i="11"/>
  <c r="T409" i="11"/>
  <c r="S409" i="11"/>
  <c r="AH407" i="11"/>
  <c r="S86" i="7" s="1"/>
  <c r="AG407" i="11"/>
  <c r="AF407" i="11"/>
  <c r="AE407" i="11"/>
  <c r="S56" i="7" s="1"/>
  <c r="AD407" i="11"/>
  <c r="AC407" i="11"/>
  <c r="AB407" i="11"/>
  <c r="AA407" i="11"/>
  <c r="Z407" i="11"/>
  <c r="Y407" i="11"/>
  <c r="S26" i="7" s="1"/>
  <c r="X407" i="11"/>
  <c r="W407" i="11"/>
  <c r="V407" i="11"/>
  <c r="U407" i="11"/>
  <c r="T407" i="11"/>
  <c r="S407" i="11"/>
  <c r="AH405" i="11"/>
  <c r="L506" i="7" s="1"/>
  <c r="M506" i="7" s="1"/>
  <c r="AG405" i="11"/>
  <c r="L566" i="7" s="1"/>
  <c r="M566" i="7" s="1"/>
  <c r="AF405" i="11"/>
  <c r="L536" i="7" s="1"/>
  <c r="M536" i="7" s="1"/>
  <c r="AE405" i="11"/>
  <c r="L326" i="7" s="1"/>
  <c r="AD405" i="11"/>
  <c r="AC405" i="11"/>
  <c r="L446" i="7" s="1"/>
  <c r="AB405" i="11"/>
  <c r="L416" i="7" s="1"/>
  <c r="AA405" i="11"/>
  <c r="L386" i="7" s="1"/>
  <c r="Z405" i="11"/>
  <c r="L356" i="7" s="1"/>
  <c r="Y405" i="11"/>
  <c r="X405" i="11"/>
  <c r="W405" i="11"/>
  <c r="V405" i="11"/>
  <c r="U405" i="11"/>
  <c r="T405" i="11"/>
  <c r="S405" i="11"/>
  <c r="AH403" i="11"/>
  <c r="L506" i="8" s="1"/>
  <c r="M506" i="8" s="1"/>
  <c r="AG403" i="11"/>
  <c r="L566" i="8" s="1"/>
  <c r="M566" i="8" s="1"/>
  <c r="AF403" i="11"/>
  <c r="L536" i="8" s="1"/>
  <c r="M536" i="8" s="1"/>
  <c r="AE403" i="11"/>
  <c r="L326" i="8" s="1"/>
  <c r="AD403" i="11"/>
  <c r="AC403" i="11"/>
  <c r="L446" i="8" s="1"/>
  <c r="AB403" i="11"/>
  <c r="L416" i="8" s="1"/>
  <c r="AA403" i="11"/>
  <c r="L386" i="8" s="1"/>
  <c r="Z403" i="11"/>
  <c r="L356" i="8" s="1"/>
  <c r="Y403" i="11"/>
  <c r="X403" i="11"/>
  <c r="W403" i="11"/>
  <c r="V403" i="11"/>
  <c r="U403" i="11"/>
  <c r="T403" i="11"/>
  <c r="S403" i="11"/>
  <c r="AH401" i="11"/>
  <c r="J506" i="7" s="1"/>
  <c r="K506" i="7" s="1"/>
  <c r="AG401" i="11"/>
  <c r="J566" i="7" s="1"/>
  <c r="K566" i="7" s="1"/>
  <c r="AF401" i="11"/>
  <c r="J536" i="7" s="1"/>
  <c r="K536" i="7" s="1"/>
  <c r="AE401" i="11"/>
  <c r="J326" i="7" s="1"/>
  <c r="AD401" i="11"/>
  <c r="AC401" i="11"/>
  <c r="J446" i="7" s="1"/>
  <c r="K446" i="7" s="1"/>
  <c r="AB401" i="11"/>
  <c r="J416" i="7" s="1"/>
  <c r="K416" i="7" s="1"/>
  <c r="AA401" i="11"/>
  <c r="J386" i="7" s="1"/>
  <c r="Z401" i="11"/>
  <c r="J356" i="7" s="1"/>
  <c r="K356" i="7" s="1"/>
  <c r="Y401" i="11"/>
  <c r="J116" i="7" s="1"/>
  <c r="X401" i="11"/>
  <c r="J296" i="7" s="1"/>
  <c r="W401" i="11"/>
  <c r="J266" i="7" s="1"/>
  <c r="V401" i="11"/>
  <c r="J236" i="7" s="1"/>
  <c r="U401" i="11"/>
  <c r="J206" i="7" s="1"/>
  <c r="T401" i="11"/>
  <c r="J176" i="7" s="1"/>
  <c r="S401" i="11"/>
  <c r="J146" i="7" s="1"/>
  <c r="AH399" i="11"/>
  <c r="J506" i="8" s="1"/>
  <c r="K506" i="8" s="1"/>
  <c r="AG399" i="11"/>
  <c r="J566" i="8" s="1"/>
  <c r="K566" i="8" s="1"/>
  <c r="AF399" i="11"/>
  <c r="J536" i="8" s="1"/>
  <c r="K536" i="8" s="1"/>
  <c r="AE399" i="11"/>
  <c r="J326" i="8" s="1"/>
  <c r="AD399" i="11"/>
  <c r="AC399" i="11"/>
  <c r="J446" i="8" s="1"/>
  <c r="K446" i="8" s="1"/>
  <c r="AB399" i="11"/>
  <c r="J416" i="8" s="1"/>
  <c r="K416" i="8" s="1"/>
  <c r="AA399" i="11"/>
  <c r="J386" i="8" s="1"/>
  <c r="Z399" i="11"/>
  <c r="J356" i="8" s="1"/>
  <c r="K356" i="8" s="1"/>
  <c r="Y399" i="11"/>
  <c r="J116" i="8" s="1"/>
  <c r="X399" i="11"/>
  <c r="J296" i="8" s="1"/>
  <c r="W399" i="11"/>
  <c r="J266" i="8" s="1"/>
  <c r="V399" i="11"/>
  <c r="J236" i="8" s="1"/>
  <c r="U399" i="11"/>
  <c r="J206" i="8" s="1"/>
  <c r="T399" i="11"/>
  <c r="J176" i="8" s="1"/>
  <c r="S399" i="11"/>
  <c r="J146" i="8" s="1"/>
  <c r="AH397" i="11"/>
  <c r="H506" i="7" s="1"/>
  <c r="I506" i="7" s="1"/>
  <c r="AG397" i="11"/>
  <c r="H566" i="7" s="1"/>
  <c r="I566" i="7" s="1"/>
  <c r="AF397" i="11"/>
  <c r="H536" i="7" s="1"/>
  <c r="I536" i="7" s="1"/>
  <c r="AE397" i="11"/>
  <c r="H326" i="7" s="1"/>
  <c r="AD397" i="11"/>
  <c r="AC397" i="11"/>
  <c r="H446" i="7" s="1"/>
  <c r="AB397" i="11"/>
  <c r="H416" i="7" s="1"/>
  <c r="AA397" i="11"/>
  <c r="H386" i="7" s="1"/>
  <c r="Z397" i="11"/>
  <c r="H356" i="7" s="1"/>
  <c r="Y397" i="11"/>
  <c r="H116" i="7" s="1"/>
  <c r="X397" i="11"/>
  <c r="H296" i="7" s="1"/>
  <c r="W397" i="11"/>
  <c r="H266" i="7" s="1"/>
  <c r="V397" i="11"/>
  <c r="H236" i="7" s="1"/>
  <c r="U397" i="11"/>
  <c r="H206" i="7" s="1"/>
  <c r="T397" i="11"/>
  <c r="H176" i="7" s="1"/>
  <c r="S397" i="11"/>
  <c r="H146" i="7" s="1"/>
  <c r="AH395" i="11"/>
  <c r="H506" i="8" s="1"/>
  <c r="I506" i="8" s="1"/>
  <c r="AG395" i="11"/>
  <c r="H566" i="8" s="1"/>
  <c r="I566" i="8" s="1"/>
  <c r="AF395" i="11"/>
  <c r="H536" i="8" s="1"/>
  <c r="I536" i="8" s="1"/>
  <c r="AE395" i="11"/>
  <c r="H326" i="8" s="1"/>
  <c r="AD395" i="11"/>
  <c r="AT397" i="11" s="1"/>
  <c r="AC395" i="11"/>
  <c r="H446" i="8" s="1"/>
  <c r="AB395" i="11"/>
  <c r="H416" i="8" s="1"/>
  <c r="AA395" i="11"/>
  <c r="H386" i="8" s="1"/>
  <c r="Z395" i="11"/>
  <c r="H356" i="8" s="1"/>
  <c r="Y395" i="11"/>
  <c r="H116" i="8" s="1"/>
  <c r="X395" i="11"/>
  <c r="H296" i="8" s="1"/>
  <c r="W395" i="11"/>
  <c r="H266" i="8" s="1"/>
  <c r="V395" i="11"/>
  <c r="H236" i="8" s="1"/>
  <c r="U395" i="11"/>
  <c r="H206" i="8" s="1"/>
  <c r="T395" i="11"/>
  <c r="H176" i="8" s="1"/>
  <c r="S395" i="11"/>
  <c r="H146" i="8" s="1"/>
  <c r="AH393" i="11"/>
  <c r="F506" i="7" s="1"/>
  <c r="G506" i="7" s="1"/>
  <c r="AG393" i="11"/>
  <c r="F566" i="7" s="1"/>
  <c r="G566" i="7" s="1"/>
  <c r="AF393" i="11"/>
  <c r="F536" i="7" s="1"/>
  <c r="G536" i="7" s="1"/>
  <c r="AE393" i="11"/>
  <c r="F326" i="7" s="1"/>
  <c r="AD393" i="11"/>
  <c r="AC393" i="11"/>
  <c r="F446" i="7" s="1"/>
  <c r="AB393" i="11"/>
  <c r="F416" i="7" s="1"/>
  <c r="AA393" i="11"/>
  <c r="F386" i="7" s="1"/>
  <c r="Z393" i="11"/>
  <c r="F356" i="7" s="1"/>
  <c r="Y393" i="11"/>
  <c r="F116" i="7" s="1"/>
  <c r="X393" i="11"/>
  <c r="F296" i="7" s="1"/>
  <c r="W393" i="11"/>
  <c r="F266" i="7" s="1"/>
  <c r="V393" i="11"/>
  <c r="F236" i="7" s="1"/>
  <c r="U393" i="11"/>
  <c r="F206" i="7" s="1"/>
  <c r="T393" i="11"/>
  <c r="F176" i="7" s="1"/>
  <c r="S393" i="11"/>
  <c r="F146" i="7" s="1"/>
  <c r="AH391" i="11"/>
  <c r="F506" i="8" s="1"/>
  <c r="G506" i="8" s="1"/>
  <c r="AG391" i="11"/>
  <c r="F566" i="8" s="1"/>
  <c r="G566" i="8" s="1"/>
  <c r="AF391" i="11"/>
  <c r="F536" i="8" s="1"/>
  <c r="G536" i="8" s="1"/>
  <c r="AE391" i="11"/>
  <c r="F326" i="8" s="1"/>
  <c r="AD391" i="11"/>
  <c r="AT393" i="11" s="1"/>
  <c r="AC391" i="11"/>
  <c r="F446" i="8" s="1"/>
  <c r="AB391" i="11"/>
  <c r="F416" i="8" s="1"/>
  <c r="AA391" i="11"/>
  <c r="F386" i="8" s="1"/>
  <c r="Z391" i="11"/>
  <c r="F356" i="8" s="1"/>
  <c r="Y391" i="11"/>
  <c r="F116" i="8" s="1"/>
  <c r="X391" i="11"/>
  <c r="F296" i="8" s="1"/>
  <c r="W391" i="11"/>
  <c r="F266" i="8" s="1"/>
  <c r="V391" i="11"/>
  <c r="F236" i="8" s="1"/>
  <c r="U391" i="11"/>
  <c r="F206" i="8" s="1"/>
  <c r="T391" i="11"/>
  <c r="F176" i="8" s="1"/>
  <c r="S391" i="11"/>
  <c r="F146" i="8" s="1"/>
  <c r="AH389" i="11"/>
  <c r="D506" i="7" s="1"/>
  <c r="E506" i="7" s="1"/>
  <c r="AG389" i="11"/>
  <c r="D566" i="7" s="1"/>
  <c r="E566" i="7" s="1"/>
  <c r="AF389" i="11"/>
  <c r="D536" i="7" s="1"/>
  <c r="E536" i="7" s="1"/>
  <c r="AE389" i="11"/>
  <c r="D326" i="7" s="1"/>
  <c r="AD389" i="11"/>
  <c r="AC389" i="11"/>
  <c r="D446" i="7" s="1"/>
  <c r="AB389" i="11"/>
  <c r="D416" i="7" s="1"/>
  <c r="AA389" i="11"/>
  <c r="D386" i="7" s="1"/>
  <c r="Z389" i="11"/>
  <c r="D356" i="7" s="1"/>
  <c r="Y389" i="11"/>
  <c r="D116" i="7" s="1"/>
  <c r="X389" i="11"/>
  <c r="D296" i="7" s="1"/>
  <c r="W389" i="11"/>
  <c r="D266" i="7" s="1"/>
  <c r="V389" i="11"/>
  <c r="D236" i="7" s="1"/>
  <c r="U389" i="11"/>
  <c r="D206" i="7" s="1"/>
  <c r="T389" i="11"/>
  <c r="D176" i="7" s="1"/>
  <c r="S389" i="11"/>
  <c r="D146" i="7" s="1"/>
  <c r="AH387" i="11"/>
  <c r="D506" i="8" s="1"/>
  <c r="E506" i="8" s="1"/>
  <c r="AG387" i="11"/>
  <c r="D566" i="8" s="1"/>
  <c r="E566" i="8" s="1"/>
  <c r="AF387" i="11"/>
  <c r="D536" i="8" s="1"/>
  <c r="E536" i="8" s="1"/>
  <c r="AE387" i="11"/>
  <c r="D326" i="8" s="1"/>
  <c r="AD387" i="11"/>
  <c r="AC387" i="11"/>
  <c r="D446" i="8" s="1"/>
  <c r="AB387" i="11"/>
  <c r="D416" i="8" s="1"/>
  <c r="AA387" i="11"/>
  <c r="D386" i="8" s="1"/>
  <c r="Z387" i="11"/>
  <c r="D356" i="8" s="1"/>
  <c r="Y387" i="11"/>
  <c r="D116" i="8" s="1"/>
  <c r="X387" i="11"/>
  <c r="D296" i="8" s="1"/>
  <c r="W387" i="11"/>
  <c r="D266" i="8" s="1"/>
  <c r="V387" i="11"/>
  <c r="D236" i="8" s="1"/>
  <c r="U387" i="11"/>
  <c r="D206" i="8" s="1"/>
  <c r="T387" i="11"/>
  <c r="D176" i="8" s="1"/>
  <c r="S387" i="11"/>
  <c r="D146" i="8" s="1"/>
  <c r="AH385" i="11"/>
  <c r="B506" i="7" s="1"/>
  <c r="C506" i="7" s="1"/>
  <c r="AG385" i="11"/>
  <c r="B566" i="7" s="1"/>
  <c r="C566" i="7" s="1"/>
  <c r="AF385" i="11"/>
  <c r="B536" i="7" s="1"/>
  <c r="C536" i="7" s="1"/>
  <c r="AE385" i="11"/>
  <c r="B326" i="7" s="1"/>
  <c r="AD385" i="11"/>
  <c r="AC385" i="11"/>
  <c r="B446" i="7" s="1"/>
  <c r="AB385" i="11"/>
  <c r="B416" i="7" s="1"/>
  <c r="AA385" i="11"/>
  <c r="B386" i="7" s="1"/>
  <c r="Z385" i="11"/>
  <c r="B356" i="7" s="1"/>
  <c r="Y385" i="11"/>
  <c r="B116" i="7" s="1"/>
  <c r="X385" i="11"/>
  <c r="B296" i="7" s="1"/>
  <c r="W385" i="11"/>
  <c r="B266" i="7" s="1"/>
  <c r="V385" i="11"/>
  <c r="B236" i="7" s="1"/>
  <c r="U385" i="11"/>
  <c r="B206" i="7" s="1"/>
  <c r="T385" i="11"/>
  <c r="B176" i="7" s="1"/>
  <c r="S385" i="11"/>
  <c r="B146" i="7" s="1"/>
  <c r="AH383" i="11"/>
  <c r="B506" i="8" s="1"/>
  <c r="C506" i="8" s="1"/>
  <c r="AG383" i="11"/>
  <c r="B566" i="8" s="1"/>
  <c r="C566" i="8" s="1"/>
  <c r="AF383" i="11"/>
  <c r="B536" i="8" s="1"/>
  <c r="C536" i="8" s="1"/>
  <c r="AE383" i="11"/>
  <c r="B326" i="8" s="1"/>
  <c r="AD383" i="11"/>
  <c r="AC383" i="11"/>
  <c r="B446" i="8" s="1"/>
  <c r="AB383" i="11"/>
  <c r="B416" i="8" s="1"/>
  <c r="AA383" i="11"/>
  <c r="B386" i="8" s="1"/>
  <c r="Z383" i="11"/>
  <c r="B356" i="8" s="1"/>
  <c r="Y383" i="11"/>
  <c r="B116" i="8" s="1"/>
  <c r="X383" i="11"/>
  <c r="B296" i="8" s="1"/>
  <c r="W383" i="11"/>
  <c r="B266" i="8" s="1"/>
  <c r="V383" i="11"/>
  <c r="B236" i="8" s="1"/>
  <c r="U383" i="11"/>
  <c r="B206" i="8" s="1"/>
  <c r="T383" i="11"/>
  <c r="B176" i="8" s="1"/>
  <c r="S383" i="11"/>
  <c r="B146" i="8" s="1"/>
  <c r="AH380" i="11"/>
  <c r="AG380" i="11"/>
  <c r="AF380" i="11"/>
  <c r="AE380" i="11"/>
  <c r="AD380" i="11"/>
  <c r="AC380" i="11"/>
  <c r="AB380" i="11"/>
  <c r="AA380" i="11"/>
  <c r="Z380" i="11"/>
  <c r="Y380" i="11"/>
  <c r="X380" i="11"/>
  <c r="W380" i="11"/>
  <c r="V380" i="11"/>
  <c r="U380" i="11"/>
  <c r="T380" i="11"/>
  <c r="S380" i="11"/>
  <c r="AH378" i="11"/>
  <c r="S85" i="7" s="1"/>
  <c r="AG378" i="11"/>
  <c r="AF378" i="11"/>
  <c r="AE378" i="11"/>
  <c r="S55" i="7" s="1"/>
  <c r="AD378" i="11"/>
  <c r="AC378" i="11"/>
  <c r="AB378" i="11"/>
  <c r="AA378" i="11"/>
  <c r="Z378" i="11"/>
  <c r="Y378" i="11"/>
  <c r="S25" i="7" s="1"/>
  <c r="X378" i="11"/>
  <c r="W378" i="11"/>
  <c r="V378" i="11"/>
  <c r="U378" i="11"/>
  <c r="T378" i="11"/>
  <c r="S378" i="11"/>
  <c r="AH376" i="11"/>
  <c r="L505" i="7" s="1"/>
  <c r="AG376" i="11"/>
  <c r="L565" i="7" s="1"/>
  <c r="AF376" i="11"/>
  <c r="L535" i="7" s="1"/>
  <c r="AE376" i="11"/>
  <c r="L325" i="7" s="1"/>
  <c r="M325" i="7" s="1"/>
  <c r="AD376" i="11"/>
  <c r="AC376" i="11"/>
  <c r="L445" i="7" s="1"/>
  <c r="M445" i="7" s="1"/>
  <c r="AB376" i="11"/>
  <c r="L415" i="7" s="1"/>
  <c r="M415" i="7" s="1"/>
  <c r="AA376" i="11"/>
  <c r="L385" i="7" s="1"/>
  <c r="M385" i="7" s="1"/>
  <c r="Z376" i="11"/>
  <c r="L355" i="7" s="1"/>
  <c r="M355" i="7" s="1"/>
  <c r="Y376" i="11"/>
  <c r="X376" i="11"/>
  <c r="W376" i="11"/>
  <c r="V376" i="11"/>
  <c r="U376" i="11"/>
  <c r="T376" i="11"/>
  <c r="S376" i="11"/>
  <c r="AH374" i="11"/>
  <c r="L505" i="8" s="1"/>
  <c r="AG374" i="11"/>
  <c r="L565" i="8" s="1"/>
  <c r="AF374" i="11"/>
  <c r="L535" i="8" s="1"/>
  <c r="AE374" i="11"/>
  <c r="L325" i="8" s="1"/>
  <c r="M325" i="8" s="1"/>
  <c r="AD374" i="11"/>
  <c r="AC374" i="11"/>
  <c r="L445" i="8" s="1"/>
  <c r="M445" i="8" s="1"/>
  <c r="AB374" i="11"/>
  <c r="L415" i="8" s="1"/>
  <c r="M415" i="8" s="1"/>
  <c r="AA374" i="11"/>
  <c r="L385" i="8" s="1"/>
  <c r="M385" i="8" s="1"/>
  <c r="Z374" i="11"/>
  <c r="L355" i="8" s="1"/>
  <c r="M355" i="8" s="1"/>
  <c r="Y374" i="11"/>
  <c r="X374" i="11"/>
  <c r="W374" i="11"/>
  <c r="V374" i="11"/>
  <c r="U374" i="11"/>
  <c r="T374" i="11"/>
  <c r="S374" i="11"/>
  <c r="AH372" i="11"/>
  <c r="J505" i="7" s="1"/>
  <c r="K505" i="7" s="1"/>
  <c r="AG372" i="11"/>
  <c r="J565" i="7" s="1"/>
  <c r="K565" i="7" s="1"/>
  <c r="AF372" i="11"/>
  <c r="J535" i="7" s="1"/>
  <c r="K535" i="7" s="1"/>
  <c r="AE372" i="11"/>
  <c r="J325" i="7" s="1"/>
  <c r="AD372" i="11"/>
  <c r="AC372" i="11"/>
  <c r="J445" i="7" s="1"/>
  <c r="K445" i="7" s="1"/>
  <c r="AB372" i="11"/>
  <c r="J415" i="7" s="1"/>
  <c r="AA372" i="11"/>
  <c r="J385" i="7" s="1"/>
  <c r="K385" i="7" s="1"/>
  <c r="Z372" i="11"/>
  <c r="J355" i="7" s="1"/>
  <c r="K355" i="7" s="1"/>
  <c r="Y372" i="11"/>
  <c r="J115" i="7" s="1"/>
  <c r="X372" i="11"/>
  <c r="J295" i="7" s="1"/>
  <c r="K295" i="7" s="1"/>
  <c r="W372" i="11"/>
  <c r="J265" i="7" s="1"/>
  <c r="V372" i="11"/>
  <c r="J235" i="7" s="1"/>
  <c r="K235" i="7" s="1"/>
  <c r="U372" i="11"/>
  <c r="J205" i="7" s="1"/>
  <c r="T372" i="11"/>
  <c r="J175" i="7" s="1"/>
  <c r="S372" i="11"/>
  <c r="J145" i="7" s="1"/>
  <c r="AH370" i="11"/>
  <c r="J505" i="8" s="1"/>
  <c r="K505" i="8" s="1"/>
  <c r="AG370" i="11"/>
  <c r="J565" i="8" s="1"/>
  <c r="K565" i="8" s="1"/>
  <c r="AF370" i="11"/>
  <c r="J535" i="8" s="1"/>
  <c r="K535" i="8" s="1"/>
  <c r="AE370" i="11"/>
  <c r="J325" i="8" s="1"/>
  <c r="AD370" i="11"/>
  <c r="AC370" i="11"/>
  <c r="J445" i="8" s="1"/>
  <c r="K445" i="8" s="1"/>
  <c r="AB370" i="11"/>
  <c r="J415" i="8" s="1"/>
  <c r="AA370" i="11"/>
  <c r="J385" i="8" s="1"/>
  <c r="K385" i="8" s="1"/>
  <c r="Z370" i="11"/>
  <c r="J355" i="8" s="1"/>
  <c r="K355" i="8" s="1"/>
  <c r="Y370" i="11"/>
  <c r="J115" i="8" s="1"/>
  <c r="X370" i="11"/>
  <c r="J295" i="8" s="1"/>
  <c r="K295" i="8" s="1"/>
  <c r="W370" i="11"/>
  <c r="J265" i="8" s="1"/>
  <c r="V370" i="11"/>
  <c r="J235" i="8" s="1"/>
  <c r="K235" i="8" s="1"/>
  <c r="U370" i="11"/>
  <c r="J205" i="8" s="1"/>
  <c r="T370" i="11"/>
  <c r="J175" i="8" s="1"/>
  <c r="S370" i="11"/>
  <c r="J145" i="8" s="1"/>
  <c r="AH368" i="11"/>
  <c r="H505" i="7" s="1"/>
  <c r="I505" i="7" s="1"/>
  <c r="AG368" i="11"/>
  <c r="H565" i="7" s="1"/>
  <c r="I565" i="7" s="1"/>
  <c r="AF368" i="11"/>
  <c r="H535" i="7" s="1"/>
  <c r="I535" i="7" s="1"/>
  <c r="AE368" i="11"/>
  <c r="H325" i="7" s="1"/>
  <c r="AD368" i="11"/>
  <c r="AC368" i="11"/>
  <c r="H445" i="7" s="1"/>
  <c r="I445" i="7" s="1"/>
  <c r="AB368" i="11"/>
  <c r="H415" i="7" s="1"/>
  <c r="AA368" i="11"/>
  <c r="H385" i="7" s="1"/>
  <c r="Z368" i="11"/>
  <c r="H355" i="7" s="1"/>
  <c r="I355" i="7" s="1"/>
  <c r="Y368" i="11"/>
  <c r="H115" i="7" s="1"/>
  <c r="X368" i="11"/>
  <c r="H295" i="7" s="1"/>
  <c r="I295" i="7" s="1"/>
  <c r="W368" i="11"/>
  <c r="H265" i="7" s="1"/>
  <c r="V368" i="11"/>
  <c r="H235" i="7" s="1"/>
  <c r="I235" i="7" s="1"/>
  <c r="U368" i="11"/>
  <c r="H205" i="7" s="1"/>
  <c r="T368" i="11"/>
  <c r="H175" i="7" s="1"/>
  <c r="S368" i="11"/>
  <c r="H145" i="7" s="1"/>
  <c r="AH366" i="11"/>
  <c r="H505" i="8" s="1"/>
  <c r="I505" i="8" s="1"/>
  <c r="AG366" i="11"/>
  <c r="H565" i="8" s="1"/>
  <c r="I565" i="8" s="1"/>
  <c r="AF366" i="11"/>
  <c r="H535" i="8" s="1"/>
  <c r="I535" i="8" s="1"/>
  <c r="AE366" i="11"/>
  <c r="H325" i="8" s="1"/>
  <c r="AD366" i="11"/>
  <c r="AT368" i="11" s="1"/>
  <c r="AC366" i="11"/>
  <c r="H445" i="8" s="1"/>
  <c r="I445" i="8" s="1"/>
  <c r="AB366" i="11"/>
  <c r="H415" i="8" s="1"/>
  <c r="AA366" i="11"/>
  <c r="H385" i="8" s="1"/>
  <c r="Z366" i="11"/>
  <c r="H355" i="8" s="1"/>
  <c r="I355" i="8" s="1"/>
  <c r="Y366" i="11"/>
  <c r="H115" i="8" s="1"/>
  <c r="X366" i="11"/>
  <c r="H295" i="8" s="1"/>
  <c r="I295" i="8" s="1"/>
  <c r="W366" i="11"/>
  <c r="H265" i="8" s="1"/>
  <c r="V366" i="11"/>
  <c r="H235" i="8" s="1"/>
  <c r="I235" i="8" s="1"/>
  <c r="U366" i="11"/>
  <c r="H205" i="8" s="1"/>
  <c r="T366" i="11"/>
  <c r="H175" i="8" s="1"/>
  <c r="S366" i="11"/>
  <c r="H145" i="8" s="1"/>
  <c r="AH364" i="11"/>
  <c r="F505" i="7" s="1"/>
  <c r="G505" i="7" s="1"/>
  <c r="AG364" i="11"/>
  <c r="F565" i="7" s="1"/>
  <c r="G565" i="7" s="1"/>
  <c r="AF364" i="11"/>
  <c r="F535" i="7" s="1"/>
  <c r="G535" i="7" s="1"/>
  <c r="AE364" i="11"/>
  <c r="F325" i="7" s="1"/>
  <c r="AD364" i="11"/>
  <c r="AC364" i="11"/>
  <c r="F445" i="7" s="1"/>
  <c r="G445" i="7" s="1"/>
  <c r="AB364" i="11"/>
  <c r="F415" i="7" s="1"/>
  <c r="AA364" i="11"/>
  <c r="F385" i="7" s="1"/>
  <c r="Z364" i="11"/>
  <c r="F355" i="7" s="1"/>
  <c r="G355" i="7" s="1"/>
  <c r="Y364" i="11"/>
  <c r="F115" i="7" s="1"/>
  <c r="X364" i="11"/>
  <c r="F295" i="7" s="1"/>
  <c r="G295" i="7" s="1"/>
  <c r="W364" i="11"/>
  <c r="F265" i="7" s="1"/>
  <c r="V364" i="11"/>
  <c r="F235" i="7" s="1"/>
  <c r="G235" i="7" s="1"/>
  <c r="U364" i="11"/>
  <c r="F205" i="7" s="1"/>
  <c r="T364" i="11"/>
  <c r="F175" i="7" s="1"/>
  <c r="S364" i="11"/>
  <c r="F145" i="7" s="1"/>
  <c r="AH362" i="11"/>
  <c r="F505" i="8" s="1"/>
  <c r="G505" i="8" s="1"/>
  <c r="AG362" i="11"/>
  <c r="F565" i="8" s="1"/>
  <c r="G565" i="8" s="1"/>
  <c r="AF362" i="11"/>
  <c r="F535" i="8" s="1"/>
  <c r="G535" i="8" s="1"/>
  <c r="AE362" i="11"/>
  <c r="F325" i="8" s="1"/>
  <c r="AD362" i="11"/>
  <c r="AT364" i="11" s="1"/>
  <c r="AC362" i="11"/>
  <c r="F445" i="8" s="1"/>
  <c r="G445" i="8" s="1"/>
  <c r="AB362" i="11"/>
  <c r="F415" i="8" s="1"/>
  <c r="AA362" i="11"/>
  <c r="F385" i="8" s="1"/>
  <c r="Z362" i="11"/>
  <c r="F355" i="8" s="1"/>
  <c r="G355" i="8" s="1"/>
  <c r="Y362" i="11"/>
  <c r="F115" i="8" s="1"/>
  <c r="X362" i="11"/>
  <c r="F295" i="8" s="1"/>
  <c r="G295" i="8" s="1"/>
  <c r="W362" i="11"/>
  <c r="F265" i="8" s="1"/>
  <c r="V362" i="11"/>
  <c r="F235" i="8" s="1"/>
  <c r="G235" i="8" s="1"/>
  <c r="U362" i="11"/>
  <c r="F205" i="8" s="1"/>
  <c r="T362" i="11"/>
  <c r="F175" i="8" s="1"/>
  <c r="S362" i="11"/>
  <c r="F145" i="8" s="1"/>
  <c r="AH360" i="11"/>
  <c r="D505" i="7" s="1"/>
  <c r="E505" i="7" s="1"/>
  <c r="AG360" i="11"/>
  <c r="D565" i="7" s="1"/>
  <c r="E565" i="7" s="1"/>
  <c r="AF360" i="11"/>
  <c r="D535" i="7" s="1"/>
  <c r="E535" i="7" s="1"/>
  <c r="AE360" i="11"/>
  <c r="D325" i="7" s="1"/>
  <c r="AD360" i="11"/>
  <c r="AC360" i="11"/>
  <c r="D445" i="7" s="1"/>
  <c r="E445" i="7" s="1"/>
  <c r="AB360" i="11"/>
  <c r="D415" i="7" s="1"/>
  <c r="AA360" i="11"/>
  <c r="D385" i="7" s="1"/>
  <c r="Z360" i="11"/>
  <c r="D355" i="7" s="1"/>
  <c r="E355" i="7" s="1"/>
  <c r="Y360" i="11"/>
  <c r="D115" i="7" s="1"/>
  <c r="X360" i="11"/>
  <c r="D295" i="7" s="1"/>
  <c r="E295" i="7" s="1"/>
  <c r="W360" i="11"/>
  <c r="D265" i="7" s="1"/>
  <c r="V360" i="11"/>
  <c r="D235" i="7" s="1"/>
  <c r="E235" i="7" s="1"/>
  <c r="U360" i="11"/>
  <c r="D205" i="7" s="1"/>
  <c r="T360" i="11"/>
  <c r="D175" i="7" s="1"/>
  <c r="S360" i="11"/>
  <c r="D145" i="7" s="1"/>
  <c r="AH358" i="11"/>
  <c r="D505" i="8" s="1"/>
  <c r="E505" i="8" s="1"/>
  <c r="AG358" i="11"/>
  <c r="D565" i="8" s="1"/>
  <c r="E565" i="8" s="1"/>
  <c r="AF358" i="11"/>
  <c r="D535" i="8" s="1"/>
  <c r="E535" i="8" s="1"/>
  <c r="AE358" i="11"/>
  <c r="D325" i="8" s="1"/>
  <c r="AD358" i="11"/>
  <c r="AC358" i="11"/>
  <c r="D445" i="8" s="1"/>
  <c r="E445" i="8" s="1"/>
  <c r="AB358" i="11"/>
  <c r="D415" i="8" s="1"/>
  <c r="AA358" i="11"/>
  <c r="D385" i="8" s="1"/>
  <c r="Z358" i="11"/>
  <c r="D355" i="8" s="1"/>
  <c r="E355" i="8" s="1"/>
  <c r="Y358" i="11"/>
  <c r="D115" i="8" s="1"/>
  <c r="X358" i="11"/>
  <c r="D295" i="8" s="1"/>
  <c r="E295" i="8" s="1"/>
  <c r="W358" i="11"/>
  <c r="D265" i="8" s="1"/>
  <c r="V358" i="11"/>
  <c r="D235" i="8" s="1"/>
  <c r="E235" i="8" s="1"/>
  <c r="U358" i="11"/>
  <c r="D205" i="8" s="1"/>
  <c r="T358" i="11"/>
  <c r="D175" i="8" s="1"/>
  <c r="S358" i="11"/>
  <c r="D145" i="8" s="1"/>
  <c r="AH356" i="11"/>
  <c r="B505" i="7" s="1"/>
  <c r="C505" i="7" s="1"/>
  <c r="AG356" i="11"/>
  <c r="B565" i="7" s="1"/>
  <c r="C565" i="7" s="1"/>
  <c r="AF356" i="11"/>
  <c r="B535" i="7" s="1"/>
  <c r="C535" i="7" s="1"/>
  <c r="AE356" i="11"/>
  <c r="B325" i="7" s="1"/>
  <c r="AD356" i="11"/>
  <c r="AC356" i="11"/>
  <c r="B445" i="7" s="1"/>
  <c r="C445" i="7" s="1"/>
  <c r="AB356" i="11"/>
  <c r="B415" i="7" s="1"/>
  <c r="AA356" i="11"/>
  <c r="B385" i="7" s="1"/>
  <c r="Z356" i="11"/>
  <c r="B355" i="7" s="1"/>
  <c r="C355" i="7" s="1"/>
  <c r="Y356" i="11"/>
  <c r="B115" i="7" s="1"/>
  <c r="X356" i="11"/>
  <c r="B295" i="7" s="1"/>
  <c r="C295" i="7" s="1"/>
  <c r="W356" i="11"/>
  <c r="B265" i="7" s="1"/>
  <c r="V356" i="11"/>
  <c r="B235" i="7" s="1"/>
  <c r="C235" i="7" s="1"/>
  <c r="U356" i="11"/>
  <c r="B205" i="7" s="1"/>
  <c r="T356" i="11"/>
  <c r="B175" i="7" s="1"/>
  <c r="S356" i="11"/>
  <c r="B145" i="7" s="1"/>
  <c r="AH354" i="11"/>
  <c r="B505" i="8" s="1"/>
  <c r="C505" i="8" s="1"/>
  <c r="AG354" i="11"/>
  <c r="B565" i="8" s="1"/>
  <c r="C565" i="8" s="1"/>
  <c r="AF354" i="11"/>
  <c r="B535" i="8" s="1"/>
  <c r="C535" i="8" s="1"/>
  <c r="AE354" i="11"/>
  <c r="B325" i="8" s="1"/>
  <c r="AD354" i="11"/>
  <c r="AC354" i="11"/>
  <c r="B445" i="8" s="1"/>
  <c r="C445" i="8" s="1"/>
  <c r="AB354" i="11"/>
  <c r="B415" i="8" s="1"/>
  <c r="AA354" i="11"/>
  <c r="B385" i="8" s="1"/>
  <c r="Z354" i="11"/>
  <c r="B355" i="8" s="1"/>
  <c r="C355" i="8" s="1"/>
  <c r="Y354" i="11"/>
  <c r="B115" i="8" s="1"/>
  <c r="X354" i="11"/>
  <c r="B295" i="8" s="1"/>
  <c r="C295" i="8" s="1"/>
  <c r="W354" i="11"/>
  <c r="B265" i="8" s="1"/>
  <c r="V354" i="11"/>
  <c r="B235" i="8" s="1"/>
  <c r="C235" i="8" s="1"/>
  <c r="U354" i="11"/>
  <c r="B205" i="8" s="1"/>
  <c r="T354" i="11"/>
  <c r="B175" i="8" s="1"/>
  <c r="S354" i="11"/>
  <c r="B145" i="8" s="1"/>
  <c r="AH351" i="11"/>
  <c r="AG351" i="11"/>
  <c r="AF351" i="11"/>
  <c r="AE351" i="11"/>
  <c r="AD351" i="11"/>
  <c r="AC351" i="11"/>
  <c r="AB351" i="11"/>
  <c r="AA351" i="11"/>
  <c r="Z351" i="11"/>
  <c r="Y351" i="11"/>
  <c r="X351" i="11"/>
  <c r="W351" i="11"/>
  <c r="V351" i="11"/>
  <c r="U351" i="11"/>
  <c r="T351" i="11"/>
  <c r="S351" i="11"/>
  <c r="AH349" i="11"/>
  <c r="S83" i="7" s="1"/>
  <c r="AG349" i="11"/>
  <c r="AF349" i="11"/>
  <c r="AE349" i="11"/>
  <c r="S53" i="7" s="1"/>
  <c r="AD349" i="11"/>
  <c r="AC349" i="11"/>
  <c r="AB349" i="11"/>
  <c r="AA349" i="11"/>
  <c r="Z349" i="11"/>
  <c r="Y349" i="11"/>
  <c r="S23" i="7" s="1"/>
  <c r="X349" i="11"/>
  <c r="W349" i="11"/>
  <c r="V349" i="11"/>
  <c r="U349" i="11"/>
  <c r="T349" i="11"/>
  <c r="S349" i="11"/>
  <c r="AH347" i="11"/>
  <c r="L503" i="7" s="1"/>
  <c r="M503" i="7" s="1"/>
  <c r="AG347" i="11"/>
  <c r="L563" i="7" s="1"/>
  <c r="M563" i="7" s="1"/>
  <c r="AF347" i="11"/>
  <c r="L533" i="7" s="1"/>
  <c r="M533" i="7" s="1"/>
  <c r="AE347" i="11"/>
  <c r="L323" i="7" s="1"/>
  <c r="M323" i="7" s="1"/>
  <c r="AD347" i="11"/>
  <c r="AC347" i="11"/>
  <c r="L443" i="7" s="1"/>
  <c r="M443" i="7" s="1"/>
  <c r="AB347" i="11"/>
  <c r="L413" i="7" s="1"/>
  <c r="M413" i="7" s="1"/>
  <c r="AA347" i="11"/>
  <c r="L383" i="7" s="1"/>
  <c r="M383" i="7" s="1"/>
  <c r="Z347" i="11"/>
  <c r="L353" i="7" s="1"/>
  <c r="M353" i="7" s="1"/>
  <c r="Y347" i="11"/>
  <c r="X347" i="11"/>
  <c r="W347" i="11"/>
  <c r="V347" i="11"/>
  <c r="U347" i="11"/>
  <c r="T347" i="11"/>
  <c r="S347" i="11"/>
  <c r="AH345" i="11"/>
  <c r="L503" i="8" s="1"/>
  <c r="M503" i="8" s="1"/>
  <c r="AG345" i="11"/>
  <c r="L563" i="8" s="1"/>
  <c r="M563" i="8" s="1"/>
  <c r="AF345" i="11"/>
  <c r="L533" i="8" s="1"/>
  <c r="M533" i="8" s="1"/>
  <c r="AE345" i="11"/>
  <c r="L323" i="8" s="1"/>
  <c r="M323" i="8" s="1"/>
  <c r="AD345" i="11"/>
  <c r="AC345" i="11"/>
  <c r="L443" i="8" s="1"/>
  <c r="M443" i="8" s="1"/>
  <c r="AB345" i="11"/>
  <c r="L413" i="8" s="1"/>
  <c r="M413" i="8" s="1"/>
  <c r="AA345" i="11"/>
  <c r="L383" i="8" s="1"/>
  <c r="M383" i="8" s="1"/>
  <c r="Z345" i="11"/>
  <c r="L353" i="8" s="1"/>
  <c r="M353" i="8" s="1"/>
  <c r="Y345" i="11"/>
  <c r="X345" i="11"/>
  <c r="W345" i="11"/>
  <c r="V345" i="11"/>
  <c r="U345" i="11"/>
  <c r="T345" i="11"/>
  <c r="S345" i="11"/>
  <c r="AH343" i="11"/>
  <c r="J503" i="7" s="1"/>
  <c r="K503" i="7" s="1"/>
  <c r="AG343" i="11"/>
  <c r="J563" i="7" s="1"/>
  <c r="K563" i="7" s="1"/>
  <c r="AF343" i="11"/>
  <c r="J533" i="7" s="1"/>
  <c r="K533" i="7" s="1"/>
  <c r="AE343" i="11"/>
  <c r="J323" i="7" s="1"/>
  <c r="AD343" i="11"/>
  <c r="AC343" i="11"/>
  <c r="J443" i="7" s="1"/>
  <c r="AB343" i="11"/>
  <c r="J413" i="7" s="1"/>
  <c r="AA343" i="11"/>
  <c r="J383" i="7" s="1"/>
  <c r="Z343" i="11"/>
  <c r="J353" i="7" s="1"/>
  <c r="K353" i="7" s="1"/>
  <c r="Y343" i="11"/>
  <c r="J113" i="7" s="1"/>
  <c r="X343" i="11"/>
  <c r="J293" i="7" s="1"/>
  <c r="W343" i="11"/>
  <c r="J263" i="7" s="1"/>
  <c r="V343" i="11"/>
  <c r="J233" i="7" s="1"/>
  <c r="K233" i="7" s="1"/>
  <c r="U343" i="11"/>
  <c r="J203" i="7" s="1"/>
  <c r="T343" i="11"/>
  <c r="J173" i="7" s="1"/>
  <c r="K173" i="7" s="1"/>
  <c r="S343" i="11"/>
  <c r="J143" i="7" s="1"/>
  <c r="AH341" i="11"/>
  <c r="J503" i="8" s="1"/>
  <c r="K503" i="8" s="1"/>
  <c r="AG341" i="11"/>
  <c r="J563" i="8" s="1"/>
  <c r="K563" i="8" s="1"/>
  <c r="AF341" i="11"/>
  <c r="J533" i="8" s="1"/>
  <c r="K533" i="8" s="1"/>
  <c r="AE341" i="11"/>
  <c r="J323" i="8" s="1"/>
  <c r="AD341" i="11"/>
  <c r="AC341" i="11"/>
  <c r="J443" i="8" s="1"/>
  <c r="AB341" i="11"/>
  <c r="J413" i="8" s="1"/>
  <c r="AA341" i="11"/>
  <c r="J383" i="8" s="1"/>
  <c r="Z341" i="11"/>
  <c r="J353" i="8" s="1"/>
  <c r="K353" i="8" s="1"/>
  <c r="Y341" i="11"/>
  <c r="J113" i="8" s="1"/>
  <c r="X341" i="11"/>
  <c r="J293" i="8" s="1"/>
  <c r="W341" i="11"/>
  <c r="J263" i="8" s="1"/>
  <c r="V341" i="11"/>
  <c r="J233" i="8" s="1"/>
  <c r="K233" i="8" s="1"/>
  <c r="U341" i="11"/>
  <c r="J203" i="8" s="1"/>
  <c r="T341" i="11"/>
  <c r="J173" i="8" s="1"/>
  <c r="K173" i="8" s="1"/>
  <c r="S341" i="11"/>
  <c r="J143" i="8" s="1"/>
  <c r="AH339" i="11"/>
  <c r="H503" i="7" s="1"/>
  <c r="I503" i="7" s="1"/>
  <c r="AG339" i="11"/>
  <c r="H563" i="7" s="1"/>
  <c r="I563" i="7" s="1"/>
  <c r="AF339" i="11"/>
  <c r="H533" i="7" s="1"/>
  <c r="I533" i="7" s="1"/>
  <c r="AE339" i="11"/>
  <c r="H323" i="7" s="1"/>
  <c r="AD339" i="11"/>
  <c r="AC339" i="11"/>
  <c r="H443" i="7" s="1"/>
  <c r="AB339" i="11"/>
  <c r="H413" i="7" s="1"/>
  <c r="I413" i="7" s="1"/>
  <c r="AA339" i="11"/>
  <c r="H383" i="7" s="1"/>
  <c r="I383" i="7" s="1"/>
  <c r="Z339" i="11"/>
  <c r="H353" i="7" s="1"/>
  <c r="I353" i="7" s="1"/>
  <c r="Y339" i="11"/>
  <c r="H113" i="7" s="1"/>
  <c r="X339" i="11"/>
  <c r="H293" i="7" s="1"/>
  <c r="W339" i="11"/>
  <c r="H263" i="7" s="1"/>
  <c r="V339" i="11"/>
  <c r="H233" i="7" s="1"/>
  <c r="U339" i="11"/>
  <c r="H203" i="7" s="1"/>
  <c r="T339" i="11"/>
  <c r="H173" i="7" s="1"/>
  <c r="I173" i="7" s="1"/>
  <c r="S339" i="11"/>
  <c r="H143" i="7" s="1"/>
  <c r="AH337" i="11"/>
  <c r="H503" i="8" s="1"/>
  <c r="I503" i="8" s="1"/>
  <c r="AG337" i="11"/>
  <c r="H563" i="8" s="1"/>
  <c r="I563" i="8" s="1"/>
  <c r="AF337" i="11"/>
  <c r="H533" i="8" s="1"/>
  <c r="I533" i="8" s="1"/>
  <c r="AE337" i="11"/>
  <c r="H323" i="8" s="1"/>
  <c r="AD337" i="11"/>
  <c r="AT339" i="11" s="1"/>
  <c r="AC337" i="11"/>
  <c r="H443" i="8" s="1"/>
  <c r="AB337" i="11"/>
  <c r="H413" i="8" s="1"/>
  <c r="I413" i="8" s="1"/>
  <c r="AA337" i="11"/>
  <c r="H383" i="8" s="1"/>
  <c r="I383" i="8" s="1"/>
  <c r="Z337" i="11"/>
  <c r="H353" i="8" s="1"/>
  <c r="I353" i="8" s="1"/>
  <c r="Y337" i="11"/>
  <c r="H113" i="8" s="1"/>
  <c r="X337" i="11"/>
  <c r="H293" i="8" s="1"/>
  <c r="W337" i="11"/>
  <c r="H263" i="8" s="1"/>
  <c r="V337" i="11"/>
  <c r="H233" i="8" s="1"/>
  <c r="U337" i="11"/>
  <c r="H203" i="8" s="1"/>
  <c r="T337" i="11"/>
  <c r="H173" i="8" s="1"/>
  <c r="I173" i="8" s="1"/>
  <c r="S337" i="11"/>
  <c r="H143" i="8" s="1"/>
  <c r="AH335" i="11"/>
  <c r="F503" i="7" s="1"/>
  <c r="G503" i="7" s="1"/>
  <c r="AG335" i="11"/>
  <c r="F563" i="7" s="1"/>
  <c r="G563" i="7" s="1"/>
  <c r="AF335" i="11"/>
  <c r="F533" i="7" s="1"/>
  <c r="G533" i="7" s="1"/>
  <c r="AE335" i="11"/>
  <c r="F323" i="7" s="1"/>
  <c r="AD335" i="11"/>
  <c r="AC335" i="11"/>
  <c r="F443" i="7" s="1"/>
  <c r="AB335" i="11"/>
  <c r="F413" i="7" s="1"/>
  <c r="G413" i="7" s="1"/>
  <c r="AA335" i="11"/>
  <c r="F383" i="7" s="1"/>
  <c r="G383" i="7" s="1"/>
  <c r="Z335" i="11"/>
  <c r="F353" i="7" s="1"/>
  <c r="G353" i="7" s="1"/>
  <c r="Y335" i="11"/>
  <c r="F113" i="7" s="1"/>
  <c r="X335" i="11"/>
  <c r="F293" i="7" s="1"/>
  <c r="W335" i="11"/>
  <c r="F263" i="7" s="1"/>
  <c r="V335" i="11"/>
  <c r="F233" i="7" s="1"/>
  <c r="U335" i="11"/>
  <c r="F203" i="7" s="1"/>
  <c r="T335" i="11"/>
  <c r="F173" i="7" s="1"/>
  <c r="G173" i="7" s="1"/>
  <c r="S335" i="11"/>
  <c r="F143" i="7" s="1"/>
  <c r="AH333" i="11"/>
  <c r="F503" i="8" s="1"/>
  <c r="G503" i="8" s="1"/>
  <c r="AG333" i="11"/>
  <c r="F563" i="8" s="1"/>
  <c r="G563" i="8" s="1"/>
  <c r="AF333" i="11"/>
  <c r="F533" i="8" s="1"/>
  <c r="G533" i="8" s="1"/>
  <c r="AE333" i="11"/>
  <c r="F323" i="8" s="1"/>
  <c r="AD333" i="11"/>
  <c r="AT335" i="11" s="1"/>
  <c r="AC333" i="11"/>
  <c r="F443" i="8" s="1"/>
  <c r="AB333" i="11"/>
  <c r="F413" i="8" s="1"/>
  <c r="G413" i="8" s="1"/>
  <c r="AA333" i="11"/>
  <c r="F383" i="8" s="1"/>
  <c r="G383" i="8" s="1"/>
  <c r="Z333" i="11"/>
  <c r="F353" i="8" s="1"/>
  <c r="G353" i="8" s="1"/>
  <c r="Y333" i="11"/>
  <c r="F113" i="8" s="1"/>
  <c r="X333" i="11"/>
  <c r="F293" i="8" s="1"/>
  <c r="W333" i="11"/>
  <c r="F263" i="8" s="1"/>
  <c r="V333" i="11"/>
  <c r="F233" i="8" s="1"/>
  <c r="U333" i="11"/>
  <c r="F203" i="8" s="1"/>
  <c r="T333" i="11"/>
  <c r="F173" i="8" s="1"/>
  <c r="G173" i="8" s="1"/>
  <c r="S333" i="11"/>
  <c r="F143" i="8" s="1"/>
  <c r="AH331" i="11"/>
  <c r="D503" i="7" s="1"/>
  <c r="E503" i="7" s="1"/>
  <c r="AG331" i="11"/>
  <c r="D563" i="7" s="1"/>
  <c r="E563" i="7" s="1"/>
  <c r="AF331" i="11"/>
  <c r="D533" i="7" s="1"/>
  <c r="E533" i="7" s="1"/>
  <c r="AE331" i="11"/>
  <c r="D323" i="7" s="1"/>
  <c r="AD331" i="11"/>
  <c r="AC331" i="11"/>
  <c r="D443" i="7" s="1"/>
  <c r="AB331" i="11"/>
  <c r="D413" i="7" s="1"/>
  <c r="E413" i="7" s="1"/>
  <c r="AA331" i="11"/>
  <c r="D383" i="7" s="1"/>
  <c r="E383" i="7" s="1"/>
  <c r="Z331" i="11"/>
  <c r="D353" i="7" s="1"/>
  <c r="E353" i="7" s="1"/>
  <c r="Y331" i="11"/>
  <c r="D113" i="7" s="1"/>
  <c r="X331" i="11"/>
  <c r="D293" i="7" s="1"/>
  <c r="W331" i="11"/>
  <c r="D263" i="7" s="1"/>
  <c r="V331" i="11"/>
  <c r="D233" i="7" s="1"/>
  <c r="U331" i="11"/>
  <c r="D203" i="7" s="1"/>
  <c r="T331" i="11"/>
  <c r="D173" i="7" s="1"/>
  <c r="E173" i="7" s="1"/>
  <c r="S331" i="11"/>
  <c r="D143" i="7" s="1"/>
  <c r="AH329" i="11"/>
  <c r="D503" i="8" s="1"/>
  <c r="E503" i="8" s="1"/>
  <c r="AG329" i="11"/>
  <c r="D563" i="8" s="1"/>
  <c r="E563" i="8" s="1"/>
  <c r="AF329" i="11"/>
  <c r="D533" i="8" s="1"/>
  <c r="E533" i="8" s="1"/>
  <c r="AE329" i="11"/>
  <c r="D323" i="8" s="1"/>
  <c r="AD329" i="11"/>
  <c r="AC329" i="11"/>
  <c r="D443" i="8" s="1"/>
  <c r="AB329" i="11"/>
  <c r="D413" i="8" s="1"/>
  <c r="E413" i="8" s="1"/>
  <c r="AA329" i="11"/>
  <c r="D383" i="8" s="1"/>
  <c r="E383" i="8" s="1"/>
  <c r="Z329" i="11"/>
  <c r="D353" i="8" s="1"/>
  <c r="E353" i="8" s="1"/>
  <c r="Y329" i="11"/>
  <c r="D113" i="8" s="1"/>
  <c r="X329" i="11"/>
  <c r="D293" i="8" s="1"/>
  <c r="W329" i="11"/>
  <c r="D263" i="8" s="1"/>
  <c r="V329" i="11"/>
  <c r="D233" i="8" s="1"/>
  <c r="U329" i="11"/>
  <c r="D203" i="8" s="1"/>
  <c r="T329" i="11"/>
  <c r="D173" i="8" s="1"/>
  <c r="E173" i="8" s="1"/>
  <c r="S329" i="11"/>
  <c r="D143" i="8" s="1"/>
  <c r="AH327" i="11"/>
  <c r="B503" i="7" s="1"/>
  <c r="C503" i="7" s="1"/>
  <c r="AG327" i="11"/>
  <c r="B563" i="7" s="1"/>
  <c r="C563" i="7" s="1"/>
  <c r="AF327" i="11"/>
  <c r="B533" i="7" s="1"/>
  <c r="C533" i="7" s="1"/>
  <c r="AE327" i="11"/>
  <c r="B323" i="7" s="1"/>
  <c r="AD327" i="11"/>
  <c r="AC327" i="11"/>
  <c r="B443" i="7" s="1"/>
  <c r="AB327" i="11"/>
  <c r="B413" i="7" s="1"/>
  <c r="C413" i="7" s="1"/>
  <c r="AA327" i="11"/>
  <c r="B383" i="7" s="1"/>
  <c r="C383" i="7" s="1"/>
  <c r="Z327" i="11"/>
  <c r="B353" i="7" s="1"/>
  <c r="C353" i="7" s="1"/>
  <c r="Y327" i="11"/>
  <c r="B113" i="7" s="1"/>
  <c r="X327" i="11"/>
  <c r="B293" i="7" s="1"/>
  <c r="W327" i="11"/>
  <c r="B263" i="7" s="1"/>
  <c r="V327" i="11"/>
  <c r="B233" i="7" s="1"/>
  <c r="U327" i="11"/>
  <c r="B203" i="7" s="1"/>
  <c r="T327" i="11"/>
  <c r="B173" i="7" s="1"/>
  <c r="C173" i="7" s="1"/>
  <c r="S327" i="11"/>
  <c r="B143" i="7" s="1"/>
  <c r="AH325" i="11"/>
  <c r="B503" i="8" s="1"/>
  <c r="C503" i="8" s="1"/>
  <c r="AG325" i="11"/>
  <c r="B563" i="8" s="1"/>
  <c r="C563" i="8" s="1"/>
  <c r="AF325" i="11"/>
  <c r="B533" i="8" s="1"/>
  <c r="C533" i="8" s="1"/>
  <c r="AE325" i="11"/>
  <c r="B323" i="8" s="1"/>
  <c r="AD325" i="11"/>
  <c r="AC325" i="11"/>
  <c r="B443" i="8" s="1"/>
  <c r="AB325" i="11"/>
  <c r="B413" i="8" s="1"/>
  <c r="C413" i="8" s="1"/>
  <c r="AA325" i="11"/>
  <c r="B383" i="8" s="1"/>
  <c r="C383" i="8" s="1"/>
  <c r="Z325" i="11"/>
  <c r="B353" i="8" s="1"/>
  <c r="C353" i="8" s="1"/>
  <c r="Y325" i="11"/>
  <c r="B113" i="8" s="1"/>
  <c r="X325" i="11"/>
  <c r="B293" i="8" s="1"/>
  <c r="W325" i="11"/>
  <c r="B263" i="8" s="1"/>
  <c r="V325" i="11"/>
  <c r="B233" i="8" s="1"/>
  <c r="U325" i="11"/>
  <c r="B203" i="8" s="1"/>
  <c r="T325" i="11"/>
  <c r="B173" i="8" s="1"/>
  <c r="C173" i="8" s="1"/>
  <c r="S325" i="11"/>
  <c r="B143" i="8" s="1"/>
  <c r="AH322" i="11"/>
  <c r="AG322" i="11"/>
  <c r="AF322" i="11"/>
  <c r="AE322" i="11"/>
  <c r="AD322" i="11"/>
  <c r="AC322" i="11"/>
  <c r="AB322" i="11"/>
  <c r="AA322" i="11"/>
  <c r="Z322" i="11"/>
  <c r="Y322" i="11"/>
  <c r="X322" i="11"/>
  <c r="W322" i="11"/>
  <c r="V322" i="11"/>
  <c r="U322" i="11"/>
  <c r="T322" i="11"/>
  <c r="S322" i="11"/>
  <c r="AH320" i="11"/>
  <c r="S82" i="7" s="1"/>
  <c r="AG320" i="11"/>
  <c r="AF320" i="11"/>
  <c r="AE320" i="11"/>
  <c r="S52" i="7" s="1"/>
  <c r="AD320" i="11"/>
  <c r="AC320" i="11"/>
  <c r="AB320" i="11"/>
  <c r="AA320" i="11"/>
  <c r="Z320" i="11"/>
  <c r="Y320" i="11"/>
  <c r="S22" i="7" s="1"/>
  <c r="X320" i="11"/>
  <c r="W320" i="11"/>
  <c r="V320" i="11"/>
  <c r="U320" i="11"/>
  <c r="T320" i="11"/>
  <c r="S320" i="11"/>
  <c r="AH318" i="11"/>
  <c r="L502" i="7" s="1"/>
  <c r="AG318" i="11"/>
  <c r="L562" i="7" s="1"/>
  <c r="AF318" i="11"/>
  <c r="L532" i="7" s="1"/>
  <c r="AE318" i="11"/>
  <c r="L322" i="7" s="1"/>
  <c r="AD318" i="11"/>
  <c r="AC318" i="11"/>
  <c r="L442" i="7" s="1"/>
  <c r="AB318" i="11"/>
  <c r="L412" i="7" s="1"/>
  <c r="AA318" i="11"/>
  <c r="L382" i="7" s="1"/>
  <c r="Z318" i="11"/>
  <c r="L352" i="7" s="1"/>
  <c r="Y318" i="11"/>
  <c r="X318" i="11"/>
  <c r="W318" i="11"/>
  <c r="V318" i="11"/>
  <c r="U318" i="11"/>
  <c r="T318" i="11"/>
  <c r="S318" i="11"/>
  <c r="AH316" i="11"/>
  <c r="L502" i="8" s="1"/>
  <c r="AG316" i="11"/>
  <c r="L562" i="8" s="1"/>
  <c r="AF316" i="11"/>
  <c r="L532" i="8" s="1"/>
  <c r="AE316" i="11"/>
  <c r="L322" i="8" s="1"/>
  <c r="AD316" i="11"/>
  <c r="AC316" i="11"/>
  <c r="L442" i="8" s="1"/>
  <c r="AB316" i="11"/>
  <c r="L412" i="8" s="1"/>
  <c r="AA316" i="11"/>
  <c r="L382" i="8" s="1"/>
  <c r="Z316" i="11"/>
  <c r="L352" i="8" s="1"/>
  <c r="Y316" i="11"/>
  <c r="X316" i="11"/>
  <c r="W316" i="11"/>
  <c r="V316" i="11"/>
  <c r="U316" i="11"/>
  <c r="T316" i="11"/>
  <c r="S316" i="11"/>
  <c r="AH314" i="11"/>
  <c r="J502" i="7" s="1"/>
  <c r="K502" i="7" s="1"/>
  <c r="AG314" i="11"/>
  <c r="J562" i="7" s="1"/>
  <c r="K562" i="7" s="1"/>
  <c r="AF314" i="11"/>
  <c r="J532" i="7" s="1"/>
  <c r="K532" i="7" s="1"/>
  <c r="AE314" i="11"/>
  <c r="J322" i="7" s="1"/>
  <c r="K322" i="7" s="1"/>
  <c r="AD314" i="11"/>
  <c r="AC314" i="11"/>
  <c r="J442" i="7" s="1"/>
  <c r="K442" i="7" s="1"/>
  <c r="AB314" i="11"/>
  <c r="J412" i="7" s="1"/>
  <c r="K412" i="7" s="1"/>
  <c r="AA314" i="11"/>
  <c r="J382" i="7" s="1"/>
  <c r="K382" i="7" s="1"/>
  <c r="Z314" i="11"/>
  <c r="J352" i="7" s="1"/>
  <c r="K352" i="7" s="1"/>
  <c r="Y314" i="11"/>
  <c r="J112" i="7" s="1"/>
  <c r="K112" i="7" s="1"/>
  <c r="X314" i="11"/>
  <c r="J292" i="7" s="1"/>
  <c r="K292" i="7" s="1"/>
  <c r="W314" i="11"/>
  <c r="J262" i="7" s="1"/>
  <c r="K262" i="7" s="1"/>
  <c r="V314" i="11"/>
  <c r="J232" i="7" s="1"/>
  <c r="K232" i="7" s="1"/>
  <c r="U314" i="11"/>
  <c r="J202" i="7" s="1"/>
  <c r="K202" i="7" s="1"/>
  <c r="T314" i="11"/>
  <c r="J172" i="7" s="1"/>
  <c r="K172" i="7" s="1"/>
  <c r="S314" i="11"/>
  <c r="J142" i="7" s="1"/>
  <c r="K142" i="7" s="1"/>
  <c r="AH312" i="11"/>
  <c r="J502" i="8" s="1"/>
  <c r="K502" i="8" s="1"/>
  <c r="AG312" i="11"/>
  <c r="J562" i="8" s="1"/>
  <c r="K562" i="8" s="1"/>
  <c r="AF312" i="11"/>
  <c r="J532" i="8" s="1"/>
  <c r="K532" i="8" s="1"/>
  <c r="AE312" i="11"/>
  <c r="J322" i="8" s="1"/>
  <c r="K322" i="8" s="1"/>
  <c r="AD312" i="11"/>
  <c r="AC312" i="11"/>
  <c r="J442" i="8" s="1"/>
  <c r="K442" i="8" s="1"/>
  <c r="AB312" i="11"/>
  <c r="J412" i="8" s="1"/>
  <c r="K412" i="8" s="1"/>
  <c r="AA312" i="11"/>
  <c r="J382" i="8" s="1"/>
  <c r="K382" i="8" s="1"/>
  <c r="Z312" i="11"/>
  <c r="J352" i="8" s="1"/>
  <c r="K352" i="8" s="1"/>
  <c r="Y312" i="11"/>
  <c r="J112" i="8" s="1"/>
  <c r="K112" i="8" s="1"/>
  <c r="X312" i="11"/>
  <c r="J292" i="8" s="1"/>
  <c r="K292" i="8" s="1"/>
  <c r="W312" i="11"/>
  <c r="J262" i="8" s="1"/>
  <c r="K262" i="8" s="1"/>
  <c r="V312" i="11"/>
  <c r="J232" i="8" s="1"/>
  <c r="K232" i="8" s="1"/>
  <c r="U312" i="11"/>
  <c r="J202" i="8" s="1"/>
  <c r="K202" i="8" s="1"/>
  <c r="T312" i="11"/>
  <c r="J172" i="8" s="1"/>
  <c r="K172" i="8" s="1"/>
  <c r="S312" i="11"/>
  <c r="J142" i="8" s="1"/>
  <c r="K142" i="8" s="1"/>
  <c r="AH310" i="11"/>
  <c r="H502" i="7" s="1"/>
  <c r="I502" i="7" s="1"/>
  <c r="AG310" i="11"/>
  <c r="H562" i="7" s="1"/>
  <c r="I562" i="7" s="1"/>
  <c r="AF310" i="11"/>
  <c r="H532" i="7" s="1"/>
  <c r="I532" i="7" s="1"/>
  <c r="AE310" i="11"/>
  <c r="H322" i="7" s="1"/>
  <c r="I322" i="7" s="1"/>
  <c r="AD310" i="11"/>
  <c r="AC310" i="11"/>
  <c r="H442" i="7" s="1"/>
  <c r="I442" i="7" s="1"/>
  <c r="AB310" i="11"/>
  <c r="H412" i="7" s="1"/>
  <c r="I412" i="7" s="1"/>
  <c r="AA310" i="11"/>
  <c r="H382" i="7" s="1"/>
  <c r="I382" i="7" s="1"/>
  <c r="Z310" i="11"/>
  <c r="H352" i="7" s="1"/>
  <c r="I352" i="7" s="1"/>
  <c r="Y310" i="11"/>
  <c r="H112" i="7" s="1"/>
  <c r="X310" i="11"/>
  <c r="H292" i="7" s="1"/>
  <c r="W310" i="11"/>
  <c r="H262" i="7" s="1"/>
  <c r="V310" i="11"/>
  <c r="H232" i="7" s="1"/>
  <c r="U310" i="11"/>
  <c r="H202" i="7" s="1"/>
  <c r="T310" i="11"/>
  <c r="H172" i="7" s="1"/>
  <c r="I172" i="7" s="1"/>
  <c r="S310" i="11"/>
  <c r="H142" i="7" s="1"/>
  <c r="AH308" i="11"/>
  <c r="H502" i="8" s="1"/>
  <c r="I502" i="8" s="1"/>
  <c r="AG308" i="11"/>
  <c r="H562" i="8" s="1"/>
  <c r="I562" i="8" s="1"/>
  <c r="AF308" i="11"/>
  <c r="H532" i="8" s="1"/>
  <c r="I532" i="8" s="1"/>
  <c r="AE308" i="11"/>
  <c r="H322" i="8" s="1"/>
  <c r="I322" i="8" s="1"/>
  <c r="AD308" i="11"/>
  <c r="AT310" i="11" s="1"/>
  <c r="AC308" i="11"/>
  <c r="H442" i="8" s="1"/>
  <c r="I442" i="8" s="1"/>
  <c r="AB308" i="11"/>
  <c r="H412" i="8" s="1"/>
  <c r="I412" i="8" s="1"/>
  <c r="AA308" i="11"/>
  <c r="H382" i="8" s="1"/>
  <c r="I382" i="8" s="1"/>
  <c r="Z308" i="11"/>
  <c r="H352" i="8" s="1"/>
  <c r="I352" i="8" s="1"/>
  <c r="Y308" i="11"/>
  <c r="H112" i="8" s="1"/>
  <c r="X308" i="11"/>
  <c r="H292" i="8" s="1"/>
  <c r="W308" i="11"/>
  <c r="H262" i="8" s="1"/>
  <c r="V308" i="11"/>
  <c r="H232" i="8" s="1"/>
  <c r="U308" i="11"/>
  <c r="H202" i="8" s="1"/>
  <c r="T308" i="11"/>
  <c r="H172" i="8" s="1"/>
  <c r="I172" i="8" s="1"/>
  <c r="S308" i="11"/>
  <c r="H142" i="8" s="1"/>
  <c r="AH306" i="11"/>
  <c r="F502" i="7" s="1"/>
  <c r="G502" i="7" s="1"/>
  <c r="AG306" i="11"/>
  <c r="F562" i="7" s="1"/>
  <c r="G562" i="7" s="1"/>
  <c r="AF306" i="11"/>
  <c r="F532" i="7" s="1"/>
  <c r="G532" i="7" s="1"/>
  <c r="AE306" i="11"/>
  <c r="F322" i="7" s="1"/>
  <c r="G322" i="7" s="1"/>
  <c r="AD306" i="11"/>
  <c r="AC306" i="11"/>
  <c r="F442" i="7" s="1"/>
  <c r="G442" i="7" s="1"/>
  <c r="AB306" i="11"/>
  <c r="F412" i="7" s="1"/>
  <c r="G412" i="7" s="1"/>
  <c r="AA306" i="11"/>
  <c r="F382" i="7" s="1"/>
  <c r="G382" i="7" s="1"/>
  <c r="Z306" i="11"/>
  <c r="F352" i="7" s="1"/>
  <c r="G352" i="7" s="1"/>
  <c r="Y306" i="11"/>
  <c r="F112" i="7" s="1"/>
  <c r="X306" i="11"/>
  <c r="F292" i="7" s="1"/>
  <c r="W306" i="11"/>
  <c r="F262" i="7" s="1"/>
  <c r="V306" i="11"/>
  <c r="F232" i="7" s="1"/>
  <c r="U306" i="11"/>
  <c r="F202" i="7" s="1"/>
  <c r="T306" i="11"/>
  <c r="F172" i="7" s="1"/>
  <c r="G172" i="7" s="1"/>
  <c r="S306" i="11"/>
  <c r="F142" i="7" s="1"/>
  <c r="AH304" i="11"/>
  <c r="F502" i="8" s="1"/>
  <c r="G502" i="8" s="1"/>
  <c r="AG304" i="11"/>
  <c r="F562" i="8" s="1"/>
  <c r="G562" i="8" s="1"/>
  <c r="AF304" i="11"/>
  <c r="F532" i="8" s="1"/>
  <c r="G532" i="8" s="1"/>
  <c r="AE304" i="11"/>
  <c r="F322" i="8" s="1"/>
  <c r="G322" i="8" s="1"/>
  <c r="AD304" i="11"/>
  <c r="AT306" i="11" s="1"/>
  <c r="AC304" i="11"/>
  <c r="F442" i="8" s="1"/>
  <c r="G442" i="8" s="1"/>
  <c r="AB304" i="11"/>
  <c r="F412" i="8" s="1"/>
  <c r="G412" i="8" s="1"/>
  <c r="AA304" i="11"/>
  <c r="F382" i="8" s="1"/>
  <c r="G382" i="8" s="1"/>
  <c r="Z304" i="11"/>
  <c r="F352" i="8" s="1"/>
  <c r="G352" i="8" s="1"/>
  <c r="Y304" i="11"/>
  <c r="F112" i="8" s="1"/>
  <c r="X304" i="11"/>
  <c r="F292" i="8" s="1"/>
  <c r="W304" i="11"/>
  <c r="F262" i="8" s="1"/>
  <c r="V304" i="11"/>
  <c r="F232" i="8" s="1"/>
  <c r="U304" i="11"/>
  <c r="F202" i="8" s="1"/>
  <c r="T304" i="11"/>
  <c r="F172" i="8" s="1"/>
  <c r="G172" i="8" s="1"/>
  <c r="S304" i="11"/>
  <c r="F142" i="8" s="1"/>
  <c r="AH302" i="11"/>
  <c r="D502" i="7" s="1"/>
  <c r="E502" i="7" s="1"/>
  <c r="AG302" i="11"/>
  <c r="D562" i="7" s="1"/>
  <c r="E562" i="7" s="1"/>
  <c r="AF302" i="11"/>
  <c r="D532" i="7" s="1"/>
  <c r="E532" i="7" s="1"/>
  <c r="AE302" i="11"/>
  <c r="D322" i="7" s="1"/>
  <c r="E322" i="7" s="1"/>
  <c r="AD302" i="11"/>
  <c r="AC302" i="11"/>
  <c r="D442" i="7" s="1"/>
  <c r="E442" i="7" s="1"/>
  <c r="AB302" i="11"/>
  <c r="D412" i="7" s="1"/>
  <c r="E412" i="7" s="1"/>
  <c r="AA302" i="11"/>
  <c r="D382" i="7" s="1"/>
  <c r="E382" i="7" s="1"/>
  <c r="Z302" i="11"/>
  <c r="D352" i="7" s="1"/>
  <c r="E352" i="7" s="1"/>
  <c r="Y302" i="11"/>
  <c r="D112" i="7" s="1"/>
  <c r="X302" i="11"/>
  <c r="D292" i="7" s="1"/>
  <c r="W302" i="11"/>
  <c r="D262" i="7" s="1"/>
  <c r="V302" i="11"/>
  <c r="D232" i="7" s="1"/>
  <c r="U302" i="11"/>
  <c r="D202" i="7" s="1"/>
  <c r="T302" i="11"/>
  <c r="D172" i="7" s="1"/>
  <c r="E172" i="7" s="1"/>
  <c r="S302" i="11"/>
  <c r="D142" i="7" s="1"/>
  <c r="AH300" i="11"/>
  <c r="D502" i="8" s="1"/>
  <c r="E502" i="8" s="1"/>
  <c r="AG300" i="11"/>
  <c r="D562" i="8" s="1"/>
  <c r="E562" i="8" s="1"/>
  <c r="AF300" i="11"/>
  <c r="D532" i="8" s="1"/>
  <c r="E532" i="8" s="1"/>
  <c r="AE300" i="11"/>
  <c r="D322" i="8" s="1"/>
  <c r="E322" i="8" s="1"/>
  <c r="AD300" i="11"/>
  <c r="AC300" i="11"/>
  <c r="D442" i="8" s="1"/>
  <c r="E442" i="8" s="1"/>
  <c r="AB300" i="11"/>
  <c r="D412" i="8" s="1"/>
  <c r="E412" i="8" s="1"/>
  <c r="AA300" i="11"/>
  <c r="D382" i="8" s="1"/>
  <c r="E382" i="8" s="1"/>
  <c r="Z300" i="11"/>
  <c r="D352" i="8" s="1"/>
  <c r="E352" i="8" s="1"/>
  <c r="Y300" i="11"/>
  <c r="D112" i="8" s="1"/>
  <c r="X300" i="11"/>
  <c r="D292" i="8" s="1"/>
  <c r="W300" i="11"/>
  <c r="D262" i="8" s="1"/>
  <c r="V300" i="11"/>
  <c r="D232" i="8" s="1"/>
  <c r="U300" i="11"/>
  <c r="D202" i="8" s="1"/>
  <c r="T300" i="11"/>
  <c r="D172" i="8" s="1"/>
  <c r="E172" i="8" s="1"/>
  <c r="S300" i="11"/>
  <c r="D142" i="8" s="1"/>
  <c r="AH298" i="11"/>
  <c r="B502" i="7" s="1"/>
  <c r="C502" i="7" s="1"/>
  <c r="AG298" i="11"/>
  <c r="B562" i="7" s="1"/>
  <c r="C562" i="7" s="1"/>
  <c r="AF298" i="11"/>
  <c r="B532" i="7" s="1"/>
  <c r="C532" i="7" s="1"/>
  <c r="AE298" i="11"/>
  <c r="B322" i="7" s="1"/>
  <c r="C322" i="7" s="1"/>
  <c r="AD298" i="11"/>
  <c r="AC298" i="11"/>
  <c r="B442" i="7" s="1"/>
  <c r="C442" i="7" s="1"/>
  <c r="AB298" i="11"/>
  <c r="B412" i="7" s="1"/>
  <c r="C412" i="7" s="1"/>
  <c r="AA298" i="11"/>
  <c r="B382" i="7" s="1"/>
  <c r="C382" i="7" s="1"/>
  <c r="Z298" i="11"/>
  <c r="B352" i="7" s="1"/>
  <c r="C352" i="7" s="1"/>
  <c r="Y298" i="11"/>
  <c r="B112" i="7" s="1"/>
  <c r="X298" i="11"/>
  <c r="B292" i="7" s="1"/>
  <c r="W298" i="11"/>
  <c r="B262" i="7" s="1"/>
  <c r="V298" i="11"/>
  <c r="B232" i="7" s="1"/>
  <c r="U298" i="11"/>
  <c r="B202" i="7" s="1"/>
  <c r="T298" i="11"/>
  <c r="B172" i="7" s="1"/>
  <c r="C172" i="7" s="1"/>
  <c r="S298" i="11"/>
  <c r="B142" i="7" s="1"/>
  <c r="AH296" i="11"/>
  <c r="B502" i="8" s="1"/>
  <c r="C502" i="8" s="1"/>
  <c r="AG296" i="11"/>
  <c r="B562" i="8" s="1"/>
  <c r="C562" i="8" s="1"/>
  <c r="AF296" i="11"/>
  <c r="B532" i="8" s="1"/>
  <c r="C532" i="8" s="1"/>
  <c r="AE296" i="11"/>
  <c r="B322" i="8" s="1"/>
  <c r="C322" i="8" s="1"/>
  <c r="AD296" i="11"/>
  <c r="AC296" i="11"/>
  <c r="B442" i="8" s="1"/>
  <c r="C442" i="8" s="1"/>
  <c r="AB296" i="11"/>
  <c r="B412" i="8" s="1"/>
  <c r="C412" i="8" s="1"/>
  <c r="AA296" i="11"/>
  <c r="B382" i="8" s="1"/>
  <c r="C382" i="8" s="1"/>
  <c r="Z296" i="11"/>
  <c r="B352" i="8" s="1"/>
  <c r="C352" i="8" s="1"/>
  <c r="Y296" i="11"/>
  <c r="B112" i="8" s="1"/>
  <c r="X296" i="11"/>
  <c r="B292" i="8" s="1"/>
  <c r="W296" i="11"/>
  <c r="B262" i="8" s="1"/>
  <c r="V296" i="11"/>
  <c r="B232" i="8" s="1"/>
  <c r="U296" i="11"/>
  <c r="B202" i="8" s="1"/>
  <c r="T296" i="11"/>
  <c r="B172" i="8" s="1"/>
  <c r="C172" i="8" s="1"/>
  <c r="S296" i="11"/>
  <c r="B142" i="8" s="1"/>
  <c r="AH293" i="11"/>
  <c r="AG293" i="11"/>
  <c r="AF293" i="11"/>
  <c r="AE293" i="11"/>
  <c r="AD293" i="11"/>
  <c r="AC293" i="11"/>
  <c r="AB293" i="11"/>
  <c r="AA293" i="11"/>
  <c r="Z293" i="11"/>
  <c r="Y293" i="11"/>
  <c r="X293" i="11"/>
  <c r="W293" i="11"/>
  <c r="V293" i="11"/>
  <c r="U293" i="11"/>
  <c r="T293" i="11"/>
  <c r="S293" i="11"/>
  <c r="AH291" i="11"/>
  <c r="S81" i="7" s="1"/>
  <c r="AG291" i="11"/>
  <c r="AF291" i="11"/>
  <c r="AE291" i="11"/>
  <c r="S51" i="7" s="1"/>
  <c r="AD291" i="11"/>
  <c r="AC291" i="11"/>
  <c r="AB291" i="11"/>
  <c r="AA291" i="11"/>
  <c r="Z291" i="11"/>
  <c r="Y291" i="11"/>
  <c r="S21" i="7" s="1"/>
  <c r="X291" i="11"/>
  <c r="W291" i="11"/>
  <c r="V291" i="11"/>
  <c r="U291" i="11"/>
  <c r="T291" i="11"/>
  <c r="S291" i="11"/>
  <c r="AH289" i="11"/>
  <c r="L501" i="7" s="1"/>
  <c r="M501" i="7" s="1"/>
  <c r="AG289" i="11"/>
  <c r="L561" i="7" s="1"/>
  <c r="M561" i="7" s="1"/>
  <c r="AF289" i="11"/>
  <c r="L531" i="7" s="1"/>
  <c r="M531" i="7" s="1"/>
  <c r="AE289" i="11"/>
  <c r="L321" i="7" s="1"/>
  <c r="AD289" i="11"/>
  <c r="AC289" i="11"/>
  <c r="L441" i="7" s="1"/>
  <c r="AB289" i="11"/>
  <c r="L411" i="7" s="1"/>
  <c r="AA289" i="11"/>
  <c r="L381" i="7" s="1"/>
  <c r="Z289" i="11"/>
  <c r="L351" i="7" s="1"/>
  <c r="M351" i="7" s="1"/>
  <c r="Y289" i="11"/>
  <c r="X289" i="11"/>
  <c r="W289" i="11"/>
  <c r="V289" i="11"/>
  <c r="U289" i="11"/>
  <c r="T289" i="11"/>
  <c r="S289" i="11"/>
  <c r="AH287" i="11"/>
  <c r="L501" i="8" s="1"/>
  <c r="M501" i="8" s="1"/>
  <c r="AG287" i="11"/>
  <c r="L561" i="8" s="1"/>
  <c r="M561" i="8" s="1"/>
  <c r="AF287" i="11"/>
  <c r="L531" i="8" s="1"/>
  <c r="M531" i="8" s="1"/>
  <c r="AE287" i="11"/>
  <c r="L321" i="8" s="1"/>
  <c r="AD287" i="11"/>
  <c r="AC287" i="11"/>
  <c r="L441" i="8" s="1"/>
  <c r="AB287" i="11"/>
  <c r="L411" i="8" s="1"/>
  <c r="AA287" i="11"/>
  <c r="L381" i="8" s="1"/>
  <c r="Z287" i="11"/>
  <c r="L351" i="8" s="1"/>
  <c r="M351" i="8" s="1"/>
  <c r="Y287" i="11"/>
  <c r="X287" i="11"/>
  <c r="W287" i="11"/>
  <c r="V287" i="11"/>
  <c r="U287" i="11"/>
  <c r="T287" i="11"/>
  <c r="S287" i="11"/>
  <c r="AH285" i="11"/>
  <c r="J501" i="7" s="1"/>
  <c r="K501" i="7" s="1"/>
  <c r="AG285" i="11"/>
  <c r="J561" i="7" s="1"/>
  <c r="K561" i="7" s="1"/>
  <c r="AF285" i="11"/>
  <c r="J531" i="7" s="1"/>
  <c r="K531" i="7" s="1"/>
  <c r="AE285" i="11"/>
  <c r="J321" i="7" s="1"/>
  <c r="AD285" i="11"/>
  <c r="AC285" i="11"/>
  <c r="J441" i="7" s="1"/>
  <c r="AB285" i="11"/>
  <c r="J411" i="7" s="1"/>
  <c r="AA285" i="11"/>
  <c r="J381" i="7" s="1"/>
  <c r="Z285" i="11"/>
  <c r="J351" i="7" s="1"/>
  <c r="K351" i="7" s="1"/>
  <c r="Y285" i="11"/>
  <c r="J111" i="7" s="1"/>
  <c r="X285" i="11"/>
  <c r="J291" i="7" s="1"/>
  <c r="W285" i="11"/>
  <c r="J261" i="7" s="1"/>
  <c r="V285" i="11"/>
  <c r="J231" i="7" s="1"/>
  <c r="U285" i="11"/>
  <c r="J201" i="7" s="1"/>
  <c r="T285" i="11"/>
  <c r="J171" i="7" s="1"/>
  <c r="S285" i="11"/>
  <c r="J141" i="7" s="1"/>
  <c r="AH283" i="11"/>
  <c r="J501" i="8" s="1"/>
  <c r="K501" i="8" s="1"/>
  <c r="AG283" i="11"/>
  <c r="J561" i="8" s="1"/>
  <c r="K561" i="8" s="1"/>
  <c r="AF283" i="11"/>
  <c r="J531" i="8" s="1"/>
  <c r="K531" i="8" s="1"/>
  <c r="AE283" i="11"/>
  <c r="J321" i="8" s="1"/>
  <c r="AD283" i="11"/>
  <c r="AC283" i="11"/>
  <c r="J441" i="8" s="1"/>
  <c r="AB283" i="11"/>
  <c r="J411" i="8" s="1"/>
  <c r="AA283" i="11"/>
  <c r="Z283" i="11"/>
  <c r="J351" i="8" s="1"/>
  <c r="K351" i="8" s="1"/>
  <c r="Y283" i="11"/>
  <c r="J111" i="8" s="1"/>
  <c r="X283" i="11"/>
  <c r="J291" i="8" s="1"/>
  <c r="W283" i="11"/>
  <c r="J261" i="8" s="1"/>
  <c r="V283" i="11"/>
  <c r="J231" i="8" s="1"/>
  <c r="U283" i="11"/>
  <c r="J201" i="8" s="1"/>
  <c r="T283" i="11"/>
  <c r="J171" i="8" s="1"/>
  <c r="S283" i="11"/>
  <c r="J141" i="8" s="1"/>
  <c r="AH281" i="11"/>
  <c r="H501" i="7" s="1"/>
  <c r="I501" i="7" s="1"/>
  <c r="AG281" i="11"/>
  <c r="H561" i="7" s="1"/>
  <c r="I561" i="7" s="1"/>
  <c r="AF281" i="11"/>
  <c r="H531" i="7" s="1"/>
  <c r="I531" i="7" s="1"/>
  <c r="AE281" i="11"/>
  <c r="H321" i="7" s="1"/>
  <c r="AD281" i="11"/>
  <c r="AC281" i="11"/>
  <c r="H441" i="7" s="1"/>
  <c r="AB281" i="11"/>
  <c r="H411" i="7" s="1"/>
  <c r="AA281" i="11"/>
  <c r="H381" i="7" s="1"/>
  <c r="I381" i="7" s="1"/>
  <c r="Z281" i="11"/>
  <c r="H351" i="7" s="1"/>
  <c r="I351" i="7" s="1"/>
  <c r="Y281" i="11"/>
  <c r="H111" i="7" s="1"/>
  <c r="X281" i="11"/>
  <c r="H291" i="7" s="1"/>
  <c r="W281" i="11"/>
  <c r="H261" i="7" s="1"/>
  <c r="V281" i="11"/>
  <c r="H231" i="7" s="1"/>
  <c r="U281" i="11"/>
  <c r="H201" i="7" s="1"/>
  <c r="T281" i="11"/>
  <c r="H171" i="7" s="1"/>
  <c r="S281" i="11"/>
  <c r="H141" i="7" s="1"/>
  <c r="AH279" i="11"/>
  <c r="H501" i="8" s="1"/>
  <c r="I501" i="8" s="1"/>
  <c r="AG279" i="11"/>
  <c r="H561" i="8" s="1"/>
  <c r="I561" i="8" s="1"/>
  <c r="AF279" i="11"/>
  <c r="H531" i="8" s="1"/>
  <c r="I531" i="8" s="1"/>
  <c r="AE279" i="11"/>
  <c r="H321" i="8" s="1"/>
  <c r="AD279" i="11"/>
  <c r="AT281" i="11" s="1"/>
  <c r="AC279" i="11"/>
  <c r="H441" i="8" s="1"/>
  <c r="AB279" i="11"/>
  <c r="H411" i="8" s="1"/>
  <c r="AA279" i="11"/>
  <c r="H381" i="8" s="1"/>
  <c r="Z279" i="11"/>
  <c r="H351" i="8" s="1"/>
  <c r="I351" i="8" s="1"/>
  <c r="Y279" i="11"/>
  <c r="H111" i="8" s="1"/>
  <c r="X279" i="11"/>
  <c r="H291" i="8" s="1"/>
  <c r="W279" i="11"/>
  <c r="H261" i="8" s="1"/>
  <c r="V279" i="11"/>
  <c r="H231" i="8" s="1"/>
  <c r="U279" i="11"/>
  <c r="H201" i="8" s="1"/>
  <c r="T279" i="11"/>
  <c r="H171" i="8" s="1"/>
  <c r="S279" i="11"/>
  <c r="H141" i="8" s="1"/>
  <c r="AH277" i="11"/>
  <c r="F501" i="7" s="1"/>
  <c r="G501" i="7" s="1"/>
  <c r="AG277" i="11"/>
  <c r="F561" i="7" s="1"/>
  <c r="G561" i="7" s="1"/>
  <c r="AF277" i="11"/>
  <c r="F531" i="7" s="1"/>
  <c r="G531" i="7" s="1"/>
  <c r="AE277" i="11"/>
  <c r="F321" i="7" s="1"/>
  <c r="AD277" i="11"/>
  <c r="AC277" i="11"/>
  <c r="F441" i="7" s="1"/>
  <c r="AB277" i="11"/>
  <c r="F411" i="7" s="1"/>
  <c r="AA277" i="11"/>
  <c r="F381" i="7" s="1"/>
  <c r="G381" i="7" s="1"/>
  <c r="Z277" i="11"/>
  <c r="F351" i="7" s="1"/>
  <c r="G351" i="7" s="1"/>
  <c r="Y277" i="11"/>
  <c r="F111" i="7" s="1"/>
  <c r="X277" i="11"/>
  <c r="F291" i="7" s="1"/>
  <c r="W277" i="11"/>
  <c r="F261" i="7" s="1"/>
  <c r="V277" i="11"/>
  <c r="F231" i="7" s="1"/>
  <c r="U277" i="11"/>
  <c r="F201" i="7" s="1"/>
  <c r="T277" i="11"/>
  <c r="F171" i="7" s="1"/>
  <c r="S277" i="11"/>
  <c r="F141" i="7" s="1"/>
  <c r="AH275" i="11"/>
  <c r="F501" i="8" s="1"/>
  <c r="G501" i="8" s="1"/>
  <c r="AG275" i="11"/>
  <c r="F561" i="8" s="1"/>
  <c r="G561" i="8" s="1"/>
  <c r="AF275" i="11"/>
  <c r="F531" i="8" s="1"/>
  <c r="G531" i="8" s="1"/>
  <c r="AE275" i="11"/>
  <c r="F321" i="8" s="1"/>
  <c r="G321" i="8" s="1"/>
  <c r="AD275" i="11"/>
  <c r="AT277" i="11" s="1"/>
  <c r="AC275" i="11"/>
  <c r="F441" i="8" s="1"/>
  <c r="G441" i="8" s="1"/>
  <c r="AB275" i="11"/>
  <c r="F411" i="8" s="1"/>
  <c r="G411" i="8" s="1"/>
  <c r="AA275" i="11"/>
  <c r="F381" i="8" s="1"/>
  <c r="G381" i="8" s="1"/>
  <c r="Z275" i="11"/>
  <c r="F351" i="8" s="1"/>
  <c r="G351" i="8" s="1"/>
  <c r="Y275" i="11"/>
  <c r="F111" i="8" s="1"/>
  <c r="X275" i="11"/>
  <c r="F291" i="8" s="1"/>
  <c r="W275" i="11"/>
  <c r="F261" i="8" s="1"/>
  <c r="V275" i="11"/>
  <c r="F231" i="8" s="1"/>
  <c r="U275" i="11"/>
  <c r="F201" i="8" s="1"/>
  <c r="T275" i="11"/>
  <c r="F171" i="8" s="1"/>
  <c r="S275" i="11"/>
  <c r="F141" i="8" s="1"/>
  <c r="AH273" i="11"/>
  <c r="D501" i="7" s="1"/>
  <c r="E501" i="7" s="1"/>
  <c r="AG273" i="11"/>
  <c r="D561" i="7" s="1"/>
  <c r="E561" i="7" s="1"/>
  <c r="AF273" i="11"/>
  <c r="D531" i="7" s="1"/>
  <c r="E531" i="7" s="1"/>
  <c r="AE273" i="11"/>
  <c r="D321" i="7" s="1"/>
  <c r="AD273" i="11"/>
  <c r="AC273" i="11"/>
  <c r="D441" i="7" s="1"/>
  <c r="AB273" i="11"/>
  <c r="D411" i="7" s="1"/>
  <c r="E411" i="7" s="1"/>
  <c r="AA273" i="11"/>
  <c r="D381" i="7" s="1"/>
  <c r="E381" i="7" s="1"/>
  <c r="Z273" i="11"/>
  <c r="D351" i="7" s="1"/>
  <c r="E351" i="7" s="1"/>
  <c r="Y273" i="11"/>
  <c r="D111" i="7" s="1"/>
  <c r="X273" i="11"/>
  <c r="D291" i="7" s="1"/>
  <c r="W273" i="11"/>
  <c r="D261" i="7" s="1"/>
  <c r="V273" i="11"/>
  <c r="D231" i="7" s="1"/>
  <c r="U273" i="11"/>
  <c r="D201" i="7" s="1"/>
  <c r="T273" i="11"/>
  <c r="D171" i="7" s="1"/>
  <c r="S273" i="11"/>
  <c r="D141" i="7" s="1"/>
  <c r="AH271" i="11"/>
  <c r="D501" i="8" s="1"/>
  <c r="E501" i="8" s="1"/>
  <c r="AG271" i="11"/>
  <c r="D561" i="8" s="1"/>
  <c r="E561" i="8" s="1"/>
  <c r="AF271" i="11"/>
  <c r="D531" i="8" s="1"/>
  <c r="E531" i="8" s="1"/>
  <c r="AE271" i="11"/>
  <c r="D321" i="8" s="1"/>
  <c r="AD271" i="11"/>
  <c r="AC271" i="11"/>
  <c r="D441" i="8" s="1"/>
  <c r="AB271" i="11"/>
  <c r="D411" i="8" s="1"/>
  <c r="E411" i="8" s="1"/>
  <c r="AA271" i="11"/>
  <c r="D381" i="8" s="1"/>
  <c r="E381" i="8" s="1"/>
  <c r="Z271" i="11"/>
  <c r="D351" i="8" s="1"/>
  <c r="E351" i="8" s="1"/>
  <c r="Y271" i="11"/>
  <c r="D111" i="8" s="1"/>
  <c r="X271" i="11"/>
  <c r="D291" i="8" s="1"/>
  <c r="W271" i="11"/>
  <c r="D261" i="8" s="1"/>
  <c r="V271" i="11"/>
  <c r="D231" i="8" s="1"/>
  <c r="U271" i="11"/>
  <c r="D201" i="8" s="1"/>
  <c r="T271" i="11"/>
  <c r="D171" i="8" s="1"/>
  <c r="S271" i="11"/>
  <c r="D141" i="8" s="1"/>
  <c r="AH269" i="11"/>
  <c r="B501" i="7" s="1"/>
  <c r="C501" i="7" s="1"/>
  <c r="AG269" i="11"/>
  <c r="B561" i="7" s="1"/>
  <c r="C561" i="7" s="1"/>
  <c r="AF269" i="11"/>
  <c r="B531" i="7" s="1"/>
  <c r="C531" i="7" s="1"/>
  <c r="AE269" i="11"/>
  <c r="B321" i="7" s="1"/>
  <c r="C321" i="7" s="1"/>
  <c r="AD269" i="11"/>
  <c r="AC269" i="11"/>
  <c r="B441" i="7" s="1"/>
  <c r="C441" i="7" s="1"/>
  <c r="AB269" i="11"/>
  <c r="B411" i="7" s="1"/>
  <c r="C411" i="7" s="1"/>
  <c r="AA269" i="11"/>
  <c r="B381" i="7" s="1"/>
  <c r="C381" i="7" s="1"/>
  <c r="Z269" i="11"/>
  <c r="B351" i="7" s="1"/>
  <c r="C351" i="7" s="1"/>
  <c r="Y269" i="11"/>
  <c r="B111" i="7" s="1"/>
  <c r="X269" i="11"/>
  <c r="B291" i="7" s="1"/>
  <c r="W269" i="11"/>
  <c r="B261" i="7" s="1"/>
  <c r="V269" i="11"/>
  <c r="B231" i="7" s="1"/>
  <c r="U269" i="11"/>
  <c r="B201" i="7" s="1"/>
  <c r="T269" i="11"/>
  <c r="B171" i="7" s="1"/>
  <c r="S269" i="11"/>
  <c r="B141" i="7" s="1"/>
  <c r="AH267" i="11"/>
  <c r="B501" i="8" s="1"/>
  <c r="C501" i="8" s="1"/>
  <c r="AG267" i="11"/>
  <c r="B561" i="8" s="1"/>
  <c r="C561" i="8" s="1"/>
  <c r="AF267" i="11"/>
  <c r="B531" i="8" s="1"/>
  <c r="C531" i="8" s="1"/>
  <c r="AE267" i="11"/>
  <c r="B321" i="8" s="1"/>
  <c r="C321" i="8" s="1"/>
  <c r="AD267" i="11"/>
  <c r="AC267" i="11"/>
  <c r="B441" i="8" s="1"/>
  <c r="C441" i="8" s="1"/>
  <c r="AB267" i="11"/>
  <c r="B411" i="8" s="1"/>
  <c r="C411" i="8" s="1"/>
  <c r="AA267" i="11"/>
  <c r="B381" i="8" s="1"/>
  <c r="C381" i="8" s="1"/>
  <c r="Z267" i="11"/>
  <c r="B351" i="8" s="1"/>
  <c r="C351" i="8" s="1"/>
  <c r="Y267" i="11"/>
  <c r="B111" i="8" s="1"/>
  <c r="X267" i="11"/>
  <c r="B291" i="8" s="1"/>
  <c r="W267" i="11"/>
  <c r="B261" i="8" s="1"/>
  <c r="V267" i="11"/>
  <c r="B231" i="8" s="1"/>
  <c r="U267" i="11"/>
  <c r="B201" i="8" s="1"/>
  <c r="T267" i="11"/>
  <c r="B171" i="8" s="1"/>
  <c r="S267" i="11"/>
  <c r="B141" i="8" s="1"/>
  <c r="AH264" i="11"/>
  <c r="AG264" i="11"/>
  <c r="AF264" i="11"/>
  <c r="AE264" i="11"/>
  <c r="AD264" i="11"/>
  <c r="AC264" i="11"/>
  <c r="AB264" i="11"/>
  <c r="AA264" i="11"/>
  <c r="Z264" i="11"/>
  <c r="Y264" i="11"/>
  <c r="X264" i="11"/>
  <c r="W264" i="11"/>
  <c r="V264" i="11"/>
  <c r="U264" i="11"/>
  <c r="T264" i="11"/>
  <c r="S264" i="11"/>
  <c r="AH262" i="11"/>
  <c r="S80" i="7" s="1"/>
  <c r="AG262" i="11"/>
  <c r="AF262" i="11"/>
  <c r="AE262" i="11"/>
  <c r="S50" i="7" s="1"/>
  <c r="AD262" i="11"/>
  <c r="AC262" i="11"/>
  <c r="AB262" i="11"/>
  <c r="AA262" i="11"/>
  <c r="Z262" i="11"/>
  <c r="Y262" i="11"/>
  <c r="S20" i="7" s="1"/>
  <c r="X262" i="11"/>
  <c r="W262" i="11"/>
  <c r="V262" i="11"/>
  <c r="U262" i="11"/>
  <c r="T262" i="11"/>
  <c r="S262" i="11"/>
  <c r="AH260" i="11"/>
  <c r="L500" i="7" s="1"/>
  <c r="M500" i="7" s="1"/>
  <c r="AG260" i="11"/>
  <c r="L560" i="7" s="1"/>
  <c r="M560" i="7" s="1"/>
  <c r="AF260" i="11"/>
  <c r="L530" i="7" s="1"/>
  <c r="M530" i="7" s="1"/>
  <c r="AE260" i="11"/>
  <c r="L320" i="7" s="1"/>
  <c r="AD260" i="11"/>
  <c r="AC260" i="11"/>
  <c r="L440" i="7" s="1"/>
  <c r="AB260" i="11"/>
  <c r="L410" i="7" s="1"/>
  <c r="AA260" i="11"/>
  <c r="L380" i="7" s="1"/>
  <c r="Z260" i="11"/>
  <c r="L350" i="7" s="1"/>
  <c r="M350" i="7" s="1"/>
  <c r="Y260" i="11"/>
  <c r="X260" i="11"/>
  <c r="W260" i="11"/>
  <c r="V260" i="11"/>
  <c r="U260" i="11"/>
  <c r="T260" i="11"/>
  <c r="S260" i="11"/>
  <c r="AH258" i="11"/>
  <c r="L500" i="8" s="1"/>
  <c r="M500" i="8" s="1"/>
  <c r="AG258" i="11"/>
  <c r="L560" i="8" s="1"/>
  <c r="M560" i="8" s="1"/>
  <c r="AF258" i="11"/>
  <c r="L530" i="8" s="1"/>
  <c r="M530" i="8" s="1"/>
  <c r="AE258" i="11"/>
  <c r="L320" i="8" s="1"/>
  <c r="AD258" i="11"/>
  <c r="AC258" i="11"/>
  <c r="L440" i="8" s="1"/>
  <c r="AB258" i="11"/>
  <c r="L410" i="8" s="1"/>
  <c r="AA258" i="11"/>
  <c r="L380" i="8" s="1"/>
  <c r="Z258" i="11"/>
  <c r="L350" i="8" s="1"/>
  <c r="M350" i="8" s="1"/>
  <c r="Y258" i="11"/>
  <c r="X258" i="11"/>
  <c r="W258" i="11"/>
  <c r="V258" i="11"/>
  <c r="U258" i="11"/>
  <c r="T258" i="11"/>
  <c r="S258" i="11"/>
  <c r="AH256" i="11"/>
  <c r="J500" i="7" s="1"/>
  <c r="K500" i="7" s="1"/>
  <c r="AG256" i="11"/>
  <c r="J560" i="7" s="1"/>
  <c r="K560" i="7" s="1"/>
  <c r="AF256" i="11"/>
  <c r="J530" i="7" s="1"/>
  <c r="K530" i="7" s="1"/>
  <c r="AE256" i="11"/>
  <c r="J320" i="7" s="1"/>
  <c r="K320" i="7" s="1"/>
  <c r="AD256" i="11"/>
  <c r="AC256" i="11"/>
  <c r="J440" i="7" s="1"/>
  <c r="K440" i="7" s="1"/>
  <c r="AB256" i="11"/>
  <c r="J410" i="7" s="1"/>
  <c r="K410" i="7" s="1"/>
  <c r="AA256" i="11"/>
  <c r="J380" i="7" s="1"/>
  <c r="K380" i="7" s="1"/>
  <c r="Z256" i="11"/>
  <c r="J350" i="7" s="1"/>
  <c r="K350" i="7" s="1"/>
  <c r="Y256" i="11"/>
  <c r="J110" i="7" s="1"/>
  <c r="X256" i="11"/>
  <c r="J290" i="7" s="1"/>
  <c r="K290" i="7" s="1"/>
  <c r="W256" i="11"/>
  <c r="J260" i="7" s="1"/>
  <c r="K260" i="7" s="1"/>
  <c r="V256" i="11"/>
  <c r="J230" i="7" s="1"/>
  <c r="U256" i="11"/>
  <c r="J200" i="7" s="1"/>
  <c r="K200" i="7" s="1"/>
  <c r="T256" i="11"/>
  <c r="J170" i="7" s="1"/>
  <c r="S256" i="11"/>
  <c r="J140" i="7" s="1"/>
  <c r="AH254" i="11"/>
  <c r="J500" i="8" s="1"/>
  <c r="K500" i="8" s="1"/>
  <c r="AG254" i="11"/>
  <c r="J560" i="8" s="1"/>
  <c r="K560" i="8" s="1"/>
  <c r="AF254" i="11"/>
  <c r="J530" i="8" s="1"/>
  <c r="K530" i="8" s="1"/>
  <c r="AE254" i="11"/>
  <c r="J320" i="8" s="1"/>
  <c r="K320" i="8" s="1"/>
  <c r="AD254" i="11"/>
  <c r="AC254" i="11"/>
  <c r="J440" i="8" s="1"/>
  <c r="K440" i="8" s="1"/>
  <c r="AB254" i="11"/>
  <c r="J410" i="8" s="1"/>
  <c r="K410" i="8" s="1"/>
  <c r="AA254" i="11"/>
  <c r="J380" i="8" s="1"/>
  <c r="K380" i="8" s="1"/>
  <c r="Z254" i="11"/>
  <c r="J350" i="8" s="1"/>
  <c r="K350" i="8" s="1"/>
  <c r="Y254" i="11"/>
  <c r="J110" i="8" s="1"/>
  <c r="X254" i="11"/>
  <c r="J290" i="8" s="1"/>
  <c r="K290" i="8" s="1"/>
  <c r="W254" i="11"/>
  <c r="J260" i="8" s="1"/>
  <c r="K260" i="8" s="1"/>
  <c r="V254" i="11"/>
  <c r="J230" i="8" s="1"/>
  <c r="K230" i="8" s="1"/>
  <c r="U254" i="11"/>
  <c r="J200" i="8" s="1"/>
  <c r="K200" i="8" s="1"/>
  <c r="T254" i="11"/>
  <c r="J170" i="8" s="1"/>
  <c r="S254" i="11"/>
  <c r="J140" i="8" s="1"/>
  <c r="AH252" i="11"/>
  <c r="H500" i="7" s="1"/>
  <c r="I500" i="7" s="1"/>
  <c r="AG252" i="11"/>
  <c r="H560" i="7" s="1"/>
  <c r="I560" i="7" s="1"/>
  <c r="AF252" i="11"/>
  <c r="H530" i="7" s="1"/>
  <c r="I530" i="7" s="1"/>
  <c r="AE252" i="11"/>
  <c r="H320" i="7" s="1"/>
  <c r="I320" i="7" s="1"/>
  <c r="AD252" i="11"/>
  <c r="AC252" i="11"/>
  <c r="H440" i="7" s="1"/>
  <c r="I440" i="7" s="1"/>
  <c r="AB252" i="11"/>
  <c r="H410" i="7" s="1"/>
  <c r="I410" i="7" s="1"/>
  <c r="AA252" i="11"/>
  <c r="H380" i="7" s="1"/>
  <c r="I380" i="7" s="1"/>
  <c r="Z252" i="11"/>
  <c r="H350" i="7" s="1"/>
  <c r="I350" i="7" s="1"/>
  <c r="Y252" i="11"/>
  <c r="H110" i="7" s="1"/>
  <c r="X252" i="11"/>
  <c r="H290" i="7" s="1"/>
  <c r="I290" i="7" s="1"/>
  <c r="W252" i="11"/>
  <c r="H260" i="7" s="1"/>
  <c r="V252" i="11"/>
  <c r="H230" i="7" s="1"/>
  <c r="U252" i="11"/>
  <c r="H200" i="7" s="1"/>
  <c r="I200" i="7" s="1"/>
  <c r="T252" i="11"/>
  <c r="H170" i="7" s="1"/>
  <c r="S252" i="11"/>
  <c r="H140" i="7" s="1"/>
  <c r="AH250" i="11"/>
  <c r="H500" i="8" s="1"/>
  <c r="I500" i="8" s="1"/>
  <c r="AG250" i="11"/>
  <c r="H560" i="8" s="1"/>
  <c r="I560" i="8" s="1"/>
  <c r="AF250" i="11"/>
  <c r="H530" i="8" s="1"/>
  <c r="I530" i="8" s="1"/>
  <c r="AE250" i="11"/>
  <c r="H320" i="8" s="1"/>
  <c r="I320" i="8" s="1"/>
  <c r="AD250" i="11"/>
  <c r="AT252" i="11" s="1"/>
  <c r="AC250" i="11"/>
  <c r="H440" i="8" s="1"/>
  <c r="I440" i="8" s="1"/>
  <c r="AB250" i="11"/>
  <c r="H410" i="8" s="1"/>
  <c r="I410" i="8" s="1"/>
  <c r="AA250" i="11"/>
  <c r="H380" i="8" s="1"/>
  <c r="I380" i="8" s="1"/>
  <c r="Z250" i="11"/>
  <c r="H350" i="8" s="1"/>
  <c r="I350" i="8" s="1"/>
  <c r="Y250" i="11"/>
  <c r="H110" i="8" s="1"/>
  <c r="X250" i="11"/>
  <c r="H290" i="8" s="1"/>
  <c r="I290" i="8" s="1"/>
  <c r="W250" i="11"/>
  <c r="H260" i="8" s="1"/>
  <c r="V250" i="11"/>
  <c r="H230" i="8" s="1"/>
  <c r="U250" i="11"/>
  <c r="H200" i="8" s="1"/>
  <c r="I200" i="8" s="1"/>
  <c r="T250" i="11"/>
  <c r="H170" i="8" s="1"/>
  <c r="S250" i="11"/>
  <c r="H140" i="8" s="1"/>
  <c r="AH248" i="11"/>
  <c r="F500" i="7" s="1"/>
  <c r="G500" i="7" s="1"/>
  <c r="AG248" i="11"/>
  <c r="F560" i="7" s="1"/>
  <c r="G560" i="7" s="1"/>
  <c r="AF248" i="11"/>
  <c r="F530" i="7" s="1"/>
  <c r="G530" i="7" s="1"/>
  <c r="AE248" i="11"/>
  <c r="F320" i="7" s="1"/>
  <c r="G320" i="7" s="1"/>
  <c r="AD248" i="11"/>
  <c r="AC248" i="11"/>
  <c r="F440" i="7" s="1"/>
  <c r="G440" i="7" s="1"/>
  <c r="AB248" i="11"/>
  <c r="F410" i="7" s="1"/>
  <c r="G410" i="7" s="1"/>
  <c r="AA248" i="11"/>
  <c r="F380" i="7" s="1"/>
  <c r="G380" i="7" s="1"/>
  <c r="Z248" i="11"/>
  <c r="F350" i="7" s="1"/>
  <c r="G350" i="7" s="1"/>
  <c r="Y248" i="11"/>
  <c r="F110" i="7" s="1"/>
  <c r="X248" i="11"/>
  <c r="F290" i="7" s="1"/>
  <c r="G290" i="7" s="1"/>
  <c r="W248" i="11"/>
  <c r="F260" i="7" s="1"/>
  <c r="V248" i="11"/>
  <c r="F230" i="7" s="1"/>
  <c r="U248" i="11"/>
  <c r="F200" i="7" s="1"/>
  <c r="G200" i="7" s="1"/>
  <c r="T248" i="11"/>
  <c r="F170" i="7" s="1"/>
  <c r="S248" i="11"/>
  <c r="F140" i="7" s="1"/>
  <c r="AH246" i="11"/>
  <c r="F500" i="8" s="1"/>
  <c r="G500" i="8" s="1"/>
  <c r="AG246" i="11"/>
  <c r="F560" i="8" s="1"/>
  <c r="G560" i="8" s="1"/>
  <c r="AF246" i="11"/>
  <c r="F530" i="8" s="1"/>
  <c r="G530" i="8" s="1"/>
  <c r="AE246" i="11"/>
  <c r="F320" i="8" s="1"/>
  <c r="G320" i="8" s="1"/>
  <c r="AD246" i="11"/>
  <c r="AT248" i="11" s="1"/>
  <c r="AC246" i="11"/>
  <c r="F440" i="8" s="1"/>
  <c r="G440" i="8" s="1"/>
  <c r="AB246" i="11"/>
  <c r="F410" i="8" s="1"/>
  <c r="G410" i="8" s="1"/>
  <c r="AA246" i="11"/>
  <c r="F380" i="8" s="1"/>
  <c r="G380" i="8" s="1"/>
  <c r="Z246" i="11"/>
  <c r="F350" i="8" s="1"/>
  <c r="G350" i="8" s="1"/>
  <c r="Y246" i="11"/>
  <c r="F110" i="8" s="1"/>
  <c r="X246" i="11"/>
  <c r="F290" i="8" s="1"/>
  <c r="G290" i="8" s="1"/>
  <c r="W246" i="11"/>
  <c r="F260" i="8" s="1"/>
  <c r="V246" i="11"/>
  <c r="F230" i="8" s="1"/>
  <c r="U246" i="11"/>
  <c r="F200" i="8" s="1"/>
  <c r="G200" i="8" s="1"/>
  <c r="T246" i="11"/>
  <c r="F170" i="8" s="1"/>
  <c r="S246" i="11"/>
  <c r="F140" i="8" s="1"/>
  <c r="AH244" i="11"/>
  <c r="D500" i="7" s="1"/>
  <c r="E500" i="7" s="1"/>
  <c r="AG244" i="11"/>
  <c r="D560" i="7" s="1"/>
  <c r="E560" i="7" s="1"/>
  <c r="AF244" i="11"/>
  <c r="D530" i="7" s="1"/>
  <c r="E530" i="7" s="1"/>
  <c r="AE244" i="11"/>
  <c r="D320" i="7" s="1"/>
  <c r="E320" i="7" s="1"/>
  <c r="AD244" i="11"/>
  <c r="AC244" i="11"/>
  <c r="D440" i="7" s="1"/>
  <c r="E440" i="7" s="1"/>
  <c r="AB244" i="11"/>
  <c r="D410" i="7" s="1"/>
  <c r="E410" i="7" s="1"/>
  <c r="AA244" i="11"/>
  <c r="D380" i="7" s="1"/>
  <c r="E380" i="7" s="1"/>
  <c r="Z244" i="11"/>
  <c r="D350" i="7" s="1"/>
  <c r="E350" i="7" s="1"/>
  <c r="Y244" i="11"/>
  <c r="D110" i="7" s="1"/>
  <c r="X244" i="11"/>
  <c r="D290" i="7" s="1"/>
  <c r="E290" i="7" s="1"/>
  <c r="W244" i="11"/>
  <c r="D260" i="7" s="1"/>
  <c r="V244" i="11"/>
  <c r="D230" i="7" s="1"/>
  <c r="U244" i="11"/>
  <c r="D200" i="7" s="1"/>
  <c r="E200" i="7" s="1"/>
  <c r="T244" i="11"/>
  <c r="D170" i="7" s="1"/>
  <c r="S244" i="11"/>
  <c r="D140" i="7" s="1"/>
  <c r="AH242" i="11"/>
  <c r="D500" i="8" s="1"/>
  <c r="E500" i="8" s="1"/>
  <c r="AG242" i="11"/>
  <c r="D560" i="8" s="1"/>
  <c r="E560" i="8" s="1"/>
  <c r="AF242" i="11"/>
  <c r="D530" i="8" s="1"/>
  <c r="E530" i="8" s="1"/>
  <c r="AE242" i="11"/>
  <c r="D320" i="8" s="1"/>
  <c r="E320" i="8" s="1"/>
  <c r="AD242" i="11"/>
  <c r="AC242" i="11"/>
  <c r="D440" i="8" s="1"/>
  <c r="E440" i="8" s="1"/>
  <c r="AB242" i="11"/>
  <c r="D410" i="8" s="1"/>
  <c r="E410" i="8" s="1"/>
  <c r="AA242" i="11"/>
  <c r="D380" i="8" s="1"/>
  <c r="E380" i="8" s="1"/>
  <c r="Z242" i="11"/>
  <c r="D350" i="8" s="1"/>
  <c r="E350" i="8" s="1"/>
  <c r="Y242" i="11"/>
  <c r="D110" i="8" s="1"/>
  <c r="X242" i="11"/>
  <c r="D290" i="8" s="1"/>
  <c r="E290" i="8" s="1"/>
  <c r="W242" i="11"/>
  <c r="D260" i="8" s="1"/>
  <c r="V242" i="11"/>
  <c r="D230" i="8" s="1"/>
  <c r="U242" i="11"/>
  <c r="D200" i="8" s="1"/>
  <c r="E200" i="8" s="1"/>
  <c r="T242" i="11"/>
  <c r="D170" i="8" s="1"/>
  <c r="S242" i="11"/>
  <c r="D140" i="8" s="1"/>
  <c r="AH240" i="11"/>
  <c r="B500" i="7" s="1"/>
  <c r="C500" i="7" s="1"/>
  <c r="AG240" i="11"/>
  <c r="B560" i="7" s="1"/>
  <c r="C560" i="7" s="1"/>
  <c r="AF240" i="11"/>
  <c r="B530" i="7" s="1"/>
  <c r="C530" i="7" s="1"/>
  <c r="AE240" i="11"/>
  <c r="B320" i="7" s="1"/>
  <c r="C320" i="7" s="1"/>
  <c r="AD240" i="11"/>
  <c r="AC240" i="11"/>
  <c r="B440" i="7" s="1"/>
  <c r="C440" i="7" s="1"/>
  <c r="AB240" i="11"/>
  <c r="B410" i="7" s="1"/>
  <c r="C410" i="7" s="1"/>
  <c r="AA240" i="11"/>
  <c r="B380" i="7" s="1"/>
  <c r="C380" i="7" s="1"/>
  <c r="Z240" i="11"/>
  <c r="B350" i="7" s="1"/>
  <c r="C350" i="7" s="1"/>
  <c r="Y240" i="11"/>
  <c r="B110" i="7" s="1"/>
  <c r="X240" i="11"/>
  <c r="B290" i="7" s="1"/>
  <c r="C290" i="7" s="1"/>
  <c r="W240" i="11"/>
  <c r="B260" i="7" s="1"/>
  <c r="V240" i="11"/>
  <c r="B230" i="7" s="1"/>
  <c r="U240" i="11"/>
  <c r="B200" i="7" s="1"/>
  <c r="C200" i="7" s="1"/>
  <c r="T240" i="11"/>
  <c r="B170" i="7" s="1"/>
  <c r="S240" i="11"/>
  <c r="B140" i="7" s="1"/>
  <c r="AH238" i="11"/>
  <c r="B500" i="8" s="1"/>
  <c r="C500" i="8" s="1"/>
  <c r="AG238" i="11"/>
  <c r="B560" i="8" s="1"/>
  <c r="C560" i="8" s="1"/>
  <c r="AF238" i="11"/>
  <c r="B530" i="8" s="1"/>
  <c r="C530" i="8" s="1"/>
  <c r="AE238" i="11"/>
  <c r="B320" i="8" s="1"/>
  <c r="C320" i="8" s="1"/>
  <c r="AD238" i="11"/>
  <c r="AC238" i="11"/>
  <c r="B440" i="8" s="1"/>
  <c r="C440" i="8" s="1"/>
  <c r="AB238" i="11"/>
  <c r="B410" i="8" s="1"/>
  <c r="C410" i="8" s="1"/>
  <c r="AA238" i="11"/>
  <c r="B380" i="8" s="1"/>
  <c r="C380" i="8" s="1"/>
  <c r="Z238" i="11"/>
  <c r="B350" i="8" s="1"/>
  <c r="C350" i="8" s="1"/>
  <c r="Y238" i="11"/>
  <c r="B110" i="8" s="1"/>
  <c r="X238" i="11"/>
  <c r="B290" i="8" s="1"/>
  <c r="C290" i="8" s="1"/>
  <c r="W238" i="11"/>
  <c r="B260" i="8" s="1"/>
  <c r="V238" i="11"/>
  <c r="B230" i="8" s="1"/>
  <c r="U238" i="11"/>
  <c r="B200" i="8" s="1"/>
  <c r="C200" i="8" s="1"/>
  <c r="T238" i="11"/>
  <c r="B170" i="8" s="1"/>
  <c r="S238" i="11"/>
  <c r="B140" i="8" s="1"/>
  <c r="AH235" i="11"/>
  <c r="AG235" i="11"/>
  <c r="AF235" i="11"/>
  <c r="AE235" i="11"/>
  <c r="AD235" i="11"/>
  <c r="AC235" i="11"/>
  <c r="AB235" i="11"/>
  <c r="AA235" i="11"/>
  <c r="Z235" i="11"/>
  <c r="Y235" i="11"/>
  <c r="X235" i="11"/>
  <c r="W235" i="11"/>
  <c r="V235" i="11"/>
  <c r="U235" i="11"/>
  <c r="T235" i="11"/>
  <c r="S235" i="11"/>
  <c r="AH233" i="11"/>
  <c r="S78" i="7" s="1"/>
  <c r="AG233" i="11"/>
  <c r="AF233" i="11"/>
  <c r="AE233" i="11"/>
  <c r="S48" i="7" s="1"/>
  <c r="AD233" i="11"/>
  <c r="AC233" i="11"/>
  <c r="AB233" i="11"/>
  <c r="AA233" i="11"/>
  <c r="Z233" i="11"/>
  <c r="Y233" i="11"/>
  <c r="S18" i="7" s="1"/>
  <c r="X233" i="11"/>
  <c r="W233" i="11"/>
  <c r="V233" i="11"/>
  <c r="U233" i="11"/>
  <c r="T233" i="11"/>
  <c r="S233" i="11"/>
  <c r="AH231" i="11"/>
  <c r="L498" i="7" s="1"/>
  <c r="M498" i="7" s="1"/>
  <c r="AG231" i="11"/>
  <c r="L558" i="7" s="1"/>
  <c r="M558" i="7" s="1"/>
  <c r="AF231" i="11"/>
  <c r="L528" i="7" s="1"/>
  <c r="M528" i="7" s="1"/>
  <c r="AE231" i="11"/>
  <c r="L318" i="7" s="1"/>
  <c r="M318" i="7" s="1"/>
  <c r="AD231" i="11"/>
  <c r="AC231" i="11"/>
  <c r="L438" i="7" s="1"/>
  <c r="M438" i="7" s="1"/>
  <c r="AB231" i="11"/>
  <c r="L408" i="7" s="1"/>
  <c r="M408" i="7" s="1"/>
  <c r="AA231" i="11"/>
  <c r="L378" i="7" s="1"/>
  <c r="M378" i="7" s="1"/>
  <c r="Z231" i="11"/>
  <c r="L348" i="7" s="1"/>
  <c r="M348" i="7" s="1"/>
  <c r="Y231" i="11"/>
  <c r="X231" i="11"/>
  <c r="W231" i="11"/>
  <c r="V231" i="11"/>
  <c r="U231" i="11"/>
  <c r="T231" i="11"/>
  <c r="S231" i="11"/>
  <c r="AH229" i="11"/>
  <c r="L498" i="8" s="1"/>
  <c r="M498" i="8" s="1"/>
  <c r="AG229" i="11"/>
  <c r="L558" i="8" s="1"/>
  <c r="M558" i="8" s="1"/>
  <c r="AF229" i="11"/>
  <c r="L528" i="8" s="1"/>
  <c r="M528" i="8" s="1"/>
  <c r="AE229" i="11"/>
  <c r="L318" i="8" s="1"/>
  <c r="M318" i="8" s="1"/>
  <c r="AD229" i="11"/>
  <c r="AC229" i="11"/>
  <c r="L438" i="8" s="1"/>
  <c r="M438" i="8" s="1"/>
  <c r="AB229" i="11"/>
  <c r="L408" i="8" s="1"/>
  <c r="M408" i="8" s="1"/>
  <c r="AA229" i="11"/>
  <c r="L378" i="8" s="1"/>
  <c r="M378" i="8" s="1"/>
  <c r="Z229" i="11"/>
  <c r="L348" i="8" s="1"/>
  <c r="M348" i="8" s="1"/>
  <c r="Y229" i="11"/>
  <c r="X229" i="11"/>
  <c r="W229" i="11"/>
  <c r="V229" i="11"/>
  <c r="U229" i="11"/>
  <c r="T229" i="11"/>
  <c r="S229" i="11"/>
  <c r="AH227" i="11"/>
  <c r="J498" i="7" s="1"/>
  <c r="K498" i="7" s="1"/>
  <c r="AG227" i="11"/>
  <c r="J558" i="7" s="1"/>
  <c r="K558" i="7" s="1"/>
  <c r="AF227" i="11"/>
  <c r="J528" i="7" s="1"/>
  <c r="K528" i="7" s="1"/>
  <c r="AE227" i="11"/>
  <c r="J318" i="7" s="1"/>
  <c r="AD227" i="11"/>
  <c r="AC227" i="11"/>
  <c r="J438" i="7" s="1"/>
  <c r="AB227" i="11"/>
  <c r="J408" i="7" s="1"/>
  <c r="AA227" i="11"/>
  <c r="J378" i="7" s="1"/>
  <c r="Z227" i="11"/>
  <c r="J348" i="7" s="1"/>
  <c r="K348" i="7" s="1"/>
  <c r="Y227" i="11"/>
  <c r="J108" i="7" s="1"/>
  <c r="X227" i="11"/>
  <c r="J288" i="7" s="1"/>
  <c r="W227" i="11"/>
  <c r="J258" i="7" s="1"/>
  <c r="V227" i="11"/>
  <c r="J228" i="7" s="1"/>
  <c r="U227" i="11"/>
  <c r="J198" i="7" s="1"/>
  <c r="T227" i="11"/>
  <c r="J168" i="7" s="1"/>
  <c r="S227" i="11"/>
  <c r="J138" i="7" s="1"/>
  <c r="AH225" i="11"/>
  <c r="J498" i="8" s="1"/>
  <c r="K498" i="8" s="1"/>
  <c r="AG225" i="11"/>
  <c r="J558" i="8" s="1"/>
  <c r="K558" i="8" s="1"/>
  <c r="AF225" i="11"/>
  <c r="J528" i="8" s="1"/>
  <c r="K528" i="8" s="1"/>
  <c r="AE225" i="11"/>
  <c r="J318" i="8" s="1"/>
  <c r="AD225" i="11"/>
  <c r="AC225" i="11"/>
  <c r="J438" i="8" s="1"/>
  <c r="AB225" i="11"/>
  <c r="J408" i="8" s="1"/>
  <c r="AA225" i="11"/>
  <c r="J378" i="8" s="1"/>
  <c r="Z225" i="11"/>
  <c r="J348" i="8" s="1"/>
  <c r="K348" i="8" s="1"/>
  <c r="Y225" i="11"/>
  <c r="J108" i="8" s="1"/>
  <c r="X225" i="11"/>
  <c r="J288" i="8" s="1"/>
  <c r="W225" i="11"/>
  <c r="J258" i="8" s="1"/>
  <c r="V225" i="11"/>
  <c r="J228" i="8" s="1"/>
  <c r="U225" i="11"/>
  <c r="J198" i="8" s="1"/>
  <c r="T225" i="11"/>
  <c r="J168" i="8" s="1"/>
  <c r="S225" i="11"/>
  <c r="J138" i="8" s="1"/>
  <c r="AH223" i="11"/>
  <c r="H498" i="7" s="1"/>
  <c r="I498" i="7" s="1"/>
  <c r="AG223" i="11"/>
  <c r="H558" i="7" s="1"/>
  <c r="I558" i="7" s="1"/>
  <c r="AF223" i="11"/>
  <c r="H528" i="7" s="1"/>
  <c r="I528" i="7" s="1"/>
  <c r="AE223" i="11"/>
  <c r="H318" i="7" s="1"/>
  <c r="AD223" i="11"/>
  <c r="AC223" i="11"/>
  <c r="H438" i="7" s="1"/>
  <c r="AB223" i="11"/>
  <c r="H408" i="7" s="1"/>
  <c r="AA223" i="11"/>
  <c r="H378" i="7" s="1"/>
  <c r="Z223" i="11"/>
  <c r="H348" i="7" s="1"/>
  <c r="I348" i="7" s="1"/>
  <c r="Y223" i="11"/>
  <c r="H108" i="7" s="1"/>
  <c r="X223" i="11"/>
  <c r="H288" i="7" s="1"/>
  <c r="W223" i="11"/>
  <c r="H258" i="7" s="1"/>
  <c r="V223" i="11"/>
  <c r="H228" i="7" s="1"/>
  <c r="U223" i="11"/>
  <c r="H198" i="7" s="1"/>
  <c r="T223" i="11"/>
  <c r="H168" i="7" s="1"/>
  <c r="S223" i="11"/>
  <c r="H138" i="7" s="1"/>
  <c r="AH221" i="11"/>
  <c r="H498" i="8" s="1"/>
  <c r="I498" i="8" s="1"/>
  <c r="AG221" i="11"/>
  <c r="H558" i="8" s="1"/>
  <c r="I558" i="8" s="1"/>
  <c r="AF221" i="11"/>
  <c r="H528" i="8" s="1"/>
  <c r="I528" i="8" s="1"/>
  <c r="AE221" i="11"/>
  <c r="H318" i="8" s="1"/>
  <c r="AD221" i="11"/>
  <c r="AT223" i="11" s="1"/>
  <c r="AC221" i="11"/>
  <c r="H438" i="8" s="1"/>
  <c r="AB221" i="11"/>
  <c r="H408" i="8" s="1"/>
  <c r="AA221" i="11"/>
  <c r="H378" i="8" s="1"/>
  <c r="Z221" i="11"/>
  <c r="H348" i="8" s="1"/>
  <c r="I348" i="8" s="1"/>
  <c r="Y221" i="11"/>
  <c r="H108" i="8" s="1"/>
  <c r="X221" i="11"/>
  <c r="H288" i="8" s="1"/>
  <c r="W221" i="11"/>
  <c r="H258" i="8" s="1"/>
  <c r="V221" i="11"/>
  <c r="H228" i="8" s="1"/>
  <c r="U221" i="11"/>
  <c r="H198" i="8" s="1"/>
  <c r="T221" i="11"/>
  <c r="H168" i="8" s="1"/>
  <c r="S221" i="11"/>
  <c r="H138" i="8" s="1"/>
  <c r="AH219" i="11"/>
  <c r="F498" i="7" s="1"/>
  <c r="G498" i="7" s="1"/>
  <c r="AG219" i="11"/>
  <c r="F558" i="7" s="1"/>
  <c r="G558" i="7" s="1"/>
  <c r="AF219" i="11"/>
  <c r="F528" i="7" s="1"/>
  <c r="G528" i="7" s="1"/>
  <c r="AE219" i="11"/>
  <c r="F318" i="7" s="1"/>
  <c r="AD219" i="11"/>
  <c r="AC219" i="11"/>
  <c r="F438" i="7" s="1"/>
  <c r="AB219" i="11"/>
  <c r="F408" i="7" s="1"/>
  <c r="AA219" i="11"/>
  <c r="F378" i="7" s="1"/>
  <c r="Z219" i="11"/>
  <c r="F348" i="7" s="1"/>
  <c r="G348" i="7" s="1"/>
  <c r="Y219" i="11"/>
  <c r="F108" i="7" s="1"/>
  <c r="X219" i="11"/>
  <c r="F288" i="7" s="1"/>
  <c r="W219" i="11"/>
  <c r="F258" i="7" s="1"/>
  <c r="V219" i="11"/>
  <c r="F228" i="7" s="1"/>
  <c r="U219" i="11"/>
  <c r="F198" i="7" s="1"/>
  <c r="T219" i="11"/>
  <c r="F168" i="7" s="1"/>
  <c r="S219" i="11"/>
  <c r="F138" i="7" s="1"/>
  <c r="AH217" i="11"/>
  <c r="F498" i="8" s="1"/>
  <c r="G498" i="8" s="1"/>
  <c r="AG217" i="11"/>
  <c r="F558" i="8" s="1"/>
  <c r="G558" i="8" s="1"/>
  <c r="AF217" i="11"/>
  <c r="F528" i="8" s="1"/>
  <c r="G528" i="8" s="1"/>
  <c r="AE217" i="11"/>
  <c r="F318" i="8" s="1"/>
  <c r="AD217" i="11"/>
  <c r="AT219" i="11" s="1"/>
  <c r="AC217" i="11"/>
  <c r="F438" i="8" s="1"/>
  <c r="AB217" i="11"/>
  <c r="F408" i="8" s="1"/>
  <c r="AA217" i="11"/>
  <c r="F378" i="8" s="1"/>
  <c r="Z217" i="11"/>
  <c r="F348" i="8" s="1"/>
  <c r="G348" i="8" s="1"/>
  <c r="Y217" i="11"/>
  <c r="F108" i="8" s="1"/>
  <c r="X217" i="11"/>
  <c r="F288" i="8" s="1"/>
  <c r="W217" i="11"/>
  <c r="F258" i="8" s="1"/>
  <c r="V217" i="11"/>
  <c r="F228" i="8" s="1"/>
  <c r="U217" i="11"/>
  <c r="F198" i="8" s="1"/>
  <c r="T217" i="11"/>
  <c r="F168" i="8" s="1"/>
  <c r="S217" i="11"/>
  <c r="F138" i="8" s="1"/>
  <c r="AH215" i="11"/>
  <c r="D498" i="7" s="1"/>
  <c r="E498" i="7" s="1"/>
  <c r="AG215" i="11"/>
  <c r="D558" i="7" s="1"/>
  <c r="E558" i="7" s="1"/>
  <c r="AF215" i="11"/>
  <c r="D528" i="7" s="1"/>
  <c r="E528" i="7" s="1"/>
  <c r="AE215" i="11"/>
  <c r="D318" i="7" s="1"/>
  <c r="AD215" i="11"/>
  <c r="AC215" i="11"/>
  <c r="D438" i="7" s="1"/>
  <c r="AB215" i="11"/>
  <c r="D408" i="7" s="1"/>
  <c r="AA215" i="11"/>
  <c r="D378" i="7" s="1"/>
  <c r="Z215" i="11"/>
  <c r="D348" i="7" s="1"/>
  <c r="E348" i="7" s="1"/>
  <c r="Y215" i="11"/>
  <c r="D108" i="7" s="1"/>
  <c r="X215" i="11"/>
  <c r="D288" i="7" s="1"/>
  <c r="W215" i="11"/>
  <c r="D258" i="7" s="1"/>
  <c r="V215" i="11"/>
  <c r="D228" i="7" s="1"/>
  <c r="U215" i="11"/>
  <c r="D198" i="7" s="1"/>
  <c r="T215" i="11"/>
  <c r="D168" i="7" s="1"/>
  <c r="S215" i="11"/>
  <c r="D138" i="7" s="1"/>
  <c r="AH213" i="11"/>
  <c r="D498" i="8" s="1"/>
  <c r="E498" i="8" s="1"/>
  <c r="AG213" i="11"/>
  <c r="D558" i="8" s="1"/>
  <c r="E558" i="8" s="1"/>
  <c r="AF213" i="11"/>
  <c r="D528" i="8" s="1"/>
  <c r="E528" i="8" s="1"/>
  <c r="AE213" i="11"/>
  <c r="D318" i="8" s="1"/>
  <c r="AD213" i="11"/>
  <c r="AC213" i="11"/>
  <c r="D438" i="8" s="1"/>
  <c r="AB213" i="11"/>
  <c r="D408" i="8" s="1"/>
  <c r="AA213" i="11"/>
  <c r="D378" i="8" s="1"/>
  <c r="Z213" i="11"/>
  <c r="D348" i="8" s="1"/>
  <c r="E348" i="8" s="1"/>
  <c r="Y213" i="11"/>
  <c r="D108" i="8" s="1"/>
  <c r="X213" i="11"/>
  <c r="D288" i="8" s="1"/>
  <c r="W213" i="11"/>
  <c r="D258" i="8" s="1"/>
  <c r="V213" i="11"/>
  <c r="D228" i="8" s="1"/>
  <c r="U213" i="11"/>
  <c r="D198" i="8" s="1"/>
  <c r="T213" i="11"/>
  <c r="D168" i="8" s="1"/>
  <c r="S213" i="11"/>
  <c r="D138" i="8" s="1"/>
  <c r="AH211" i="11"/>
  <c r="B498" i="7" s="1"/>
  <c r="C498" i="7" s="1"/>
  <c r="AG211" i="11"/>
  <c r="B558" i="7" s="1"/>
  <c r="C558" i="7" s="1"/>
  <c r="AF211" i="11"/>
  <c r="B528" i="7" s="1"/>
  <c r="C528" i="7" s="1"/>
  <c r="AE211" i="11"/>
  <c r="B318" i="7" s="1"/>
  <c r="AD211" i="11"/>
  <c r="AC211" i="11"/>
  <c r="B438" i="7" s="1"/>
  <c r="AB211" i="11"/>
  <c r="B408" i="7" s="1"/>
  <c r="AA211" i="11"/>
  <c r="B378" i="7" s="1"/>
  <c r="Z211" i="11"/>
  <c r="B348" i="7" s="1"/>
  <c r="C348" i="7" s="1"/>
  <c r="Y211" i="11"/>
  <c r="B108" i="7" s="1"/>
  <c r="X211" i="11"/>
  <c r="B288" i="7" s="1"/>
  <c r="W211" i="11"/>
  <c r="B258" i="7" s="1"/>
  <c r="V211" i="11"/>
  <c r="B228" i="7" s="1"/>
  <c r="U211" i="11"/>
  <c r="B198" i="7" s="1"/>
  <c r="T211" i="11"/>
  <c r="B168" i="7" s="1"/>
  <c r="S211" i="11"/>
  <c r="B138" i="7" s="1"/>
  <c r="AH209" i="11"/>
  <c r="B498" i="8" s="1"/>
  <c r="C498" i="8" s="1"/>
  <c r="AG209" i="11"/>
  <c r="B558" i="8" s="1"/>
  <c r="C558" i="8" s="1"/>
  <c r="AF209" i="11"/>
  <c r="B528" i="8" s="1"/>
  <c r="C528" i="8" s="1"/>
  <c r="AE209" i="11"/>
  <c r="B318" i="8" s="1"/>
  <c r="AD209" i="11"/>
  <c r="AC209" i="11"/>
  <c r="B438" i="8" s="1"/>
  <c r="AB209" i="11"/>
  <c r="B408" i="8" s="1"/>
  <c r="AA209" i="11"/>
  <c r="B378" i="8" s="1"/>
  <c r="Z209" i="11"/>
  <c r="B348" i="8" s="1"/>
  <c r="C348" i="8" s="1"/>
  <c r="Y209" i="11"/>
  <c r="B108" i="8" s="1"/>
  <c r="X209" i="11"/>
  <c r="B288" i="8" s="1"/>
  <c r="W209" i="11"/>
  <c r="B258" i="8" s="1"/>
  <c r="V209" i="11"/>
  <c r="B228" i="8" s="1"/>
  <c r="U209" i="11"/>
  <c r="B198" i="8" s="1"/>
  <c r="T209" i="11"/>
  <c r="B168" i="8" s="1"/>
  <c r="S209" i="11"/>
  <c r="B138" i="8" s="1"/>
  <c r="AH206" i="11"/>
  <c r="AG206" i="11"/>
  <c r="AF206" i="11"/>
  <c r="AE206" i="11"/>
  <c r="AD206" i="11"/>
  <c r="AC206" i="11"/>
  <c r="AB206" i="11"/>
  <c r="AA206" i="11"/>
  <c r="Z206" i="11"/>
  <c r="Y206" i="11"/>
  <c r="X206" i="11"/>
  <c r="W206" i="11"/>
  <c r="V206" i="11"/>
  <c r="U206" i="11"/>
  <c r="T206" i="11"/>
  <c r="S206" i="11"/>
  <c r="AH204" i="11"/>
  <c r="S77" i="7" s="1"/>
  <c r="AG204" i="11"/>
  <c r="AF204" i="11"/>
  <c r="AE204" i="11"/>
  <c r="S47" i="7" s="1"/>
  <c r="AD204" i="11"/>
  <c r="AC204" i="11"/>
  <c r="AB204" i="11"/>
  <c r="AA204" i="11"/>
  <c r="Z204" i="11"/>
  <c r="Y204" i="11"/>
  <c r="S17" i="7" s="1"/>
  <c r="X204" i="11"/>
  <c r="W204" i="11"/>
  <c r="V204" i="11"/>
  <c r="U204" i="11"/>
  <c r="T204" i="11"/>
  <c r="S204" i="11"/>
  <c r="AH202" i="11"/>
  <c r="L497" i="7" s="1"/>
  <c r="M497" i="7" s="1"/>
  <c r="AG202" i="11"/>
  <c r="L557" i="7" s="1"/>
  <c r="M557" i="7" s="1"/>
  <c r="AF202" i="11"/>
  <c r="L527" i="7" s="1"/>
  <c r="M527" i="7" s="1"/>
  <c r="AE202" i="11"/>
  <c r="L317" i="7" s="1"/>
  <c r="M317" i="7" s="1"/>
  <c r="AD202" i="11"/>
  <c r="AC202" i="11"/>
  <c r="L437" i="7" s="1"/>
  <c r="M437" i="7" s="1"/>
  <c r="AB202" i="11"/>
  <c r="L407" i="7" s="1"/>
  <c r="M407" i="7" s="1"/>
  <c r="AA202" i="11"/>
  <c r="L377" i="7" s="1"/>
  <c r="M377" i="7" s="1"/>
  <c r="Z202" i="11"/>
  <c r="L347" i="7" s="1"/>
  <c r="M347" i="7" s="1"/>
  <c r="Y202" i="11"/>
  <c r="X202" i="11"/>
  <c r="W202" i="11"/>
  <c r="V202" i="11"/>
  <c r="U202" i="11"/>
  <c r="T202" i="11"/>
  <c r="S202" i="11"/>
  <c r="AH200" i="11"/>
  <c r="L497" i="8" s="1"/>
  <c r="M497" i="8" s="1"/>
  <c r="AG200" i="11"/>
  <c r="L557" i="8" s="1"/>
  <c r="M557" i="8" s="1"/>
  <c r="AF200" i="11"/>
  <c r="L527" i="8" s="1"/>
  <c r="M527" i="8" s="1"/>
  <c r="AE200" i="11"/>
  <c r="L317" i="8" s="1"/>
  <c r="M317" i="8" s="1"/>
  <c r="AD200" i="11"/>
  <c r="AC200" i="11"/>
  <c r="L437" i="8" s="1"/>
  <c r="M437" i="8" s="1"/>
  <c r="AB200" i="11"/>
  <c r="L407" i="8" s="1"/>
  <c r="M407" i="8" s="1"/>
  <c r="AA200" i="11"/>
  <c r="L377" i="8" s="1"/>
  <c r="M377" i="8" s="1"/>
  <c r="Z200" i="11"/>
  <c r="L347" i="8" s="1"/>
  <c r="M347" i="8" s="1"/>
  <c r="Y200" i="11"/>
  <c r="X200" i="11"/>
  <c r="W200" i="11"/>
  <c r="V200" i="11"/>
  <c r="U200" i="11"/>
  <c r="T200" i="11"/>
  <c r="S200" i="11"/>
  <c r="AH198" i="11"/>
  <c r="J497" i="7" s="1"/>
  <c r="AG198" i="11"/>
  <c r="J557" i="7" s="1"/>
  <c r="K557" i="7" s="1"/>
  <c r="AF198" i="11"/>
  <c r="J527" i="7" s="1"/>
  <c r="AE198" i="11"/>
  <c r="J317" i="7" s="1"/>
  <c r="AD198" i="11"/>
  <c r="AC198" i="11"/>
  <c r="J437" i="7" s="1"/>
  <c r="AB198" i="11"/>
  <c r="J407" i="7" s="1"/>
  <c r="AA198" i="11"/>
  <c r="J377" i="7" s="1"/>
  <c r="Z198" i="11"/>
  <c r="J347" i="7" s="1"/>
  <c r="K347" i="7" s="1"/>
  <c r="Y198" i="11"/>
  <c r="J107" i="7" s="1"/>
  <c r="X198" i="11"/>
  <c r="J287" i="7" s="1"/>
  <c r="K287" i="7" s="1"/>
  <c r="W198" i="11"/>
  <c r="J257" i="7" s="1"/>
  <c r="V198" i="11"/>
  <c r="J227" i="7" s="1"/>
  <c r="U198" i="11"/>
  <c r="J197" i="7" s="1"/>
  <c r="T198" i="11"/>
  <c r="J167" i="7" s="1"/>
  <c r="S198" i="11"/>
  <c r="J137" i="7" s="1"/>
  <c r="AH196" i="11"/>
  <c r="J497" i="8" s="1"/>
  <c r="AG196" i="11"/>
  <c r="J557" i="8" s="1"/>
  <c r="K557" i="8" s="1"/>
  <c r="AF196" i="11"/>
  <c r="AE196" i="11"/>
  <c r="J317" i="8" s="1"/>
  <c r="AD196" i="11"/>
  <c r="AC196" i="11"/>
  <c r="J437" i="8" s="1"/>
  <c r="AB196" i="11"/>
  <c r="J407" i="8" s="1"/>
  <c r="AA196" i="11"/>
  <c r="J377" i="8" s="1"/>
  <c r="Z196" i="11"/>
  <c r="J347" i="8" s="1"/>
  <c r="K347" i="8" s="1"/>
  <c r="Y196" i="11"/>
  <c r="J107" i="8" s="1"/>
  <c r="X196" i="11"/>
  <c r="J287" i="8" s="1"/>
  <c r="K287" i="8" s="1"/>
  <c r="W196" i="11"/>
  <c r="J257" i="8" s="1"/>
  <c r="K257" i="8" s="1"/>
  <c r="V196" i="11"/>
  <c r="J227" i="8" s="1"/>
  <c r="U196" i="11"/>
  <c r="J197" i="8" s="1"/>
  <c r="T196" i="11"/>
  <c r="J167" i="8" s="1"/>
  <c r="S196" i="11"/>
  <c r="J137" i="8" s="1"/>
  <c r="AH194" i="11"/>
  <c r="H497" i="7" s="1"/>
  <c r="AG194" i="11"/>
  <c r="H557" i="7" s="1"/>
  <c r="I557" i="7" s="1"/>
  <c r="AF194" i="11"/>
  <c r="H527" i="7" s="1"/>
  <c r="AE194" i="11"/>
  <c r="H317" i="7" s="1"/>
  <c r="AD194" i="11"/>
  <c r="AC194" i="11"/>
  <c r="H437" i="7" s="1"/>
  <c r="AB194" i="11"/>
  <c r="H407" i="7" s="1"/>
  <c r="AA194" i="11"/>
  <c r="H377" i="7" s="1"/>
  <c r="Z194" i="11"/>
  <c r="H347" i="7" s="1"/>
  <c r="I347" i="7" s="1"/>
  <c r="Y194" i="11"/>
  <c r="H107" i="7" s="1"/>
  <c r="X194" i="11"/>
  <c r="H287" i="7" s="1"/>
  <c r="W194" i="11"/>
  <c r="H257" i="7" s="1"/>
  <c r="V194" i="11"/>
  <c r="H227" i="7" s="1"/>
  <c r="U194" i="11"/>
  <c r="H197" i="7" s="1"/>
  <c r="T194" i="11"/>
  <c r="H167" i="7" s="1"/>
  <c r="S194" i="11"/>
  <c r="H137" i="7" s="1"/>
  <c r="AH192" i="11"/>
  <c r="H497" i="8" s="1"/>
  <c r="AG192" i="11"/>
  <c r="H557" i="8" s="1"/>
  <c r="I557" i="8" s="1"/>
  <c r="AF192" i="11"/>
  <c r="H527" i="8" s="1"/>
  <c r="AE192" i="11"/>
  <c r="H317" i="8" s="1"/>
  <c r="AD192" i="11"/>
  <c r="AT194" i="11" s="1"/>
  <c r="AC192" i="11"/>
  <c r="H437" i="8" s="1"/>
  <c r="AB192" i="11"/>
  <c r="H407" i="8" s="1"/>
  <c r="AA192" i="11"/>
  <c r="H377" i="8" s="1"/>
  <c r="Z192" i="11"/>
  <c r="H347" i="8" s="1"/>
  <c r="I347" i="8" s="1"/>
  <c r="Y192" i="11"/>
  <c r="H107" i="8" s="1"/>
  <c r="X192" i="11"/>
  <c r="H287" i="8" s="1"/>
  <c r="W192" i="11"/>
  <c r="H257" i="8" s="1"/>
  <c r="V192" i="11"/>
  <c r="H227" i="8" s="1"/>
  <c r="U192" i="11"/>
  <c r="H197" i="8" s="1"/>
  <c r="T192" i="11"/>
  <c r="H167" i="8" s="1"/>
  <c r="S192" i="11"/>
  <c r="H137" i="8" s="1"/>
  <c r="AH190" i="11"/>
  <c r="F497" i="7" s="1"/>
  <c r="AG190" i="11"/>
  <c r="F557" i="7" s="1"/>
  <c r="G557" i="7" s="1"/>
  <c r="AF190" i="11"/>
  <c r="F527" i="7" s="1"/>
  <c r="AE190" i="11"/>
  <c r="F317" i="7" s="1"/>
  <c r="AD190" i="11"/>
  <c r="AC190" i="11"/>
  <c r="F437" i="7" s="1"/>
  <c r="AB190" i="11"/>
  <c r="F407" i="7" s="1"/>
  <c r="AA190" i="11"/>
  <c r="F377" i="7" s="1"/>
  <c r="Z190" i="11"/>
  <c r="F347" i="7" s="1"/>
  <c r="G347" i="7" s="1"/>
  <c r="Y190" i="11"/>
  <c r="F107" i="7" s="1"/>
  <c r="X190" i="11"/>
  <c r="F287" i="7" s="1"/>
  <c r="W190" i="11"/>
  <c r="F257" i="7" s="1"/>
  <c r="V190" i="11"/>
  <c r="F227" i="7" s="1"/>
  <c r="U190" i="11"/>
  <c r="F197" i="7" s="1"/>
  <c r="T190" i="11"/>
  <c r="F167" i="7" s="1"/>
  <c r="S190" i="11"/>
  <c r="F137" i="7" s="1"/>
  <c r="AH188" i="11"/>
  <c r="F497" i="8" s="1"/>
  <c r="AG188" i="11"/>
  <c r="F557" i="8" s="1"/>
  <c r="G557" i="8" s="1"/>
  <c r="AF188" i="11"/>
  <c r="F527" i="8" s="1"/>
  <c r="AE188" i="11"/>
  <c r="F317" i="8" s="1"/>
  <c r="AD188" i="11"/>
  <c r="AT190" i="11" s="1"/>
  <c r="AC188" i="11"/>
  <c r="F437" i="8" s="1"/>
  <c r="AB188" i="11"/>
  <c r="F407" i="8" s="1"/>
  <c r="AA188" i="11"/>
  <c r="F377" i="8" s="1"/>
  <c r="Z188" i="11"/>
  <c r="F347" i="8" s="1"/>
  <c r="G347" i="8" s="1"/>
  <c r="Y188" i="11"/>
  <c r="F107" i="8" s="1"/>
  <c r="X188" i="11"/>
  <c r="F287" i="8" s="1"/>
  <c r="W188" i="11"/>
  <c r="F257" i="8" s="1"/>
  <c r="V188" i="11"/>
  <c r="F227" i="8" s="1"/>
  <c r="U188" i="11"/>
  <c r="F197" i="8" s="1"/>
  <c r="T188" i="11"/>
  <c r="F167" i="8" s="1"/>
  <c r="S188" i="11"/>
  <c r="F137" i="8" s="1"/>
  <c r="AH186" i="11"/>
  <c r="D497" i="7" s="1"/>
  <c r="AG186" i="11"/>
  <c r="D557" i="7" s="1"/>
  <c r="E557" i="7" s="1"/>
  <c r="AF186" i="11"/>
  <c r="D527" i="7" s="1"/>
  <c r="AE186" i="11"/>
  <c r="D317" i="7" s="1"/>
  <c r="AD186" i="11"/>
  <c r="AC186" i="11"/>
  <c r="D437" i="7" s="1"/>
  <c r="AB186" i="11"/>
  <c r="D407" i="7" s="1"/>
  <c r="AA186" i="11"/>
  <c r="D377" i="7" s="1"/>
  <c r="Z186" i="11"/>
  <c r="D347" i="7" s="1"/>
  <c r="E347" i="7" s="1"/>
  <c r="Y186" i="11"/>
  <c r="D107" i="7" s="1"/>
  <c r="X186" i="11"/>
  <c r="D287" i="7" s="1"/>
  <c r="W186" i="11"/>
  <c r="D257" i="7" s="1"/>
  <c r="V186" i="11"/>
  <c r="D227" i="7" s="1"/>
  <c r="U186" i="11"/>
  <c r="D197" i="7" s="1"/>
  <c r="T186" i="11"/>
  <c r="D167" i="7" s="1"/>
  <c r="S186" i="11"/>
  <c r="D137" i="7" s="1"/>
  <c r="AH184" i="11"/>
  <c r="D497" i="8" s="1"/>
  <c r="AG184" i="11"/>
  <c r="D557" i="8" s="1"/>
  <c r="E557" i="8" s="1"/>
  <c r="AF184" i="11"/>
  <c r="D527" i="8" s="1"/>
  <c r="AE184" i="11"/>
  <c r="D317" i="8" s="1"/>
  <c r="AD184" i="11"/>
  <c r="AC184" i="11"/>
  <c r="D437" i="8" s="1"/>
  <c r="AB184" i="11"/>
  <c r="D407" i="8" s="1"/>
  <c r="AA184" i="11"/>
  <c r="D377" i="8" s="1"/>
  <c r="Z184" i="11"/>
  <c r="D347" i="8" s="1"/>
  <c r="E347" i="8" s="1"/>
  <c r="Y184" i="11"/>
  <c r="D107" i="8" s="1"/>
  <c r="X184" i="11"/>
  <c r="D287" i="8" s="1"/>
  <c r="W184" i="11"/>
  <c r="D257" i="8" s="1"/>
  <c r="V184" i="11"/>
  <c r="D227" i="8" s="1"/>
  <c r="U184" i="11"/>
  <c r="D197" i="8" s="1"/>
  <c r="T184" i="11"/>
  <c r="D167" i="8" s="1"/>
  <c r="S184" i="11"/>
  <c r="D137" i="8" s="1"/>
  <c r="AH182" i="11"/>
  <c r="B497" i="7" s="1"/>
  <c r="AG182" i="11"/>
  <c r="B557" i="7" s="1"/>
  <c r="C557" i="7" s="1"/>
  <c r="AF182" i="11"/>
  <c r="B527" i="7" s="1"/>
  <c r="AE182" i="11"/>
  <c r="B317" i="7" s="1"/>
  <c r="AD182" i="11"/>
  <c r="AC182" i="11"/>
  <c r="B437" i="7" s="1"/>
  <c r="AB182" i="11"/>
  <c r="B407" i="7" s="1"/>
  <c r="AA182" i="11"/>
  <c r="B377" i="7" s="1"/>
  <c r="Z182" i="11"/>
  <c r="B347" i="7" s="1"/>
  <c r="C347" i="7" s="1"/>
  <c r="Y182" i="11"/>
  <c r="B107" i="7" s="1"/>
  <c r="X182" i="11"/>
  <c r="B287" i="7" s="1"/>
  <c r="W182" i="11"/>
  <c r="B257" i="7" s="1"/>
  <c r="V182" i="11"/>
  <c r="B227" i="7" s="1"/>
  <c r="U182" i="11"/>
  <c r="B197" i="7" s="1"/>
  <c r="T182" i="11"/>
  <c r="B167" i="7" s="1"/>
  <c r="S182" i="11"/>
  <c r="B137" i="7" s="1"/>
  <c r="AH180" i="11"/>
  <c r="B497" i="8" s="1"/>
  <c r="AG180" i="11"/>
  <c r="B557" i="8" s="1"/>
  <c r="C557" i="8" s="1"/>
  <c r="AF180" i="11"/>
  <c r="B527" i="8" s="1"/>
  <c r="AE180" i="11"/>
  <c r="B317" i="8" s="1"/>
  <c r="AD180" i="11"/>
  <c r="AC180" i="11"/>
  <c r="B437" i="8" s="1"/>
  <c r="AB180" i="11"/>
  <c r="B407" i="8" s="1"/>
  <c r="AA180" i="11"/>
  <c r="B377" i="8" s="1"/>
  <c r="Z180" i="11"/>
  <c r="B347" i="8" s="1"/>
  <c r="C347" i="8" s="1"/>
  <c r="Y180" i="11"/>
  <c r="B107" i="8" s="1"/>
  <c r="X180" i="11"/>
  <c r="B287" i="8" s="1"/>
  <c r="W180" i="11"/>
  <c r="B257" i="8" s="1"/>
  <c r="V180" i="11"/>
  <c r="B227" i="8" s="1"/>
  <c r="U180" i="11"/>
  <c r="B197" i="8" s="1"/>
  <c r="T180" i="11"/>
  <c r="B167" i="8" s="1"/>
  <c r="S180" i="11"/>
  <c r="B137" i="8" s="1"/>
  <c r="AH177" i="11"/>
  <c r="AG177" i="11"/>
  <c r="AF177" i="11"/>
  <c r="AE177" i="11"/>
  <c r="AD177" i="11"/>
  <c r="AC177" i="11"/>
  <c r="AB177" i="11"/>
  <c r="AA177" i="11"/>
  <c r="Z177" i="11"/>
  <c r="Y177" i="11"/>
  <c r="X177" i="11"/>
  <c r="W177" i="11"/>
  <c r="V177" i="11"/>
  <c r="U177" i="11"/>
  <c r="T177" i="11"/>
  <c r="S177" i="11"/>
  <c r="AH175" i="11"/>
  <c r="S76" i="7" s="1"/>
  <c r="AG175" i="11"/>
  <c r="AF175" i="11"/>
  <c r="AE175" i="11"/>
  <c r="S46" i="7" s="1"/>
  <c r="AD175" i="11"/>
  <c r="AC175" i="11"/>
  <c r="AB175" i="11"/>
  <c r="AA175" i="11"/>
  <c r="Z175" i="11"/>
  <c r="Y175" i="11"/>
  <c r="S16" i="7" s="1"/>
  <c r="X175" i="11"/>
  <c r="W175" i="11"/>
  <c r="V175" i="11"/>
  <c r="U175" i="11"/>
  <c r="T175" i="11"/>
  <c r="S175" i="11"/>
  <c r="AH173" i="11"/>
  <c r="L496" i="7" s="1"/>
  <c r="M496" i="7" s="1"/>
  <c r="AG173" i="11"/>
  <c r="L556" i="7" s="1"/>
  <c r="M556" i="7" s="1"/>
  <c r="AF173" i="11"/>
  <c r="L526" i="7" s="1"/>
  <c r="M526" i="7" s="1"/>
  <c r="AE173" i="11"/>
  <c r="L316" i="7" s="1"/>
  <c r="M316" i="7" s="1"/>
  <c r="AD173" i="11"/>
  <c r="AC173" i="11"/>
  <c r="L436" i="7" s="1"/>
  <c r="M436" i="7" s="1"/>
  <c r="AB173" i="11"/>
  <c r="L406" i="7" s="1"/>
  <c r="M406" i="7" s="1"/>
  <c r="AA173" i="11"/>
  <c r="L376" i="7" s="1"/>
  <c r="M376" i="7" s="1"/>
  <c r="Z173" i="11"/>
  <c r="L346" i="7" s="1"/>
  <c r="M346" i="7" s="1"/>
  <c r="Y173" i="11"/>
  <c r="X173" i="11"/>
  <c r="W173" i="11"/>
  <c r="V173" i="11"/>
  <c r="U173" i="11"/>
  <c r="T173" i="11"/>
  <c r="S173" i="11"/>
  <c r="AH171" i="11"/>
  <c r="L496" i="8" s="1"/>
  <c r="M496" i="8" s="1"/>
  <c r="AG171" i="11"/>
  <c r="L556" i="8" s="1"/>
  <c r="M556" i="8" s="1"/>
  <c r="AF171" i="11"/>
  <c r="L526" i="8" s="1"/>
  <c r="M526" i="8" s="1"/>
  <c r="AE171" i="11"/>
  <c r="L316" i="8" s="1"/>
  <c r="M316" i="8" s="1"/>
  <c r="AD171" i="11"/>
  <c r="AC171" i="11"/>
  <c r="L436" i="8" s="1"/>
  <c r="M436" i="8" s="1"/>
  <c r="AB171" i="11"/>
  <c r="L406" i="8" s="1"/>
  <c r="M406" i="8" s="1"/>
  <c r="AA171" i="11"/>
  <c r="L376" i="8" s="1"/>
  <c r="M376" i="8" s="1"/>
  <c r="Z171" i="11"/>
  <c r="L346" i="8" s="1"/>
  <c r="M346" i="8" s="1"/>
  <c r="Y171" i="11"/>
  <c r="X171" i="11"/>
  <c r="W171" i="11"/>
  <c r="V171" i="11"/>
  <c r="U171" i="11"/>
  <c r="T171" i="11"/>
  <c r="S171" i="11"/>
  <c r="AH169" i="11"/>
  <c r="J496" i="7" s="1"/>
  <c r="AG169" i="11"/>
  <c r="J556" i="7" s="1"/>
  <c r="K556" i="7" s="1"/>
  <c r="AF169" i="11"/>
  <c r="J526" i="7" s="1"/>
  <c r="AE169" i="11"/>
  <c r="J316" i="7" s="1"/>
  <c r="AD169" i="11"/>
  <c r="AC169" i="11"/>
  <c r="J436" i="7" s="1"/>
  <c r="AB169" i="11"/>
  <c r="J406" i="7" s="1"/>
  <c r="AA169" i="11"/>
  <c r="J376" i="7" s="1"/>
  <c r="Z169" i="11"/>
  <c r="J346" i="7" s="1"/>
  <c r="K346" i="7" s="1"/>
  <c r="Y169" i="11"/>
  <c r="J106" i="7" s="1"/>
  <c r="X169" i="11"/>
  <c r="J286" i="7" s="1"/>
  <c r="K286" i="7" s="1"/>
  <c r="W169" i="11"/>
  <c r="J256" i="7" s="1"/>
  <c r="K256" i="7" s="1"/>
  <c r="V169" i="11"/>
  <c r="J226" i="7" s="1"/>
  <c r="U169" i="11"/>
  <c r="J196" i="7" s="1"/>
  <c r="T169" i="11"/>
  <c r="J166" i="7" s="1"/>
  <c r="K166" i="7" s="1"/>
  <c r="S169" i="11"/>
  <c r="J136" i="7" s="1"/>
  <c r="AH167" i="11"/>
  <c r="J496" i="8" s="1"/>
  <c r="K496" i="8" s="1"/>
  <c r="AG167" i="11"/>
  <c r="J556" i="8" s="1"/>
  <c r="K556" i="8" s="1"/>
  <c r="AF167" i="11"/>
  <c r="J526" i="8" s="1"/>
  <c r="K526" i="8" s="1"/>
  <c r="AE167" i="11"/>
  <c r="J316" i="8" s="1"/>
  <c r="AD167" i="11"/>
  <c r="AC167" i="11"/>
  <c r="J436" i="8" s="1"/>
  <c r="AB167" i="11"/>
  <c r="J406" i="8" s="1"/>
  <c r="AA167" i="11"/>
  <c r="J376" i="8" s="1"/>
  <c r="Z167" i="11"/>
  <c r="J346" i="8" s="1"/>
  <c r="K346" i="8" s="1"/>
  <c r="Y167" i="11"/>
  <c r="J106" i="8" s="1"/>
  <c r="X167" i="11"/>
  <c r="J286" i="8" s="1"/>
  <c r="K286" i="8" s="1"/>
  <c r="W167" i="11"/>
  <c r="J256" i="8" s="1"/>
  <c r="K256" i="8" s="1"/>
  <c r="V167" i="11"/>
  <c r="J226" i="8" s="1"/>
  <c r="U167" i="11"/>
  <c r="J196" i="8" s="1"/>
  <c r="T167" i="11"/>
  <c r="J166" i="8" s="1"/>
  <c r="K166" i="8" s="1"/>
  <c r="S167" i="11"/>
  <c r="J136" i="8" s="1"/>
  <c r="AH165" i="11"/>
  <c r="H496" i="7" s="1"/>
  <c r="AG165" i="11"/>
  <c r="H556" i="7" s="1"/>
  <c r="I556" i="7" s="1"/>
  <c r="AF165" i="11"/>
  <c r="H526" i="7" s="1"/>
  <c r="AE165" i="11"/>
  <c r="H316" i="7" s="1"/>
  <c r="AD165" i="11"/>
  <c r="AC165" i="11"/>
  <c r="H436" i="7" s="1"/>
  <c r="AB165" i="11"/>
  <c r="H406" i="7" s="1"/>
  <c r="AA165" i="11"/>
  <c r="H376" i="7" s="1"/>
  <c r="Z165" i="11"/>
  <c r="H346" i="7" s="1"/>
  <c r="I346" i="7" s="1"/>
  <c r="Y165" i="11"/>
  <c r="H106" i="7" s="1"/>
  <c r="X165" i="11"/>
  <c r="H286" i="7" s="1"/>
  <c r="I286" i="7" s="1"/>
  <c r="W165" i="11"/>
  <c r="H256" i="7" s="1"/>
  <c r="I256" i="7" s="1"/>
  <c r="V165" i="11"/>
  <c r="H226" i="7" s="1"/>
  <c r="U165" i="11"/>
  <c r="H196" i="7" s="1"/>
  <c r="T165" i="11"/>
  <c r="H166" i="7" s="1"/>
  <c r="I166" i="7" s="1"/>
  <c r="S165" i="11"/>
  <c r="H136" i="7" s="1"/>
  <c r="AH163" i="11"/>
  <c r="H496" i="8" s="1"/>
  <c r="AG163" i="11"/>
  <c r="H556" i="8" s="1"/>
  <c r="I556" i="8" s="1"/>
  <c r="AF163" i="11"/>
  <c r="H526" i="8" s="1"/>
  <c r="AE163" i="11"/>
  <c r="H316" i="8" s="1"/>
  <c r="AD163" i="11"/>
  <c r="AT165" i="11" s="1"/>
  <c r="AC163" i="11"/>
  <c r="H436" i="8" s="1"/>
  <c r="AB163" i="11"/>
  <c r="H406" i="8" s="1"/>
  <c r="AA163" i="11"/>
  <c r="H376" i="8" s="1"/>
  <c r="Z163" i="11"/>
  <c r="H346" i="8" s="1"/>
  <c r="I346" i="8" s="1"/>
  <c r="Y163" i="11"/>
  <c r="H106" i="8" s="1"/>
  <c r="X163" i="11"/>
  <c r="H286" i="8" s="1"/>
  <c r="I286" i="8" s="1"/>
  <c r="W163" i="11"/>
  <c r="H256" i="8" s="1"/>
  <c r="I256" i="8" s="1"/>
  <c r="V163" i="11"/>
  <c r="H226" i="8" s="1"/>
  <c r="U163" i="11"/>
  <c r="H196" i="8" s="1"/>
  <c r="T163" i="11"/>
  <c r="H166" i="8" s="1"/>
  <c r="I166" i="8" s="1"/>
  <c r="S163" i="11"/>
  <c r="H136" i="8" s="1"/>
  <c r="AH161" i="11"/>
  <c r="F496" i="7" s="1"/>
  <c r="AG161" i="11"/>
  <c r="F556" i="7" s="1"/>
  <c r="G556" i="7" s="1"/>
  <c r="AF161" i="11"/>
  <c r="F526" i="7" s="1"/>
  <c r="AE161" i="11"/>
  <c r="F316" i="7" s="1"/>
  <c r="AD161" i="11"/>
  <c r="AC161" i="11"/>
  <c r="F436" i="7" s="1"/>
  <c r="AB161" i="11"/>
  <c r="F406" i="7" s="1"/>
  <c r="AA161" i="11"/>
  <c r="F376" i="7" s="1"/>
  <c r="Z161" i="11"/>
  <c r="F346" i="7" s="1"/>
  <c r="G346" i="7" s="1"/>
  <c r="Y161" i="11"/>
  <c r="F106" i="7" s="1"/>
  <c r="X161" i="11"/>
  <c r="F286" i="7" s="1"/>
  <c r="G286" i="7" s="1"/>
  <c r="W161" i="11"/>
  <c r="F256" i="7" s="1"/>
  <c r="G256" i="7" s="1"/>
  <c r="V161" i="11"/>
  <c r="F226" i="7" s="1"/>
  <c r="U161" i="11"/>
  <c r="F196" i="7" s="1"/>
  <c r="T161" i="11"/>
  <c r="F166" i="7" s="1"/>
  <c r="G166" i="7" s="1"/>
  <c r="S161" i="11"/>
  <c r="F136" i="7" s="1"/>
  <c r="AH159" i="11"/>
  <c r="F496" i="8" s="1"/>
  <c r="AG159" i="11"/>
  <c r="F556" i="8" s="1"/>
  <c r="G556" i="8" s="1"/>
  <c r="AF159" i="11"/>
  <c r="F526" i="8" s="1"/>
  <c r="AE159" i="11"/>
  <c r="F316" i="8" s="1"/>
  <c r="AD159" i="11"/>
  <c r="AT161" i="11" s="1"/>
  <c r="AC159" i="11"/>
  <c r="F436" i="8" s="1"/>
  <c r="AB159" i="11"/>
  <c r="F406" i="8" s="1"/>
  <c r="AA159" i="11"/>
  <c r="F376" i="8" s="1"/>
  <c r="Z159" i="11"/>
  <c r="F346" i="8" s="1"/>
  <c r="G346" i="8" s="1"/>
  <c r="Y159" i="11"/>
  <c r="F106" i="8" s="1"/>
  <c r="X159" i="11"/>
  <c r="F286" i="8" s="1"/>
  <c r="G286" i="8" s="1"/>
  <c r="W159" i="11"/>
  <c r="F256" i="8" s="1"/>
  <c r="G256" i="8" s="1"/>
  <c r="V159" i="11"/>
  <c r="F226" i="8" s="1"/>
  <c r="U159" i="11"/>
  <c r="F196" i="8" s="1"/>
  <c r="T159" i="11"/>
  <c r="F166" i="8" s="1"/>
  <c r="G166" i="8" s="1"/>
  <c r="S159" i="11"/>
  <c r="F136" i="8" s="1"/>
  <c r="AH157" i="11"/>
  <c r="D496" i="7" s="1"/>
  <c r="AG157" i="11"/>
  <c r="D556" i="7" s="1"/>
  <c r="E556" i="7" s="1"/>
  <c r="AF157" i="11"/>
  <c r="D526" i="7" s="1"/>
  <c r="AE157" i="11"/>
  <c r="D316" i="7" s="1"/>
  <c r="AD157" i="11"/>
  <c r="AC157" i="11"/>
  <c r="D436" i="7" s="1"/>
  <c r="AB157" i="11"/>
  <c r="D406" i="7" s="1"/>
  <c r="AA157" i="11"/>
  <c r="D376" i="7" s="1"/>
  <c r="Z157" i="11"/>
  <c r="D346" i="7" s="1"/>
  <c r="E346" i="7" s="1"/>
  <c r="Y157" i="11"/>
  <c r="D106" i="7" s="1"/>
  <c r="X157" i="11"/>
  <c r="D286" i="7" s="1"/>
  <c r="E286" i="7" s="1"/>
  <c r="W157" i="11"/>
  <c r="D256" i="7" s="1"/>
  <c r="E256" i="7" s="1"/>
  <c r="V157" i="11"/>
  <c r="D226" i="7" s="1"/>
  <c r="U157" i="11"/>
  <c r="D196" i="7" s="1"/>
  <c r="T157" i="11"/>
  <c r="D166" i="7" s="1"/>
  <c r="E166" i="7" s="1"/>
  <c r="S157" i="11"/>
  <c r="D136" i="7" s="1"/>
  <c r="AH155" i="11"/>
  <c r="D496" i="8" s="1"/>
  <c r="AG155" i="11"/>
  <c r="D556" i="8" s="1"/>
  <c r="E556" i="8" s="1"/>
  <c r="AF155" i="11"/>
  <c r="D526" i="8" s="1"/>
  <c r="AE155" i="11"/>
  <c r="D316" i="8" s="1"/>
  <c r="AD155" i="11"/>
  <c r="AC155" i="11"/>
  <c r="D436" i="8" s="1"/>
  <c r="AB155" i="11"/>
  <c r="D406" i="8" s="1"/>
  <c r="AA155" i="11"/>
  <c r="D376" i="8" s="1"/>
  <c r="Z155" i="11"/>
  <c r="D346" i="8" s="1"/>
  <c r="E346" i="8" s="1"/>
  <c r="Y155" i="11"/>
  <c r="D106" i="8" s="1"/>
  <c r="X155" i="11"/>
  <c r="D286" i="8" s="1"/>
  <c r="E286" i="8" s="1"/>
  <c r="W155" i="11"/>
  <c r="D256" i="8" s="1"/>
  <c r="E256" i="8" s="1"/>
  <c r="V155" i="11"/>
  <c r="D226" i="8" s="1"/>
  <c r="U155" i="11"/>
  <c r="D196" i="8" s="1"/>
  <c r="T155" i="11"/>
  <c r="D166" i="8" s="1"/>
  <c r="E166" i="8" s="1"/>
  <c r="S155" i="11"/>
  <c r="D136" i="8" s="1"/>
  <c r="AH153" i="11"/>
  <c r="B496" i="7" s="1"/>
  <c r="AG153" i="11"/>
  <c r="B556" i="7" s="1"/>
  <c r="C556" i="7" s="1"/>
  <c r="AF153" i="11"/>
  <c r="B526" i="7" s="1"/>
  <c r="AE153" i="11"/>
  <c r="B316" i="7" s="1"/>
  <c r="AD153" i="11"/>
  <c r="AC153" i="11"/>
  <c r="B436" i="7" s="1"/>
  <c r="AB153" i="11"/>
  <c r="B406" i="7" s="1"/>
  <c r="AA153" i="11"/>
  <c r="B376" i="7" s="1"/>
  <c r="Z153" i="11"/>
  <c r="B346" i="7" s="1"/>
  <c r="C346" i="7" s="1"/>
  <c r="Y153" i="11"/>
  <c r="B106" i="7" s="1"/>
  <c r="X153" i="11"/>
  <c r="B286" i="7" s="1"/>
  <c r="C286" i="7" s="1"/>
  <c r="W153" i="11"/>
  <c r="B256" i="7" s="1"/>
  <c r="C256" i="7" s="1"/>
  <c r="V153" i="11"/>
  <c r="B226" i="7" s="1"/>
  <c r="U153" i="11"/>
  <c r="B196" i="7" s="1"/>
  <c r="T153" i="11"/>
  <c r="B166" i="7" s="1"/>
  <c r="C166" i="7" s="1"/>
  <c r="S153" i="11"/>
  <c r="B136" i="7" s="1"/>
  <c r="AH151" i="11"/>
  <c r="B496" i="8" s="1"/>
  <c r="AG151" i="11"/>
  <c r="B556" i="8" s="1"/>
  <c r="C556" i="8" s="1"/>
  <c r="AF151" i="11"/>
  <c r="B526" i="8" s="1"/>
  <c r="AE151" i="11"/>
  <c r="B316" i="8" s="1"/>
  <c r="AD151" i="11"/>
  <c r="AC151" i="11"/>
  <c r="B436" i="8" s="1"/>
  <c r="AB151" i="11"/>
  <c r="B406" i="8" s="1"/>
  <c r="AA151" i="11"/>
  <c r="B376" i="8" s="1"/>
  <c r="Z151" i="11"/>
  <c r="B346" i="8" s="1"/>
  <c r="C346" i="8" s="1"/>
  <c r="Y151" i="11"/>
  <c r="B106" i="8" s="1"/>
  <c r="X151" i="11"/>
  <c r="B286" i="8" s="1"/>
  <c r="C286" i="8" s="1"/>
  <c r="W151" i="11"/>
  <c r="B256" i="8" s="1"/>
  <c r="C256" i="8" s="1"/>
  <c r="V151" i="11"/>
  <c r="B226" i="8" s="1"/>
  <c r="U151" i="11"/>
  <c r="B196" i="8" s="1"/>
  <c r="T151" i="11"/>
  <c r="B166" i="8" s="1"/>
  <c r="C166" i="8" s="1"/>
  <c r="S151" i="11"/>
  <c r="B136" i="8" s="1"/>
  <c r="AH148" i="11"/>
  <c r="AG148" i="11"/>
  <c r="AF148" i="11"/>
  <c r="AE148" i="11"/>
  <c r="AD148" i="11"/>
  <c r="AC148" i="11"/>
  <c r="AB148" i="11"/>
  <c r="AA148" i="11"/>
  <c r="Z148" i="11"/>
  <c r="Y148" i="11"/>
  <c r="X148" i="11"/>
  <c r="W148" i="11"/>
  <c r="V148" i="11"/>
  <c r="U148" i="11"/>
  <c r="T148" i="11"/>
  <c r="S148" i="11"/>
  <c r="AH146" i="11"/>
  <c r="S75" i="7" s="1"/>
  <c r="AG146" i="11"/>
  <c r="AF146" i="11"/>
  <c r="AE146" i="11"/>
  <c r="S45" i="7" s="1"/>
  <c r="AD146" i="11"/>
  <c r="AC146" i="11"/>
  <c r="AB146" i="11"/>
  <c r="AA146" i="11"/>
  <c r="Z146" i="11"/>
  <c r="Y146" i="11"/>
  <c r="S15" i="7" s="1"/>
  <c r="X146" i="11"/>
  <c r="W146" i="11"/>
  <c r="V146" i="11"/>
  <c r="U146" i="11"/>
  <c r="T146" i="11"/>
  <c r="S146" i="11"/>
  <c r="AH144" i="11"/>
  <c r="L495" i="7" s="1"/>
  <c r="AG144" i="11"/>
  <c r="L555" i="7" s="1"/>
  <c r="M555" i="7" s="1"/>
  <c r="AF144" i="11"/>
  <c r="L525" i="7" s="1"/>
  <c r="AE144" i="11"/>
  <c r="L315" i="7" s="1"/>
  <c r="M315" i="7" s="1"/>
  <c r="AD144" i="11"/>
  <c r="AC144" i="11"/>
  <c r="L435" i="7" s="1"/>
  <c r="M435" i="7" s="1"/>
  <c r="AB144" i="11"/>
  <c r="L405" i="7" s="1"/>
  <c r="M405" i="7" s="1"/>
  <c r="AA144" i="11"/>
  <c r="L375" i="7" s="1"/>
  <c r="M375" i="7" s="1"/>
  <c r="Z144" i="11"/>
  <c r="L345" i="7" s="1"/>
  <c r="M345" i="7" s="1"/>
  <c r="Y144" i="11"/>
  <c r="X144" i="11"/>
  <c r="W144" i="11"/>
  <c r="V144" i="11"/>
  <c r="U144" i="11"/>
  <c r="T144" i="11"/>
  <c r="S144" i="11"/>
  <c r="AH142" i="11"/>
  <c r="L495" i="8" s="1"/>
  <c r="AG142" i="11"/>
  <c r="L555" i="8" s="1"/>
  <c r="M555" i="8" s="1"/>
  <c r="AF142" i="11"/>
  <c r="L525" i="8" s="1"/>
  <c r="AE142" i="11"/>
  <c r="L315" i="8" s="1"/>
  <c r="M315" i="8" s="1"/>
  <c r="AD142" i="11"/>
  <c r="AC142" i="11"/>
  <c r="L435" i="8" s="1"/>
  <c r="M435" i="8" s="1"/>
  <c r="AB142" i="11"/>
  <c r="L405" i="8" s="1"/>
  <c r="M405" i="8" s="1"/>
  <c r="AA142" i="11"/>
  <c r="L375" i="8" s="1"/>
  <c r="M375" i="8" s="1"/>
  <c r="Z142" i="11"/>
  <c r="L345" i="8" s="1"/>
  <c r="M345" i="8" s="1"/>
  <c r="Y142" i="11"/>
  <c r="X142" i="11"/>
  <c r="W142" i="11"/>
  <c r="V142" i="11"/>
  <c r="U142" i="11"/>
  <c r="T142" i="11"/>
  <c r="S142" i="11"/>
  <c r="AH140" i="11"/>
  <c r="J495" i="7" s="1"/>
  <c r="K495" i="7" s="1"/>
  <c r="AG140" i="11"/>
  <c r="J555" i="7" s="1"/>
  <c r="K555" i="7" s="1"/>
  <c r="AF140" i="11"/>
  <c r="J525" i="7" s="1"/>
  <c r="K525" i="7" s="1"/>
  <c r="AE140" i="11"/>
  <c r="J315" i="7" s="1"/>
  <c r="AD140" i="11"/>
  <c r="AC140" i="11"/>
  <c r="J435" i="7" s="1"/>
  <c r="AB140" i="11"/>
  <c r="J405" i="7" s="1"/>
  <c r="AA140" i="11"/>
  <c r="J375" i="7" s="1"/>
  <c r="Z140" i="11"/>
  <c r="J345" i="7" s="1"/>
  <c r="Y140" i="11"/>
  <c r="J105" i="7" s="1"/>
  <c r="X140" i="11"/>
  <c r="J285" i="7" s="1"/>
  <c r="W140" i="11"/>
  <c r="J255" i="7" s="1"/>
  <c r="V140" i="11"/>
  <c r="J225" i="7" s="1"/>
  <c r="U140" i="11"/>
  <c r="J195" i="7" s="1"/>
  <c r="T140" i="11"/>
  <c r="J165" i="7" s="1"/>
  <c r="S140" i="11"/>
  <c r="J135" i="7" s="1"/>
  <c r="AH138" i="11"/>
  <c r="J495" i="8" s="1"/>
  <c r="K495" i="8" s="1"/>
  <c r="AG138" i="11"/>
  <c r="J555" i="8" s="1"/>
  <c r="K555" i="8" s="1"/>
  <c r="AF138" i="11"/>
  <c r="J525" i="8" s="1"/>
  <c r="K525" i="8" s="1"/>
  <c r="AE138" i="11"/>
  <c r="J315" i="8" s="1"/>
  <c r="AD138" i="11"/>
  <c r="AC138" i="11"/>
  <c r="J435" i="8" s="1"/>
  <c r="AB138" i="11"/>
  <c r="J405" i="8" s="1"/>
  <c r="AA138" i="11"/>
  <c r="J375" i="8" s="1"/>
  <c r="Z138" i="11"/>
  <c r="J345" i="8" s="1"/>
  <c r="Y138" i="11"/>
  <c r="J105" i="8" s="1"/>
  <c r="X138" i="11"/>
  <c r="J285" i="8" s="1"/>
  <c r="W138" i="11"/>
  <c r="J255" i="8" s="1"/>
  <c r="V138" i="11"/>
  <c r="J225" i="8" s="1"/>
  <c r="U138" i="11"/>
  <c r="J195" i="8" s="1"/>
  <c r="T138" i="11"/>
  <c r="J165" i="8" s="1"/>
  <c r="S138" i="11"/>
  <c r="J135" i="8" s="1"/>
  <c r="AH136" i="11"/>
  <c r="H495" i="7" s="1"/>
  <c r="I495" i="7" s="1"/>
  <c r="AG136" i="11"/>
  <c r="H555" i="7" s="1"/>
  <c r="I555" i="7" s="1"/>
  <c r="AF136" i="11"/>
  <c r="H525" i="7" s="1"/>
  <c r="I525" i="7" s="1"/>
  <c r="AE136" i="11"/>
  <c r="H315" i="7" s="1"/>
  <c r="AD136" i="11"/>
  <c r="AC136" i="11"/>
  <c r="H435" i="7" s="1"/>
  <c r="AB136" i="11"/>
  <c r="H405" i="7" s="1"/>
  <c r="AA136" i="11"/>
  <c r="H375" i="7" s="1"/>
  <c r="Z136" i="11"/>
  <c r="H345" i="7" s="1"/>
  <c r="Y136" i="11"/>
  <c r="H105" i="7" s="1"/>
  <c r="X136" i="11"/>
  <c r="H285" i="7" s="1"/>
  <c r="W136" i="11"/>
  <c r="H255" i="7" s="1"/>
  <c r="V136" i="11"/>
  <c r="H225" i="7" s="1"/>
  <c r="U136" i="11"/>
  <c r="H195" i="7" s="1"/>
  <c r="T136" i="11"/>
  <c r="H165" i="7" s="1"/>
  <c r="S136" i="11"/>
  <c r="H135" i="7" s="1"/>
  <c r="AH134" i="11"/>
  <c r="H495" i="8" s="1"/>
  <c r="I495" i="8" s="1"/>
  <c r="AG134" i="11"/>
  <c r="H555" i="8" s="1"/>
  <c r="I555" i="8" s="1"/>
  <c r="AF134" i="11"/>
  <c r="H525" i="8" s="1"/>
  <c r="I525" i="8" s="1"/>
  <c r="AE134" i="11"/>
  <c r="H315" i="8" s="1"/>
  <c r="AD134" i="11"/>
  <c r="AT136" i="11" s="1"/>
  <c r="AC134" i="11"/>
  <c r="H435" i="8" s="1"/>
  <c r="AB134" i="11"/>
  <c r="H405" i="8" s="1"/>
  <c r="AA134" i="11"/>
  <c r="H375" i="8" s="1"/>
  <c r="Z134" i="11"/>
  <c r="H345" i="8" s="1"/>
  <c r="Y134" i="11"/>
  <c r="H105" i="8" s="1"/>
  <c r="X134" i="11"/>
  <c r="H285" i="8" s="1"/>
  <c r="W134" i="11"/>
  <c r="H255" i="8" s="1"/>
  <c r="V134" i="11"/>
  <c r="H225" i="8" s="1"/>
  <c r="U134" i="11"/>
  <c r="H195" i="8" s="1"/>
  <c r="T134" i="11"/>
  <c r="H165" i="8" s="1"/>
  <c r="S134" i="11"/>
  <c r="H135" i="8" s="1"/>
  <c r="AH132" i="11"/>
  <c r="F495" i="7" s="1"/>
  <c r="G495" i="7" s="1"/>
  <c r="AG132" i="11"/>
  <c r="F555" i="7" s="1"/>
  <c r="G555" i="7" s="1"/>
  <c r="AF132" i="11"/>
  <c r="F525" i="7" s="1"/>
  <c r="G525" i="7" s="1"/>
  <c r="AE132" i="11"/>
  <c r="F315" i="7" s="1"/>
  <c r="AD132" i="11"/>
  <c r="AC132" i="11"/>
  <c r="F435" i="7" s="1"/>
  <c r="AB132" i="11"/>
  <c r="F405" i="7" s="1"/>
  <c r="AA132" i="11"/>
  <c r="F375" i="7" s="1"/>
  <c r="Z132" i="11"/>
  <c r="F345" i="7" s="1"/>
  <c r="Y132" i="11"/>
  <c r="F105" i="7" s="1"/>
  <c r="X132" i="11"/>
  <c r="F285" i="7" s="1"/>
  <c r="W132" i="11"/>
  <c r="F255" i="7" s="1"/>
  <c r="V132" i="11"/>
  <c r="F225" i="7" s="1"/>
  <c r="U132" i="11"/>
  <c r="F195" i="7" s="1"/>
  <c r="T132" i="11"/>
  <c r="F165" i="7" s="1"/>
  <c r="S132" i="11"/>
  <c r="F135" i="7" s="1"/>
  <c r="AH130" i="11"/>
  <c r="F495" i="8" s="1"/>
  <c r="G495" i="8" s="1"/>
  <c r="AG130" i="11"/>
  <c r="F555" i="8" s="1"/>
  <c r="G555" i="8" s="1"/>
  <c r="AF130" i="11"/>
  <c r="F525" i="8" s="1"/>
  <c r="G525" i="8" s="1"/>
  <c r="AE130" i="11"/>
  <c r="F315" i="8" s="1"/>
  <c r="AD130" i="11"/>
  <c r="AT132" i="11" s="1"/>
  <c r="AC130" i="11"/>
  <c r="F435" i="8" s="1"/>
  <c r="AB130" i="11"/>
  <c r="F405" i="8" s="1"/>
  <c r="AA130" i="11"/>
  <c r="F375" i="8" s="1"/>
  <c r="Z130" i="11"/>
  <c r="F345" i="8" s="1"/>
  <c r="Y130" i="11"/>
  <c r="F105" i="8" s="1"/>
  <c r="X130" i="11"/>
  <c r="F285" i="8" s="1"/>
  <c r="W130" i="11"/>
  <c r="F255" i="8" s="1"/>
  <c r="V130" i="11"/>
  <c r="F225" i="8" s="1"/>
  <c r="U130" i="11"/>
  <c r="F195" i="8" s="1"/>
  <c r="T130" i="11"/>
  <c r="F165" i="8" s="1"/>
  <c r="S130" i="11"/>
  <c r="F135" i="8" s="1"/>
  <c r="AH128" i="11"/>
  <c r="D495" i="7" s="1"/>
  <c r="E495" i="7" s="1"/>
  <c r="AG128" i="11"/>
  <c r="D555" i="7" s="1"/>
  <c r="E555" i="7" s="1"/>
  <c r="AF128" i="11"/>
  <c r="D525" i="7" s="1"/>
  <c r="E525" i="7" s="1"/>
  <c r="AE128" i="11"/>
  <c r="D315" i="7" s="1"/>
  <c r="AD128" i="11"/>
  <c r="AC128" i="11"/>
  <c r="D435" i="7" s="1"/>
  <c r="AB128" i="11"/>
  <c r="D405" i="7" s="1"/>
  <c r="AA128" i="11"/>
  <c r="D375" i="7" s="1"/>
  <c r="Z128" i="11"/>
  <c r="D345" i="7" s="1"/>
  <c r="Y128" i="11"/>
  <c r="D105" i="7" s="1"/>
  <c r="X128" i="11"/>
  <c r="D285" i="7" s="1"/>
  <c r="W128" i="11"/>
  <c r="D255" i="7" s="1"/>
  <c r="V128" i="11"/>
  <c r="D225" i="7" s="1"/>
  <c r="U128" i="11"/>
  <c r="D195" i="7" s="1"/>
  <c r="T128" i="11"/>
  <c r="D165" i="7" s="1"/>
  <c r="S128" i="11"/>
  <c r="D135" i="7" s="1"/>
  <c r="AH126" i="11"/>
  <c r="D495" i="8" s="1"/>
  <c r="E495" i="8" s="1"/>
  <c r="AG126" i="11"/>
  <c r="D555" i="8" s="1"/>
  <c r="E555" i="8" s="1"/>
  <c r="AF126" i="11"/>
  <c r="D525" i="8" s="1"/>
  <c r="E525" i="8" s="1"/>
  <c r="AE126" i="11"/>
  <c r="D315" i="8" s="1"/>
  <c r="AD126" i="11"/>
  <c r="AC126" i="11"/>
  <c r="D435" i="8" s="1"/>
  <c r="AB126" i="11"/>
  <c r="D405" i="8" s="1"/>
  <c r="AA126" i="11"/>
  <c r="D375" i="8" s="1"/>
  <c r="Z126" i="11"/>
  <c r="D345" i="8" s="1"/>
  <c r="Y126" i="11"/>
  <c r="D105" i="8" s="1"/>
  <c r="X126" i="11"/>
  <c r="D285" i="8" s="1"/>
  <c r="W126" i="11"/>
  <c r="D255" i="8" s="1"/>
  <c r="V126" i="11"/>
  <c r="D225" i="8" s="1"/>
  <c r="U126" i="11"/>
  <c r="D195" i="8" s="1"/>
  <c r="T126" i="11"/>
  <c r="D165" i="8" s="1"/>
  <c r="S126" i="11"/>
  <c r="D135" i="8" s="1"/>
  <c r="AH124" i="11"/>
  <c r="B495" i="7" s="1"/>
  <c r="C495" i="7" s="1"/>
  <c r="AG124" i="11"/>
  <c r="B555" i="7" s="1"/>
  <c r="C555" i="7" s="1"/>
  <c r="AF124" i="11"/>
  <c r="B525" i="7" s="1"/>
  <c r="C525" i="7" s="1"/>
  <c r="AE124" i="11"/>
  <c r="B315" i="7" s="1"/>
  <c r="AD124" i="11"/>
  <c r="AC124" i="11"/>
  <c r="B435" i="7" s="1"/>
  <c r="AB124" i="11"/>
  <c r="B405" i="7" s="1"/>
  <c r="AA124" i="11"/>
  <c r="B375" i="7" s="1"/>
  <c r="Z124" i="11"/>
  <c r="B345" i="7" s="1"/>
  <c r="Y124" i="11"/>
  <c r="B105" i="7" s="1"/>
  <c r="X124" i="11"/>
  <c r="B285" i="7" s="1"/>
  <c r="W124" i="11"/>
  <c r="B255" i="7" s="1"/>
  <c r="V124" i="11"/>
  <c r="B225" i="7" s="1"/>
  <c r="U124" i="11"/>
  <c r="B195" i="7" s="1"/>
  <c r="T124" i="11"/>
  <c r="B165" i="7" s="1"/>
  <c r="S124" i="11"/>
  <c r="B135" i="7" s="1"/>
  <c r="AH122" i="11"/>
  <c r="B495" i="8" s="1"/>
  <c r="C495" i="8" s="1"/>
  <c r="AG122" i="11"/>
  <c r="B555" i="8" s="1"/>
  <c r="C555" i="8" s="1"/>
  <c r="AF122" i="11"/>
  <c r="B525" i="8" s="1"/>
  <c r="C525" i="8" s="1"/>
  <c r="AE122" i="11"/>
  <c r="B315" i="8" s="1"/>
  <c r="AD122" i="11"/>
  <c r="AC122" i="11"/>
  <c r="B435" i="8" s="1"/>
  <c r="AB122" i="11"/>
  <c r="B405" i="8" s="1"/>
  <c r="AA122" i="11"/>
  <c r="B375" i="8" s="1"/>
  <c r="Z122" i="11"/>
  <c r="B345" i="8" s="1"/>
  <c r="Y122" i="11"/>
  <c r="B105" i="8" s="1"/>
  <c r="X122" i="11"/>
  <c r="B285" i="8" s="1"/>
  <c r="W122" i="11"/>
  <c r="B255" i="8" s="1"/>
  <c r="V122" i="11"/>
  <c r="B225" i="8" s="1"/>
  <c r="U122" i="11"/>
  <c r="B195" i="8" s="1"/>
  <c r="T122" i="11"/>
  <c r="B165" i="8" s="1"/>
  <c r="S122" i="11"/>
  <c r="B135" i="8" s="1"/>
  <c r="AH119" i="11"/>
  <c r="AG119" i="11"/>
  <c r="AF119" i="11"/>
  <c r="AE119" i="11"/>
  <c r="AD119" i="11"/>
  <c r="AC119" i="11"/>
  <c r="AB119" i="11"/>
  <c r="AA119" i="11"/>
  <c r="Z119" i="11"/>
  <c r="Y119" i="11"/>
  <c r="X119" i="11"/>
  <c r="W119" i="11"/>
  <c r="V119" i="11"/>
  <c r="U119" i="11"/>
  <c r="T119" i="11"/>
  <c r="S119" i="11"/>
  <c r="AH117" i="11"/>
  <c r="S73" i="7" s="1"/>
  <c r="AG117" i="11"/>
  <c r="AF117" i="11"/>
  <c r="AE117" i="11"/>
  <c r="S43" i="7" s="1"/>
  <c r="AD117" i="11"/>
  <c r="AC117" i="11"/>
  <c r="AB117" i="11"/>
  <c r="AA117" i="11"/>
  <c r="Z117" i="11"/>
  <c r="Y117" i="11"/>
  <c r="S13" i="7" s="1"/>
  <c r="X117" i="11"/>
  <c r="W117" i="11"/>
  <c r="V117" i="11"/>
  <c r="U117" i="11"/>
  <c r="T117" i="11"/>
  <c r="S117" i="11"/>
  <c r="AH115" i="11"/>
  <c r="L493" i="7" s="1"/>
  <c r="M493" i="7" s="1"/>
  <c r="AG115" i="11"/>
  <c r="L553" i="7" s="1"/>
  <c r="M553" i="7" s="1"/>
  <c r="AF115" i="11"/>
  <c r="L523" i="7" s="1"/>
  <c r="M523" i="7" s="1"/>
  <c r="AE115" i="11"/>
  <c r="L313" i="7" s="1"/>
  <c r="AD115" i="11"/>
  <c r="AC115" i="11"/>
  <c r="L433" i="7" s="1"/>
  <c r="AB115" i="11"/>
  <c r="L403" i="7" s="1"/>
  <c r="AA115" i="11"/>
  <c r="L373" i="7" s="1"/>
  <c r="Z115" i="11"/>
  <c r="L343" i="7" s="1"/>
  <c r="Y115" i="11"/>
  <c r="X115" i="11"/>
  <c r="W115" i="11"/>
  <c r="V115" i="11"/>
  <c r="U115" i="11"/>
  <c r="T115" i="11"/>
  <c r="S115" i="11"/>
  <c r="AH113" i="11"/>
  <c r="L493" i="8" s="1"/>
  <c r="M493" i="8" s="1"/>
  <c r="AG113" i="11"/>
  <c r="L553" i="8" s="1"/>
  <c r="M553" i="8" s="1"/>
  <c r="AF113" i="11"/>
  <c r="L523" i="8" s="1"/>
  <c r="M523" i="8" s="1"/>
  <c r="AE113" i="11"/>
  <c r="L313" i="8" s="1"/>
  <c r="AD113" i="11"/>
  <c r="AC113" i="11"/>
  <c r="L433" i="8" s="1"/>
  <c r="AB113" i="11"/>
  <c r="L403" i="8" s="1"/>
  <c r="AA113" i="11"/>
  <c r="L373" i="8" s="1"/>
  <c r="Z113" i="11"/>
  <c r="L343" i="8" s="1"/>
  <c r="Y113" i="11"/>
  <c r="X113" i="11"/>
  <c r="W113" i="11"/>
  <c r="V113" i="11"/>
  <c r="U113" i="11"/>
  <c r="T113" i="11"/>
  <c r="S113" i="11"/>
  <c r="AH111" i="11"/>
  <c r="J493" i="7" s="1"/>
  <c r="K493" i="7" s="1"/>
  <c r="AG111" i="11"/>
  <c r="J553" i="7" s="1"/>
  <c r="K553" i="7" s="1"/>
  <c r="AF111" i="11"/>
  <c r="J523" i="7" s="1"/>
  <c r="K523" i="7" s="1"/>
  <c r="AE111" i="11"/>
  <c r="J313" i="7" s="1"/>
  <c r="K313" i="7" s="1"/>
  <c r="AD111" i="11"/>
  <c r="AC111" i="11"/>
  <c r="J433" i="7" s="1"/>
  <c r="K433" i="7" s="1"/>
  <c r="AB111" i="11"/>
  <c r="J403" i="7" s="1"/>
  <c r="K403" i="7" s="1"/>
  <c r="AA111" i="11"/>
  <c r="J373" i="7" s="1"/>
  <c r="K373" i="7" s="1"/>
  <c r="Z111" i="11"/>
  <c r="J343" i="7" s="1"/>
  <c r="K343" i="7" s="1"/>
  <c r="Y111" i="11"/>
  <c r="J103" i="7" s="1"/>
  <c r="X111" i="11"/>
  <c r="J283" i="7" s="1"/>
  <c r="K283" i="7" s="1"/>
  <c r="W111" i="11"/>
  <c r="J253" i="7" s="1"/>
  <c r="K253" i="7" s="1"/>
  <c r="V111" i="11"/>
  <c r="J223" i="7" s="1"/>
  <c r="U111" i="11"/>
  <c r="J193" i="7" s="1"/>
  <c r="T111" i="11"/>
  <c r="J163" i="7" s="1"/>
  <c r="S111" i="11"/>
  <c r="J133" i="7" s="1"/>
  <c r="AH109" i="11"/>
  <c r="J493" i="8" s="1"/>
  <c r="K493" i="8" s="1"/>
  <c r="AG109" i="11"/>
  <c r="J553" i="8" s="1"/>
  <c r="K553" i="8" s="1"/>
  <c r="AF109" i="11"/>
  <c r="J523" i="8" s="1"/>
  <c r="K523" i="8" s="1"/>
  <c r="AE109" i="11"/>
  <c r="J313" i="8" s="1"/>
  <c r="K313" i="8" s="1"/>
  <c r="AD109" i="11"/>
  <c r="AC109" i="11"/>
  <c r="J433" i="8" s="1"/>
  <c r="K433" i="8" s="1"/>
  <c r="AB109" i="11"/>
  <c r="J403" i="8" s="1"/>
  <c r="K403" i="8" s="1"/>
  <c r="AA109" i="11"/>
  <c r="J373" i="8" s="1"/>
  <c r="K373" i="8" s="1"/>
  <c r="Z109" i="11"/>
  <c r="J343" i="8" s="1"/>
  <c r="K343" i="8" s="1"/>
  <c r="Y109" i="11"/>
  <c r="J103" i="8" s="1"/>
  <c r="X109" i="11"/>
  <c r="J283" i="8" s="1"/>
  <c r="K283" i="8" s="1"/>
  <c r="W109" i="11"/>
  <c r="J253" i="8" s="1"/>
  <c r="K253" i="8" s="1"/>
  <c r="V109" i="11"/>
  <c r="J223" i="8" s="1"/>
  <c r="U109" i="11"/>
  <c r="J193" i="8" s="1"/>
  <c r="T109" i="11"/>
  <c r="J163" i="8" s="1"/>
  <c r="S109" i="11"/>
  <c r="J133" i="8" s="1"/>
  <c r="AH107" i="11"/>
  <c r="H493" i="7" s="1"/>
  <c r="I493" i="7" s="1"/>
  <c r="AG107" i="11"/>
  <c r="H553" i="7" s="1"/>
  <c r="I553" i="7" s="1"/>
  <c r="AF107" i="11"/>
  <c r="H523" i="7" s="1"/>
  <c r="I523" i="7" s="1"/>
  <c r="AE107" i="11"/>
  <c r="H313" i="7" s="1"/>
  <c r="I313" i="7" s="1"/>
  <c r="AD107" i="11"/>
  <c r="AC107" i="11"/>
  <c r="H433" i="7" s="1"/>
  <c r="I433" i="7" s="1"/>
  <c r="AB107" i="11"/>
  <c r="H403" i="7" s="1"/>
  <c r="I403" i="7" s="1"/>
  <c r="AA107" i="11"/>
  <c r="H373" i="7" s="1"/>
  <c r="I373" i="7" s="1"/>
  <c r="Z107" i="11"/>
  <c r="H343" i="7" s="1"/>
  <c r="I343" i="7" s="1"/>
  <c r="Y107" i="11"/>
  <c r="H103" i="7" s="1"/>
  <c r="X107" i="11"/>
  <c r="H283" i="7" s="1"/>
  <c r="W107" i="11"/>
  <c r="H253" i="7" s="1"/>
  <c r="I253" i="7" s="1"/>
  <c r="V107" i="11"/>
  <c r="H223" i="7" s="1"/>
  <c r="U107" i="11"/>
  <c r="H193" i="7" s="1"/>
  <c r="T107" i="11"/>
  <c r="H163" i="7" s="1"/>
  <c r="S107" i="11"/>
  <c r="H133" i="7" s="1"/>
  <c r="AH105" i="11"/>
  <c r="H493" i="8" s="1"/>
  <c r="I493" i="8" s="1"/>
  <c r="AG105" i="11"/>
  <c r="H553" i="8" s="1"/>
  <c r="I553" i="8" s="1"/>
  <c r="AF105" i="11"/>
  <c r="H523" i="8" s="1"/>
  <c r="I523" i="8" s="1"/>
  <c r="AE105" i="11"/>
  <c r="H313" i="8" s="1"/>
  <c r="I313" i="8" s="1"/>
  <c r="AD105" i="11"/>
  <c r="AT107" i="11" s="1"/>
  <c r="AC105" i="11"/>
  <c r="H433" i="8" s="1"/>
  <c r="I433" i="8" s="1"/>
  <c r="AB105" i="11"/>
  <c r="H403" i="8" s="1"/>
  <c r="I403" i="8" s="1"/>
  <c r="AA105" i="11"/>
  <c r="H373" i="8" s="1"/>
  <c r="I373" i="8" s="1"/>
  <c r="Z105" i="11"/>
  <c r="H343" i="8" s="1"/>
  <c r="I343" i="8" s="1"/>
  <c r="Y105" i="11"/>
  <c r="H103" i="8" s="1"/>
  <c r="X105" i="11"/>
  <c r="H283" i="8" s="1"/>
  <c r="W105" i="11"/>
  <c r="H253" i="8" s="1"/>
  <c r="I253" i="8" s="1"/>
  <c r="V105" i="11"/>
  <c r="H223" i="8" s="1"/>
  <c r="U105" i="11"/>
  <c r="H193" i="8" s="1"/>
  <c r="T105" i="11"/>
  <c r="H163" i="8" s="1"/>
  <c r="S105" i="11"/>
  <c r="H133" i="8" s="1"/>
  <c r="AH103" i="11"/>
  <c r="F493" i="7" s="1"/>
  <c r="G493" i="7" s="1"/>
  <c r="AG103" i="11"/>
  <c r="F553" i="7" s="1"/>
  <c r="G553" i="7" s="1"/>
  <c r="AF103" i="11"/>
  <c r="F523" i="7" s="1"/>
  <c r="G523" i="7" s="1"/>
  <c r="AE103" i="11"/>
  <c r="F313" i="7" s="1"/>
  <c r="G313" i="7" s="1"/>
  <c r="AD103" i="11"/>
  <c r="AC103" i="11"/>
  <c r="F433" i="7" s="1"/>
  <c r="G433" i="7" s="1"/>
  <c r="AB103" i="11"/>
  <c r="F403" i="7" s="1"/>
  <c r="G403" i="7" s="1"/>
  <c r="AA103" i="11"/>
  <c r="F373" i="7" s="1"/>
  <c r="G373" i="7" s="1"/>
  <c r="Z103" i="11"/>
  <c r="F343" i="7" s="1"/>
  <c r="G343" i="7" s="1"/>
  <c r="Y103" i="11"/>
  <c r="F103" i="7" s="1"/>
  <c r="X103" i="11"/>
  <c r="F283" i="7" s="1"/>
  <c r="W103" i="11"/>
  <c r="F253" i="7" s="1"/>
  <c r="G253" i="7" s="1"/>
  <c r="V103" i="11"/>
  <c r="F223" i="7" s="1"/>
  <c r="U103" i="11"/>
  <c r="F193" i="7" s="1"/>
  <c r="T103" i="11"/>
  <c r="F163" i="7" s="1"/>
  <c r="S103" i="11"/>
  <c r="F133" i="7" s="1"/>
  <c r="AH101" i="11"/>
  <c r="F493" i="8" s="1"/>
  <c r="G493" i="8" s="1"/>
  <c r="AG101" i="11"/>
  <c r="F553" i="8" s="1"/>
  <c r="G553" i="8" s="1"/>
  <c r="AF101" i="11"/>
  <c r="F523" i="8" s="1"/>
  <c r="G523" i="8" s="1"/>
  <c r="AE101" i="11"/>
  <c r="F313" i="8" s="1"/>
  <c r="G313" i="8" s="1"/>
  <c r="AD101" i="11"/>
  <c r="AT103" i="11" s="1"/>
  <c r="AC101" i="11"/>
  <c r="F433" i="8" s="1"/>
  <c r="G433" i="8" s="1"/>
  <c r="AB101" i="11"/>
  <c r="F403" i="8" s="1"/>
  <c r="G403" i="8" s="1"/>
  <c r="AA101" i="11"/>
  <c r="F373" i="8" s="1"/>
  <c r="G373" i="8" s="1"/>
  <c r="Z101" i="11"/>
  <c r="F343" i="8" s="1"/>
  <c r="G343" i="8" s="1"/>
  <c r="Y101" i="11"/>
  <c r="F103" i="8" s="1"/>
  <c r="X101" i="11"/>
  <c r="F283" i="8" s="1"/>
  <c r="W101" i="11"/>
  <c r="F253" i="8" s="1"/>
  <c r="G253" i="8" s="1"/>
  <c r="V101" i="11"/>
  <c r="F223" i="8" s="1"/>
  <c r="U101" i="11"/>
  <c r="F193" i="8" s="1"/>
  <c r="T101" i="11"/>
  <c r="F163" i="8" s="1"/>
  <c r="S101" i="11"/>
  <c r="F133" i="8" s="1"/>
  <c r="AH99" i="11"/>
  <c r="D493" i="7" s="1"/>
  <c r="E493" i="7" s="1"/>
  <c r="AG99" i="11"/>
  <c r="D553" i="7" s="1"/>
  <c r="E553" i="7" s="1"/>
  <c r="AF99" i="11"/>
  <c r="D523" i="7" s="1"/>
  <c r="E523" i="7" s="1"/>
  <c r="AE99" i="11"/>
  <c r="D313" i="7" s="1"/>
  <c r="E313" i="7" s="1"/>
  <c r="AD99" i="11"/>
  <c r="AC99" i="11"/>
  <c r="D433" i="7" s="1"/>
  <c r="E433" i="7" s="1"/>
  <c r="AB99" i="11"/>
  <c r="D403" i="7" s="1"/>
  <c r="E403" i="7" s="1"/>
  <c r="AA99" i="11"/>
  <c r="D373" i="7" s="1"/>
  <c r="E373" i="7" s="1"/>
  <c r="Z99" i="11"/>
  <c r="D343" i="7" s="1"/>
  <c r="E343" i="7" s="1"/>
  <c r="Y99" i="11"/>
  <c r="D103" i="7" s="1"/>
  <c r="X99" i="11"/>
  <c r="D283" i="7" s="1"/>
  <c r="W99" i="11"/>
  <c r="D253" i="7" s="1"/>
  <c r="E253" i="7" s="1"/>
  <c r="V99" i="11"/>
  <c r="D223" i="7" s="1"/>
  <c r="U99" i="11"/>
  <c r="D193" i="7" s="1"/>
  <c r="T99" i="11"/>
  <c r="D163" i="7" s="1"/>
  <c r="S99" i="11"/>
  <c r="D133" i="7" s="1"/>
  <c r="AH97" i="11"/>
  <c r="D493" i="8" s="1"/>
  <c r="E493" i="8" s="1"/>
  <c r="AG97" i="11"/>
  <c r="D553" i="8" s="1"/>
  <c r="E553" i="8" s="1"/>
  <c r="AF97" i="11"/>
  <c r="D523" i="8" s="1"/>
  <c r="E523" i="8" s="1"/>
  <c r="AE97" i="11"/>
  <c r="D313" i="8" s="1"/>
  <c r="E313" i="8" s="1"/>
  <c r="AD97" i="11"/>
  <c r="AC97" i="11"/>
  <c r="D433" i="8" s="1"/>
  <c r="E433" i="8" s="1"/>
  <c r="AB97" i="11"/>
  <c r="D403" i="8" s="1"/>
  <c r="E403" i="8" s="1"/>
  <c r="AA97" i="11"/>
  <c r="D373" i="8" s="1"/>
  <c r="E373" i="8" s="1"/>
  <c r="Z97" i="11"/>
  <c r="D343" i="8" s="1"/>
  <c r="E343" i="8" s="1"/>
  <c r="Y97" i="11"/>
  <c r="D103" i="8" s="1"/>
  <c r="X97" i="11"/>
  <c r="D283" i="8" s="1"/>
  <c r="W97" i="11"/>
  <c r="D253" i="8" s="1"/>
  <c r="E253" i="8" s="1"/>
  <c r="V97" i="11"/>
  <c r="D223" i="8" s="1"/>
  <c r="U97" i="11"/>
  <c r="D193" i="8" s="1"/>
  <c r="T97" i="11"/>
  <c r="D163" i="8" s="1"/>
  <c r="S97" i="11"/>
  <c r="D133" i="8" s="1"/>
  <c r="AH95" i="11"/>
  <c r="B493" i="7" s="1"/>
  <c r="C493" i="7" s="1"/>
  <c r="AG95" i="11"/>
  <c r="B553" i="7" s="1"/>
  <c r="C553" i="7" s="1"/>
  <c r="AF95" i="11"/>
  <c r="B523" i="7" s="1"/>
  <c r="C523" i="7" s="1"/>
  <c r="AE95" i="11"/>
  <c r="B313" i="7" s="1"/>
  <c r="C313" i="7" s="1"/>
  <c r="AD95" i="11"/>
  <c r="AC95" i="11"/>
  <c r="B433" i="7" s="1"/>
  <c r="C433" i="7" s="1"/>
  <c r="AB95" i="11"/>
  <c r="B403" i="7" s="1"/>
  <c r="C403" i="7" s="1"/>
  <c r="AA95" i="11"/>
  <c r="B373" i="7" s="1"/>
  <c r="C373" i="7" s="1"/>
  <c r="Z95" i="11"/>
  <c r="B343" i="7" s="1"/>
  <c r="C343" i="7" s="1"/>
  <c r="Y95" i="11"/>
  <c r="B103" i="7" s="1"/>
  <c r="X95" i="11"/>
  <c r="B283" i="7" s="1"/>
  <c r="W95" i="11"/>
  <c r="B253" i="7" s="1"/>
  <c r="C253" i="7" s="1"/>
  <c r="V95" i="11"/>
  <c r="B223" i="7" s="1"/>
  <c r="U95" i="11"/>
  <c r="B193" i="7" s="1"/>
  <c r="T95" i="11"/>
  <c r="B163" i="7" s="1"/>
  <c r="S95" i="11"/>
  <c r="B133" i="7" s="1"/>
  <c r="AH93" i="11"/>
  <c r="B493" i="8" s="1"/>
  <c r="C493" i="8" s="1"/>
  <c r="AG93" i="11"/>
  <c r="B553" i="8" s="1"/>
  <c r="C553" i="8" s="1"/>
  <c r="AF93" i="11"/>
  <c r="B523" i="8" s="1"/>
  <c r="C523" i="8" s="1"/>
  <c r="AE93" i="11"/>
  <c r="B313" i="8" s="1"/>
  <c r="C313" i="8" s="1"/>
  <c r="AD93" i="11"/>
  <c r="AC93" i="11"/>
  <c r="B433" i="8" s="1"/>
  <c r="C433" i="8" s="1"/>
  <c r="AB93" i="11"/>
  <c r="B403" i="8" s="1"/>
  <c r="C403" i="8" s="1"/>
  <c r="AA93" i="11"/>
  <c r="B373" i="8" s="1"/>
  <c r="C373" i="8" s="1"/>
  <c r="Z93" i="11"/>
  <c r="B343" i="8" s="1"/>
  <c r="C343" i="8" s="1"/>
  <c r="Y93" i="11"/>
  <c r="B103" i="8" s="1"/>
  <c r="X93" i="11"/>
  <c r="B283" i="8" s="1"/>
  <c r="W93" i="11"/>
  <c r="B253" i="8" s="1"/>
  <c r="C253" i="8" s="1"/>
  <c r="V93" i="11"/>
  <c r="B223" i="8" s="1"/>
  <c r="U93" i="11"/>
  <c r="B193" i="8" s="1"/>
  <c r="T93" i="11"/>
  <c r="B163" i="8" s="1"/>
  <c r="S93" i="11"/>
  <c r="B133" i="8" s="1"/>
  <c r="AH90" i="11"/>
  <c r="AG90" i="11"/>
  <c r="AF90" i="11"/>
  <c r="AE90" i="11"/>
  <c r="AD90" i="11"/>
  <c r="AC90" i="11"/>
  <c r="AB90" i="11"/>
  <c r="AA90" i="11"/>
  <c r="Z90" i="11"/>
  <c r="Y90" i="11"/>
  <c r="X90" i="11"/>
  <c r="W90" i="11"/>
  <c r="V90" i="11"/>
  <c r="U90" i="11"/>
  <c r="T90" i="11"/>
  <c r="S90" i="11"/>
  <c r="AH88" i="11"/>
  <c r="S72" i="7" s="1"/>
  <c r="AG88" i="11"/>
  <c r="AF88" i="11"/>
  <c r="AE88" i="11"/>
  <c r="S42" i="7" s="1"/>
  <c r="AD88" i="11"/>
  <c r="AC88" i="11"/>
  <c r="AB88" i="11"/>
  <c r="AA88" i="11"/>
  <c r="Z88" i="11"/>
  <c r="Y88" i="11"/>
  <c r="S12" i="7" s="1"/>
  <c r="X88" i="11"/>
  <c r="W88" i="11"/>
  <c r="V88" i="11"/>
  <c r="U88" i="11"/>
  <c r="T88" i="11"/>
  <c r="S88" i="11"/>
  <c r="AH86" i="11"/>
  <c r="L492" i="7" s="1"/>
  <c r="M492" i="7" s="1"/>
  <c r="AG86" i="11"/>
  <c r="L552" i="7" s="1"/>
  <c r="M552" i="7" s="1"/>
  <c r="AF86" i="11"/>
  <c r="L522" i="7" s="1"/>
  <c r="M522" i="7" s="1"/>
  <c r="AE86" i="11"/>
  <c r="L312" i="7" s="1"/>
  <c r="AD86" i="11"/>
  <c r="AC86" i="11"/>
  <c r="L432" i="7" s="1"/>
  <c r="M432" i="7" s="1"/>
  <c r="AB86" i="11"/>
  <c r="L402" i="7" s="1"/>
  <c r="AA86" i="11"/>
  <c r="L372" i="7" s="1"/>
  <c r="Z86" i="11"/>
  <c r="L342" i="7" s="1"/>
  <c r="M342" i="7" s="1"/>
  <c r="Y86" i="11"/>
  <c r="X86" i="11"/>
  <c r="W86" i="11"/>
  <c r="V86" i="11"/>
  <c r="U86" i="11"/>
  <c r="T86" i="11"/>
  <c r="S86" i="11"/>
  <c r="AH84" i="11"/>
  <c r="L492" i="8" s="1"/>
  <c r="M492" i="8" s="1"/>
  <c r="AG84" i="11"/>
  <c r="L552" i="8" s="1"/>
  <c r="M552" i="8" s="1"/>
  <c r="AF84" i="11"/>
  <c r="L522" i="8" s="1"/>
  <c r="M522" i="8" s="1"/>
  <c r="AE84" i="11"/>
  <c r="L312" i="8" s="1"/>
  <c r="AD84" i="11"/>
  <c r="AC84" i="11"/>
  <c r="L432" i="8" s="1"/>
  <c r="M432" i="8" s="1"/>
  <c r="AB84" i="11"/>
  <c r="L402" i="8" s="1"/>
  <c r="AA84" i="11"/>
  <c r="L372" i="8" s="1"/>
  <c r="Z84" i="11"/>
  <c r="L342" i="8" s="1"/>
  <c r="M342" i="8" s="1"/>
  <c r="Y84" i="11"/>
  <c r="X84" i="11"/>
  <c r="W84" i="11"/>
  <c r="V84" i="11"/>
  <c r="U84" i="11"/>
  <c r="T84" i="11"/>
  <c r="S84" i="11"/>
  <c r="AH82" i="11"/>
  <c r="J492" i="7" s="1"/>
  <c r="K492" i="7" s="1"/>
  <c r="AG82" i="11"/>
  <c r="J552" i="7" s="1"/>
  <c r="K552" i="7" s="1"/>
  <c r="AF82" i="11"/>
  <c r="J522" i="7" s="1"/>
  <c r="K522" i="7" s="1"/>
  <c r="AE82" i="11"/>
  <c r="J312" i="7" s="1"/>
  <c r="K312" i="7" s="1"/>
  <c r="AD82" i="11"/>
  <c r="AC82" i="11"/>
  <c r="J432" i="7" s="1"/>
  <c r="K432" i="7" s="1"/>
  <c r="AB82" i="11"/>
  <c r="J402" i="7" s="1"/>
  <c r="K402" i="7" s="1"/>
  <c r="AA82" i="11"/>
  <c r="J372" i="7" s="1"/>
  <c r="K372" i="7" s="1"/>
  <c r="Z82" i="11"/>
  <c r="J342" i="7" s="1"/>
  <c r="K342" i="7" s="1"/>
  <c r="Y82" i="11"/>
  <c r="J102" i="7" s="1"/>
  <c r="X82" i="11"/>
  <c r="J282" i="7" s="1"/>
  <c r="K282" i="7" s="1"/>
  <c r="W82" i="11"/>
  <c r="J252" i="7" s="1"/>
  <c r="K252" i="7" s="1"/>
  <c r="V82" i="11"/>
  <c r="J222" i="7" s="1"/>
  <c r="K222" i="7" s="1"/>
  <c r="U82" i="11"/>
  <c r="J192" i="7" s="1"/>
  <c r="T82" i="11"/>
  <c r="J162" i="7" s="1"/>
  <c r="K162" i="7" s="1"/>
  <c r="S82" i="11"/>
  <c r="J132" i="7" s="1"/>
  <c r="K132" i="7" s="1"/>
  <c r="AH80" i="11"/>
  <c r="J492" i="8" s="1"/>
  <c r="K492" i="8" s="1"/>
  <c r="AG80" i="11"/>
  <c r="J552" i="8" s="1"/>
  <c r="K552" i="8" s="1"/>
  <c r="AF80" i="11"/>
  <c r="J522" i="8" s="1"/>
  <c r="K522" i="8" s="1"/>
  <c r="AE80" i="11"/>
  <c r="J312" i="8" s="1"/>
  <c r="K312" i="8" s="1"/>
  <c r="AD80" i="11"/>
  <c r="AC80" i="11"/>
  <c r="J432" i="8" s="1"/>
  <c r="K432" i="8" s="1"/>
  <c r="AB80" i="11"/>
  <c r="J402" i="8" s="1"/>
  <c r="K402" i="8" s="1"/>
  <c r="AA80" i="11"/>
  <c r="J372" i="8" s="1"/>
  <c r="K372" i="8" s="1"/>
  <c r="Z80" i="11"/>
  <c r="J342" i="8" s="1"/>
  <c r="K342" i="8" s="1"/>
  <c r="Y80" i="11"/>
  <c r="J102" i="8" s="1"/>
  <c r="X80" i="11"/>
  <c r="J282" i="8" s="1"/>
  <c r="K282" i="8" s="1"/>
  <c r="W80" i="11"/>
  <c r="J252" i="8" s="1"/>
  <c r="K252" i="8" s="1"/>
  <c r="V80" i="11"/>
  <c r="J222" i="8" s="1"/>
  <c r="K222" i="8" s="1"/>
  <c r="U80" i="11"/>
  <c r="J192" i="8" s="1"/>
  <c r="T80" i="11"/>
  <c r="J162" i="8" s="1"/>
  <c r="K162" i="8" s="1"/>
  <c r="S80" i="11"/>
  <c r="J132" i="8" s="1"/>
  <c r="K132" i="8" s="1"/>
  <c r="AH78" i="11"/>
  <c r="H492" i="7" s="1"/>
  <c r="I492" i="7" s="1"/>
  <c r="AG78" i="11"/>
  <c r="H552" i="7" s="1"/>
  <c r="I552" i="7" s="1"/>
  <c r="AF78" i="11"/>
  <c r="H522" i="7" s="1"/>
  <c r="I522" i="7" s="1"/>
  <c r="AE78" i="11"/>
  <c r="H312" i="7" s="1"/>
  <c r="I312" i="7" s="1"/>
  <c r="AD78" i="11"/>
  <c r="AC78" i="11"/>
  <c r="H432" i="7" s="1"/>
  <c r="I432" i="7" s="1"/>
  <c r="AB78" i="11"/>
  <c r="H402" i="7" s="1"/>
  <c r="I402" i="7" s="1"/>
  <c r="AA78" i="11"/>
  <c r="H372" i="7" s="1"/>
  <c r="I372" i="7" s="1"/>
  <c r="Z78" i="11"/>
  <c r="H342" i="7" s="1"/>
  <c r="I342" i="7" s="1"/>
  <c r="Y78" i="11"/>
  <c r="H102" i="7" s="1"/>
  <c r="X78" i="11"/>
  <c r="H282" i="7" s="1"/>
  <c r="I282" i="7" s="1"/>
  <c r="W78" i="11"/>
  <c r="H252" i="7" s="1"/>
  <c r="I252" i="7" s="1"/>
  <c r="V78" i="11"/>
  <c r="H222" i="7" s="1"/>
  <c r="I222" i="7" s="1"/>
  <c r="U78" i="11"/>
  <c r="H192" i="7" s="1"/>
  <c r="T78" i="11"/>
  <c r="H162" i="7" s="1"/>
  <c r="I162" i="7" s="1"/>
  <c r="S78" i="11"/>
  <c r="H132" i="7" s="1"/>
  <c r="AH76" i="11"/>
  <c r="H492" i="8" s="1"/>
  <c r="I492" i="8" s="1"/>
  <c r="AG76" i="11"/>
  <c r="H552" i="8" s="1"/>
  <c r="I552" i="8" s="1"/>
  <c r="AF76" i="11"/>
  <c r="H522" i="8" s="1"/>
  <c r="I522" i="8" s="1"/>
  <c r="AE76" i="11"/>
  <c r="H312" i="8" s="1"/>
  <c r="I312" i="8" s="1"/>
  <c r="AD76" i="11"/>
  <c r="AT78" i="11" s="1"/>
  <c r="AC76" i="11"/>
  <c r="AB76" i="11"/>
  <c r="AA76" i="11"/>
  <c r="Z76" i="11"/>
  <c r="H342" i="8" s="1"/>
  <c r="I342" i="8" s="1"/>
  <c r="Y76" i="11"/>
  <c r="H102" i="8" s="1"/>
  <c r="X76" i="11"/>
  <c r="H282" i="8" s="1"/>
  <c r="I282" i="8" s="1"/>
  <c r="W76" i="11"/>
  <c r="V76" i="11"/>
  <c r="U76" i="11"/>
  <c r="H192" i="8" s="1"/>
  <c r="T76" i="11"/>
  <c r="S76" i="11"/>
  <c r="AH74" i="11"/>
  <c r="F492" i="7" s="1"/>
  <c r="G492" i="7" s="1"/>
  <c r="AG74" i="11"/>
  <c r="F552" i="7" s="1"/>
  <c r="G552" i="7" s="1"/>
  <c r="AF74" i="11"/>
  <c r="F522" i="7" s="1"/>
  <c r="G522" i="7" s="1"/>
  <c r="AE74" i="11"/>
  <c r="F312" i="7" s="1"/>
  <c r="G312" i="7" s="1"/>
  <c r="AD74" i="11"/>
  <c r="AC74" i="11"/>
  <c r="F432" i="7" s="1"/>
  <c r="G432" i="7" s="1"/>
  <c r="AB74" i="11"/>
  <c r="F402" i="7" s="1"/>
  <c r="G402" i="7" s="1"/>
  <c r="AA74" i="11"/>
  <c r="F372" i="7" s="1"/>
  <c r="G372" i="7" s="1"/>
  <c r="Z74" i="11"/>
  <c r="F342" i="7" s="1"/>
  <c r="G342" i="7" s="1"/>
  <c r="Y74" i="11"/>
  <c r="F102" i="7" s="1"/>
  <c r="X74" i="11"/>
  <c r="F282" i="7" s="1"/>
  <c r="G282" i="7" s="1"/>
  <c r="W74" i="11"/>
  <c r="F252" i="7" s="1"/>
  <c r="G252" i="7" s="1"/>
  <c r="V74" i="11"/>
  <c r="F222" i="7" s="1"/>
  <c r="G222" i="7" s="1"/>
  <c r="U74" i="11"/>
  <c r="F192" i="7" s="1"/>
  <c r="T74" i="11"/>
  <c r="F162" i="7" s="1"/>
  <c r="G162" i="7" s="1"/>
  <c r="S74" i="11"/>
  <c r="F132" i="7" s="1"/>
  <c r="AH72" i="11"/>
  <c r="F492" i="8" s="1"/>
  <c r="G492" i="8" s="1"/>
  <c r="AG72" i="11"/>
  <c r="F552" i="8" s="1"/>
  <c r="G552" i="8" s="1"/>
  <c r="AF72" i="11"/>
  <c r="F522" i="8" s="1"/>
  <c r="G522" i="8" s="1"/>
  <c r="AE72" i="11"/>
  <c r="AD72" i="11"/>
  <c r="AT74" i="11" s="1"/>
  <c r="AC72" i="11"/>
  <c r="AB72" i="11"/>
  <c r="AA72" i="11"/>
  <c r="Z72" i="11"/>
  <c r="F342" i="8" s="1"/>
  <c r="G342" i="8" s="1"/>
  <c r="Y72" i="11"/>
  <c r="X72" i="11"/>
  <c r="F282" i="8" s="1"/>
  <c r="G282" i="8" s="1"/>
  <c r="W72" i="11"/>
  <c r="V72" i="11"/>
  <c r="U72" i="11"/>
  <c r="T72" i="11"/>
  <c r="S72" i="11"/>
  <c r="AH70" i="11"/>
  <c r="D492" i="7" s="1"/>
  <c r="E492" i="7" s="1"/>
  <c r="AG70" i="11"/>
  <c r="D552" i="7" s="1"/>
  <c r="E552" i="7" s="1"/>
  <c r="AF70" i="11"/>
  <c r="D522" i="7" s="1"/>
  <c r="E522" i="7" s="1"/>
  <c r="AE70" i="11"/>
  <c r="D312" i="7" s="1"/>
  <c r="E312" i="7" s="1"/>
  <c r="AD70" i="11"/>
  <c r="AC70" i="11"/>
  <c r="D432" i="7" s="1"/>
  <c r="E432" i="7" s="1"/>
  <c r="AB70" i="11"/>
  <c r="D402" i="7" s="1"/>
  <c r="E402" i="7" s="1"/>
  <c r="AA70" i="11"/>
  <c r="D372" i="7" s="1"/>
  <c r="E372" i="7" s="1"/>
  <c r="Z70" i="11"/>
  <c r="D342" i="7" s="1"/>
  <c r="E342" i="7" s="1"/>
  <c r="Y70" i="11"/>
  <c r="D102" i="7" s="1"/>
  <c r="X70" i="11"/>
  <c r="D282" i="7" s="1"/>
  <c r="E282" i="7" s="1"/>
  <c r="W70" i="11"/>
  <c r="D252" i="7" s="1"/>
  <c r="E252" i="7" s="1"/>
  <c r="V70" i="11"/>
  <c r="D222" i="7" s="1"/>
  <c r="E222" i="7" s="1"/>
  <c r="U70" i="11"/>
  <c r="D192" i="7" s="1"/>
  <c r="T70" i="11"/>
  <c r="D162" i="7" s="1"/>
  <c r="E162" i="7" s="1"/>
  <c r="S70" i="11"/>
  <c r="D132" i="7" s="1"/>
  <c r="AH68" i="11"/>
  <c r="D492" i="8" s="1"/>
  <c r="E492" i="8" s="1"/>
  <c r="AG68" i="11"/>
  <c r="D552" i="8" s="1"/>
  <c r="E552" i="8" s="1"/>
  <c r="AF68" i="11"/>
  <c r="D522" i="8" s="1"/>
  <c r="E522" i="8" s="1"/>
  <c r="AE68" i="11"/>
  <c r="D312" i="8" s="1"/>
  <c r="E312" i="8" s="1"/>
  <c r="AD68" i="11"/>
  <c r="AC68" i="11"/>
  <c r="D432" i="8" s="1"/>
  <c r="E432" i="8" s="1"/>
  <c r="AB68" i="11"/>
  <c r="D402" i="8" s="1"/>
  <c r="E402" i="8" s="1"/>
  <c r="AA68" i="11"/>
  <c r="D372" i="8" s="1"/>
  <c r="E372" i="8" s="1"/>
  <c r="Z68" i="11"/>
  <c r="D342" i="8" s="1"/>
  <c r="E342" i="8" s="1"/>
  <c r="Y68" i="11"/>
  <c r="D102" i="8" s="1"/>
  <c r="X68" i="11"/>
  <c r="D282" i="8" s="1"/>
  <c r="E282" i="8" s="1"/>
  <c r="W68" i="11"/>
  <c r="D252" i="8" s="1"/>
  <c r="E252" i="8" s="1"/>
  <c r="V68" i="11"/>
  <c r="D222" i="8" s="1"/>
  <c r="E222" i="8" s="1"/>
  <c r="U68" i="11"/>
  <c r="D192" i="8" s="1"/>
  <c r="T68" i="11"/>
  <c r="D162" i="8" s="1"/>
  <c r="E162" i="8" s="1"/>
  <c r="S68" i="11"/>
  <c r="D132" i="8" s="1"/>
  <c r="AH66" i="11"/>
  <c r="B492" i="7" s="1"/>
  <c r="C492" i="7" s="1"/>
  <c r="AG66" i="11"/>
  <c r="B552" i="7" s="1"/>
  <c r="C552" i="7" s="1"/>
  <c r="AF66" i="11"/>
  <c r="B522" i="7" s="1"/>
  <c r="C522" i="7" s="1"/>
  <c r="AE66" i="11"/>
  <c r="B312" i="7" s="1"/>
  <c r="C312" i="7" s="1"/>
  <c r="AD66" i="11"/>
  <c r="AC66" i="11"/>
  <c r="B432" i="7" s="1"/>
  <c r="C432" i="7" s="1"/>
  <c r="AB66" i="11"/>
  <c r="B402" i="7" s="1"/>
  <c r="C402" i="7" s="1"/>
  <c r="AA66" i="11"/>
  <c r="B372" i="7" s="1"/>
  <c r="C372" i="7" s="1"/>
  <c r="Z66" i="11"/>
  <c r="B342" i="7" s="1"/>
  <c r="C342" i="7" s="1"/>
  <c r="Y66" i="11"/>
  <c r="B102" i="7" s="1"/>
  <c r="X66" i="11"/>
  <c r="B282" i="7" s="1"/>
  <c r="C282" i="7" s="1"/>
  <c r="W66" i="11"/>
  <c r="B252" i="7" s="1"/>
  <c r="C252" i="7" s="1"/>
  <c r="V66" i="11"/>
  <c r="B222" i="7" s="1"/>
  <c r="C222" i="7" s="1"/>
  <c r="U66" i="11"/>
  <c r="B192" i="7" s="1"/>
  <c r="T66" i="11"/>
  <c r="B162" i="7" s="1"/>
  <c r="C162" i="7" s="1"/>
  <c r="S66" i="11"/>
  <c r="B132" i="7" s="1"/>
  <c r="AH64" i="11"/>
  <c r="B492" i="8" s="1"/>
  <c r="C492" i="8" s="1"/>
  <c r="AG64" i="11"/>
  <c r="B552" i="8" s="1"/>
  <c r="C552" i="8" s="1"/>
  <c r="AF64" i="11"/>
  <c r="B522" i="8" s="1"/>
  <c r="C522" i="8" s="1"/>
  <c r="AE64" i="11"/>
  <c r="B312" i="8" s="1"/>
  <c r="C312" i="8" s="1"/>
  <c r="AD64" i="11"/>
  <c r="AC64" i="11"/>
  <c r="B432" i="8" s="1"/>
  <c r="C432" i="8" s="1"/>
  <c r="AB64" i="11"/>
  <c r="B402" i="8" s="1"/>
  <c r="C402" i="8" s="1"/>
  <c r="AA64" i="11"/>
  <c r="B372" i="8" s="1"/>
  <c r="C372" i="8" s="1"/>
  <c r="Z64" i="11"/>
  <c r="B342" i="8" s="1"/>
  <c r="C342" i="8" s="1"/>
  <c r="Y64" i="11"/>
  <c r="B102" i="8" s="1"/>
  <c r="X64" i="11"/>
  <c r="B282" i="8" s="1"/>
  <c r="C282" i="8" s="1"/>
  <c r="W64" i="11"/>
  <c r="B252" i="8" s="1"/>
  <c r="C252" i="8" s="1"/>
  <c r="V64" i="11"/>
  <c r="B222" i="8" s="1"/>
  <c r="C222" i="8" s="1"/>
  <c r="U64" i="11"/>
  <c r="B192" i="8" s="1"/>
  <c r="T64" i="11"/>
  <c r="B162" i="8" s="1"/>
  <c r="C162" i="8" s="1"/>
  <c r="S64" i="11"/>
  <c r="B132" i="8" s="1"/>
  <c r="AH61" i="11"/>
  <c r="AG61" i="11"/>
  <c r="AF61" i="11"/>
  <c r="AE61" i="11"/>
  <c r="AD61" i="11"/>
  <c r="AC61" i="11"/>
  <c r="AB61" i="11"/>
  <c r="AA61" i="11"/>
  <c r="Z61" i="11"/>
  <c r="Y61" i="11"/>
  <c r="X61" i="11"/>
  <c r="W61" i="11"/>
  <c r="V61" i="11"/>
  <c r="U61" i="11"/>
  <c r="T61" i="11"/>
  <c r="S61" i="11"/>
  <c r="AH59" i="11"/>
  <c r="S71" i="7" s="1"/>
  <c r="AG59" i="11"/>
  <c r="AF59" i="11"/>
  <c r="AE59" i="11"/>
  <c r="S41" i="7" s="1"/>
  <c r="AD59" i="11"/>
  <c r="AC59" i="11"/>
  <c r="AB59" i="11"/>
  <c r="AA59" i="11"/>
  <c r="Z59" i="11"/>
  <c r="Y59" i="11"/>
  <c r="S11" i="7" s="1"/>
  <c r="X59" i="11"/>
  <c r="W59" i="11"/>
  <c r="V59" i="11"/>
  <c r="U59" i="11"/>
  <c r="T59" i="11"/>
  <c r="S59" i="11"/>
  <c r="AH57" i="11"/>
  <c r="L491" i="7" s="1"/>
  <c r="M491" i="7" s="1"/>
  <c r="AG57" i="11"/>
  <c r="L551" i="7" s="1"/>
  <c r="M551" i="7" s="1"/>
  <c r="AF57" i="11"/>
  <c r="L521" i="7" s="1"/>
  <c r="M521" i="7" s="1"/>
  <c r="AE57" i="11"/>
  <c r="L311" i="7" s="1"/>
  <c r="AD57" i="11"/>
  <c r="AC57" i="11"/>
  <c r="L431" i="7" s="1"/>
  <c r="AB57" i="11"/>
  <c r="L401" i="7" s="1"/>
  <c r="AA57" i="11"/>
  <c r="L371" i="7" s="1"/>
  <c r="Z57" i="11"/>
  <c r="L341" i="7" s="1"/>
  <c r="M341" i="7" s="1"/>
  <c r="Y57" i="11"/>
  <c r="X57" i="11"/>
  <c r="W57" i="11"/>
  <c r="V57" i="11"/>
  <c r="U57" i="11"/>
  <c r="T57" i="11"/>
  <c r="S57" i="11"/>
  <c r="AH55" i="11"/>
  <c r="L491" i="8" s="1"/>
  <c r="M491" i="8" s="1"/>
  <c r="AG55" i="11"/>
  <c r="L551" i="8" s="1"/>
  <c r="M551" i="8" s="1"/>
  <c r="AF55" i="11"/>
  <c r="L521" i="8" s="1"/>
  <c r="M521" i="8" s="1"/>
  <c r="AE55" i="11"/>
  <c r="L311" i="8" s="1"/>
  <c r="AD55" i="11"/>
  <c r="AC55" i="11"/>
  <c r="L431" i="8" s="1"/>
  <c r="AB55" i="11"/>
  <c r="L401" i="8" s="1"/>
  <c r="AA55" i="11"/>
  <c r="L371" i="8" s="1"/>
  <c r="Z55" i="11"/>
  <c r="L341" i="8" s="1"/>
  <c r="M341" i="8" s="1"/>
  <c r="Y55" i="11"/>
  <c r="X55" i="11"/>
  <c r="W55" i="11"/>
  <c r="V55" i="11"/>
  <c r="U55" i="11"/>
  <c r="T55" i="11"/>
  <c r="S55" i="11"/>
  <c r="AH53" i="11"/>
  <c r="J491" i="7" s="1"/>
  <c r="K491" i="7" s="1"/>
  <c r="AG53" i="11"/>
  <c r="J551" i="7" s="1"/>
  <c r="K551" i="7" s="1"/>
  <c r="AF53" i="11"/>
  <c r="J521" i="7" s="1"/>
  <c r="K521" i="7" s="1"/>
  <c r="AE53" i="11"/>
  <c r="J311" i="7" s="1"/>
  <c r="AD53" i="11"/>
  <c r="AC53" i="11"/>
  <c r="J431" i="7" s="1"/>
  <c r="K431" i="7" s="1"/>
  <c r="AB53" i="11"/>
  <c r="J401" i="7" s="1"/>
  <c r="K401" i="7" s="1"/>
  <c r="AA53" i="11"/>
  <c r="J371" i="7" s="1"/>
  <c r="Z53" i="11"/>
  <c r="J341" i="7" s="1"/>
  <c r="K341" i="7" s="1"/>
  <c r="Y53" i="11"/>
  <c r="J101" i="7" s="1"/>
  <c r="X53" i="11"/>
  <c r="J281" i="7" s="1"/>
  <c r="W53" i="11"/>
  <c r="J251" i="7" s="1"/>
  <c r="V53" i="11"/>
  <c r="J221" i="7" s="1"/>
  <c r="U53" i="11"/>
  <c r="J191" i="7" s="1"/>
  <c r="T53" i="11"/>
  <c r="J161" i="7" s="1"/>
  <c r="K161" i="7" s="1"/>
  <c r="S53" i="11"/>
  <c r="J131" i="7" s="1"/>
  <c r="AH51" i="11"/>
  <c r="J491" i="8" s="1"/>
  <c r="K491" i="8" s="1"/>
  <c r="AG51" i="11"/>
  <c r="J551" i="8" s="1"/>
  <c r="K551" i="8" s="1"/>
  <c r="AF51" i="11"/>
  <c r="J521" i="8" s="1"/>
  <c r="K521" i="8" s="1"/>
  <c r="AE51" i="11"/>
  <c r="J311" i="8" s="1"/>
  <c r="K311" i="8" s="1"/>
  <c r="AD51" i="11"/>
  <c r="AC51" i="11"/>
  <c r="J431" i="8" s="1"/>
  <c r="K431" i="8" s="1"/>
  <c r="AB51" i="11"/>
  <c r="J401" i="8" s="1"/>
  <c r="K401" i="8" s="1"/>
  <c r="AA51" i="11"/>
  <c r="J371" i="8" s="1"/>
  <c r="K371" i="8" s="1"/>
  <c r="Z51" i="11"/>
  <c r="J341" i="8" s="1"/>
  <c r="K341" i="8" s="1"/>
  <c r="Y51" i="11"/>
  <c r="J101" i="8" s="1"/>
  <c r="X51" i="11"/>
  <c r="J281" i="8" s="1"/>
  <c r="W51" i="11"/>
  <c r="J251" i="8" s="1"/>
  <c r="V51" i="11"/>
  <c r="J221" i="8" s="1"/>
  <c r="U51" i="11"/>
  <c r="J191" i="8" s="1"/>
  <c r="T51" i="11"/>
  <c r="J161" i="8" s="1"/>
  <c r="K161" i="8" s="1"/>
  <c r="S51" i="11"/>
  <c r="J131" i="8" s="1"/>
  <c r="AH49" i="11"/>
  <c r="H491" i="7" s="1"/>
  <c r="I491" i="7" s="1"/>
  <c r="AG49" i="11"/>
  <c r="H551" i="7" s="1"/>
  <c r="I551" i="7" s="1"/>
  <c r="AF49" i="11"/>
  <c r="H521" i="7" s="1"/>
  <c r="I521" i="7" s="1"/>
  <c r="AE49" i="11"/>
  <c r="H311" i="7" s="1"/>
  <c r="AD49" i="11"/>
  <c r="AC49" i="11"/>
  <c r="H431" i="7" s="1"/>
  <c r="AB49" i="11"/>
  <c r="H401" i="7" s="1"/>
  <c r="AA49" i="11"/>
  <c r="H371" i="7" s="1"/>
  <c r="Z49" i="11"/>
  <c r="H341" i="7" s="1"/>
  <c r="I341" i="7" s="1"/>
  <c r="Y49" i="11"/>
  <c r="H101" i="7" s="1"/>
  <c r="X49" i="11"/>
  <c r="H281" i="7" s="1"/>
  <c r="W49" i="11"/>
  <c r="H251" i="7" s="1"/>
  <c r="V49" i="11"/>
  <c r="H221" i="7" s="1"/>
  <c r="U49" i="11"/>
  <c r="H191" i="7" s="1"/>
  <c r="T49" i="11"/>
  <c r="H161" i="7" s="1"/>
  <c r="S49" i="11"/>
  <c r="H131" i="7" s="1"/>
  <c r="AH47" i="11"/>
  <c r="H491" i="8" s="1"/>
  <c r="I491" i="8" s="1"/>
  <c r="AG47" i="11"/>
  <c r="H551" i="8" s="1"/>
  <c r="I551" i="8" s="1"/>
  <c r="AF47" i="11"/>
  <c r="H521" i="8" s="1"/>
  <c r="I521" i="8" s="1"/>
  <c r="AE47" i="11"/>
  <c r="AD47" i="11"/>
  <c r="AT49" i="11" s="1"/>
  <c r="AC47" i="11"/>
  <c r="AB47" i="11"/>
  <c r="AA47" i="11"/>
  <c r="Z47" i="11"/>
  <c r="H341" i="8" s="1"/>
  <c r="I341" i="8" s="1"/>
  <c r="Y47" i="11"/>
  <c r="H101" i="8" s="1"/>
  <c r="X47" i="11"/>
  <c r="H281" i="8" s="1"/>
  <c r="W47" i="11"/>
  <c r="V47" i="11"/>
  <c r="U47" i="11"/>
  <c r="T47" i="11"/>
  <c r="S47" i="11"/>
  <c r="AH45" i="11"/>
  <c r="F491" i="7" s="1"/>
  <c r="G491" i="7" s="1"/>
  <c r="AG45" i="11"/>
  <c r="F551" i="7" s="1"/>
  <c r="G551" i="7" s="1"/>
  <c r="AF45" i="11"/>
  <c r="F521" i="7" s="1"/>
  <c r="G521" i="7" s="1"/>
  <c r="AE45" i="11"/>
  <c r="F311" i="7" s="1"/>
  <c r="AD45" i="11"/>
  <c r="AC45" i="11"/>
  <c r="F431" i="7" s="1"/>
  <c r="AB45" i="11"/>
  <c r="F401" i="7" s="1"/>
  <c r="AA45" i="11"/>
  <c r="F371" i="7" s="1"/>
  <c r="Z45" i="11"/>
  <c r="F341" i="7" s="1"/>
  <c r="G341" i="7" s="1"/>
  <c r="Y45" i="11"/>
  <c r="F101" i="7" s="1"/>
  <c r="X45" i="11"/>
  <c r="F281" i="7" s="1"/>
  <c r="W45" i="11"/>
  <c r="F251" i="7" s="1"/>
  <c r="V45" i="11"/>
  <c r="F221" i="7" s="1"/>
  <c r="U45" i="11"/>
  <c r="F191" i="7" s="1"/>
  <c r="T45" i="11"/>
  <c r="F161" i="7" s="1"/>
  <c r="S45" i="11"/>
  <c r="F131" i="7" s="1"/>
  <c r="AH43" i="11"/>
  <c r="AG43" i="11"/>
  <c r="F551" i="8" s="1"/>
  <c r="G551" i="8" s="1"/>
  <c r="AF43" i="11"/>
  <c r="F521" i="8" s="1"/>
  <c r="G521" i="8" s="1"/>
  <c r="AE43" i="11"/>
  <c r="AD43" i="11"/>
  <c r="AT45" i="11" s="1"/>
  <c r="AC43" i="11"/>
  <c r="AB43" i="11"/>
  <c r="AA43" i="11"/>
  <c r="Z43" i="11"/>
  <c r="F341" i="8" s="1"/>
  <c r="G341" i="8" s="1"/>
  <c r="Y43" i="11"/>
  <c r="F101" i="8" s="1"/>
  <c r="X43" i="11"/>
  <c r="F281" i="8" s="1"/>
  <c r="W43" i="11"/>
  <c r="V43" i="11"/>
  <c r="U43" i="11"/>
  <c r="T43" i="11"/>
  <c r="S43" i="11"/>
  <c r="AH41" i="11"/>
  <c r="D491" i="7" s="1"/>
  <c r="E491" i="7" s="1"/>
  <c r="AG41" i="11"/>
  <c r="D551" i="7" s="1"/>
  <c r="E551" i="7" s="1"/>
  <c r="AF41" i="11"/>
  <c r="D521" i="7" s="1"/>
  <c r="E521" i="7" s="1"/>
  <c r="AE41" i="11"/>
  <c r="D311" i="7" s="1"/>
  <c r="AD41" i="11"/>
  <c r="AC41" i="11"/>
  <c r="D431" i="7" s="1"/>
  <c r="AB41" i="11"/>
  <c r="D401" i="7" s="1"/>
  <c r="AA41" i="11"/>
  <c r="D371" i="7" s="1"/>
  <c r="Z41" i="11"/>
  <c r="D341" i="7" s="1"/>
  <c r="E341" i="7" s="1"/>
  <c r="Y41" i="11"/>
  <c r="D101" i="7" s="1"/>
  <c r="X41" i="11"/>
  <c r="D281" i="7" s="1"/>
  <c r="W41" i="11"/>
  <c r="D251" i="7" s="1"/>
  <c r="V41" i="11"/>
  <c r="D221" i="7" s="1"/>
  <c r="U41" i="11"/>
  <c r="D191" i="7" s="1"/>
  <c r="T41" i="11"/>
  <c r="D161" i="7" s="1"/>
  <c r="S41" i="11"/>
  <c r="D131" i="7" s="1"/>
  <c r="AH39" i="11"/>
  <c r="D491" i="8" s="1"/>
  <c r="E491" i="8" s="1"/>
  <c r="AG39" i="11"/>
  <c r="D551" i="8" s="1"/>
  <c r="E551" i="8" s="1"/>
  <c r="AF39" i="11"/>
  <c r="D521" i="8" s="1"/>
  <c r="E521" i="8" s="1"/>
  <c r="AE39" i="11"/>
  <c r="D311" i="8" s="1"/>
  <c r="AD39" i="11"/>
  <c r="AC39" i="11"/>
  <c r="D431" i="8" s="1"/>
  <c r="AB39" i="11"/>
  <c r="D401" i="8" s="1"/>
  <c r="AA39" i="11"/>
  <c r="D371" i="8" s="1"/>
  <c r="E371" i="8" s="1"/>
  <c r="Z39" i="11"/>
  <c r="D341" i="8" s="1"/>
  <c r="E341" i="8" s="1"/>
  <c r="Y39" i="11"/>
  <c r="D101" i="8" s="1"/>
  <c r="X39" i="11"/>
  <c r="D281" i="8" s="1"/>
  <c r="W39" i="11"/>
  <c r="D251" i="8" s="1"/>
  <c r="V39" i="11"/>
  <c r="D221" i="8" s="1"/>
  <c r="U39" i="11"/>
  <c r="D191" i="8" s="1"/>
  <c r="T39" i="11"/>
  <c r="D161" i="8" s="1"/>
  <c r="S39" i="11"/>
  <c r="D131" i="8" s="1"/>
  <c r="AH37" i="11"/>
  <c r="B491" i="7" s="1"/>
  <c r="C491" i="7" s="1"/>
  <c r="AG37" i="11"/>
  <c r="B551" i="7" s="1"/>
  <c r="C551" i="7" s="1"/>
  <c r="AF37" i="11"/>
  <c r="B521" i="7" s="1"/>
  <c r="C521" i="7" s="1"/>
  <c r="AE37" i="11"/>
  <c r="B311" i="7" s="1"/>
  <c r="AD37" i="11"/>
  <c r="AC37" i="11"/>
  <c r="B431" i="7" s="1"/>
  <c r="AB37" i="11"/>
  <c r="B401" i="7" s="1"/>
  <c r="AA37" i="11"/>
  <c r="B371" i="7" s="1"/>
  <c r="Z37" i="11"/>
  <c r="B341" i="7" s="1"/>
  <c r="C341" i="7" s="1"/>
  <c r="Y37" i="11"/>
  <c r="B101" i="7" s="1"/>
  <c r="X37" i="11"/>
  <c r="B281" i="7" s="1"/>
  <c r="W37" i="11"/>
  <c r="B251" i="7" s="1"/>
  <c r="V37" i="11"/>
  <c r="B221" i="7" s="1"/>
  <c r="U37" i="11"/>
  <c r="B191" i="7" s="1"/>
  <c r="T37" i="11"/>
  <c r="B161" i="7" s="1"/>
  <c r="S37" i="11"/>
  <c r="B131" i="7" s="1"/>
  <c r="AH35" i="11"/>
  <c r="B491" i="8" s="1"/>
  <c r="C491" i="8" s="1"/>
  <c r="AG35" i="11"/>
  <c r="B551" i="8" s="1"/>
  <c r="C551" i="8" s="1"/>
  <c r="AF35" i="11"/>
  <c r="B521" i="8" s="1"/>
  <c r="C521" i="8" s="1"/>
  <c r="AE35" i="11"/>
  <c r="B311" i="8" s="1"/>
  <c r="AD35" i="11"/>
  <c r="AC35" i="11"/>
  <c r="B431" i="8" s="1"/>
  <c r="AB35" i="11"/>
  <c r="B401" i="8" s="1"/>
  <c r="AA35" i="11"/>
  <c r="B371" i="8" s="1"/>
  <c r="C371" i="8" s="1"/>
  <c r="Z35" i="11"/>
  <c r="B341" i="8" s="1"/>
  <c r="C341" i="8" s="1"/>
  <c r="Y35" i="11"/>
  <c r="B101" i="8" s="1"/>
  <c r="X35" i="11"/>
  <c r="B281" i="8" s="1"/>
  <c r="W35" i="11"/>
  <c r="B251" i="8" s="1"/>
  <c r="V35" i="11"/>
  <c r="B221" i="8" s="1"/>
  <c r="U35" i="11"/>
  <c r="B191" i="8" s="1"/>
  <c r="T35" i="11"/>
  <c r="B161" i="8" s="1"/>
  <c r="S35" i="11"/>
  <c r="B131" i="8" s="1"/>
  <c r="AH26" i="11"/>
  <c r="L490" i="8" s="1"/>
  <c r="M490" i="8" s="1"/>
  <c r="AG26" i="11"/>
  <c r="L550" i="8" s="1"/>
  <c r="M550" i="8" s="1"/>
  <c r="AF26" i="11"/>
  <c r="L520" i="8" s="1"/>
  <c r="M520" i="8" s="1"/>
  <c r="AE26" i="11"/>
  <c r="L310" i="8" s="1"/>
  <c r="M310" i="8" s="1"/>
  <c r="AD26" i="11"/>
  <c r="AC26" i="11"/>
  <c r="L430" i="8" s="1"/>
  <c r="M430" i="8" s="1"/>
  <c r="AB26" i="11"/>
  <c r="L400" i="8" s="1"/>
  <c r="M400" i="8" s="1"/>
  <c r="AA26" i="11"/>
  <c r="L370" i="8" s="1"/>
  <c r="M370" i="8" s="1"/>
  <c r="Z26" i="11"/>
  <c r="L340" i="8" s="1"/>
  <c r="M340" i="8" s="1"/>
  <c r="Y26" i="11"/>
  <c r="X26" i="11"/>
  <c r="W26" i="11"/>
  <c r="V26" i="11"/>
  <c r="U26" i="11"/>
  <c r="T26" i="11"/>
  <c r="S26" i="11"/>
  <c r="AH24" i="11"/>
  <c r="J490" i="7" s="1"/>
  <c r="K490" i="7" s="1"/>
  <c r="AG24" i="11"/>
  <c r="J550" i="7" s="1"/>
  <c r="K550" i="7" s="1"/>
  <c r="AF24" i="11"/>
  <c r="J520" i="7" s="1"/>
  <c r="K520" i="7" s="1"/>
  <c r="AE24" i="11"/>
  <c r="J310" i="7" s="1"/>
  <c r="K310" i="7" s="1"/>
  <c r="AD24" i="11"/>
  <c r="AC24" i="11"/>
  <c r="J430" i="7" s="1"/>
  <c r="K430" i="7" s="1"/>
  <c r="AB24" i="11"/>
  <c r="J400" i="7" s="1"/>
  <c r="K400" i="7" s="1"/>
  <c r="AA24" i="11"/>
  <c r="J370" i="7" s="1"/>
  <c r="K370" i="7" s="1"/>
  <c r="Z24" i="11"/>
  <c r="J340" i="7" s="1"/>
  <c r="K340" i="7" s="1"/>
  <c r="Y24" i="11"/>
  <c r="J100" i="7" s="1"/>
  <c r="K100" i="7" s="1"/>
  <c r="X24" i="11"/>
  <c r="J280" i="7" s="1"/>
  <c r="K280" i="7" s="1"/>
  <c r="W24" i="11"/>
  <c r="J250" i="7" s="1"/>
  <c r="V24" i="11"/>
  <c r="J220" i="7" s="1"/>
  <c r="K220" i="7" s="1"/>
  <c r="U24" i="11"/>
  <c r="J190" i="7" s="1"/>
  <c r="K190" i="7" s="1"/>
  <c r="T24" i="11"/>
  <c r="J160" i="7" s="1"/>
  <c r="S24" i="11"/>
  <c r="J130" i="7" s="1"/>
  <c r="AH20" i="11"/>
  <c r="H490" i="7" s="1"/>
  <c r="I490" i="7" s="1"/>
  <c r="AG20" i="11"/>
  <c r="H550" i="7" s="1"/>
  <c r="I550" i="7" s="1"/>
  <c r="AF20" i="11"/>
  <c r="H520" i="7" s="1"/>
  <c r="I520" i="7" s="1"/>
  <c r="AE20" i="11"/>
  <c r="H310" i="7" s="1"/>
  <c r="I310" i="7" s="1"/>
  <c r="AD20" i="11"/>
  <c r="AC20" i="11"/>
  <c r="H430" i="7" s="1"/>
  <c r="I430" i="7" s="1"/>
  <c r="AB20" i="11"/>
  <c r="H400" i="7" s="1"/>
  <c r="I400" i="7" s="1"/>
  <c r="AA20" i="11"/>
  <c r="H370" i="7" s="1"/>
  <c r="I370" i="7" s="1"/>
  <c r="Z20" i="11"/>
  <c r="H340" i="7" s="1"/>
  <c r="I340" i="7" s="1"/>
  <c r="Y20" i="11"/>
  <c r="H100" i="7" s="1"/>
  <c r="I100" i="7" s="1"/>
  <c r="X20" i="11"/>
  <c r="H280" i="7" s="1"/>
  <c r="I280" i="7" s="1"/>
  <c r="W20" i="11"/>
  <c r="H250" i="7" s="1"/>
  <c r="I250" i="7" s="1"/>
  <c r="V20" i="11"/>
  <c r="H220" i="7" s="1"/>
  <c r="I220" i="7" s="1"/>
  <c r="U20" i="11"/>
  <c r="H190" i="7" s="1"/>
  <c r="I190" i="7" s="1"/>
  <c r="T20" i="11"/>
  <c r="H160" i="7" s="1"/>
  <c r="I160" i="7" s="1"/>
  <c r="S20" i="11"/>
  <c r="H130" i="7" s="1"/>
  <c r="AH18" i="11"/>
  <c r="H490" i="8" s="1"/>
  <c r="I490" i="8" s="1"/>
  <c r="AG18" i="11"/>
  <c r="H550" i="8" s="1"/>
  <c r="I550" i="8" s="1"/>
  <c r="AF18" i="11"/>
  <c r="AE18" i="11"/>
  <c r="AD18" i="11"/>
  <c r="AT20" i="11" s="1"/>
  <c r="AC18" i="11"/>
  <c r="AB18" i="11"/>
  <c r="AA18" i="11"/>
  <c r="Z18" i="11"/>
  <c r="H340" i="8" s="1"/>
  <c r="I340" i="8" s="1"/>
  <c r="Y18" i="11"/>
  <c r="H100" i="8" s="1"/>
  <c r="I100" i="8" s="1"/>
  <c r="X18" i="11"/>
  <c r="H280" i="8" s="1"/>
  <c r="I280" i="8" s="1"/>
  <c r="W18" i="11"/>
  <c r="H250" i="8" s="1"/>
  <c r="V18" i="11"/>
  <c r="U18" i="11"/>
  <c r="T18" i="11"/>
  <c r="S18" i="11"/>
  <c r="AH14" i="11"/>
  <c r="AG14" i="11"/>
  <c r="AF14" i="11"/>
  <c r="AE14" i="11"/>
  <c r="AD14" i="11"/>
  <c r="AT16" i="11" s="1"/>
  <c r="AC14" i="11"/>
  <c r="AB14" i="11"/>
  <c r="AA14" i="11"/>
  <c r="Z14" i="11"/>
  <c r="Y14" i="11"/>
  <c r="F100" i="8" s="1"/>
  <c r="X14" i="11"/>
  <c r="F280" i="8" s="1"/>
  <c r="G280" i="8" s="1"/>
  <c r="W14" i="11"/>
  <c r="F250" i="8" s="1"/>
  <c r="V14" i="11"/>
  <c r="F220" i="8" s="1"/>
  <c r="U14" i="11"/>
  <c r="F190" i="8" s="1"/>
  <c r="T14" i="11"/>
  <c r="F160" i="8" s="1"/>
  <c r="S14" i="11"/>
  <c r="F130" i="8" s="1"/>
  <c r="AX455" i="11"/>
  <c r="AW455" i="11"/>
  <c r="AV455" i="11"/>
  <c r="AU455" i="11"/>
  <c r="AT455" i="11"/>
  <c r="AS455" i="11"/>
  <c r="AR455" i="11"/>
  <c r="AP455" i="11"/>
  <c r="AO455" i="11"/>
  <c r="AN455" i="11"/>
  <c r="AX451" i="11"/>
  <c r="AW451" i="11"/>
  <c r="AV451" i="11"/>
  <c r="AS451" i="11"/>
  <c r="AR451" i="11"/>
  <c r="AP451" i="11"/>
  <c r="AO451" i="11"/>
  <c r="AN451" i="11"/>
  <c r="AX426" i="11"/>
  <c r="AW426" i="11"/>
  <c r="AV426" i="11"/>
  <c r="AP426" i="11"/>
  <c r="AO426" i="11"/>
  <c r="AN426" i="11"/>
  <c r="AX422" i="11"/>
  <c r="AW422" i="11"/>
  <c r="AV422" i="11"/>
  <c r="AP422" i="11"/>
  <c r="AO422" i="11"/>
  <c r="AN422" i="11"/>
  <c r="AX397" i="11"/>
  <c r="AW397" i="11"/>
  <c r="AV397" i="11"/>
  <c r="AP397" i="11"/>
  <c r="AO397" i="11"/>
  <c r="AN397" i="11"/>
  <c r="AX393" i="11"/>
  <c r="AW393" i="11"/>
  <c r="AV393" i="11"/>
  <c r="AP393" i="11"/>
  <c r="AO393" i="11"/>
  <c r="AN393" i="11"/>
  <c r="AX368" i="11"/>
  <c r="AW368" i="11"/>
  <c r="AV368" i="11"/>
  <c r="AP368" i="11"/>
  <c r="AO368" i="11"/>
  <c r="AN368" i="11"/>
  <c r="AX364" i="11"/>
  <c r="AW364" i="11"/>
  <c r="AV364" i="11"/>
  <c r="AP364" i="11"/>
  <c r="AO364" i="11"/>
  <c r="AN364" i="11"/>
  <c r="AX339" i="11"/>
  <c r="AW339" i="11"/>
  <c r="AV339" i="11"/>
  <c r="AP339" i="11"/>
  <c r="AO339" i="11"/>
  <c r="AN339" i="11"/>
  <c r="AX335" i="11"/>
  <c r="AW335" i="11"/>
  <c r="AV335" i="11"/>
  <c r="AP335" i="11"/>
  <c r="AO335" i="11"/>
  <c r="AN335" i="11"/>
  <c r="AX310" i="11"/>
  <c r="AW310" i="11"/>
  <c r="AV310" i="11"/>
  <c r="AP310" i="11"/>
  <c r="AO310" i="11"/>
  <c r="AN310" i="11"/>
  <c r="AX306" i="11"/>
  <c r="AW306" i="11"/>
  <c r="AV306" i="11"/>
  <c r="AP306" i="11"/>
  <c r="AO306" i="11"/>
  <c r="AN306" i="11"/>
  <c r="AX281" i="11"/>
  <c r="AW281" i="11"/>
  <c r="AV281" i="11"/>
  <c r="AP281" i="11"/>
  <c r="AO281" i="11"/>
  <c r="AN281" i="11"/>
  <c r="AX277" i="11"/>
  <c r="AW277" i="11"/>
  <c r="AV277" i="11"/>
  <c r="AP277" i="11"/>
  <c r="AO277" i="11"/>
  <c r="AN277" i="11"/>
  <c r="AX252" i="11"/>
  <c r="AW252" i="11"/>
  <c r="AV252" i="11"/>
  <c r="AP252" i="11"/>
  <c r="AO252" i="11"/>
  <c r="AN252" i="11"/>
  <c r="AX248" i="11"/>
  <c r="AW248" i="11"/>
  <c r="AV248" i="11"/>
  <c r="AP248" i="11"/>
  <c r="AO248" i="11"/>
  <c r="AN248" i="11"/>
  <c r="AX223" i="11"/>
  <c r="AW223" i="11"/>
  <c r="AV223" i="11"/>
  <c r="AP223" i="11"/>
  <c r="AO223" i="11"/>
  <c r="AN223" i="11"/>
  <c r="AX219" i="11"/>
  <c r="AW219" i="11"/>
  <c r="AV219" i="11"/>
  <c r="AP219" i="11"/>
  <c r="AO219" i="11"/>
  <c r="AN219" i="11"/>
  <c r="AX194" i="11"/>
  <c r="AW194" i="11"/>
  <c r="AV194" i="11"/>
  <c r="AP194" i="11"/>
  <c r="AO194" i="11"/>
  <c r="AN194" i="11"/>
  <c r="AX190" i="11"/>
  <c r="AW190" i="11"/>
  <c r="AV190" i="11"/>
  <c r="AP190" i="11"/>
  <c r="AO190" i="11"/>
  <c r="AN190" i="11"/>
  <c r="AX165" i="11"/>
  <c r="AW165" i="11"/>
  <c r="AV165" i="11"/>
  <c r="AP165" i="11"/>
  <c r="AO165" i="11"/>
  <c r="AN165" i="11"/>
  <c r="AX161" i="11"/>
  <c r="AW161" i="11"/>
  <c r="AV161" i="11"/>
  <c r="AP161" i="11"/>
  <c r="AO161" i="11"/>
  <c r="AN161" i="11"/>
  <c r="AX136" i="11"/>
  <c r="AW136" i="11"/>
  <c r="AV136" i="11"/>
  <c r="AP136" i="11"/>
  <c r="AO136" i="11"/>
  <c r="AN136" i="11"/>
  <c r="AX132" i="11"/>
  <c r="AW132" i="11"/>
  <c r="AV132" i="11"/>
  <c r="AP132" i="11"/>
  <c r="AN132" i="11"/>
  <c r="AX107" i="11"/>
  <c r="AW107" i="11"/>
  <c r="AV107" i="11"/>
  <c r="AP107" i="11"/>
  <c r="AO107" i="11"/>
  <c r="AN107" i="11"/>
  <c r="AX103" i="11"/>
  <c r="AW103" i="11"/>
  <c r="AV103" i="11"/>
  <c r="AO103" i="11"/>
  <c r="AN103" i="11"/>
  <c r="AX78" i="11"/>
  <c r="AW78" i="11"/>
  <c r="AV78" i="11"/>
  <c r="AV74" i="11"/>
  <c r="AO49" i="11"/>
  <c r="AP45" i="11"/>
  <c r="AN45" i="11"/>
  <c r="AW20" i="11"/>
  <c r="AW74" i="11" l="1"/>
  <c r="AO132" i="11"/>
  <c r="I371" i="7"/>
  <c r="K371" i="7"/>
  <c r="I161" i="7"/>
  <c r="AK393" i="11"/>
  <c r="K526" i="7"/>
  <c r="K230" i="7"/>
  <c r="AK335" i="11"/>
  <c r="K311" i="7"/>
  <c r="I257" i="7"/>
  <c r="K257" i="7"/>
  <c r="AX49" i="11"/>
  <c r="AP103" i="11"/>
  <c r="K496" i="7"/>
  <c r="AS252" i="11"/>
  <c r="AN49" i="11"/>
  <c r="AK219" i="11"/>
  <c r="AS248" i="11"/>
  <c r="AK368" i="11"/>
  <c r="AK451" i="11"/>
  <c r="AS223" i="11"/>
  <c r="AK364" i="11"/>
  <c r="AS219" i="11"/>
  <c r="AK339" i="11"/>
  <c r="AR219" i="11"/>
  <c r="AR248" i="11"/>
  <c r="AK103" i="11"/>
  <c r="AK107" i="11"/>
  <c r="AK132" i="11"/>
  <c r="AK136" i="11"/>
  <c r="AK161" i="11"/>
  <c r="AK165" i="11"/>
  <c r="AK190" i="11"/>
  <c r="AK194" i="11"/>
  <c r="AJ219" i="11"/>
  <c r="AS277" i="11"/>
  <c r="AS281" i="11"/>
  <c r="AS306" i="11"/>
  <c r="AS310" i="11"/>
  <c r="AK397" i="11"/>
  <c r="AK422" i="11"/>
  <c r="AK426" i="11"/>
  <c r="AJ451" i="11"/>
  <c r="AK223" i="11"/>
  <c r="AK248" i="11"/>
  <c r="AS335" i="11"/>
  <c r="AS339" i="11"/>
  <c r="AR364" i="11"/>
  <c r="AK455" i="11"/>
  <c r="K130" i="7"/>
  <c r="AK252" i="11"/>
  <c r="AK277" i="11"/>
  <c r="AS364" i="11"/>
  <c r="AS368" i="11"/>
  <c r="AR393" i="11"/>
  <c r="AR277" i="11"/>
  <c r="AR335" i="11"/>
  <c r="AS103" i="11"/>
  <c r="AS107" i="11"/>
  <c r="AS132" i="11"/>
  <c r="AS136" i="11"/>
  <c r="AS161" i="11"/>
  <c r="AS165" i="11"/>
  <c r="AS190" i="11"/>
  <c r="AS194" i="11"/>
  <c r="AK281" i="11"/>
  <c r="AK306" i="11"/>
  <c r="AK310" i="11"/>
  <c r="AJ335" i="11"/>
  <c r="AS393" i="11"/>
  <c r="AS397" i="11"/>
  <c r="AS422" i="11"/>
  <c r="AS426" i="11"/>
  <c r="AJ194" i="11"/>
  <c r="AJ310" i="11"/>
  <c r="AJ426" i="11"/>
  <c r="AR190" i="11"/>
  <c r="AR306" i="11"/>
  <c r="AR422" i="11"/>
  <c r="AJ252" i="11"/>
  <c r="AJ368" i="11"/>
  <c r="AJ277" i="11"/>
  <c r="AJ393" i="11"/>
  <c r="AR165" i="11"/>
  <c r="AR223" i="11"/>
  <c r="AR281" i="11"/>
  <c r="AR339" i="11"/>
  <c r="AR397" i="11"/>
  <c r="AJ165" i="11"/>
  <c r="AJ223" i="11"/>
  <c r="AJ281" i="11"/>
  <c r="AJ339" i="11"/>
  <c r="AJ397" i="11"/>
  <c r="AR194" i="11"/>
  <c r="AR252" i="11"/>
  <c r="AR310" i="11"/>
  <c r="AR368" i="11"/>
  <c r="AR426" i="11"/>
  <c r="AJ190" i="11"/>
  <c r="AJ248" i="11"/>
  <c r="AJ306" i="11"/>
  <c r="AJ364" i="11"/>
  <c r="AJ422" i="11"/>
  <c r="AQ451" i="11"/>
  <c r="AJ455" i="11"/>
  <c r="AQ103" i="11"/>
  <c r="AI132" i="11"/>
  <c r="AQ136" i="11"/>
  <c r="AI165" i="11"/>
  <c r="AQ190" i="11"/>
  <c r="AI219" i="11"/>
  <c r="AQ223" i="11"/>
  <c r="AI252" i="11"/>
  <c r="AQ277" i="11"/>
  <c r="AI306" i="11"/>
  <c r="AQ310" i="11"/>
  <c r="AI339" i="11"/>
  <c r="AQ364" i="11"/>
  <c r="AI393" i="11"/>
  <c r="AQ397" i="11"/>
  <c r="AI426" i="11"/>
  <c r="AR103" i="11"/>
  <c r="AR107" i="11"/>
  <c r="AR132" i="11"/>
  <c r="AR136" i="11"/>
  <c r="AR161" i="11"/>
  <c r="AL455" i="11"/>
  <c r="AL451" i="11"/>
  <c r="AM455" i="11"/>
  <c r="AI103" i="11"/>
  <c r="AQ107" i="11"/>
  <c r="AI136" i="11"/>
  <c r="AQ161" i="11"/>
  <c r="AI190" i="11"/>
  <c r="AQ194" i="11"/>
  <c r="AI223" i="11"/>
  <c r="AI248" i="11"/>
  <c r="AQ252" i="11"/>
  <c r="AI281" i="11"/>
  <c r="AQ306" i="11"/>
  <c r="AI335" i="11"/>
  <c r="AQ339" i="11"/>
  <c r="AI368" i="11"/>
  <c r="AQ393" i="11"/>
  <c r="AI422" i="11"/>
  <c r="AJ103" i="11"/>
  <c r="AJ132" i="11"/>
  <c r="AJ161" i="11"/>
  <c r="AL103" i="11"/>
  <c r="AL136" i="11"/>
  <c r="AL161" i="11"/>
  <c r="AL165" i="11"/>
  <c r="AL190" i="11"/>
  <c r="AL194" i="11"/>
  <c r="AL219" i="11"/>
  <c r="AL223" i="11"/>
  <c r="AL248" i="11"/>
  <c r="AL252" i="11"/>
  <c r="AL277" i="11"/>
  <c r="AL281" i="11"/>
  <c r="AL306" i="11"/>
  <c r="AL310" i="11"/>
  <c r="AL335" i="11"/>
  <c r="AL339" i="11"/>
  <c r="AL364" i="11"/>
  <c r="AL368" i="11"/>
  <c r="AL393" i="11"/>
  <c r="AL397" i="11"/>
  <c r="AL422" i="11"/>
  <c r="AT422" i="11"/>
  <c r="AL426" i="11"/>
  <c r="AT426" i="11"/>
  <c r="AM451" i="11"/>
  <c r="AU451" i="11"/>
  <c r="AI107" i="11"/>
  <c r="AQ132" i="11"/>
  <c r="AI161" i="11"/>
  <c r="AQ165" i="11"/>
  <c r="AI194" i="11"/>
  <c r="AQ219" i="11"/>
  <c r="AQ248" i="11"/>
  <c r="AI277" i="11"/>
  <c r="AQ281" i="11"/>
  <c r="AI310" i="11"/>
  <c r="AQ335" i="11"/>
  <c r="AI364" i="11"/>
  <c r="AQ368" i="11"/>
  <c r="AI397" i="11"/>
  <c r="AQ422" i="11"/>
  <c r="AQ426" i="11"/>
  <c r="AJ107" i="11"/>
  <c r="AJ136" i="11"/>
  <c r="AL107" i="11"/>
  <c r="AL132" i="11"/>
  <c r="AU78" i="11"/>
  <c r="AM103" i="11"/>
  <c r="AU103" i="11"/>
  <c r="AM107" i="11"/>
  <c r="AU107" i="11"/>
  <c r="AM132" i="11"/>
  <c r="AU132" i="11"/>
  <c r="AM136" i="11"/>
  <c r="AU136" i="11"/>
  <c r="AM161" i="11"/>
  <c r="AU161" i="11"/>
  <c r="AM165" i="11"/>
  <c r="AU165" i="11"/>
  <c r="AM190" i="11"/>
  <c r="AU190" i="11"/>
  <c r="AM194" i="11"/>
  <c r="AU194" i="11"/>
  <c r="AM219" i="11"/>
  <c r="AU219" i="11"/>
  <c r="AM223" i="11"/>
  <c r="AU223" i="11"/>
  <c r="AM248" i="11"/>
  <c r="AU248" i="11"/>
  <c r="AM252" i="11"/>
  <c r="AU252" i="11"/>
  <c r="AM277" i="11"/>
  <c r="AU277" i="11"/>
  <c r="AM281" i="11"/>
  <c r="AU281" i="11"/>
  <c r="AM306" i="11"/>
  <c r="AU306" i="11"/>
  <c r="AM310" i="11"/>
  <c r="AU310" i="11"/>
  <c r="AM335" i="11"/>
  <c r="AU335" i="11"/>
  <c r="AM339" i="11"/>
  <c r="AU339" i="11"/>
  <c r="AM364" i="11"/>
  <c r="AU364" i="11"/>
  <c r="AM368" i="11"/>
  <c r="AU368" i="11"/>
  <c r="AM393" i="11"/>
  <c r="AU393" i="11"/>
  <c r="AM397" i="11"/>
  <c r="AU397" i="11"/>
  <c r="AM422" i="11"/>
  <c r="AU422" i="11"/>
  <c r="AM426" i="11"/>
  <c r="AU426" i="11"/>
  <c r="AX20" i="11"/>
  <c r="AX74" i="11"/>
  <c r="AI455" i="11"/>
  <c r="I130" i="7"/>
  <c r="AI451" i="11"/>
  <c r="AQ455" i="11"/>
  <c r="AV45" i="11"/>
  <c r="AN78" i="11"/>
  <c r="AN20" i="11"/>
  <c r="AV49" i="11"/>
  <c r="AN74" i="11"/>
  <c r="J381" i="8"/>
  <c r="AQ285" i="11"/>
  <c r="K415" i="7"/>
  <c r="I192" i="7"/>
  <c r="I447" i="7"/>
  <c r="I296" i="8"/>
  <c r="K192" i="7"/>
  <c r="K208" i="7"/>
  <c r="K102" i="7"/>
  <c r="K251" i="7"/>
  <c r="K325" i="7"/>
  <c r="AP20" i="11"/>
  <c r="AP49" i="11"/>
  <c r="AP78" i="11"/>
  <c r="H8" i="5"/>
  <c r="L128" i="7"/>
  <c r="B8" i="7"/>
  <c r="H17" i="5"/>
  <c r="N368" i="7"/>
  <c r="D38" i="7"/>
  <c r="H9" i="5"/>
  <c r="L158" i="7"/>
  <c r="D8" i="7"/>
  <c r="I170" i="7"/>
  <c r="K170" i="7"/>
  <c r="M410" i="8"/>
  <c r="L170" i="8"/>
  <c r="D20" i="8"/>
  <c r="N410" i="8"/>
  <c r="F50" i="8"/>
  <c r="L170" i="7"/>
  <c r="D20" i="7"/>
  <c r="N410" i="7"/>
  <c r="F50" i="7"/>
  <c r="I171" i="7"/>
  <c r="I411" i="7"/>
  <c r="K171" i="7"/>
  <c r="K411" i="7"/>
  <c r="M411" i="8"/>
  <c r="L171" i="8"/>
  <c r="D21" i="8"/>
  <c r="N411" i="8"/>
  <c r="F51" i="8"/>
  <c r="L171" i="7"/>
  <c r="D21" i="7"/>
  <c r="N411" i="7"/>
  <c r="F51" i="7"/>
  <c r="M412" i="8"/>
  <c r="L172" i="8"/>
  <c r="M172" i="8" s="1"/>
  <c r="D22" i="8"/>
  <c r="E22" i="8" s="1"/>
  <c r="F52" i="8"/>
  <c r="N412" i="8"/>
  <c r="L172" i="7"/>
  <c r="M172" i="7" s="1"/>
  <c r="D22" i="7"/>
  <c r="E22" i="7" s="1"/>
  <c r="N412" i="7"/>
  <c r="F52" i="7"/>
  <c r="K413" i="7"/>
  <c r="L173" i="8"/>
  <c r="M173" i="8" s="1"/>
  <c r="D23" i="8"/>
  <c r="E23" i="8" s="1"/>
  <c r="F53" i="8"/>
  <c r="N413" i="8"/>
  <c r="L173" i="7"/>
  <c r="M173" i="7" s="1"/>
  <c r="D23" i="7"/>
  <c r="E23" i="7" s="1"/>
  <c r="N413" i="7"/>
  <c r="F53" i="7"/>
  <c r="I175" i="7"/>
  <c r="I415" i="7"/>
  <c r="K175" i="7"/>
  <c r="D25" i="8"/>
  <c r="L175" i="8"/>
  <c r="N415" i="8"/>
  <c r="F55" i="8"/>
  <c r="L175" i="7"/>
  <c r="D25" i="7"/>
  <c r="N415" i="7"/>
  <c r="F55" i="7"/>
  <c r="I176" i="7"/>
  <c r="I416" i="7"/>
  <c r="K176" i="7"/>
  <c r="M416" i="8"/>
  <c r="D26" i="8"/>
  <c r="L176" i="8"/>
  <c r="N416" i="8"/>
  <c r="F56" i="8"/>
  <c r="L176" i="7"/>
  <c r="D26" i="7"/>
  <c r="N416" i="7"/>
  <c r="F56" i="7"/>
  <c r="I177" i="7"/>
  <c r="L177" i="8"/>
  <c r="D27" i="8"/>
  <c r="N417" i="8"/>
  <c r="O417" i="8" s="1"/>
  <c r="F57" i="8"/>
  <c r="G57" i="8" s="1"/>
  <c r="L177" i="7"/>
  <c r="D27" i="7"/>
  <c r="N417" i="7"/>
  <c r="O417" i="7" s="1"/>
  <c r="F57" i="7"/>
  <c r="G57" i="7" s="1"/>
  <c r="I418" i="7"/>
  <c r="K418" i="7"/>
  <c r="L178" i="8"/>
  <c r="M178" i="8" s="1"/>
  <c r="D28" i="8"/>
  <c r="E28" i="8" s="1"/>
  <c r="N418" i="8"/>
  <c r="F58" i="8"/>
  <c r="L178" i="7"/>
  <c r="M178" i="7" s="1"/>
  <c r="D28" i="7"/>
  <c r="E28" i="7" s="1"/>
  <c r="N418" i="7"/>
  <c r="F58" i="7"/>
  <c r="B9" i="5"/>
  <c r="B158" i="7"/>
  <c r="B18" i="5"/>
  <c r="B398" i="7"/>
  <c r="C9" i="5"/>
  <c r="D158" i="7"/>
  <c r="C18" i="5"/>
  <c r="D398" i="7"/>
  <c r="D9" i="5"/>
  <c r="F158" i="7"/>
  <c r="D18" i="5"/>
  <c r="F398" i="7"/>
  <c r="E9" i="5"/>
  <c r="H158" i="7"/>
  <c r="E18" i="5"/>
  <c r="H398" i="7"/>
  <c r="F9" i="6"/>
  <c r="J158" i="8"/>
  <c r="F9" i="5"/>
  <c r="J158" i="7"/>
  <c r="F18" i="5"/>
  <c r="J398" i="7"/>
  <c r="G18" i="6"/>
  <c r="L398" i="8"/>
  <c r="G18" i="5"/>
  <c r="L398" i="7"/>
  <c r="H9" i="6"/>
  <c r="L158" i="8"/>
  <c r="D8" i="8"/>
  <c r="H18" i="6"/>
  <c r="N398" i="8"/>
  <c r="F38" i="8"/>
  <c r="AO45" i="11"/>
  <c r="AW49" i="11"/>
  <c r="AO78" i="11"/>
  <c r="AS16" i="11"/>
  <c r="F430" i="8"/>
  <c r="G430" i="8" s="1"/>
  <c r="AK20" i="11"/>
  <c r="H190" i="8"/>
  <c r="AS20" i="11"/>
  <c r="H430" i="8"/>
  <c r="AK45" i="11"/>
  <c r="F191" i="8"/>
  <c r="AS45" i="11"/>
  <c r="F431" i="8"/>
  <c r="AK49" i="11"/>
  <c r="H191" i="8"/>
  <c r="I205" i="8" s="1"/>
  <c r="AS49" i="11"/>
  <c r="H431" i="8"/>
  <c r="I191" i="7"/>
  <c r="I431" i="7"/>
  <c r="K191" i="7"/>
  <c r="M431" i="8"/>
  <c r="L191" i="8"/>
  <c r="F11" i="8"/>
  <c r="N431" i="8"/>
  <c r="H41" i="8"/>
  <c r="L191" i="7"/>
  <c r="F11" i="7"/>
  <c r="N431" i="7"/>
  <c r="H41" i="7"/>
  <c r="AK74" i="11"/>
  <c r="F192" i="8"/>
  <c r="AS74" i="11"/>
  <c r="F432" i="8"/>
  <c r="AS78" i="11"/>
  <c r="H432" i="8"/>
  <c r="I432" i="8" s="1"/>
  <c r="F12" i="8"/>
  <c r="L192" i="8"/>
  <c r="H42" i="8"/>
  <c r="I42" i="8" s="1"/>
  <c r="N432" i="8"/>
  <c r="O432" i="8" s="1"/>
  <c r="L192" i="7"/>
  <c r="F12" i="7"/>
  <c r="N432" i="7"/>
  <c r="O432" i="7" s="1"/>
  <c r="H42" i="7"/>
  <c r="I42" i="7" s="1"/>
  <c r="I193" i="7"/>
  <c r="K193" i="7"/>
  <c r="M433" i="8"/>
  <c r="L193" i="8"/>
  <c r="F13" i="8"/>
  <c r="H43" i="8"/>
  <c r="N433" i="8"/>
  <c r="L193" i="7"/>
  <c r="F13" i="7"/>
  <c r="N433" i="7"/>
  <c r="H43" i="7"/>
  <c r="I195" i="7"/>
  <c r="I435" i="7"/>
  <c r="K195" i="7"/>
  <c r="K435" i="7"/>
  <c r="F15" i="8"/>
  <c r="L195" i="8"/>
  <c r="N435" i="8"/>
  <c r="H45" i="8"/>
  <c r="L195" i="7"/>
  <c r="F15" i="7"/>
  <c r="N435" i="7"/>
  <c r="H45" i="7"/>
  <c r="I196" i="7"/>
  <c r="I436" i="7"/>
  <c r="K196" i="7"/>
  <c r="K436" i="7"/>
  <c r="L196" i="8"/>
  <c r="F16" i="8"/>
  <c r="N436" i="8"/>
  <c r="H46" i="8"/>
  <c r="L196" i="7"/>
  <c r="F16" i="7"/>
  <c r="N436" i="7"/>
  <c r="H46" i="7"/>
  <c r="I197" i="7"/>
  <c r="I437" i="7"/>
  <c r="K197" i="7"/>
  <c r="K437" i="7"/>
  <c r="AI20" i="11"/>
  <c r="H130" i="8"/>
  <c r="AQ45" i="11"/>
  <c r="F371" i="8"/>
  <c r="G371" i="8" s="1"/>
  <c r="I131" i="7"/>
  <c r="K131" i="7"/>
  <c r="B11" i="8"/>
  <c r="L131" i="8"/>
  <c r="AQ78" i="11"/>
  <c r="H372" i="8"/>
  <c r="I372" i="8" s="1"/>
  <c r="L132" i="7"/>
  <c r="B12" i="7"/>
  <c r="I133" i="7"/>
  <c r="K133" i="7"/>
  <c r="L133" i="8"/>
  <c r="B13" i="8"/>
  <c r="L135" i="7"/>
  <c r="B15" i="7"/>
  <c r="I376" i="7"/>
  <c r="L136" i="7"/>
  <c r="B16" i="7"/>
  <c r="I377" i="7"/>
  <c r="K377" i="7"/>
  <c r="L137" i="7"/>
  <c r="B17" i="7"/>
  <c r="I138" i="7"/>
  <c r="K138" i="7"/>
  <c r="N378" i="8"/>
  <c r="D48" i="8"/>
  <c r="M381" i="8"/>
  <c r="B21" i="8"/>
  <c r="L141" i="8"/>
  <c r="N381" i="7"/>
  <c r="D51" i="7"/>
  <c r="N383" i="8"/>
  <c r="D53" i="8"/>
  <c r="M386" i="8"/>
  <c r="N386" i="8"/>
  <c r="D56" i="8"/>
  <c r="N386" i="7"/>
  <c r="D56" i="7"/>
  <c r="N388" i="8"/>
  <c r="O388" i="8" s="1"/>
  <c r="D58" i="8"/>
  <c r="E58" i="8" s="1"/>
  <c r="B17" i="6"/>
  <c r="B368" i="8"/>
  <c r="C8" i="6"/>
  <c r="D128" i="8"/>
  <c r="C17" i="5"/>
  <c r="D368" i="7"/>
  <c r="D8" i="5"/>
  <c r="F128" i="7"/>
  <c r="E8" i="5"/>
  <c r="H128" i="7"/>
  <c r="F8" i="5"/>
  <c r="J128" i="7"/>
  <c r="H17" i="6"/>
  <c r="D38" i="8"/>
  <c r="N368" i="8"/>
  <c r="AR16" i="11"/>
  <c r="F400" i="8"/>
  <c r="G400" i="8" s="1"/>
  <c r="AR20" i="11"/>
  <c r="H400" i="8"/>
  <c r="I400" i="8" s="1"/>
  <c r="AJ45" i="11"/>
  <c r="F161" i="8"/>
  <c r="AR49" i="11"/>
  <c r="H401" i="8"/>
  <c r="M402" i="8"/>
  <c r="N402" i="8"/>
  <c r="F42" i="8"/>
  <c r="I163" i="7"/>
  <c r="K163" i="7"/>
  <c r="D13" i="8"/>
  <c r="L163" i="8"/>
  <c r="N406" i="8"/>
  <c r="F46" i="8"/>
  <c r="N407" i="7"/>
  <c r="F47" i="7"/>
  <c r="N408" i="8"/>
  <c r="F48" i="8"/>
  <c r="M371" i="8"/>
  <c r="L131" i="7"/>
  <c r="B11" i="7"/>
  <c r="AQ74" i="11"/>
  <c r="F372" i="8"/>
  <c r="I132" i="7"/>
  <c r="N372" i="8"/>
  <c r="D42" i="8"/>
  <c r="N373" i="7"/>
  <c r="D43" i="7"/>
  <c r="I375" i="7"/>
  <c r="K375" i="7"/>
  <c r="N375" i="7"/>
  <c r="D45" i="7"/>
  <c r="I136" i="7"/>
  <c r="K376" i="7"/>
  <c r="L136" i="8"/>
  <c r="B16" i="8"/>
  <c r="L138" i="8"/>
  <c r="B18" i="8"/>
  <c r="N378" i="7"/>
  <c r="D48" i="7"/>
  <c r="L140" i="7"/>
  <c r="B20" i="7"/>
  <c r="I141" i="7"/>
  <c r="K141" i="7"/>
  <c r="N381" i="8"/>
  <c r="D51" i="8"/>
  <c r="L142" i="7"/>
  <c r="B22" i="7"/>
  <c r="K143" i="7"/>
  <c r="L143" i="7"/>
  <c r="B23" i="7"/>
  <c r="I385" i="7"/>
  <c r="L147" i="8"/>
  <c r="B27" i="8"/>
  <c r="N387" i="7"/>
  <c r="O387" i="7" s="1"/>
  <c r="D57" i="7"/>
  <c r="E57" i="7" s="1"/>
  <c r="L148" i="7"/>
  <c r="B28" i="7"/>
  <c r="B17" i="5"/>
  <c r="B368" i="7"/>
  <c r="G17" i="6"/>
  <c r="L368" i="8"/>
  <c r="AJ20" i="11"/>
  <c r="H160" i="8"/>
  <c r="L161" i="8"/>
  <c r="D11" i="8"/>
  <c r="N401" i="7"/>
  <c r="F41" i="7"/>
  <c r="AJ74" i="11"/>
  <c r="F162" i="8"/>
  <c r="AJ78" i="11"/>
  <c r="H162" i="8"/>
  <c r="I162" i="8" s="1"/>
  <c r="L162" i="8"/>
  <c r="M162" i="8" s="1"/>
  <c r="D12" i="8"/>
  <c r="E12" i="8" s="1"/>
  <c r="I405" i="7"/>
  <c r="K405" i="7"/>
  <c r="L165" i="7"/>
  <c r="D15" i="7"/>
  <c r="K406" i="7"/>
  <c r="I407" i="7"/>
  <c r="K167" i="7"/>
  <c r="L167" i="8"/>
  <c r="D17" i="8"/>
  <c r="K408" i="7"/>
  <c r="L168" i="8"/>
  <c r="D18" i="8"/>
  <c r="L168" i="7"/>
  <c r="D18" i="7"/>
  <c r="K223" i="7"/>
  <c r="H13" i="8"/>
  <c r="L223" i="8"/>
  <c r="L223" i="7"/>
  <c r="H13" i="7"/>
  <c r="K225" i="7"/>
  <c r="AU16" i="11"/>
  <c r="F310" i="8"/>
  <c r="G310" i="8" s="1"/>
  <c r="AU20" i="11"/>
  <c r="H310" i="8"/>
  <c r="I310" i="8" s="1"/>
  <c r="K250" i="7"/>
  <c r="AM45" i="11"/>
  <c r="F251" i="8"/>
  <c r="AU45" i="11"/>
  <c r="F311" i="8"/>
  <c r="AM49" i="11"/>
  <c r="H251" i="8"/>
  <c r="AU49" i="11"/>
  <c r="H311" i="8"/>
  <c r="I251" i="7"/>
  <c r="I311" i="7"/>
  <c r="M311" i="8"/>
  <c r="L251" i="8"/>
  <c r="J11" i="8"/>
  <c r="J41" i="8"/>
  <c r="N311" i="8"/>
  <c r="L251" i="7"/>
  <c r="J11" i="7"/>
  <c r="N311" i="7"/>
  <c r="J41" i="7"/>
  <c r="Q41" i="7" s="1"/>
  <c r="AM74" i="11"/>
  <c r="F252" i="8"/>
  <c r="G252" i="8" s="1"/>
  <c r="AU74" i="11"/>
  <c r="F312" i="8"/>
  <c r="AM78" i="11"/>
  <c r="H252" i="8"/>
  <c r="I252" i="8" s="1"/>
  <c r="M312" i="8"/>
  <c r="J12" i="8"/>
  <c r="K12" i="8" s="1"/>
  <c r="L252" i="8"/>
  <c r="M252" i="8" s="1"/>
  <c r="J42" i="8"/>
  <c r="N312" i="8"/>
  <c r="L252" i="7"/>
  <c r="M252" i="7" s="1"/>
  <c r="J12" i="7"/>
  <c r="K12" i="7" s="1"/>
  <c r="N312" i="7"/>
  <c r="J42" i="7"/>
  <c r="Q42" i="7" s="1"/>
  <c r="M313" i="8"/>
  <c r="L253" i="8"/>
  <c r="M253" i="8" s="1"/>
  <c r="J13" i="8"/>
  <c r="K13" i="8" s="1"/>
  <c r="N313" i="8"/>
  <c r="J43" i="8"/>
  <c r="L253" i="7"/>
  <c r="M253" i="7" s="1"/>
  <c r="J13" i="7"/>
  <c r="K13" i="7" s="1"/>
  <c r="N313" i="7"/>
  <c r="J43" i="7"/>
  <c r="Q43" i="7" s="1"/>
  <c r="I255" i="7"/>
  <c r="I315" i="7"/>
  <c r="K255" i="7"/>
  <c r="K315" i="7"/>
  <c r="J15" i="8"/>
  <c r="L255" i="8"/>
  <c r="N315" i="8"/>
  <c r="J45" i="8"/>
  <c r="L255" i="7"/>
  <c r="J15" i="7"/>
  <c r="N315" i="7"/>
  <c r="J45" i="7"/>
  <c r="Q45" i="7" s="1"/>
  <c r="I316" i="7"/>
  <c r="K316" i="7"/>
  <c r="L256" i="8"/>
  <c r="M256" i="8" s="1"/>
  <c r="J16" i="8"/>
  <c r="K16" i="8" s="1"/>
  <c r="N316" i="8"/>
  <c r="J46" i="8"/>
  <c r="L256" i="7"/>
  <c r="M256" i="7" s="1"/>
  <c r="J16" i="7"/>
  <c r="K16" i="7" s="1"/>
  <c r="N316" i="7"/>
  <c r="J46" i="7"/>
  <c r="Q46" i="7" s="1"/>
  <c r="I317" i="7"/>
  <c r="AO20" i="11"/>
  <c r="AW45" i="11"/>
  <c r="AP74" i="11"/>
  <c r="AV16" i="11"/>
  <c r="F520" i="8"/>
  <c r="G526" i="8" s="1"/>
  <c r="AV20" i="11"/>
  <c r="H520" i="8"/>
  <c r="I520" i="8" s="1"/>
  <c r="G281" i="8"/>
  <c r="I281" i="8"/>
  <c r="I281" i="7"/>
  <c r="K281" i="7"/>
  <c r="L11" i="8"/>
  <c r="L281" i="8"/>
  <c r="N521" i="8"/>
  <c r="O521" i="8" s="1"/>
  <c r="B71" i="8"/>
  <c r="C71" i="8" s="1"/>
  <c r="L281" i="7"/>
  <c r="L11" i="7"/>
  <c r="N521" i="7"/>
  <c r="O521" i="7" s="1"/>
  <c r="B71" i="7"/>
  <c r="C71" i="7" s="1"/>
  <c r="L282" i="8"/>
  <c r="M282" i="8" s="1"/>
  <c r="L12" i="8"/>
  <c r="M12" i="8" s="1"/>
  <c r="N522" i="8"/>
  <c r="O522" i="8" s="1"/>
  <c r="B72" i="8"/>
  <c r="C72" i="8" s="1"/>
  <c r="L282" i="7"/>
  <c r="M282" i="7" s="1"/>
  <c r="L12" i="7"/>
  <c r="M12" i="7" s="1"/>
  <c r="N522" i="7"/>
  <c r="O522" i="7" s="1"/>
  <c r="B72" i="7"/>
  <c r="C72" i="7" s="1"/>
  <c r="G283" i="8"/>
  <c r="I283" i="8"/>
  <c r="I283" i="7"/>
  <c r="L283" i="8"/>
  <c r="L13" i="8"/>
  <c r="N523" i="8"/>
  <c r="O523" i="8" s="1"/>
  <c r="B73" i="8"/>
  <c r="C73" i="8" s="1"/>
  <c r="L283" i="7"/>
  <c r="L13" i="7"/>
  <c r="N523" i="7"/>
  <c r="O523" i="7" s="1"/>
  <c r="B73" i="7"/>
  <c r="C73" i="7" s="1"/>
  <c r="G285" i="8"/>
  <c r="I285" i="8"/>
  <c r="I285" i="7"/>
  <c r="K285" i="7"/>
  <c r="M525" i="8"/>
  <c r="L285" i="8"/>
  <c r="L15" i="8"/>
  <c r="N525" i="8"/>
  <c r="B75" i="8"/>
  <c r="L285" i="7"/>
  <c r="L15" i="7"/>
  <c r="N525" i="7"/>
  <c r="B75" i="7"/>
  <c r="I526" i="7"/>
  <c r="L286" i="8"/>
  <c r="M286" i="8" s="1"/>
  <c r="L16" i="8"/>
  <c r="M16" i="8" s="1"/>
  <c r="N526" i="8"/>
  <c r="B76" i="8"/>
  <c r="L286" i="7"/>
  <c r="M286" i="7" s="1"/>
  <c r="L16" i="7"/>
  <c r="M16" i="7" s="1"/>
  <c r="N526" i="7"/>
  <c r="B76" i="7"/>
  <c r="AQ16" i="11"/>
  <c r="F370" i="8"/>
  <c r="G370" i="8" s="1"/>
  <c r="AQ20" i="11"/>
  <c r="H370" i="8"/>
  <c r="I370" i="8" s="1"/>
  <c r="AQ49" i="11"/>
  <c r="H371" i="8"/>
  <c r="AI74" i="11"/>
  <c r="F132" i="8"/>
  <c r="AI78" i="11"/>
  <c r="H132" i="8"/>
  <c r="M372" i="8"/>
  <c r="L132" i="8"/>
  <c r="B12" i="8"/>
  <c r="N372" i="7"/>
  <c r="D42" i="7"/>
  <c r="M373" i="8"/>
  <c r="D43" i="8"/>
  <c r="N373" i="8"/>
  <c r="N375" i="8"/>
  <c r="D45" i="8"/>
  <c r="K136" i="7"/>
  <c r="N376" i="7"/>
  <c r="D46" i="7"/>
  <c r="I137" i="7"/>
  <c r="K137" i="7"/>
  <c r="D47" i="8"/>
  <c r="N377" i="8"/>
  <c r="M380" i="8"/>
  <c r="N380" i="8"/>
  <c r="D50" i="8"/>
  <c r="M382" i="8"/>
  <c r="N382" i="8"/>
  <c r="D52" i="8"/>
  <c r="I143" i="7"/>
  <c r="L143" i="8"/>
  <c r="B23" i="8"/>
  <c r="N383" i="7"/>
  <c r="D53" i="7"/>
  <c r="I145" i="7"/>
  <c r="K145" i="7"/>
  <c r="L145" i="8"/>
  <c r="B25" i="8"/>
  <c r="L145" i="7"/>
  <c r="B25" i="7"/>
  <c r="I146" i="7"/>
  <c r="K146" i="7"/>
  <c r="L146" i="7"/>
  <c r="B26" i="7"/>
  <c r="K147" i="7"/>
  <c r="D57" i="8"/>
  <c r="E57" i="8" s="1"/>
  <c r="N387" i="8"/>
  <c r="O387" i="8" s="1"/>
  <c r="I148" i="7"/>
  <c r="K148" i="7"/>
  <c r="L148" i="8"/>
  <c r="B28" i="8"/>
  <c r="N388" i="7"/>
  <c r="O388" i="7" s="1"/>
  <c r="D58" i="7"/>
  <c r="E58" i="7" s="1"/>
  <c r="B8" i="5"/>
  <c r="B128" i="7"/>
  <c r="C8" i="5"/>
  <c r="D128" i="7"/>
  <c r="D17" i="5"/>
  <c r="F368" i="7"/>
  <c r="H8" i="6"/>
  <c r="L128" i="8"/>
  <c r="B8" i="8"/>
  <c r="K177" i="7"/>
  <c r="K160" i="7"/>
  <c r="AR45" i="11"/>
  <c r="F401" i="8"/>
  <c r="AJ49" i="11"/>
  <c r="H161" i="8"/>
  <c r="I161" i="8" s="1"/>
  <c r="M401" i="8"/>
  <c r="N401" i="8"/>
  <c r="F41" i="8"/>
  <c r="AR74" i="11"/>
  <c r="F402" i="8"/>
  <c r="G402" i="8" s="1"/>
  <c r="AR78" i="11"/>
  <c r="H402" i="8"/>
  <c r="I402" i="8" s="1"/>
  <c r="F43" i="8"/>
  <c r="N403" i="8"/>
  <c r="N403" i="7"/>
  <c r="F43" i="7"/>
  <c r="F45" i="8"/>
  <c r="N405" i="8"/>
  <c r="N405" i="7"/>
  <c r="F45" i="7"/>
  <c r="I406" i="7"/>
  <c r="D16" i="8"/>
  <c r="E16" i="8" s="1"/>
  <c r="L166" i="8"/>
  <c r="M166" i="8" s="1"/>
  <c r="N406" i="7"/>
  <c r="F46" i="7"/>
  <c r="I167" i="7"/>
  <c r="K407" i="7"/>
  <c r="L167" i="7"/>
  <c r="D17" i="7"/>
  <c r="I168" i="7"/>
  <c r="AL49" i="11"/>
  <c r="H221" i="8"/>
  <c r="K221" i="7"/>
  <c r="L221" i="7"/>
  <c r="H11" i="7"/>
  <c r="AL78" i="11"/>
  <c r="H222" i="8"/>
  <c r="I222" i="8" s="1"/>
  <c r="I223" i="7"/>
  <c r="L225" i="7"/>
  <c r="H15" i="7"/>
  <c r="I226" i="7"/>
  <c r="AW16" i="11"/>
  <c r="F550" i="8"/>
  <c r="G550" i="8" s="1"/>
  <c r="I101" i="8"/>
  <c r="I101" i="7"/>
  <c r="K101" i="7"/>
  <c r="L101" i="8"/>
  <c r="N11" i="8"/>
  <c r="D71" i="8"/>
  <c r="E71" i="8" s="1"/>
  <c r="N551" i="8"/>
  <c r="O551" i="8" s="1"/>
  <c r="L101" i="7"/>
  <c r="N11" i="7"/>
  <c r="Q11" i="7" s="1"/>
  <c r="N551" i="7"/>
  <c r="O551" i="7" s="1"/>
  <c r="D71" i="7"/>
  <c r="E71" i="7" s="1"/>
  <c r="AO74" i="11"/>
  <c r="F102" i="8"/>
  <c r="G102" i="8" s="1"/>
  <c r="I102" i="8"/>
  <c r="I102" i="7"/>
  <c r="L102" i="8"/>
  <c r="N12" i="8"/>
  <c r="N552" i="8"/>
  <c r="O552" i="8" s="1"/>
  <c r="D72" i="8"/>
  <c r="E72" i="8" s="1"/>
  <c r="L102" i="7"/>
  <c r="N12" i="7"/>
  <c r="Q12" i="7" s="1"/>
  <c r="N552" i="7"/>
  <c r="O552" i="7" s="1"/>
  <c r="D72" i="7"/>
  <c r="E72" i="7" s="1"/>
  <c r="I103" i="8"/>
  <c r="I103" i="7"/>
  <c r="K103" i="7"/>
  <c r="L103" i="8"/>
  <c r="N13" i="8"/>
  <c r="N553" i="8"/>
  <c r="O553" i="8" s="1"/>
  <c r="D73" i="8"/>
  <c r="E73" i="8" s="1"/>
  <c r="L103" i="7"/>
  <c r="N13" i="7"/>
  <c r="Q13" i="7" s="1"/>
  <c r="N553" i="7"/>
  <c r="O553" i="7" s="1"/>
  <c r="D73" i="7"/>
  <c r="E73" i="7" s="1"/>
  <c r="I105" i="8"/>
  <c r="I105" i="7"/>
  <c r="K105" i="7"/>
  <c r="N15" i="8"/>
  <c r="L105" i="8"/>
  <c r="N555" i="8"/>
  <c r="O555" i="8" s="1"/>
  <c r="D75" i="8"/>
  <c r="E75" i="8" s="1"/>
  <c r="L105" i="7"/>
  <c r="N15" i="7"/>
  <c r="Q15" i="7" s="1"/>
  <c r="N555" i="7"/>
  <c r="O555" i="7" s="1"/>
  <c r="D75" i="7"/>
  <c r="E75" i="7" s="1"/>
  <c r="I106" i="8"/>
  <c r="I106" i="7"/>
  <c r="K106" i="7"/>
  <c r="N16" i="8"/>
  <c r="L106" i="8"/>
  <c r="N556" i="8"/>
  <c r="O556" i="8" s="1"/>
  <c r="D76" i="8"/>
  <c r="E76" i="8" s="1"/>
  <c r="L106" i="7"/>
  <c r="N16" i="7"/>
  <c r="Q16" i="7" s="1"/>
  <c r="N556" i="7"/>
  <c r="O556" i="7" s="1"/>
  <c r="D76" i="7"/>
  <c r="E76" i="7" s="1"/>
  <c r="I107" i="8"/>
  <c r="I107" i="7"/>
  <c r="K107" i="7"/>
  <c r="L107" i="8"/>
  <c r="N17" i="8"/>
  <c r="N557" i="8"/>
  <c r="O557" i="8" s="1"/>
  <c r="D77" i="8"/>
  <c r="E77" i="8" s="1"/>
  <c r="L107" i="7"/>
  <c r="N17" i="7"/>
  <c r="Q17" i="7" s="1"/>
  <c r="N557" i="7"/>
  <c r="O557" i="7" s="1"/>
  <c r="D77" i="7"/>
  <c r="E77" i="7" s="1"/>
  <c r="I108" i="8"/>
  <c r="I108" i="7"/>
  <c r="K108" i="7"/>
  <c r="N18" i="8"/>
  <c r="L108" i="8"/>
  <c r="N558" i="8"/>
  <c r="O558" i="8" s="1"/>
  <c r="D78" i="8"/>
  <c r="E78" i="8" s="1"/>
  <c r="L108" i="7"/>
  <c r="N18" i="7"/>
  <c r="Q18" i="7" s="1"/>
  <c r="N558" i="7"/>
  <c r="O558" i="7" s="1"/>
  <c r="D78" i="7"/>
  <c r="E78" i="7" s="1"/>
  <c r="I110" i="8"/>
  <c r="I110" i="7"/>
  <c r="K110" i="7"/>
  <c r="N20" i="8"/>
  <c r="L110" i="8"/>
  <c r="N560" i="8"/>
  <c r="O560" i="8" s="1"/>
  <c r="D80" i="8"/>
  <c r="E80" i="8" s="1"/>
  <c r="L110" i="7"/>
  <c r="N20" i="7"/>
  <c r="Q20" i="7" s="1"/>
  <c r="N560" i="7"/>
  <c r="O560" i="7" s="1"/>
  <c r="D80" i="7"/>
  <c r="E80" i="7" s="1"/>
  <c r="I111" i="8"/>
  <c r="I111" i="7"/>
  <c r="K111" i="7"/>
  <c r="L111" i="8"/>
  <c r="N21" i="8"/>
  <c r="N561" i="8"/>
  <c r="O561" i="8" s="1"/>
  <c r="D81" i="8"/>
  <c r="E81" i="8" s="1"/>
  <c r="L111" i="7"/>
  <c r="N21" i="7"/>
  <c r="Q21" i="7" s="1"/>
  <c r="N561" i="7"/>
  <c r="O561" i="7" s="1"/>
  <c r="D81" i="7"/>
  <c r="E81" i="7" s="1"/>
  <c r="I112" i="8"/>
  <c r="I112" i="7"/>
  <c r="M562" i="8"/>
  <c r="L112" i="8"/>
  <c r="N22" i="8"/>
  <c r="N562" i="8"/>
  <c r="D82" i="8"/>
  <c r="L112" i="7"/>
  <c r="N22" i="7"/>
  <c r="Q22" i="7" s="1"/>
  <c r="N562" i="7"/>
  <c r="D82" i="7"/>
  <c r="I113" i="8"/>
  <c r="I113" i="7"/>
  <c r="K113" i="7"/>
  <c r="L113" i="8"/>
  <c r="N23" i="8"/>
  <c r="N563" i="8"/>
  <c r="O563" i="8" s="1"/>
  <c r="D83" i="8"/>
  <c r="E83" i="8" s="1"/>
  <c r="L113" i="7"/>
  <c r="N23" i="7"/>
  <c r="Q23" i="7" s="1"/>
  <c r="N563" i="7"/>
  <c r="O563" i="7" s="1"/>
  <c r="D83" i="7"/>
  <c r="E83" i="7" s="1"/>
  <c r="I115" i="8"/>
  <c r="I115" i="7"/>
  <c r="K115" i="7"/>
  <c r="M565" i="8"/>
  <c r="N25" i="8"/>
  <c r="L115" i="8"/>
  <c r="N565" i="8"/>
  <c r="D85" i="8"/>
  <c r="L115" i="7"/>
  <c r="N25" i="7"/>
  <c r="Q25" i="7" s="1"/>
  <c r="N565" i="7"/>
  <c r="D85" i="7"/>
  <c r="I116" i="8"/>
  <c r="I116" i="7"/>
  <c r="K116" i="7"/>
  <c r="N26" i="8"/>
  <c r="L116" i="8"/>
  <c r="N566" i="8"/>
  <c r="O566" i="8" s="1"/>
  <c r="D86" i="8"/>
  <c r="E86" i="8" s="1"/>
  <c r="L116" i="7"/>
  <c r="N26" i="7"/>
  <c r="Q26" i="7" s="1"/>
  <c r="N566" i="7"/>
  <c r="O566" i="7" s="1"/>
  <c r="D86" i="7"/>
  <c r="E86" i="7" s="1"/>
  <c r="I117" i="8"/>
  <c r="I117" i="7"/>
  <c r="K117" i="7"/>
  <c r="L117" i="8"/>
  <c r="N27" i="8"/>
  <c r="D87" i="8"/>
  <c r="E87" i="8" s="1"/>
  <c r="N567" i="8"/>
  <c r="O567" i="8" s="1"/>
  <c r="L117" i="7"/>
  <c r="N27" i="7"/>
  <c r="Q27" i="7" s="1"/>
  <c r="N567" i="7"/>
  <c r="O567" i="7" s="1"/>
  <c r="D87" i="7"/>
  <c r="E87" i="7" s="1"/>
  <c r="I118" i="8"/>
  <c r="I118" i="7"/>
  <c r="AI45" i="11"/>
  <c r="F131" i="8"/>
  <c r="AI49" i="11"/>
  <c r="H131" i="8"/>
  <c r="D41" i="8"/>
  <c r="N371" i="8"/>
  <c r="N371" i="7"/>
  <c r="D41" i="7"/>
  <c r="L133" i="7"/>
  <c r="B13" i="7"/>
  <c r="I135" i="7"/>
  <c r="K135" i="7"/>
  <c r="L135" i="8"/>
  <c r="B15" i="8"/>
  <c r="N376" i="8"/>
  <c r="D46" i="8"/>
  <c r="B17" i="8"/>
  <c r="L137" i="8"/>
  <c r="N377" i="7"/>
  <c r="D47" i="7"/>
  <c r="I378" i="7"/>
  <c r="K378" i="7"/>
  <c r="L138" i="7"/>
  <c r="B18" i="7"/>
  <c r="I140" i="7"/>
  <c r="K140" i="7"/>
  <c r="B20" i="8"/>
  <c r="L140" i="8"/>
  <c r="N380" i="7"/>
  <c r="D50" i="7"/>
  <c r="K381" i="7"/>
  <c r="L141" i="7"/>
  <c r="B21" i="7"/>
  <c r="I142" i="7"/>
  <c r="L142" i="8"/>
  <c r="B22" i="8"/>
  <c r="N382" i="7"/>
  <c r="D52" i="7"/>
  <c r="K383" i="7"/>
  <c r="D55" i="8"/>
  <c r="N385" i="8"/>
  <c r="N385" i="7"/>
  <c r="D55" i="7"/>
  <c r="I386" i="7"/>
  <c r="K386" i="7"/>
  <c r="B26" i="8"/>
  <c r="L146" i="8"/>
  <c r="I147" i="7"/>
  <c r="L147" i="7"/>
  <c r="B27" i="7"/>
  <c r="E17" i="5"/>
  <c r="H368" i="7"/>
  <c r="F17" i="5"/>
  <c r="J368" i="7"/>
  <c r="G17" i="5"/>
  <c r="L368" i="7"/>
  <c r="I401" i="7"/>
  <c r="L161" i="7"/>
  <c r="D11" i="7"/>
  <c r="L162" i="7"/>
  <c r="M162" i="7" s="1"/>
  <c r="D12" i="7"/>
  <c r="E12" i="7" s="1"/>
  <c r="N402" i="7"/>
  <c r="F42" i="7"/>
  <c r="M403" i="8"/>
  <c r="L163" i="7"/>
  <c r="D13" i="7"/>
  <c r="I165" i="7"/>
  <c r="K165" i="7"/>
  <c r="L165" i="8"/>
  <c r="D15" i="8"/>
  <c r="L166" i="7"/>
  <c r="M166" i="7" s="1"/>
  <c r="D16" i="7"/>
  <c r="E16" i="7" s="1"/>
  <c r="N407" i="8"/>
  <c r="F47" i="8"/>
  <c r="I408" i="7"/>
  <c r="K168" i="7"/>
  <c r="N408" i="7"/>
  <c r="F48" i="7"/>
  <c r="AL20" i="11"/>
  <c r="H220" i="8"/>
  <c r="AL45" i="11"/>
  <c r="F221" i="8"/>
  <c r="I221" i="7"/>
  <c r="H11" i="8"/>
  <c r="L221" i="8"/>
  <c r="AL74" i="11"/>
  <c r="F222" i="8"/>
  <c r="G222" i="8" s="1"/>
  <c r="L222" i="8"/>
  <c r="M222" i="8" s="1"/>
  <c r="H12" i="8"/>
  <c r="I12" i="8" s="1"/>
  <c r="L222" i="7"/>
  <c r="M222" i="7" s="1"/>
  <c r="H12" i="7"/>
  <c r="I12" i="7" s="1"/>
  <c r="I225" i="7"/>
  <c r="L225" i="8"/>
  <c r="H15" i="8"/>
  <c r="AP16" i="11"/>
  <c r="F340" i="8"/>
  <c r="AX16" i="11"/>
  <c r="F490" i="8"/>
  <c r="G490" i="8" s="1"/>
  <c r="AX45" i="11"/>
  <c r="F491" i="8"/>
  <c r="G491" i="8" s="1"/>
  <c r="N341" i="8"/>
  <c r="O341" i="8" s="1"/>
  <c r="B41" i="8"/>
  <c r="C41" i="8" s="1"/>
  <c r="N491" i="8"/>
  <c r="O491" i="8" s="1"/>
  <c r="F71" i="8"/>
  <c r="G71" i="8" s="1"/>
  <c r="N341" i="7"/>
  <c r="O341" i="7" s="1"/>
  <c r="B41" i="7"/>
  <c r="C41" i="7" s="1"/>
  <c r="N491" i="7"/>
  <c r="O491" i="7" s="1"/>
  <c r="F71" i="7"/>
  <c r="N342" i="8"/>
  <c r="O342" i="8" s="1"/>
  <c r="B42" i="8"/>
  <c r="C42" i="8" s="1"/>
  <c r="N492" i="8"/>
  <c r="O492" i="8" s="1"/>
  <c r="F72" i="8"/>
  <c r="G72" i="8" s="1"/>
  <c r="N342" i="7"/>
  <c r="O342" i="7" s="1"/>
  <c r="B42" i="7"/>
  <c r="C42" i="7" s="1"/>
  <c r="N492" i="7"/>
  <c r="O492" i="7" s="1"/>
  <c r="F72" i="7"/>
  <c r="M343" i="8"/>
  <c r="N343" i="8"/>
  <c r="B43" i="8"/>
  <c r="N493" i="8"/>
  <c r="O493" i="8" s="1"/>
  <c r="F73" i="8"/>
  <c r="G73" i="8" s="1"/>
  <c r="N343" i="7"/>
  <c r="B43" i="7"/>
  <c r="N493" i="7"/>
  <c r="O493" i="7" s="1"/>
  <c r="F73" i="7"/>
  <c r="I345" i="8"/>
  <c r="I345" i="7"/>
  <c r="K345" i="7"/>
  <c r="M495" i="8"/>
  <c r="N345" i="8"/>
  <c r="B45" i="8"/>
  <c r="F75" i="8"/>
  <c r="N495" i="8"/>
  <c r="N345" i="7"/>
  <c r="B45" i="7"/>
  <c r="N495" i="7"/>
  <c r="F75" i="7"/>
  <c r="Q75" i="7" s="1"/>
  <c r="I496" i="8"/>
  <c r="I496" i="7"/>
  <c r="B46" i="8"/>
  <c r="C46" i="8" s="1"/>
  <c r="N346" i="8"/>
  <c r="O346" i="8" s="1"/>
  <c r="F76" i="8"/>
  <c r="N496" i="8"/>
  <c r="N346" i="7"/>
  <c r="O346" i="7" s="1"/>
  <c r="B46" i="7"/>
  <c r="C46" i="7" s="1"/>
  <c r="N496" i="7"/>
  <c r="F76" i="7"/>
  <c r="Q76" i="7" s="1"/>
  <c r="I497" i="8"/>
  <c r="I497" i="7"/>
  <c r="K497" i="7"/>
  <c r="N347" i="8"/>
  <c r="O347" i="8" s="1"/>
  <c r="B47" i="8"/>
  <c r="C47" i="8" s="1"/>
  <c r="N497" i="8"/>
  <c r="F77" i="8"/>
  <c r="N347" i="7"/>
  <c r="O347" i="7" s="1"/>
  <c r="B47" i="7"/>
  <c r="C47" i="7" s="1"/>
  <c r="N497" i="7"/>
  <c r="F77" i="7"/>
  <c r="Q77" i="7" s="1"/>
  <c r="B48" i="8"/>
  <c r="C48" i="8" s="1"/>
  <c r="N348" i="8"/>
  <c r="O348" i="8" s="1"/>
  <c r="F78" i="8"/>
  <c r="G78" i="8" s="1"/>
  <c r="N498" i="8"/>
  <c r="O498" i="8" s="1"/>
  <c r="N348" i="7"/>
  <c r="O348" i="7" s="1"/>
  <c r="B48" i="7"/>
  <c r="C48" i="7" s="1"/>
  <c r="N498" i="7"/>
  <c r="O498" i="7" s="1"/>
  <c r="F78" i="7"/>
  <c r="N350" i="8"/>
  <c r="O350" i="8" s="1"/>
  <c r="B50" i="8"/>
  <c r="C50" i="8" s="1"/>
  <c r="N500" i="8"/>
  <c r="O500" i="8" s="1"/>
  <c r="F80" i="8"/>
  <c r="G80" i="8" s="1"/>
  <c r="N350" i="7"/>
  <c r="O350" i="7" s="1"/>
  <c r="B50" i="7"/>
  <c r="C50" i="7" s="1"/>
  <c r="N500" i="7"/>
  <c r="O500" i="7" s="1"/>
  <c r="F80" i="7"/>
  <c r="N351" i="8"/>
  <c r="O351" i="8" s="1"/>
  <c r="B51" i="8"/>
  <c r="C51" i="8" s="1"/>
  <c r="N501" i="8"/>
  <c r="O501" i="8" s="1"/>
  <c r="F81" i="8"/>
  <c r="G81" i="8" s="1"/>
  <c r="N351" i="7"/>
  <c r="O351" i="7" s="1"/>
  <c r="B51" i="7"/>
  <c r="C51" i="7" s="1"/>
  <c r="N501" i="7"/>
  <c r="O501" i="7" s="1"/>
  <c r="F81" i="7"/>
  <c r="M352" i="8"/>
  <c r="M502" i="8"/>
  <c r="N352" i="8"/>
  <c r="B52" i="8"/>
  <c r="N502" i="8"/>
  <c r="F82" i="8"/>
  <c r="N352" i="7"/>
  <c r="B52" i="7"/>
  <c r="N502" i="7"/>
  <c r="F82" i="7"/>
  <c r="Q82" i="7" s="1"/>
  <c r="N353" i="8"/>
  <c r="O353" i="8" s="1"/>
  <c r="B53" i="8"/>
  <c r="C53" i="8" s="1"/>
  <c r="N503" i="8"/>
  <c r="O503" i="8" s="1"/>
  <c r="F83" i="8"/>
  <c r="G83" i="8" s="1"/>
  <c r="N353" i="7"/>
  <c r="O353" i="7" s="1"/>
  <c r="B53" i="7"/>
  <c r="C53" i="7" s="1"/>
  <c r="N503" i="7"/>
  <c r="O503" i="7" s="1"/>
  <c r="F83" i="7"/>
  <c r="M505" i="8"/>
  <c r="B55" i="8"/>
  <c r="C55" i="8" s="1"/>
  <c r="N355" i="8"/>
  <c r="O355" i="8" s="1"/>
  <c r="F85" i="8"/>
  <c r="N505" i="8"/>
  <c r="N355" i="7"/>
  <c r="O355" i="7" s="1"/>
  <c r="B55" i="7"/>
  <c r="C55" i="7" s="1"/>
  <c r="N505" i="7"/>
  <c r="F85" i="7"/>
  <c r="Q85" i="7" s="1"/>
  <c r="I356" i="8"/>
  <c r="I356" i="7"/>
  <c r="M356" i="8"/>
  <c r="N356" i="8"/>
  <c r="B56" i="8"/>
  <c r="N506" i="8"/>
  <c r="O506" i="8" s="1"/>
  <c r="F86" i="8"/>
  <c r="G86" i="8" s="1"/>
  <c r="N356" i="7"/>
  <c r="B56" i="7"/>
  <c r="N506" i="7"/>
  <c r="O506" i="7" s="1"/>
  <c r="F86" i="7"/>
  <c r="N357" i="8"/>
  <c r="O357" i="8" s="1"/>
  <c r="B57" i="8"/>
  <c r="C57" i="8" s="1"/>
  <c r="N507" i="8"/>
  <c r="O507" i="8" s="1"/>
  <c r="F87" i="8"/>
  <c r="G87" i="8" s="1"/>
  <c r="N357" i="7"/>
  <c r="O357" i="7" s="1"/>
  <c r="B57" i="7"/>
  <c r="C57" i="7" s="1"/>
  <c r="N507" i="7"/>
  <c r="O507" i="7" s="1"/>
  <c r="F87" i="7"/>
  <c r="I358" i="8"/>
  <c r="I358" i="7"/>
  <c r="H18" i="5"/>
  <c r="N398" i="7"/>
  <c r="F38" i="7"/>
  <c r="L197" i="8"/>
  <c r="F17" i="8"/>
  <c r="N437" i="8"/>
  <c r="H47" i="8"/>
  <c r="L197" i="7"/>
  <c r="F17" i="7"/>
  <c r="N437" i="7"/>
  <c r="H47" i="7"/>
  <c r="I198" i="7"/>
  <c r="I438" i="7"/>
  <c r="K198" i="7"/>
  <c r="K438" i="7"/>
  <c r="L198" i="8"/>
  <c r="F18" i="8"/>
  <c r="N438" i="8"/>
  <c r="H48" i="8"/>
  <c r="L198" i="7"/>
  <c r="F18" i="7"/>
  <c r="N438" i="7"/>
  <c r="H48" i="7"/>
  <c r="M440" i="8"/>
  <c r="L200" i="8"/>
  <c r="M200" i="8" s="1"/>
  <c r="F20" i="8"/>
  <c r="G20" i="8" s="1"/>
  <c r="N440" i="8"/>
  <c r="H50" i="8"/>
  <c r="L200" i="7"/>
  <c r="M200" i="7" s="1"/>
  <c r="F20" i="7"/>
  <c r="G20" i="7" s="1"/>
  <c r="N440" i="7"/>
  <c r="H50" i="7"/>
  <c r="I201" i="7"/>
  <c r="I441" i="7"/>
  <c r="K201" i="7"/>
  <c r="K441" i="7"/>
  <c r="M441" i="8"/>
  <c r="L201" i="8"/>
  <c r="F21" i="8"/>
  <c r="H51" i="8"/>
  <c r="N441" i="8"/>
  <c r="L201" i="7"/>
  <c r="F21" i="7"/>
  <c r="N441" i="7"/>
  <c r="H51" i="7"/>
  <c r="I202" i="7"/>
  <c r="M442" i="8"/>
  <c r="L202" i="8"/>
  <c r="F22" i="8"/>
  <c r="H52" i="8"/>
  <c r="N442" i="8"/>
  <c r="L202" i="7"/>
  <c r="F22" i="7"/>
  <c r="N442" i="7"/>
  <c r="H52" i="7"/>
  <c r="I203" i="7"/>
  <c r="I443" i="7"/>
  <c r="K203" i="7"/>
  <c r="K443" i="7"/>
  <c r="F23" i="8"/>
  <c r="L203" i="8"/>
  <c r="N443" i="8"/>
  <c r="H53" i="8"/>
  <c r="L203" i="7"/>
  <c r="F23" i="7"/>
  <c r="N443" i="7"/>
  <c r="H53" i="7"/>
  <c r="I205" i="7"/>
  <c r="K205" i="7"/>
  <c r="F25" i="8"/>
  <c r="L205" i="8"/>
  <c r="N445" i="8"/>
  <c r="O445" i="8" s="1"/>
  <c r="H55" i="8"/>
  <c r="I55" i="8" s="1"/>
  <c r="L205" i="7"/>
  <c r="F25" i="7"/>
  <c r="N445" i="7"/>
  <c r="O445" i="7" s="1"/>
  <c r="H55" i="7"/>
  <c r="I55" i="7" s="1"/>
  <c r="I206" i="7"/>
  <c r="I446" i="7"/>
  <c r="K206" i="7"/>
  <c r="M446" i="8"/>
  <c r="L206" i="8"/>
  <c r="F26" i="8"/>
  <c r="N446" i="8"/>
  <c r="H56" i="8"/>
  <c r="L206" i="7"/>
  <c r="F26" i="7"/>
  <c r="N446" i="7"/>
  <c r="H56" i="7"/>
  <c r="I207" i="7"/>
  <c r="K207" i="7"/>
  <c r="L207" i="8"/>
  <c r="F27" i="8"/>
  <c r="N447" i="8"/>
  <c r="H57" i="8"/>
  <c r="L207" i="7"/>
  <c r="F27" i="7"/>
  <c r="N447" i="7"/>
  <c r="H57" i="7"/>
  <c r="I208" i="7"/>
  <c r="I448" i="7"/>
  <c r="K448" i="7"/>
  <c r="L208" i="8"/>
  <c r="F28" i="8"/>
  <c r="N448" i="8"/>
  <c r="H58" i="8"/>
  <c r="L208" i="7"/>
  <c r="F28" i="7"/>
  <c r="N448" i="7"/>
  <c r="H58" i="7"/>
  <c r="B10" i="5"/>
  <c r="B188" i="7"/>
  <c r="B19" i="5"/>
  <c r="B428" i="7"/>
  <c r="C10" i="5"/>
  <c r="D188" i="7"/>
  <c r="C19" i="5"/>
  <c r="D428" i="7"/>
  <c r="D10" i="5"/>
  <c r="F188" i="7"/>
  <c r="D19" i="5"/>
  <c r="F428" i="7"/>
  <c r="E10" i="5"/>
  <c r="H188" i="7"/>
  <c r="E19" i="5"/>
  <c r="H428" i="7"/>
  <c r="F10" i="5"/>
  <c r="J188" i="7"/>
  <c r="F19" i="5"/>
  <c r="J428" i="7"/>
  <c r="G19" i="6"/>
  <c r="L428" i="8"/>
  <c r="G19" i="5"/>
  <c r="L428" i="7"/>
  <c r="H10" i="6"/>
  <c r="L188" i="8"/>
  <c r="F8" i="8"/>
  <c r="H19" i="6"/>
  <c r="N428" i="8"/>
  <c r="H38" i="8"/>
  <c r="H10" i="5"/>
  <c r="L188" i="7"/>
  <c r="F8" i="7"/>
  <c r="H19" i="5"/>
  <c r="N428" i="7"/>
  <c r="H38" i="7"/>
  <c r="K226" i="7"/>
  <c r="L226" i="8"/>
  <c r="H16" i="8"/>
  <c r="L226" i="7"/>
  <c r="H16" i="7"/>
  <c r="I227" i="7"/>
  <c r="K227" i="7"/>
  <c r="L227" i="8"/>
  <c r="H17" i="8"/>
  <c r="L227" i="7"/>
  <c r="H17" i="7"/>
  <c r="I228" i="7"/>
  <c r="K228" i="7"/>
  <c r="L228" i="8"/>
  <c r="H18" i="8"/>
  <c r="L228" i="7"/>
  <c r="H18" i="7"/>
  <c r="I230" i="7"/>
  <c r="L230" i="8"/>
  <c r="H20" i="8"/>
  <c r="L230" i="7"/>
  <c r="H20" i="7"/>
  <c r="I231" i="7"/>
  <c r="K231" i="7"/>
  <c r="L231" i="8"/>
  <c r="H21" i="8"/>
  <c r="L231" i="7"/>
  <c r="H21" i="7"/>
  <c r="I232" i="7"/>
  <c r="H22" i="8"/>
  <c r="L232" i="8"/>
  <c r="L232" i="7"/>
  <c r="H22" i="7"/>
  <c r="I233" i="7"/>
  <c r="H23" i="8"/>
  <c r="L233" i="8"/>
  <c r="L233" i="7"/>
  <c r="H23" i="7"/>
  <c r="L235" i="8"/>
  <c r="M235" i="8" s="1"/>
  <c r="H25" i="8"/>
  <c r="I25" i="8" s="1"/>
  <c r="L235" i="7"/>
  <c r="M235" i="7" s="1"/>
  <c r="H25" i="7"/>
  <c r="I25" i="7" s="1"/>
  <c r="I236" i="7"/>
  <c r="K236" i="7"/>
  <c r="L236" i="8"/>
  <c r="H26" i="8"/>
  <c r="L236" i="7"/>
  <c r="H26" i="7"/>
  <c r="I237" i="7"/>
  <c r="K237" i="7"/>
  <c r="L237" i="8"/>
  <c r="H27" i="8"/>
  <c r="L237" i="7"/>
  <c r="H27" i="7"/>
  <c r="L238" i="8"/>
  <c r="M238" i="8" s="1"/>
  <c r="H28" i="8"/>
  <c r="I28" i="8" s="1"/>
  <c r="L238" i="7"/>
  <c r="M238" i="7" s="1"/>
  <c r="H28" i="7"/>
  <c r="I28" i="7" s="1"/>
  <c r="B11" i="5"/>
  <c r="B218" i="7"/>
  <c r="C11" i="5"/>
  <c r="D218" i="7"/>
  <c r="D11" i="5"/>
  <c r="F218" i="7"/>
  <c r="E11" i="5"/>
  <c r="H218" i="7"/>
  <c r="F11" i="5"/>
  <c r="J218" i="7"/>
  <c r="H11" i="6"/>
  <c r="L218" i="8"/>
  <c r="H8" i="8"/>
  <c r="H11" i="5"/>
  <c r="L218" i="7"/>
  <c r="H8" i="7"/>
  <c r="K317" i="7"/>
  <c r="L257" i="8"/>
  <c r="J17" i="8"/>
  <c r="N317" i="8"/>
  <c r="J47" i="8"/>
  <c r="L257" i="7"/>
  <c r="J17" i="7"/>
  <c r="N317" i="7"/>
  <c r="J47" i="7"/>
  <c r="Q47" i="7" s="1"/>
  <c r="I258" i="7"/>
  <c r="I318" i="7"/>
  <c r="K258" i="7"/>
  <c r="K318" i="7"/>
  <c r="L258" i="8"/>
  <c r="J18" i="8"/>
  <c r="N318" i="8"/>
  <c r="J48" i="8"/>
  <c r="L258" i="7"/>
  <c r="J18" i="7"/>
  <c r="N318" i="7"/>
  <c r="J48" i="7"/>
  <c r="Q48" i="7" s="1"/>
  <c r="I260" i="7"/>
  <c r="M320" i="8"/>
  <c r="L260" i="8"/>
  <c r="J20" i="8"/>
  <c r="N320" i="8"/>
  <c r="J50" i="8"/>
  <c r="L260" i="7"/>
  <c r="J20" i="7"/>
  <c r="N320" i="7"/>
  <c r="J50" i="7"/>
  <c r="Q50" i="7" s="1"/>
  <c r="I261" i="7"/>
  <c r="I321" i="7"/>
  <c r="K261" i="7"/>
  <c r="K321" i="7"/>
  <c r="M321" i="8"/>
  <c r="J21" i="8"/>
  <c r="L261" i="8"/>
  <c r="J51" i="8"/>
  <c r="N321" i="8"/>
  <c r="L261" i="7"/>
  <c r="J21" i="7"/>
  <c r="N321" i="7"/>
  <c r="J51" i="7"/>
  <c r="Q51" i="7" s="1"/>
  <c r="I262" i="7"/>
  <c r="M322" i="8"/>
  <c r="J22" i="8"/>
  <c r="L262" i="8"/>
  <c r="J52" i="8"/>
  <c r="N322" i="8"/>
  <c r="L262" i="7"/>
  <c r="J22" i="7"/>
  <c r="N322" i="7"/>
  <c r="J52" i="7"/>
  <c r="Q52" i="7" s="1"/>
  <c r="I263" i="7"/>
  <c r="I323" i="7"/>
  <c r="K263" i="7"/>
  <c r="K323" i="7"/>
  <c r="L263" i="8"/>
  <c r="J23" i="8"/>
  <c r="N323" i="8"/>
  <c r="J53" i="8"/>
  <c r="L263" i="7"/>
  <c r="J23" i="7"/>
  <c r="N323" i="7"/>
  <c r="J53" i="7"/>
  <c r="Q53" i="7" s="1"/>
  <c r="I265" i="7"/>
  <c r="I325" i="7"/>
  <c r="K265" i="7"/>
  <c r="L265" i="8"/>
  <c r="J25" i="8"/>
  <c r="J55" i="8"/>
  <c r="N325" i="8"/>
  <c r="L265" i="7"/>
  <c r="J25" i="7"/>
  <c r="N325" i="7"/>
  <c r="J55" i="7"/>
  <c r="Q55" i="7" s="1"/>
  <c r="I266" i="7"/>
  <c r="I326" i="7"/>
  <c r="K266" i="7"/>
  <c r="K326" i="7"/>
  <c r="M326" i="8"/>
  <c r="L266" i="8"/>
  <c r="J26" i="8"/>
  <c r="N326" i="8"/>
  <c r="J56" i="8"/>
  <c r="L266" i="7"/>
  <c r="J26" i="7"/>
  <c r="N326" i="7"/>
  <c r="J56" i="7"/>
  <c r="Q56" i="7" s="1"/>
  <c r="I267" i="7"/>
  <c r="I327" i="7"/>
  <c r="K267" i="7"/>
  <c r="K327" i="7"/>
  <c r="L267" i="8"/>
  <c r="J27" i="8"/>
  <c r="J57" i="8"/>
  <c r="N327" i="8"/>
  <c r="L267" i="7"/>
  <c r="J27" i="7"/>
  <c r="N327" i="7"/>
  <c r="J57" i="7"/>
  <c r="Q57" i="7" s="1"/>
  <c r="I268" i="7"/>
  <c r="I328" i="7"/>
  <c r="K268" i="7"/>
  <c r="K328" i="7"/>
  <c r="L268" i="8"/>
  <c r="J28" i="8"/>
  <c r="N328" i="8"/>
  <c r="J58" i="8"/>
  <c r="L268" i="7"/>
  <c r="J28" i="7"/>
  <c r="N328" i="7"/>
  <c r="J58" i="7"/>
  <c r="Q58" i="7" s="1"/>
  <c r="B12" i="5"/>
  <c r="B248" i="7"/>
  <c r="B20" i="5"/>
  <c r="B308" i="7"/>
  <c r="C12" i="5"/>
  <c r="D248" i="7"/>
  <c r="C20" i="5"/>
  <c r="D308" i="7"/>
  <c r="D12" i="5"/>
  <c r="F248" i="7"/>
  <c r="D20" i="5"/>
  <c r="F308" i="7"/>
  <c r="E12" i="5"/>
  <c r="H248" i="7"/>
  <c r="E20" i="5"/>
  <c r="H308" i="7"/>
  <c r="F12" i="5"/>
  <c r="J248" i="7"/>
  <c r="F20" i="5"/>
  <c r="J308" i="7"/>
  <c r="G20" i="6"/>
  <c r="L308" i="8"/>
  <c r="G20" i="5"/>
  <c r="L308" i="7"/>
  <c r="H12" i="6"/>
  <c r="L248" i="8"/>
  <c r="J8" i="8"/>
  <c r="H20" i="6"/>
  <c r="J38" i="8"/>
  <c r="N308" i="8"/>
  <c r="H12" i="5"/>
  <c r="L248" i="7"/>
  <c r="J8" i="7"/>
  <c r="H20" i="5"/>
  <c r="N308" i="7"/>
  <c r="J38" i="7"/>
  <c r="Q38" i="7" s="1"/>
  <c r="G287" i="8"/>
  <c r="I287" i="8"/>
  <c r="I287" i="7"/>
  <c r="I527" i="7"/>
  <c r="AV198" i="11"/>
  <c r="J527" i="8"/>
  <c r="K527" i="7"/>
  <c r="L287" i="8"/>
  <c r="L17" i="8"/>
  <c r="N527" i="8"/>
  <c r="B77" i="8"/>
  <c r="L287" i="7"/>
  <c r="L17" i="7"/>
  <c r="N527" i="7"/>
  <c r="B77" i="7"/>
  <c r="G288" i="8"/>
  <c r="I288" i="8"/>
  <c r="I288" i="7"/>
  <c r="K288" i="7"/>
  <c r="L288" i="8"/>
  <c r="L18" i="8"/>
  <c r="N528" i="8"/>
  <c r="O528" i="8" s="1"/>
  <c r="B78" i="8"/>
  <c r="C78" i="8" s="1"/>
  <c r="L288" i="7"/>
  <c r="L18" i="7"/>
  <c r="N528" i="7"/>
  <c r="O528" i="7" s="1"/>
  <c r="B78" i="7"/>
  <c r="C78" i="7" s="1"/>
  <c r="L20" i="8"/>
  <c r="M20" i="8" s="1"/>
  <c r="L290" i="8"/>
  <c r="M290" i="8" s="1"/>
  <c r="N530" i="8"/>
  <c r="O530" i="8" s="1"/>
  <c r="B80" i="8"/>
  <c r="C80" i="8" s="1"/>
  <c r="L290" i="7"/>
  <c r="M290" i="7" s="1"/>
  <c r="L20" i="7"/>
  <c r="M20" i="7" s="1"/>
  <c r="N530" i="7"/>
  <c r="O530" i="7" s="1"/>
  <c r="B80" i="7"/>
  <c r="C80" i="7" s="1"/>
  <c r="G291" i="8"/>
  <c r="I291" i="8"/>
  <c r="I291" i="7"/>
  <c r="K291" i="7"/>
  <c r="L21" i="8"/>
  <c r="L291" i="8"/>
  <c r="N531" i="8"/>
  <c r="O531" i="8" s="1"/>
  <c r="B81" i="8"/>
  <c r="C81" i="8" s="1"/>
  <c r="L291" i="7"/>
  <c r="L21" i="7"/>
  <c r="N531" i="7"/>
  <c r="O531" i="7" s="1"/>
  <c r="B81" i="7"/>
  <c r="C81" i="7" s="1"/>
  <c r="G292" i="8"/>
  <c r="I292" i="8"/>
  <c r="I292" i="7"/>
  <c r="M532" i="8"/>
  <c r="L292" i="8"/>
  <c r="L22" i="8"/>
  <c r="N532" i="8"/>
  <c r="B82" i="8"/>
  <c r="L292" i="7"/>
  <c r="L22" i="7"/>
  <c r="N532" i="7"/>
  <c r="B82" i="7"/>
  <c r="G293" i="8"/>
  <c r="I293" i="8"/>
  <c r="I293" i="7"/>
  <c r="K293" i="7"/>
  <c r="L293" i="8"/>
  <c r="L23" i="8"/>
  <c r="N533" i="8"/>
  <c r="O533" i="8" s="1"/>
  <c r="B83" i="8"/>
  <c r="C83" i="8" s="1"/>
  <c r="L293" i="7"/>
  <c r="L23" i="7"/>
  <c r="N533" i="7"/>
  <c r="O533" i="7" s="1"/>
  <c r="B83" i="7"/>
  <c r="C83" i="7" s="1"/>
  <c r="M535" i="8"/>
  <c r="L295" i="8"/>
  <c r="M295" i="8" s="1"/>
  <c r="L25" i="8"/>
  <c r="M25" i="8" s="1"/>
  <c r="N535" i="8"/>
  <c r="B85" i="8"/>
  <c r="L295" i="7"/>
  <c r="M295" i="7" s="1"/>
  <c r="L25" i="7"/>
  <c r="M25" i="7" s="1"/>
  <c r="N535" i="7"/>
  <c r="B85" i="7"/>
  <c r="G296" i="8"/>
  <c r="I296" i="7"/>
  <c r="K296" i="7"/>
  <c r="L296" i="8"/>
  <c r="L26" i="8"/>
  <c r="N536" i="8"/>
  <c r="O536" i="8" s="1"/>
  <c r="B86" i="8"/>
  <c r="C86" i="8" s="1"/>
  <c r="L296" i="7"/>
  <c r="L26" i="7"/>
  <c r="N536" i="7"/>
  <c r="O536" i="7" s="1"/>
  <c r="B86" i="7"/>
  <c r="C86" i="7" s="1"/>
  <c r="G297" i="8"/>
  <c r="I297" i="8"/>
  <c r="I297" i="7"/>
  <c r="L297" i="8"/>
  <c r="L27" i="8"/>
  <c r="N537" i="8"/>
  <c r="O537" i="8" s="1"/>
  <c r="B87" i="8"/>
  <c r="C87" i="8" s="1"/>
  <c r="L297" i="7"/>
  <c r="L27" i="7"/>
  <c r="N537" i="7"/>
  <c r="O537" i="7" s="1"/>
  <c r="B87" i="7"/>
  <c r="C87" i="7" s="1"/>
  <c r="G298" i="8"/>
  <c r="I298" i="8"/>
  <c r="I298" i="7"/>
  <c r="K298" i="7"/>
  <c r="L28" i="8"/>
  <c r="L298" i="8"/>
  <c r="N538" i="8"/>
  <c r="O538" i="8" s="1"/>
  <c r="B88" i="8"/>
  <c r="C88" i="8" s="1"/>
  <c r="L298" i="7"/>
  <c r="L28" i="7"/>
  <c r="N538" i="7"/>
  <c r="O538" i="7" s="1"/>
  <c r="B88" i="7"/>
  <c r="C88" i="7" s="1"/>
  <c r="B13" i="5"/>
  <c r="B278" i="7"/>
  <c r="B22" i="5"/>
  <c r="B518" i="7"/>
  <c r="C13" i="5"/>
  <c r="D278" i="7"/>
  <c r="C22" i="5"/>
  <c r="D518" i="7"/>
  <c r="D22" i="6"/>
  <c r="F518" i="8"/>
  <c r="D13" i="5"/>
  <c r="F278" i="7"/>
  <c r="D22" i="5"/>
  <c r="F518" i="7"/>
  <c r="E13" i="5"/>
  <c r="H278" i="7"/>
  <c r="E22" i="5"/>
  <c r="H518" i="7"/>
  <c r="F13" i="5"/>
  <c r="J278" i="7"/>
  <c r="F22" i="5"/>
  <c r="J518" i="7"/>
  <c r="G22" i="5"/>
  <c r="L518" i="7"/>
  <c r="L8" i="8"/>
  <c r="L278" i="8"/>
  <c r="H22" i="6"/>
  <c r="N518" i="8"/>
  <c r="B68" i="8"/>
  <c r="H13" i="5"/>
  <c r="L278" i="7"/>
  <c r="L8" i="7"/>
  <c r="H22" i="5"/>
  <c r="N518" i="7"/>
  <c r="B68" i="7"/>
  <c r="K118" i="7"/>
  <c r="N28" i="8"/>
  <c r="L118" i="8"/>
  <c r="N568" i="8"/>
  <c r="O568" i="8" s="1"/>
  <c r="D88" i="8"/>
  <c r="E88" i="8" s="1"/>
  <c r="L118" i="7"/>
  <c r="N28" i="7"/>
  <c r="Q28" i="7" s="1"/>
  <c r="N568" i="7"/>
  <c r="O568" i="7" s="1"/>
  <c r="D88" i="7"/>
  <c r="E88" i="7" s="1"/>
  <c r="B14" i="5"/>
  <c r="B98" i="7"/>
  <c r="B23" i="5"/>
  <c r="B548" i="7"/>
  <c r="C14" i="5"/>
  <c r="D98" i="7"/>
  <c r="C23" i="5"/>
  <c r="D548" i="7"/>
  <c r="D14" i="5"/>
  <c r="F98" i="7"/>
  <c r="D23" i="5"/>
  <c r="F548" i="7"/>
  <c r="E14" i="5"/>
  <c r="H98" i="7"/>
  <c r="E23" i="5"/>
  <c r="H548" i="7"/>
  <c r="F14" i="5"/>
  <c r="J98" i="7"/>
  <c r="F23" i="5"/>
  <c r="J548" i="7"/>
  <c r="G23" i="5"/>
  <c r="L548" i="7"/>
  <c r="N8" i="8"/>
  <c r="L98" i="8"/>
  <c r="H23" i="6"/>
  <c r="N548" i="8"/>
  <c r="D68" i="8"/>
  <c r="H14" i="5"/>
  <c r="L98" i="7"/>
  <c r="N8" i="7"/>
  <c r="Q8" i="7" s="1"/>
  <c r="H23" i="5"/>
  <c r="N548" i="7"/>
  <c r="D68" i="7"/>
  <c r="K358" i="7"/>
  <c r="N358" i="8"/>
  <c r="B58" i="8"/>
  <c r="N508" i="8"/>
  <c r="O508" i="8" s="1"/>
  <c r="F88" i="8"/>
  <c r="G88" i="8" s="1"/>
  <c r="N358" i="7"/>
  <c r="B58" i="7"/>
  <c r="N508" i="7"/>
  <c r="O508" i="7" s="1"/>
  <c r="F88" i="7"/>
  <c r="B16" i="5"/>
  <c r="B338" i="7"/>
  <c r="B24" i="5"/>
  <c r="B488" i="7"/>
  <c r="C16" i="5"/>
  <c r="D338" i="7"/>
  <c r="C24" i="5"/>
  <c r="D488" i="7"/>
  <c r="D16" i="5"/>
  <c r="F338" i="7"/>
  <c r="D24" i="5"/>
  <c r="F488" i="7"/>
  <c r="E16" i="5"/>
  <c r="H338" i="7"/>
  <c r="E24" i="5"/>
  <c r="H488" i="7"/>
  <c r="F16" i="5"/>
  <c r="J338" i="7"/>
  <c r="F24" i="5"/>
  <c r="J488" i="7"/>
  <c r="G16" i="5"/>
  <c r="L338" i="7"/>
  <c r="G24" i="5"/>
  <c r="L488" i="7"/>
  <c r="B38" i="8"/>
  <c r="N338" i="8"/>
  <c r="F68" i="8"/>
  <c r="N488" i="8"/>
  <c r="H16" i="5"/>
  <c r="N338" i="7"/>
  <c r="B38" i="7"/>
  <c r="H24" i="5"/>
  <c r="N488" i="7"/>
  <c r="F68" i="7"/>
  <c r="Q68" i="7" s="1"/>
  <c r="AI471" i="11"/>
  <c r="B8" i="6"/>
  <c r="AQ475" i="11"/>
  <c r="C17" i="6"/>
  <c r="AI479" i="11"/>
  <c r="D8" i="6"/>
  <c r="AQ479" i="11"/>
  <c r="D17" i="6"/>
  <c r="AI483" i="11"/>
  <c r="E8" i="6"/>
  <c r="AQ483" i="11"/>
  <c r="E17" i="6"/>
  <c r="AI487" i="11"/>
  <c r="F8" i="6"/>
  <c r="AQ487" i="11"/>
  <c r="F17" i="6"/>
  <c r="AI491" i="11"/>
  <c r="G8" i="6"/>
  <c r="AJ471" i="11"/>
  <c r="B9" i="6"/>
  <c r="AR471" i="11"/>
  <c r="B18" i="6"/>
  <c r="AJ475" i="11"/>
  <c r="C9" i="6"/>
  <c r="AR475" i="11"/>
  <c r="C18" i="6"/>
  <c r="AJ479" i="11"/>
  <c r="D9" i="6"/>
  <c r="AR479" i="11"/>
  <c r="D18" i="6"/>
  <c r="AJ483" i="11"/>
  <c r="E9" i="6"/>
  <c r="AR483" i="11"/>
  <c r="E18" i="6"/>
  <c r="AR487" i="11"/>
  <c r="F18" i="6"/>
  <c r="AJ491" i="11"/>
  <c r="G9" i="6"/>
  <c r="AK471" i="11"/>
  <c r="B10" i="6"/>
  <c r="AS471" i="11"/>
  <c r="B19" i="6"/>
  <c r="AK475" i="11"/>
  <c r="C10" i="6"/>
  <c r="AS475" i="11"/>
  <c r="C19" i="6"/>
  <c r="AK479" i="11"/>
  <c r="D10" i="6"/>
  <c r="AS479" i="11"/>
  <c r="D19" i="6"/>
  <c r="AK483" i="11"/>
  <c r="E10" i="6"/>
  <c r="AS483" i="11"/>
  <c r="E19" i="6"/>
  <c r="AK487" i="11"/>
  <c r="F10" i="6"/>
  <c r="AS487" i="11"/>
  <c r="F19" i="6"/>
  <c r="AK491" i="11"/>
  <c r="G10" i="6"/>
  <c r="AL479" i="11"/>
  <c r="D11" i="6"/>
  <c r="AL487" i="11"/>
  <c r="F11" i="6"/>
  <c r="AU471" i="11"/>
  <c r="B20" i="6"/>
  <c r="AU475" i="11"/>
  <c r="C20" i="6"/>
  <c r="AU479" i="11"/>
  <c r="D20" i="6"/>
  <c r="AU483" i="11"/>
  <c r="E20" i="6"/>
  <c r="AU487" i="11"/>
  <c r="F20" i="6"/>
  <c r="AN471" i="11"/>
  <c r="B13" i="6"/>
  <c r="AV471" i="11"/>
  <c r="B22" i="6"/>
  <c r="AN475" i="11"/>
  <c r="C13" i="6"/>
  <c r="AV475" i="11"/>
  <c r="C22" i="6"/>
  <c r="AN479" i="11"/>
  <c r="D13" i="6"/>
  <c r="AN483" i="11"/>
  <c r="E13" i="6"/>
  <c r="AV483" i="11"/>
  <c r="E22" i="6"/>
  <c r="AN487" i="11"/>
  <c r="F13" i="6"/>
  <c r="AV487" i="11"/>
  <c r="F22" i="6"/>
  <c r="AN491" i="11"/>
  <c r="G13" i="6"/>
  <c r="AV491" i="11"/>
  <c r="G22" i="6"/>
  <c r="AN495" i="11"/>
  <c r="H13" i="6"/>
  <c r="AL475" i="11"/>
  <c r="C11" i="6"/>
  <c r="AM471" i="11"/>
  <c r="B12" i="6"/>
  <c r="AM475" i="11"/>
  <c r="C12" i="6"/>
  <c r="AM479" i="11"/>
  <c r="D12" i="6"/>
  <c r="AM483" i="11"/>
  <c r="E12" i="6"/>
  <c r="AM487" i="11"/>
  <c r="F12" i="6"/>
  <c r="AM491" i="11"/>
  <c r="G12" i="6"/>
  <c r="AO471" i="11"/>
  <c r="B14" i="6"/>
  <c r="AW471" i="11"/>
  <c r="B23" i="6"/>
  <c r="AO475" i="11"/>
  <c r="C14" i="6"/>
  <c r="AW475" i="11"/>
  <c r="C23" i="6"/>
  <c r="AO479" i="11"/>
  <c r="D14" i="6"/>
  <c r="AW479" i="11"/>
  <c r="D23" i="6"/>
  <c r="AO483" i="11"/>
  <c r="E14" i="6"/>
  <c r="AW483" i="11"/>
  <c r="E23" i="6"/>
  <c r="AO487" i="11"/>
  <c r="F14" i="6"/>
  <c r="AW487" i="11"/>
  <c r="F23" i="6"/>
  <c r="AO491" i="11"/>
  <c r="G14" i="6"/>
  <c r="AW491" i="11"/>
  <c r="G23" i="6"/>
  <c r="AO495" i="11"/>
  <c r="H14" i="6"/>
  <c r="AL471" i="11"/>
  <c r="B11" i="6"/>
  <c r="AL483" i="11"/>
  <c r="E11" i="6"/>
  <c r="AL491" i="11"/>
  <c r="G11" i="6"/>
  <c r="AP471" i="11"/>
  <c r="B16" i="6"/>
  <c r="AX471" i="11"/>
  <c r="B24" i="6"/>
  <c r="AP475" i="11"/>
  <c r="C16" i="6"/>
  <c r="AX475" i="11"/>
  <c r="C24" i="6"/>
  <c r="AP479" i="11"/>
  <c r="D16" i="6"/>
  <c r="AX479" i="11"/>
  <c r="D24" i="6"/>
  <c r="AP483" i="11"/>
  <c r="E16" i="6"/>
  <c r="AX483" i="11"/>
  <c r="E24" i="6"/>
  <c r="AP487" i="11"/>
  <c r="F16" i="6"/>
  <c r="AX487" i="11"/>
  <c r="F24" i="6"/>
  <c r="AP491" i="11"/>
  <c r="G16" i="6"/>
  <c r="AX491" i="11"/>
  <c r="G24" i="6"/>
  <c r="AP495" i="11"/>
  <c r="H16" i="6"/>
  <c r="AX495" i="11"/>
  <c r="H24" i="6"/>
  <c r="AK78" i="11"/>
  <c r="AJ487" i="11"/>
  <c r="AU495" i="11"/>
  <c r="AL495" i="11"/>
  <c r="AS491" i="11"/>
  <c r="AQ495" i="11"/>
  <c r="AQ471" i="11"/>
  <c r="AV479" i="11"/>
  <c r="AI475" i="11"/>
  <c r="AS495" i="11"/>
  <c r="AQ491" i="11"/>
  <c r="AI495" i="11"/>
  <c r="AR495" i="11"/>
  <c r="AT495" i="11"/>
  <c r="AJ495" i="11"/>
  <c r="AR491" i="11"/>
  <c r="AK495" i="11"/>
  <c r="AV495" i="11"/>
  <c r="AW495" i="11"/>
  <c r="AU491" i="11"/>
  <c r="AM20" i="11"/>
  <c r="AM495" i="11"/>
  <c r="I257" i="8" l="1"/>
  <c r="I447" i="8"/>
  <c r="G257" i="8"/>
  <c r="G161" i="8"/>
  <c r="G83" i="7"/>
  <c r="Q83" i="7"/>
  <c r="G81" i="7"/>
  <c r="Q81" i="7"/>
  <c r="G78" i="7"/>
  <c r="Q78" i="7"/>
  <c r="G87" i="7"/>
  <c r="Q87" i="7"/>
  <c r="G86" i="7"/>
  <c r="Q86" i="7"/>
  <c r="G72" i="7"/>
  <c r="Q72" i="7"/>
  <c r="G71" i="7"/>
  <c r="Q71" i="7"/>
  <c r="G88" i="7"/>
  <c r="Q88" i="7"/>
  <c r="G80" i="7"/>
  <c r="Q80" i="7"/>
  <c r="G73" i="7"/>
  <c r="Q73" i="7"/>
  <c r="G195" i="8"/>
  <c r="G202" i="8"/>
  <c r="I381" i="8"/>
  <c r="G497" i="8"/>
  <c r="I228" i="8"/>
  <c r="I441" i="8"/>
  <c r="G108" i="8"/>
  <c r="G138" i="8"/>
  <c r="G176" i="8"/>
  <c r="G266" i="8"/>
  <c r="G117" i="8"/>
  <c r="I411" i="8"/>
  <c r="I321" i="8"/>
  <c r="G103" i="8"/>
  <c r="I201" i="8"/>
  <c r="G251" i="8"/>
  <c r="G315" i="8"/>
  <c r="I407" i="8"/>
  <c r="G326" i="8"/>
  <c r="G113" i="8"/>
  <c r="I143" i="8"/>
  <c r="G267" i="8"/>
  <c r="I136" i="8"/>
  <c r="I527" i="8"/>
  <c r="I133" i="8"/>
  <c r="G132" i="8"/>
  <c r="I311" i="8"/>
  <c r="I436" i="8"/>
  <c r="I526" i="8"/>
  <c r="G193" i="8"/>
  <c r="G318" i="8"/>
  <c r="G207" i="8"/>
  <c r="G165" i="8"/>
  <c r="I416" i="8"/>
  <c r="G258" i="8"/>
  <c r="G227" i="8"/>
  <c r="G378" i="8"/>
  <c r="G220" i="8"/>
  <c r="G140" i="8"/>
  <c r="I146" i="8"/>
  <c r="I418" i="8"/>
  <c r="I145" i="8"/>
  <c r="G265" i="8"/>
  <c r="I237" i="8"/>
  <c r="G236" i="8"/>
  <c r="I232" i="8"/>
  <c r="G231" i="8"/>
  <c r="G145" i="8"/>
  <c r="G385" i="8"/>
  <c r="I198" i="8"/>
  <c r="G237" i="8"/>
  <c r="I206" i="8"/>
  <c r="G496" i="8"/>
  <c r="G221" i="8"/>
  <c r="I408" i="8"/>
  <c r="I137" i="8"/>
  <c r="I131" i="8"/>
  <c r="G100" i="8"/>
  <c r="I405" i="8"/>
  <c r="I141" i="8"/>
  <c r="G191" i="8"/>
  <c r="G136" i="8"/>
  <c r="I406" i="8"/>
  <c r="I326" i="8"/>
  <c r="G233" i="8"/>
  <c r="G206" i="8"/>
  <c r="G141" i="8"/>
  <c r="G137" i="8"/>
  <c r="I142" i="8"/>
  <c r="I148" i="8"/>
  <c r="G260" i="8"/>
  <c r="I231" i="8"/>
  <c r="I227" i="8"/>
  <c r="G447" i="8"/>
  <c r="I226" i="8"/>
  <c r="G148" i="8"/>
  <c r="G317" i="8"/>
  <c r="G255" i="8"/>
  <c r="I140" i="8"/>
  <c r="I251" i="8"/>
  <c r="I265" i="8"/>
  <c r="I267" i="8"/>
  <c r="I250" i="8"/>
  <c r="I255" i="8"/>
  <c r="I266" i="8"/>
  <c r="I260" i="8"/>
  <c r="G432" i="8"/>
  <c r="G438" i="8"/>
  <c r="G436" i="8"/>
  <c r="G437" i="8"/>
  <c r="I258" i="8"/>
  <c r="G448" i="8"/>
  <c r="G443" i="8"/>
  <c r="I268" i="8"/>
  <c r="I371" i="8"/>
  <c r="I375" i="8"/>
  <c r="I160" i="8"/>
  <c r="I176" i="8"/>
  <c r="I175" i="8"/>
  <c r="I167" i="8"/>
  <c r="I171" i="8"/>
  <c r="I168" i="8"/>
  <c r="I165" i="8"/>
  <c r="I170" i="8"/>
  <c r="I177" i="8"/>
  <c r="I163" i="8"/>
  <c r="I262" i="8"/>
  <c r="I261" i="8"/>
  <c r="G446" i="8"/>
  <c r="G435" i="8"/>
  <c r="I430" i="8"/>
  <c r="I446" i="8"/>
  <c r="I435" i="8"/>
  <c r="I437" i="8"/>
  <c r="I443" i="8"/>
  <c r="I448" i="8"/>
  <c r="I438" i="8"/>
  <c r="I263" i="8"/>
  <c r="I220" i="8"/>
  <c r="I233" i="8"/>
  <c r="I236" i="8"/>
  <c r="I230" i="8"/>
  <c r="I225" i="8"/>
  <c r="I223" i="8"/>
  <c r="G520" i="8"/>
  <c r="G527" i="8"/>
  <c r="G162" i="8"/>
  <c r="G167" i="8"/>
  <c r="G170" i="8"/>
  <c r="G340" i="8"/>
  <c r="G358" i="8"/>
  <c r="G345" i="8"/>
  <c r="G356" i="8"/>
  <c r="I191" i="8"/>
  <c r="I193" i="8"/>
  <c r="I197" i="8"/>
  <c r="I202" i="8"/>
  <c r="I203" i="8"/>
  <c r="I208" i="8"/>
  <c r="I195" i="8"/>
  <c r="I207" i="8"/>
  <c r="I192" i="8"/>
  <c r="I196" i="8"/>
  <c r="G312" i="8"/>
  <c r="G323" i="8"/>
  <c r="G328" i="8"/>
  <c r="G325" i="8"/>
  <c r="G327" i="8"/>
  <c r="G316" i="8"/>
  <c r="G372" i="8"/>
  <c r="G376" i="8"/>
  <c r="G375" i="8"/>
  <c r="G250" i="8"/>
  <c r="I431" i="8"/>
  <c r="G190" i="8"/>
  <c r="G415" i="8"/>
  <c r="I328" i="8"/>
  <c r="I323" i="8"/>
  <c r="G261" i="8"/>
  <c r="G208" i="8"/>
  <c r="G205" i="8"/>
  <c r="G203" i="8"/>
  <c r="G160" i="8"/>
  <c r="G116" i="8"/>
  <c r="G112" i="8"/>
  <c r="G107" i="8"/>
  <c r="G163" i="8"/>
  <c r="I132" i="8"/>
  <c r="I138" i="8"/>
  <c r="I401" i="8"/>
  <c r="I385" i="8"/>
  <c r="G143" i="8"/>
  <c r="G197" i="8"/>
  <c r="G418" i="8"/>
  <c r="G177" i="8"/>
  <c r="G175" i="8"/>
  <c r="G101" i="8"/>
  <c r="G142" i="8"/>
  <c r="G262" i="8"/>
  <c r="G232" i="8"/>
  <c r="G228" i="8"/>
  <c r="G201" i="8"/>
  <c r="G406" i="8"/>
  <c r="G133" i="8"/>
  <c r="G226" i="8"/>
  <c r="I221" i="8"/>
  <c r="G168" i="8"/>
  <c r="I376" i="8"/>
  <c r="G135" i="8"/>
  <c r="G146" i="8"/>
  <c r="G405" i="8"/>
  <c r="I130" i="8"/>
  <c r="G196" i="8"/>
  <c r="G192" i="8"/>
  <c r="I190" i="8"/>
  <c r="I415" i="8"/>
  <c r="G111" i="8"/>
  <c r="G106" i="8"/>
  <c r="I315" i="8"/>
  <c r="I327" i="8"/>
  <c r="I325" i="8"/>
  <c r="G118" i="8"/>
  <c r="G115" i="8"/>
  <c r="G110" i="8"/>
  <c r="G105" i="8"/>
  <c r="G401" i="8"/>
  <c r="I317" i="8"/>
  <c r="G223" i="8"/>
  <c r="I377" i="8"/>
  <c r="I386" i="8"/>
  <c r="G268" i="8"/>
  <c r="G263" i="8"/>
  <c r="I318" i="8"/>
  <c r="G230" i="8"/>
  <c r="G198" i="8"/>
  <c r="G225" i="8"/>
  <c r="G408" i="8"/>
  <c r="G407" i="8"/>
  <c r="G131" i="8"/>
  <c r="I378" i="8"/>
  <c r="I316" i="8"/>
  <c r="G311" i="8"/>
  <c r="G147" i="8"/>
  <c r="G377" i="8"/>
  <c r="I147" i="8"/>
  <c r="G386" i="8"/>
  <c r="I135" i="8"/>
  <c r="G130" i="8"/>
  <c r="G431" i="8"/>
  <c r="G416" i="8"/>
  <c r="G171" i="8"/>
  <c r="AX467" i="11"/>
  <c r="AW467" i="11"/>
  <c r="AV467" i="11"/>
  <c r="AU467" i="11"/>
  <c r="AT467" i="11"/>
  <c r="AS467" i="11"/>
  <c r="AR467" i="11"/>
  <c r="AQ467" i="11"/>
  <c r="AP467" i="11"/>
  <c r="AO467" i="11"/>
  <c r="AN467" i="11"/>
  <c r="AM467" i="11"/>
  <c r="AL467" i="11"/>
  <c r="AK467" i="11"/>
  <c r="AJ467" i="11"/>
  <c r="AI467" i="11"/>
  <c r="AX463" i="11"/>
  <c r="AW463" i="11"/>
  <c r="AV463" i="11"/>
  <c r="AU463" i="11"/>
  <c r="AT463" i="11"/>
  <c r="AS463" i="11"/>
  <c r="AR463" i="11"/>
  <c r="AQ463" i="11"/>
  <c r="AP463" i="11"/>
  <c r="AO463" i="11"/>
  <c r="AN463" i="11"/>
  <c r="AM463" i="11"/>
  <c r="AL463" i="11"/>
  <c r="AK463" i="11"/>
  <c r="AJ463" i="11"/>
  <c r="AI463" i="11"/>
  <c r="AX459" i="11"/>
  <c r="AW459" i="11"/>
  <c r="AV459" i="11"/>
  <c r="AU459" i="11"/>
  <c r="AT459" i="11"/>
  <c r="AS459" i="11"/>
  <c r="AR459" i="11"/>
  <c r="AQ459" i="11"/>
  <c r="AP459" i="11"/>
  <c r="AO459" i="11"/>
  <c r="AN459" i="11"/>
  <c r="AM459" i="11"/>
  <c r="AL459" i="11"/>
  <c r="AK459" i="11"/>
  <c r="AJ459" i="11"/>
  <c r="AI459" i="11"/>
  <c r="AX447" i="11"/>
  <c r="AW447" i="11"/>
  <c r="AV447" i="11"/>
  <c r="AU447" i="11"/>
  <c r="AT447" i="11"/>
  <c r="AS447" i="11"/>
  <c r="AR447" i="11"/>
  <c r="AQ447" i="11"/>
  <c r="AP447" i="11"/>
  <c r="AO447" i="11"/>
  <c r="AN447" i="11"/>
  <c r="AM447" i="11"/>
  <c r="AL447" i="11"/>
  <c r="AK447" i="11"/>
  <c r="AJ447" i="11"/>
  <c r="AI447" i="11"/>
  <c r="AX443" i="11"/>
  <c r="AW443" i="11"/>
  <c r="AV443" i="11"/>
  <c r="AU443" i="11"/>
  <c r="AT443" i="11"/>
  <c r="AS443" i="11"/>
  <c r="AR443" i="11"/>
  <c r="AQ443" i="11"/>
  <c r="AP443" i="11"/>
  <c r="AO443" i="11"/>
  <c r="AN443" i="11"/>
  <c r="AM443" i="11"/>
  <c r="AL443" i="11"/>
  <c r="AK443" i="11"/>
  <c r="AJ443" i="11"/>
  <c r="AI443" i="11"/>
  <c r="AX438" i="11"/>
  <c r="AW438" i="11"/>
  <c r="AV438" i="11"/>
  <c r="AU438" i="11"/>
  <c r="AT438" i="11"/>
  <c r="AS438" i="11"/>
  <c r="AR438" i="11"/>
  <c r="AQ438" i="11"/>
  <c r="AP438" i="11"/>
  <c r="AO438" i="11"/>
  <c r="AN438" i="11"/>
  <c r="AM438" i="11"/>
  <c r="AL438" i="11"/>
  <c r="AK438" i="11"/>
  <c r="AJ438" i="11"/>
  <c r="AI438" i="11"/>
  <c r="AX434" i="11"/>
  <c r="AW434" i="11"/>
  <c r="AV434" i="11"/>
  <c r="AU434" i="11"/>
  <c r="AT434" i="11"/>
  <c r="AS434" i="11"/>
  <c r="AR434" i="11"/>
  <c r="AQ434" i="11"/>
  <c r="AP434" i="11"/>
  <c r="AO434" i="11"/>
  <c r="AN434" i="11"/>
  <c r="AM434" i="11"/>
  <c r="AL434" i="11"/>
  <c r="AK434" i="11"/>
  <c r="AJ434" i="11"/>
  <c r="AI434" i="11"/>
  <c r="AX430" i="11"/>
  <c r="AW430" i="11"/>
  <c r="AV430" i="11"/>
  <c r="AU430" i="11"/>
  <c r="AT430" i="11"/>
  <c r="AS430" i="11"/>
  <c r="AR430" i="11"/>
  <c r="AQ430" i="11"/>
  <c r="AP430" i="11"/>
  <c r="AO430" i="11"/>
  <c r="AN430" i="11"/>
  <c r="AM430" i="11"/>
  <c r="AL430" i="11"/>
  <c r="AK430" i="11"/>
  <c r="AJ430" i="11"/>
  <c r="AI430" i="11"/>
  <c r="AX418" i="11"/>
  <c r="AW418" i="11"/>
  <c r="AV418" i="11"/>
  <c r="AU418" i="11"/>
  <c r="AT418" i="11"/>
  <c r="AS418" i="11"/>
  <c r="AR418" i="11"/>
  <c r="AQ418" i="11"/>
  <c r="AP418" i="11"/>
  <c r="AO418" i="11"/>
  <c r="AN418" i="11"/>
  <c r="AM418" i="11"/>
  <c r="AL418" i="11"/>
  <c r="AK418" i="11"/>
  <c r="AJ418" i="11"/>
  <c r="AI418" i="11"/>
  <c r="AX414" i="11"/>
  <c r="AW414" i="11"/>
  <c r="AV414" i="11"/>
  <c r="AU414" i="11"/>
  <c r="AT414" i="11"/>
  <c r="AS414" i="11"/>
  <c r="AR414" i="11"/>
  <c r="AQ414" i="11"/>
  <c r="AP414" i="11"/>
  <c r="AO414" i="11"/>
  <c r="AN414" i="11"/>
  <c r="AM414" i="11"/>
  <c r="AL414" i="11"/>
  <c r="AK414" i="11"/>
  <c r="AJ414" i="11"/>
  <c r="AI414" i="11"/>
  <c r="AX409" i="11"/>
  <c r="AW409" i="11"/>
  <c r="AV409" i="11"/>
  <c r="AU409" i="11"/>
  <c r="AT409" i="11"/>
  <c r="AS409" i="11"/>
  <c r="AR409" i="11"/>
  <c r="AQ409" i="11"/>
  <c r="AP409" i="11"/>
  <c r="AO409" i="11"/>
  <c r="AN409" i="11"/>
  <c r="AM409" i="11"/>
  <c r="AL409" i="11"/>
  <c r="AK409" i="11"/>
  <c r="AJ409" i="11"/>
  <c r="AI409" i="11"/>
  <c r="AX405" i="11"/>
  <c r="AW405" i="11"/>
  <c r="AV405" i="11"/>
  <c r="AU405" i="11"/>
  <c r="AT405" i="11"/>
  <c r="AS405" i="11"/>
  <c r="AR405" i="11"/>
  <c r="AQ405" i="11"/>
  <c r="AP405" i="11"/>
  <c r="AO405" i="11"/>
  <c r="AN405" i="11"/>
  <c r="AM405" i="11"/>
  <c r="AL405" i="11"/>
  <c r="AK405" i="11"/>
  <c r="AJ405" i="11"/>
  <c r="AI405" i="11"/>
  <c r="AX401" i="11"/>
  <c r="AW401" i="11"/>
  <c r="AV401" i="11"/>
  <c r="AU401" i="11"/>
  <c r="AT401" i="11"/>
  <c r="AS401" i="11"/>
  <c r="AR401" i="11"/>
  <c r="AQ401" i="11"/>
  <c r="AP401" i="11"/>
  <c r="AO401" i="11"/>
  <c r="AN401" i="11"/>
  <c r="AM401" i="11"/>
  <c r="AL401" i="11"/>
  <c r="AK401" i="11"/>
  <c r="AJ401" i="11"/>
  <c r="AI401" i="11"/>
  <c r="AX389" i="11"/>
  <c r="AW389" i="11"/>
  <c r="AV389" i="11"/>
  <c r="AU389" i="11"/>
  <c r="AT389" i="11"/>
  <c r="AS389" i="11"/>
  <c r="AR389" i="11"/>
  <c r="AQ389" i="11"/>
  <c r="AP389" i="11"/>
  <c r="AO389" i="11"/>
  <c r="AN389" i="11"/>
  <c r="AM389" i="11"/>
  <c r="AL389" i="11"/>
  <c r="AK389" i="11"/>
  <c r="AJ389" i="11"/>
  <c r="AI389" i="11"/>
  <c r="AX385" i="11"/>
  <c r="AW385" i="11"/>
  <c r="AV385" i="11"/>
  <c r="AU385" i="11"/>
  <c r="AT385" i="11"/>
  <c r="AS385" i="11"/>
  <c r="AR385" i="11"/>
  <c r="AQ385" i="11"/>
  <c r="AP385" i="11"/>
  <c r="AO385" i="11"/>
  <c r="AN385" i="11"/>
  <c r="AM385" i="11"/>
  <c r="AL385" i="11"/>
  <c r="AK385" i="11"/>
  <c r="AJ385" i="11"/>
  <c r="AI385" i="11"/>
  <c r="AX380" i="11"/>
  <c r="AW380" i="11"/>
  <c r="AV380" i="11"/>
  <c r="AU380" i="11"/>
  <c r="AT380" i="11"/>
  <c r="AS380" i="11"/>
  <c r="AR380" i="11"/>
  <c r="AQ380" i="11"/>
  <c r="AP380" i="11"/>
  <c r="AO380" i="11"/>
  <c r="AN380" i="11"/>
  <c r="AM380" i="11"/>
  <c r="AL380" i="11"/>
  <c r="AK380" i="11"/>
  <c r="AJ380" i="11"/>
  <c r="AI380" i="11"/>
  <c r="AX376" i="11"/>
  <c r="AW376" i="11"/>
  <c r="AV376" i="11"/>
  <c r="AU376" i="11"/>
  <c r="AT376" i="11"/>
  <c r="AS376" i="11"/>
  <c r="AR376" i="11"/>
  <c r="AQ376" i="11"/>
  <c r="AP376" i="11"/>
  <c r="AO376" i="11"/>
  <c r="AN376" i="11"/>
  <c r="AM376" i="11"/>
  <c r="AL376" i="11"/>
  <c r="AK376" i="11"/>
  <c r="AJ376" i="11"/>
  <c r="AI376" i="11"/>
  <c r="AX372" i="11"/>
  <c r="AW372" i="11"/>
  <c r="AV372" i="11"/>
  <c r="AU372" i="11"/>
  <c r="AT372" i="11"/>
  <c r="AS372" i="11"/>
  <c r="AR372" i="11"/>
  <c r="AQ372" i="11"/>
  <c r="AP372" i="11"/>
  <c r="AO372" i="11"/>
  <c r="AN372" i="11"/>
  <c r="AM372" i="11"/>
  <c r="AL372" i="11"/>
  <c r="AK372" i="11"/>
  <c r="AJ372" i="11"/>
  <c r="AI372" i="11"/>
  <c r="AX360" i="11"/>
  <c r="AW360" i="11"/>
  <c r="AV360" i="11"/>
  <c r="AU360" i="11"/>
  <c r="AT360" i="11"/>
  <c r="AS360" i="11"/>
  <c r="AR360" i="11"/>
  <c r="AQ360" i="11"/>
  <c r="AP360" i="11"/>
  <c r="AO360" i="11"/>
  <c r="AN360" i="11"/>
  <c r="AM360" i="11"/>
  <c r="AL360" i="11"/>
  <c r="AK360" i="11"/>
  <c r="AJ360" i="11"/>
  <c r="AI360" i="11"/>
  <c r="AX356" i="11"/>
  <c r="AW356" i="11"/>
  <c r="AV356" i="11"/>
  <c r="AU356" i="11"/>
  <c r="AT356" i="11"/>
  <c r="AS356" i="11"/>
  <c r="AR356" i="11"/>
  <c r="AQ356" i="11"/>
  <c r="AP356" i="11"/>
  <c r="AO356" i="11"/>
  <c r="AN356" i="11"/>
  <c r="AM356" i="11"/>
  <c r="AL356" i="11"/>
  <c r="AK356" i="11"/>
  <c r="AJ356" i="11"/>
  <c r="AI356" i="11"/>
  <c r="AX351" i="11"/>
  <c r="AW351" i="11"/>
  <c r="AV351" i="11"/>
  <c r="AU351" i="11"/>
  <c r="AT351" i="11"/>
  <c r="AS351" i="11"/>
  <c r="AR351" i="11"/>
  <c r="AQ351" i="11"/>
  <c r="AP351" i="11"/>
  <c r="AO351" i="11"/>
  <c r="AN351" i="11"/>
  <c r="AM351" i="11"/>
  <c r="AL351" i="11"/>
  <c r="AK351" i="11"/>
  <c r="AJ351" i="11"/>
  <c r="AI351" i="11"/>
  <c r="AX347" i="11"/>
  <c r="AW347" i="11"/>
  <c r="AV347" i="11"/>
  <c r="AU347" i="11"/>
  <c r="AT347" i="11"/>
  <c r="AS347" i="11"/>
  <c r="AR347" i="11"/>
  <c r="AQ347" i="11"/>
  <c r="AP347" i="11"/>
  <c r="AO347" i="11"/>
  <c r="AN347" i="11"/>
  <c r="AM347" i="11"/>
  <c r="AL347" i="11"/>
  <c r="AK347" i="11"/>
  <c r="AJ347" i="11"/>
  <c r="AI347" i="11"/>
  <c r="AX343" i="11"/>
  <c r="AW343" i="11"/>
  <c r="AV343" i="11"/>
  <c r="AU343" i="11"/>
  <c r="AT343" i="11"/>
  <c r="AS343" i="11"/>
  <c r="AR343" i="11"/>
  <c r="AQ343" i="11"/>
  <c r="AP343" i="11"/>
  <c r="AO343" i="11"/>
  <c r="AN343" i="11"/>
  <c r="AM343" i="11"/>
  <c r="AL343" i="11"/>
  <c r="AK343" i="11"/>
  <c r="AJ343" i="11"/>
  <c r="AI343" i="11"/>
  <c r="AX331" i="11"/>
  <c r="AW331" i="11"/>
  <c r="AV331" i="11"/>
  <c r="AU331" i="11"/>
  <c r="AT331" i="11"/>
  <c r="AS331" i="11"/>
  <c r="AR331" i="11"/>
  <c r="AQ331" i="11"/>
  <c r="AP331" i="11"/>
  <c r="AO331" i="11"/>
  <c r="AN331" i="11"/>
  <c r="AM331" i="11"/>
  <c r="AL331" i="11"/>
  <c r="AK331" i="11"/>
  <c r="AJ331" i="11"/>
  <c r="AI331" i="11"/>
  <c r="AX327" i="11"/>
  <c r="AW327" i="11"/>
  <c r="AV327" i="11"/>
  <c r="AU327" i="11"/>
  <c r="AT327" i="11"/>
  <c r="AS327" i="11"/>
  <c r="AR327" i="11"/>
  <c r="AQ327" i="11"/>
  <c r="AP327" i="11"/>
  <c r="AO327" i="11"/>
  <c r="AN327" i="11"/>
  <c r="AM327" i="11"/>
  <c r="AL327" i="11"/>
  <c r="AK327" i="11"/>
  <c r="AJ327" i="11"/>
  <c r="AI327" i="11"/>
  <c r="AX322" i="11"/>
  <c r="AW322" i="11"/>
  <c r="AV322" i="11"/>
  <c r="AU322" i="11"/>
  <c r="AT322" i="11"/>
  <c r="AS322" i="11"/>
  <c r="AR322" i="11"/>
  <c r="AQ322" i="11"/>
  <c r="AP322" i="11"/>
  <c r="AO322" i="11"/>
  <c r="AN322" i="11"/>
  <c r="AM322" i="11"/>
  <c r="AL322" i="11"/>
  <c r="AK322" i="11"/>
  <c r="AJ322" i="11"/>
  <c r="AI322" i="11"/>
  <c r="AX318" i="11"/>
  <c r="AW318" i="11"/>
  <c r="AV318" i="11"/>
  <c r="AU318" i="11"/>
  <c r="AT318" i="11"/>
  <c r="AS318" i="11"/>
  <c r="AR318" i="11"/>
  <c r="AQ318" i="11"/>
  <c r="AP318" i="11"/>
  <c r="AO318" i="11"/>
  <c r="AN318" i="11"/>
  <c r="AM318" i="11"/>
  <c r="AL318" i="11"/>
  <c r="AK318" i="11"/>
  <c r="AJ318" i="11"/>
  <c r="AI318" i="11"/>
  <c r="AX314" i="11"/>
  <c r="AW314" i="11"/>
  <c r="AV314" i="11"/>
  <c r="AU314" i="11"/>
  <c r="AT314" i="11"/>
  <c r="AS314" i="11"/>
  <c r="AR314" i="11"/>
  <c r="AQ314" i="11"/>
  <c r="AP314" i="11"/>
  <c r="AO314" i="11"/>
  <c r="AN314" i="11"/>
  <c r="AM314" i="11"/>
  <c r="AL314" i="11"/>
  <c r="AK314" i="11"/>
  <c r="AJ314" i="11"/>
  <c r="AI314" i="11"/>
  <c r="AX302" i="11"/>
  <c r="AW302" i="11"/>
  <c r="AV302" i="11"/>
  <c r="AU302" i="11"/>
  <c r="AT302" i="11"/>
  <c r="AS302" i="11"/>
  <c r="AR302" i="11"/>
  <c r="AQ302" i="11"/>
  <c r="AP302" i="11"/>
  <c r="AO302" i="11"/>
  <c r="AN302" i="11"/>
  <c r="AM302" i="11"/>
  <c r="AL302" i="11"/>
  <c r="AK302" i="11"/>
  <c r="AJ302" i="11"/>
  <c r="AI302" i="11"/>
  <c r="AX298" i="11"/>
  <c r="AW298" i="11"/>
  <c r="AV298" i="11"/>
  <c r="AU298" i="11"/>
  <c r="AT298" i="11"/>
  <c r="AS298" i="11"/>
  <c r="AR298" i="11"/>
  <c r="AQ298" i="11"/>
  <c r="AP298" i="11"/>
  <c r="AO298" i="11"/>
  <c r="AN298" i="11"/>
  <c r="AM298" i="11"/>
  <c r="AL298" i="11"/>
  <c r="AK298" i="11"/>
  <c r="AJ298" i="11"/>
  <c r="AI298" i="11"/>
  <c r="AX293" i="11"/>
  <c r="AW293" i="11"/>
  <c r="AV293" i="11"/>
  <c r="AU293" i="11"/>
  <c r="AT293" i="11"/>
  <c r="AS293" i="11"/>
  <c r="AR293" i="11"/>
  <c r="AQ293" i="11"/>
  <c r="AP293" i="11"/>
  <c r="AO293" i="11"/>
  <c r="AN293" i="11"/>
  <c r="AM293" i="11"/>
  <c r="AL293" i="11"/>
  <c r="AK293" i="11"/>
  <c r="AJ293" i="11"/>
  <c r="AI293" i="11"/>
  <c r="AX289" i="11"/>
  <c r="AW289" i="11"/>
  <c r="AV289" i="11"/>
  <c r="AU289" i="11"/>
  <c r="AT289" i="11"/>
  <c r="AS289" i="11"/>
  <c r="AR289" i="11"/>
  <c r="AQ289" i="11"/>
  <c r="AP289" i="11"/>
  <c r="AO289" i="11"/>
  <c r="AN289" i="11"/>
  <c r="AM289" i="11"/>
  <c r="AL289" i="11"/>
  <c r="AK289" i="11"/>
  <c r="AJ289" i="11"/>
  <c r="AI289" i="11"/>
  <c r="AX285" i="11"/>
  <c r="AW285" i="11"/>
  <c r="AV285" i="11"/>
  <c r="AU285" i="11"/>
  <c r="AT285" i="11"/>
  <c r="AS285" i="11"/>
  <c r="AR285" i="11"/>
  <c r="AP285" i="11"/>
  <c r="AO285" i="11"/>
  <c r="AN285" i="11"/>
  <c r="AM285" i="11"/>
  <c r="AL285" i="11"/>
  <c r="AK285" i="11"/>
  <c r="AJ285" i="11"/>
  <c r="AI285" i="11"/>
  <c r="AX273" i="11"/>
  <c r="AW273" i="11"/>
  <c r="AV273" i="11"/>
  <c r="AU273" i="11"/>
  <c r="AT273" i="11"/>
  <c r="AS273" i="11"/>
  <c r="AR273" i="11"/>
  <c r="AQ273" i="11"/>
  <c r="AP273" i="11"/>
  <c r="AO273" i="11"/>
  <c r="AN273" i="11"/>
  <c r="AM273" i="11"/>
  <c r="AL273" i="11"/>
  <c r="AK273" i="11"/>
  <c r="AJ273" i="11"/>
  <c r="AI273" i="11"/>
  <c r="AX269" i="11"/>
  <c r="AW269" i="11"/>
  <c r="AV269" i="11"/>
  <c r="AU269" i="11"/>
  <c r="AT269" i="11"/>
  <c r="AS269" i="11"/>
  <c r="AR269" i="11"/>
  <c r="AQ269" i="11"/>
  <c r="AP269" i="11"/>
  <c r="AO269" i="11"/>
  <c r="AN269" i="11"/>
  <c r="AM269" i="11"/>
  <c r="AL269" i="11"/>
  <c r="AK269" i="11"/>
  <c r="AJ269" i="11"/>
  <c r="AI269" i="11"/>
  <c r="AX264" i="11"/>
  <c r="AW264" i="11"/>
  <c r="AV264" i="11"/>
  <c r="AU264" i="11"/>
  <c r="AT264" i="11"/>
  <c r="AS264" i="11"/>
  <c r="AR264" i="11"/>
  <c r="AQ264" i="11"/>
  <c r="AP264" i="11"/>
  <c r="AO264" i="11"/>
  <c r="AN264" i="11"/>
  <c r="AM264" i="11"/>
  <c r="AL264" i="11"/>
  <c r="AK264" i="11"/>
  <c r="AJ264" i="11"/>
  <c r="AI264" i="11"/>
  <c r="AX260" i="11"/>
  <c r="AW260" i="11"/>
  <c r="AV260" i="11"/>
  <c r="AU260" i="11"/>
  <c r="AT260" i="11"/>
  <c r="AS260" i="11"/>
  <c r="AR260" i="11"/>
  <c r="AQ260" i="11"/>
  <c r="AP260" i="11"/>
  <c r="AO260" i="11"/>
  <c r="AN260" i="11"/>
  <c r="AM260" i="11"/>
  <c r="AL260" i="11"/>
  <c r="AK260" i="11"/>
  <c r="AJ260" i="11"/>
  <c r="AI260" i="11"/>
  <c r="AX256" i="11"/>
  <c r="AW256" i="11"/>
  <c r="AV256" i="11"/>
  <c r="AU256" i="11"/>
  <c r="AT256" i="11"/>
  <c r="AS256" i="11"/>
  <c r="AR256" i="11"/>
  <c r="AQ256" i="11"/>
  <c r="AP256" i="11"/>
  <c r="AO256" i="11"/>
  <c r="AN256" i="11"/>
  <c r="AM256" i="11"/>
  <c r="AL256" i="11"/>
  <c r="AK256" i="11"/>
  <c r="AJ256" i="11"/>
  <c r="AI256" i="11"/>
  <c r="AX244" i="11"/>
  <c r="AW244" i="11"/>
  <c r="AV244" i="11"/>
  <c r="AU244" i="11"/>
  <c r="AT244" i="11"/>
  <c r="AS244" i="11"/>
  <c r="AR244" i="11"/>
  <c r="AQ244" i="11"/>
  <c r="AP244" i="11"/>
  <c r="AO244" i="11"/>
  <c r="AN244" i="11"/>
  <c r="AM244" i="11"/>
  <c r="AL244" i="11"/>
  <c r="AK244" i="11"/>
  <c r="AJ244" i="11"/>
  <c r="AI244" i="11"/>
  <c r="AX240" i="11"/>
  <c r="AW240" i="11"/>
  <c r="AV240" i="11"/>
  <c r="AU240" i="11"/>
  <c r="AT240" i="11"/>
  <c r="AS240" i="11"/>
  <c r="AR240" i="11"/>
  <c r="AQ240" i="11"/>
  <c r="AP240" i="11"/>
  <c r="AO240" i="11"/>
  <c r="AN240" i="11"/>
  <c r="AM240" i="11"/>
  <c r="AL240" i="11"/>
  <c r="AK240" i="11"/>
  <c r="AJ240" i="11"/>
  <c r="AI240" i="11"/>
  <c r="AX235" i="11"/>
  <c r="AW235" i="11"/>
  <c r="AV235" i="11"/>
  <c r="AU235" i="11"/>
  <c r="AT235" i="11"/>
  <c r="AS235" i="11"/>
  <c r="AR235" i="11"/>
  <c r="AQ235" i="11"/>
  <c r="AP235" i="11"/>
  <c r="AO235" i="11"/>
  <c r="AN235" i="11"/>
  <c r="AM235" i="11"/>
  <c r="AL235" i="11"/>
  <c r="AK235" i="11"/>
  <c r="AJ235" i="11"/>
  <c r="AI235" i="11"/>
  <c r="AX231" i="11"/>
  <c r="AW231" i="11"/>
  <c r="AV231" i="11"/>
  <c r="AU231" i="11"/>
  <c r="AT231" i="11"/>
  <c r="AS231" i="11"/>
  <c r="AR231" i="11"/>
  <c r="AQ231" i="11"/>
  <c r="AP231" i="11"/>
  <c r="AO231" i="11"/>
  <c r="AN231" i="11"/>
  <c r="AM231" i="11"/>
  <c r="AL231" i="11"/>
  <c r="AK231" i="11"/>
  <c r="AJ231" i="11"/>
  <c r="AI231" i="11"/>
  <c r="AX227" i="11"/>
  <c r="AW227" i="11"/>
  <c r="AV227" i="11"/>
  <c r="AU227" i="11"/>
  <c r="AT227" i="11"/>
  <c r="AS227" i="11"/>
  <c r="AR227" i="11"/>
  <c r="AQ227" i="11"/>
  <c r="AP227" i="11"/>
  <c r="AO227" i="11"/>
  <c r="AN227" i="11"/>
  <c r="AM227" i="11"/>
  <c r="AL227" i="11"/>
  <c r="AK227" i="11"/>
  <c r="AJ227" i="11"/>
  <c r="AI227" i="11"/>
  <c r="AX215" i="11"/>
  <c r="AW215" i="11"/>
  <c r="AV215" i="11"/>
  <c r="AU215" i="11"/>
  <c r="AT215" i="11"/>
  <c r="AS215" i="11"/>
  <c r="AR215" i="11"/>
  <c r="AQ215" i="11"/>
  <c r="AP215" i="11"/>
  <c r="AO215" i="11"/>
  <c r="AN215" i="11"/>
  <c r="AM215" i="11"/>
  <c r="AL215" i="11"/>
  <c r="AK215" i="11"/>
  <c r="AJ215" i="11"/>
  <c r="AI215" i="11"/>
  <c r="AX211" i="11"/>
  <c r="AW211" i="11"/>
  <c r="AV211" i="11"/>
  <c r="AU211" i="11"/>
  <c r="AT211" i="11"/>
  <c r="AS211" i="11"/>
  <c r="AR211" i="11"/>
  <c r="AQ211" i="11"/>
  <c r="AP211" i="11"/>
  <c r="AO211" i="11"/>
  <c r="AN211" i="11"/>
  <c r="AM211" i="11"/>
  <c r="AL211" i="11"/>
  <c r="AK211" i="11"/>
  <c r="AJ211" i="11"/>
  <c r="AI211" i="11"/>
  <c r="AX206" i="11"/>
  <c r="AW206" i="11"/>
  <c r="AV206" i="11"/>
  <c r="AU206" i="11"/>
  <c r="AT206" i="11"/>
  <c r="AS206" i="11"/>
  <c r="AR206" i="11"/>
  <c r="AQ206" i="11"/>
  <c r="AP206" i="11"/>
  <c r="AO206" i="11"/>
  <c r="AN206" i="11"/>
  <c r="AM206" i="11"/>
  <c r="AL206" i="11"/>
  <c r="AK206" i="11"/>
  <c r="AJ206" i="11"/>
  <c r="AI206" i="11"/>
  <c r="AX202" i="11"/>
  <c r="AW202" i="11"/>
  <c r="AV202" i="11"/>
  <c r="AU202" i="11"/>
  <c r="AT202" i="11"/>
  <c r="AS202" i="11"/>
  <c r="AR202" i="11"/>
  <c r="AQ202" i="11"/>
  <c r="AP202" i="11"/>
  <c r="AO202" i="11"/>
  <c r="AN202" i="11"/>
  <c r="AM202" i="11"/>
  <c r="AL202" i="11"/>
  <c r="AK202" i="11"/>
  <c r="AJ202" i="11"/>
  <c r="AI202" i="11"/>
  <c r="AX198" i="11"/>
  <c r="AW198" i="11"/>
  <c r="AU198" i="11"/>
  <c r="AT198" i="11"/>
  <c r="AS198" i="11"/>
  <c r="AR198" i="11"/>
  <c r="AQ198" i="11"/>
  <c r="AP198" i="11"/>
  <c r="AO198" i="11"/>
  <c r="AN198" i="11"/>
  <c r="AM198" i="11"/>
  <c r="AL198" i="11"/>
  <c r="AK198" i="11"/>
  <c r="AJ198" i="11"/>
  <c r="AI198" i="11"/>
  <c r="AX186" i="11"/>
  <c r="AW186" i="11"/>
  <c r="AV186" i="11"/>
  <c r="AU186" i="11"/>
  <c r="AT186" i="11"/>
  <c r="AS186" i="11"/>
  <c r="AR186" i="11"/>
  <c r="AQ186" i="11"/>
  <c r="AP186" i="11"/>
  <c r="AO186" i="11"/>
  <c r="AN186" i="11"/>
  <c r="AM186" i="11"/>
  <c r="AL186" i="11"/>
  <c r="AK186" i="11"/>
  <c r="AJ186" i="11"/>
  <c r="AI186" i="11"/>
  <c r="AX182" i="11"/>
  <c r="AW182" i="11"/>
  <c r="AV182" i="11"/>
  <c r="AU182" i="11"/>
  <c r="AT182" i="11"/>
  <c r="AS182" i="11"/>
  <c r="AR182" i="11"/>
  <c r="AQ182" i="11"/>
  <c r="AP182" i="11"/>
  <c r="AO182" i="11"/>
  <c r="AN182" i="11"/>
  <c r="AM182" i="11"/>
  <c r="AL182" i="11"/>
  <c r="AK182" i="11"/>
  <c r="AJ182" i="11"/>
  <c r="AI182" i="11"/>
  <c r="AX177" i="11"/>
  <c r="AW177" i="11"/>
  <c r="AV177" i="11"/>
  <c r="AU177" i="11"/>
  <c r="AT177" i="11"/>
  <c r="AS177" i="11"/>
  <c r="AR177" i="11"/>
  <c r="AQ177" i="11"/>
  <c r="AP177" i="11"/>
  <c r="AO177" i="11"/>
  <c r="AN177" i="11"/>
  <c r="AM177" i="11"/>
  <c r="AL177" i="11"/>
  <c r="AK177" i="11"/>
  <c r="AJ177" i="11"/>
  <c r="AI177" i="11"/>
  <c r="AX173" i="11"/>
  <c r="AW173" i="11"/>
  <c r="AV173" i="11"/>
  <c r="AU173" i="11"/>
  <c r="AT173" i="11"/>
  <c r="AS173" i="11"/>
  <c r="AR173" i="11"/>
  <c r="AQ173" i="11"/>
  <c r="AP173" i="11"/>
  <c r="AO173" i="11"/>
  <c r="AN173" i="11"/>
  <c r="AM173" i="11"/>
  <c r="AL173" i="11"/>
  <c r="AK173" i="11"/>
  <c r="AJ173" i="11"/>
  <c r="AI173" i="11"/>
  <c r="AX169" i="11"/>
  <c r="AW169" i="11"/>
  <c r="AV169" i="11"/>
  <c r="AU169" i="11"/>
  <c r="AT169" i="11"/>
  <c r="AS169" i="11"/>
  <c r="AR169" i="11"/>
  <c r="AQ169" i="11"/>
  <c r="AP169" i="11"/>
  <c r="AO169" i="11"/>
  <c r="AN169" i="11"/>
  <c r="AM169" i="11"/>
  <c r="AL169" i="11"/>
  <c r="AK169" i="11"/>
  <c r="AJ169" i="11"/>
  <c r="AI169" i="11"/>
  <c r="AX157" i="11"/>
  <c r="AW157" i="11"/>
  <c r="AV157" i="11"/>
  <c r="AU157" i="11"/>
  <c r="AT157" i="11"/>
  <c r="AS157" i="11"/>
  <c r="AR157" i="11"/>
  <c r="AQ157" i="11"/>
  <c r="AP157" i="11"/>
  <c r="AO157" i="11"/>
  <c r="AN157" i="11"/>
  <c r="AM157" i="11"/>
  <c r="AL157" i="11"/>
  <c r="AK157" i="11"/>
  <c r="AJ157" i="11"/>
  <c r="AI157" i="11"/>
  <c r="AX153" i="11"/>
  <c r="AW153" i="11"/>
  <c r="AV153" i="11"/>
  <c r="AU153" i="11"/>
  <c r="AT153" i="11"/>
  <c r="AS153" i="11"/>
  <c r="AR153" i="11"/>
  <c r="AQ153" i="11"/>
  <c r="AP153" i="11"/>
  <c r="AO153" i="11"/>
  <c r="AN153" i="11"/>
  <c r="AM153" i="11"/>
  <c r="AL153" i="11"/>
  <c r="AK153" i="11"/>
  <c r="AJ153" i="11"/>
  <c r="AI153" i="11"/>
  <c r="AX148" i="11"/>
  <c r="AW148" i="11"/>
  <c r="AV148" i="11"/>
  <c r="AU148" i="11"/>
  <c r="AT148" i="11"/>
  <c r="AS148" i="11"/>
  <c r="AR148" i="11"/>
  <c r="AQ148" i="11"/>
  <c r="AP148" i="11"/>
  <c r="AO148" i="11"/>
  <c r="AN148" i="11"/>
  <c r="AM148" i="11"/>
  <c r="AL148" i="11"/>
  <c r="AK148" i="11"/>
  <c r="AJ148" i="11"/>
  <c r="AI148" i="11"/>
  <c r="AX144" i="11"/>
  <c r="AW144" i="11"/>
  <c r="AV144" i="11"/>
  <c r="AU144" i="11"/>
  <c r="AT144" i="11"/>
  <c r="AS144" i="11"/>
  <c r="AR144" i="11"/>
  <c r="AQ144" i="11"/>
  <c r="AP144" i="11"/>
  <c r="AO144" i="11"/>
  <c r="AN144" i="11"/>
  <c r="AM144" i="11"/>
  <c r="AL144" i="11"/>
  <c r="AK144" i="11"/>
  <c r="AJ144" i="11"/>
  <c r="AI144" i="11"/>
  <c r="AX140" i="11"/>
  <c r="AW140" i="11"/>
  <c r="AV140" i="11"/>
  <c r="AU140" i="11"/>
  <c r="AT140" i="11"/>
  <c r="AS140" i="11"/>
  <c r="AR140" i="11"/>
  <c r="AQ140" i="11"/>
  <c r="AP140" i="11"/>
  <c r="AO140" i="11"/>
  <c r="AN140" i="11"/>
  <c r="AM140" i="11"/>
  <c r="AL140" i="11"/>
  <c r="AK140" i="11"/>
  <c r="AJ140" i="11"/>
  <c r="AI140" i="11"/>
  <c r="AX128" i="11"/>
  <c r="AW128" i="11"/>
  <c r="AV128" i="11"/>
  <c r="AU128" i="11"/>
  <c r="AT128" i="11"/>
  <c r="AS128" i="11"/>
  <c r="AR128" i="11"/>
  <c r="AQ128" i="11"/>
  <c r="AP128" i="11"/>
  <c r="AO128" i="11"/>
  <c r="AN128" i="11"/>
  <c r="AM128" i="11"/>
  <c r="AL128" i="11"/>
  <c r="AK128" i="11"/>
  <c r="AJ128" i="11"/>
  <c r="AI128" i="11"/>
  <c r="AX124" i="11"/>
  <c r="AW124" i="11"/>
  <c r="AV124" i="11"/>
  <c r="AU124" i="11"/>
  <c r="AT124" i="11"/>
  <c r="AS124" i="11"/>
  <c r="AR124" i="11"/>
  <c r="AQ124" i="11"/>
  <c r="AP124" i="11"/>
  <c r="AO124" i="11"/>
  <c r="AN124" i="11"/>
  <c r="AM124" i="11"/>
  <c r="AL124" i="11"/>
  <c r="AK124" i="11"/>
  <c r="AJ124" i="11"/>
  <c r="AI124" i="11"/>
  <c r="AX119" i="11"/>
  <c r="AW119" i="11"/>
  <c r="AV119" i="11"/>
  <c r="AU119" i="11"/>
  <c r="AT119" i="11"/>
  <c r="AS119" i="11"/>
  <c r="AR119" i="11"/>
  <c r="AQ119" i="11"/>
  <c r="AP119" i="11"/>
  <c r="AO119" i="11"/>
  <c r="AN119" i="11"/>
  <c r="AM119" i="11"/>
  <c r="AL119" i="11"/>
  <c r="AK119" i="11"/>
  <c r="AJ119" i="11"/>
  <c r="AI119" i="11"/>
  <c r="AX115" i="11"/>
  <c r="AW115" i="11"/>
  <c r="AV115" i="11"/>
  <c r="AU115" i="11"/>
  <c r="AT115" i="11"/>
  <c r="AS115" i="11"/>
  <c r="AR115" i="11"/>
  <c r="AQ115" i="11"/>
  <c r="AP115" i="11"/>
  <c r="AO115" i="11"/>
  <c r="AN115" i="11"/>
  <c r="AM115" i="11"/>
  <c r="AL115" i="11"/>
  <c r="AK115" i="11"/>
  <c r="AJ115" i="11"/>
  <c r="AI115" i="11"/>
  <c r="AX111" i="11"/>
  <c r="AW111" i="11"/>
  <c r="AV111" i="11"/>
  <c r="AU111" i="11"/>
  <c r="AT111" i="11"/>
  <c r="AS111" i="11"/>
  <c r="AR111" i="11"/>
  <c r="AQ111" i="11"/>
  <c r="AP111" i="11"/>
  <c r="AO111" i="11"/>
  <c r="AN111" i="11"/>
  <c r="AM111" i="11"/>
  <c r="AL111" i="11"/>
  <c r="AK111" i="11"/>
  <c r="AJ111" i="11"/>
  <c r="AI111" i="11"/>
  <c r="AX99" i="11"/>
  <c r="AW99" i="11"/>
  <c r="AV99" i="11"/>
  <c r="AU99" i="11"/>
  <c r="AT99" i="11"/>
  <c r="AS99" i="11"/>
  <c r="AR99" i="11"/>
  <c r="AQ99" i="11"/>
  <c r="AP99" i="11"/>
  <c r="AO99" i="11"/>
  <c r="AN99" i="11"/>
  <c r="AM99" i="11"/>
  <c r="AL99" i="11"/>
  <c r="AK99" i="11"/>
  <c r="AJ99" i="11"/>
  <c r="AI99" i="11"/>
  <c r="AX95" i="11"/>
  <c r="AW95" i="11"/>
  <c r="AV95" i="11"/>
  <c r="AU95" i="11"/>
  <c r="AT95" i="11"/>
  <c r="AS95" i="11"/>
  <c r="AR95" i="11"/>
  <c r="AQ95" i="11"/>
  <c r="AP95" i="11"/>
  <c r="AO95" i="11"/>
  <c r="AN95" i="11"/>
  <c r="AM95" i="11"/>
  <c r="AL95" i="11"/>
  <c r="AK95" i="11"/>
  <c r="AJ95" i="11"/>
  <c r="AI95" i="11"/>
  <c r="AX90" i="11"/>
  <c r="AW90" i="11"/>
  <c r="AV90" i="11"/>
  <c r="AU90" i="11"/>
  <c r="AT90" i="11"/>
  <c r="AS90" i="11"/>
  <c r="AR90" i="11"/>
  <c r="AQ90" i="11"/>
  <c r="AP90" i="11"/>
  <c r="AO90" i="11"/>
  <c r="AN90" i="11"/>
  <c r="AM90" i="11"/>
  <c r="AL90" i="11"/>
  <c r="AK90" i="11"/>
  <c r="AJ90" i="11"/>
  <c r="AI90" i="11"/>
  <c r="AX86" i="11"/>
  <c r="AW86" i="11"/>
  <c r="AV86" i="11"/>
  <c r="AU86" i="11"/>
  <c r="AT86" i="11"/>
  <c r="AS86" i="11"/>
  <c r="AR86" i="11"/>
  <c r="AQ86" i="11"/>
  <c r="AP86" i="11"/>
  <c r="AO86" i="11"/>
  <c r="AN86" i="11"/>
  <c r="AM86" i="11"/>
  <c r="AL86" i="11"/>
  <c r="AK86" i="11"/>
  <c r="AJ86" i="11"/>
  <c r="AI86" i="11"/>
  <c r="AX82" i="11"/>
  <c r="AW82" i="11"/>
  <c r="AV82" i="11"/>
  <c r="AU82" i="11"/>
  <c r="AT82" i="11"/>
  <c r="AS82" i="11"/>
  <c r="AR82" i="11"/>
  <c r="AQ82" i="11"/>
  <c r="AP82" i="11"/>
  <c r="AO82" i="11"/>
  <c r="AN82" i="11"/>
  <c r="AM82" i="11"/>
  <c r="AL82" i="11"/>
  <c r="AK82" i="11"/>
  <c r="AJ82" i="11"/>
  <c r="AI82" i="11"/>
  <c r="AX70" i="11"/>
  <c r="AW70" i="11"/>
  <c r="AV70" i="11"/>
  <c r="AU70" i="11"/>
  <c r="AT70" i="11"/>
  <c r="AS70" i="11"/>
  <c r="AR70" i="11"/>
  <c r="AQ70" i="11"/>
  <c r="AP70" i="11"/>
  <c r="AO70" i="11"/>
  <c r="AN70" i="11"/>
  <c r="AM70" i="11"/>
  <c r="AL70" i="11"/>
  <c r="AK70" i="11"/>
  <c r="AJ70" i="11"/>
  <c r="AI70" i="11"/>
  <c r="AX66" i="11"/>
  <c r="AW66" i="11"/>
  <c r="AV66" i="11"/>
  <c r="AU66" i="11"/>
  <c r="AT66" i="11"/>
  <c r="AS66" i="11"/>
  <c r="AR66" i="11"/>
  <c r="AQ66" i="11"/>
  <c r="AP66" i="11"/>
  <c r="AO66" i="11"/>
  <c r="AN66" i="11"/>
  <c r="AM66" i="11"/>
  <c r="AL66" i="11"/>
  <c r="AK66" i="11"/>
  <c r="AJ66" i="11"/>
  <c r="AI66" i="11"/>
  <c r="AX61" i="11"/>
  <c r="AW61" i="11"/>
  <c r="AV61" i="11"/>
  <c r="AU61" i="11"/>
  <c r="AT61" i="11"/>
  <c r="AS61" i="11"/>
  <c r="AR61" i="11"/>
  <c r="AQ61" i="11"/>
  <c r="AP61" i="11"/>
  <c r="AO61" i="11"/>
  <c r="AN61" i="11"/>
  <c r="AM61" i="11"/>
  <c r="AL61" i="11"/>
  <c r="AK61" i="11"/>
  <c r="AJ61" i="11"/>
  <c r="AI61" i="11"/>
  <c r="AX57" i="11"/>
  <c r="AW57" i="11"/>
  <c r="AV57" i="11"/>
  <c r="AU57" i="11"/>
  <c r="AT57" i="11"/>
  <c r="AS57" i="11"/>
  <c r="AR57" i="11"/>
  <c r="AQ57" i="11"/>
  <c r="AP57" i="11"/>
  <c r="AO57" i="11"/>
  <c r="AN57" i="11"/>
  <c r="AM57" i="11"/>
  <c r="AL57" i="11"/>
  <c r="AK57" i="11"/>
  <c r="AJ57" i="11"/>
  <c r="AI57" i="11"/>
  <c r="AX53" i="11"/>
  <c r="AW53" i="11"/>
  <c r="AV53" i="11"/>
  <c r="AU53" i="11"/>
  <c r="AT53" i="11"/>
  <c r="AS53" i="11"/>
  <c r="AR53" i="11"/>
  <c r="AQ53" i="11"/>
  <c r="AP53" i="11"/>
  <c r="AO53" i="11"/>
  <c r="AN53" i="11"/>
  <c r="AM53" i="11"/>
  <c r="AL53" i="11"/>
  <c r="AK53" i="11"/>
  <c r="AJ53" i="11"/>
  <c r="AI53" i="11"/>
  <c r="AX41" i="11"/>
  <c r="AW41" i="11"/>
  <c r="AV41" i="11"/>
  <c r="AU41" i="11"/>
  <c r="AT41" i="11"/>
  <c r="AS41" i="11"/>
  <c r="AR41" i="11"/>
  <c r="AQ41" i="11"/>
  <c r="AP41" i="11"/>
  <c r="AO41" i="11"/>
  <c r="AN41" i="11"/>
  <c r="AM41" i="11"/>
  <c r="AL41" i="11"/>
  <c r="AK41" i="11"/>
  <c r="AJ41" i="11"/>
  <c r="AI41" i="11"/>
  <c r="AX37" i="11"/>
  <c r="AW37" i="11"/>
  <c r="AV37" i="11"/>
  <c r="AU37" i="11"/>
  <c r="AT37" i="11"/>
  <c r="AS37" i="11"/>
  <c r="AR37" i="11"/>
  <c r="AQ37" i="11"/>
  <c r="AP37" i="11"/>
  <c r="AO37" i="11"/>
  <c r="AN37" i="11"/>
  <c r="AM37" i="11"/>
  <c r="AL37" i="11"/>
  <c r="AK37" i="11"/>
  <c r="AJ37" i="11"/>
  <c r="AI37" i="11"/>
  <c r="AH32" i="11"/>
  <c r="AG32" i="11"/>
  <c r="AF32" i="11"/>
  <c r="AE32" i="11"/>
  <c r="AD32" i="11"/>
  <c r="AC32" i="11"/>
  <c r="AB32" i="11"/>
  <c r="AA32" i="11"/>
  <c r="Z32" i="11"/>
  <c r="Y32" i="11"/>
  <c r="X32" i="11"/>
  <c r="W32" i="11"/>
  <c r="V32" i="11"/>
  <c r="U32" i="11"/>
  <c r="T32" i="11"/>
  <c r="S32" i="11"/>
  <c r="AH30" i="11"/>
  <c r="S70" i="7" s="1"/>
  <c r="AG30" i="11"/>
  <c r="AF30" i="11"/>
  <c r="AE30" i="11"/>
  <c r="S40" i="7" s="1"/>
  <c r="AD30" i="11"/>
  <c r="AT32" i="11" s="1"/>
  <c r="AC30" i="11"/>
  <c r="AB30" i="11"/>
  <c r="AA30" i="11"/>
  <c r="Z30" i="11"/>
  <c r="Y30" i="11"/>
  <c r="S10" i="7" s="1"/>
  <c r="X30" i="11"/>
  <c r="W30" i="11"/>
  <c r="V30" i="11"/>
  <c r="U30" i="11"/>
  <c r="T30" i="11"/>
  <c r="S30" i="11"/>
  <c r="AH28" i="11"/>
  <c r="L490" i="7" s="1"/>
  <c r="AG28" i="11"/>
  <c r="L550" i="7" s="1"/>
  <c r="AF28" i="11"/>
  <c r="L520" i="7" s="1"/>
  <c r="AE28" i="11"/>
  <c r="L310" i="7" s="1"/>
  <c r="M321" i="7" s="1"/>
  <c r="AD28" i="11"/>
  <c r="AC28" i="11"/>
  <c r="L430" i="7" s="1"/>
  <c r="AB28" i="11"/>
  <c r="L400" i="7" s="1"/>
  <c r="M411" i="7" s="1"/>
  <c r="AA28" i="11"/>
  <c r="L370" i="7" s="1"/>
  <c r="M381" i="7" s="1"/>
  <c r="Z28" i="11"/>
  <c r="L340" i="7" s="1"/>
  <c r="Y28" i="11"/>
  <c r="X28" i="11"/>
  <c r="W28" i="11"/>
  <c r="V28" i="11"/>
  <c r="U28" i="11"/>
  <c r="T28" i="11"/>
  <c r="S28" i="11"/>
  <c r="AX28" i="11"/>
  <c r="AT28" i="11"/>
  <c r="AP28" i="11"/>
  <c r="AO28" i="11"/>
  <c r="AN28" i="11"/>
  <c r="AM28" i="11"/>
  <c r="AL28" i="11"/>
  <c r="AK28" i="11"/>
  <c r="AJ28" i="11"/>
  <c r="AI28" i="11"/>
  <c r="AH22" i="11"/>
  <c r="AG22" i="11"/>
  <c r="AF22" i="11"/>
  <c r="AE22" i="11"/>
  <c r="AD22" i="11"/>
  <c r="AT24" i="11" s="1"/>
  <c r="AC22" i="11"/>
  <c r="AB22" i="11"/>
  <c r="AA22" i="11"/>
  <c r="Z22" i="11"/>
  <c r="Y22" i="11"/>
  <c r="X22" i="11"/>
  <c r="W22" i="11"/>
  <c r="V22" i="11"/>
  <c r="U22" i="11"/>
  <c r="T22" i="11"/>
  <c r="S22" i="11"/>
  <c r="AH16" i="11"/>
  <c r="F490" i="7" s="1"/>
  <c r="AG16" i="11"/>
  <c r="F550" i="7" s="1"/>
  <c r="G550" i="7" s="1"/>
  <c r="AF16" i="11"/>
  <c r="F520" i="7" s="1"/>
  <c r="AE16" i="11"/>
  <c r="F310" i="7" s="1"/>
  <c r="G321" i="7" s="1"/>
  <c r="AD16" i="11"/>
  <c r="AC16" i="11"/>
  <c r="F430" i="7" s="1"/>
  <c r="G441" i="7" s="1"/>
  <c r="AB16" i="11"/>
  <c r="F400" i="7" s="1"/>
  <c r="G411" i="7" s="1"/>
  <c r="AA16" i="11"/>
  <c r="F370" i="7" s="1"/>
  <c r="G371" i="7" s="1"/>
  <c r="Z16" i="11"/>
  <c r="F340" i="7" s="1"/>
  <c r="Y16" i="11"/>
  <c r="X16" i="11"/>
  <c r="W16" i="11"/>
  <c r="V16" i="11"/>
  <c r="U16" i="11"/>
  <c r="T16" i="11"/>
  <c r="S16" i="11"/>
  <c r="AH12" i="11"/>
  <c r="D490" i="7" s="1"/>
  <c r="AG12" i="11"/>
  <c r="D550" i="7" s="1"/>
  <c r="E550" i="7" s="1"/>
  <c r="AF12" i="11"/>
  <c r="D520" i="7" s="1"/>
  <c r="AE12" i="11"/>
  <c r="D310" i="7" s="1"/>
  <c r="E321" i="7" s="1"/>
  <c r="AD12" i="11"/>
  <c r="AC12" i="11"/>
  <c r="D430" i="7" s="1"/>
  <c r="E441" i="7" s="1"/>
  <c r="AB12" i="11"/>
  <c r="D400" i="7" s="1"/>
  <c r="AA12" i="11"/>
  <c r="D370" i="7" s="1"/>
  <c r="E371" i="7" s="1"/>
  <c r="Z12" i="11"/>
  <c r="D340" i="7" s="1"/>
  <c r="Y12" i="11"/>
  <c r="D100" i="7" s="1"/>
  <c r="X12" i="11"/>
  <c r="D280" i="7" s="1"/>
  <c r="W12" i="11"/>
  <c r="D250" i="7" s="1"/>
  <c r="E257" i="7" s="1"/>
  <c r="V12" i="11"/>
  <c r="D220" i="7" s="1"/>
  <c r="U12" i="11"/>
  <c r="D190" i="7" s="1"/>
  <c r="T12" i="11"/>
  <c r="D160" i="7" s="1"/>
  <c r="E161" i="7" s="1"/>
  <c r="S12" i="11"/>
  <c r="D130" i="7" s="1"/>
  <c r="AH10" i="11"/>
  <c r="AG10" i="11"/>
  <c r="AF10" i="11"/>
  <c r="AE10" i="11"/>
  <c r="AD10" i="11"/>
  <c r="AT12" i="11" s="1"/>
  <c r="AC10" i="11"/>
  <c r="AB10" i="11"/>
  <c r="AA10" i="11"/>
  <c r="Z10" i="11"/>
  <c r="Y10" i="11"/>
  <c r="X10" i="11"/>
  <c r="W10" i="11"/>
  <c r="D250" i="8" s="1"/>
  <c r="E257" i="8" s="1"/>
  <c r="V10" i="11"/>
  <c r="U10" i="11"/>
  <c r="T10" i="11"/>
  <c r="S10" i="11"/>
  <c r="AH8" i="11"/>
  <c r="B490" i="7" s="1"/>
  <c r="AG8" i="11"/>
  <c r="B550" i="7" s="1"/>
  <c r="C550" i="7" s="1"/>
  <c r="AF8" i="11"/>
  <c r="B520" i="7" s="1"/>
  <c r="AE8" i="11"/>
  <c r="B310" i="7" s="1"/>
  <c r="AD8" i="11"/>
  <c r="AC8" i="11"/>
  <c r="B430" i="7" s="1"/>
  <c r="AB8" i="11"/>
  <c r="B400" i="7" s="1"/>
  <c r="AA8" i="11"/>
  <c r="B370" i="7" s="1"/>
  <c r="C371" i="7" s="1"/>
  <c r="Z8" i="11"/>
  <c r="B340" i="7" s="1"/>
  <c r="Y8" i="11"/>
  <c r="B100" i="7" s="1"/>
  <c r="X8" i="11"/>
  <c r="B280" i="7" s="1"/>
  <c r="W8" i="11"/>
  <c r="B250" i="7" s="1"/>
  <c r="C257" i="7" s="1"/>
  <c r="V8" i="11"/>
  <c r="B220" i="7" s="1"/>
  <c r="U8" i="11"/>
  <c r="B190" i="7" s="1"/>
  <c r="T8" i="11"/>
  <c r="B160" i="7" s="1"/>
  <c r="C161" i="7" s="1"/>
  <c r="S8" i="11"/>
  <c r="B130" i="7" s="1"/>
  <c r="T6" i="11"/>
  <c r="B160" i="8" s="1"/>
  <c r="C161" i="8" s="1"/>
  <c r="U6" i="11"/>
  <c r="B190" i="8" s="1"/>
  <c r="V6" i="11"/>
  <c r="B220" i="8" s="1"/>
  <c r="W6" i="11"/>
  <c r="X6" i="11"/>
  <c r="B280" i="8" s="1"/>
  <c r="Y6" i="11"/>
  <c r="B100" i="8" s="1"/>
  <c r="Z6" i="11"/>
  <c r="AA6" i="11"/>
  <c r="AB6" i="11"/>
  <c r="AC6" i="11"/>
  <c r="AD6" i="11"/>
  <c r="AT8" i="11" s="1"/>
  <c r="AE6" i="11"/>
  <c r="AF6" i="11"/>
  <c r="AG6" i="11"/>
  <c r="AH6" i="11"/>
  <c r="S6" i="11"/>
  <c r="AU28" i="11" l="1"/>
  <c r="AV28" i="11"/>
  <c r="AR28" i="11"/>
  <c r="M446" i="7"/>
  <c r="M441" i="7"/>
  <c r="AS28" i="11"/>
  <c r="AW28" i="11"/>
  <c r="AN12" i="11"/>
  <c r="D280" i="8"/>
  <c r="G520" i="7"/>
  <c r="G527" i="7"/>
  <c r="G526" i="7"/>
  <c r="AV32" i="11"/>
  <c r="N520" i="8"/>
  <c r="B70" i="8"/>
  <c r="AS8" i="11"/>
  <c r="B430" i="8"/>
  <c r="C190" i="8"/>
  <c r="C198" i="8"/>
  <c r="C206" i="8"/>
  <c r="C205" i="8"/>
  <c r="C193" i="8"/>
  <c r="C196" i="8"/>
  <c r="C202" i="8"/>
  <c r="C191" i="8"/>
  <c r="C192" i="8"/>
  <c r="C197" i="8"/>
  <c r="C203" i="8"/>
  <c r="C208" i="8"/>
  <c r="C195" i="8"/>
  <c r="C201" i="8"/>
  <c r="C207" i="8"/>
  <c r="C100" i="7"/>
  <c r="C101" i="7"/>
  <c r="C106" i="7"/>
  <c r="C111" i="7"/>
  <c r="C102" i="7"/>
  <c r="C107" i="7"/>
  <c r="C112" i="7"/>
  <c r="C116" i="7"/>
  <c r="C105" i="7"/>
  <c r="C110" i="7"/>
  <c r="C115" i="7"/>
  <c r="C118" i="7"/>
  <c r="C113" i="7"/>
  <c r="C103" i="7"/>
  <c r="C108" i="7"/>
  <c r="C117" i="7"/>
  <c r="AO12" i="11"/>
  <c r="D100" i="8"/>
  <c r="AW12" i="11"/>
  <c r="D550" i="8"/>
  <c r="E550" i="8" s="1"/>
  <c r="E100" i="7"/>
  <c r="E105" i="7"/>
  <c r="E110" i="7"/>
  <c r="E115" i="7"/>
  <c r="E118" i="7"/>
  <c r="E101" i="7"/>
  <c r="E106" i="7"/>
  <c r="E111" i="7"/>
  <c r="E103" i="7"/>
  <c r="E108" i="7"/>
  <c r="E113" i="7"/>
  <c r="E117" i="7"/>
  <c r="E107" i="7"/>
  <c r="E102" i="7"/>
  <c r="E112" i="7"/>
  <c r="E116" i="7"/>
  <c r="AO16" i="11"/>
  <c r="F100" i="7"/>
  <c r="AO24" i="11"/>
  <c r="J100" i="8"/>
  <c r="AW24" i="11"/>
  <c r="J550" i="8"/>
  <c r="K550" i="8" s="1"/>
  <c r="M550" i="7"/>
  <c r="M565" i="7"/>
  <c r="M562" i="7"/>
  <c r="AO32" i="11"/>
  <c r="N10" i="8"/>
  <c r="L100" i="8"/>
  <c r="AW32" i="11"/>
  <c r="N550" i="8"/>
  <c r="D70" i="8"/>
  <c r="L100" i="7"/>
  <c r="N10" i="7"/>
  <c r="Q10" i="7" s="1"/>
  <c r="N550" i="7"/>
  <c r="D70" i="7"/>
  <c r="AR8" i="11"/>
  <c r="B400" i="8"/>
  <c r="C160" i="8"/>
  <c r="C167" i="8"/>
  <c r="C168" i="8"/>
  <c r="C177" i="8"/>
  <c r="C175" i="8"/>
  <c r="C165" i="8"/>
  <c r="C170" i="8"/>
  <c r="C163" i="8"/>
  <c r="C176" i="8"/>
  <c r="C171" i="8"/>
  <c r="C340" i="7"/>
  <c r="C356" i="7"/>
  <c r="C358" i="7"/>
  <c r="C345" i="7"/>
  <c r="C490" i="7"/>
  <c r="C496" i="7"/>
  <c r="C497" i="7"/>
  <c r="AP12" i="11"/>
  <c r="D340" i="8"/>
  <c r="AX12" i="11"/>
  <c r="D490" i="8"/>
  <c r="E340" i="7"/>
  <c r="E345" i="7"/>
  <c r="E356" i="7"/>
  <c r="E358" i="7"/>
  <c r="E490" i="7"/>
  <c r="E496" i="7"/>
  <c r="E497" i="7"/>
  <c r="G340" i="7"/>
  <c r="G358" i="7"/>
  <c r="G345" i="7"/>
  <c r="G356" i="7"/>
  <c r="G490" i="7"/>
  <c r="G496" i="7"/>
  <c r="G497" i="7"/>
  <c r="AP24" i="11"/>
  <c r="J340" i="8"/>
  <c r="AX24" i="11"/>
  <c r="J490" i="8"/>
  <c r="M340" i="7"/>
  <c r="M356" i="7"/>
  <c r="M343" i="7"/>
  <c r="M352" i="7"/>
  <c r="M490" i="7"/>
  <c r="M495" i="7"/>
  <c r="M505" i="7"/>
  <c r="M502" i="7"/>
  <c r="AP32" i="11"/>
  <c r="N340" i="8"/>
  <c r="B40" i="8"/>
  <c r="AX32" i="11"/>
  <c r="F70" i="8"/>
  <c r="N490" i="8"/>
  <c r="N340" i="7"/>
  <c r="B40" i="7"/>
  <c r="N490" i="7"/>
  <c r="F70" i="7"/>
  <c r="Q70" i="7" s="1"/>
  <c r="C280" i="7"/>
  <c r="C281" i="7"/>
  <c r="C293" i="7"/>
  <c r="C287" i="7"/>
  <c r="C283" i="7"/>
  <c r="C285" i="7"/>
  <c r="C291" i="7"/>
  <c r="C296" i="7"/>
  <c r="C292" i="7"/>
  <c r="C298" i="7"/>
  <c r="C288" i="7"/>
  <c r="C297" i="7"/>
  <c r="AV12" i="11"/>
  <c r="D520" i="8"/>
  <c r="AN24" i="11"/>
  <c r="J280" i="8"/>
  <c r="K288" i="8" s="1"/>
  <c r="M520" i="7"/>
  <c r="M535" i="7"/>
  <c r="M532" i="7"/>
  <c r="M525" i="7"/>
  <c r="N520" i="7"/>
  <c r="B70" i="7"/>
  <c r="AI8" i="11"/>
  <c r="B130" i="8"/>
  <c r="C370" i="7"/>
  <c r="C378" i="7"/>
  <c r="C386" i="7"/>
  <c r="C377" i="7"/>
  <c r="C375" i="7"/>
  <c r="C376" i="7"/>
  <c r="C385" i="7"/>
  <c r="AQ12" i="11"/>
  <c r="D370" i="8"/>
  <c r="G370" i="7"/>
  <c r="G375" i="7"/>
  <c r="G386" i="7"/>
  <c r="G376" i="7"/>
  <c r="G385" i="7"/>
  <c r="G378" i="7"/>
  <c r="G377" i="7"/>
  <c r="M370" i="7"/>
  <c r="M371" i="7"/>
  <c r="M372" i="7"/>
  <c r="M373" i="7"/>
  <c r="M380" i="7"/>
  <c r="M382" i="7"/>
  <c r="M386" i="7"/>
  <c r="L130" i="7"/>
  <c r="B10" i="7"/>
  <c r="AP8" i="11"/>
  <c r="B340" i="8"/>
  <c r="E160" i="7"/>
  <c r="E170" i="7"/>
  <c r="E163" i="7"/>
  <c r="E175" i="7"/>
  <c r="E168" i="7"/>
  <c r="E176" i="7"/>
  <c r="E177" i="7"/>
  <c r="E171" i="7"/>
  <c r="E165" i="7"/>
  <c r="E167" i="7"/>
  <c r="AJ16" i="11"/>
  <c r="F160" i="7"/>
  <c r="G161" i="7" s="1"/>
  <c r="AJ24" i="11"/>
  <c r="J160" i="8"/>
  <c r="L160" i="8"/>
  <c r="M161" i="8" s="1"/>
  <c r="D10" i="8"/>
  <c r="E11" i="8" s="1"/>
  <c r="N400" i="7"/>
  <c r="F40" i="7"/>
  <c r="C190" i="7"/>
  <c r="C195" i="7"/>
  <c r="C207" i="7"/>
  <c r="C198" i="7"/>
  <c r="C205" i="7"/>
  <c r="C193" i="7"/>
  <c r="C206" i="7"/>
  <c r="C192" i="7"/>
  <c r="C202" i="7"/>
  <c r="C196" i="7"/>
  <c r="C197" i="7"/>
  <c r="C203" i="7"/>
  <c r="C201" i="7"/>
  <c r="C208" i="7"/>
  <c r="C191" i="7"/>
  <c r="AS12" i="11"/>
  <c r="D430" i="8"/>
  <c r="E441" i="8" s="1"/>
  <c r="AK24" i="11"/>
  <c r="J190" i="8"/>
  <c r="M430" i="7"/>
  <c r="M433" i="7"/>
  <c r="M440" i="7"/>
  <c r="M442" i="7"/>
  <c r="M431" i="7"/>
  <c r="AK32" i="11"/>
  <c r="L190" i="8"/>
  <c r="F10" i="8"/>
  <c r="AS32" i="11"/>
  <c r="N430" i="8"/>
  <c r="H40" i="8"/>
  <c r="L190" i="7"/>
  <c r="F10" i="7"/>
  <c r="N430" i="7"/>
  <c r="H40" i="7"/>
  <c r="C520" i="7"/>
  <c r="C526" i="7"/>
  <c r="C527" i="7"/>
  <c r="E520" i="7"/>
  <c r="E526" i="7"/>
  <c r="E527" i="7"/>
  <c r="AN32" i="11"/>
  <c r="L280" i="8"/>
  <c r="L10" i="8"/>
  <c r="AQ8" i="11"/>
  <c r="B370" i="8"/>
  <c r="AI12" i="11"/>
  <c r="D130" i="8"/>
  <c r="E370" i="7"/>
  <c r="E385" i="7"/>
  <c r="E378" i="7"/>
  <c r="E377" i="7"/>
  <c r="E376" i="7"/>
  <c r="E375" i="7"/>
  <c r="E386" i="7"/>
  <c r="AI24" i="11"/>
  <c r="J130" i="8"/>
  <c r="AI32" i="11"/>
  <c r="L130" i="8"/>
  <c r="B10" i="8"/>
  <c r="N370" i="7"/>
  <c r="D40" i="7"/>
  <c r="AX8" i="11"/>
  <c r="B490" i="8"/>
  <c r="C400" i="7"/>
  <c r="C415" i="7"/>
  <c r="C407" i="7"/>
  <c r="C416" i="7"/>
  <c r="C418" i="7"/>
  <c r="C408" i="7"/>
  <c r="C406" i="7"/>
  <c r="C401" i="7"/>
  <c r="C405" i="7"/>
  <c r="AJ12" i="11"/>
  <c r="D160" i="8"/>
  <c r="E161" i="8" s="1"/>
  <c r="E400" i="7"/>
  <c r="E405" i="7"/>
  <c r="E406" i="7"/>
  <c r="E407" i="7"/>
  <c r="E416" i="7"/>
  <c r="E401" i="7"/>
  <c r="E408" i="7"/>
  <c r="E415" i="7"/>
  <c r="E418" i="7"/>
  <c r="AR24" i="11"/>
  <c r="J400" i="8"/>
  <c r="K415" i="8" s="1"/>
  <c r="M416" i="7"/>
  <c r="M400" i="7"/>
  <c r="M410" i="7"/>
  <c r="M412" i="7"/>
  <c r="M402" i="7"/>
  <c r="M403" i="7"/>
  <c r="M401" i="7"/>
  <c r="L160" i="7"/>
  <c r="M161" i="7" s="1"/>
  <c r="D10" i="7"/>
  <c r="E11" i="7" s="1"/>
  <c r="AW8" i="11"/>
  <c r="B550" i="8"/>
  <c r="C550" i="8" s="1"/>
  <c r="C430" i="7"/>
  <c r="C431" i="7"/>
  <c r="C437" i="7"/>
  <c r="C443" i="7"/>
  <c r="C448" i="7"/>
  <c r="C438" i="7"/>
  <c r="C435" i="7"/>
  <c r="C447" i="7"/>
  <c r="C436" i="7"/>
  <c r="C446" i="7"/>
  <c r="E190" i="7"/>
  <c r="E192" i="7"/>
  <c r="E196" i="7"/>
  <c r="E197" i="7"/>
  <c r="E203" i="7"/>
  <c r="E201" i="7"/>
  <c r="E206" i="7"/>
  <c r="E191" i="7"/>
  <c r="E208" i="7"/>
  <c r="E193" i="7"/>
  <c r="E198" i="7"/>
  <c r="E202" i="7"/>
  <c r="E195" i="7"/>
  <c r="E205" i="7"/>
  <c r="E207" i="7"/>
  <c r="G430" i="7"/>
  <c r="G437" i="7"/>
  <c r="G443" i="7"/>
  <c r="G448" i="7"/>
  <c r="G435" i="7"/>
  <c r="G447" i="7"/>
  <c r="G431" i="7"/>
  <c r="G438" i="7"/>
  <c r="G436" i="7"/>
  <c r="G446" i="7"/>
  <c r="AV8" i="11"/>
  <c r="B520" i="8"/>
  <c r="C280" i="8"/>
  <c r="C287" i="8"/>
  <c r="C293" i="8"/>
  <c r="C281" i="8"/>
  <c r="C288" i="8"/>
  <c r="C297" i="8"/>
  <c r="C298" i="8"/>
  <c r="C283" i="8"/>
  <c r="C291" i="8"/>
  <c r="C292" i="8"/>
  <c r="C296" i="8"/>
  <c r="C285" i="8"/>
  <c r="C220" i="7"/>
  <c r="C223" i="7"/>
  <c r="C221" i="7"/>
  <c r="C236" i="7"/>
  <c r="C226" i="7"/>
  <c r="C227" i="7"/>
  <c r="C231" i="7"/>
  <c r="C237" i="7"/>
  <c r="C233" i="7"/>
  <c r="C230" i="7"/>
  <c r="C228" i="7"/>
  <c r="C225" i="7"/>
  <c r="C232" i="7"/>
  <c r="AL12" i="11"/>
  <c r="D220" i="8"/>
  <c r="E220" i="7"/>
  <c r="E237" i="7"/>
  <c r="E221" i="7"/>
  <c r="E228" i="7"/>
  <c r="E232" i="7"/>
  <c r="E227" i="7"/>
  <c r="E231" i="7"/>
  <c r="E226" i="7"/>
  <c r="E223" i="7"/>
  <c r="E233" i="7"/>
  <c r="E236" i="7"/>
  <c r="E225" i="7"/>
  <c r="E230" i="7"/>
  <c r="AL16" i="11"/>
  <c r="F220" i="7"/>
  <c r="AL24" i="11"/>
  <c r="J220" i="8"/>
  <c r="K223" i="8" s="1"/>
  <c r="AL32" i="11"/>
  <c r="L220" i="8"/>
  <c r="H10" i="8"/>
  <c r="L220" i="7"/>
  <c r="H10" i="7"/>
  <c r="C220" i="8"/>
  <c r="C221" i="8"/>
  <c r="C227" i="8"/>
  <c r="C231" i="8"/>
  <c r="C237" i="8"/>
  <c r="C233" i="8"/>
  <c r="C236" i="8"/>
  <c r="C225" i="8"/>
  <c r="C226" i="8"/>
  <c r="C228" i="8"/>
  <c r="C223" i="8"/>
  <c r="C230" i="8"/>
  <c r="C232" i="8"/>
  <c r="E280" i="7"/>
  <c r="E297" i="7"/>
  <c r="E292" i="7"/>
  <c r="E298" i="7"/>
  <c r="E293" i="7"/>
  <c r="E281" i="7"/>
  <c r="E287" i="7"/>
  <c r="E285" i="7"/>
  <c r="E296" i="7"/>
  <c r="E283" i="7"/>
  <c r="E291" i="7"/>
  <c r="E288" i="7"/>
  <c r="AN16" i="11"/>
  <c r="F280" i="7"/>
  <c r="AV24" i="11"/>
  <c r="J520" i="8"/>
  <c r="L280" i="7"/>
  <c r="L10" i="7"/>
  <c r="C130" i="7"/>
  <c r="C140" i="7"/>
  <c r="C135" i="7"/>
  <c r="C141" i="7"/>
  <c r="C146" i="7"/>
  <c r="C142" i="7"/>
  <c r="C131" i="7"/>
  <c r="C133" i="7"/>
  <c r="C137" i="7"/>
  <c r="C132" i="7"/>
  <c r="C138" i="7"/>
  <c r="C147" i="7"/>
  <c r="C145" i="7"/>
  <c r="C136" i="7"/>
  <c r="C148" i="7"/>
  <c r="C143" i="7"/>
  <c r="E130" i="7"/>
  <c r="E131" i="7"/>
  <c r="E136" i="7"/>
  <c r="E143" i="7"/>
  <c r="E135" i="7"/>
  <c r="E141" i="7"/>
  <c r="E146" i="7"/>
  <c r="E142" i="7"/>
  <c r="E132" i="7"/>
  <c r="E147" i="7"/>
  <c r="E145" i="7"/>
  <c r="E148" i="7"/>
  <c r="E138" i="7"/>
  <c r="E137" i="7"/>
  <c r="E133" i="7"/>
  <c r="E140" i="7"/>
  <c r="AI16" i="11"/>
  <c r="F130" i="7"/>
  <c r="AQ24" i="11"/>
  <c r="J370" i="8"/>
  <c r="AQ28" i="11"/>
  <c r="AQ32" i="11"/>
  <c r="N370" i="8"/>
  <c r="D40" i="8"/>
  <c r="C177" i="7"/>
  <c r="C160" i="7"/>
  <c r="C168" i="7"/>
  <c r="C165" i="7"/>
  <c r="C170" i="7"/>
  <c r="C176" i="7"/>
  <c r="C171" i="7"/>
  <c r="C167" i="7"/>
  <c r="C175" i="7"/>
  <c r="C163" i="7"/>
  <c r="AR12" i="11"/>
  <c r="D400" i="8"/>
  <c r="G400" i="7"/>
  <c r="G415" i="7"/>
  <c r="G408" i="7"/>
  <c r="G401" i="7"/>
  <c r="G405" i="7"/>
  <c r="G416" i="7"/>
  <c r="G418" i="7"/>
  <c r="G406" i="7"/>
  <c r="G407" i="7"/>
  <c r="N400" i="8"/>
  <c r="F40" i="8"/>
  <c r="C100" i="8"/>
  <c r="C117" i="8"/>
  <c r="C102" i="8"/>
  <c r="C107" i="8"/>
  <c r="C112" i="8"/>
  <c r="C116" i="8"/>
  <c r="C103" i="8"/>
  <c r="C108" i="8"/>
  <c r="C113" i="8"/>
  <c r="C105" i="8"/>
  <c r="C110" i="8"/>
  <c r="C115" i="8"/>
  <c r="C118" i="8"/>
  <c r="C106" i="8"/>
  <c r="C101" i="8"/>
  <c r="C111" i="8"/>
  <c r="AK12" i="11"/>
  <c r="D190" i="8"/>
  <c r="E430" i="7"/>
  <c r="E436" i="7"/>
  <c r="E446" i="7"/>
  <c r="E435" i="7"/>
  <c r="E447" i="7"/>
  <c r="E448" i="7"/>
  <c r="E443" i="7"/>
  <c r="E437" i="7"/>
  <c r="E438" i="7"/>
  <c r="E431" i="7"/>
  <c r="AK16" i="11"/>
  <c r="F190" i="7"/>
  <c r="AS24" i="11"/>
  <c r="J430" i="8"/>
  <c r="AU8" i="11"/>
  <c r="B310" i="8"/>
  <c r="AM8" i="11"/>
  <c r="B250" i="8"/>
  <c r="C257" i="8" s="1"/>
  <c r="C250" i="7"/>
  <c r="C255" i="7"/>
  <c r="C260" i="7"/>
  <c r="C266" i="7"/>
  <c r="C261" i="7"/>
  <c r="C263" i="7"/>
  <c r="C268" i="7"/>
  <c r="C258" i="7"/>
  <c r="C251" i="7"/>
  <c r="C262" i="7"/>
  <c r="C267" i="7"/>
  <c r="C265" i="7"/>
  <c r="C310" i="7"/>
  <c r="C311" i="7"/>
  <c r="C328" i="7"/>
  <c r="C315" i="7"/>
  <c r="C326" i="7"/>
  <c r="C316" i="7"/>
  <c r="C323" i="7"/>
  <c r="C318" i="7"/>
  <c r="C325" i="7"/>
  <c r="C317" i="7"/>
  <c r="C327" i="7"/>
  <c r="E250" i="8"/>
  <c r="E262" i="8"/>
  <c r="E265" i="8"/>
  <c r="E267" i="8"/>
  <c r="E251" i="8"/>
  <c r="E260" i="8"/>
  <c r="E261" i="8"/>
  <c r="E255" i="8"/>
  <c r="E266" i="8"/>
  <c r="E268" i="8"/>
  <c r="E258" i="8"/>
  <c r="E263" i="8"/>
  <c r="AU12" i="11"/>
  <c r="D310" i="8"/>
  <c r="E321" i="8" s="1"/>
  <c r="E250" i="7"/>
  <c r="E251" i="7"/>
  <c r="E258" i="7"/>
  <c r="E262" i="7"/>
  <c r="E260" i="7"/>
  <c r="E265" i="7"/>
  <c r="E267" i="7"/>
  <c r="E261" i="7"/>
  <c r="E268" i="7"/>
  <c r="E266" i="7"/>
  <c r="E255" i="7"/>
  <c r="E263" i="7"/>
  <c r="E310" i="7"/>
  <c r="E325" i="7"/>
  <c r="E327" i="7"/>
  <c r="E318" i="7"/>
  <c r="E315" i="7"/>
  <c r="E316" i="7"/>
  <c r="E326" i="7"/>
  <c r="E317" i="7"/>
  <c r="E323" i="7"/>
  <c r="E311" i="7"/>
  <c r="E328" i="7"/>
  <c r="AM16" i="11"/>
  <c r="F250" i="7"/>
  <c r="G257" i="7" s="1"/>
  <c r="G310" i="7"/>
  <c r="G317" i="7"/>
  <c r="G323" i="7"/>
  <c r="G315" i="7"/>
  <c r="G326" i="7"/>
  <c r="G328" i="7"/>
  <c r="G311" i="7"/>
  <c r="G325" i="7"/>
  <c r="G327" i="7"/>
  <c r="G318" i="7"/>
  <c r="G316" i="7"/>
  <c r="AM24" i="11"/>
  <c r="J250" i="8"/>
  <c r="AU24" i="11"/>
  <c r="J310" i="8"/>
  <c r="K325" i="8" s="1"/>
  <c r="M310" i="7"/>
  <c r="M320" i="7"/>
  <c r="M326" i="7"/>
  <c r="M311" i="7"/>
  <c r="M312" i="7"/>
  <c r="M313" i="7"/>
  <c r="M322" i="7"/>
  <c r="AM32" i="11"/>
  <c r="J10" i="8"/>
  <c r="K17" i="8" s="1"/>
  <c r="L250" i="8"/>
  <c r="M257" i="8" s="1"/>
  <c r="AU32" i="11"/>
  <c r="N310" i="8"/>
  <c r="J40" i="8"/>
  <c r="L250" i="7"/>
  <c r="M257" i="7" s="1"/>
  <c r="J10" i="7"/>
  <c r="K17" i="7" s="1"/>
  <c r="N310" i="7"/>
  <c r="J40" i="7"/>
  <c r="Q40" i="7" s="1"/>
  <c r="AJ32" i="11"/>
  <c r="AM12" i="11"/>
  <c r="AR32" i="11"/>
  <c r="AN8" i="11"/>
  <c r="AK8" i="11"/>
  <c r="AO8" i="11"/>
  <c r="AL8" i="11"/>
  <c r="AJ8" i="11"/>
  <c r="K207" i="8" l="1"/>
  <c r="K208" i="8"/>
  <c r="K381" i="8"/>
  <c r="K377" i="8"/>
  <c r="K376" i="8"/>
  <c r="K317" i="8"/>
  <c r="K316" i="8"/>
  <c r="K321" i="8"/>
  <c r="K406" i="8"/>
  <c r="K407" i="8"/>
  <c r="K411" i="8"/>
  <c r="K436" i="8"/>
  <c r="K437" i="8"/>
  <c r="K441" i="8"/>
  <c r="C250" i="8"/>
  <c r="C263" i="8"/>
  <c r="C268" i="8"/>
  <c r="C261" i="8"/>
  <c r="C258" i="8"/>
  <c r="C251" i="8"/>
  <c r="C255" i="8"/>
  <c r="C262" i="8"/>
  <c r="C266" i="8"/>
  <c r="C260" i="8"/>
  <c r="C267" i="8"/>
  <c r="C265" i="8"/>
  <c r="O26" i="8"/>
  <c r="O10" i="8"/>
  <c r="O28" i="8"/>
  <c r="O21" i="8"/>
  <c r="O23" i="8"/>
  <c r="O17" i="8"/>
  <c r="O18" i="8"/>
  <c r="O20" i="8"/>
  <c r="O15" i="8"/>
  <c r="O22" i="8"/>
  <c r="O12" i="8"/>
  <c r="O16" i="8"/>
  <c r="O27" i="8"/>
  <c r="O13" i="8"/>
  <c r="O11" i="8"/>
  <c r="O25" i="8"/>
  <c r="C70" i="8"/>
  <c r="C75" i="8"/>
  <c r="C76" i="8"/>
  <c r="C77" i="8"/>
  <c r="C85" i="8"/>
  <c r="C82" i="8"/>
  <c r="G220" i="7"/>
  <c r="G225" i="7"/>
  <c r="G223" i="7"/>
  <c r="G230" i="7"/>
  <c r="G228" i="7"/>
  <c r="G232" i="7"/>
  <c r="G221" i="7"/>
  <c r="G226" i="7"/>
  <c r="G227" i="7"/>
  <c r="G231" i="7"/>
  <c r="G237" i="7"/>
  <c r="G236" i="7"/>
  <c r="G233" i="7"/>
  <c r="C490" i="8"/>
  <c r="C496" i="8"/>
  <c r="C497" i="8"/>
  <c r="O490" i="8"/>
  <c r="O497" i="8"/>
  <c r="O505" i="8"/>
  <c r="O502" i="8"/>
  <c r="O496" i="8"/>
  <c r="O495" i="8"/>
  <c r="O520" i="8"/>
  <c r="O527" i="8"/>
  <c r="O526" i="8"/>
  <c r="O525" i="8"/>
  <c r="O532" i="8"/>
  <c r="O535" i="8"/>
  <c r="K40" i="7"/>
  <c r="K41" i="7"/>
  <c r="K51" i="7"/>
  <c r="K43" i="7"/>
  <c r="K47" i="7"/>
  <c r="K57" i="7"/>
  <c r="K45" i="7"/>
  <c r="K50" i="7"/>
  <c r="K46" i="7"/>
  <c r="K42" i="7"/>
  <c r="K52" i="7"/>
  <c r="K56" i="7"/>
  <c r="K48" i="7"/>
  <c r="K55" i="7"/>
  <c r="K58" i="7"/>
  <c r="K53" i="7"/>
  <c r="K10" i="8"/>
  <c r="K18" i="8"/>
  <c r="K28" i="8"/>
  <c r="K22" i="8"/>
  <c r="K15" i="8"/>
  <c r="K21" i="8"/>
  <c r="K26" i="8"/>
  <c r="K11" i="8"/>
  <c r="K27" i="8"/>
  <c r="K25" i="8"/>
  <c r="K23" i="8"/>
  <c r="K20" i="8"/>
  <c r="G250" i="7"/>
  <c r="G255" i="7"/>
  <c r="G266" i="7"/>
  <c r="G251" i="7"/>
  <c r="G262" i="7"/>
  <c r="G263" i="7"/>
  <c r="G268" i="7"/>
  <c r="G258" i="7"/>
  <c r="G261" i="7"/>
  <c r="G267" i="7"/>
  <c r="G265" i="7"/>
  <c r="G260" i="7"/>
  <c r="E10" i="7"/>
  <c r="E26" i="7"/>
  <c r="E13" i="7"/>
  <c r="E21" i="7"/>
  <c r="E15" i="7"/>
  <c r="E27" i="7"/>
  <c r="E20" i="7"/>
  <c r="E17" i="7"/>
  <c r="E18" i="7"/>
  <c r="E25" i="7"/>
  <c r="G70" i="8"/>
  <c r="G85" i="8"/>
  <c r="G75" i="8"/>
  <c r="G77" i="8"/>
  <c r="G82" i="8"/>
  <c r="G76" i="8"/>
  <c r="M10" i="7"/>
  <c r="M21" i="7"/>
  <c r="M18" i="7"/>
  <c r="M11" i="7"/>
  <c r="M15" i="7"/>
  <c r="M28" i="7"/>
  <c r="M26" i="7"/>
  <c r="M17" i="7"/>
  <c r="M27" i="7"/>
  <c r="M23" i="7"/>
  <c r="M22" i="7"/>
  <c r="M13" i="7"/>
  <c r="M160" i="7"/>
  <c r="M163" i="7"/>
  <c r="M167" i="7"/>
  <c r="M165" i="7"/>
  <c r="M171" i="7"/>
  <c r="M170" i="7"/>
  <c r="M175" i="7"/>
  <c r="M176" i="7"/>
  <c r="M177" i="7"/>
  <c r="M168" i="7"/>
  <c r="E340" i="8"/>
  <c r="E345" i="8"/>
  <c r="E358" i="8"/>
  <c r="E356" i="8"/>
  <c r="M100" i="7"/>
  <c r="M101" i="7"/>
  <c r="M112" i="7"/>
  <c r="M113" i="7"/>
  <c r="M110" i="7"/>
  <c r="M111" i="7"/>
  <c r="M105" i="7"/>
  <c r="M102" i="7"/>
  <c r="M116" i="7"/>
  <c r="M108" i="7"/>
  <c r="M118" i="7"/>
  <c r="M107" i="7"/>
  <c r="M106" i="7"/>
  <c r="M117" i="7"/>
  <c r="M115" i="7"/>
  <c r="M103" i="7"/>
  <c r="K10" i="7"/>
  <c r="K22" i="7"/>
  <c r="K21" i="7"/>
  <c r="K28" i="7"/>
  <c r="K15" i="7"/>
  <c r="K23" i="7"/>
  <c r="K27" i="7"/>
  <c r="K25" i="7"/>
  <c r="K20" i="7"/>
  <c r="K18" i="7"/>
  <c r="K11" i="7"/>
  <c r="K26" i="7"/>
  <c r="K430" i="8"/>
  <c r="K438" i="8"/>
  <c r="K448" i="8"/>
  <c r="K443" i="8"/>
  <c r="K435" i="8"/>
  <c r="G40" i="8"/>
  <c r="G43" i="8"/>
  <c r="G58" i="8"/>
  <c r="G53" i="8"/>
  <c r="G55" i="8"/>
  <c r="G42" i="8"/>
  <c r="G41" i="8"/>
  <c r="G52" i="8"/>
  <c r="G47" i="8"/>
  <c r="G45" i="8"/>
  <c r="G50" i="8"/>
  <c r="G46" i="8"/>
  <c r="G51" i="8"/>
  <c r="G48" i="8"/>
  <c r="G56" i="8"/>
  <c r="O370" i="8"/>
  <c r="O381" i="8"/>
  <c r="O375" i="8"/>
  <c r="O383" i="8"/>
  <c r="O378" i="8"/>
  <c r="O372" i="8"/>
  <c r="O371" i="8"/>
  <c r="O377" i="8"/>
  <c r="O373" i="8"/>
  <c r="O376" i="8"/>
  <c r="O386" i="8"/>
  <c r="O385" i="8"/>
  <c r="O380" i="8"/>
  <c r="O382" i="8"/>
  <c r="M280" i="7"/>
  <c r="M292" i="7"/>
  <c r="M297" i="7"/>
  <c r="M288" i="7"/>
  <c r="M283" i="7"/>
  <c r="M293" i="7"/>
  <c r="M298" i="7"/>
  <c r="M281" i="7"/>
  <c r="M291" i="7"/>
  <c r="M285" i="7"/>
  <c r="M296" i="7"/>
  <c r="M287" i="7"/>
  <c r="I10" i="8"/>
  <c r="I18" i="8"/>
  <c r="I16" i="8"/>
  <c r="I13" i="8"/>
  <c r="I23" i="8"/>
  <c r="I17" i="8"/>
  <c r="I22" i="8"/>
  <c r="I20" i="8"/>
  <c r="I11" i="8"/>
  <c r="I15" i="8"/>
  <c r="I26" i="8"/>
  <c r="I27" i="8"/>
  <c r="I21" i="8"/>
  <c r="O370" i="7"/>
  <c r="O386" i="7"/>
  <c r="O375" i="7"/>
  <c r="O371" i="7"/>
  <c r="O378" i="7"/>
  <c r="O380" i="7"/>
  <c r="O385" i="7"/>
  <c r="O381" i="7"/>
  <c r="O382" i="7"/>
  <c r="O373" i="7"/>
  <c r="O372" i="7"/>
  <c r="O376" i="7"/>
  <c r="O383" i="7"/>
  <c r="O377" i="7"/>
  <c r="K160" i="8"/>
  <c r="K170" i="8"/>
  <c r="K177" i="8"/>
  <c r="K167" i="8"/>
  <c r="K171" i="8"/>
  <c r="K175" i="8"/>
  <c r="K168" i="8"/>
  <c r="K165" i="8"/>
  <c r="K176" i="8"/>
  <c r="K163" i="8"/>
  <c r="C10" i="7"/>
  <c r="C22" i="7"/>
  <c r="C12" i="7"/>
  <c r="C28" i="7"/>
  <c r="C16" i="7"/>
  <c r="C13" i="7"/>
  <c r="C17" i="7"/>
  <c r="C27" i="7"/>
  <c r="C11" i="7"/>
  <c r="C26" i="7"/>
  <c r="C18" i="7"/>
  <c r="C25" i="7"/>
  <c r="C21" i="7"/>
  <c r="C20" i="7"/>
  <c r="C23" i="7"/>
  <c r="C15" i="7"/>
  <c r="E370" i="8"/>
  <c r="E376" i="8"/>
  <c r="E385" i="8"/>
  <c r="E386" i="8"/>
  <c r="E378" i="8"/>
  <c r="E375" i="8"/>
  <c r="E377" i="8"/>
  <c r="C40" i="8"/>
  <c r="C58" i="8"/>
  <c r="C56" i="8"/>
  <c r="C52" i="8"/>
  <c r="C43" i="8"/>
  <c r="C45" i="8"/>
  <c r="E70" i="8"/>
  <c r="E85" i="8"/>
  <c r="E82" i="8"/>
  <c r="K130" i="8"/>
  <c r="K137" i="8"/>
  <c r="K131" i="8"/>
  <c r="K147" i="8"/>
  <c r="K136" i="8"/>
  <c r="K133" i="8"/>
  <c r="K138" i="8"/>
  <c r="K145" i="8"/>
  <c r="K141" i="8"/>
  <c r="K143" i="8"/>
  <c r="K135" i="8"/>
  <c r="K148" i="8"/>
  <c r="K146" i="8"/>
  <c r="K140" i="8"/>
  <c r="G10" i="7"/>
  <c r="G23" i="7"/>
  <c r="G18" i="7"/>
  <c r="G13" i="7"/>
  <c r="G12" i="7"/>
  <c r="G26" i="7"/>
  <c r="G27" i="7"/>
  <c r="G25" i="7"/>
  <c r="G15" i="7"/>
  <c r="G22" i="7"/>
  <c r="G11" i="7"/>
  <c r="G28" i="7"/>
  <c r="G17" i="7"/>
  <c r="G16" i="7"/>
  <c r="G21" i="7"/>
  <c r="O520" i="7"/>
  <c r="O525" i="7"/>
  <c r="O532" i="7"/>
  <c r="O527" i="7"/>
  <c r="O526" i="7"/>
  <c r="O535" i="7"/>
  <c r="O340" i="7"/>
  <c r="O345" i="7"/>
  <c r="O352" i="7"/>
  <c r="O356" i="7"/>
  <c r="O343" i="7"/>
  <c r="O358" i="7"/>
  <c r="G130" i="7"/>
  <c r="G133" i="7"/>
  <c r="G141" i="7"/>
  <c r="G143" i="7"/>
  <c r="G137" i="7"/>
  <c r="G147" i="7"/>
  <c r="G132" i="7"/>
  <c r="G135" i="7"/>
  <c r="G138" i="7"/>
  <c r="G136" i="7"/>
  <c r="G145" i="7"/>
  <c r="G142" i="7"/>
  <c r="G131" i="7"/>
  <c r="G140" i="7"/>
  <c r="G146" i="7"/>
  <c r="G148" i="7"/>
  <c r="E130" i="8"/>
  <c r="E143" i="8"/>
  <c r="E135" i="8"/>
  <c r="E145" i="8"/>
  <c r="E141" i="8"/>
  <c r="E142" i="8"/>
  <c r="E140" i="8"/>
  <c r="E133" i="8"/>
  <c r="E137" i="8"/>
  <c r="E148" i="8"/>
  <c r="E138" i="8"/>
  <c r="E136" i="8"/>
  <c r="E131" i="8"/>
  <c r="E146" i="8"/>
  <c r="E147" i="8"/>
  <c r="E132" i="8"/>
  <c r="K340" i="8"/>
  <c r="K345" i="8"/>
  <c r="K358" i="8"/>
  <c r="I40" i="8"/>
  <c r="I45" i="8"/>
  <c r="I46" i="8"/>
  <c r="I48" i="8"/>
  <c r="I52" i="8"/>
  <c r="I58" i="8"/>
  <c r="I41" i="8"/>
  <c r="I57" i="8"/>
  <c r="I43" i="8"/>
  <c r="I56" i="8"/>
  <c r="I51" i="8"/>
  <c r="I47" i="8"/>
  <c r="I53" i="8"/>
  <c r="I50" i="8"/>
  <c r="O310" i="7"/>
  <c r="O323" i="7"/>
  <c r="O327" i="7"/>
  <c r="O313" i="7"/>
  <c r="O326" i="7"/>
  <c r="O321" i="7"/>
  <c r="O312" i="7"/>
  <c r="O325" i="7"/>
  <c r="O322" i="7"/>
  <c r="O316" i="7"/>
  <c r="O315" i="7"/>
  <c r="O318" i="7"/>
  <c r="O320" i="7"/>
  <c r="O311" i="7"/>
  <c r="O317" i="7"/>
  <c r="O328" i="7"/>
  <c r="E40" i="8"/>
  <c r="E50" i="8"/>
  <c r="E45" i="8"/>
  <c r="E47" i="8"/>
  <c r="E43" i="8"/>
  <c r="E56" i="8"/>
  <c r="E55" i="8"/>
  <c r="E42" i="8"/>
  <c r="E46" i="8"/>
  <c r="E51" i="8"/>
  <c r="E52" i="8"/>
  <c r="E53" i="8"/>
  <c r="E48" i="8"/>
  <c r="E41" i="8"/>
  <c r="C520" i="8"/>
  <c r="C526" i="8"/>
  <c r="C527" i="8"/>
  <c r="K400" i="8"/>
  <c r="K418" i="8"/>
  <c r="K413" i="8"/>
  <c r="K408" i="8"/>
  <c r="K405" i="8"/>
  <c r="M160" i="8"/>
  <c r="M163" i="8"/>
  <c r="M165" i="8"/>
  <c r="M167" i="8"/>
  <c r="M171" i="8"/>
  <c r="M176" i="8"/>
  <c r="M170" i="8"/>
  <c r="M177" i="8"/>
  <c r="M168" i="8"/>
  <c r="M175" i="8"/>
  <c r="M250" i="7"/>
  <c r="M267" i="7"/>
  <c r="M260" i="7"/>
  <c r="M262" i="7"/>
  <c r="M265" i="7"/>
  <c r="M268" i="7"/>
  <c r="M255" i="7"/>
  <c r="M266" i="7"/>
  <c r="M251" i="7"/>
  <c r="M261" i="7"/>
  <c r="M258" i="7"/>
  <c r="M263" i="7"/>
  <c r="K250" i="8"/>
  <c r="K263" i="8"/>
  <c r="K268" i="8"/>
  <c r="K258" i="8"/>
  <c r="K251" i="8"/>
  <c r="K261" i="8"/>
  <c r="K255" i="8"/>
  <c r="K266" i="8"/>
  <c r="K267" i="8"/>
  <c r="K265" i="8"/>
  <c r="O400" i="8"/>
  <c r="O412" i="8"/>
  <c r="O407" i="8"/>
  <c r="O413" i="8"/>
  <c r="O418" i="8"/>
  <c r="O415" i="8"/>
  <c r="O403" i="8"/>
  <c r="O406" i="8"/>
  <c r="O410" i="8"/>
  <c r="O405" i="8"/>
  <c r="O401" i="8"/>
  <c r="O411" i="8"/>
  <c r="O416" i="8"/>
  <c r="O408" i="8"/>
  <c r="O402" i="8"/>
  <c r="K520" i="8"/>
  <c r="K527" i="8"/>
  <c r="M220" i="8"/>
  <c r="M227" i="8"/>
  <c r="M233" i="8"/>
  <c r="M228" i="8"/>
  <c r="M230" i="8"/>
  <c r="M221" i="8"/>
  <c r="M223" i="8"/>
  <c r="M237" i="8"/>
  <c r="M226" i="8"/>
  <c r="M231" i="8"/>
  <c r="M236" i="8"/>
  <c r="M232" i="8"/>
  <c r="M225" i="8"/>
  <c r="C10" i="8"/>
  <c r="C13" i="8"/>
  <c r="C15" i="8"/>
  <c r="C21" i="8"/>
  <c r="C18" i="8"/>
  <c r="C28" i="8"/>
  <c r="C22" i="8"/>
  <c r="C17" i="8"/>
  <c r="C25" i="8"/>
  <c r="C27" i="8"/>
  <c r="C26" i="8"/>
  <c r="C12" i="8"/>
  <c r="C11" i="8"/>
  <c r="C23" i="8"/>
  <c r="C16" i="8"/>
  <c r="C20" i="8"/>
  <c r="M10" i="8"/>
  <c r="M21" i="8"/>
  <c r="M17" i="8"/>
  <c r="M11" i="8"/>
  <c r="M27" i="8"/>
  <c r="M13" i="8"/>
  <c r="M15" i="8"/>
  <c r="M23" i="8"/>
  <c r="M28" i="8"/>
  <c r="M26" i="8"/>
  <c r="M18" i="8"/>
  <c r="M22" i="8"/>
  <c r="G18" i="8"/>
  <c r="G10" i="8"/>
  <c r="G11" i="8"/>
  <c r="G26" i="8"/>
  <c r="G12" i="8"/>
  <c r="G23" i="8"/>
  <c r="G22" i="8"/>
  <c r="G15" i="8"/>
  <c r="G17" i="8"/>
  <c r="G28" i="8"/>
  <c r="G25" i="8"/>
  <c r="G16" i="8"/>
  <c r="G27" i="8"/>
  <c r="G21" i="8"/>
  <c r="G13" i="8"/>
  <c r="K190" i="8"/>
  <c r="K198" i="8"/>
  <c r="K206" i="8"/>
  <c r="K191" i="8"/>
  <c r="K192" i="8"/>
  <c r="K205" i="8"/>
  <c r="K193" i="8"/>
  <c r="K196" i="8"/>
  <c r="K197" i="8"/>
  <c r="K203" i="8"/>
  <c r="K195" i="8"/>
  <c r="K201" i="8"/>
  <c r="M130" i="7"/>
  <c r="M133" i="7"/>
  <c r="M143" i="7"/>
  <c r="M148" i="7"/>
  <c r="M132" i="7"/>
  <c r="M138" i="7"/>
  <c r="M145" i="7"/>
  <c r="M136" i="7"/>
  <c r="M142" i="7"/>
  <c r="M131" i="7"/>
  <c r="M140" i="7"/>
  <c r="M146" i="7"/>
  <c r="M141" i="7"/>
  <c r="M135" i="7"/>
  <c r="M137" i="7"/>
  <c r="M147" i="7"/>
  <c r="C130" i="8"/>
  <c r="C135" i="8"/>
  <c r="C141" i="8"/>
  <c r="C148" i="8"/>
  <c r="C132" i="8"/>
  <c r="C133" i="8"/>
  <c r="C138" i="8"/>
  <c r="C140" i="8"/>
  <c r="C142" i="8"/>
  <c r="C145" i="8"/>
  <c r="C136" i="8"/>
  <c r="C146" i="8"/>
  <c r="C147" i="8"/>
  <c r="C131" i="8"/>
  <c r="C137" i="8"/>
  <c r="C143" i="8"/>
  <c r="K280" i="8"/>
  <c r="K293" i="8"/>
  <c r="K296" i="8"/>
  <c r="K281" i="8"/>
  <c r="K297" i="8"/>
  <c r="K291" i="8"/>
  <c r="K285" i="8"/>
  <c r="K298" i="8"/>
  <c r="G70" i="7"/>
  <c r="G85" i="7"/>
  <c r="G77" i="7"/>
  <c r="G82" i="7"/>
  <c r="G76" i="7"/>
  <c r="G75" i="7"/>
  <c r="O340" i="8"/>
  <c r="O358" i="8"/>
  <c r="O356" i="8"/>
  <c r="O343" i="8"/>
  <c r="O345" i="8"/>
  <c r="O352" i="8"/>
  <c r="O550" i="8"/>
  <c r="O565" i="8"/>
  <c r="O562" i="8"/>
  <c r="E100" i="8"/>
  <c r="E102" i="8"/>
  <c r="E107" i="8"/>
  <c r="E101" i="8"/>
  <c r="E106" i="8"/>
  <c r="E111" i="8"/>
  <c r="E116" i="8"/>
  <c r="E112" i="8"/>
  <c r="E103" i="8"/>
  <c r="E108" i="8"/>
  <c r="E113" i="8"/>
  <c r="E117" i="8"/>
  <c r="E110" i="8"/>
  <c r="E118" i="8"/>
  <c r="E115" i="8"/>
  <c r="E105" i="8"/>
  <c r="G40" i="7"/>
  <c r="G56" i="7"/>
  <c r="G47" i="7"/>
  <c r="G46" i="7"/>
  <c r="G51" i="7"/>
  <c r="G52" i="7"/>
  <c r="G45" i="7"/>
  <c r="G43" i="7"/>
  <c r="G41" i="7"/>
  <c r="G53" i="7"/>
  <c r="G55" i="7"/>
  <c r="G48" i="7"/>
  <c r="G50" i="7"/>
  <c r="G42" i="7"/>
  <c r="G58" i="7"/>
  <c r="M250" i="8"/>
  <c r="M258" i="8"/>
  <c r="M261" i="8"/>
  <c r="M268" i="8"/>
  <c r="M255" i="8"/>
  <c r="M260" i="8"/>
  <c r="M267" i="8"/>
  <c r="M266" i="8"/>
  <c r="M265" i="8"/>
  <c r="M262" i="8"/>
  <c r="M263" i="8"/>
  <c r="M251" i="8"/>
  <c r="O400" i="7"/>
  <c r="O415" i="7"/>
  <c r="O406" i="7"/>
  <c r="O411" i="7"/>
  <c r="O407" i="7"/>
  <c r="O405" i="7"/>
  <c r="O408" i="7"/>
  <c r="O413" i="7"/>
  <c r="O403" i="7"/>
  <c r="O412" i="7"/>
  <c r="O402" i="7"/>
  <c r="O410" i="7"/>
  <c r="O416" i="7"/>
  <c r="O418" i="7"/>
  <c r="O401" i="7"/>
  <c r="O550" i="7"/>
  <c r="O565" i="7"/>
  <c r="O562" i="7"/>
  <c r="G100" i="7"/>
  <c r="G103" i="7"/>
  <c r="G108" i="7"/>
  <c r="G113" i="7"/>
  <c r="G117" i="7"/>
  <c r="G105" i="7"/>
  <c r="G110" i="7"/>
  <c r="G115" i="7"/>
  <c r="G118" i="7"/>
  <c r="G107" i="7"/>
  <c r="G112" i="7"/>
  <c r="G116" i="7"/>
  <c r="G106" i="7"/>
  <c r="G101" i="7"/>
  <c r="G102" i="7"/>
  <c r="G111" i="7"/>
  <c r="C310" i="8"/>
  <c r="C323" i="8"/>
  <c r="C328" i="8"/>
  <c r="C317" i="8"/>
  <c r="C316" i="8"/>
  <c r="C325" i="8"/>
  <c r="C327" i="8"/>
  <c r="C311" i="8"/>
  <c r="C326" i="8"/>
  <c r="C315" i="8"/>
  <c r="C318" i="8"/>
  <c r="C340" i="8"/>
  <c r="C356" i="8"/>
  <c r="C345" i="8"/>
  <c r="C358" i="8"/>
  <c r="E310" i="8"/>
  <c r="E318" i="8"/>
  <c r="E315" i="8"/>
  <c r="E325" i="8"/>
  <c r="E327" i="8"/>
  <c r="E311" i="8"/>
  <c r="E326" i="8"/>
  <c r="E317" i="8"/>
  <c r="E323" i="8"/>
  <c r="E328" i="8"/>
  <c r="E316" i="8"/>
  <c r="M220" i="7"/>
  <c r="M233" i="7"/>
  <c r="M230" i="7"/>
  <c r="M231" i="7"/>
  <c r="M225" i="7"/>
  <c r="M223" i="7"/>
  <c r="M227" i="7"/>
  <c r="M226" i="7"/>
  <c r="M221" i="7"/>
  <c r="M237" i="7"/>
  <c r="M228" i="7"/>
  <c r="M232" i="7"/>
  <c r="M236" i="7"/>
  <c r="E40" i="7"/>
  <c r="E52" i="7"/>
  <c r="E46" i="7"/>
  <c r="E45" i="7"/>
  <c r="E50" i="7"/>
  <c r="E55" i="7"/>
  <c r="E43" i="7"/>
  <c r="E48" i="7"/>
  <c r="E56" i="7"/>
  <c r="E53" i="7"/>
  <c r="E41" i="7"/>
  <c r="E47" i="7"/>
  <c r="E42" i="7"/>
  <c r="E51" i="7"/>
  <c r="O430" i="8"/>
  <c r="O441" i="8"/>
  <c r="O440" i="8"/>
  <c r="O443" i="8"/>
  <c r="O438" i="8"/>
  <c r="O433" i="8"/>
  <c r="O436" i="8"/>
  <c r="O437" i="8"/>
  <c r="O448" i="8"/>
  <c r="O435" i="8"/>
  <c r="O447" i="8"/>
  <c r="O446" i="8"/>
  <c r="O431" i="8"/>
  <c r="O442" i="8"/>
  <c r="K40" i="8"/>
  <c r="K45" i="8"/>
  <c r="K57" i="8"/>
  <c r="K48" i="8"/>
  <c r="K58" i="8"/>
  <c r="K56" i="8"/>
  <c r="K51" i="8"/>
  <c r="K46" i="8"/>
  <c r="K52" i="8"/>
  <c r="K43" i="8"/>
  <c r="K47" i="8"/>
  <c r="K53" i="8"/>
  <c r="K42" i="8"/>
  <c r="K55" i="8"/>
  <c r="K50" i="8"/>
  <c r="K41" i="8"/>
  <c r="G190" i="7"/>
  <c r="G195" i="7"/>
  <c r="G202" i="7"/>
  <c r="G207" i="7"/>
  <c r="G191" i="7"/>
  <c r="G201" i="7"/>
  <c r="G198" i="7"/>
  <c r="G192" i="7"/>
  <c r="G206" i="7"/>
  <c r="G193" i="7"/>
  <c r="G205" i="7"/>
  <c r="G196" i="7"/>
  <c r="G197" i="7"/>
  <c r="G203" i="7"/>
  <c r="G208" i="7"/>
  <c r="E160" i="8"/>
  <c r="E165" i="8"/>
  <c r="E175" i="8"/>
  <c r="E177" i="8"/>
  <c r="E170" i="8"/>
  <c r="E167" i="8"/>
  <c r="E176" i="8"/>
  <c r="E171" i="8"/>
  <c r="E163" i="8"/>
  <c r="E168" i="8"/>
  <c r="M130" i="8"/>
  <c r="M138" i="8"/>
  <c r="M136" i="8"/>
  <c r="M146" i="8"/>
  <c r="M131" i="8"/>
  <c r="M133" i="8"/>
  <c r="M140" i="8"/>
  <c r="M142" i="8"/>
  <c r="M137" i="8"/>
  <c r="M148" i="8"/>
  <c r="M135" i="8"/>
  <c r="M145" i="8"/>
  <c r="M141" i="8"/>
  <c r="M132" i="8"/>
  <c r="M143" i="8"/>
  <c r="M147" i="8"/>
  <c r="M280" i="8"/>
  <c r="M287" i="8"/>
  <c r="M293" i="8"/>
  <c r="M297" i="8"/>
  <c r="M283" i="8"/>
  <c r="M296" i="8"/>
  <c r="M298" i="8"/>
  <c r="M291" i="8"/>
  <c r="M281" i="8"/>
  <c r="M288" i="8"/>
  <c r="M292" i="8"/>
  <c r="M285" i="8"/>
  <c r="I40" i="7"/>
  <c r="I56" i="7"/>
  <c r="I47" i="7"/>
  <c r="I52" i="7"/>
  <c r="I43" i="7"/>
  <c r="I45" i="7"/>
  <c r="I48" i="7"/>
  <c r="I46" i="7"/>
  <c r="I53" i="7"/>
  <c r="I58" i="7"/>
  <c r="I50" i="7"/>
  <c r="I51" i="7"/>
  <c r="I41" i="7"/>
  <c r="I57" i="7"/>
  <c r="M190" i="8"/>
  <c r="M208" i="8"/>
  <c r="M206" i="8"/>
  <c r="M198" i="8"/>
  <c r="M205" i="8"/>
  <c r="M192" i="8"/>
  <c r="M201" i="8"/>
  <c r="M197" i="8"/>
  <c r="M202" i="8"/>
  <c r="M203" i="8"/>
  <c r="M191" i="8"/>
  <c r="M195" i="8"/>
  <c r="M193" i="8"/>
  <c r="M207" i="8"/>
  <c r="M196" i="8"/>
  <c r="G177" i="7"/>
  <c r="G160" i="7"/>
  <c r="G171" i="7"/>
  <c r="G176" i="7"/>
  <c r="G163" i="7"/>
  <c r="G167" i="7"/>
  <c r="G170" i="7"/>
  <c r="G165" i="7"/>
  <c r="G175" i="7"/>
  <c r="G168" i="7"/>
  <c r="O490" i="7"/>
  <c r="O495" i="7"/>
  <c r="O497" i="7"/>
  <c r="O505" i="7"/>
  <c r="O502" i="7"/>
  <c r="O496" i="7"/>
  <c r="C400" i="8"/>
  <c r="C416" i="8"/>
  <c r="C405" i="8"/>
  <c r="C418" i="8"/>
  <c r="C401" i="8"/>
  <c r="C407" i="8"/>
  <c r="C406" i="8"/>
  <c r="C408" i="8"/>
  <c r="C415" i="8"/>
  <c r="C430" i="8"/>
  <c r="C438" i="8"/>
  <c r="C436" i="8"/>
  <c r="C431" i="8"/>
  <c r="C437" i="8"/>
  <c r="C435" i="8"/>
  <c r="C446" i="8"/>
  <c r="C443" i="8"/>
  <c r="C448" i="8"/>
  <c r="C447" i="8"/>
  <c r="E280" i="8"/>
  <c r="E292" i="8"/>
  <c r="E298" i="8"/>
  <c r="E293" i="8"/>
  <c r="E288" i="8"/>
  <c r="E283" i="8"/>
  <c r="E285" i="8"/>
  <c r="E287" i="8"/>
  <c r="E291" i="8"/>
  <c r="E281" i="8"/>
  <c r="E297" i="8"/>
  <c r="E296" i="8"/>
  <c r="E220" i="8"/>
  <c r="E223" i="8"/>
  <c r="E228" i="8"/>
  <c r="E232" i="8"/>
  <c r="E226" i="8"/>
  <c r="E227" i="8"/>
  <c r="E231" i="8"/>
  <c r="E237" i="8"/>
  <c r="E221" i="8"/>
  <c r="E236" i="8"/>
  <c r="E233" i="8"/>
  <c r="E230" i="8"/>
  <c r="E225" i="8"/>
  <c r="E70" i="7"/>
  <c r="E82" i="7"/>
  <c r="E85" i="7"/>
  <c r="M190" i="7"/>
  <c r="M206" i="7"/>
  <c r="M197" i="7"/>
  <c r="M205" i="7"/>
  <c r="M208" i="7"/>
  <c r="M198" i="7"/>
  <c r="M203" i="7"/>
  <c r="M193" i="7"/>
  <c r="M207" i="7"/>
  <c r="M196" i="7"/>
  <c r="M195" i="7"/>
  <c r="M202" i="7"/>
  <c r="M191" i="7"/>
  <c r="M201" i="7"/>
  <c r="M192" i="7"/>
  <c r="E490" i="8"/>
  <c r="E497" i="8"/>
  <c r="E496" i="8"/>
  <c r="E190" i="8"/>
  <c r="E201" i="8"/>
  <c r="E205" i="8"/>
  <c r="E191" i="8"/>
  <c r="E197" i="8"/>
  <c r="E203" i="8"/>
  <c r="E208" i="8"/>
  <c r="E195" i="8"/>
  <c r="E207" i="8"/>
  <c r="E202" i="8"/>
  <c r="E196" i="8"/>
  <c r="E193" i="8"/>
  <c r="E198" i="8"/>
  <c r="E206" i="8"/>
  <c r="E192" i="8"/>
  <c r="I10" i="7"/>
  <c r="I23" i="7"/>
  <c r="I18" i="7"/>
  <c r="I15" i="7"/>
  <c r="I26" i="7"/>
  <c r="I13" i="7"/>
  <c r="I21" i="7"/>
  <c r="I11" i="7"/>
  <c r="I20" i="7"/>
  <c r="I17" i="7"/>
  <c r="I27" i="7"/>
  <c r="I16" i="7"/>
  <c r="I22" i="7"/>
  <c r="E10" i="8"/>
  <c r="E25" i="8"/>
  <c r="E26" i="8"/>
  <c r="E17" i="8"/>
  <c r="E20" i="8"/>
  <c r="E21" i="8"/>
  <c r="E27" i="8"/>
  <c r="E13" i="8"/>
  <c r="E15" i="8"/>
  <c r="E18" i="8"/>
  <c r="O10" i="7"/>
  <c r="O25" i="7"/>
  <c r="O11" i="7"/>
  <c r="O18" i="7"/>
  <c r="O15" i="7"/>
  <c r="O23" i="7"/>
  <c r="O26" i="7"/>
  <c r="O28" i="7"/>
  <c r="O21" i="7"/>
  <c r="O22" i="7"/>
  <c r="O20" i="7"/>
  <c r="O16" i="7"/>
  <c r="O17" i="7"/>
  <c r="O13" i="7"/>
  <c r="O27" i="7"/>
  <c r="O12" i="7"/>
  <c r="K310" i="8"/>
  <c r="K323" i="8"/>
  <c r="K328" i="8"/>
  <c r="K327" i="8"/>
  <c r="K318" i="8"/>
  <c r="K326" i="8"/>
  <c r="K315" i="8"/>
  <c r="C370" i="8"/>
  <c r="C386" i="8"/>
  <c r="C385" i="8"/>
  <c r="C375" i="8"/>
  <c r="C378" i="8"/>
  <c r="C377" i="8"/>
  <c r="C376" i="8"/>
  <c r="O310" i="8"/>
  <c r="O328" i="8"/>
  <c r="O313" i="8"/>
  <c r="O320" i="8"/>
  <c r="O321" i="8"/>
  <c r="O326" i="8"/>
  <c r="O327" i="8"/>
  <c r="O323" i="8"/>
  <c r="O311" i="8"/>
  <c r="O317" i="8"/>
  <c r="O322" i="8"/>
  <c r="O318" i="8"/>
  <c r="O312" i="8"/>
  <c r="O315" i="8"/>
  <c r="O316" i="8"/>
  <c r="O325" i="8"/>
  <c r="E400" i="8"/>
  <c r="E401" i="8"/>
  <c r="E405" i="8"/>
  <c r="E408" i="8"/>
  <c r="E418" i="8"/>
  <c r="E415" i="8"/>
  <c r="E407" i="8"/>
  <c r="E406" i="8"/>
  <c r="E416" i="8"/>
  <c r="K370" i="8"/>
  <c r="K375" i="8"/>
  <c r="K378" i="8"/>
  <c r="K386" i="8"/>
  <c r="K383" i="8"/>
  <c r="G280" i="7"/>
  <c r="G288" i="7"/>
  <c r="G292" i="7"/>
  <c r="G283" i="7"/>
  <c r="G285" i="7"/>
  <c r="G291" i="7"/>
  <c r="G296" i="7"/>
  <c r="G298" i="7"/>
  <c r="G287" i="7"/>
  <c r="G297" i="7"/>
  <c r="G293" i="7"/>
  <c r="G281" i="7"/>
  <c r="K220" i="8"/>
  <c r="K227" i="8"/>
  <c r="K231" i="8"/>
  <c r="K237" i="8"/>
  <c r="K236" i="8"/>
  <c r="K226" i="8"/>
  <c r="K221" i="8"/>
  <c r="K225" i="8"/>
  <c r="K228" i="8"/>
  <c r="O430" i="7"/>
  <c r="O446" i="7"/>
  <c r="O438" i="7"/>
  <c r="O436" i="7"/>
  <c r="O435" i="7"/>
  <c r="O443" i="7"/>
  <c r="O440" i="7"/>
  <c r="O447" i="7"/>
  <c r="O431" i="7"/>
  <c r="O442" i="7"/>
  <c r="O448" i="7"/>
  <c r="O433" i="7"/>
  <c r="O437" i="7"/>
  <c r="O441" i="7"/>
  <c r="E430" i="8"/>
  <c r="E446" i="8"/>
  <c r="E435" i="8"/>
  <c r="E447" i="8"/>
  <c r="E431" i="8"/>
  <c r="E437" i="8"/>
  <c r="E443" i="8"/>
  <c r="E448" i="8"/>
  <c r="E438" i="8"/>
  <c r="E436" i="8"/>
  <c r="C70" i="7"/>
  <c r="C76" i="7"/>
  <c r="C75" i="7"/>
  <c r="C85" i="7"/>
  <c r="C82" i="7"/>
  <c r="C77" i="7"/>
  <c r="E520" i="8"/>
  <c r="E526" i="8"/>
  <c r="E527" i="8"/>
  <c r="C40" i="7"/>
  <c r="C45" i="7"/>
  <c r="C43" i="7"/>
  <c r="C52" i="7"/>
  <c r="C56" i="7"/>
  <c r="C58" i="7"/>
  <c r="K490" i="8"/>
  <c r="K497" i="8"/>
  <c r="M100" i="8"/>
  <c r="M113" i="8"/>
  <c r="M115" i="8"/>
  <c r="M101" i="8"/>
  <c r="M112" i="8"/>
  <c r="M108" i="8"/>
  <c r="M107" i="8"/>
  <c r="M116" i="8"/>
  <c r="M118" i="8"/>
  <c r="M111" i="8"/>
  <c r="M110" i="8"/>
  <c r="M117" i="8"/>
  <c r="M102" i="8"/>
  <c r="M106" i="8"/>
  <c r="M105" i="8"/>
  <c r="M103" i="8"/>
  <c r="K100" i="8"/>
  <c r="K103" i="8"/>
  <c r="K108" i="8"/>
  <c r="K107" i="8"/>
  <c r="K116" i="8"/>
  <c r="K102" i="8"/>
  <c r="K113" i="8"/>
  <c r="K117" i="8"/>
  <c r="K105" i="8"/>
  <c r="K110" i="8"/>
  <c r="K115" i="8"/>
  <c r="K118" i="8"/>
  <c r="K101" i="8"/>
  <c r="K111" i="8"/>
  <c r="K106" i="8"/>
</calcChain>
</file>

<file path=xl/comments1.xml><?xml version="1.0" encoding="utf-8"?>
<comments xmlns="http://schemas.openxmlformats.org/spreadsheetml/2006/main">
  <authors>
    <author>Lee, Cynthia M.</author>
    <author>Evilsizor, Martha  (CPE)</author>
    <author>mevilsiz</author>
    <author>jmarks</author>
    <author>..</author>
    <author>Jeannie Reed</author>
  </authors>
  <commentList>
    <comment ref="B129" authorId="0" shapeId="0">
      <text>
        <r>
          <rPr>
            <b/>
            <sz val="8"/>
            <color indexed="81"/>
            <rFont val="Tahoma"/>
            <family val="2"/>
          </rPr>
          <t>Lee, Cynthia M.:</t>
        </r>
        <r>
          <rPr>
            <sz val="8"/>
            <color indexed="81"/>
            <rFont val="Tahoma"/>
            <family val="2"/>
          </rPr>
          <t xml:space="preserve">
Central Georgia and Middle Georgia merged starting Fall Semester and became Central Georgia with a new IPEDS# 483045</t>
        </r>
      </text>
    </comment>
    <comment ref="C131" authorId="0" shapeId="0">
      <text>
        <r>
          <rPr>
            <b/>
            <sz val="8"/>
            <color indexed="81"/>
            <rFont val="Tahoma"/>
            <family val="2"/>
          </rPr>
          <t>Lee, Cynthia M.:</t>
        </r>
        <r>
          <rPr>
            <sz val="8"/>
            <color indexed="81"/>
            <rFont val="Tahoma"/>
            <family val="2"/>
          </rPr>
          <t xml:space="preserve">
Altamaha and Okefenokee merged in Fall 2014 to Coastal Pines Technical College
IPEDS # 485458</t>
        </r>
      </text>
    </comment>
    <comment ref="AM178" authorId="1" shapeId="0">
      <text>
        <r>
          <rPr>
            <b/>
            <sz val="9"/>
            <color indexed="81"/>
            <rFont val="Tahoma"/>
            <family val="2"/>
          </rPr>
          <t>Evilsizor, Martha  (CPE):
EKU says the drop in 9mo prof and increase in 9mo no rank is correct.  Their explanation to IPEDS is "“We have currently gone through a data cleansing process with our Human Resource data for an Equity and Workload study.  This brought about a lot of changes that were not discovered in the prior years and accounts for the dramatic change in our numbers.”  They say they are still in the data cleaning process and the numbers will probably change again next year.</t>
        </r>
      </text>
    </comment>
    <comment ref="B199" authorId="2" shapeId="0">
      <text>
        <r>
          <rPr>
            <b/>
            <sz val="8"/>
            <color indexed="81"/>
            <rFont val="Tahoma"/>
            <family val="2"/>
          </rPr>
          <t>mevilsiz:</t>
        </r>
        <r>
          <rPr>
            <sz val="8"/>
            <color indexed="81"/>
            <rFont val="Tahoma"/>
            <family val="2"/>
          </rPr>
          <t xml:space="preserve">
Formerly Bowling Green Technical College</t>
        </r>
      </text>
    </comment>
    <comment ref="A294" authorId="3" shapeId="0">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B532" authorId="4" shapeId="0">
      <text>
        <r>
          <rPr>
            <b/>
            <sz val="9"/>
            <color indexed="81"/>
            <rFont val="Tahoma"/>
            <family val="2"/>
          </rPr>
          <t>..:</t>
        </r>
        <r>
          <rPr>
            <sz val="9"/>
            <color indexed="81"/>
            <rFont val="Tahoma"/>
            <family val="2"/>
          </rPr>
          <t xml:space="preserve">
San Marcos is no longer a part of the name.</t>
        </r>
      </text>
    </comment>
    <comment ref="A615" authorId="3" shapeId="0">
      <text>
        <r>
          <rPr>
            <b/>
            <sz val="9"/>
            <color indexed="81"/>
            <rFont val="Tahoma"/>
            <family val="2"/>
          </rPr>
          <t>jmarks:</t>
        </r>
        <r>
          <rPr>
            <sz val="9"/>
            <color indexed="81"/>
            <rFont val="Tahoma"/>
            <family val="2"/>
          </rPr>
          <t xml:space="preserve">
Consider getting this data from AAUP in April. Note that it will tend to result in somewhat lower averages than IPEDS.</t>
        </r>
      </text>
    </comment>
    <comment ref="B670" authorId="5" shapeId="0">
      <text>
        <r>
          <rPr>
            <b/>
            <sz val="9"/>
            <color indexed="81"/>
            <rFont val="Tahoma"/>
            <family val="2"/>
          </rPr>
          <t>Jeannie Reed:</t>
        </r>
        <r>
          <rPr>
            <sz val="9"/>
            <color indexed="81"/>
            <rFont val="Tahoma"/>
            <family val="2"/>
          </rPr>
          <t xml:space="preserve">
New Fall 2014</t>
        </r>
      </text>
    </comment>
  </commentList>
</comments>
</file>

<file path=xl/sharedStrings.xml><?xml version="1.0" encoding="utf-8"?>
<sst xmlns="http://schemas.openxmlformats.org/spreadsheetml/2006/main" count="4897" uniqueCount="1115">
  <si>
    <t>Institution</t>
  </si>
  <si>
    <t>Category</t>
  </si>
  <si>
    <t>State</t>
  </si>
  <si>
    <t>Professor</t>
  </si>
  <si>
    <t>Associate Professor</t>
  </si>
  <si>
    <t>Assistant Professor</t>
  </si>
  <si>
    <t>Instructor</t>
  </si>
  <si>
    <t xml:space="preserve"> </t>
  </si>
  <si>
    <t>9-month</t>
  </si>
  <si>
    <t>10-month</t>
  </si>
  <si>
    <t>11-month</t>
  </si>
  <si>
    <t>12-month</t>
  </si>
  <si>
    <t>Professors</t>
  </si>
  <si>
    <t>(outlays / service months)</t>
  </si>
  <si>
    <t xml:space="preserve"> (weighted average salary per month * 9)</t>
  </si>
  <si>
    <t xml:space="preserve"> (#9 + #10 + #11 + #12)</t>
  </si>
  <si>
    <t xml:space="preserve"> (#9 * 9) + (#10 * 10) + (#11 * 11) + (#12 * 12)</t>
  </si>
  <si>
    <t>Notes</t>
  </si>
  <si>
    <t>ID</t>
  </si>
  <si>
    <t>ALL RANKS</t>
  </si>
  <si>
    <t>SC</t>
  </si>
  <si>
    <t>Single Rank</t>
  </si>
  <si>
    <t>Asso 
Professor</t>
  </si>
  <si>
    <t>Asst Professor</t>
  </si>
  <si>
    <t>Other</t>
  </si>
  <si>
    <t>Asso Professor</t>
  </si>
  <si>
    <t>Note</t>
  </si>
  <si>
    <t>ID #</t>
  </si>
  <si>
    <t>AL</t>
  </si>
  <si>
    <t>AR</t>
  </si>
  <si>
    <t>DE</t>
  </si>
  <si>
    <t>FL</t>
  </si>
  <si>
    <t>GA</t>
  </si>
  <si>
    <t>KY</t>
  </si>
  <si>
    <t>LA</t>
  </si>
  <si>
    <t>MD</t>
  </si>
  <si>
    <t>MS</t>
  </si>
  <si>
    <t>NC</t>
  </si>
  <si>
    <t>OK</t>
  </si>
  <si>
    <t>TN</t>
  </si>
  <si>
    <t>TX</t>
  </si>
  <si>
    <t>VA</t>
  </si>
  <si>
    <t>WV</t>
  </si>
  <si>
    <t>New # Prof9</t>
  </si>
  <si>
    <t>New # Asc9</t>
  </si>
  <si>
    <t>New # Ast9</t>
  </si>
  <si>
    <t>New # Inst9</t>
  </si>
  <si>
    <t>New # SR9</t>
  </si>
  <si>
    <t>New # Prof11</t>
  </si>
  <si>
    <t>New # Asc11</t>
  </si>
  <si>
    <t>New # Ast11</t>
  </si>
  <si>
    <t>New # Inst11</t>
  </si>
  <si>
    <t>New # SR11</t>
  </si>
  <si>
    <t>New 9mEqv Prof</t>
  </si>
  <si>
    <t>Old # Prof9</t>
  </si>
  <si>
    <t>Old # Prof10</t>
  </si>
  <si>
    <t>New # Prof10</t>
  </si>
  <si>
    <t>Old # Prof11</t>
  </si>
  <si>
    <t>Old # Prof12</t>
  </si>
  <si>
    <t>New # Prof12</t>
  </si>
  <si>
    <t>Old # Asc9</t>
  </si>
  <si>
    <t>Old # Asc10</t>
  </si>
  <si>
    <t>New # Asc10</t>
  </si>
  <si>
    <t>Old # Asc11</t>
  </si>
  <si>
    <t>Old # Asc12</t>
  </si>
  <si>
    <t>New # Asc12</t>
  </si>
  <si>
    <t>New # Ast10</t>
  </si>
  <si>
    <t>Old # Ast9</t>
  </si>
  <si>
    <t>Old # Ast10</t>
  </si>
  <si>
    <t>Old # Ast11</t>
  </si>
  <si>
    <t>Old # Ast12</t>
  </si>
  <si>
    <t>New # Ast12</t>
  </si>
  <si>
    <t>Old # Inst9</t>
  </si>
  <si>
    <t>Old # Inst10</t>
  </si>
  <si>
    <t>New # Inst10</t>
  </si>
  <si>
    <t>Old # Inst11</t>
  </si>
  <si>
    <t>Old # Inst12</t>
  </si>
  <si>
    <t>New # Inst12</t>
  </si>
  <si>
    <t>Old # SR9</t>
  </si>
  <si>
    <t>Old # SR10</t>
  </si>
  <si>
    <t>New # SR10</t>
  </si>
  <si>
    <t>Old # SR11</t>
  </si>
  <si>
    <t>Old # SR12</t>
  </si>
  <si>
    <t>New # SR12</t>
  </si>
  <si>
    <t>Old SM Prof</t>
  </si>
  <si>
    <t>New SM Prof</t>
  </si>
  <si>
    <t>Old SM Asc</t>
  </si>
  <si>
    <t>New SM Asc</t>
  </si>
  <si>
    <t>Old SM Ast</t>
  </si>
  <si>
    <t>New SM Ast</t>
  </si>
  <si>
    <t>Old SM Inst</t>
  </si>
  <si>
    <t>New SM Inst</t>
  </si>
  <si>
    <t>Old SM SR</t>
  </si>
  <si>
    <t>New SM SR</t>
  </si>
  <si>
    <t>New $ Prof</t>
  </si>
  <si>
    <t>Old $ Prof</t>
  </si>
  <si>
    <t>Old $ Asc</t>
  </si>
  <si>
    <t>New $ Asc</t>
  </si>
  <si>
    <t>Old $ Ast</t>
  </si>
  <si>
    <t>New $ Ast</t>
  </si>
  <si>
    <t>Old $  Inst</t>
  </si>
  <si>
    <t>New $  Inst</t>
  </si>
  <si>
    <t>Old $  SR</t>
  </si>
  <si>
    <t>New $  SR</t>
  </si>
  <si>
    <t>Old Avg p/m Prof</t>
  </si>
  <si>
    <t>New Avg p/m Prof</t>
  </si>
  <si>
    <t>Old Avg p/m Asc</t>
  </si>
  <si>
    <t>New Avg p/m Asc</t>
  </si>
  <si>
    <t>Old Avg p/m Ast</t>
  </si>
  <si>
    <t>New Avg p/m Ast</t>
  </si>
  <si>
    <t>Old Avg p/m Inst</t>
  </si>
  <si>
    <t>New Avg p/m Inst</t>
  </si>
  <si>
    <t>Old Avg p/m SR</t>
  </si>
  <si>
    <t>New Avg p/m SR</t>
  </si>
  <si>
    <t>Old 9mEqv Prof</t>
  </si>
  <si>
    <t>Old 9mEqv Asc</t>
  </si>
  <si>
    <t>New 9mEqv Asc</t>
  </si>
  <si>
    <t>Old 9mEqv Ast</t>
  </si>
  <si>
    <t>New 9mEqv Ast</t>
  </si>
  <si>
    <t>Old 9mEqv Inst</t>
  </si>
  <si>
    <t>New 9mEqv Inst</t>
  </si>
  <si>
    <t>Old 9mEqv SR</t>
  </si>
  <si>
    <t>New 9mEqv SR</t>
  </si>
  <si>
    <t>Old 9mEqv AR</t>
  </si>
  <si>
    <t>New 9mEqv AR</t>
  </si>
  <si>
    <t>Old # Prof Tot</t>
  </si>
  <si>
    <t>New # Prof Tot</t>
  </si>
  <si>
    <t>Old # Asc Tot</t>
  </si>
  <si>
    <t>New # Asc Tot</t>
  </si>
  <si>
    <t>Old # Ast Tot</t>
  </si>
  <si>
    <t>New # Ast Tot</t>
  </si>
  <si>
    <t>Old # Inst Tot</t>
  </si>
  <si>
    <t>New # Inst Tot</t>
  </si>
  <si>
    <t>Old # Oth Tot</t>
  </si>
  <si>
    <t>New # Oth Tot</t>
  </si>
  <si>
    <t>Old # SR Tot</t>
  </si>
  <si>
    <t>New # SR Tot</t>
  </si>
  <si>
    <t>Old # AR Tot</t>
  </si>
  <si>
    <t>New # AR Tot</t>
  </si>
  <si>
    <t>Old # Oth9</t>
  </si>
  <si>
    <t>New # Oth9</t>
  </si>
  <si>
    <t>Old # Oth10</t>
  </si>
  <si>
    <t>New # Oth10</t>
  </si>
  <si>
    <t>Old # Oth11</t>
  </si>
  <si>
    <t>New # Oth11</t>
  </si>
  <si>
    <t>Old # Oth12</t>
  </si>
  <si>
    <t>New # Oth12</t>
  </si>
  <si>
    <t>Old SM Oth</t>
  </si>
  <si>
    <t>New SM Oth</t>
  </si>
  <si>
    <t>Old $  Oth</t>
  </si>
  <si>
    <t>New $  Oth</t>
  </si>
  <si>
    <t>Old Avg p/m Oth</t>
  </si>
  <si>
    <t>New Avg p/m Oth</t>
  </si>
  <si>
    <t>Old 9mEqv Oth</t>
  </si>
  <si>
    <t>New 9mEqv Oth</t>
  </si>
  <si>
    <t>Other, 
Lecturer/No-Rank/Other</t>
  </si>
  <si>
    <t>Single Rank
[for 2-yr cols]</t>
  </si>
  <si>
    <r>
      <t xml:space="preserve">Other
</t>
    </r>
    <r>
      <rPr>
        <b/>
        <sz val="10"/>
        <color rgb="FFC00000"/>
        <rFont val="Arial"/>
        <family val="2"/>
      </rPr>
      <t>Lect / No Rank / Oth</t>
    </r>
  </si>
  <si>
    <t>Single Rank (for two-year colleges)</t>
  </si>
  <si>
    <t>Table 142</t>
  </si>
  <si>
    <t>Weighted Average Full-Time Faculty Salaries</t>
  </si>
  <si>
    <t>Associate</t>
  </si>
  <si>
    <t>Assistant</t>
  </si>
  <si>
    <t>Undesignated/</t>
  </si>
  <si>
    <t>Single</t>
  </si>
  <si>
    <t>All</t>
  </si>
  <si>
    <t>Rank</t>
  </si>
  <si>
    <t>Ranks</t>
  </si>
  <si>
    <t>Four-Year 1</t>
  </si>
  <si>
    <t>Four-Year 2</t>
  </si>
  <si>
    <t>Four-Year 3</t>
  </si>
  <si>
    <t>Four-Year 4</t>
  </si>
  <si>
    <t>Four-Year 5</t>
  </si>
  <si>
    <t>Four-Year 6</t>
  </si>
  <si>
    <t>All Four-Year</t>
  </si>
  <si>
    <t>Two-Year with Bachelor's</t>
  </si>
  <si>
    <t>Two-Year 1</t>
  </si>
  <si>
    <t>Two-Year 2</t>
  </si>
  <si>
    <t>Two-Year 3</t>
  </si>
  <si>
    <t>All Two-Year</t>
  </si>
  <si>
    <t>Technical Institute or College 1</t>
  </si>
  <si>
    <t>Technical Institute or College 2</t>
  </si>
  <si>
    <t>All Technical Institutes or Colleges</t>
  </si>
  <si>
    <t>Table 143</t>
  </si>
  <si>
    <t>Weighted Average Salaries of Full-Time Faculty</t>
  </si>
  <si>
    <t>% change</t>
  </si>
  <si>
    <t>Old All Ranks</t>
  </si>
  <si>
    <t>Average</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</si>
  <si>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</si>
  <si>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</si>
  <si>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</si>
  <si>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</si>
  <si>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</si>
  <si>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</si>
  <si>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</si>
  <si>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</si>
  <si>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</si>
  <si>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</si>
  <si>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</si>
  <si>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</si>
  <si>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</si>
  <si>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</si>
  <si>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</si>
  <si>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</si>
  <si>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</si>
  <si>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144</t>
  </si>
  <si>
    <t>Table 145</t>
  </si>
  <si>
    <t>Technical     Institute or    College 1</t>
  </si>
  <si>
    <t xml:space="preserve">Notes: Salaries reported as 11-12 month appointments have been converted to 9-10 month equivalence by reducing the reported amounts by 2/11. States with distinct 10, 11 and 12 month appointments have been converted by reducing the amounts by 1/10, 2/11 and 3/12 respectively. </t>
  </si>
  <si>
    <t>Table 146</t>
  </si>
  <si>
    <t>Weighted Average Salaries and Salary Rankings of Full-Time Faculty</t>
  </si>
  <si>
    <t>Undesignated/ Other</t>
  </si>
  <si>
    <t>All Ranks</t>
  </si>
  <si>
    <t>Table 147</t>
  </si>
  <si>
    <t>Table 148</t>
  </si>
  <si>
    <t>Georgia*</t>
  </si>
  <si>
    <t>Table 149</t>
  </si>
  <si>
    <t>Table 150</t>
  </si>
  <si>
    <t>Table 151</t>
  </si>
  <si>
    <t>Table 152</t>
  </si>
  <si>
    <t>Table 153</t>
  </si>
  <si>
    <t>Table 154</t>
  </si>
  <si>
    <t>Table 155</t>
  </si>
  <si>
    <t>Table 156</t>
  </si>
  <si>
    <t>Table 157</t>
  </si>
  <si>
    <t>Table 158</t>
  </si>
  <si>
    <t>Table 159</t>
  </si>
  <si>
    <t>Table 160</t>
  </si>
  <si>
    <t>Table 161</t>
  </si>
  <si>
    <t xml:space="preserve"> December 2012</t>
  </si>
  <si>
    <t>Distribution of Full-Time Instructional Faculty</t>
  </si>
  <si>
    <t>Percent</t>
  </si>
  <si>
    <t>Number</t>
  </si>
  <si>
    <t>Four-Year</t>
  </si>
  <si>
    <t>Two-Year</t>
  </si>
  <si>
    <t>Technical Institutes</t>
  </si>
  <si>
    <t>All 
4-Yr</t>
  </si>
  <si>
    <t>with Bach- elor's</t>
  </si>
  <si>
    <t>All 
2-Yr</t>
  </si>
  <si>
    <t>All 4-Yr</t>
  </si>
  <si>
    <t>Size Un-kown</t>
  </si>
  <si>
    <t>SREB</t>
  </si>
  <si>
    <t>size un- known</t>
  </si>
  <si>
    <t>Row Labels</t>
  </si>
  <si>
    <t>Column Labels</t>
  </si>
  <si>
    <t>Sum of Old # Prof Tot</t>
  </si>
  <si>
    <t>Total Sum of Old # Prof Tot</t>
  </si>
  <si>
    <t>Total Sum of New # Prof Tot</t>
  </si>
  <si>
    <t>Sum of New # Prof Tot</t>
  </si>
  <si>
    <t>Total Sum of Old # Asc Tot</t>
  </si>
  <si>
    <t>Sum of Old # Asc Tot</t>
  </si>
  <si>
    <t>Total Sum of New # Asc Tot</t>
  </si>
  <si>
    <t>Sum of New # Asc Tot</t>
  </si>
  <si>
    <t>Total Sum of Old # Ast Tot</t>
  </si>
  <si>
    <t>Sum of Old # Ast Tot</t>
  </si>
  <si>
    <t>Total Sum of New # Ast Tot</t>
  </si>
  <si>
    <t>Sum of New # Ast Tot</t>
  </si>
  <si>
    <t>Total Sum of Old # Inst Tot</t>
  </si>
  <si>
    <t>Sum of Old # Inst Tot</t>
  </si>
  <si>
    <t>Total Sum of New # Inst Tot</t>
  </si>
  <si>
    <t>Sum of New # Inst Tot</t>
  </si>
  <si>
    <t>Total Sum of Old # Oth Tot</t>
  </si>
  <si>
    <t>Sum of Old # Oth Tot</t>
  </si>
  <si>
    <t>Total Sum of New # Oth Tot</t>
  </si>
  <si>
    <t>Sum of New # Oth Tot</t>
  </si>
  <si>
    <t>Total Sum of Old # SR Tot</t>
  </si>
  <si>
    <t>Sum of Old # SR Tot</t>
  </si>
  <si>
    <t>Total Sum of New # SR Tot</t>
  </si>
  <si>
    <t>Sum of New # SR Tot</t>
  </si>
  <si>
    <t>Total Sum of Old # AR Tot</t>
  </si>
  <si>
    <t>Sum of Old # AR Tot</t>
  </si>
  <si>
    <t>Total Sum of New # AR Tot</t>
  </si>
  <si>
    <t>Sum of New # AR Tot</t>
  </si>
  <si>
    <t xml:space="preserve"> (# x 9mEqv)</t>
  </si>
  <si>
    <t>Old 9mEqv Outlay Prof</t>
  </si>
  <si>
    <t>New 9mEqv Outlay Prof</t>
  </si>
  <si>
    <t>Old 9mEqv Outlay Asc</t>
  </si>
  <si>
    <t>New 9mEqv Outlay Asc</t>
  </si>
  <si>
    <t>Old 9mEqv Outlay Ast</t>
  </si>
  <si>
    <t>New 9mEqv Outlay Ast</t>
  </si>
  <si>
    <t>Old 9mEqv Outlay Inst</t>
  </si>
  <si>
    <t>New 9mEqv Outlay Inst</t>
  </si>
  <si>
    <t>Old 9mEqv Outlay Oth</t>
  </si>
  <si>
    <t>New 9mEqv Outlay Oth</t>
  </si>
  <si>
    <t>Old 9mEqv Outlay SR</t>
  </si>
  <si>
    <t>New 9mEqv Outlay SR</t>
  </si>
  <si>
    <t>New 9mEqv Outlay AR</t>
  </si>
  <si>
    <t>Old 9mEqv Outlay AR</t>
  </si>
  <si>
    <t>Technical</t>
  </si>
  <si>
    <t>Four-Year Total</t>
  </si>
  <si>
    <t>Two-Year Total</t>
  </si>
  <si>
    <t>Technical Total</t>
  </si>
  <si>
    <t>Weighted Averages</t>
  </si>
  <si>
    <t>Section A: Numbers of Full-Time, Non-Medical Instructional Staff</t>
  </si>
  <si>
    <t>Section B: Salary Outlays</t>
  </si>
  <si>
    <t>Section C: Calculated Service Months by Rank</t>
  </si>
  <si>
    <t>Section D: Calculated Weighted Average Salary per Month</t>
  </si>
  <si>
    <t>Section E: Calculated Weighted Average 9-month-equivalent Salary</t>
  </si>
  <si>
    <t>Section F. Calculated Headcount Totals</t>
  </si>
  <si>
    <t>Section G: Calculated 9-month Equivalent Products</t>
  </si>
  <si>
    <t>x</t>
  </si>
  <si>
    <t xml:space="preserve">Formula </t>
  </si>
  <si>
    <t xml:space="preserve"> Old # Prof Tot</t>
  </si>
  <si>
    <t>Total  Old # Prof Tot</t>
  </si>
  <si>
    <t xml:space="preserve"> Old 9mEqv Outlay Prof</t>
  </si>
  <si>
    <t>Total  Old 9mEqv Outlay Prof</t>
  </si>
  <si>
    <t xml:space="preserve"> New # Prof Tot</t>
  </si>
  <si>
    <t>Total  New # Prof Tot</t>
  </si>
  <si>
    <t xml:space="preserve"> New 9mEqv Outlay Prof</t>
  </si>
  <si>
    <t>Total  New 9mEqv Outlay Prof</t>
  </si>
  <si>
    <t xml:space="preserve"> Old # Asc Tot</t>
  </si>
  <si>
    <t>Total  Old # Asc Tot</t>
  </si>
  <si>
    <t xml:space="preserve"> Old 9mEqv Outlay Asc</t>
  </si>
  <si>
    <t>Total  Old 9mEqv Outlay Asc</t>
  </si>
  <si>
    <t xml:space="preserve"> New # Asc Tot</t>
  </si>
  <si>
    <t>Total  New # Asc Tot</t>
  </si>
  <si>
    <t xml:space="preserve"> New 9mEqv Outlay Asc</t>
  </si>
  <si>
    <t>Total  New 9mEqv Outlay Asc</t>
  </si>
  <si>
    <t xml:space="preserve"> Old # Ast Tot</t>
  </si>
  <si>
    <t>Total  Old # Ast Tot</t>
  </si>
  <si>
    <t xml:space="preserve"> Old 9mEqv Outlay Ast</t>
  </si>
  <si>
    <t>Total  Old 9mEqv Outlay Ast</t>
  </si>
  <si>
    <t xml:space="preserve"> New # Ast Tot</t>
  </si>
  <si>
    <t>Total  New # Ast Tot</t>
  </si>
  <si>
    <t xml:space="preserve"> New 9mEqv Outlay Ast</t>
  </si>
  <si>
    <t>Total  New 9mEqv Outlay Ast</t>
  </si>
  <si>
    <t xml:space="preserve"> Old # Inst Tot</t>
  </si>
  <si>
    <t>Total  Old # Inst Tot</t>
  </si>
  <si>
    <t xml:space="preserve"> Old 9mEqv Outlay Inst</t>
  </si>
  <si>
    <t>Total  Old 9mEqv Outlay Inst</t>
  </si>
  <si>
    <t xml:space="preserve"> New # Inst Tot</t>
  </si>
  <si>
    <t>Total  New # Inst Tot</t>
  </si>
  <si>
    <t xml:space="preserve"> New 9mEqv Outlay Inst</t>
  </si>
  <si>
    <t>Total  New 9mEqv Outlay Inst</t>
  </si>
  <si>
    <t xml:space="preserve"> Old # Oth Tot</t>
  </si>
  <si>
    <t>Total  Old # Oth Tot</t>
  </si>
  <si>
    <t xml:space="preserve"> Old 9mEqv Outlay Oth</t>
  </si>
  <si>
    <t>Total  Old 9mEqv Outlay Oth</t>
  </si>
  <si>
    <t xml:space="preserve"> New # Oth Tot</t>
  </si>
  <si>
    <t>Total  New # Oth Tot</t>
  </si>
  <si>
    <t xml:space="preserve"> New 9mEqv Outlay Oth</t>
  </si>
  <si>
    <t>Total  New 9mEqv Outlay Oth</t>
  </si>
  <si>
    <t xml:space="preserve"> Old # SR Tot</t>
  </si>
  <si>
    <t>Total  Old # SR Tot</t>
  </si>
  <si>
    <t xml:space="preserve"> Old 9mEqv Outlay SR</t>
  </si>
  <si>
    <t>Total  Old 9mEqv Outlay SR</t>
  </si>
  <si>
    <t xml:space="preserve"> New # SR Tot</t>
  </si>
  <si>
    <t>Total  New # SR Tot</t>
  </si>
  <si>
    <t xml:space="preserve"> New 9mEqv Outlay SR</t>
  </si>
  <si>
    <t>Total  New 9mEqv Outlay SR</t>
  </si>
  <si>
    <t xml:space="preserve"> Old # AR Tot</t>
  </si>
  <si>
    <t>Total  Old # AR Tot</t>
  </si>
  <si>
    <t xml:space="preserve"> Old 9mEqv Outlay AR</t>
  </si>
  <si>
    <t>Total  Old 9mEqv Outlay AR</t>
  </si>
  <si>
    <t xml:space="preserve"> New # AR Tot</t>
  </si>
  <si>
    <t>Total  New # AR Tot</t>
  </si>
  <si>
    <t xml:space="preserve"> New 9mEqv Outlay AR</t>
  </si>
  <si>
    <t>Total  New 9mEqv Outlay AR</t>
  </si>
  <si>
    <t>Percent Change in Average Salaries</t>
  </si>
  <si>
    <t>N/A</t>
  </si>
  <si>
    <t>Note: The formula for calculating weighted average salaries changed in 2012-13 because IPEDS changed the categories of contract length in the HR survey.  Nine-month equivalent salaries are now calculated by dividing the total salary outlay by the total number of service months and multiplying by 9.</t>
  </si>
  <si>
    <t>2013-14</t>
  </si>
  <si>
    <t>Part 9:  Faculty Salaries</t>
  </si>
  <si>
    <t>Public Institutions, SREB States, 2013-14</t>
  </si>
  <si>
    <t>Public Four-Year Institutions, 2013-14</t>
  </si>
  <si>
    <t>Public Two-Year Institutions, 2013-14</t>
  </si>
  <si>
    <t>Public Technical Institutes or Colleges, 2013-14</t>
  </si>
  <si>
    <t>Public Four-Year 1 Institutions, 2013-14</t>
  </si>
  <si>
    <t>Public Four-Year 2 Institutions, 2013-14</t>
  </si>
  <si>
    <t>Public Four-Year 3 Institutions, 2013-14</t>
  </si>
  <si>
    <t>Public Four-Year 4 Institutions, 2013-14</t>
  </si>
  <si>
    <t>Public Four-Year 5 Institutions, 2013-14</t>
  </si>
  <si>
    <t>Public Four-Year 6 Institutions, 2013-14</t>
  </si>
  <si>
    <t>Public Two-Year, 2013-14</t>
  </si>
  <si>
    <t>Public Two-Year with Bachelor's, 2013-14</t>
  </si>
  <si>
    <t>Public Two-Year 1, 2013-14</t>
  </si>
  <si>
    <t>Public Two-Year 2, 2013-14</t>
  </si>
  <si>
    <t>Public Two-Year 3, 2013-14</t>
  </si>
  <si>
    <t>Public Two-Year Size Unknown, 2013-14</t>
  </si>
  <si>
    <t>Public Technical Institute or College 1, 2013-14</t>
  </si>
  <si>
    <t>Public Technical Institute or College 2, 2013-14</t>
  </si>
  <si>
    <t>Public Technical Institute or College Size Unknown, 2013-14</t>
  </si>
  <si>
    <t>Public Technical Institute or College Size Unknown, 2012-13</t>
  </si>
  <si>
    <t>Public Universities, Colleges and Technical Institutes, 2013-14</t>
  </si>
  <si>
    <t>Table 141</t>
  </si>
  <si>
    <t>XXX Table 161 XXX</t>
  </si>
  <si>
    <t>XXX  Table 161  XXX</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</si>
  <si>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</si>
  <si>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</si>
  <si>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2014-15</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</si>
  <si>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</si>
  <si>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</si>
  <si>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</si>
  <si>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</si>
  <si>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</si>
  <si>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</si>
  <si>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</si>
  <si>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</si>
  <si>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</si>
  <si>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</si>
  <si>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</si>
  <si>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</si>
  <si>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</si>
  <si>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</si>
  <si>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</si>
  <si>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</si>
  <si>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</si>
  <si>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</si>
  <si>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</si>
  <si>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</si>
  <si>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</si>
  <si>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</si>
  <si>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</si>
  <si>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</si>
  <si>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</si>
  <si>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</si>
  <si>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</si>
  <si>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</si>
  <si>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</si>
  <si>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</si>
  <si>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</si>
  <si>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</si>
  <si>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</si>
  <si>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</si>
  <si>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</si>
  <si>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</si>
  <si>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New fall 2009. No degrees yet granted.</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</si>
  <si>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</si>
  <si>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</si>
  <si>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</si>
  <si>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</si>
  <si>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</si>
  <si>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</si>
  <si>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</si>
  <si>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</si>
  <si>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</si>
  <si>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</si>
  <si>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</si>
  <si>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</si>
  <si>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</si>
  <si>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</si>
  <si>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</si>
  <si>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</si>
  <si>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</si>
  <si>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</si>
  <si>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 &amp; M International University</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</si>
  <si>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</si>
  <si>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</si>
  <si>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</si>
  <si>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</si>
  <si>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</si>
  <si>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Brownsville</t>
  </si>
  <si>
    <t>University of Texas at Tyler</t>
  </si>
  <si>
    <t>University of Texas of the Permian Basin</t>
  </si>
  <si>
    <t>University of Texas-Pan American</t>
  </si>
  <si>
    <t>West Texas A&amp;M University</t>
  </si>
  <si>
    <t>Texas A &amp; M University - Central Texas</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</si>
  <si>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</si>
  <si>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</si>
  <si>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</si>
  <si>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</si>
  <si>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</si>
  <si>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</si>
  <si>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</si>
  <si>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</si>
  <si>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</si>
  <si>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</si>
  <si>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</si>
  <si>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</si>
  <si>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</si>
  <si>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</si>
  <si>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</si>
  <si>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</si>
  <si>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</si>
  <si>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</si>
  <si>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</si>
  <si>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</si>
  <si>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</si>
  <si>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</si>
  <si>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</si>
  <si>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</si>
  <si>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</si>
  <si>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</si>
  <si>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</si>
  <si>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</si>
  <si>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</si>
  <si>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</si>
  <si>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</si>
  <si>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</si>
  <si>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</si>
  <si>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</si>
  <si>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</si>
  <si>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</si>
  <si>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 xml:space="preserve">Texas Southmost College </t>
  </si>
  <si>
    <t>Texas State Technical College-Waco</t>
  </si>
  <si>
    <t>Trinity Valley Community College</t>
  </si>
  <si>
    <t xml:space="preserve">Tyler Junior College </t>
  </si>
  <si>
    <t xml:space="preserve">Alvin Community College </t>
  </si>
  <si>
    <t>University of Arkansas, Fayetteville</t>
  </si>
  <si>
    <t>Arkansas State University</t>
  </si>
  <si>
    <t>Arkansas Tech University</t>
  </si>
  <si>
    <t>University of Arkansas at Little Rock</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</si>
  <si>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</si>
  <si>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</si>
  <si>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</si>
  <si>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</si>
  <si>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</si>
  <si>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</si>
  <si>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</si>
  <si>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</si>
  <si>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</si>
  <si>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Community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</si>
  <si>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</si>
  <si>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</si>
  <si>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</si>
  <si>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</si>
  <si>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</si>
  <si>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</si>
  <si>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</si>
  <si>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 xml:space="preserve">Mid-South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</si>
  <si>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</si>
  <si>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</si>
  <si>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</si>
  <si>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</si>
  <si>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</si>
  <si>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</si>
  <si>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</si>
  <si>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</si>
  <si>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</si>
  <si>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</si>
  <si>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Reclassified: Met the criteria for Four-Year 2 in 2012-13, 2013-14, and 2014-15.</t>
  </si>
  <si>
    <t>University of Delaware</t>
  </si>
  <si>
    <t>Delaware State University</t>
  </si>
  <si>
    <t>Delaware Technical and Community College--Stanton-Wilmington</t>
  </si>
  <si>
    <t>Delaware Technical and Community College--Owens</t>
  </si>
  <si>
    <t>Delaware Technical and Community College--Terry</t>
  </si>
  <si>
    <t xml:space="preserve">North Carolina State University </t>
  </si>
  <si>
    <t xml:space="preserve">University of North Carolina at Chapel Hill </t>
  </si>
  <si>
    <t>University of North Carolina at Greensboro</t>
  </si>
  <si>
    <t xml:space="preserve">East Carolina University </t>
  </si>
  <si>
    <t>University of North Carolina at Charlotte</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</si>
  <si>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</si>
  <si>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</si>
  <si>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</si>
  <si>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</si>
  <si>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</si>
  <si>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</si>
  <si>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</si>
  <si>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</si>
  <si>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</si>
  <si>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</si>
  <si>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Met the criteria for Four-Year 2 in 2014-15.</t>
  </si>
  <si>
    <t>Reclassified: Met the criteria for Four-Year 1 in 2012-13, 2013-14, and 2014-15.</t>
  </si>
  <si>
    <t>Met the criteria for Four-Year 5 in 2013-14 and 2014-15.</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</si>
  <si>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</si>
  <si>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</si>
  <si>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</si>
  <si>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</si>
  <si>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</si>
  <si>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</si>
  <si>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</si>
  <si>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</si>
  <si>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Columbus State University</t>
  </si>
  <si>
    <t>Georgia College and State University</t>
  </si>
  <si>
    <t>Georgia Regents University</t>
  </si>
  <si>
    <t>University of North Georgia</t>
  </si>
  <si>
    <t>Clayton State University</t>
  </si>
  <si>
    <t>Fort Valley State University</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</si>
  <si>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</si>
  <si>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</si>
  <si>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</si>
  <si>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</si>
  <si>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</si>
  <si>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</si>
  <si>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</si>
  <si>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</si>
  <si>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 xml:space="preserve">Georgia Perimeter College </t>
  </si>
  <si>
    <t>Atlanta Metropolitan State College</t>
  </si>
  <si>
    <t xml:space="preserve">Bainbridge State College </t>
  </si>
  <si>
    <t xml:space="preserve">Darton State College </t>
  </si>
  <si>
    <t>East Georgia State College</t>
  </si>
  <si>
    <t>Georgia Highlands College</t>
  </si>
  <si>
    <t>South Georgia State College</t>
  </si>
  <si>
    <t>Armstrong State University</t>
  </si>
  <si>
    <t>Reclassified: met the criteria for Four-Year 4 in 2012-13, 2013-14, and 2014-15.</t>
  </si>
  <si>
    <t>Met the criteria for Four-Year 4 in 2013-14 and 2014-15.</t>
  </si>
  <si>
    <t xml:space="preserve">Met the criteria for Four-Year 6 in 2014-15. </t>
  </si>
  <si>
    <t xml:space="preserve">Met the criteria for Two-Year with Bachelor's in 2014-15. </t>
  </si>
  <si>
    <t>Met the criteria for Two-Year 3 in 2014-15.</t>
  </si>
  <si>
    <t>University of Kentucky</t>
  </si>
  <si>
    <t>University of Louisville</t>
  </si>
  <si>
    <t xml:space="preserve">Eastern Kentucky University </t>
  </si>
  <si>
    <t xml:space="preserve">Morehead State University </t>
  </si>
  <si>
    <t xml:space="preserve">Murray State University </t>
  </si>
  <si>
    <t xml:space="preserve">Western Kentucky University </t>
  </si>
  <si>
    <t xml:space="preserve">Kentucky State University </t>
  </si>
  <si>
    <t xml:space="preserve">Northern Kentucky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</si>
  <si>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</si>
  <si>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</si>
  <si>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</si>
  <si>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</si>
  <si>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</si>
  <si>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</si>
  <si>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</si>
  <si>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</si>
  <si>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</si>
  <si>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</si>
  <si>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</si>
  <si>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</si>
  <si>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</si>
  <si>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</si>
  <si>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</si>
  <si>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</si>
  <si>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Reclassified: Met the criteria for Four-Year 3 in 2012-13, 2013-14, and 2014-15.</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</si>
  <si>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</si>
  <si>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</si>
  <si>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</si>
  <si>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</si>
  <si>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</si>
  <si>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</si>
  <si>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</si>
  <si>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</si>
  <si>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</si>
  <si>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</si>
  <si>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</si>
  <si>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</si>
  <si>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New River Community &amp; Technical College</t>
  </si>
  <si>
    <t>Pierpont Community &amp; Technical College</t>
  </si>
  <si>
    <t>West Virginia Northern Community College</t>
  </si>
  <si>
    <t>Blue Ridge Community &amp; Technical College</t>
  </si>
  <si>
    <t>Eastern West Virginia Community &amp; Technical College</t>
  </si>
  <si>
    <t>Mountwest Community &amp; Technical College</t>
  </si>
  <si>
    <t xml:space="preserve">Southern West Virginia Community &amp; Technical College </t>
  </si>
  <si>
    <t>BridgeValley Community &amp; Technical College</t>
  </si>
  <si>
    <t>New</t>
  </si>
  <si>
    <t>Met the criteria for Four-Year 5 in 2014-15.</t>
  </si>
  <si>
    <t>Met the criteria for Four-Year 6 in 2013-14 and 2014-15.</t>
  </si>
  <si>
    <t>Reclassified: Met the criteria for Two-Year 3 in 2012-13, 2013-14, and 2014-15.</t>
  </si>
  <si>
    <t>Met the criteria for Two-Year 2 in 2014-15.</t>
  </si>
  <si>
    <t>Albany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</si>
  <si>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</si>
  <si>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</si>
  <si>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</si>
  <si>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</si>
  <si>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</si>
  <si>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</si>
  <si>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</si>
  <si>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Georgia Piedmont Technical College</t>
  </si>
  <si>
    <t>Gwinnett Technical College</t>
  </si>
  <si>
    <t>Lanier Technical College</t>
  </si>
  <si>
    <t>Moultrie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</si>
  <si>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</si>
  <si>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</si>
  <si>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</si>
  <si>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</si>
  <si>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</si>
  <si>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</si>
  <si>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</si>
  <si>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</si>
  <si>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</si>
  <si>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</si>
  <si>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Coastal Pines Technical College</t>
  </si>
  <si>
    <t>Florida International University</t>
  </si>
  <si>
    <t xml:space="preserve">Florida State University </t>
  </si>
  <si>
    <t xml:space="preserve">University of Central Florida </t>
  </si>
  <si>
    <t>University of Florida</t>
  </si>
  <si>
    <t xml:space="preserve">University of South Florida </t>
  </si>
  <si>
    <t xml:space="preserve">Florida Atlantic University </t>
  </si>
  <si>
    <t xml:space="preserve">Florida Agricultural &amp; Mechanical University </t>
  </si>
  <si>
    <t>University of North Florida</t>
  </si>
  <si>
    <t>University of West Florida</t>
  </si>
  <si>
    <t>Florida Gulf Coast University</t>
  </si>
  <si>
    <t>New College of Florida</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</si>
  <si>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</si>
  <si>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</si>
  <si>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</si>
  <si>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</si>
  <si>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</si>
  <si>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</si>
  <si>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</si>
  <si>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</si>
  <si>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</si>
  <si>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</si>
  <si>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</si>
  <si>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</si>
  <si>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</si>
  <si>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</si>
  <si>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</si>
  <si>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</si>
  <si>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</si>
  <si>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</si>
  <si>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</si>
  <si>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</si>
  <si>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</si>
  <si>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</si>
  <si>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Center of Applied Technology at Chattanooga</t>
  </si>
  <si>
    <t>219824B</t>
  </si>
  <si>
    <t>Tennessee Center of Applied Technology at Athens</t>
  </si>
  <si>
    <t>Tennessee Center of Applied Technology at Covington</t>
  </si>
  <si>
    <t>Tennessee Center of Applied Technology at Crossville</t>
  </si>
  <si>
    <t>Tennessee Center of Applied Technology at Crump</t>
  </si>
  <si>
    <t>Tennessee Center of Applied Technology at Dickson</t>
  </si>
  <si>
    <t>Tennessee Center of Applied Technology at Elizabethton</t>
  </si>
  <si>
    <t>Tennessee Center of Applied Technology at Harriman</t>
  </si>
  <si>
    <t>Tennessee Center of Applied Technology at Hartsville</t>
  </si>
  <si>
    <t>Tennessee Center of Applied Technology at Hohenwald</t>
  </si>
  <si>
    <t>Tennessee Center of Applied Technology at Jacksboro</t>
  </si>
  <si>
    <t>Tennessee Center of Applied Technology at Jackson</t>
  </si>
  <si>
    <t>Tennessee Center of Applied Technology at Knoxville</t>
  </si>
  <si>
    <t>Tennessee Center of Applied Technology at Livingston</t>
  </si>
  <si>
    <t>Tennessee Center of Applied Technology at McKenzie</t>
  </si>
  <si>
    <t>Tennessee Center of Applied Technology at McMinnville</t>
  </si>
  <si>
    <t>Tennessee Center of Applied Technology at Memphis</t>
  </si>
  <si>
    <t>Tennessee Center of Applied Technology at Morristown</t>
  </si>
  <si>
    <t>Tennessee Center of Applied Technology at Murfreesboro</t>
  </si>
  <si>
    <t>Tennessee Center of Applied Technology at Nashville</t>
  </si>
  <si>
    <t>Tennessee Center of Applied Technology at Newbern</t>
  </si>
  <si>
    <t>Tennessee Center of Applied Technology at Oneida</t>
  </si>
  <si>
    <t>Tennessee Center of Applied Technology at Paris</t>
  </si>
  <si>
    <t>Tennessee Center of Applied Technology at Pulaski</t>
  </si>
  <si>
    <t>Tennessee Center of Applied Technology at Ripley</t>
  </si>
  <si>
    <t>Tennessee Center of Applied Technology at Shelbyville</t>
  </si>
  <si>
    <t>Tennessee Center of Applied Technology at Whiteville</t>
  </si>
  <si>
    <t>Met the criteria for Four-Year 2 in 2013-14 and 2014-15.</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</si>
  <si>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</si>
  <si>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</si>
  <si>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</si>
  <si>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</si>
  <si>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</si>
  <si>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</si>
  <si>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</si>
  <si>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</si>
  <si>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</si>
  <si>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</si>
  <si>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</si>
  <si>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</si>
  <si>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</si>
  <si>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</si>
  <si>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</si>
  <si>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</si>
  <si>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</si>
  <si>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</si>
  <si>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</si>
  <si>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</si>
  <si>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</si>
  <si>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</si>
  <si>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</si>
  <si>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</si>
  <si>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</si>
  <si>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</si>
  <si>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Louisiana State University at Eunice</t>
  </si>
  <si>
    <t>South Louisiana Community College</t>
  </si>
  <si>
    <t>Southern University in Shreveport</t>
  </si>
  <si>
    <t>Nunez Community College</t>
  </si>
  <si>
    <t>River Parishes Community College</t>
  </si>
  <si>
    <t>Central LA Technical College</t>
  </si>
  <si>
    <t>L.E. Fletcher Technical Community College</t>
  </si>
  <si>
    <t>Northshore Technical College</t>
  </si>
  <si>
    <t>Northwest LA Technical College</t>
  </si>
  <si>
    <t>South Central LA Technical College</t>
  </si>
  <si>
    <t>Sowela Technical Community College</t>
  </si>
  <si>
    <t>Reclassified: Met the criteria for Four-Year 5 in 2012-13, 2013-14, and 2014-15.</t>
  </si>
  <si>
    <t xml:space="preserve">Broward College </t>
  </si>
  <si>
    <t xml:space="preserve">Chipola College </t>
  </si>
  <si>
    <t xml:space="preserve">Daytona State College </t>
  </si>
  <si>
    <t>Florida SouthWestern State College</t>
  </si>
  <si>
    <t>Florida State College at Jacksonville</t>
  </si>
  <si>
    <t xml:space="preserve">Indian River State College </t>
  </si>
  <si>
    <t xml:space="preserve">Miami Dade College </t>
  </si>
  <si>
    <t>Northwest Florida State College</t>
  </si>
  <si>
    <t xml:space="preserve">Palm Beach State College </t>
  </si>
  <si>
    <t xml:space="preserve">Polk State College </t>
  </si>
  <si>
    <t xml:space="preserve">St. Johns River State College </t>
  </si>
  <si>
    <t xml:space="preserve">St. Petersburg College </t>
  </si>
  <si>
    <t>State College of Florida, Manatee-Sarasota</t>
  </si>
  <si>
    <t>College of Central Florida</t>
  </si>
  <si>
    <t>Eastern Florida State College</t>
  </si>
  <si>
    <t xml:space="preserve">Hillsborough Community College </t>
  </si>
  <si>
    <t xml:space="preserve">Pasco-Hernando Community College </t>
  </si>
  <si>
    <t xml:space="preserve">Pensacola State College </t>
  </si>
  <si>
    <t xml:space="preserve">Santa Fe College </t>
  </si>
  <si>
    <t>Seminole State College of Florida</t>
  </si>
  <si>
    <t xml:space="preserve">Tallahassee Community College </t>
  </si>
  <si>
    <t xml:space="preserve">Valencia College </t>
  </si>
  <si>
    <t>Florida Gateway College</t>
  </si>
  <si>
    <t xml:space="preserve">Gulf Coast State College </t>
  </si>
  <si>
    <t xml:space="preserve">Lake-Sumter State College </t>
  </si>
  <si>
    <t xml:space="preserve">South Florida State College </t>
  </si>
  <si>
    <t xml:space="preserve">Florida Keys Community College </t>
  </si>
  <si>
    <t xml:space="preserve">North Florida Community College </t>
  </si>
  <si>
    <t>Met the criteria for Two-Year with Bachelor's in 2013-14 and 2014-15.</t>
  </si>
  <si>
    <t>Reclassified: Met the criteria for Two-Year with Bachelor's in 2012-13, 2013-14, and 2014-15.</t>
  </si>
  <si>
    <t>Met the criteria for Two-Year with Bachelor's in 2014-15.</t>
  </si>
  <si>
    <t xml:space="preserve">Met the criteria for Two-Year 3 in 2013-14 and 2014-15. </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</si>
  <si>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</si>
  <si>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</si>
  <si>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</si>
  <si>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</si>
  <si>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</si>
  <si>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</si>
  <si>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</si>
  <si>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</si>
  <si>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</si>
  <si>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</si>
  <si>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</si>
  <si>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</si>
  <si>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</si>
  <si>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</si>
  <si>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</si>
  <si>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</si>
  <si>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</si>
  <si>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</si>
  <si>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</si>
  <si>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</si>
  <si>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</si>
  <si>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</si>
  <si>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</si>
  <si>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</si>
  <si>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</si>
  <si>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</si>
  <si>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</si>
  <si>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</si>
  <si>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</si>
  <si>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</si>
  <si>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</si>
  <si>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</si>
  <si>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</si>
  <si>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</si>
  <si>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</si>
  <si>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</si>
  <si>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</si>
  <si>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</si>
  <si>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</si>
  <si>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</si>
  <si>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</si>
  <si>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</si>
  <si>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</si>
  <si>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</si>
  <si>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</si>
  <si>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</si>
  <si>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</si>
  <si>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</si>
  <si>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</si>
  <si>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</si>
  <si>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</si>
  <si>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</si>
  <si>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</si>
  <si>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</si>
  <si>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</si>
  <si>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</si>
  <si>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</si>
  <si>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</si>
  <si>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</si>
  <si>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</si>
  <si>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</si>
  <si>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</si>
  <si>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</si>
  <si>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</si>
  <si>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</si>
  <si>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</si>
  <si>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</si>
  <si>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</si>
  <si>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</si>
  <si>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</si>
  <si>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</si>
  <si>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</si>
  <si>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</si>
  <si>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</si>
  <si>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</si>
  <si>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</si>
  <si>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</si>
  <si>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</si>
  <si>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</si>
  <si>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</si>
  <si>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</si>
  <si>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</si>
  <si>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</si>
  <si>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</si>
  <si>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</si>
  <si>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</si>
  <si>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</si>
  <si>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</si>
  <si>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</si>
  <si>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</si>
  <si>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</si>
  <si>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</si>
  <si>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</si>
  <si>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</si>
  <si>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</si>
  <si>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</si>
  <si>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</si>
  <si>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</si>
  <si>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</si>
  <si>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</si>
  <si>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</si>
  <si>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</si>
  <si>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r>
      <t xml:space="preserve">Tulsa Technology Center-Owasso  </t>
    </r>
    <r>
      <rPr>
        <sz val="10"/>
        <color rgb="FFFF0000"/>
        <rFont val="Arial"/>
        <family val="2"/>
      </rPr>
      <t>NEW</t>
    </r>
  </si>
  <si>
    <t xml:space="preserve">Tulsa Technology Center-Riverside Campus          </t>
  </si>
  <si>
    <r>
      <t xml:space="preserve">Tulsa Technology Center-Sand Springs  </t>
    </r>
    <r>
      <rPr>
        <sz val="10"/>
        <color rgb="FFFF0000"/>
        <rFont val="Arial"/>
        <family val="2"/>
      </rPr>
      <t>NEW</t>
    </r>
  </si>
  <si>
    <t xml:space="preserve">Wes Watkins Technology Center                     </t>
  </si>
  <si>
    <t xml:space="preserve">Western Technology Center                         </t>
  </si>
  <si>
    <t>Met the criteria for Technical Institute or College 1 in 2013-14 and 2014-15.</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</si>
  <si>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</si>
  <si>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</si>
  <si>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</si>
  <si>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</si>
  <si>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</si>
  <si>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</si>
  <si>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</si>
  <si>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</si>
  <si>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</si>
  <si>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</si>
  <si>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</si>
  <si>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</si>
  <si>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</si>
  <si>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</si>
  <si>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</si>
  <si>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</si>
  <si>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</si>
  <si>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</si>
  <si>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</si>
  <si>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</si>
  <si>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</si>
  <si>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</si>
  <si>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</si>
  <si>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</si>
  <si>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</si>
  <si>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</si>
  <si>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</si>
  <si>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</si>
  <si>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</si>
  <si>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</si>
  <si>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</si>
  <si>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</si>
  <si>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</si>
  <si>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</si>
  <si>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</si>
  <si>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</si>
  <si>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</si>
  <si>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</si>
  <si>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</si>
  <si>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</si>
  <si>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</si>
  <si>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</si>
  <si>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</si>
  <si>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</si>
  <si>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</si>
  <si>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</si>
  <si>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Gadsden State Community College</t>
  </si>
  <si>
    <t>Jefferson State Community College</t>
  </si>
  <si>
    <t xml:space="preserve">John C. Calhoun State Community College </t>
  </si>
  <si>
    <t>Wallace Community College - Hanceville</t>
  </si>
  <si>
    <t>Bevill State Community College</t>
  </si>
  <si>
    <t>Bishop State Community College</t>
  </si>
  <si>
    <t>Central Alabama Community College</t>
  </si>
  <si>
    <t>Enterprise-Ozark Community College</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</si>
  <si>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</si>
  <si>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</si>
  <si>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</si>
  <si>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</si>
  <si>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</si>
  <si>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</si>
  <si>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</si>
  <si>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Alabama Southern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</si>
  <si>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</si>
  <si>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</si>
  <si>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</si>
  <si>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</si>
  <si>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</si>
  <si>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</si>
  <si>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</si>
  <si>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</si>
  <si>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</si>
  <si>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Met the criteria for Four-Year 1 in 2014-15.</t>
  </si>
  <si>
    <t>Met the criteria for Four-Year 3 in 2014-15.</t>
  </si>
  <si>
    <t>Met the criteria for Two-Year 2 in 2013-14 and 2014-15.</t>
  </si>
  <si>
    <t>Reclassified: Met the criteria for Two-Year 2 in 2012-13, 2013-14, and 2014-15.</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</si>
  <si>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</si>
  <si>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</si>
  <si>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</si>
  <si>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</si>
  <si>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</si>
  <si>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</si>
  <si>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</si>
  <si>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</si>
  <si>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</si>
  <si>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</si>
  <si>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</si>
  <si>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</si>
  <si>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</si>
  <si>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</si>
  <si>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</si>
  <si>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</si>
  <si>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</si>
  <si>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</si>
  <si>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</si>
  <si>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</si>
  <si>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</si>
  <si>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</si>
  <si>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</si>
  <si>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</si>
  <si>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</si>
  <si>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</si>
  <si>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</si>
  <si>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Met the criteria for Two-Year 2 institution in 2013-14 and 2014-15.</t>
  </si>
  <si>
    <t>Met the criteria for Two-Year 3 institution in 2013-14 and 2014-15.</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</si>
  <si>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</si>
  <si>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</si>
  <si>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</si>
  <si>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</si>
  <si>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</si>
  <si>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</si>
  <si>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</si>
  <si>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</si>
  <si>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</si>
  <si>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</si>
  <si>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</si>
  <si>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</si>
  <si>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</si>
  <si>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</si>
  <si>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</si>
  <si>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 xml:space="preserve">George Mason University </t>
  </si>
  <si>
    <t xml:space="preserve">Old Dominion University </t>
  </si>
  <si>
    <t>University of Virginia</t>
  </si>
  <si>
    <t xml:space="preserve">Virginia Tech </t>
  </si>
  <si>
    <t>College of William &amp; Mary</t>
  </si>
  <si>
    <t>Virginia Commonwealth University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</si>
  <si>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</si>
  <si>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</si>
  <si>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</si>
  <si>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</si>
  <si>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</si>
  <si>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</si>
  <si>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</si>
  <si>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</si>
  <si>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</si>
  <si>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</si>
  <si>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</si>
  <si>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</si>
  <si>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</si>
  <si>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</si>
  <si>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</si>
  <si>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</si>
  <si>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</si>
  <si>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</si>
  <si>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Mountain Empire Community College</t>
  </si>
  <si>
    <t xml:space="preserve">New River Community College </t>
  </si>
  <si>
    <t xml:space="preserve">Patrick Henry Community College </t>
  </si>
  <si>
    <t xml:space="preserve">Piedmont Virginia Community College </t>
  </si>
  <si>
    <t>Southside Virginia Community College</t>
  </si>
  <si>
    <t xml:space="preserve">Southwest Virginia Community College </t>
  </si>
  <si>
    <t xml:space="preserve">Virginia Western Community College </t>
  </si>
  <si>
    <t xml:space="preserve">Wytheville Community College </t>
  </si>
  <si>
    <t xml:space="preserve">D.S. Lancaster Community College </t>
  </si>
  <si>
    <t>Eastern Shore Community College</t>
  </si>
  <si>
    <t>Paul D. Camp Community College</t>
  </si>
  <si>
    <t>Rappahannock Community College</t>
  </si>
  <si>
    <t xml:space="preserve">Richard Bland College </t>
  </si>
  <si>
    <t xml:space="preserve">Virginia Highlands Community College </t>
  </si>
  <si>
    <t>All Community Colleges except R.Bland</t>
  </si>
  <si>
    <t>All CC x Bland</t>
  </si>
  <si>
    <t>Met the criteria for Four-Year 1 in 2013-14 and 2014-2015.</t>
  </si>
  <si>
    <t>Texas State University</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</si>
  <si>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</si>
  <si>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</si>
  <si>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</si>
  <si>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</si>
  <si>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</si>
  <si>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</si>
  <si>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</si>
  <si>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</si>
  <si>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</si>
  <si>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</si>
  <si>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</si>
  <si>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</si>
  <si>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</si>
  <si>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</si>
  <si>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</si>
  <si>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</si>
  <si>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</si>
  <si>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</si>
  <si>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</si>
  <si>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</si>
  <si>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</si>
  <si>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</si>
  <si>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</si>
  <si>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</si>
  <si>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</si>
  <si>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</si>
  <si>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</si>
  <si>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Met the criteria for Two-Year 3 institution in 2014-15.</t>
  </si>
  <si>
    <t>Met the criteria for Four-Year 1 in 2013-14 and 2014-15.</t>
  </si>
  <si>
    <t>Met the criteria for Four-Year 4 in 2014-15.</t>
  </si>
  <si>
    <t>Met the criteria for Two-Year 1 in 2014-15.</t>
  </si>
  <si>
    <t>February 2016</t>
  </si>
  <si>
    <t>Public Institutions, SREB States, 2014-15</t>
  </si>
  <si>
    <t>Public Four-Year Institutions, 2014-15</t>
  </si>
  <si>
    <t>Public Two-Year Institutions, 2014-15</t>
  </si>
  <si>
    <t>Public Technical Institutes or Colleges, 2014-15</t>
  </si>
  <si>
    <t>Public Four-Year 1 Institutions, 2014-15</t>
  </si>
  <si>
    <t>Public Four-Year 2 Institutions, 2014-15</t>
  </si>
  <si>
    <t>Public Four-Year 3 Institutions, 2014-15</t>
  </si>
  <si>
    <t>Public Four-Year 4 Institutions, 2014-15</t>
  </si>
  <si>
    <t>Public Four-Year 5 Institutions, 2014-15</t>
  </si>
  <si>
    <t>Public Four-Year 6 Institutions, 2014-15</t>
  </si>
  <si>
    <t>Public Two-Year, 2014-15</t>
  </si>
  <si>
    <t>Public Two-Year with Bachelor's, 2014-15</t>
  </si>
  <si>
    <t>Public Two-Year 1, 2014-15</t>
  </si>
  <si>
    <t>Public Two-Year 2, 2014-15</t>
  </si>
  <si>
    <t>Public Two-Year 3, 2014-15</t>
  </si>
  <si>
    <t>Public Two-Year Size Unknown, 2014-15</t>
  </si>
  <si>
    <t>Public Technical Institute or College 1, 2014-15</t>
  </si>
  <si>
    <t>Public Technical Institute or College 2, 2014-15</t>
  </si>
  <si>
    <t>Public Universities, Colleges and Technical Institutes, 2014-15</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</si>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</sst>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_);\(&quot;$&quot;#,##0\)"/>
    <numFmt numFmtId="43" formatCode="_(* #,##0.00_);_(* \(#,##0.00\);_(* &quot;-&quot;??_);_(@_)"/>
    <numFmt numFmtId="164" formatCode="0_)"/>
    <numFmt numFmtId="165" formatCode="_(* #,##0_);_(* \(#,##0\);_(* &quot;-&quot;??_);_(@_)"/>
    <numFmt numFmtId="166" formatCode="#,##0.000_);\(#,##0.000\)"/>
    <numFmt numFmtId="167" formatCode="0.0%"/>
    <numFmt numFmtId="168" formatCode=";;;"/>
    <numFmt numFmtId="169" formatCode="&quot;$&quot;#,##0"/>
    <numFmt numFmtId="170" formatCode="General_)"/>
  </numFmts>
  <fonts count="69">
    <font>
      <sz val="12"/>
      <name val="AGaramond"/>
    </font>
    <font>
      <sz val="11"/>
      <color theme="1"/>
      <name val="Calibri"/>
      <family val="2"/>
      <scheme val="minor"/>
    </font>
    <font>
      <sz val="11"/>
      <color theme="1"/>
      <name val="Calibri"/>
      <family val="2"/>
      <scheme val="minor"/>
    </font>
    <font>
      <sz val="12"/>
      <name val="AGaramond"/>
      <family val="1"/>
    </font>
    <font>
      <b/>
      <sz val="10"/>
      <name val="Arial"/>
      <family val="2"/>
    </font>
    <font>
      <sz val="10"/>
      <name val="Arial"/>
      <family val="2"/>
    </font>
    <font>
      <sz val="8"/>
      <name val="AGaramond"/>
      <family val="1"/>
    </font>
    <font>
      <b/>
      <sz val="10"/>
      <color indexed="12"/>
      <name val="Arial"/>
      <family val="2"/>
    </font>
    <font>
      <sz val="12"/>
      <name val="AGaramond"/>
      <family val="3"/>
    </font>
    <font>
      <b/>
      <sz val="10"/>
      <color rgb="FF0000FF"/>
      <name val="Arial"/>
      <family val="2"/>
    </font>
    <font>
      <sz val="11"/>
      <color theme="1"/>
      <name val="Calibri"/>
      <family val="2"/>
      <scheme val="minor"/>
    </font>
    <font>
      <i/>
      <sz val="10"/>
      <color rgb="FF0000FF"/>
      <name val="Arial"/>
      <family val="2"/>
    </font>
    <font>
      <sz val="12"/>
      <name val="AGaramond"/>
      <family val="1"/>
    </font>
    <font>
      <b/>
      <sz val="12"/>
      <color theme="0"/>
      <name val="Arial"/>
      <family val="2"/>
    </font>
    <font>
      <b/>
      <sz val="12"/>
      <name val="Arial"/>
      <family val="2"/>
    </font>
    <font>
      <sz val="10"/>
      <color rgb="FF0000FF"/>
      <name val="Arial"/>
      <family val="2"/>
    </font>
    <font>
      <b/>
      <i/>
      <sz val="10"/>
      <color rgb="FFC00000"/>
      <name val="Arial"/>
      <family val="2"/>
    </font>
    <font>
      <b/>
      <sz val="8"/>
      <color rgb="FF0000FF"/>
      <name val="Arial"/>
      <family val="2"/>
    </font>
    <font>
      <sz val="10"/>
      <color rgb="FFC00000"/>
      <name val="Arial"/>
      <family val="2"/>
    </font>
    <font>
      <b/>
      <sz val="10"/>
      <color rgb="FFC00000"/>
      <name val="Arial"/>
      <family val="2"/>
    </font>
    <font>
      <sz val="8"/>
      <name val="Arial"/>
      <family val="2"/>
    </font>
    <font>
      <b/>
      <sz val="14"/>
      <name val="Arial"/>
      <family val="2"/>
    </font>
    <font>
      <b/>
      <sz val="9"/>
      <name val="Arial"/>
      <family val="2"/>
    </font>
    <font>
      <sz val="12"/>
      <name val="Arial"/>
      <family val="2"/>
    </font>
    <font>
      <sz val="10"/>
      <color indexed="12"/>
      <name val="Arial"/>
      <family val="2"/>
    </font>
    <font>
      <sz val="14"/>
      <name val="Arial"/>
      <family val="2"/>
    </font>
    <font>
      <i/>
      <sz val="14"/>
      <name val="Arial"/>
      <family val="2"/>
    </font>
    <font>
      <b/>
      <i/>
      <sz val="14"/>
      <color indexed="8"/>
      <name val="Arial"/>
      <family val="2"/>
    </font>
    <font>
      <b/>
      <i/>
      <sz val="12"/>
      <name val="Arial"/>
      <family val="2"/>
    </font>
    <font>
      <b/>
      <sz val="9"/>
      <color indexed="8"/>
      <name val="Arial"/>
      <family val="2"/>
    </font>
    <font>
      <sz val="9"/>
      <name val="Arial"/>
      <family val="2"/>
    </font>
    <font>
      <sz val="10"/>
      <color indexed="8"/>
      <name val="Arial"/>
      <family val="2"/>
    </font>
    <font>
      <b/>
      <sz val="10"/>
      <color indexed="43"/>
      <name val="Arial"/>
      <family val="2"/>
    </font>
    <font>
      <i/>
      <sz val="12"/>
      <name val="Arial"/>
      <family val="2"/>
    </font>
    <font>
      <sz val="10"/>
      <color theme="1"/>
      <name val="Arial"/>
      <family val="2"/>
    </font>
    <font>
      <sz val="10"/>
      <name val="Helv"/>
    </font>
    <font>
      <sz val="11"/>
      <color indexed="8"/>
      <name val="Calibri"/>
      <family val="2"/>
    </font>
    <font>
      <sz val="10"/>
      <name val="Courier"/>
      <family val="3"/>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11"/>
      <name val="Calibri"/>
      <family val="2"/>
    </font>
    <font>
      <b/>
      <sz val="10"/>
      <color theme="0"/>
      <name val="Arial"/>
      <family val="2"/>
    </font>
    <font>
      <b/>
      <sz val="8"/>
      <name val="Times New Roman"/>
      <family val="1"/>
    </font>
    <font>
      <b/>
      <sz val="8"/>
      <color rgb="FFC00000"/>
      <name val="Times New Roman"/>
      <family val="1"/>
    </font>
    <font>
      <b/>
      <sz val="9"/>
      <color indexed="81"/>
      <name val="Tahoma"/>
      <family val="2"/>
    </font>
    <font>
      <b/>
      <sz val="8"/>
      <color indexed="81"/>
      <name val="Tahoma"/>
      <family val="2"/>
    </font>
    <font>
      <sz val="8"/>
      <color indexed="81"/>
      <name val="Tahoma"/>
      <family val="2"/>
    </font>
    <font>
      <sz val="9"/>
      <color indexed="81"/>
      <name val="Tahoma"/>
      <family val="2"/>
    </font>
    <font>
      <b/>
      <sz val="8"/>
      <color rgb="FFFF0000"/>
      <name val="Times New Roman"/>
      <family val="1"/>
    </font>
    <font>
      <b/>
      <sz val="10"/>
      <color indexed="81"/>
      <name val="Tahoma"/>
      <family val="2"/>
    </font>
    <font>
      <sz val="10"/>
      <color indexed="81"/>
      <name val="Tahoma"/>
      <family val="2"/>
    </font>
    <font>
      <sz val="10"/>
      <color rgb="FFFF0000"/>
      <name val="Arial"/>
      <family val="2"/>
    </font>
    <font>
      <sz val="10"/>
      <name val="Arial"/>
    </font>
  </fonts>
  <fills count="53">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rgb="FFB1A0C7"/>
        <bgColor indexed="64"/>
      </patternFill>
    </fill>
    <fill>
      <patternFill patternType="solid">
        <fgColor indexed="13"/>
        <bgColor indexed="64"/>
      </patternFill>
    </fill>
    <fill>
      <patternFill patternType="solid">
        <fgColor indexed="16"/>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42"/>
        <bgColor indexed="64"/>
      </patternFill>
    </fill>
    <fill>
      <patternFill patternType="solid">
        <fgColor indexed="42"/>
        <bgColor indexed="42"/>
      </patternFill>
    </fill>
    <fill>
      <patternFill patternType="solid">
        <fgColor indexed="47"/>
        <bgColor indexed="64"/>
      </patternFill>
    </fill>
    <fill>
      <patternFill patternType="solid">
        <fgColor indexed="47"/>
        <bgColor indexed="42"/>
      </patternFill>
    </fill>
    <fill>
      <patternFill patternType="solid">
        <fgColor indexed="43"/>
        <bgColor indexed="64"/>
      </patternFill>
    </fill>
    <fill>
      <patternFill patternType="solid">
        <fgColor indexed="46"/>
        <bgColor indexed="64"/>
      </patternFill>
    </fill>
    <fill>
      <patternFill patternType="solid">
        <fgColor indexed="44"/>
        <bgColor indexed="64"/>
      </patternFill>
    </fill>
    <fill>
      <patternFill patternType="solid">
        <fgColor indexed="44"/>
        <bgColor indexed="42"/>
      </patternFill>
    </fill>
    <fill>
      <patternFill patternType="solid">
        <fgColor indexed="45"/>
        <bgColor indexed="64"/>
      </patternFill>
    </fill>
    <fill>
      <patternFill patternType="solid">
        <fgColor rgb="FFFF99CC"/>
        <bgColor indexed="64"/>
      </patternFill>
    </fill>
    <fill>
      <patternFill patternType="solid">
        <fgColor indexed="51"/>
        <bgColor indexed="64"/>
      </patternFill>
    </fill>
    <fill>
      <patternFill patternType="solid">
        <fgColor rgb="FFFFCC00"/>
        <bgColor indexed="64"/>
      </patternFill>
    </fill>
    <fill>
      <patternFill patternType="solid">
        <fgColor indexed="15"/>
        <bgColor indexed="64"/>
      </patternFill>
    </fill>
    <fill>
      <patternFill patternType="solid">
        <fgColor rgb="FF00FFFF"/>
        <bgColor indexed="64"/>
      </patternFill>
    </fill>
    <fill>
      <patternFill patternType="solid">
        <fgColor indexed="45"/>
        <bgColor indexed="42"/>
      </patternFill>
    </fill>
    <fill>
      <patternFill patternType="solid">
        <fgColor indexed="15"/>
        <bgColor indexed="42"/>
      </patternFill>
    </fill>
    <fill>
      <patternFill patternType="solid">
        <fgColor indexed="43"/>
        <bgColor indexed="42"/>
      </patternFill>
    </fill>
  </fills>
  <borders count="56">
    <border>
      <left/>
      <right/>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double">
        <color indexed="64"/>
      </bottom>
      <diagonal/>
    </border>
    <border>
      <left style="medium">
        <color indexed="64"/>
      </left>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medium">
        <color indexed="64"/>
      </right>
      <top/>
      <bottom/>
      <diagonal/>
    </border>
    <border>
      <left/>
      <right style="medium">
        <color indexed="64"/>
      </right>
      <top style="thin">
        <color indexed="64"/>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bottom/>
      <diagonal/>
    </border>
    <border>
      <left style="thin">
        <color indexed="8"/>
      </left>
      <right/>
      <top/>
      <bottom style="thin">
        <color indexed="64"/>
      </bottom>
      <diagonal/>
    </border>
    <border>
      <left style="thin">
        <color indexed="64"/>
      </left>
      <right/>
      <top style="thin">
        <color indexed="8"/>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diagonal/>
    </border>
    <border>
      <left style="thin">
        <color indexed="8"/>
      </left>
      <right/>
      <top style="thin">
        <color indexed="65"/>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s>
  <cellStyleXfs count="10773">
    <xf numFmtId="164" fontId="0" fillId="0" borderId="0"/>
    <xf numFmtId="166" fontId="3" fillId="0" borderId="0"/>
    <xf numFmtId="43" fontId="3"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3" fillId="0" borderId="0"/>
    <xf numFmtId="0" fontId="10" fillId="0" borderId="0"/>
    <xf numFmtId="43" fontId="5" fillId="0" borderId="0" applyFont="0" applyFill="0" applyBorder="0" applyAlignment="0" applyProtection="0"/>
    <xf numFmtId="9" fontId="12" fillId="0" borderId="0" applyFont="0" applyFill="0" applyBorder="0" applyAlignment="0" applyProtection="0"/>
    <xf numFmtId="164" fontId="3" fillId="0" borderId="0"/>
    <xf numFmtId="164" fontId="3" fillId="0" borderId="0"/>
    <xf numFmtId="3" fontId="5" fillId="0" borderId="40" applyFont="0"/>
    <xf numFmtId="164" fontId="4" fillId="0" borderId="41" applyNumberFormat="0" applyFont="0" applyBorder="0" applyAlignment="0"/>
    <xf numFmtId="164" fontId="8" fillId="0" borderId="0"/>
    <xf numFmtId="9" fontId="8"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5" fillId="0" borderId="0"/>
    <xf numFmtId="0" fontId="2" fillId="0" borderId="0"/>
    <xf numFmtId="3" fontId="20" fillId="0" borderId="0"/>
    <xf numFmtId="43" fontId="3" fillId="0" borderId="0" applyFont="0" applyFill="0" applyBorder="0" applyAlignment="0" applyProtection="0"/>
    <xf numFmtId="170" fontId="35" fillId="0" borderId="0"/>
    <xf numFmtId="170" fontId="35" fillId="0" borderId="0"/>
    <xf numFmtId="0" fontId="5" fillId="0" borderId="0"/>
    <xf numFmtId="3" fontId="5" fillId="0" borderId="4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 fillId="0" borderId="0" applyFont="0" applyFill="0" applyBorder="0" applyAlignment="0" applyProtection="0"/>
    <xf numFmtId="0" fontId="5" fillId="0" borderId="0"/>
    <xf numFmtId="0" fontId="5" fillId="0" borderId="0"/>
    <xf numFmtId="0" fontId="34" fillId="0" borderId="0"/>
    <xf numFmtId="9" fontId="34" fillId="0" borderId="0" applyFont="0" applyFill="0" applyBorder="0" applyAlignment="0" applyProtection="0"/>
    <xf numFmtId="0" fontId="2" fillId="0" borderId="0"/>
    <xf numFmtId="0" fontId="2"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6" fillId="0" borderId="0"/>
    <xf numFmtId="0" fontId="36" fillId="0" borderId="0"/>
    <xf numFmtId="0" fontId="36" fillId="0" borderId="0"/>
    <xf numFmtId="0" fontId="36" fillId="0" borderId="0"/>
    <xf numFmtId="0" fontId="31" fillId="0" borderId="0"/>
    <xf numFmtId="0" fontId="31" fillId="0" borderId="0">
      <alignment vertical="top"/>
    </xf>
    <xf numFmtId="0" fontId="5" fillId="0" borderId="0"/>
    <xf numFmtId="0" fontId="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37" fillId="0" borderId="0">
      <alignment horizontal="left" wrapText="1"/>
    </xf>
    <xf numFmtId="0" fontId="34" fillId="0" borderId="0"/>
    <xf numFmtId="0" fontId="23" fillId="0" borderId="0"/>
    <xf numFmtId="0" fontId="5" fillId="0" borderId="0"/>
    <xf numFmtId="0" fontId="5" fillId="0" borderId="0"/>
    <xf numFmtId="0" fontId="2" fillId="0" borderId="0"/>
    <xf numFmtId="0" fontId="34" fillId="0" borderId="0"/>
    <xf numFmtId="0" fontId="5" fillId="0" borderId="0"/>
    <xf numFmtId="0" fontId="5" fillId="0" borderId="0"/>
    <xf numFmtId="0" fontId="5" fillId="0" borderId="0"/>
    <xf numFmtId="0" fontId="5" fillId="0" borderId="0"/>
    <xf numFmtId="0" fontId="2" fillId="0" borderId="0"/>
    <xf numFmtId="9" fontId="34" fillId="0" borderId="0" applyFont="0" applyFill="0" applyBorder="0" applyAlignment="0" applyProtection="0"/>
    <xf numFmtId="164" fontId="3"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8" fillId="0" borderId="0"/>
    <xf numFmtId="43"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3" fontId="20" fillId="0" borderId="0"/>
    <xf numFmtId="170" fontId="35" fillId="0" borderId="0"/>
    <xf numFmtId="170" fontId="3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9" fontId="8"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9" fontId="34" fillId="0" borderId="0" applyFont="0" applyFill="0" applyBorder="0" applyAlignment="0" applyProtection="0"/>
    <xf numFmtId="164" fontId="3" fillId="0" borderId="0"/>
    <xf numFmtId="0" fontId="5"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70" fontId="35"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70" fontId="35"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38" fillId="0" borderId="0"/>
    <xf numFmtId="0" fontId="2" fillId="0" borderId="0"/>
    <xf numFmtId="0" fontId="38"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164" fontId="3" fillId="0" borderId="0"/>
    <xf numFmtId="164"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9" fillId="21"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8" borderId="0" applyNumberFormat="0" applyBorder="0" applyAlignment="0" applyProtection="0"/>
    <xf numFmtId="0" fontId="40" fillId="12" borderId="0" applyNumberFormat="0" applyBorder="0" applyAlignment="0" applyProtection="0"/>
    <xf numFmtId="0" fontId="41" fillId="29" borderId="42" applyNumberFormat="0" applyAlignment="0" applyProtection="0"/>
    <xf numFmtId="0" fontId="42" fillId="30" borderId="43" applyNumberFormat="0" applyAlignment="0" applyProtection="0"/>
    <xf numFmtId="43" fontId="36" fillId="0" borderId="0" applyFont="0" applyFill="0" applyBorder="0" applyAlignment="0" applyProtection="0"/>
    <xf numFmtId="0" fontId="43" fillId="0" borderId="0" applyNumberFormat="0" applyFill="0" applyBorder="0" applyAlignment="0" applyProtection="0"/>
    <xf numFmtId="0" fontId="44" fillId="13" borderId="0" applyNumberFormat="0" applyBorder="0" applyAlignment="0" applyProtection="0"/>
    <xf numFmtId="0" fontId="45" fillId="0" borderId="44" applyNumberFormat="0" applyFill="0" applyAlignment="0" applyProtection="0"/>
    <xf numFmtId="0" fontId="46" fillId="0" borderId="45" applyNumberFormat="0" applyFill="0" applyAlignment="0" applyProtection="0"/>
    <xf numFmtId="0" fontId="47" fillId="0" borderId="46" applyNumberFormat="0" applyFill="0" applyAlignment="0" applyProtection="0"/>
    <xf numFmtId="0" fontId="47" fillId="0" borderId="0" applyNumberFormat="0" applyFill="0" applyBorder="0" applyAlignment="0" applyProtection="0"/>
    <xf numFmtId="0" fontId="48" fillId="16" borderId="42" applyNumberFormat="0" applyAlignment="0" applyProtection="0"/>
    <xf numFmtId="0" fontId="49" fillId="0" borderId="47" applyNumberFormat="0" applyFill="0" applyAlignment="0" applyProtection="0"/>
    <xf numFmtId="0" fontId="50" fillId="31" borderId="0" applyNumberFormat="0" applyBorder="0" applyAlignment="0" applyProtection="0"/>
    <xf numFmtId="0" fontId="36" fillId="0" borderId="0"/>
    <xf numFmtId="0" fontId="5" fillId="32" borderId="48" applyNumberFormat="0" applyFont="0" applyAlignment="0" applyProtection="0"/>
    <xf numFmtId="0" fontId="36" fillId="32" borderId="48" applyNumberFormat="0" applyFont="0" applyAlignment="0" applyProtection="0"/>
    <xf numFmtId="0" fontId="51" fillId="29" borderId="49" applyNumberFormat="0" applyAlignment="0" applyProtection="0"/>
    <xf numFmtId="9" fontId="5" fillId="0" borderId="0" applyFont="0" applyFill="0" applyBorder="0" applyAlignment="0" applyProtection="0"/>
    <xf numFmtId="9" fontId="36" fillId="0" borderId="0" applyFont="0" applyFill="0" applyBorder="0" applyAlignment="0" applyProtection="0"/>
    <xf numFmtId="0" fontId="52" fillId="0" borderId="0" applyNumberFormat="0" applyFill="0" applyBorder="0" applyAlignment="0" applyProtection="0"/>
    <xf numFmtId="0" fontId="53" fillId="0" borderId="50" applyNumberFormat="0" applyFill="0" applyAlignment="0" applyProtection="0"/>
    <xf numFmtId="0" fontId="54" fillId="0" borderId="0" applyNumberFormat="0" applyFill="0" applyBorder="0" applyAlignment="0" applyProtection="0"/>
    <xf numFmtId="0" fontId="36" fillId="32" borderId="48" applyNumberFormat="0" applyFont="0" applyAlignment="0" applyProtection="0"/>
    <xf numFmtId="0" fontId="5" fillId="32" borderId="48" applyNumberFormat="0" applyFont="0" applyAlignment="0" applyProtection="0"/>
    <xf numFmtId="0" fontId="48" fillId="16" borderId="42" applyNumberFormat="0" applyAlignment="0" applyProtection="0"/>
    <xf numFmtId="0" fontId="41" fillId="29" borderId="42" applyNumberFormat="0" applyAlignment="0" applyProtection="0"/>
    <xf numFmtId="0" fontId="51" fillId="29" borderId="49" applyNumberFormat="0" applyAlignment="0" applyProtection="0"/>
    <xf numFmtId="0" fontId="53" fillId="0" borderId="50"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39"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3" fontId="20"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70" fontId="35"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164" fontId="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39"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70" fontId="35" fillId="0" borderId="0"/>
    <xf numFmtId="170" fontId="35" fillId="0" borderId="0"/>
    <xf numFmtId="170" fontId="35"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1" fillId="0" borderId="0"/>
    <xf numFmtId="164" fontId="8" fillId="0" borderId="0"/>
    <xf numFmtId="164" fontId="8" fillId="0" borderId="0"/>
    <xf numFmtId="3" fontId="20" fillId="0" borderId="0"/>
    <xf numFmtId="164" fontId="8" fillId="0" borderId="0"/>
    <xf numFmtId="164" fontId="3" fillId="0" borderId="0"/>
    <xf numFmtId="164" fontId="8" fillId="0" borderId="0"/>
    <xf numFmtId="3" fontId="20" fillId="0" borderId="0"/>
    <xf numFmtId="166" fontId="3" fillId="0" borderId="0"/>
    <xf numFmtId="164" fontId="3" fillId="0" borderId="0"/>
    <xf numFmtId="3" fontId="20" fillId="0" borderId="0"/>
    <xf numFmtId="164" fontId="8" fillId="0" borderId="0"/>
    <xf numFmtId="164" fontId="8" fillId="0" borderId="0"/>
    <xf numFmtId="37" fontId="37" fillId="0" borderId="0"/>
  </cellStyleXfs>
  <cellXfs count="688">
    <xf numFmtId="164" fontId="0" fillId="0" borderId="0" xfId="0"/>
    <xf numFmtId="165" fontId="4" fillId="0" borderId="0" xfId="2" applyNumberFormat="1" applyFont="1" applyFill="1" applyBorder="1" applyProtection="1">
      <protection locked="0"/>
    </xf>
    <xf numFmtId="0" fontId="13" fillId="2" borderId="7" xfId="3" applyNumberFormat="1" applyFont="1" applyFill="1" applyBorder="1" applyAlignment="1" applyProtection="1">
      <alignment horizontal="left"/>
      <protection locked="0"/>
    </xf>
    <xf numFmtId="165" fontId="14" fillId="0" borderId="1" xfId="2" applyNumberFormat="1" applyFont="1" applyFill="1" applyBorder="1" applyAlignment="1" applyProtection="1">
      <alignment horizontal="left"/>
      <protection locked="0"/>
    </xf>
    <xf numFmtId="165" fontId="14" fillId="0" borderId="8" xfId="2" applyNumberFormat="1" applyFont="1" applyFill="1" applyBorder="1" applyAlignment="1" applyProtection="1">
      <alignment horizontal="left"/>
      <protection locked="0"/>
    </xf>
    <xf numFmtId="165" fontId="11" fillId="3" borderId="1" xfId="2" applyNumberFormat="1" applyFont="1" applyFill="1" applyBorder="1" applyAlignment="1" applyProtection="1">
      <alignment horizontal="centerContinuous" vertical="center"/>
      <protection locked="0"/>
    </xf>
    <xf numFmtId="165" fontId="17" fillId="3" borderId="1" xfId="2" applyNumberFormat="1" applyFont="1" applyFill="1" applyBorder="1" applyAlignment="1" applyProtection="1">
      <alignment horizontal="centerContinuous" vertical="center"/>
      <protection locked="0"/>
    </xf>
    <xf numFmtId="165" fontId="4" fillId="0" borderId="12" xfId="2" applyNumberFormat="1" applyFont="1" applyFill="1" applyBorder="1" applyAlignment="1" applyProtection="1">
      <alignment horizontal="centerContinuous" wrapText="1"/>
      <protection locked="0"/>
    </xf>
    <xf numFmtId="165" fontId="4" fillId="0" borderId="15" xfId="2" applyNumberFormat="1" applyFont="1" applyFill="1" applyBorder="1" applyAlignment="1" applyProtection="1">
      <alignment horizontal="center" wrapText="1"/>
      <protection locked="0"/>
    </xf>
    <xf numFmtId="165" fontId="9" fillId="3" borderId="10" xfId="2" applyNumberFormat="1" applyFont="1" applyFill="1" applyBorder="1" applyAlignment="1" applyProtection="1">
      <alignment horizontal="centerContinuous" vertical="center"/>
      <protection locked="0"/>
    </xf>
    <xf numFmtId="165" fontId="9" fillId="6" borderId="15" xfId="2" applyNumberFormat="1" applyFont="1" applyFill="1" applyBorder="1" applyAlignment="1" applyProtection="1">
      <alignment horizontal="centerContinuous" vertical="center"/>
      <protection locked="0"/>
    </xf>
    <xf numFmtId="165" fontId="9" fillId="6" borderId="14" xfId="2" applyNumberFormat="1" applyFont="1" applyFill="1" applyBorder="1" applyAlignment="1" applyProtection="1">
      <alignment horizontal="centerContinuous" vertical="center"/>
      <protection locked="0"/>
    </xf>
    <xf numFmtId="165" fontId="9" fillId="3" borderId="9" xfId="2" applyNumberFormat="1" applyFont="1" applyFill="1" applyBorder="1" applyAlignment="1" applyProtection="1">
      <alignment horizontal="left"/>
      <protection locked="0"/>
    </xf>
    <xf numFmtId="165" fontId="9" fillId="3" borderId="0" xfId="2" applyNumberFormat="1" applyFont="1" applyFill="1" applyBorder="1" applyAlignment="1" applyProtection="1">
      <alignment horizontal="left"/>
      <protection locked="0"/>
    </xf>
    <xf numFmtId="165" fontId="9" fillId="3" borderId="2" xfId="2" applyNumberFormat="1" applyFont="1" applyFill="1" applyBorder="1" applyAlignment="1" applyProtection="1">
      <alignment horizontal="left"/>
      <protection locked="0"/>
    </xf>
    <xf numFmtId="165" fontId="9" fillId="4" borderId="2" xfId="2" applyNumberFormat="1" applyFont="1" applyFill="1" applyBorder="1" applyAlignment="1" applyProtection="1">
      <alignment horizontal="left"/>
      <protection locked="0"/>
    </xf>
    <xf numFmtId="165" fontId="9" fillId="3" borderId="3" xfId="2" applyNumberFormat="1" applyFont="1" applyFill="1" applyBorder="1" applyAlignment="1" applyProtection="1">
      <alignment horizontal="left"/>
      <protection locked="0"/>
    </xf>
    <xf numFmtId="0" fontId="9" fillId="3" borderId="2" xfId="2" applyNumberFormat="1" applyFont="1" applyFill="1" applyBorder="1" applyAlignment="1" applyProtection="1">
      <alignment horizontal="left"/>
      <protection locked="0"/>
    </xf>
    <xf numFmtId="165" fontId="9" fillId="4" borderId="0" xfId="2" applyNumberFormat="1" applyFont="1" applyFill="1" applyBorder="1" applyAlignment="1" applyProtection="1">
      <alignment horizontal="left"/>
      <protection locked="0"/>
    </xf>
    <xf numFmtId="165" fontId="9" fillId="3" borderId="17" xfId="2" applyNumberFormat="1" applyFont="1" applyFill="1" applyBorder="1" applyAlignment="1" applyProtection="1">
      <alignment horizontal="left"/>
      <protection locked="0"/>
    </xf>
    <xf numFmtId="3" fontId="5" fillId="4" borderId="6" xfId="2" applyNumberFormat="1" applyFont="1" applyFill="1" applyBorder="1" applyAlignment="1" applyProtection="1">
      <alignment horizontal="right" vertical="center"/>
      <protection locked="0"/>
    </xf>
    <xf numFmtId="3" fontId="18" fillId="4" borderId="22" xfId="2" applyNumberFormat="1" applyFont="1" applyFill="1" applyBorder="1" applyAlignment="1" applyProtection="1">
      <alignment horizontal="right" vertical="center"/>
      <protection locked="0"/>
    </xf>
    <xf numFmtId="49" fontId="5" fillId="7" borderId="0" xfId="2" applyNumberFormat="1" applyFont="1" applyFill="1" applyBorder="1" applyAlignment="1" applyProtection="1">
      <alignment horizontal="center" wrapText="1"/>
    </xf>
    <xf numFmtId="49" fontId="5" fillId="7" borderId="0" xfId="2" applyNumberFormat="1" applyFont="1" applyFill="1" applyBorder="1" applyAlignment="1" applyProtection="1">
      <alignment horizontal="left" wrapText="1"/>
    </xf>
    <xf numFmtId="3" fontId="5" fillId="0" borderId="6" xfId="2" applyNumberFormat="1" applyFont="1" applyFill="1" applyBorder="1" applyAlignment="1" applyProtection="1">
      <alignment horizontal="center" wrapText="1"/>
      <protection locked="0"/>
    </xf>
    <xf numFmtId="3" fontId="15" fillId="0" borderId="6" xfId="2" applyNumberFormat="1" applyFont="1" applyFill="1" applyBorder="1" applyAlignment="1" applyProtection="1">
      <alignment horizontal="center" wrapText="1"/>
      <protection locked="0"/>
    </xf>
    <xf numFmtId="3" fontId="15" fillId="6" borderId="9" xfId="2" applyNumberFormat="1" applyFont="1" applyFill="1" applyBorder="1" applyAlignment="1" applyProtection="1">
      <alignment horizontal="center"/>
    </xf>
    <xf numFmtId="3" fontId="15" fillId="3" borderId="4" xfId="2" applyNumberFormat="1" applyFont="1" applyFill="1" applyBorder="1" applyAlignment="1" applyProtection="1">
      <alignment horizontal="center"/>
    </xf>
    <xf numFmtId="3" fontId="15" fillId="6" borderId="4" xfId="2" applyNumberFormat="1" applyFont="1" applyFill="1" applyBorder="1" applyAlignment="1" applyProtection="1">
      <alignment horizontal="center"/>
    </xf>
    <xf numFmtId="3" fontId="15" fillId="3" borderId="0" xfId="2" applyNumberFormat="1" applyFont="1" applyFill="1" applyBorder="1" applyAlignment="1" applyProtection="1">
      <alignment horizontal="center"/>
    </xf>
    <xf numFmtId="3" fontId="15" fillId="3" borderId="6" xfId="2" applyNumberFormat="1" applyFont="1" applyFill="1" applyBorder="1" applyAlignment="1" applyProtection="1">
      <alignment horizontal="center"/>
    </xf>
    <xf numFmtId="165" fontId="9" fillId="3" borderId="9" xfId="2" applyNumberFormat="1" applyFont="1" applyFill="1" applyBorder="1" applyAlignment="1" applyProtection="1">
      <alignment horizontal="centerContinuous"/>
      <protection locked="0"/>
    </xf>
    <xf numFmtId="165" fontId="9" fillId="3" borderId="0" xfId="2" applyNumberFormat="1" applyFont="1" applyFill="1" applyBorder="1" applyAlignment="1" applyProtection="1">
      <alignment horizontal="centerContinuous"/>
      <protection locked="0"/>
    </xf>
    <xf numFmtId="165" fontId="9" fillId="3" borderId="2" xfId="2" applyNumberFormat="1" applyFont="1" applyFill="1" applyBorder="1" applyAlignment="1" applyProtection="1">
      <alignment horizontal="centerContinuous"/>
      <protection locked="0"/>
    </xf>
    <xf numFmtId="0" fontId="13" fillId="2" borderId="0" xfId="3" applyNumberFormat="1" applyFont="1" applyFill="1" applyBorder="1" applyAlignment="1" applyProtection="1">
      <alignment horizontal="left"/>
      <protection locked="0"/>
    </xf>
    <xf numFmtId="165" fontId="14" fillId="0" borderId="9" xfId="2" applyNumberFormat="1" applyFont="1" applyFill="1" applyBorder="1" applyAlignment="1" applyProtection="1">
      <alignment horizontal="left"/>
      <protection locked="0"/>
    </xf>
    <xf numFmtId="165" fontId="14" fillId="0" borderId="0" xfId="2" applyNumberFormat="1" applyFont="1" applyFill="1" applyBorder="1" applyAlignment="1" applyProtection="1">
      <alignment horizontal="left"/>
      <protection locked="0"/>
    </xf>
    <xf numFmtId="165" fontId="14" fillId="0" borderId="24" xfId="2" applyNumberFormat="1" applyFont="1" applyFill="1" applyBorder="1" applyAlignment="1" applyProtection="1">
      <alignment horizontal="left"/>
      <protection locked="0"/>
    </xf>
    <xf numFmtId="165" fontId="9" fillId="3" borderId="2" xfId="2" applyNumberFormat="1" applyFont="1" applyFill="1" applyBorder="1" applyAlignment="1" applyProtection="1">
      <alignment horizontal="left" wrapText="1"/>
      <protection locked="0"/>
    </xf>
    <xf numFmtId="165" fontId="9" fillId="3" borderId="2" xfId="2" applyNumberFormat="1" applyFont="1" applyFill="1" applyBorder="1" applyAlignment="1" applyProtection="1">
      <alignment horizontal="centerContinuous" wrapText="1"/>
      <protection locked="0"/>
    </xf>
    <xf numFmtId="165" fontId="17" fillId="3" borderId="1" xfId="2" applyNumberFormat="1" applyFont="1" applyFill="1" applyBorder="1" applyAlignment="1" applyProtection="1">
      <alignment horizontal="centerContinuous" vertical="center" wrapText="1"/>
      <protection locked="0"/>
    </xf>
    <xf numFmtId="165" fontId="9" fillId="3" borderId="3" xfId="2" applyNumberFormat="1" applyFont="1" applyFill="1" applyBorder="1" applyAlignment="1" applyProtection="1">
      <alignment horizontal="centerContinuous"/>
      <protection locked="0"/>
    </xf>
    <xf numFmtId="165" fontId="9" fillId="4" borderId="2" xfId="2" applyNumberFormat="1" applyFont="1" applyFill="1" applyBorder="1" applyAlignment="1" applyProtection="1">
      <alignment horizontal="centerContinuous" wrapText="1"/>
      <protection locked="0"/>
    </xf>
    <xf numFmtId="165" fontId="17" fillId="4" borderId="1" xfId="2" applyNumberFormat="1" applyFont="1" applyFill="1" applyBorder="1" applyAlignment="1" applyProtection="1">
      <alignment horizontal="centerContinuous" vertical="center" wrapText="1"/>
      <protection locked="0"/>
    </xf>
    <xf numFmtId="165" fontId="14" fillId="0" borderId="13" xfId="2" applyNumberFormat="1" applyFont="1" applyFill="1" applyBorder="1" applyAlignment="1" applyProtection="1">
      <alignment horizontal="left"/>
      <protection locked="0"/>
    </xf>
    <xf numFmtId="165" fontId="9" fillId="3" borderId="16" xfId="2" applyNumberFormat="1" applyFont="1" applyFill="1" applyBorder="1" applyAlignment="1" applyProtection="1">
      <alignment horizontal="left"/>
      <protection locked="0"/>
    </xf>
    <xf numFmtId="165" fontId="9" fillId="3" borderId="25" xfId="2" applyNumberFormat="1" applyFont="1" applyFill="1" applyBorder="1" applyAlignment="1" applyProtection="1">
      <alignment horizontal="left"/>
      <protection locked="0"/>
    </xf>
    <xf numFmtId="165" fontId="4" fillId="0" borderId="11" xfId="2" applyNumberFormat="1" applyFont="1" applyFill="1" applyBorder="1" applyAlignment="1" applyProtection="1">
      <alignment horizontal="centerContinuous"/>
      <protection locked="0"/>
    </xf>
    <xf numFmtId="165" fontId="4" fillId="0" borderId="10" xfId="2" applyNumberFormat="1" applyFont="1" applyFill="1" applyBorder="1" applyAlignment="1" applyProtection="1">
      <alignment horizontal="centerContinuous"/>
      <protection locked="0"/>
    </xf>
    <xf numFmtId="0" fontId="9" fillId="3" borderId="2" xfId="2" applyNumberFormat="1" applyFont="1" applyFill="1" applyBorder="1" applyAlignment="1" applyProtection="1">
      <alignment horizontal="centerContinuous"/>
      <protection locked="0"/>
    </xf>
    <xf numFmtId="165" fontId="9" fillId="4" borderId="9" xfId="2" applyNumberFormat="1" applyFont="1" applyFill="1" applyBorder="1" applyAlignment="1" applyProtection="1">
      <alignment horizontal="left"/>
      <protection locked="0"/>
    </xf>
    <xf numFmtId="165" fontId="9" fillId="4" borderId="4" xfId="2" applyNumberFormat="1" applyFont="1" applyFill="1" applyBorder="1" applyAlignment="1" applyProtection="1">
      <alignment horizontal="left"/>
      <protection locked="0"/>
    </xf>
    <xf numFmtId="165" fontId="14" fillId="0" borderId="2" xfId="2" applyNumberFormat="1" applyFont="1" applyFill="1" applyBorder="1" applyAlignment="1" applyProtection="1">
      <alignment horizontal="left"/>
      <protection locked="0"/>
    </xf>
    <xf numFmtId="165" fontId="9" fillId="4" borderId="8" xfId="2" applyNumberFormat="1" applyFont="1" applyFill="1" applyBorder="1" applyAlignment="1" applyProtection="1">
      <alignment horizontal="centerContinuous"/>
      <protection locked="0"/>
    </xf>
    <xf numFmtId="165" fontId="9" fillId="4" borderId="5" xfId="2" applyNumberFormat="1" applyFont="1" applyFill="1" applyBorder="1" applyAlignment="1" applyProtection="1">
      <alignment horizontal="centerContinuous"/>
      <protection locked="0"/>
    </xf>
    <xf numFmtId="165" fontId="9" fillId="4" borderId="2" xfId="2" applyNumberFormat="1" applyFont="1" applyFill="1" applyBorder="1" applyAlignment="1" applyProtection="1">
      <alignment horizontal="centerContinuous"/>
      <protection locked="0"/>
    </xf>
    <xf numFmtId="0" fontId="9" fillId="4" borderId="2" xfId="2" applyNumberFormat="1" applyFont="1" applyFill="1" applyBorder="1" applyAlignment="1" applyProtection="1">
      <alignment horizontal="centerContinuous"/>
      <protection locked="0"/>
    </xf>
    <xf numFmtId="165" fontId="9" fillId="4" borderId="0" xfId="2" applyNumberFormat="1" applyFont="1" applyFill="1" applyBorder="1" applyAlignment="1" applyProtection="1">
      <alignment horizontal="centerContinuous"/>
      <protection locked="0"/>
    </xf>
    <xf numFmtId="165" fontId="16" fillId="4" borderId="8" xfId="2" applyNumberFormat="1" applyFont="1" applyFill="1" applyBorder="1" applyAlignment="1" applyProtection="1">
      <alignment horizontal="left" vertical="center"/>
      <protection locked="0"/>
    </xf>
    <xf numFmtId="165" fontId="14" fillId="4" borderId="1" xfId="2" applyNumberFormat="1" applyFont="1" applyFill="1" applyBorder="1" applyAlignment="1" applyProtection="1">
      <alignment horizontal="left"/>
      <protection locked="0"/>
    </xf>
    <xf numFmtId="165" fontId="14" fillId="4" borderId="13" xfId="2" applyNumberFormat="1" applyFont="1" applyFill="1" applyBorder="1" applyAlignment="1" applyProtection="1">
      <alignment horizontal="left"/>
      <protection locked="0"/>
    </xf>
    <xf numFmtId="165" fontId="16" fillId="4" borderId="8" xfId="2" applyNumberFormat="1" applyFont="1" applyFill="1" applyBorder="1" applyAlignment="1" applyProtection="1">
      <alignment vertical="center"/>
      <protection locked="0"/>
    </xf>
    <xf numFmtId="165" fontId="14" fillId="4" borderId="1" xfId="2" applyNumberFormat="1" applyFont="1" applyFill="1" applyBorder="1" applyAlignment="1" applyProtection="1">
      <alignment horizontal="centerContinuous"/>
      <protection locked="0"/>
    </xf>
    <xf numFmtId="165" fontId="14" fillId="4" borderId="13" xfId="2" applyNumberFormat="1" applyFont="1" applyFill="1" applyBorder="1" applyAlignment="1" applyProtection="1">
      <alignment horizontal="centerContinuous"/>
      <protection locked="0"/>
    </xf>
    <xf numFmtId="164" fontId="21" fillId="0" borderId="0" xfId="0" applyFont="1" applyFill="1" applyAlignment="1" applyProtection="1">
      <alignment horizontal="centerContinuous"/>
    </xf>
    <xf numFmtId="168" fontId="4" fillId="0" borderId="0" xfId="0" applyNumberFormat="1" applyFont="1" applyAlignment="1" applyProtection="1">
      <alignment horizontal="centerContinuous"/>
    </xf>
    <xf numFmtId="164" fontId="4" fillId="0" borderId="0" xfId="0" applyFont="1" applyAlignment="1" applyProtection="1">
      <alignment horizontal="centerContinuous"/>
    </xf>
    <xf numFmtId="164" fontId="4" fillId="0" borderId="0" xfId="0" applyFont="1" applyFill="1" applyAlignment="1" applyProtection="1">
      <alignment horizontal="centerContinuous"/>
    </xf>
    <xf numFmtId="164" fontId="5" fillId="0" borderId="0" xfId="0" applyFont="1" applyAlignment="1" applyProtection="1">
      <alignment horizontal="centerContinuous"/>
    </xf>
    <xf numFmtId="164" fontId="5" fillId="0" borderId="0" xfId="0" applyFont="1" applyFill="1" applyAlignment="1" applyProtection="1">
      <alignment horizontal="centerContinuous"/>
    </xf>
    <xf numFmtId="164" fontId="22" fillId="0" borderId="26" xfId="0" applyFont="1" applyBorder="1" applyAlignment="1" applyProtection="1">
      <alignment horizontal="left" vertical="center"/>
    </xf>
    <xf numFmtId="37" fontId="22" fillId="0" borderId="26" xfId="0" applyNumberFormat="1" applyFont="1" applyBorder="1" applyAlignment="1" applyProtection="1">
      <alignment horizontal="center" vertical="center"/>
    </xf>
    <xf numFmtId="37" fontId="22" fillId="0" borderId="26" xfId="0" applyNumberFormat="1" applyFont="1" applyFill="1" applyBorder="1" applyAlignment="1" applyProtection="1">
      <alignment horizontal="center" vertical="center"/>
    </xf>
    <xf numFmtId="164" fontId="22" fillId="0" borderId="27" xfId="0" applyFont="1" applyBorder="1" applyAlignment="1" applyProtection="1">
      <alignment horizontal="left" vertical="center"/>
    </xf>
    <xf numFmtId="37" fontId="22" fillId="0" borderId="27" xfId="0" applyNumberFormat="1" applyFont="1" applyBorder="1" applyAlignment="1" applyProtection="1">
      <alignment horizontal="center" vertical="center"/>
    </xf>
    <xf numFmtId="37" fontId="22" fillId="0" borderId="27" xfId="0" applyNumberFormat="1" applyFont="1" applyFill="1" applyBorder="1" applyAlignment="1" applyProtection="1">
      <alignment horizontal="center" vertical="center"/>
    </xf>
    <xf numFmtId="37" fontId="5" fillId="0" borderId="0" xfId="0" applyNumberFormat="1" applyFont="1" applyAlignment="1" applyProtection="1">
      <alignment horizontal="left"/>
    </xf>
    <xf numFmtId="169" fontId="5" fillId="0" borderId="0" xfId="0" applyNumberFormat="1" applyFont="1" applyAlignment="1" applyProtection="1"/>
    <xf numFmtId="3" fontId="5" fillId="0" borderId="0" xfId="2" applyNumberFormat="1" applyFont="1" applyAlignment="1" applyProtection="1"/>
    <xf numFmtId="37" fontId="4" fillId="0" borderId="0" xfId="0" applyNumberFormat="1" applyFont="1" applyAlignment="1" applyProtection="1">
      <alignment horizontal="right"/>
    </xf>
    <xf numFmtId="37" fontId="4" fillId="0" borderId="1" xfId="0" applyNumberFormat="1" applyFont="1" applyBorder="1" applyAlignment="1" applyProtection="1">
      <alignment horizontal="right"/>
    </xf>
    <xf numFmtId="3" fontId="5" fillId="0" borderId="1" xfId="2" applyNumberFormat="1" applyFont="1" applyBorder="1" applyAlignment="1" applyProtection="1"/>
    <xf numFmtId="164" fontId="23" fillId="0" borderId="0" xfId="0" applyFont="1"/>
    <xf numFmtId="164" fontId="23" fillId="0" borderId="0" xfId="0" applyFont="1" applyFill="1"/>
    <xf numFmtId="49" fontId="20" fillId="0" borderId="0" xfId="0" applyNumberFormat="1" applyFont="1" applyFill="1" applyAlignment="1">
      <alignment horizontal="right"/>
    </xf>
    <xf numFmtId="168" fontId="4" fillId="0" borderId="0" xfId="0" applyNumberFormat="1" applyFont="1" applyFill="1" applyAlignment="1" applyProtection="1">
      <alignment horizontal="centerContinuous"/>
    </xf>
    <xf numFmtId="164" fontId="22" fillId="0" borderId="26" xfId="0" applyFont="1" applyFill="1" applyBorder="1" applyAlignment="1" applyProtection="1">
      <alignment horizontal="left" vertical="center"/>
    </xf>
    <xf numFmtId="164" fontId="22" fillId="0" borderId="27" xfId="0" applyFont="1" applyFill="1" applyBorder="1" applyAlignment="1" applyProtection="1">
      <alignment horizontal="left" vertical="center"/>
    </xf>
    <xf numFmtId="37" fontId="5" fillId="0" borderId="0" xfId="0" applyNumberFormat="1" applyFont="1" applyFill="1" applyAlignment="1" applyProtection="1">
      <alignment horizontal="left"/>
    </xf>
    <xf numFmtId="37" fontId="4" fillId="0" borderId="0" xfId="0" applyNumberFormat="1" applyFont="1" applyFill="1" applyAlignment="1" applyProtection="1">
      <alignment horizontal="right"/>
    </xf>
    <xf numFmtId="37" fontId="4" fillId="0" borderId="1" xfId="0" applyNumberFormat="1" applyFont="1" applyFill="1" applyBorder="1" applyAlignment="1" applyProtection="1">
      <alignment horizontal="right"/>
    </xf>
    <xf numFmtId="164" fontId="0" fillId="0" borderId="0" xfId="0" applyFill="1"/>
    <xf numFmtId="164" fontId="5" fillId="0" borderId="0" xfId="0" applyFont="1" applyFill="1"/>
    <xf numFmtId="164" fontId="14" fillId="0" borderId="0" xfId="0" applyFont="1" applyFill="1" applyAlignment="1" applyProtection="1">
      <alignment horizontal="centerContinuous"/>
    </xf>
    <xf numFmtId="164" fontId="0" fillId="0" borderId="0" xfId="0" applyFill="1" applyAlignment="1">
      <alignment horizontal="centerContinuous"/>
    </xf>
    <xf numFmtId="37" fontId="5" fillId="0" borderId="0" xfId="0" applyNumberFormat="1" applyFont="1" applyFill="1" applyAlignment="1" applyProtection="1">
      <alignment horizontal="centerContinuous"/>
    </xf>
    <xf numFmtId="164" fontId="5" fillId="0" borderId="26" xfId="0" applyFont="1" applyFill="1" applyBorder="1" applyAlignment="1" applyProtection="1">
      <alignment horizontal="left"/>
    </xf>
    <xf numFmtId="37" fontId="22" fillId="0" borderId="28" xfId="0" applyNumberFormat="1" applyFont="1" applyFill="1" applyBorder="1" applyAlignment="1" applyProtection="1">
      <alignment horizontal="centerContinuous"/>
    </xf>
    <xf numFmtId="164" fontId="22" fillId="0" borderId="28" xfId="0" applyFont="1" applyFill="1" applyBorder="1" applyAlignment="1" applyProtection="1">
      <alignment horizontal="centerContinuous"/>
    </xf>
    <xf numFmtId="37" fontId="22" fillId="0" borderId="29" xfId="0" applyNumberFormat="1" applyFont="1" applyFill="1" applyBorder="1" applyAlignment="1" applyProtection="1">
      <alignment horizontal="centerContinuous"/>
    </xf>
    <xf numFmtId="164" fontId="24" fillId="0" borderId="0" xfId="0" applyFont="1" applyFill="1"/>
    <xf numFmtId="164" fontId="5" fillId="0" borderId="0" xfId="0" applyFont="1" applyFill="1" applyAlignment="1">
      <alignment horizontal="left"/>
    </xf>
    <xf numFmtId="164" fontId="5" fillId="0" borderId="27" xfId="0" applyFont="1" applyFill="1" applyBorder="1" applyAlignment="1" applyProtection="1">
      <alignment horizontal="left"/>
    </xf>
    <xf numFmtId="164" fontId="22" fillId="0" borderId="27" xfId="0" applyFont="1" applyFill="1" applyBorder="1" applyAlignment="1" applyProtection="1">
      <alignment horizontal="center"/>
    </xf>
    <xf numFmtId="37" fontId="22" fillId="0" borderId="27" xfId="0" applyNumberFormat="1" applyFont="1" applyFill="1" applyBorder="1" applyAlignment="1" applyProtection="1">
      <alignment horizontal="center"/>
    </xf>
    <xf numFmtId="164" fontId="22" fillId="0" borderId="30" xfId="0" applyFont="1" applyFill="1" applyBorder="1" applyAlignment="1" applyProtection="1">
      <alignment horizontal="center"/>
    </xf>
    <xf numFmtId="37" fontId="5" fillId="0" borderId="0" xfId="0" applyNumberFormat="1" applyFont="1" applyFill="1" applyAlignment="1" applyProtection="1">
      <alignment horizontal="left" vertical="center"/>
    </xf>
    <xf numFmtId="169"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164" fontId="0" fillId="0" borderId="0" xfId="0" applyFill="1" applyAlignment="1">
      <alignment vertical="center"/>
    </xf>
    <xf numFmtId="167" fontId="24" fillId="0" borderId="0" xfId="23" applyNumberFormat="1" applyFont="1" applyFill="1" applyAlignment="1">
      <alignment vertical="center"/>
    </xf>
    <xf numFmtId="164" fontId="5" fillId="0" borderId="0" xfId="0" applyFont="1" applyFill="1" applyAlignment="1">
      <alignment vertical="center"/>
    </xf>
    <xf numFmtId="165" fontId="5" fillId="0" borderId="0" xfId="2" applyNumberFormat="1" applyFont="1" applyFill="1" applyAlignment="1">
      <alignment vertical="center"/>
    </xf>
    <xf numFmtId="169" fontId="5" fillId="0" borderId="0" xfId="0" applyNumberFormat="1" applyFont="1" applyFill="1" applyAlignment="1" applyProtection="1">
      <alignment horizontal="right"/>
    </xf>
    <xf numFmtId="5" fontId="5" fillId="0" borderId="0" xfId="0" applyNumberFormat="1" applyFont="1" applyFill="1" applyAlignment="1" applyProtection="1">
      <alignment horizontal="right"/>
    </xf>
    <xf numFmtId="164" fontId="0" fillId="0" borderId="0" xfId="0" applyFill="1" applyBorder="1"/>
    <xf numFmtId="167" fontId="24" fillId="0" borderId="0" xfId="23" applyNumberFormat="1" applyFont="1" applyFill="1"/>
    <xf numFmtId="165" fontId="5" fillId="0" borderId="0" xfId="2" applyNumberFormat="1" applyFont="1" applyFill="1"/>
    <xf numFmtId="164" fontId="5" fillId="0" borderId="0" xfId="0" applyFont="1" applyFill="1" applyAlignment="1" applyProtection="1">
      <alignment horizontal="left"/>
    </xf>
    <xf numFmtId="3" fontId="5" fillId="0" borderId="0" xfId="0" applyNumberFormat="1" applyFont="1" applyFill="1" applyBorder="1" applyAlignment="1" applyProtection="1">
      <alignment horizontal="right"/>
    </xf>
    <xf numFmtId="0" fontId="5" fillId="0" borderId="0" xfId="0" applyNumberFormat="1" applyFont="1" applyFill="1" applyBorder="1" applyAlignment="1" applyProtection="1">
      <alignment horizontal="right"/>
    </xf>
    <xf numFmtId="37" fontId="5" fillId="0" borderId="1" xfId="0" applyNumberFormat="1" applyFont="1" applyFill="1" applyBorder="1" applyAlignment="1" applyProtection="1">
      <alignment horizontal="left"/>
    </xf>
    <xf numFmtId="3" fontId="5" fillId="0" borderId="1" xfId="0" applyNumberFormat="1" applyFont="1" applyFill="1" applyBorder="1" applyAlignment="1" applyProtection="1">
      <alignment horizontal="right"/>
    </xf>
    <xf numFmtId="0" fontId="5" fillId="0" borderId="1" xfId="0" applyNumberFormat="1" applyFont="1" applyFill="1" applyBorder="1" applyAlignment="1" applyProtection="1">
      <alignment horizontal="right"/>
    </xf>
    <xf numFmtId="37" fontId="22" fillId="0" borderId="28" xfId="0" applyNumberFormat="1" applyFont="1" applyFill="1" applyBorder="1" applyAlignment="1" applyProtection="1">
      <alignment horizontal="centerContinuous" vertical="center" wrapText="1"/>
    </xf>
    <xf numFmtId="164" fontId="22" fillId="0" borderId="28" xfId="0" applyFont="1" applyFill="1" applyBorder="1" applyAlignment="1" applyProtection="1">
      <alignment horizontal="centerContinuous" vertical="center" wrapText="1"/>
    </xf>
    <xf numFmtId="37" fontId="22" fillId="0" borderId="0" xfId="0" applyNumberFormat="1" applyFont="1" applyFill="1" applyBorder="1" applyAlignment="1" applyProtection="1">
      <alignment horizontal="centerContinuous"/>
    </xf>
    <xf numFmtId="164" fontId="22" fillId="0" borderId="0" xfId="0" applyFont="1" applyFill="1" applyBorder="1" applyAlignment="1" applyProtection="1">
      <alignment horizontal="centerContinuous"/>
    </xf>
    <xf numFmtId="164" fontId="22" fillId="0" borderId="27" xfId="0" applyFont="1" applyFill="1" applyBorder="1" applyAlignment="1" applyProtection="1">
      <alignment horizontal="right"/>
    </xf>
    <xf numFmtId="37" fontId="22" fillId="0" borderId="27" xfId="0" applyNumberFormat="1" applyFont="1" applyFill="1" applyBorder="1" applyAlignment="1" applyProtection="1">
      <alignment horizontal="right"/>
    </xf>
    <xf numFmtId="164" fontId="22" fillId="0" borderId="30" xfId="0" applyFont="1" applyFill="1" applyBorder="1" applyAlignment="1" applyProtection="1">
      <alignment horizontal="right"/>
    </xf>
    <xf numFmtId="164" fontId="22" fillId="0" borderId="0" xfId="0" applyFont="1" applyFill="1" applyBorder="1" applyAlignment="1" applyProtection="1">
      <alignment horizontal="right"/>
    </xf>
    <xf numFmtId="37" fontId="22" fillId="0" borderId="0" xfId="0" applyNumberFormat="1" applyFont="1" applyFill="1" applyBorder="1" applyAlignment="1" applyProtection="1">
      <alignment horizontal="right"/>
    </xf>
    <xf numFmtId="169" fontId="5" fillId="0" borderId="0" xfId="0" applyNumberFormat="1" applyFont="1" applyFill="1" applyAlignment="1" applyProtection="1">
      <alignment horizontal="right" vertical="center"/>
    </xf>
    <xf numFmtId="169" fontId="5" fillId="0" borderId="26" xfId="0" applyNumberFormat="1" applyFont="1" applyFill="1" applyBorder="1" applyAlignment="1" applyProtection="1">
      <alignment horizontal="right" vertical="center"/>
    </xf>
    <xf numFmtId="169" fontId="5" fillId="0" borderId="33" xfId="0" applyNumberFormat="1" applyFont="1" applyFill="1" applyBorder="1" applyAlignment="1" applyProtection="1">
      <alignment horizontal="right" vertical="center"/>
    </xf>
    <xf numFmtId="164" fontId="0" fillId="0" borderId="0" xfId="0" applyFill="1" applyBorder="1" applyAlignment="1">
      <alignment vertical="center"/>
    </xf>
    <xf numFmtId="164" fontId="5" fillId="0" borderId="0" xfId="0" applyFont="1" applyFill="1" applyAlignment="1" applyProtection="1">
      <alignment horizontal="right"/>
    </xf>
    <xf numFmtId="5" fontId="5" fillId="0" borderId="0" xfId="0" applyNumberFormat="1" applyFont="1" applyFill="1" applyAlignment="1" applyProtection="1">
      <alignment horizontal="left"/>
    </xf>
    <xf numFmtId="164" fontId="5" fillId="0" borderId="31" xfId="0" applyFont="1" applyFill="1" applyBorder="1"/>
    <xf numFmtId="3" fontId="5" fillId="0" borderId="0" xfId="2" applyNumberFormat="1" applyFont="1" applyFill="1" applyAlignment="1" applyProtection="1">
      <alignment horizontal="right"/>
    </xf>
    <xf numFmtId="3" fontId="5" fillId="0" borderId="0" xfId="2" applyNumberFormat="1" applyFont="1" applyFill="1"/>
    <xf numFmtId="3" fontId="5" fillId="0" borderId="31" xfId="2" applyNumberFormat="1" applyFont="1" applyFill="1" applyBorder="1"/>
    <xf numFmtId="37" fontId="5" fillId="0" borderId="27" xfId="0" applyNumberFormat="1" applyFont="1" applyFill="1" applyBorder="1" applyAlignment="1" applyProtection="1">
      <alignment horizontal="left"/>
    </xf>
    <xf numFmtId="3" fontId="5" fillId="0" borderId="1" xfId="2" applyNumberFormat="1" applyFont="1" applyFill="1" applyBorder="1" applyAlignment="1" applyProtection="1">
      <alignment horizontal="right"/>
    </xf>
    <xf numFmtId="3" fontId="5" fillId="0" borderId="1" xfId="2" applyNumberFormat="1" applyFont="1" applyFill="1" applyBorder="1"/>
    <xf numFmtId="3" fontId="5" fillId="0" borderId="32" xfId="2" applyNumberFormat="1" applyFont="1" applyFill="1" applyBorder="1"/>
    <xf numFmtId="164" fontId="20" fillId="0" borderId="0" xfId="0" applyFont="1" applyFill="1" applyBorder="1" applyAlignment="1" applyProtection="1">
      <alignment horizontal="left" vertical="top" wrapText="1"/>
    </xf>
    <xf numFmtId="164" fontId="0" fillId="0" borderId="0" xfId="0" applyFill="1" applyBorder="1" applyAlignment="1"/>
    <xf numFmtId="3" fontId="5" fillId="0" borderId="0" xfId="0" applyNumberFormat="1" applyFont="1" applyFill="1" applyAlignment="1" applyProtection="1">
      <alignment horizontal="right"/>
    </xf>
    <xf numFmtId="164" fontId="5" fillId="0" borderId="26" xfId="0" applyFont="1" applyFill="1" applyBorder="1" applyAlignment="1" applyProtection="1">
      <alignment horizontal="left" vertical="center"/>
    </xf>
    <xf numFmtId="37" fontId="22" fillId="0" borderId="28" xfId="0" applyNumberFormat="1" applyFont="1" applyFill="1" applyBorder="1" applyAlignment="1" applyProtection="1">
      <alignment horizontal="centerContinuous" wrapText="1"/>
    </xf>
    <xf numFmtId="164" fontId="22" fillId="0" borderId="28" xfId="0" applyFont="1" applyFill="1" applyBorder="1" applyAlignment="1" applyProtection="1">
      <alignment horizontal="centerContinuous" wrapText="1"/>
    </xf>
    <xf numFmtId="37" fontId="22" fillId="0" borderId="29" xfId="0" applyNumberFormat="1" applyFont="1" applyFill="1" applyBorder="1" applyAlignment="1" applyProtection="1">
      <alignment horizontal="centerContinuous" wrapText="1"/>
    </xf>
    <xf numFmtId="37" fontId="22" fillId="0" borderId="0" xfId="0" applyNumberFormat="1" applyFont="1" applyFill="1" applyBorder="1" applyAlignment="1" applyProtection="1">
      <alignment horizontal="centerContinuous" vertical="center"/>
    </xf>
    <xf numFmtId="164" fontId="22" fillId="0" borderId="0" xfId="0" applyFont="1" applyFill="1" applyBorder="1" applyAlignment="1" applyProtection="1">
      <alignment horizontal="centerContinuous" vertical="center"/>
    </xf>
    <xf numFmtId="3" fontId="5" fillId="0" borderId="0" xfId="2" applyNumberFormat="1" applyFont="1" applyFill="1" applyAlignment="1" applyProtection="1">
      <alignment horizontal="right" vertical="center"/>
    </xf>
    <xf numFmtId="3" fontId="5" fillId="0" borderId="2" xfId="0" applyNumberFormat="1" applyFont="1" applyFill="1" applyBorder="1"/>
    <xf numFmtId="3" fontId="5" fillId="0" borderId="0" xfId="0" applyNumberFormat="1" applyFont="1" applyFill="1" applyBorder="1"/>
    <xf numFmtId="3" fontId="5" fillId="0" borderId="31" xfId="0" applyNumberFormat="1" applyFont="1" applyFill="1" applyBorder="1"/>
    <xf numFmtId="3" fontId="5" fillId="0" borderId="32" xfId="0" applyNumberFormat="1" applyFont="1" applyFill="1" applyBorder="1"/>
    <xf numFmtId="164" fontId="21" fillId="0" borderId="0" xfId="0" applyFont="1" applyFill="1" applyAlignment="1" applyProtection="1"/>
    <xf numFmtId="164" fontId="5" fillId="0" borderId="0" xfId="0" applyFont="1" applyFill="1" applyAlignment="1" applyProtection="1"/>
    <xf numFmtId="164" fontId="14" fillId="0" borderId="0" xfId="0" applyFont="1" applyFill="1" applyAlignment="1" applyProtection="1"/>
    <xf numFmtId="37" fontId="22" fillId="0" borderId="26" xfId="0" applyNumberFormat="1" applyFont="1" applyFill="1" applyBorder="1" applyAlignment="1" applyProtection="1">
      <alignment horizontal="centerContinuous"/>
    </xf>
    <xf numFmtId="164" fontId="22" fillId="0" borderId="26" xfId="0" applyFont="1" applyFill="1" applyBorder="1" applyAlignment="1" applyProtection="1">
      <alignment horizontal="centerContinuous"/>
    </xf>
    <xf numFmtId="37" fontId="22" fillId="0" borderId="26" xfId="0" applyNumberFormat="1" applyFont="1" applyFill="1" applyBorder="1" applyAlignment="1" applyProtection="1">
      <alignment horizontal="centerContinuous" wrapText="1"/>
    </xf>
    <xf numFmtId="164" fontId="22" fillId="0" borderId="26" xfId="0" applyFont="1" applyFill="1" applyBorder="1" applyAlignment="1" applyProtection="1">
      <alignment horizontal="centerContinuous" wrapText="1"/>
    </xf>
    <xf numFmtId="0" fontId="5" fillId="0" borderId="0" xfId="0" applyNumberFormat="1" applyFont="1" applyFill="1" applyAlignment="1" applyProtection="1">
      <alignment horizontal="right"/>
    </xf>
    <xf numFmtId="164" fontId="5" fillId="0" borderId="0" xfId="0" applyFont="1" applyFill="1" applyAlignment="1" applyProtection="1">
      <alignment horizontal="right" vertical="center"/>
    </xf>
    <xf numFmtId="5" fontId="5" fillId="0" borderId="0" xfId="0" applyNumberFormat="1" applyFont="1" applyFill="1" applyAlignment="1" applyProtection="1">
      <alignment horizontal="right" vertical="center"/>
    </xf>
    <xf numFmtId="37" fontId="5" fillId="0" borderId="0" xfId="0" applyNumberFormat="1" applyFont="1" applyFill="1" applyAlignment="1" applyProtection="1">
      <alignment horizontal="right"/>
    </xf>
    <xf numFmtId="165" fontId="5" fillId="0" borderId="0" xfId="0" applyNumberFormat="1" applyFont="1" applyFill="1" applyAlignment="1" applyProtection="1">
      <alignment horizontal="right"/>
    </xf>
    <xf numFmtId="37" fontId="5" fillId="0" borderId="0" xfId="0" applyNumberFormat="1" applyFont="1" applyFill="1" applyBorder="1" applyAlignment="1" applyProtection="1">
      <alignment horizontal="right"/>
    </xf>
    <xf numFmtId="37" fontId="5" fillId="0" borderId="1" xfId="0" applyNumberFormat="1" applyFont="1" applyFill="1" applyBorder="1" applyAlignment="1" applyProtection="1">
      <alignment horizontal="right"/>
    </xf>
    <xf numFmtId="164" fontId="6" fillId="0" borderId="0" xfId="0" applyFont="1" applyFill="1" applyAlignment="1">
      <alignment wrapText="1"/>
    </xf>
    <xf numFmtId="164" fontId="5" fillId="0" borderId="0" xfId="0" applyFont="1" applyFill="1" applyBorder="1" applyAlignment="1" applyProtection="1">
      <alignment horizontal="centerContinuous"/>
    </xf>
    <xf numFmtId="5" fontId="5" fillId="0" borderId="0" xfId="0" applyNumberFormat="1" applyFont="1" applyFill="1" applyBorder="1" applyAlignment="1" applyProtection="1">
      <alignment horizontal="right" vertical="center"/>
    </xf>
    <xf numFmtId="169" fontId="5" fillId="0" borderId="0" xfId="0" applyNumberFormat="1" applyFont="1" applyFill="1" applyBorder="1" applyAlignment="1" applyProtection="1">
      <alignment horizontal="right"/>
    </xf>
    <xf numFmtId="5" fontId="5" fillId="0" borderId="0" xfId="0" applyNumberFormat="1" applyFont="1" applyFill="1" applyBorder="1" applyAlignment="1" applyProtection="1">
      <alignment horizontal="right"/>
    </xf>
    <xf numFmtId="3" fontId="5" fillId="0" borderId="0" xfId="0" applyNumberFormat="1" applyFont="1" applyFill="1" applyAlignment="1" applyProtection="1">
      <alignment horizontal="right" vertical="center"/>
    </xf>
    <xf numFmtId="0" fontId="5" fillId="0" borderId="0" xfId="0" applyNumberFormat="1" applyFont="1" applyFill="1" applyAlignment="1" applyProtection="1">
      <alignment horizontal="right" vertical="center"/>
    </xf>
    <xf numFmtId="164" fontId="8" fillId="0" borderId="0" xfId="0" applyFont="1" applyFill="1"/>
    <xf numFmtId="169" fontId="5" fillId="0" borderId="1" xfId="0" applyNumberFormat="1" applyFont="1" applyFill="1" applyBorder="1" applyAlignment="1" applyProtection="1">
      <alignment horizontal="right" vertical="center"/>
    </xf>
    <xf numFmtId="164" fontId="5" fillId="0" borderId="27" xfId="0" applyFont="1" applyFill="1" applyBorder="1" applyAlignment="1" applyProtection="1">
      <alignment horizontal="centerContinuous"/>
    </xf>
    <xf numFmtId="164" fontId="6" fillId="0" borderId="0" xfId="0" applyFont="1" applyFill="1"/>
    <xf numFmtId="164" fontId="20" fillId="0" borderId="0" xfId="0" applyFont="1" applyFill="1" applyBorder="1" applyAlignment="1" applyProtection="1">
      <alignment horizontal="left" wrapText="1"/>
    </xf>
    <xf numFmtId="164" fontId="0" fillId="0" borderId="0" xfId="0" applyFill="1" applyAlignment="1">
      <alignment wrapText="1"/>
    </xf>
    <xf numFmtId="0" fontId="5" fillId="0" borderId="0" xfId="0" applyNumberFormat="1" applyFont="1" applyAlignment="1" applyProtection="1">
      <alignment horizontal="centerContinuous"/>
    </xf>
    <xf numFmtId="0" fontId="5" fillId="0" borderId="0" xfId="0" applyNumberFormat="1" applyFont="1" applyFill="1" applyAlignment="1" applyProtection="1">
      <alignment horizontal="centerContinuous"/>
    </xf>
    <xf numFmtId="0" fontId="0" fillId="0" borderId="0" xfId="0" applyNumberFormat="1" applyFill="1" applyAlignment="1">
      <alignment horizontal="centerContinuous"/>
    </xf>
    <xf numFmtId="0" fontId="0" fillId="0" borderId="0" xfId="0" applyNumberFormat="1" applyAlignment="1">
      <alignment horizontal="centerContinuous"/>
    </xf>
    <xf numFmtId="0" fontId="5" fillId="0" borderId="0" xfId="0" applyNumberFormat="1" applyFont="1" applyAlignment="1">
      <alignment horizontal="centerContinuous"/>
    </xf>
    <xf numFmtId="0" fontId="21" fillId="0" borderId="0" xfId="0" applyNumberFormat="1" applyFont="1" applyAlignment="1" applyProtection="1">
      <alignment horizontal="centerContinuous"/>
    </xf>
    <xf numFmtId="164" fontId="23" fillId="0" borderId="0" xfId="0" applyFont="1" applyBorder="1" applyAlignment="1">
      <alignment horizontal="centerContinuous"/>
    </xf>
    <xf numFmtId="164" fontId="25" fillId="0" borderId="0" xfId="0" applyFont="1" applyAlignment="1">
      <alignment horizontal="centerContinuous"/>
    </xf>
    <xf numFmtId="164" fontId="25" fillId="0" borderId="0" xfId="0" applyFont="1" applyBorder="1" applyAlignment="1">
      <alignment horizontal="centerContinuous"/>
    </xf>
    <xf numFmtId="164" fontId="25" fillId="8" borderId="0" xfId="0" applyFont="1" applyFill="1" applyAlignment="1">
      <alignment horizontal="centerContinuous"/>
    </xf>
    <xf numFmtId="165" fontId="25" fillId="0" borderId="0" xfId="2" applyNumberFormat="1" applyFont="1" applyAlignment="1">
      <alignment horizontal="centerContinuous"/>
    </xf>
    <xf numFmtId="165" fontId="25" fillId="0" borderId="0" xfId="2" applyNumberFormat="1" applyFont="1" applyBorder="1" applyAlignment="1">
      <alignment horizontal="centerContinuous"/>
    </xf>
    <xf numFmtId="165" fontId="23" fillId="0" borderId="0" xfId="2" applyNumberFormat="1" applyFont="1"/>
    <xf numFmtId="37" fontId="14" fillId="0" borderId="0" xfId="0" applyNumberFormat="1" applyFont="1" applyBorder="1" applyAlignment="1" applyProtection="1">
      <alignment horizontal="centerContinuous"/>
    </xf>
    <xf numFmtId="164" fontId="26" fillId="0" borderId="0" xfId="0" applyFont="1" applyBorder="1" applyAlignment="1">
      <alignment horizontal="centerContinuous"/>
    </xf>
    <xf numFmtId="164" fontId="26" fillId="0" borderId="0" xfId="0" applyFont="1" applyAlignment="1">
      <alignment horizontal="centerContinuous"/>
    </xf>
    <xf numFmtId="164" fontId="26" fillId="8" borderId="0" xfId="0" applyFont="1" applyFill="1" applyAlignment="1">
      <alignment horizontal="centerContinuous"/>
    </xf>
    <xf numFmtId="165" fontId="26" fillId="0" borderId="0" xfId="2" applyNumberFormat="1" applyFont="1" applyAlignment="1">
      <alignment horizontal="centerContinuous"/>
    </xf>
    <xf numFmtId="165" fontId="26" fillId="0" borderId="0" xfId="2" applyNumberFormat="1" applyFont="1" applyBorder="1" applyAlignment="1">
      <alignment horizontal="centerContinuous"/>
    </xf>
    <xf numFmtId="165" fontId="20" fillId="0" borderId="0" xfId="2" applyNumberFormat="1" applyFont="1"/>
    <xf numFmtId="164" fontId="20" fillId="0" borderId="0" xfId="0" applyFont="1"/>
    <xf numFmtId="165" fontId="27" fillId="0" borderId="0" xfId="2" applyNumberFormat="1" applyFont="1" applyAlignment="1">
      <alignment horizontal="centerContinuous"/>
    </xf>
    <xf numFmtId="164" fontId="28" fillId="0" borderId="0" xfId="0" applyFont="1" applyBorder="1"/>
    <xf numFmtId="164" fontId="23" fillId="0" borderId="0" xfId="0" applyFont="1" applyBorder="1"/>
    <xf numFmtId="164" fontId="23" fillId="8" borderId="0" xfId="0" applyFont="1" applyFill="1"/>
    <xf numFmtId="165" fontId="23" fillId="0" borderId="0" xfId="2" applyNumberFormat="1" applyFont="1" applyBorder="1"/>
    <xf numFmtId="164" fontId="28" fillId="0" borderId="16" xfId="0" applyFont="1" applyBorder="1"/>
    <xf numFmtId="165" fontId="29" fillId="0" borderId="10" xfId="2" applyNumberFormat="1" applyFont="1" applyBorder="1" applyAlignment="1" applyProtection="1">
      <alignment horizontal="centerContinuous"/>
    </xf>
    <xf numFmtId="164" fontId="30" fillId="0" borderId="11" xfId="0" applyFont="1" applyBorder="1" applyAlignment="1">
      <alignment horizontal="centerContinuous"/>
    </xf>
    <xf numFmtId="165" fontId="30" fillId="0" borderId="11" xfId="2" applyNumberFormat="1" applyFont="1" applyBorder="1" applyAlignment="1">
      <alignment horizontal="centerContinuous"/>
    </xf>
    <xf numFmtId="164" fontId="28" fillId="0" borderId="1" xfId="0" applyFont="1" applyBorder="1"/>
    <xf numFmtId="165" fontId="29" fillId="0" borderId="18" xfId="2" applyNumberFormat="1" applyFont="1" applyBorder="1" applyAlignment="1" applyProtection="1">
      <alignment horizontal="centerContinuous"/>
    </xf>
    <xf numFmtId="164" fontId="30" fillId="0" borderId="1" xfId="0" applyFont="1" applyBorder="1" applyAlignment="1">
      <alignment horizontal="centerContinuous"/>
    </xf>
    <xf numFmtId="164" fontId="22" fillId="0" borderId="10" xfId="0" applyFont="1" applyBorder="1" applyAlignment="1">
      <alignment horizontal="centerContinuous"/>
    </xf>
    <xf numFmtId="164" fontId="22" fillId="0" borderId="1" xfId="0" applyFont="1" applyBorder="1" applyAlignment="1">
      <alignment horizontal="centerContinuous"/>
    </xf>
    <xf numFmtId="164" fontId="22" fillId="0" borderId="12" xfId="0" applyFont="1" applyBorder="1" applyAlignment="1">
      <alignment horizontal="centerContinuous"/>
    </xf>
    <xf numFmtId="165" fontId="30" fillId="0" borderId="1" xfId="2" applyNumberFormat="1" applyFont="1" applyBorder="1" applyAlignment="1">
      <alignment horizontal="centerContinuous"/>
    </xf>
    <xf numFmtId="165" fontId="22" fillId="0" borderId="10" xfId="2" applyNumberFormat="1" applyFont="1" applyBorder="1" applyAlignment="1">
      <alignment horizontal="centerContinuous"/>
    </xf>
    <xf numFmtId="165" fontId="22" fillId="0" borderId="1" xfId="2" applyNumberFormat="1" applyFont="1" applyBorder="1" applyAlignment="1">
      <alignment horizontal="centerContinuous"/>
    </xf>
    <xf numFmtId="165" fontId="22" fillId="0" borderId="12" xfId="2" applyNumberFormat="1" applyFont="1" applyBorder="1" applyAlignment="1">
      <alignment horizontal="centerContinuous"/>
    </xf>
    <xf numFmtId="164" fontId="28" fillId="0" borderId="11" xfId="0" applyFont="1" applyBorder="1"/>
    <xf numFmtId="164" fontId="22" fillId="0" borderId="10" xfId="0" applyFont="1" applyBorder="1" applyAlignment="1">
      <alignment horizontal="center"/>
    </xf>
    <xf numFmtId="164" fontId="22" fillId="0" borderId="11" xfId="0" applyFont="1" applyBorder="1" applyAlignment="1">
      <alignment horizontal="center"/>
    </xf>
    <xf numFmtId="164" fontId="22" fillId="0" borderId="15" xfId="0" applyFont="1" applyBorder="1" applyAlignment="1">
      <alignment horizontal="center" wrapText="1"/>
    </xf>
    <xf numFmtId="164" fontId="22" fillId="0" borderId="11" xfId="0" applyFont="1" applyBorder="1" applyAlignment="1">
      <alignment horizontal="center" wrapText="1"/>
    </xf>
    <xf numFmtId="164" fontId="22" fillId="8" borderId="11" xfId="0" applyFont="1" applyFill="1" applyBorder="1" applyAlignment="1">
      <alignment horizontal="center"/>
    </xf>
    <xf numFmtId="165" fontId="22" fillId="0" borderId="10" xfId="2" applyNumberFormat="1" applyFont="1" applyBorder="1" applyAlignment="1">
      <alignment horizontal="center"/>
    </xf>
    <xf numFmtId="165" fontId="22" fillId="0" borderId="11" xfId="2" applyNumberFormat="1" applyFont="1" applyBorder="1" applyAlignment="1">
      <alignment horizontal="center"/>
    </xf>
    <xf numFmtId="165" fontId="22" fillId="0" borderId="15" xfId="2" applyNumberFormat="1" applyFont="1" applyBorder="1" applyAlignment="1">
      <alignment horizontal="center" wrapText="1"/>
    </xf>
    <xf numFmtId="165" fontId="22" fillId="0" borderId="11" xfId="2" applyNumberFormat="1" applyFont="1" applyBorder="1" applyAlignment="1">
      <alignment horizontal="center" wrapText="1"/>
    </xf>
    <xf numFmtId="165" fontId="22" fillId="0" borderId="10" xfId="2" applyNumberFormat="1" applyFont="1" applyBorder="1" applyAlignment="1">
      <alignment horizontal="center" wrapText="1"/>
    </xf>
    <xf numFmtId="37" fontId="31" fillId="0" borderId="0" xfId="0" applyNumberFormat="1" applyFont="1" applyBorder="1" applyAlignment="1" applyProtection="1">
      <alignment vertical="center"/>
    </xf>
    <xf numFmtId="37" fontId="31" fillId="0" borderId="16" xfId="0" applyNumberFormat="1" applyFont="1" applyBorder="1" applyAlignment="1" applyProtection="1">
      <alignment vertical="center"/>
    </xf>
    <xf numFmtId="9" fontId="31" fillId="0" borderId="3" xfId="0" applyNumberFormat="1" applyFont="1" applyBorder="1" applyAlignment="1">
      <alignment vertical="center"/>
    </xf>
    <xf numFmtId="9" fontId="31" fillId="0" borderId="16" xfId="0" applyNumberFormat="1" applyFont="1" applyBorder="1" applyAlignment="1">
      <alignment vertical="center"/>
    </xf>
    <xf numFmtId="9" fontId="31" fillId="0" borderId="19" xfId="0" applyNumberFormat="1" applyFont="1" applyBorder="1" applyAlignment="1">
      <alignment vertical="center"/>
    </xf>
    <xf numFmtId="9" fontId="32" fillId="8" borderId="0" xfId="0" applyNumberFormat="1" applyFont="1" applyFill="1" applyBorder="1" applyAlignment="1">
      <alignment vertical="center"/>
    </xf>
    <xf numFmtId="165" fontId="31" fillId="0" borderId="3" xfId="2" applyNumberFormat="1" applyFont="1" applyBorder="1" applyAlignment="1">
      <alignment vertical="center"/>
    </xf>
    <xf numFmtId="165" fontId="31" fillId="0" borderId="16" xfId="2" applyNumberFormat="1" applyFont="1" applyBorder="1" applyAlignment="1">
      <alignment vertical="center"/>
    </xf>
    <xf numFmtId="9" fontId="31" fillId="0" borderId="2" xfId="0" applyNumberFormat="1" applyFont="1" applyBorder="1" applyAlignment="1">
      <alignment vertical="center"/>
    </xf>
    <xf numFmtId="9" fontId="31" fillId="0" borderId="0" xfId="0" applyNumberFormat="1" applyFont="1" applyBorder="1" applyAlignment="1">
      <alignment vertical="center"/>
    </xf>
    <xf numFmtId="9" fontId="31" fillId="0" borderId="4" xfId="0" applyNumberFormat="1" applyFont="1" applyBorder="1" applyAlignment="1">
      <alignment vertical="center"/>
    </xf>
    <xf numFmtId="9" fontId="31" fillId="8" borderId="0" xfId="0" applyNumberFormat="1" applyFont="1" applyFill="1" applyBorder="1" applyAlignment="1">
      <alignment vertical="center"/>
    </xf>
    <xf numFmtId="165" fontId="31" fillId="0" borderId="2" xfId="2" applyNumberFormat="1" applyFont="1" applyBorder="1" applyAlignment="1">
      <alignment vertical="center"/>
    </xf>
    <xf numFmtId="165" fontId="31" fillId="0" borderId="0" xfId="2" applyNumberFormat="1" applyFont="1" applyBorder="1" applyAlignment="1">
      <alignment vertical="center"/>
    </xf>
    <xf numFmtId="37" fontId="31" fillId="0" borderId="5" xfId="0" applyNumberFormat="1" applyFont="1" applyBorder="1" applyAlignment="1" applyProtection="1">
      <alignment vertical="center"/>
    </xf>
    <xf numFmtId="9" fontId="31" fillId="0" borderId="18" xfId="0" applyNumberFormat="1" applyFont="1" applyBorder="1" applyAlignment="1">
      <alignment vertical="center"/>
    </xf>
    <xf numFmtId="9" fontId="31" fillId="0" borderId="1" xfId="0" applyNumberFormat="1" applyFont="1" applyBorder="1" applyAlignment="1">
      <alignment vertical="center"/>
    </xf>
    <xf numFmtId="9" fontId="31" fillId="0" borderId="5" xfId="0" applyNumberFormat="1" applyFont="1" applyBorder="1" applyAlignment="1">
      <alignment vertical="center"/>
    </xf>
    <xf numFmtId="9" fontId="31" fillId="8" borderId="1" xfId="0" applyNumberFormat="1" applyFont="1" applyFill="1" applyBorder="1" applyAlignment="1">
      <alignment vertical="center"/>
    </xf>
    <xf numFmtId="165" fontId="31" fillId="0" borderId="18" xfId="2" applyNumberFormat="1" applyFont="1" applyBorder="1" applyAlignment="1">
      <alignment vertical="center"/>
    </xf>
    <xf numFmtId="165" fontId="31" fillId="0" borderId="1" xfId="2" applyNumberFormat="1" applyFont="1" applyBorder="1" applyAlignment="1">
      <alignment vertical="center"/>
    </xf>
    <xf numFmtId="165" fontId="23" fillId="0" borderId="0" xfId="2" applyNumberFormat="1" applyFont="1" applyAlignment="1">
      <alignment vertical="top"/>
    </xf>
    <xf numFmtId="164" fontId="23" fillId="0" borderId="0" xfId="0" applyFont="1" applyAlignment="1">
      <alignment vertical="top"/>
    </xf>
    <xf numFmtId="164" fontId="20" fillId="0" borderId="0" xfId="0" applyFont="1" applyBorder="1" applyAlignment="1">
      <alignment horizontal="right"/>
    </xf>
    <xf numFmtId="164" fontId="5" fillId="0" borderId="0" xfId="0" applyNumberFormat="1" applyFont="1" applyFill="1" applyAlignment="1" applyProtection="1">
      <alignment horizontal="centerContinuous" vertical="center"/>
    </xf>
    <xf numFmtId="164" fontId="0" fillId="0" borderId="0" xfId="0" applyNumberFormat="1" applyFont="1" applyFill="1" applyAlignment="1">
      <alignment horizontal="centerContinuous" vertical="center"/>
    </xf>
    <xf numFmtId="164" fontId="5" fillId="0" borderId="0" xfId="0" applyNumberFormat="1" applyFont="1" applyFill="1" applyAlignment="1">
      <alignment horizontal="centerContinuous" vertical="center"/>
    </xf>
    <xf numFmtId="164" fontId="21" fillId="0" borderId="0" xfId="0" applyNumberFormat="1" applyFont="1" applyFill="1" applyAlignment="1" applyProtection="1">
      <alignment horizontal="centerContinuous" vertical="center"/>
    </xf>
    <xf numFmtId="164" fontId="25" fillId="0" borderId="0" xfId="0" applyFont="1" applyFill="1" applyBorder="1" applyAlignment="1">
      <alignment horizontal="centerContinuous"/>
    </xf>
    <xf numFmtId="164" fontId="25" fillId="0" borderId="0" xfId="0" applyFont="1" applyFill="1" applyAlignment="1">
      <alignment horizontal="centerContinuous"/>
    </xf>
    <xf numFmtId="37" fontId="21" fillId="0" borderId="0" xfId="0" applyNumberFormat="1" applyFont="1" applyBorder="1" applyAlignment="1" applyProtection="1">
      <alignment horizontal="centerContinuous"/>
    </xf>
    <xf numFmtId="37" fontId="33" fillId="0" borderId="0" xfId="0" applyNumberFormat="1" applyFont="1" applyBorder="1" applyAlignment="1" applyProtection="1">
      <alignment horizontal="centerContinuous"/>
    </xf>
    <xf numFmtId="164" fontId="5" fillId="0" borderId="0" xfId="0" applyFont="1"/>
    <xf numFmtId="3" fontId="5" fillId="0" borderId="0" xfId="0" applyNumberFormat="1" applyFont="1"/>
    <xf numFmtId="164" fontId="5" fillId="0" borderId="0" xfId="0" applyFont="1" applyBorder="1" applyAlignment="1">
      <alignment horizontal="left" indent="1"/>
    </xf>
    <xf numFmtId="3" fontId="5" fillId="0" borderId="0" xfId="0" applyNumberFormat="1" applyFont="1" applyBorder="1"/>
    <xf numFmtId="3" fontId="15" fillId="0" borderId="1" xfId="0" applyNumberFormat="1" applyFont="1" applyBorder="1"/>
    <xf numFmtId="3" fontId="4" fillId="3" borderId="0" xfId="0" applyNumberFormat="1" applyFont="1" applyFill="1"/>
    <xf numFmtId="164" fontId="5" fillId="0" borderId="0" xfId="0" applyFont="1" applyBorder="1"/>
    <xf numFmtId="3" fontId="4" fillId="3" borderId="0" xfId="0" applyNumberFormat="1" applyFont="1" applyFill="1" applyAlignment="1">
      <alignment wrapText="1"/>
    </xf>
    <xf numFmtId="164" fontId="5" fillId="0" borderId="0" xfId="0" applyFont="1" applyBorder="1" applyAlignment="1">
      <alignment wrapText="1"/>
    </xf>
    <xf numFmtId="3" fontId="4" fillId="3" borderId="0" xfId="0" applyNumberFormat="1" applyFont="1" applyFill="1" applyAlignment="1"/>
    <xf numFmtId="3" fontId="15" fillId="0" borderId="23" xfId="0" applyNumberFormat="1" applyFont="1" applyBorder="1"/>
    <xf numFmtId="3" fontId="4" fillId="3" borderId="1" xfId="0" applyNumberFormat="1" applyFont="1" applyFill="1" applyBorder="1"/>
    <xf numFmtId="3" fontId="4" fillId="3" borderId="2" xfId="0" applyNumberFormat="1" applyFont="1" applyFill="1" applyBorder="1"/>
    <xf numFmtId="3" fontId="5" fillId="0" borderId="2" xfId="0" applyNumberFormat="1" applyFont="1" applyBorder="1"/>
    <xf numFmtId="3" fontId="15" fillId="0" borderId="18" xfId="0" applyNumberFormat="1" applyFont="1" applyBorder="1"/>
    <xf numFmtId="3" fontId="15" fillId="0" borderId="34" xfId="0" applyNumberFormat="1" applyFont="1" applyBorder="1"/>
    <xf numFmtId="3" fontId="4" fillId="3" borderId="3" xfId="0" applyNumberFormat="1" applyFont="1" applyFill="1" applyBorder="1" applyAlignment="1"/>
    <xf numFmtId="3" fontId="5" fillId="3" borderId="0" xfId="0" applyNumberFormat="1" applyFont="1" applyFill="1"/>
    <xf numFmtId="3" fontId="5" fillId="3" borderId="0" xfId="0" applyNumberFormat="1" applyFont="1" applyFill="1" applyBorder="1"/>
    <xf numFmtId="3" fontId="15" fillId="3" borderId="1" xfId="0" applyNumberFormat="1" applyFont="1" applyFill="1" applyBorder="1"/>
    <xf numFmtId="3" fontId="15" fillId="3" borderId="23" xfId="0" applyNumberFormat="1" applyFont="1" applyFill="1" applyBorder="1"/>
    <xf numFmtId="49" fontId="5" fillId="9" borderId="20" xfId="24" applyNumberFormat="1" applyFont="1" applyFill="1" applyBorder="1" applyAlignment="1" applyProtection="1">
      <alignment horizontal="center"/>
      <protection locked="0"/>
    </xf>
    <xf numFmtId="49" fontId="5" fillId="9" borderId="21" xfId="24" applyNumberFormat="1" applyFont="1" applyFill="1" applyBorder="1" applyAlignment="1" applyProtection="1">
      <alignment horizontal="left"/>
      <protection locked="0"/>
    </xf>
    <xf numFmtId="49" fontId="5" fillId="9" borderId="21" xfId="24" applyNumberFormat="1" applyFont="1" applyFill="1" applyBorder="1" applyAlignment="1" applyProtection="1">
      <alignment horizontal="center"/>
      <protection locked="0"/>
    </xf>
    <xf numFmtId="1" fontId="5" fillId="9" borderId="21" xfId="24" applyNumberFormat="1" applyFont="1" applyFill="1" applyBorder="1" applyAlignment="1" applyProtection="1">
      <alignment horizontal="center"/>
      <protection locked="0"/>
    </xf>
    <xf numFmtId="3" fontId="15" fillId="6" borderId="20" xfId="2" applyNumberFormat="1" applyFont="1" applyFill="1" applyBorder="1" applyAlignment="1" applyProtection="1">
      <alignment horizontal="center"/>
    </xf>
    <xf numFmtId="3" fontId="15" fillId="3" borderId="35" xfId="2" applyNumberFormat="1" applyFont="1" applyFill="1" applyBorder="1" applyAlignment="1" applyProtection="1">
      <alignment horizontal="center"/>
    </xf>
    <xf numFmtId="3" fontId="15" fillId="6" borderId="35" xfId="2" applyNumberFormat="1" applyFont="1" applyFill="1" applyBorder="1" applyAlignment="1" applyProtection="1">
      <alignment horizontal="center"/>
    </xf>
    <xf numFmtId="3" fontId="15" fillId="3" borderId="21" xfId="2" applyNumberFormat="1" applyFont="1" applyFill="1" applyBorder="1" applyAlignment="1" applyProtection="1">
      <alignment horizontal="center"/>
    </xf>
    <xf numFmtId="3" fontId="15" fillId="6" borderId="36" xfId="2" applyNumberFormat="1" applyFont="1" applyFill="1" applyBorder="1" applyAlignment="1" applyProtection="1">
      <alignment horizontal="center"/>
    </xf>
    <xf numFmtId="3" fontId="15" fillId="6" borderId="37" xfId="2" applyNumberFormat="1" applyFont="1" applyFill="1" applyBorder="1" applyAlignment="1" applyProtection="1">
      <alignment horizontal="center"/>
    </xf>
    <xf numFmtId="3" fontId="15" fillId="3" borderId="38" xfId="2" applyNumberFormat="1" applyFont="1" applyFill="1" applyBorder="1" applyAlignment="1" applyProtection="1">
      <alignment horizontal="center"/>
    </xf>
    <xf numFmtId="3" fontId="4" fillId="3" borderId="0" xfId="0" applyNumberFormat="1" applyFont="1" applyFill="1" applyBorder="1"/>
    <xf numFmtId="3" fontId="4" fillId="3" borderId="18" xfId="0" applyNumberFormat="1" applyFont="1" applyFill="1" applyBorder="1"/>
    <xf numFmtId="3" fontId="4" fillId="3" borderId="2" xfId="0" applyNumberFormat="1" applyFont="1" applyFill="1" applyBorder="1" applyAlignment="1"/>
    <xf numFmtId="3" fontId="4" fillId="3" borderId="16" xfId="0" applyNumberFormat="1" applyFont="1" applyFill="1" applyBorder="1" applyAlignment="1"/>
    <xf numFmtId="3" fontId="4" fillId="3" borderId="19" xfId="0" applyNumberFormat="1" applyFont="1" applyFill="1" applyBorder="1" applyAlignment="1">
      <alignment wrapText="1"/>
    </xf>
    <xf numFmtId="3" fontId="4" fillId="3" borderId="4" xfId="0" applyNumberFormat="1" applyFont="1" applyFill="1" applyBorder="1"/>
    <xf numFmtId="164" fontId="5" fillId="3" borderId="4" xfId="0" applyFont="1" applyFill="1" applyBorder="1"/>
    <xf numFmtId="167" fontId="9" fillId="3" borderId="5" xfId="23" applyNumberFormat="1" applyFont="1" applyFill="1" applyBorder="1"/>
    <xf numFmtId="167" fontId="9" fillId="3" borderId="51" xfId="23" applyNumberFormat="1" applyFont="1" applyFill="1" applyBorder="1"/>
    <xf numFmtId="167" fontId="9" fillId="34" borderId="1" xfId="23" applyNumberFormat="1" applyFont="1" applyFill="1" applyBorder="1"/>
    <xf numFmtId="49" fontId="55" fillId="9" borderId="21" xfId="24" applyNumberFormat="1" applyFont="1" applyFill="1" applyBorder="1" applyAlignment="1" applyProtection="1">
      <alignment horizontal="left"/>
      <protection locked="0"/>
    </xf>
    <xf numFmtId="167" fontId="9" fillId="0" borderId="1" xfId="23" applyNumberFormat="1" applyFont="1" applyFill="1" applyBorder="1"/>
    <xf numFmtId="164" fontId="0" fillId="0" borderId="0" xfId="0" quotePrefix="1"/>
    <xf numFmtId="165" fontId="5" fillId="33" borderId="0" xfId="2" applyNumberFormat="1" applyFont="1" applyFill="1" applyAlignment="1">
      <alignment vertical="center"/>
    </xf>
    <xf numFmtId="165" fontId="5" fillId="33" borderId="0" xfId="2" applyNumberFormat="1" applyFont="1" applyFill="1"/>
    <xf numFmtId="169" fontId="5" fillId="0" borderId="2" xfId="0" applyNumberFormat="1" applyFont="1" applyFill="1" applyBorder="1" applyAlignment="1" applyProtection="1">
      <alignment horizontal="right"/>
    </xf>
    <xf numFmtId="3" fontId="5" fillId="0" borderId="2" xfId="0" applyNumberFormat="1" applyFont="1" applyFill="1" applyBorder="1" applyAlignment="1" applyProtection="1">
      <alignment horizontal="right"/>
    </xf>
    <xf numFmtId="3" fontId="5" fillId="0" borderId="18" xfId="0" applyNumberFormat="1" applyFont="1" applyFill="1" applyBorder="1" applyAlignment="1" applyProtection="1">
      <alignment horizontal="right"/>
    </xf>
    <xf numFmtId="165" fontId="31" fillId="0" borderId="19" xfId="2" applyNumberFormat="1" applyFont="1" applyBorder="1" applyAlignment="1">
      <alignment vertical="center"/>
    </xf>
    <xf numFmtId="165" fontId="31" fillId="0" borderId="4" xfId="2" applyNumberFormat="1" applyFont="1" applyBorder="1" applyAlignment="1">
      <alignment vertical="center"/>
    </xf>
    <xf numFmtId="165" fontId="31" fillId="0" borderId="5" xfId="2" applyNumberFormat="1" applyFont="1" applyBorder="1" applyAlignment="1">
      <alignment vertical="center"/>
    </xf>
    <xf numFmtId="164" fontId="0" fillId="0" borderId="0" xfId="0" applyFill="1" applyAlignment="1">
      <alignment vertical="top"/>
    </xf>
    <xf numFmtId="164" fontId="56" fillId="0" borderId="0" xfId="0" applyFont="1" applyAlignment="1">
      <alignment vertical="center"/>
    </xf>
    <xf numFmtId="164" fontId="6" fillId="0" borderId="0" xfId="0" applyFont="1" applyFill="1" applyBorder="1" applyAlignment="1">
      <alignment wrapText="1"/>
    </xf>
    <xf numFmtId="164" fontId="26" fillId="0" borderId="0" xfId="0" applyFont="1" applyFill="1" applyAlignment="1">
      <alignment horizontal="centerContinuous"/>
    </xf>
    <xf numFmtId="167" fontId="31" fillId="0" borderId="16" xfId="0" applyNumberFormat="1" applyFont="1" applyBorder="1" applyAlignment="1">
      <alignment vertical="center"/>
    </xf>
    <xf numFmtId="164" fontId="30" fillId="0" borderId="12" xfId="0" applyFont="1" applyBorder="1" applyAlignment="1">
      <alignment horizontal="centerContinuous"/>
    </xf>
    <xf numFmtId="164" fontId="30" fillId="0" borderId="5" xfId="0" applyFont="1" applyBorder="1" applyAlignment="1">
      <alignment horizontal="centerContinuous"/>
    </xf>
    <xf numFmtId="9" fontId="31" fillId="0" borderId="52" xfId="0" applyNumberFormat="1" applyFont="1" applyBorder="1" applyAlignment="1">
      <alignment vertical="center"/>
    </xf>
    <xf numFmtId="9" fontId="31" fillId="0" borderId="6" xfId="0" applyNumberFormat="1" applyFont="1" applyBorder="1" applyAlignment="1">
      <alignment vertical="center"/>
    </xf>
    <xf numFmtId="9" fontId="31" fillId="0" borderId="53" xfId="0" applyNumberFormat="1" applyFont="1" applyBorder="1" applyAlignment="1">
      <alignment vertical="center"/>
    </xf>
    <xf numFmtId="164" fontId="23" fillId="0" borderId="3" xfId="0" applyFont="1" applyBorder="1"/>
    <xf numFmtId="164" fontId="23" fillId="0" borderId="18" xfId="0" applyFont="1" applyBorder="1"/>
    <xf numFmtId="164" fontId="23" fillId="0" borderId="10" xfId="0" applyFont="1" applyBorder="1"/>
    <xf numFmtId="37" fontId="31" fillId="0" borderId="2" xfId="0" applyNumberFormat="1" applyFont="1" applyBorder="1" applyAlignment="1" applyProtection="1">
      <alignment vertical="center"/>
    </xf>
    <xf numFmtId="37" fontId="31" fillId="0" borderId="18" xfId="0" applyNumberFormat="1" applyFont="1" applyBorder="1" applyAlignment="1" applyProtection="1">
      <alignment vertical="center"/>
    </xf>
    <xf numFmtId="37" fontId="31" fillId="0" borderId="3" xfId="0" applyNumberFormat="1" applyFont="1" applyBorder="1" applyAlignment="1" applyProtection="1">
      <alignment vertical="center"/>
    </xf>
    <xf numFmtId="165" fontId="4" fillId="5" borderId="11" xfId="2" applyNumberFormat="1" applyFont="1" applyFill="1" applyBorder="1" applyAlignment="1" applyProtection="1">
      <alignment horizontal="center" wrapText="1"/>
      <protection locked="0"/>
    </xf>
    <xf numFmtId="49" fontId="5" fillId="7" borderId="3" xfId="2" applyNumberFormat="1" applyFont="1" applyFill="1" applyBorder="1" applyAlignment="1" applyProtection="1">
      <alignment horizontal="center" wrapText="1"/>
    </xf>
    <xf numFmtId="165" fontId="5" fillId="0" borderId="0" xfId="2" applyNumberFormat="1" applyFont="1" applyFill="1" applyBorder="1"/>
    <xf numFmtId="164" fontId="5" fillId="0" borderId="2" xfId="0" applyFont="1" applyFill="1" applyBorder="1"/>
    <xf numFmtId="164" fontId="5" fillId="0" borderId="0" xfId="0" applyFont="1" applyFill="1" applyBorder="1"/>
    <xf numFmtId="167" fontId="9" fillId="0" borderId="18" xfId="23" applyNumberFormat="1" applyFont="1" applyFill="1" applyBorder="1" applyAlignment="1">
      <alignment horizontal="left" indent="1"/>
    </xf>
    <xf numFmtId="167" fontId="9" fillId="0" borderId="34" xfId="23" applyNumberFormat="1" applyFont="1" applyFill="1" applyBorder="1" applyAlignment="1">
      <alignment horizontal="left" indent="1"/>
    </xf>
    <xf numFmtId="167" fontId="9" fillId="0" borderId="23" xfId="23" applyNumberFormat="1" applyFont="1" applyFill="1" applyBorder="1"/>
    <xf numFmtId="167" fontId="9" fillId="34" borderId="18" xfId="23" applyNumberFormat="1" applyFont="1" applyFill="1" applyBorder="1" applyAlignment="1">
      <alignment horizontal="left" indent="1"/>
    </xf>
    <xf numFmtId="167" fontId="9" fillId="34" borderId="23" xfId="23" applyNumberFormat="1" applyFont="1" applyFill="1" applyBorder="1"/>
    <xf numFmtId="167" fontId="9" fillId="35" borderId="1" xfId="23" applyNumberFormat="1" applyFont="1" applyFill="1" applyBorder="1"/>
    <xf numFmtId="3" fontId="15" fillId="34" borderId="1" xfId="0" applyNumberFormat="1" applyFont="1" applyFill="1" applyBorder="1"/>
    <xf numFmtId="164" fontId="20" fillId="0" borderId="0" xfId="0" quotePrefix="1" applyFont="1" applyBorder="1"/>
    <xf numFmtId="3" fontId="5" fillId="5" borderId="0" xfId="2" applyNumberFormat="1" applyFont="1" applyFill="1" applyBorder="1"/>
    <xf numFmtId="3" fontId="5" fillId="0" borderId="0" xfId="2" applyNumberFormat="1" applyFont="1" applyFill="1" applyBorder="1"/>
    <xf numFmtId="3" fontId="5" fillId="5" borderId="9" xfId="2" applyNumberFormat="1" applyFont="1" applyFill="1" applyBorder="1"/>
    <xf numFmtId="165" fontId="4" fillId="0" borderId="0" xfId="2" applyNumberFormat="1" applyFont="1" applyFill="1" applyBorder="1" applyAlignment="1" applyProtection="1">
      <alignment horizontal="left"/>
      <protection locked="0"/>
    </xf>
    <xf numFmtId="164" fontId="4" fillId="0" borderId="0" xfId="134" applyFont="1" applyBorder="1" applyAlignment="1" applyProtection="1">
      <alignment horizontal="left"/>
      <protection locked="0"/>
    </xf>
    <xf numFmtId="165" fontId="9" fillId="3" borderId="19" xfId="2" applyNumberFormat="1" applyFont="1" applyFill="1" applyBorder="1" applyAlignment="1" applyProtection="1">
      <alignment horizontal="left"/>
      <protection locked="0"/>
    </xf>
    <xf numFmtId="0" fontId="9" fillId="3" borderId="5" xfId="2" applyNumberFormat="1" applyFont="1" applyFill="1" applyBorder="1" applyAlignment="1" applyProtection="1">
      <alignment horizontal="left"/>
      <protection locked="0"/>
    </xf>
    <xf numFmtId="165" fontId="17" fillId="3" borderId="5" xfId="2" applyNumberFormat="1" applyFont="1" applyFill="1" applyBorder="1" applyAlignment="1" applyProtection="1">
      <alignment horizontal="centerContinuous" vertical="center"/>
      <protection locked="0"/>
    </xf>
    <xf numFmtId="165" fontId="57" fillId="2" borderId="1" xfId="2" applyNumberFormat="1" applyFont="1" applyFill="1" applyBorder="1" applyProtection="1">
      <protection locked="0"/>
    </xf>
    <xf numFmtId="165" fontId="57" fillId="2" borderId="1" xfId="2" applyNumberFormat="1" applyFont="1" applyFill="1" applyBorder="1" applyAlignment="1" applyProtection="1">
      <alignment horizontal="right"/>
      <protection locked="0"/>
    </xf>
    <xf numFmtId="165" fontId="9" fillId="3" borderId="15" xfId="2" applyNumberFormat="1" applyFont="1" applyFill="1" applyBorder="1" applyAlignment="1" applyProtection="1">
      <alignment horizontal="centerContinuous" vertical="center"/>
      <protection locked="0"/>
    </xf>
    <xf numFmtId="49" fontId="5" fillId="7" borderId="52" xfId="2" applyNumberFormat="1" applyFont="1" applyFill="1" applyBorder="1" applyAlignment="1" applyProtection="1">
      <alignment horizontal="center" wrapText="1"/>
    </xf>
    <xf numFmtId="165" fontId="5" fillId="0" borderId="0" xfId="2" applyNumberFormat="1" applyFont="1" applyFill="1" applyBorder="1" applyAlignment="1">
      <alignment wrapText="1"/>
    </xf>
    <xf numFmtId="49" fontId="5" fillId="0" borderId="0" xfId="2" applyNumberFormat="1" applyFont="1" applyFill="1" applyBorder="1" applyAlignment="1">
      <alignment horizontal="center"/>
    </xf>
    <xf numFmtId="49" fontId="5" fillId="0" borderId="0" xfId="2" applyNumberFormat="1" applyFont="1" applyFill="1" applyBorder="1" applyAlignment="1">
      <alignment horizontal="left"/>
    </xf>
    <xf numFmtId="165" fontId="7" fillId="0" borderId="0" xfId="2" applyNumberFormat="1" applyFont="1" applyFill="1" applyBorder="1" applyAlignment="1">
      <alignment horizontal="center"/>
    </xf>
    <xf numFmtId="165" fontId="5" fillId="0" borderId="0" xfId="2" applyNumberFormat="1" applyFont="1" applyFill="1" applyBorder="1" applyAlignment="1"/>
    <xf numFmtId="49" fontId="5" fillId="36" borderId="2" xfId="10760" applyNumberFormat="1" applyFont="1" applyFill="1" applyBorder="1" applyAlignment="1" applyProtection="1">
      <alignment horizontal="center"/>
      <protection locked="0"/>
    </xf>
    <xf numFmtId="49" fontId="5" fillId="36" borderId="0" xfId="10760" applyNumberFormat="1" applyFont="1" applyFill="1" applyBorder="1" applyAlignment="1" applyProtection="1">
      <alignment horizontal="left"/>
      <protection locked="0"/>
    </xf>
    <xf numFmtId="49" fontId="58" fillId="36" borderId="0" xfId="10760" applyNumberFormat="1" applyFont="1" applyFill="1" applyBorder="1" applyAlignment="1" applyProtection="1">
      <alignment horizontal="left"/>
      <protection locked="0"/>
    </xf>
    <xf numFmtId="1" fontId="5" fillId="36" borderId="0" xfId="10760" applyNumberFormat="1" applyFont="1" applyFill="1" applyBorder="1" applyAlignment="1" applyProtection="1">
      <alignment horizontal="center"/>
      <protection locked="0"/>
    </xf>
    <xf numFmtId="1" fontId="5" fillId="36" borderId="0" xfId="10761" applyNumberFormat="1" applyFont="1" applyFill="1" applyBorder="1" applyAlignment="1" applyProtection="1">
      <alignment horizontal="center"/>
      <protection locked="0"/>
    </xf>
    <xf numFmtId="165" fontId="5" fillId="0" borderId="6" xfId="2" applyNumberFormat="1" applyFont="1" applyFill="1" applyBorder="1" applyAlignment="1" applyProtection="1">
      <alignment horizontal="right" wrapText="1"/>
      <protection locked="0"/>
    </xf>
    <xf numFmtId="49" fontId="5" fillId="36" borderId="2" xfId="10762" applyNumberFormat="1" applyFont="1" applyFill="1" applyBorder="1" applyAlignment="1" applyProtection="1">
      <alignment horizontal="center"/>
      <protection locked="0"/>
    </xf>
    <xf numFmtId="49" fontId="5" fillId="36" borderId="0" xfId="10762" applyNumberFormat="1" applyFont="1" applyFill="1" applyBorder="1" applyAlignment="1" applyProtection="1">
      <alignment horizontal="left"/>
      <protection locked="0"/>
    </xf>
    <xf numFmtId="49" fontId="58" fillId="36" borderId="0" xfId="10762" applyNumberFormat="1" applyFont="1" applyFill="1" applyBorder="1" applyAlignment="1" applyProtection="1">
      <alignment horizontal="left"/>
      <protection locked="0"/>
    </xf>
    <xf numFmtId="1" fontId="5" fillId="36" borderId="0" xfId="10762" applyNumberFormat="1" applyFont="1" applyFill="1" applyBorder="1" applyAlignment="1" applyProtection="1">
      <alignment horizontal="center"/>
      <protection locked="0"/>
    </xf>
    <xf numFmtId="1" fontId="5" fillId="37" borderId="0" xfId="10763" applyNumberFormat="1" applyFont="1" applyFill="1" applyBorder="1" applyAlignment="1" applyProtection="1">
      <alignment horizontal="center"/>
      <protection locked="0"/>
    </xf>
    <xf numFmtId="3" fontId="5" fillId="36" borderId="0" xfId="10762" applyFont="1" applyFill="1" applyBorder="1" applyAlignment="1" applyProtection="1">
      <protection locked="0"/>
    </xf>
    <xf numFmtId="3" fontId="58" fillId="36" borderId="0" xfId="10762" applyFont="1" applyFill="1" applyBorder="1" applyAlignment="1" applyProtection="1">
      <protection locked="0"/>
    </xf>
    <xf numFmtId="49" fontId="5" fillId="36" borderId="0" xfId="10764" applyNumberFormat="1" applyFont="1" applyFill="1" applyBorder="1" applyAlignment="1" applyProtection="1">
      <alignment horizontal="left"/>
      <protection locked="0"/>
    </xf>
    <xf numFmtId="49" fontId="59" fillId="36" borderId="0" xfId="10764" applyNumberFormat="1" applyFont="1" applyFill="1" applyBorder="1" applyAlignment="1" applyProtection="1">
      <alignment horizontal="left"/>
      <protection locked="0"/>
    </xf>
    <xf numFmtId="1" fontId="5" fillId="36" borderId="0" xfId="24" applyNumberFormat="1" applyFont="1" applyFill="1" applyBorder="1" applyAlignment="1" applyProtection="1">
      <alignment horizontal="center"/>
      <protection locked="0"/>
    </xf>
    <xf numFmtId="1" fontId="19" fillId="36" borderId="0" xfId="10762" quotePrefix="1" applyNumberFormat="1" applyFont="1" applyFill="1" applyBorder="1" applyAlignment="1" applyProtection="1">
      <alignment horizontal="center"/>
      <protection locked="0"/>
    </xf>
    <xf numFmtId="49" fontId="5" fillId="36" borderId="2" xfId="10764" applyNumberFormat="1" applyFont="1" applyFill="1" applyBorder="1" applyAlignment="1" applyProtection="1">
      <alignment horizontal="center"/>
      <protection locked="0"/>
    </xf>
    <xf numFmtId="49" fontId="55" fillId="36" borderId="0" xfId="10764" applyNumberFormat="1" applyFont="1" applyFill="1" applyBorder="1" applyAlignment="1" applyProtection="1">
      <alignment horizontal="left"/>
      <protection locked="0"/>
    </xf>
    <xf numFmtId="49" fontId="58" fillId="36" borderId="0" xfId="10764" applyNumberFormat="1" applyFont="1" applyFill="1" applyBorder="1" applyAlignment="1" applyProtection="1">
      <alignment horizontal="left"/>
      <protection locked="0"/>
    </xf>
    <xf numFmtId="1" fontId="5" fillId="36" borderId="0" xfId="10764" applyNumberFormat="1" applyFont="1" applyFill="1" applyBorder="1" applyAlignment="1" applyProtection="1">
      <alignment horizontal="center"/>
      <protection locked="0"/>
    </xf>
    <xf numFmtId="49" fontId="5" fillId="36" borderId="0" xfId="10760" applyNumberFormat="1" applyFont="1" applyFill="1" applyBorder="1" applyAlignment="1" applyProtection="1">
      <alignment horizontal="center"/>
      <protection locked="0"/>
    </xf>
    <xf numFmtId="49" fontId="5" fillId="36" borderId="0" xfId="10762" applyNumberFormat="1" applyFont="1" applyFill="1" applyBorder="1" applyAlignment="1" applyProtection="1">
      <alignment horizontal="center"/>
      <protection locked="0"/>
    </xf>
    <xf numFmtId="3" fontId="5" fillId="5" borderId="6" xfId="2" applyNumberFormat="1" applyFont="1" applyFill="1" applyBorder="1" applyAlignment="1">
      <alignment horizontal="right"/>
    </xf>
    <xf numFmtId="3" fontId="15" fillId="6" borderId="54" xfId="2" applyNumberFormat="1" applyFont="1" applyFill="1" applyBorder="1" applyAlignment="1" applyProtection="1">
      <alignment horizontal="right"/>
    </xf>
    <xf numFmtId="3" fontId="15" fillId="3" borderId="6" xfId="2" applyNumberFormat="1" applyFont="1" applyFill="1" applyBorder="1" applyAlignment="1" applyProtection="1">
      <alignment horizontal="right"/>
    </xf>
    <xf numFmtId="3" fontId="15" fillId="6" borderId="6" xfId="2" applyNumberFormat="1" applyFont="1" applyFill="1" applyBorder="1" applyAlignment="1" applyProtection="1">
      <alignment horizontal="right"/>
    </xf>
    <xf numFmtId="49" fontId="5" fillId="7" borderId="17" xfId="2" applyNumberFormat="1" applyFont="1" applyFill="1" applyBorder="1" applyAlignment="1" applyProtection="1">
      <alignment horizontal="center" wrapText="1"/>
    </xf>
    <xf numFmtId="3" fontId="5" fillId="0" borderId="6" xfId="0" applyNumberFormat="1" applyFont="1" applyFill="1" applyBorder="1" applyAlignment="1">
      <alignment horizontal="right"/>
    </xf>
    <xf numFmtId="49" fontId="5" fillId="38" borderId="0" xfId="24" applyNumberFormat="1" applyFont="1" applyFill="1" applyBorder="1" applyAlignment="1" applyProtection="1">
      <alignment horizontal="left"/>
      <protection locked="0"/>
    </xf>
    <xf numFmtId="49" fontId="58" fillId="38" borderId="0" xfId="24" applyNumberFormat="1" applyFont="1" applyFill="1" applyBorder="1" applyAlignment="1" applyProtection="1">
      <alignment horizontal="left"/>
      <protection locked="0"/>
    </xf>
    <xf numFmtId="1" fontId="5" fillId="38" borderId="0" xfId="24" applyNumberFormat="1" applyFont="1" applyFill="1" applyBorder="1" applyAlignment="1" applyProtection="1">
      <alignment horizontal="center"/>
      <protection locked="0"/>
    </xf>
    <xf numFmtId="3" fontId="5" fillId="0" borderId="6" xfId="2" applyNumberFormat="1" applyFont="1" applyFill="1" applyBorder="1" applyAlignment="1" applyProtection="1">
      <alignment horizontal="right" wrapText="1"/>
      <protection locked="0"/>
    </xf>
    <xf numFmtId="3" fontId="5" fillId="0" borderId="2" xfId="2" applyNumberFormat="1" applyFont="1" applyFill="1" applyBorder="1" applyAlignment="1" applyProtection="1">
      <alignment horizontal="right" wrapText="1"/>
      <protection locked="0"/>
    </xf>
    <xf numFmtId="3" fontId="5" fillId="5" borderId="54" xfId="2" applyNumberFormat="1" applyFont="1" applyFill="1" applyBorder="1" applyAlignment="1">
      <alignment horizontal="right"/>
    </xf>
    <xf numFmtId="49" fontId="59" fillId="38" borderId="0" xfId="24" applyNumberFormat="1" applyFont="1" applyFill="1" applyBorder="1" applyAlignment="1" applyProtection="1">
      <alignment horizontal="left"/>
      <protection locked="0"/>
    </xf>
    <xf numFmtId="49" fontId="5" fillId="38" borderId="2" xfId="24" applyNumberFormat="1" applyFont="1" applyFill="1" applyBorder="1" applyAlignment="1" applyProtection="1">
      <alignment horizontal="center"/>
      <protection locked="0"/>
    </xf>
    <xf numFmtId="1" fontId="5" fillId="38" borderId="0" xfId="10761" applyNumberFormat="1" applyFont="1" applyFill="1" applyBorder="1" applyAlignment="1" applyProtection="1">
      <alignment horizontal="center"/>
      <protection locked="0"/>
    </xf>
    <xf numFmtId="49" fontId="5" fillId="38" borderId="2" xfId="10762" applyNumberFormat="1" applyFont="1" applyFill="1" applyBorder="1" applyAlignment="1" applyProtection="1">
      <alignment horizontal="center"/>
      <protection locked="0"/>
    </xf>
    <xf numFmtId="49" fontId="5" fillId="38" borderId="0" xfId="10762" applyNumberFormat="1" applyFont="1" applyFill="1" applyBorder="1" applyAlignment="1" applyProtection="1">
      <alignment horizontal="left"/>
      <protection locked="0"/>
    </xf>
    <xf numFmtId="49" fontId="58" fillId="38" borderId="0" xfId="10762" applyNumberFormat="1" applyFont="1" applyFill="1" applyBorder="1" applyAlignment="1" applyProtection="1">
      <alignment horizontal="left"/>
      <protection locked="0"/>
    </xf>
    <xf numFmtId="1" fontId="5" fillId="38" borderId="0" xfId="10762" applyNumberFormat="1" applyFont="1" applyFill="1" applyBorder="1" applyAlignment="1" applyProtection="1">
      <alignment horizontal="center"/>
      <protection locked="0"/>
    </xf>
    <xf numFmtId="1" fontId="5" fillId="39" borderId="0" xfId="10763" applyNumberFormat="1" applyFont="1" applyFill="1" applyBorder="1" applyAlignment="1" applyProtection="1">
      <alignment horizontal="center"/>
      <protection locked="0"/>
    </xf>
    <xf numFmtId="49" fontId="58" fillId="38" borderId="0" xfId="10761" applyNumberFormat="1" applyFont="1" applyFill="1" applyBorder="1" applyAlignment="1" applyProtection="1">
      <alignment horizontal="left"/>
      <protection locked="0"/>
    </xf>
    <xf numFmtId="164" fontId="5" fillId="38" borderId="0" xfId="24" applyFont="1" applyFill="1" applyBorder="1" applyAlignment="1" applyProtection="1">
      <protection locked="0"/>
    </xf>
    <xf numFmtId="164" fontId="58" fillId="38" borderId="0" xfId="24" applyFont="1" applyFill="1" applyBorder="1" applyAlignment="1" applyProtection="1">
      <protection locked="0"/>
    </xf>
    <xf numFmtId="1" fontId="19" fillId="38" borderId="0" xfId="24" applyNumberFormat="1" applyFont="1" applyFill="1" applyBorder="1" applyAlignment="1" applyProtection="1">
      <alignment horizontal="center"/>
      <protection locked="0"/>
    </xf>
    <xf numFmtId="49" fontId="5" fillId="40" borderId="2" xfId="2" applyNumberFormat="1" applyFont="1" applyFill="1" applyBorder="1" applyAlignment="1" applyProtection="1">
      <alignment horizontal="center"/>
      <protection locked="0"/>
    </xf>
    <xf numFmtId="49" fontId="5" fillId="40" borderId="0" xfId="2" applyNumberFormat="1" applyFont="1" applyFill="1" applyBorder="1" applyAlignment="1" applyProtection="1">
      <alignment horizontal="left"/>
      <protection locked="0"/>
    </xf>
    <xf numFmtId="49" fontId="58" fillId="40" borderId="0" xfId="24" applyNumberFormat="1" applyFont="1" applyFill="1" applyBorder="1" applyAlignment="1" applyProtection="1">
      <alignment horizontal="left"/>
      <protection locked="0"/>
    </xf>
    <xf numFmtId="1" fontId="5" fillId="40" borderId="0" xfId="24" applyNumberFormat="1" applyFont="1" applyFill="1" applyBorder="1" applyAlignment="1" applyProtection="1">
      <alignment horizontal="center"/>
      <protection locked="0"/>
    </xf>
    <xf numFmtId="49" fontId="5" fillId="40" borderId="0" xfId="24" applyNumberFormat="1" applyFont="1" applyFill="1" applyBorder="1" applyAlignment="1" applyProtection="1">
      <alignment horizontal="left"/>
      <protection locked="0"/>
    </xf>
    <xf numFmtId="49" fontId="59" fillId="40" borderId="0" xfId="24" applyNumberFormat="1" applyFont="1" applyFill="1" applyBorder="1" applyAlignment="1" applyProtection="1">
      <alignment horizontal="left"/>
      <protection locked="0"/>
    </xf>
    <xf numFmtId="1" fontId="5" fillId="40" borderId="0" xfId="10761" applyNumberFormat="1" applyFont="1" applyFill="1" applyBorder="1" applyAlignment="1" applyProtection="1">
      <alignment horizontal="center"/>
      <protection locked="0"/>
    </xf>
    <xf numFmtId="49" fontId="58" fillId="40" borderId="0" xfId="10761" applyNumberFormat="1" applyFont="1" applyFill="1" applyBorder="1" applyAlignment="1" applyProtection="1">
      <alignment horizontal="left"/>
      <protection locked="0"/>
    </xf>
    <xf numFmtId="49" fontId="5" fillId="40" borderId="0" xfId="10766" applyNumberFormat="1" applyFont="1" applyFill="1" applyBorder="1" applyAlignment="1" applyProtection="1">
      <alignment horizontal="left"/>
      <protection locked="0"/>
    </xf>
    <xf numFmtId="0" fontId="58" fillId="40" borderId="0" xfId="10766" applyNumberFormat="1" applyFont="1" applyFill="1" applyBorder="1" applyAlignment="1" applyProtection="1">
      <protection locked="0"/>
    </xf>
    <xf numFmtId="49" fontId="5" fillId="41" borderId="0" xfId="10767" applyNumberFormat="1" applyFont="1" applyFill="1" applyBorder="1" applyAlignment="1" applyProtection="1">
      <alignment horizontal="center"/>
      <protection locked="0"/>
    </xf>
    <xf numFmtId="49" fontId="5" fillId="41" borderId="0" xfId="10767" applyNumberFormat="1" applyFont="1" applyFill="1" applyBorder="1" applyAlignment="1" applyProtection="1">
      <alignment horizontal="left"/>
      <protection locked="0"/>
    </xf>
    <xf numFmtId="49" fontId="4" fillId="41" borderId="0" xfId="10764" applyNumberFormat="1" applyFont="1" applyFill="1" applyBorder="1" applyAlignment="1" applyProtection="1">
      <alignment horizontal="left"/>
      <protection locked="0"/>
    </xf>
    <xf numFmtId="1" fontId="5" fillId="41" borderId="0" xfId="10760" applyNumberFormat="1" applyFont="1" applyFill="1" applyBorder="1" applyAlignment="1" applyProtection="1">
      <alignment horizontal="center"/>
      <protection locked="0"/>
    </xf>
    <xf numFmtId="1" fontId="5" fillId="41" borderId="0" xfId="10761" applyNumberFormat="1" applyFont="1" applyFill="1" applyBorder="1" applyAlignment="1" applyProtection="1">
      <alignment horizontal="center"/>
      <protection locked="0"/>
    </xf>
    <xf numFmtId="49" fontId="5" fillId="41" borderId="0" xfId="10764" applyNumberFormat="1" applyFont="1" applyFill="1" applyBorder="1" applyAlignment="1" applyProtection="1">
      <alignment horizontal="left"/>
      <protection locked="0"/>
    </xf>
    <xf numFmtId="49" fontId="19" fillId="41" borderId="0" xfId="10764" applyNumberFormat="1" applyFont="1" applyFill="1" applyBorder="1" applyAlignment="1" applyProtection="1">
      <alignment horizontal="left"/>
      <protection locked="0"/>
    </xf>
    <xf numFmtId="1" fontId="5" fillId="41" borderId="0" xfId="24" applyNumberFormat="1" applyFont="1" applyFill="1" applyBorder="1" applyAlignment="1" applyProtection="1">
      <alignment horizontal="center"/>
      <protection locked="0"/>
    </xf>
    <xf numFmtId="49" fontId="5" fillId="41" borderId="2" xfId="10767" applyNumberFormat="1" applyFont="1" applyFill="1" applyBorder="1" applyAlignment="1" applyProtection="1">
      <alignment horizontal="center"/>
      <protection locked="0"/>
    </xf>
    <xf numFmtId="1" fontId="19" fillId="41" borderId="0" xfId="10761" applyNumberFormat="1" applyFont="1" applyFill="1" applyBorder="1" applyAlignment="1" applyProtection="1">
      <alignment horizontal="center"/>
      <protection locked="0"/>
    </xf>
    <xf numFmtId="49" fontId="5" fillId="42" borderId="2" xfId="24" applyNumberFormat="1" applyFont="1" applyFill="1" applyBorder="1" applyAlignment="1" applyProtection="1">
      <alignment horizontal="center"/>
      <protection locked="0"/>
    </xf>
    <xf numFmtId="49" fontId="5" fillId="42" borderId="0" xfId="24" applyNumberFormat="1" applyFont="1" applyFill="1" applyBorder="1" applyAlignment="1" applyProtection="1">
      <alignment horizontal="left"/>
      <protection locked="0"/>
    </xf>
    <xf numFmtId="49" fontId="58" fillId="42" borderId="0" xfId="24" applyNumberFormat="1" applyFont="1" applyFill="1" applyBorder="1" applyAlignment="1" applyProtection="1">
      <alignment horizontal="left"/>
      <protection locked="0"/>
    </xf>
    <xf numFmtId="49" fontId="5" fillId="42" borderId="0" xfId="2" applyNumberFormat="1" applyFont="1" applyFill="1" applyBorder="1" applyAlignment="1" applyProtection="1">
      <alignment horizontal="center"/>
      <protection locked="0"/>
    </xf>
    <xf numFmtId="1" fontId="5" fillId="42" borderId="0" xfId="24" applyNumberFormat="1" applyFont="1" applyFill="1" applyBorder="1" applyAlignment="1" applyProtection="1">
      <alignment horizontal="center"/>
      <protection locked="0"/>
    </xf>
    <xf numFmtId="49" fontId="59" fillId="42" borderId="0" xfId="24" applyNumberFormat="1" applyFont="1" applyFill="1" applyBorder="1" applyAlignment="1" applyProtection="1">
      <alignment horizontal="left"/>
      <protection locked="0"/>
    </xf>
    <xf numFmtId="1" fontId="19" fillId="42" borderId="0" xfId="24" applyNumberFormat="1" applyFont="1" applyFill="1" applyBorder="1" applyAlignment="1" applyProtection="1">
      <alignment horizontal="center"/>
      <protection locked="0"/>
    </xf>
    <xf numFmtId="49" fontId="5" fillId="42" borderId="2" xfId="10761" applyNumberFormat="1" applyFont="1" applyFill="1" applyBorder="1" applyAlignment="1" applyProtection="1">
      <alignment horizontal="center"/>
      <protection locked="0"/>
    </xf>
    <xf numFmtId="49" fontId="5" fillId="42" borderId="0" xfId="87" applyNumberFormat="1" applyFont="1" applyFill="1" applyBorder="1" applyAlignment="1" applyProtection="1">
      <alignment horizontal="center"/>
      <protection locked="0"/>
    </xf>
    <xf numFmtId="0" fontId="5" fillId="42" borderId="0" xfId="87" applyNumberFormat="1" applyFont="1" applyFill="1" applyBorder="1" applyAlignment="1" applyProtection="1">
      <alignment horizontal="center"/>
      <protection locked="0"/>
    </xf>
    <xf numFmtId="3" fontId="5" fillId="42" borderId="0" xfId="10762" applyFont="1" applyFill="1" applyBorder="1" applyAlignment="1" applyProtection="1">
      <protection locked="0"/>
    </xf>
    <xf numFmtId="1" fontId="5" fillId="42" borderId="0" xfId="10761" applyNumberFormat="1" applyFont="1" applyFill="1" applyBorder="1" applyAlignment="1" applyProtection="1">
      <alignment horizontal="center"/>
      <protection locked="0"/>
    </xf>
    <xf numFmtId="49" fontId="5" fillId="42" borderId="2" xfId="10762" applyNumberFormat="1" applyFont="1" applyFill="1" applyBorder="1" applyAlignment="1" applyProtection="1">
      <alignment horizontal="center"/>
      <protection locked="0"/>
    </xf>
    <xf numFmtId="49" fontId="5" fillId="42" borderId="0" xfId="10762" applyNumberFormat="1" applyFont="1" applyFill="1" applyBorder="1" applyAlignment="1" applyProtection="1">
      <alignment horizontal="left"/>
      <protection locked="0"/>
    </xf>
    <xf numFmtId="1" fontId="5" fillId="43" borderId="0" xfId="10763" applyNumberFormat="1" applyFont="1" applyFill="1" applyBorder="1" applyAlignment="1" applyProtection="1">
      <alignment horizontal="center"/>
      <protection locked="0"/>
    </xf>
    <xf numFmtId="1" fontId="4" fillId="42" borderId="0" xfId="24" applyNumberFormat="1" applyFont="1" applyFill="1" applyBorder="1" applyAlignment="1" applyProtection="1">
      <alignment horizontal="center"/>
      <protection locked="0"/>
    </xf>
    <xf numFmtId="1" fontId="4" fillId="42" borderId="0" xfId="10761" applyNumberFormat="1" applyFont="1" applyFill="1" applyBorder="1" applyAlignment="1" applyProtection="1">
      <alignment horizontal="center"/>
      <protection locked="0"/>
    </xf>
    <xf numFmtId="49" fontId="5" fillId="42" borderId="0" xfId="10761" applyNumberFormat="1" applyFont="1" applyFill="1" applyBorder="1" applyAlignment="1" applyProtection="1">
      <alignment horizontal="left"/>
      <protection locked="0"/>
    </xf>
    <xf numFmtId="49" fontId="5" fillId="38" borderId="2" xfId="10767" applyNumberFormat="1" applyFont="1" applyFill="1" applyBorder="1" applyAlignment="1" applyProtection="1">
      <alignment horizontal="center"/>
      <protection locked="0"/>
    </xf>
    <xf numFmtId="49" fontId="5" fillId="38" borderId="0" xfId="10767" applyNumberFormat="1" applyFont="1" applyFill="1" applyBorder="1" applyAlignment="1" applyProtection="1">
      <alignment horizontal="left"/>
      <protection locked="0"/>
    </xf>
    <xf numFmtId="49" fontId="58" fillId="38" borderId="0" xfId="10764" applyNumberFormat="1" applyFont="1" applyFill="1" applyBorder="1" applyAlignment="1" applyProtection="1">
      <alignment horizontal="left"/>
      <protection locked="0"/>
    </xf>
    <xf numFmtId="1" fontId="5" fillId="38" borderId="0" xfId="10764" applyNumberFormat="1" applyFont="1" applyFill="1" applyBorder="1" applyAlignment="1" applyProtection="1">
      <alignment horizontal="center"/>
      <protection locked="0"/>
    </xf>
    <xf numFmtId="49" fontId="5" fillId="38" borderId="0" xfId="10764" applyNumberFormat="1" applyFont="1" applyFill="1" applyBorder="1" applyAlignment="1" applyProtection="1">
      <alignment horizontal="left"/>
      <protection locked="0"/>
    </xf>
    <xf numFmtId="49" fontId="58" fillId="38" borderId="0" xfId="10760" applyNumberFormat="1" applyFont="1" applyFill="1" applyBorder="1" applyAlignment="1" applyProtection="1">
      <alignment horizontal="left"/>
      <protection locked="0"/>
    </xf>
    <xf numFmtId="1" fontId="5" fillId="38" borderId="0" xfId="10760" applyNumberFormat="1" applyFont="1" applyFill="1" applyBorder="1" applyAlignment="1" applyProtection="1">
      <alignment horizontal="center"/>
      <protection locked="0"/>
    </xf>
    <xf numFmtId="49" fontId="59" fillId="38" borderId="0" xfId="10764" applyNumberFormat="1" applyFont="1" applyFill="1" applyBorder="1" applyAlignment="1" applyProtection="1">
      <alignment horizontal="left"/>
      <protection locked="0"/>
    </xf>
    <xf numFmtId="49" fontId="5" fillId="5" borderId="0" xfId="10767" applyNumberFormat="1" applyFont="1" applyFill="1" applyBorder="1" applyAlignment="1" applyProtection="1">
      <alignment horizontal="left"/>
      <protection locked="0"/>
    </xf>
    <xf numFmtId="49" fontId="58" fillId="41" borderId="0" xfId="10760" applyNumberFormat="1" applyFont="1" applyFill="1" applyBorder="1" applyAlignment="1" applyProtection="1">
      <alignment horizontal="left"/>
      <protection locked="0"/>
    </xf>
    <xf numFmtId="49" fontId="58" fillId="41" borderId="0" xfId="10764" applyNumberFormat="1" applyFont="1" applyFill="1" applyBorder="1" applyAlignment="1" applyProtection="1">
      <alignment horizontal="left"/>
      <protection locked="0"/>
    </xf>
    <xf numFmtId="1" fontId="5" fillId="41" borderId="0" xfId="10764" applyNumberFormat="1" applyFont="1" applyFill="1" applyBorder="1" applyAlignment="1" applyProtection="1">
      <alignment horizontal="center"/>
      <protection locked="0"/>
    </xf>
    <xf numFmtId="49" fontId="5" fillId="41" borderId="0" xfId="10768" applyNumberFormat="1" applyFont="1" applyFill="1" applyBorder="1" applyAlignment="1" applyProtection="1">
      <alignment horizontal="left"/>
      <protection locked="0"/>
    </xf>
    <xf numFmtId="164" fontId="5" fillId="41" borderId="0" xfId="10767" applyNumberFormat="1" applyFont="1" applyFill="1" applyBorder="1" applyProtection="1">
      <protection locked="0"/>
    </xf>
    <xf numFmtId="164" fontId="58" fillId="41" borderId="0" xfId="10764" applyFont="1" applyFill="1" applyBorder="1" applyProtection="1">
      <protection locked="0"/>
    </xf>
    <xf numFmtId="49" fontId="59" fillId="41" borderId="0" xfId="10764" applyNumberFormat="1" applyFont="1" applyFill="1" applyBorder="1" applyAlignment="1" applyProtection="1">
      <alignment horizontal="left"/>
      <protection locked="0"/>
    </xf>
    <xf numFmtId="164" fontId="5" fillId="41" borderId="0" xfId="10764" applyNumberFormat="1" applyFont="1" applyFill="1" applyBorder="1" applyProtection="1">
      <protection locked="0"/>
    </xf>
    <xf numFmtId="3" fontId="15" fillId="5" borderId="6" xfId="2" applyNumberFormat="1" applyFont="1" applyFill="1" applyBorder="1" applyAlignment="1">
      <alignment horizontal="right"/>
    </xf>
    <xf numFmtId="0" fontId="5" fillId="41" borderId="0" xfId="24" applyNumberFormat="1" applyFont="1" applyFill="1" applyBorder="1" applyAlignment="1" applyProtection="1">
      <alignment horizontal="center"/>
      <protection locked="0"/>
    </xf>
    <xf numFmtId="1" fontId="19" fillId="41" borderId="0" xfId="24" applyNumberFormat="1" applyFont="1" applyFill="1" applyBorder="1" applyAlignment="1" applyProtection="1">
      <alignment horizontal="center"/>
      <protection locked="0"/>
    </xf>
    <xf numFmtId="49" fontId="5" fillId="44" borderId="2" xfId="10760" applyNumberFormat="1" applyFont="1" applyFill="1" applyBorder="1" applyAlignment="1" applyProtection="1">
      <alignment horizontal="center"/>
      <protection locked="0"/>
    </xf>
    <xf numFmtId="49" fontId="5" fillId="44" borderId="0" xfId="10760" applyNumberFormat="1" applyFont="1" applyFill="1" applyBorder="1" applyAlignment="1" applyProtection="1">
      <alignment horizontal="left"/>
      <protection locked="0"/>
    </xf>
    <xf numFmtId="49" fontId="58" fillId="45" borderId="0" xfId="10764" applyNumberFormat="1" applyFont="1" applyFill="1" applyBorder="1" applyAlignment="1" applyProtection="1">
      <alignment horizontal="left"/>
      <protection locked="0"/>
    </xf>
    <xf numFmtId="1" fontId="5" fillId="44" borderId="0" xfId="10760" applyNumberFormat="1" applyFont="1" applyFill="1" applyBorder="1" applyAlignment="1" applyProtection="1">
      <alignment horizontal="center"/>
      <protection locked="0"/>
    </xf>
    <xf numFmtId="1" fontId="5" fillId="44" borderId="0" xfId="10761" applyNumberFormat="1" applyFont="1" applyFill="1" applyBorder="1" applyAlignment="1" applyProtection="1">
      <alignment horizontal="center"/>
      <protection locked="0"/>
    </xf>
    <xf numFmtId="3" fontId="0" fillId="0" borderId="0" xfId="0" applyNumberFormat="1"/>
    <xf numFmtId="49" fontId="5" fillId="44" borderId="0" xfId="10764" applyNumberFormat="1" applyFont="1" applyFill="1" applyBorder="1" applyAlignment="1" applyProtection="1">
      <alignment horizontal="left"/>
      <protection locked="0"/>
    </xf>
    <xf numFmtId="49" fontId="59" fillId="45" borderId="0" xfId="10764" applyNumberFormat="1" applyFont="1" applyFill="1" applyBorder="1" applyAlignment="1" applyProtection="1">
      <alignment horizontal="left"/>
      <protection locked="0"/>
    </xf>
    <xf numFmtId="49" fontId="5" fillId="44" borderId="2" xfId="10762" applyNumberFormat="1" applyFont="1" applyFill="1" applyBorder="1" applyAlignment="1" applyProtection="1">
      <alignment horizontal="center"/>
      <protection locked="0"/>
    </xf>
    <xf numFmtId="49" fontId="5" fillId="44" borderId="0" xfId="10760" applyNumberFormat="1" applyFont="1" applyFill="1" applyBorder="1" applyAlignment="1" applyProtection="1">
      <alignment horizontal="center"/>
      <protection locked="0"/>
    </xf>
    <xf numFmtId="49" fontId="5" fillId="44" borderId="0" xfId="10762" applyNumberFormat="1" applyFont="1" applyFill="1" applyBorder="1" applyAlignment="1" applyProtection="1">
      <alignment horizontal="center"/>
      <protection locked="0"/>
    </xf>
    <xf numFmtId="49" fontId="5" fillId="45" borderId="0" xfId="10764" applyNumberFormat="1" applyFont="1" applyFill="1" applyBorder="1" applyAlignment="1" applyProtection="1">
      <alignment horizontal="left"/>
      <protection locked="0"/>
    </xf>
    <xf numFmtId="1" fontId="5" fillId="44" borderId="0" xfId="24" applyNumberFormat="1" applyFont="1" applyFill="1" applyBorder="1" applyAlignment="1" applyProtection="1">
      <alignment horizontal="center"/>
      <protection locked="0"/>
    </xf>
    <xf numFmtId="49" fontId="5" fillId="36" borderId="2" xfId="2" applyNumberFormat="1" applyFont="1" applyFill="1" applyBorder="1" applyAlignment="1" applyProtection="1">
      <alignment horizontal="center"/>
      <protection locked="0"/>
    </xf>
    <xf numFmtId="49" fontId="5" fillId="36" borderId="0" xfId="24" applyNumberFormat="1" applyFont="1" applyFill="1" applyBorder="1" applyAlignment="1" applyProtection="1">
      <alignment horizontal="left"/>
      <protection locked="0"/>
    </xf>
    <xf numFmtId="49" fontId="58" fillId="36" borderId="0" xfId="24" applyNumberFormat="1" applyFont="1" applyFill="1" applyBorder="1" applyAlignment="1" applyProtection="1">
      <alignment horizontal="left"/>
      <protection locked="0"/>
    </xf>
    <xf numFmtId="3" fontId="5" fillId="0" borderId="6" xfId="2" applyNumberFormat="1" applyFont="1" applyFill="1" applyBorder="1" applyAlignment="1" applyProtection="1">
      <alignment horizontal="right"/>
      <protection locked="0"/>
    </xf>
    <xf numFmtId="3" fontId="5" fillId="0" borderId="2" xfId="2" applyNumberFormat="1" applyFont="1" applyFill="1" applyBorder="1" applyAlignment="1" applyProtection="1">
      <alignment horizontal="right"/>
      <protection locked="0"/>
    </xf>
    <xf numFmtId="49" fontId="5" fillId="36" borderId="0" xfId="2" applyNumberFormat="1" applyFont="1" applyFill="1" applyBorder="1" applyAlignment="1" applyProtection="1">
      <alignment horizontal="left"/>
      <protection locked="0"/>
    </xf>
    <xf numFmtId="49" fontId="59" fillId="36" borderId="0" xfId="24" applyNumberFormat="1" applyFont="1" applyFill="1" applyBorder="1" applyAlignment="1" applyProtection="1">
      <alignment horizontal="left"/>
      <protection locked="0"/>
    </xf>
    <xf numFmtId="1" fontId="19" fillId="36" borderId="0" xfId="24" applyNumberFormat="1" applyFont="1" applyFill="1" applyBorder="1" applyAlignment="1" applyProtection="1">
      <alignment horizontal="center"/>
      <protection locked="0"/>
    </xf>
    <xf numFmtId="49" fontId="5" fillId="40" borderId="2" xfId="10767" applyNumberFormat="1" applyFont="1" applyFill="1" applyBorder="1" applyAlignment="1" applyProtection="1">
      <alignment horizontal="center"/>
      <protection locked="0"/>
    </xf>
    <xf numFmtId="49" fontId="5" fillId="40" borderId="0" xfId="10767" applyNumberFormat="1" applyFont="1" applyFill="1" applyBorder="1" applyAlignment="1" applyProtection="1">
      <alignment horizontal="left"/>
      <protection locked="0"/>
    </xf>
    <xf numFmtId="49" fontId="4" fillId="40" borderId="0" xfId="10764" applyNumberFormat="1" applyFont="1" applyFill="1" applyBorder="1" applyAlignment="1" applyProtection="1">
      <alignment horizontal="left"/>
      <protection locked="0"/>
    </xf>
    <xf numFmtId="1" fontId="5" fillId="40" borderId="0" xfId="10764" applyNumberFormat="1" applyFont="1" applyFill="1" applyBorder="1" applyAlignment="1" applyProtection="1">
      <alignment horizontal="center"/>
      <protection locked="0"/>
    </xf>
    <xf numFmtId="49" fontId="5" fillId="40" borderId="0" xfId="10764" applyNumberFormat="1" applyFont="1" applyFill="1" applyBorder="1" applyAlignment="1" applyProtection="1">
      <alignment horizontal="left"/>
      <protection locked="0"/>
    </xf>
    <xf numFmtId="49" fontId="19" fillId="40" borderId="0" xfId="10764" applyNumberFormat="1" applyFont="1" applyFill="1" applyBorder="1" applyAlignment="1" applyProtection="1">
      <alignment horizontal="left"/>
      <protection locked="0"/>
    </xf>
    <xf numFmtId="49" fontId="5" fillId="40" borderId="9" xfId="10767" applyNumberFormat="1" applyFont="1" applyFill="1" applyBorder="1" applyAlignment="1" applyProtection="1">
      <alignment horizontal="center"/>
      <protection locked="0"/>
    </xf>
    <xf numFmtId="49" fontId="4" fillId="40" borderId="0" xfId="10760" applyNumberFormat="1" applyFont="1" applyFill="1" applyBorder="1" applyAlignment="1" applyProtection="1">
      <alignment horizontal="left"/>
      <protection locked="0"/>
    </xf>
    <xf numFmtId="1" fontId="5" fillId="40" borderId="0" xfId="10760" applyNumberFormat="1" applyFont="1" applyFill="1" applyBorder="1" applyAlignment="1" applyProtection="1">
      <alignment horizontal="center"/>
      <protection locked="0"/>
    </xf>
    <xf numFmtId="1" fontId="4" fillId="40" borderId="0" xfId="10761" applyNumberFormat="1" applyFont="1" applyFill="1" applyBorder="1" applyAlignment="1" applyProtection="1">
      <alignment horizontal="center"/>
      <protection locked="0"/>
    </xf>
    <xf numFmtId="49" fontId="5" fillId="40" borderId="0" xfId="10767" applyNumberFormat="1" applyFont="1" applyFill="1" applyBorder="1" applyAlignment="1" applyProtection="1">
      <alignment horizontal="center"/>
      <protection locked="0"/>
    </xf>
    <xf numFmtId="49" fontId="5" fillId="13" borderId="0" xfId="2" applyNumberFormat="1" applyFont="1" applyFill="1" applyBorder="1" applyAlignment="1" applyProtection="1">
      <alignment horizontal="center"/>
      <protection locked="0"/>
    </xf>
    <xf numFmtId="49" fontId="5" fillId="13" borderId="0" xfId="2" applyNumberFormat="1" applyFont="1" applyFill="1" applyBorder="1" applyAlignment="1" applyProtection="1">
      <alignment horizontal="left"/>
      <protection locked="0"/>
    </xf>
    <xf numFmtId="49" fontId="5" fillId="36" borderId="0" xfId="10767" applyNumberFormat="1" applyFont="1" applyFill="1" applyBorder="1" applyAlignment="1" applyProtection="1">
      <alignment horizontal="left"/>
      <protection locked="0"/>
    </xf>
    <xf numFmtId="49" fontId="5" fillId="46" borderId="2" xfId="10767" applyNumberFormat="1" applyFont="1" applyFill="1" applyBorder="1" applyAlignment="1" applyProtection="1">
      <alignment horizontal="center"/>
      <protection locked="0"/>
    </xf>
    <xf numFmtId="49" fontId="5" fillId="46" borderId="0" xfId="10767" applyNumberFormat="1" applyFont="1" applyFill="1" applyBorder="1" applyAlignment="1" applyProtection="1">
      <alignment horizontal="left"/>
      <protection locked="0"/>
    </xf>
    <xf numFmtId="49" fontId="58" fillId="46" borderId="0" xfId="10764" applyNumberFormat="1" applyFont="1" applyFill="1" applyBorder="1" applyAlignment="1" applyProtection="1">
      <alignment horizontal="left"/>
      <protection locked="0"/>
    </xf>
    <xf numFmtId="1" fontId="5" fillId="46" borderId="0" xfId="10764" applyNumberFormat="1" applyFont="1" applyFill="1" applyBorder="1" applyAlignment="1" applyProtection="1">
      <alignment horizontal="center"/>
      <protection locked="0"/>
    </xf>
    <xf numFmtId="1" fontId="5" fillId="46" borderId="0" xfId="24" applyNumberFormat="1" applyFont="1" applyFill="1" applyBorder="1" applyAlignment="1" applyProtection="1">
      <alignment horizontal="center"/>
      <protection locked="0"/>
    </xf>
    <xf numFmtId="169" fontId="5" fillId="0" borderId="0" xfId="0" applyNumberFormat="1" applyFont="1"/>
    <xf numFmtId="169" fontId="34" fillId="0" borderId="0" xfId="0" applyNumberFormat="1" applyFont="1"/>
    <xf numFmtId="49" fontId="5" fillId="46" borderId="0" xfId="10764" applyNumberFormat="1" applyFont="1" applyFill="1" applyBorder="1" applyAlignment="1" applyProtection="1">
      <alignment horizontal="left"/>
      <protection locked="0"/>
    </xf>
    <xf numFmtId="49" fontId="59" fillId="46" borderId="0" xfId="10764" applyNumberFormat="1" applyFont="1" applyFill="1" applyBorder="1" applyAlignment="1" applyProtection="1">
      <alignment horizontal="left"/>
      <protection locked="0"/>
    </xf>
    <xf numFmtId="3" fontId="5" fillId="46" borderId="0" xfId="10762" applyFont="1" applyFill="1" applyBorder="1" applyAlignment="1" applyProtection="1">
      <protection locked="0"/>
    </xf>
    <xf numFmtId="3" fontId="58" fillId="46" borderId="0" xfId="10762" applyFont="1" applyFill="1" applyBorder="1" applyAlignment="1" applyProtection="1">
      <protection locked="0"/>
    </xf>
    <xf numFmtId="1" fontId="5" fillId="46" borderId="0" xfId="10762" applyNumberFormat="1" applyFont="1" applyFill="1" applyBorder="1" applyAlignment="1" applyProtection="1">
      <alignment horizontal="center"/>
      <protection locked="0"/>
    </xf>
    <xf numFmtId="1" fontId="4" fillId="46" borderId="0" xfId="24" applyNumberFormat="1" applyFont="1" applyFill="1" applyBorder="1" applyAlignment="1" applyProtection="1">
      <alignment horizontal="center"/>
      <protection locked="0"/>
    </xf>
    <xf numFmtId="49" fontId="5" fillId="47" borderId="2" xfId="10764" applyNumberFormat="1" applyFont="1" applyFill="1" applyBorder="1" applyAlignment="1" applyProtection="1">
      <alignment horizontal="center"/>
      <protection locked="0"/>
    </xf>
    <xf numFmtId="1" fontId="5" fillId="47" borderId="0" xfId="24" applyNumberFormat="1" applyFont="1" applyFill="1" applyBorder="1" applyAlignment="1" applyProtection="1">
      <alignment horizontal="center"/>
      <protection locked="0"/>
    </xf>
    <xf numFmtId="49" fontId="5" fillId="46" borderId="2" xfId="10764" applyNumberFormat="1" applyFont="1" applyFill="1" applyBorder="1" applyAlignment="1" applyProtection="1">
      <alignment horizontal="center"/>
      <protection locked="0"/>
    </xf>
    <xf numFmtId="49" fontId="5" fillId="46" borderId="0" xfId="10762" applyNumberFormat="1" applyFont="1" applyFill="1" applyBorder="1" applyAlignment="1" applyProtection="1">
      <alignment horizontal="left"/>
      <protection locked="0"/>
    </xf>
    <xf numFmtId="1" fontId="19" fillId="46" borderId="0" xfId="24" applyNumberFormat="1" applyFont="1" applyFill="1" applyBorder="1" applyAlignment="1" applyProtection="1">
      <alignment horizontal="center"/>
      <protection locked="0"/>
    </xf>
    <xf numFmtId="49" fontId="58" fillId="46" borderId="0" xfId="10762" applyNumberFormat="1" applyFont="1" applyFill="1" applyBorder="1" applyAlignment="1" applyProtection="1">
      <alignment horizontal="left"/>
      <protection locked="0"/>
    </xf>
    <xf numFmtId="49" fontId="5" fillId="46" borderId="2" xfId="10762" applyNumberFormat="1" applyFont="1" applyFill="1" applyBorder="1" applyAlignment="1" applyProtection="1">
      <alignment horizontal="center"/>
      <protection locked="0"/>
    </xf>
    <xf numFmtId="49" fontId="5" fillId="47" borderId="0" xfId="10764" applyNumberFormat="1" applyFont="1" applyFill="1" applyBorder="1" applyAlignment="1" applyProtection="1">
      <alignment horizontal="left"/>
      <protection locked="0"/>
    </xf>
    <xf numFmtId="49" fontId="58" fillId="47" borderId="0" xfId="10764" applyNumberFormat="1" applyFont="1" applyFill="1" applyBorder="1" applyAlignment="1" applyProtection="1">
      <alignment horizontal="left"/>
      <protection locked="0"/>
    </xf>
    <xf numFmtId="3" fontId="5" fillId="0" borderId="0" xfId="0" applyNumberFormat="1" applyFont="1" applyFill="1"/>
    <xf numFmtId="169" fontId="5" fillId="0" borderId="0" xfId="0" applyNumberFormat="1" applyFont="1" applyFill="1"/>
    <xf numFmtId="49" fontId="5" fillId="47" borderId="0" xfId="10764" applyNumberFormat="1" applyFont="1" applyFill="1" applyBorder="1" applyAlignment="1" applyProtection="1">
      <alignment horizontal="center"/>
      <protection locked="0"/>
    </xf>
    <xf numFmtId="3" fontId="5" fillId="46" borderId="0" xfId="10762" applyFont="1" applyFill="1" applyBorder="1" applyAlignment="1" applyProtection="1">
      <alignment horizontal="center"/>
      <protection locked="0"/>
    </xf>
    <xf numFmtId="49" fontId="5" fillId="48" borderId="0" xfId="24" applyNumberFormat="1" applyFont="1" applyFill="1" applyBorder="1" applyAlignment="1" applyProtection="1">
      <alignment horizontal="center"/>
      <protection locked="0"/>
    </xf>
    <xf numFmtId="49" fontId="5" fillId="48" borderId="0" xfId="24" applyNumberFormat="1" applyFont="1" applyFill="1" applyBorder="1" applyAlignment="1" applyProtection="1">
      <alignment horizontal="left"/>
      <protection locked="0"/>
    </xf>
    <xf numFmtId="3" fontId="59" fillId="48" borderId="0" xfId="10762" applyFont="1" applyFill="1" applyBorder="1" applyAlignment="1" applyProtection="1">
      <protection locked="0"/>
    </xf>
    <xf numFmtId="1" fontId="5" fillId="48" borderId="0" xfId="10761" applyNumberFormat="1" applyFont="1" applyFill="1" applyBorder="1" applyAlignment="1" applyProtection="1">
      <alignment horizontal="center"/>
      <protection locked="0"/>
    </xf>
    <xf numFmtId="1" fontId="19" fillId="48" borderId="0" xfId="10761" applyNumberFormat="1" applyFont="1" applyFill="1" applyBorder="1" applyAlignment="1" applyProtection="1">
      <alignment horizontal="center"/>
      <protection locked="0"/>
    </xf>
    <xf numFmtId="49" fontId="5" fillId="48" borderId="0" xfId="2" applyNumberFormat="1" applyFont="1" applyFill="1" applyBorder="1" applyAlignment="1" applyProtection="1">
      <alignment horizontal="center"/>
      <protection locked="0"/>
    </xf>
    <xf numFmtId="49" fontId="5" fillId="48" borderId="0" xfId="10761" applyNumberFormat="1" applyFont="1" applyFill="1" applyBorder="1" applyAlignment="1" applyProtection="1">
      <alignment horizontal="left"/>
      <protection locked="0"/>
    </xf>
    <xf numFmtId="49" fontId="58" fillId="48" borderId="0" xfId="10761" applyNumberFormat="1" applyFont="1" applyFill="1" applyBorder="1" applyAlignment="1" applyProtection="1">
      <alignment horizontal="left"/>
      <protection locked="0"/>
    </xf>
    <xf numFmtId="49" fontId="5" fillId="48" borderId="0" xfId="10762" applyNumberFormat="1" applyFont="1" applyFill="1" applyBorder="1" applyAlignment="1" applyProtection="1">
      <alignment horizontal="center"/>
      <protection locked="0"/>
    </xf>
    <xf numFmtId="49" fontId="58" fillId="48" borderId="0" xfId="24" applyNumberFormat="1" applyFont="1" applyFill="1" applyBorder="1" applyAlignment="1" applyProtection="1">
      <alignment horizontal="left"/>
      <protection locked="0"/>
    </xf>
    <xf numFmtId="49" fontId="5" fillId="49" borderId="0" xfId="24" applyNumberFormat="1" applyFont="1" applyFill="1" applyBorder="1" applyAlignment="1" applyProtection="1">
      <alignment horizontal="left"/>
      <protection locked="0"/>
    </xf>
    <xf numFmtId="1" fontId="5" fillId="48" borderId="0" xfId="24" applyNumberFormat="1" applyFont="1" applyFill="1" applyBorder="1" applyAlignment="1" applyProtection="1">
      <alignment horizontal="center"/>
      <protection locked="0"/>
    </xf>
    <xf numFmtId="49" fontId="64" fillId="48" borderId="0" xfId="24" applyNumberFormat="1" applyFont="1" applyFill="1" applyBorder="1" applyAlignment="1" applyProtection="1">
      <alignment horizontal="left"/>
      <protection locked="0"/>
    </xf>
    <xf numFmtId="1" fontId="5" fillId="48" borderId="0" xfId="10762" applyNumberFormat="1" applyFont="1" applyFill="1" applyBorder="1" applyAlignment="1" applyProtection="1">
      <alignment horizontal="center"/>
      <protection locked="0"/>
    </xf>
    <xf numFmtId="1" fontId="4" fillId="48" borderId="0" xfId="10761" applyNumberFormat="1" applyFont="1" applyFill="1" applyBorder="1" applyAlignment="1" applyProtection="1">
      <alignment horizontal="center"/>
      <protection locked="0"/>
    </xf>
    <xf numFmtId="49" fontId="5" fillId="42" borderId="0" xfId="10760" applyNumberFormat="1" applyFont="1" applyFill="1" applyBorder="1" applyAlignment="1" applyProtection="1">
      <alignment horizontal="left"/>
      <protection locked="0"/>
    </xf>
    <xf numFmtId="49" fontId="58" fillId="42" borderId="0" xfId="10760" applyNumberFormat="1" applyFont="1" applyFill="1" applyBorder="1" applyAlignment="1" applyProtection="1">
      <alignment horizontal="left"/>
      <protection locked="0"/>
    </xf>
    <xf numFmtId="1" fontId="5" fillId="42" borderId="0" xfId="10760" applyNumberFormat="1" applyFont="1" applyFill="1" applyBorder="1" applyAlignment="1" applyProtection="1">
      <alignment horizontal="center"/>
      <protection locked="0"/>
    </xf>
    <xf numFmtId="49" fontId="58" fillId="42" borderId="0" xfId="10762" applyNumberFormat="1" applyFont="1" applyFill="1" applyBorder="1" applyAlignment="1" applyProtection="1">
      <alignment horizontal="left"/>
      <protection locked="0"/>
    </xf>
    <xf numFmtId="1" fontId="5" fillId="42" borderId="0" xfId="10762" applyNumberFormat="1" applyFont="1" applyFill="1" applyBorder="1" applyAlignment="1" applyProtection="1">
      <alignment horizontal="center"/>
      <protection locked="0"/>
    </xf>
    <xf numFmtId="49" fontId="5" fillId="42" borderId="0" xfId="10764" applyNumberFormat="1" applyFont="1" applyFill="1" applyBorder="1" applyAlignment="1" applyProtection="1">
      <alignment horizontal="left"/>
      <protection locked="0"/>
    </xf>
    <xf numFmtId="49" fontId="58" fillId="42" borderId="0" xfId="10764" applyNumberFormat="1" applyFont="1" applyFill="1" applyBorder="1" applyAlignment="1" applyProtection="1">
      <alignment horizontal="left"/>
      <protection locked="0"/>
    </xf>
    <xf numFmtId="1" fontId="5" fillId="42" borderId="0" xfId="10764" applyNumberFormat="1" applyFont="1" applyFill="1" applyBorder="1" applyAlignment="1" applyProtection="1">
      <alignment horizontal="center"/>
      <protection locked="0"/>
    </xf>
    <xf numFmtId="3" fontId="58" fillId="42" borderId="0" xfId="10762" applyFont="1" applyFill="1" applyBorder="1" applyAlignment="1" applyProtection="1">
      <protection locked="0"/>
    </xf>
    <xf numFmtId="49" fontId="59" fillId="42" borderId="0" xfId="10764" applyNumberFormat="1" applyFont="1" applyFill="1" applyBorder="1" applyAlignment="1" applyProtection="1">
      <alignment horizontal="left"/>
      <protection locked="0"/>
    </xf>
    <xf numFmtId="1" fontId="19" fillId="42" borderId="0" xfId="10761" applyNumberFormat="1" applyFont="1" applyFill="1" applyBorder="1" applyAlignment="1" applyProtection="1">
      <alignment horizontal="center"/>
      <protection locked="0"/>
    </xf>
    <xf numFmtId="49" fontId="5" fillId="38" borderId="0" xfId="10767" applyNumberFormat="1" applyFont="1" applyFill="1" applyBorder="1" applyAlignment="1" applyProtection="1">
      <alignment horizontal="center"/>
      <protection locked="0"/>
    </xf>
    <xf numFmtId="164" fontId="5" fillId="38" borderId="0" xfId="10767" applyNumberFormat="1" applyFont="1" applyFill="1" applyBorder="1" applyProtection="1">
      <protection locked="0"/>
    </xf>
    <xf numFmtId="164" fontId="58" fillId="38" borderId="0" xfId="10764" applyFont="1" applyFill="1" applyBorder="1" applyProtection="1">
      <protection locked="0"/>
    </xf>
    <xf numFmtId="49" fontId="5" fillId="38" borderId="2" xfId="2" applyNumberFormat="1" applyFont="1" applyFill="1" applyBorder="1" applyAlignment="1" applyProtection="1">
      <alignment horizontal="center"/>
      <protection locked="0"/>
    </xf>
    <xf numFmtId="49" fontId="5" fillId="38" borderId="0" xfId="2" applyNumberFormat="1" applyFont="1" applyFill="1" applyBorder="1" applyAlignment="1" applyProtection="1">
      <alignment horizontal="left"/>
      <protection locked="0"/>
    </xf>
    <xf numFmtId="49" fontId="58" fillId="38" borderId="0" xfId="87" applyNumberFormat="1" applyFont="1" applyFill="1" applyBorder="1" applyAlignment="1" applyProtection="1">
      <alignment horizontal="left"/>
      <protection locked="0"/>
    </xf>
    <xf numFmtId="0" fontId="5" fillId="38" borderId="0" xfId="10769" applyNumberFormat="1" applyFont="1" applyFill="1" applyBorder="1" applyAlignment="1" applyProtection="1">
      <alignment horizontal="center"/>
      <protection locked="0"/>
    </xf>
    <xf numFmtId="1" fontId="5" fillId="38" borderId="0" xfId="87" applyNumberFormat="1" applyFont="1" applyFill="1" applyBorder="1" applyAlignment="1" applyProtection="1">
      <alignment horizontal="center"/>
      <protection locked="0"/>
    </xf>
    <xf numFmtId="49" fontId="5" fillId="38" borderId="0" xfId="10769" applyNumberFormat="1" applyFont="1" applyFill="1" applyBorder="1" applyAlignment="1" applyProtection="1">
      <alignment horizontal="left"/>
      <protection locked="0"/>
    </xf>
    <xf numFmtId="49" fontId="58" fillId="38" borderId="0" xfId="10769" applyNumberFormat="1" applyFont="1" applyFill="1" applyBorder="1" applyAlignment="1" applyProtection="1">
      <alignment horizontal="left"/>
      <protection locked="0"/>
    </xf>
    <xf numFmtId="1" fontId="5" fillId="38" borderId="0" xfId="10769" applyNumberFormat="1" applyFont="1" applyFill="1" applyBorder="1" applyAlignment="1" applyProtection="1">
      <alignment horizontal="center"/>
      <protection locked="0"/>
    </xf>
    <xf numFmtId="1" fontId="5" fillId="33" borderId="0" xfId="10769" applyNumberFormat="1" applyFont="1" applyFill="1" applyBorder="1" applyAlignment="1" applyProtection="1">
      <alignment horizontal="center"/>
      <protection locked="0"/>
    </xf>
    <xf numFmtId="1" fontId="5" fillId="46" borderId="0" xfId="10760" applyNumberFormat="1" applyFont="1" applyFill="1" applyBorder="1" applyAlignment="1" applyProtection="1">
      <alignment horizontal="center"/>
      <protection locked="0"/>
    </xf>
    <xf numFmtId="1" fontId="5" fillId="46" borderId="0" xfId="10761" applyNumberFormat="1" applyFont="1" applyFill="1" applyBorder="1" applyAlignment="1" applyProtection="1">
      <alignment horizontal="center"/>
      <protection locked="0"/>
    </xf>
    <xf numFmtId="49" fontId="5" fillId="46" borderId="2" xfId="10760" applyNumberFormat="1" applyFont="1" applyFill="1" applyBorder="1" applyAlignment="1" applyProtection="1">
      <alignment horizontal="center"/>
      <protection locked="0"/>
    </xf>
    <xf numFmtId="1" fontId="4" fillId="46" borderId="0" xfId="10761" applyNumberFormat="1" applyFont="1" applyFill="1" applyBorder="1" applyAlignment="1" applyProtection="1">
      <alignment horizontal="center"/>
      <protection locked="0"/>
    </xf>
    <xf numFmtId="49" fontId="5" fillId="46" borderId="0" xfId="10760" applyNumberFormat="1" applyFont="1" applyFill="1" applyBorder="1" applyAlignment="1" applyProtection="1">
      <alignment horizontal="left"/>
      <protection locked="0"/>
    </xf>
    <xf numFmtId="49" fontId="58" fillId="46" borderId="0" xfId="10770" applyNumberFormat="1" applyFont="1" applyFill="1" applyBorder="1" applyAlignment="1" applyProtection="1">
      <alignment horizontal="left"/>
      <protection locked="0"/>
    </xf>
    <xf numFmtId="49" fontId="64" fillId="47" borderId="0" xfId="10764" applyNumberFormat="1" applyFont="1" applyFill="1" applyBorder="1" applyAlignment="1" applyProtection="1">
      <alignment horizontal="left"/>
      <protection locked="0"/>
    </xf>
    <xf numFmtId="3" fontId="5" fillId="0" borderId="2" xfId="0" applyNumberFormat="1" applyFont="1" applyFill="1" applyBorder="1" applyAlignment="1">
      <alignment horizontal="right"/>
    </xf>
    <xf numFmtId="49" fontId="5" fillId="44" borderId="2" xfId="24" applyNumberFormat="1" applyFont="1" applyFill="1" applyBorder="1" applyAlignment="1" applyProtection="1">
      <alignment horizontal="center"/>
      <protection locked="0"/>
    </xf>
    <xf numFmtId="49" fontId="5" fillId="44" borderId="0" xfId="24" applyNumberFormat="1" applyFont="1" applyFill="1" applyBorder="1" applyAlignment="1" applyProtection="1">
      <alignment horizontal="left"/>
      <protection locked="0"/>
    </xf>
    <xf numFmtId="49" fontId="4" fillId="44" borderId="0" xfId="24" applyNumberFormat="1" applyFont="1" applyFill="1" applyBorder="1" applyAlignment="1" applyProtection="1">
      <alignment horizontal="left"/>
      <protection locked="0"/>
    </xf>
    <xf numFmtId="3" fontId="5" fillId="5" borderId="52" xfId="2" applyNumberFormat="1" applyFont="1" applyFill="1" applyBorder="1" applyAlignment="1">
      <alignment horizontal="right"/>
    </xf>
    <xf numFmtId="3" fontId="5" fillId="0" borderId="52" xfId="0" applyNumberFormat="1" applyFont="1" applyFill="1" applyBorder="1" applyAlignment="1">
      <alignment horizontal="right"/>
    </xf>
    <xf numFmtId="3" fontId="5" fillId="0" borderId="3" xfId="0" applyNumberFormat="1" applyFont="1" applyFill="1" applyBorder="1" applyAlignment="1">
      <alignment horizontal="right"/>
    </xf>
    <xf numFmtId="3" fontId="5" fillId="5" borderId="55" xfId="2" applyNumberFormat="1" applyFont="1" applyFill="1" applyBorder="1" applyAlignment="1">
      <alignment horizontal="right"/>
    </xf>
    <xf numFmtId="49" fontId="58" fillId="44" borderId="0" xfId="24" applyNumberFormat="1" applyFont="1" applyFill="1" applyBorder="1" applyAlignment="1" applyProtection="1">
      <alignment horizontal="left"/>
      <protection locked="0"/>
    </xf>
    <xf numFmtId="49" fontId="5" fillId="44" borderId="0" xfId="10771" applyNumberFormat="1" applyFont="1" applyFill="1" applyBorder="1" applyAlignment="1" applyProtection="1">
      <alignment horizontal="left"/>
      <protection locked="0"/>
    </xf>
    <xf numFmtId="49" fontId="4" fillId="44" borderId="0" xfId="10771" applyNumberFormat="1" applyFont="1" applyFill="1" applyBorder="1" applyAlignment="1" applyProtection="1">
      <alignment horizontal="left"/>
      <protection locked="0"/>
    </xf>
    <xf numFmtId="49" fontId="5" fillId="44" borderId="0" xfId="10765" applyNumberFormat="1" applyFont="1" applyFill="1" applyBorder="1" applyAlignment="1" applyProtection="1">
      <alignment horizontal="center"/>
      <protection locked="0"/>
    </xf>
    <xf numFmtId="49" fontId="58" fillId="44" borderId="0" xfId="10761" applyNumberFormat="1" applyFont="1" applyFill="1" applyBorder="1" applyAlignment="1" applyProtection="1">
      <alignment horizontal="left"/>
      <protection locked="0"/>
    </xf>
    <xf numFmtId="3" fontId="5" fillId="44" borderId="0" xfId="10762" applyFont="1" applyFill="1" applyBorder="1" applyAlignment="1" applyProtection="1">
      <protection locked="0"/>
    </xf>
    <xf numFmtId="3" fontId="58" fillId="44" borderId="0" xfId="10762" applyFont="1" applyFill="1" applyBorder="1" applyAlignment="1" applyProtection="1">
      <protection locked="0"/>
    </xf>
    <xf numFmtId="49" fontId="5" fillId="44" borderId="0" xfId="24" applyNumberFormat="1" applyFont="1" applyFill="1" applyBorder="1" applyAlignment="1" applyProtection="1">
      <alignment horizontal="center"/>
      <protection locked="0"/>
    </xf>
    <xf numFmtId="1" fontId="19" fillId="44" borderId="0" xfId="24" applyNumberFormat="1" applyFont="1" applyFill="1" applyBorder="1" applyAlignment="1" applyProtection="1">
      <alignment horizontal="center"/>
      <protection locked="0"/>
    </xf>
    <xf numFmtId="49" fontId="5" fillId="44" borderId="2" xfId="10767" applyNumberFormat="1" applyFont="1" applyFill="1" applyBorder="1" applyAlignment="1" applyProtection="1">
      <alignment horizontal="center"/>
      <protection locked="0"/>
    </xf>
    <xf numFmtId="49" fontId="5" fillId="44" borderId="0" xfId="10767" applyNumberFormat="1" applyFont="1" applyFill="1" applyBorder="1" applyAlignment="1" applyProtection="1">
      <alignment horizontal="left"/>
      <protection locked="0"/>
    </xf>
    <xf numFmtId="49" fontId="58" fillId="44" borderId="0" xfId="10764" applyNumberFormat="1" applyFont="1" applyFill="1" applyBorder="1" applyAlignment="1" applyProtection="1">
      <alignment horizontal="left"/>
      <protection locked="0"/>
    </xf>
    <xf numFmtId="49" fontId="59" fillId="44" borderId="0" xfId="10764" applyNumberFormat="1" applyFont="1" applyFill="1" applyBorder="1" applyAlignment="1" applyProtection="1">
      <alignment horizontal="left"/>
      <protection locked="0"/>
    </xf>
    <xf numFmtId="49" fontId="5" fillId="44" borderId="0" xfId="10762" applyNumberFormat="1" applyFont="1" applyFill="1" applyBorder="1" applyAlignment="1" applyProtection="1">
      <alignment horizontal="left"/>
      <protection locked="0"/>
    </xf>
    <xf numFmtId="49" fontId="58" fillId="44" borderId="0" xfId="10762" applyNumberFormat="1" applyFont="1" applyFill="1" applyBorder="1" applyAlignment="1" applyProtection="1">
      <alignment horizontal="left"/>
      <protection locked="0"/>
    </xf>
    <xf numFmtId="1" fontId="5" fillId="44" borderId="0" xfId="10762" applyNumberFormat="1" applyFont="1" applyFill="1" applyBorder="1" applyAlignment="1" applyProtection="1">
      <alignment horizontal="center"/>
      <protection locked="0"/>
    </xf>
    <xf numFmtId="1" fontId="5" fillId="50" borderId="0" xfId="10763" applyNumberFormat="1" applyFont="1" applyFill="1" applyBorder="1" applyAlignment="1" applyProtection="1">
      <alignment horizontal="center"/>
      <protection locked="0"/>
    </xf>
    <xf numFmtId="49" fontId="5" fillId="44" borderId="0" xfId="10767" applyNumberFormat="1" applyFont="1" applyFill="1" applyBorder="1" applyAlignment="1" applyProtection="1">
      <alignment horizontal="center"/>
      <protection locked="0"/>
    </xf>
    <xf numFmtId="49" fontId="5" fillId="42" borderId="2" xfId="10760" applyNumberFormat="1" applyFont="1" applyFill="1" applyBorder="1" applyAlignment="1" applyProtection="1">
      <alignment horizontal="center"/>
      <protection locked="0"/>
    </xf>
    <xf numFmtId="49" fontId="59" fillId="42" borderId="0" xfId="10760" applyNumberFormat="1" applyFont="1" applyFill="1" applyBorder="1" applyAlignment="1" applyProtection="1">
      <alignment horizontal="left"/>
      <protection locked="0"/>
    </xf>
    <xf numFmtId="49" fontId="58" fillId="40" borderId="0" xfId="87" applyNumberFormat="1" applyFont="1" applyFill="1" applyBorder="1" applyAlignment="1" applyProtection="1">
      <alignment horizontal="left"/>
      <protection locked="0"/>
    </xf>
    <xf numFmtId="49" fontId="5" fillId="48" borderId="0" xfId="10764" applyNumberFormat="1" applyFont="1" applyFill="1" applyBorder="1" applyAlignment="1" applyProtection="1">
      <alignment horizontal="left"/>
      <protection locked="0"/>
    </xf>
    <xf numFmtId="49" fontId="55" fillId="48" borderId="0" xfId="10764" applyNumberFormat="1" applyFont="1" applyFill="1" applyBorder="1" applyAlignment="1" applyProtection="1">
      <alignment horizontal="left"/>
      <protection locked="0"/>
    </xf>
    <xf numFmtId="49" fontId="5" fillId="48" borderId="0" xfId="10764" applyNumberFormat="1" applyFont="1" applyFill="1" applyBorder="1" applyAlignment="1" applyProtection="1">
      <alignment horizontal="center"/>
      <protection locked="0"/>
    </xf>
    <xf numFmtId="1" fontId="5" fillId="48" borderId="0" xfId="10764" applyNumberFormat="1" applyFont="1" applyFill="1" applyBorder="1" applyAlignment="1" applyProtection="1">
      <alignment horizontal="center"/>
      <protection locked="0"/>
    </xf>
    <xf numFmtId="49" fontId="5" fillId="48" borderId="0" xfId="2" applyNumberFormat="1" applyFont="1" applyFill="1" applyBorder="1" applyAlignment="1" applyProtection="1">
      <alignment horizontal="left"/>
      <protection locked="0"/>
    </xf>
    <xf numFmtId="1" fontId="5" fillId="51" borderId="0" xfId="2" applyNumberFormat="1" applyFont="1" applyFill="1" applyBorder="1" applyAlignment="1" applyProtection="1">
      <alignment horizontal="center"/>
      <protection locked="0"/>
    </xf>
    <xf numFmtId="1" fontId="5" fillId="48" borderId="0" xfId="2" applyNumberFormat="1" applyFont="1" applyFill="1" applyBorder="1" applyAlignment="1" applyProtection="1">
      <alignment horizontal="center"/>
      <protection locked="0"/>
    </xf>
    <xf numFmtId="49" fontId="5" fillId="48" borderId="0" xfId="10767" applyNumberFormat="1" applyFont="1" applyFill="1" applyBorder="1" applyAlignment="1" applyProtection="1">
      <alignment horizontal="left"/>
      <protection locked="0"/>
    </xf>
    <xf numFmtId="49" fontId="55" fillId="48" borderId="0" xfId="2" applyNumberFormat="1" applyFont="1" applyFill="1" applyBorder="1" applyAlignment="1" applyProtection="1">
      <alignment horizontal="left"/>
      <protection locked="0"/>
    </xf>
    <xf numFmtId="49" fontId="5" fillId="48" borderId="0" xfId="10760" applyNumberFormat="1" applyFont="1" applyFill="1" applyBorder="1" applyAlignment="1" applyProtection="1">
      <alignment horizontal="left"/>
      <protection locked="0"/>
    </xf>
    <xf numFmtId="49" fontId="58" fillId="48" borderId="0" xfId="10770" applyNumberFormat="1" applyFont="1" applyFill="1" applyBorder="1" applyAlignment="1" applyProtection="1">
      <alignment horizontal="left"/>
      <protection locked="0"/>
    </xf>
    <xf numFmtId="1" fontId="5" fillId="48" borderId="0" xfId="10760" applyNumberFormat="1" applyFont="1" applyFill="1" applyBorder="1" applyAlignment="1" applyProtection="1">
      <alignment horizontal="center"/>
      <protection locked="0"/>
    </xf>
    <xf numFmtId="49" fontId="58" fillId="48" borderId="0" xfId="10764" applyNumberFormat="1" applyFont="1" applyFill="1" applyBorder="1" applyAlignment="1" applyProtection="1">
      <alignment horizontal="left"/>
      <protection locked="0"/>
    </xf>
    <xf numFmtId="49" fontId="59" fillId="48" borderId="0" xfId="10764" applyNumberFormat="1" applyFont="1" applyFill="1" applyBorder="1" applyAlignment="1" applyProtection="1">
      <alignment horizontal="left"/>
      <protection locked="0"/>
    </xf>
    <xf numFmtId="49" fontId="59" fillId="48" borderId="0" xfId="10770" applyNumberFormat="1" applyFont="1" applyFill="1" applyBorder="1" applyAlignment="1" applyProtection="1">
      <alignment horizontal="left"/>
      <protection locked="0"/>
    </xf>
    <xf numFmtId="164" fontId="5" fillId="48" borderId="0" xfId="10764" applyFont="1" applyFill="1" applyBorder="1" applyProtection="1">
      <protection locked="0"/>
    </xf>
    <xf numFmtId="164" fontId="64" fillId="48" borderId="0" xfId="10764" applyFont="1" applyFill="1" applyBorder="1" applyProtection="1">
      <protection locked="0"/>
    </xf>
    <xf numFmtId="49" fontId="20" fillId="48" borderId="0" xfId="2" applyNumberFormat="1" applyFont="1" applyFill="1" applyBorder="1" applyAlignment="1" applyProtection="1">
      <alignment horizontal="center"/>
      <protection locked="0"/>
    </xf>
    <xf numFmtId="1" fontId="5" fillId="36" borderId="0" xfId="10762" quotePrefix="1" applyNumberFormat="1" applyFont="1" applyFill="1" applyBorder="1" applyAlignment="1" applyProtection="1">
      <alignment horizontal="center"/>
      <protection locked="0"/>
    </xf>
    <xf numFmtId="49" fontId="59" fillId="36" borderId="0" xfId="10760" applyNumberFormat="1" applyFont="1" applyFill="1" applyBorder="1" applyAlignment="1" applyProtection="1">
      <alignment horizontal="left"/>
      <protection locked="0"/>
    </xf>
    <xf numFmtId="1" fontId="19" fillId="36" borderId="0" xfId="10761" applyNumberFormat="1" applyFont="1" applyFill="1" applyBorder="1" applyAlignment="1" applyProtection="1">
      <alignment horizontal="center"/>
      <protection locked="0"/>
    </xf>
    <xf numFmtId="37" fontId="5" fillId="36" borderId="0" xfId="10772" applyFont="1" applyFill="1" applyBorder="1" applyAlignment="1" applyProtection="1">
      <protection locked="0"/>
    </xf>
    <xf numFmtId="49" fontId="58" fillId="40" borderId="0" xfId="10764" applyNumberFormat="1" applyFont="1" applyFill="1" applyBorder="1" applyAlignment="1" applyProtection="1">
      <alignment horizontal="left"/>
      <protection locked="0"/>
    </xf>
    <xf numFmtId="49" fontId="64" fillId="40" borderId="0" xfId="10764" applyNumberFormat="1" applyFont="1" applyFill="1" applyBorder="1" applyAlignment="1" applyProtection="1">
      <alignment horizontal="left"/>
      <protection locked="0"/>
    </xf>
    <xf numFmtId="49" fontId="5" fillId="40" borderId="2" xfId="10762" applyNumberFormat="1" applyFont="1" applyFill="1" applyBorder="1" applyAlignment="1" applyProtection="1">
      <alignment horizontal="center"/>
      <protection locked="0"/>
    </xf>
    <xf numFmtId="1" fontId="5" fillId="40" borderId="0" xfId="10762" applyNumberFormat="1" applyFont="1" applyFill="1" applyBorder="1" applyAlignment="1" applyProtection="1">
      <alignment horizontal="center"/>
      <protection locked="0"/>
    </xf>
    <xf numFmtId="1" fontId="5" fillId="52" borderId="0" xfId="10763" applyNumberFormat="1" applyFont="1" applyFill="1" applyBorder="1" applyAlignment="1" applyProtection="1">
      <alignment horizontal="center"/>
      <protection locked="0"/>
    </xf>
    <xf numFmtId="164" fontId="5" fillId="40" borderId="0" xfId="10764" applyNumberFormat="1" applyFont="1" applyFill="1" applyBorder="1" applyProtection="1">
      <protection locked="0"/>
    </xf>
    <xf numFmtId="164" fontId="58" fillId="40" borderId="0" xfId="10764" applyFont="1" applyFill="1" applyBorder="1" applyProtection="1">
      <protection locked="0"/>
    </xf>
    <xf numFmtId="49" fontId="5" fillId="40" borderId="0" xfId="10762" applyNumberFormat="1" applyFont="1" applyFill="1" applyBorder="1" applyAlignment="1" applyProtection="1">
      <alignment horizontal="center"/>
      <protection locked="0"/>
    </xf>
    <xf numFmtId="0" fontId="4" fillId="48" borderId="0" xfId="10764" applyNumberFormat="1" applyFont="1" applyFill="1" applyBorder="1" applyAlignment="1" applyProtection="1">
      <alignment horizontal="center"/>
      <protection locked="0"/>
    </xf>
    <xf numFmtId="164" fontId="68" fillId="0" borderId="0" xfId="0" applyFont="1"/>
    <xf numFmtId="164" fontId="68" fillId="0" borderId="0" xfId="0" applyFont="1" applyAlignment="1">
      <alignment horizontal="left"/>
    </xf>
    <xf numFmtId="164" fontId="68" fillId="0" borderId="0" xfId="0" applyFont="1" applyAlignment="1">
      <alignment horizontal="left" indent="1"/>
    </xf>
    <xf numFmtId="3" fontId="68" fillId="0" borderId="0" xfId="0" applyNumberFormat="1" applyFont="1"/>
    <xf numFmtId="164" fontId="68" fillId="0" borderId="1" xfId="0" applyFont="1" applyBorder="1" applyAlignment="1"/>
    <xf numFmtId="3" fontId="68" fillId="0" borderId="1" xfId="0" applyNumberFormat="1" applyFont="1" applyBorder="1"/>
    <xf numFmtId="3" fontId="68" fillId="0" borderId="0" xfId="0" applyNumberFormat="1" applyFont="1" applyBorder="1"/>
    <xf numFmtId="164" fontId="68" fillId="0" borderId="1" xfId="0" applyFont="1" applyBorder="1" applyAlignment="1">
      <alignment horizontal="left" indent="1"/>
    </xf>
    <xf numFmtId="164" fontId="68" fillId="0" borderId="23" xfId="0" applyFont="1" applyBorder="1" applyAlignment="1">
      <alignment horizontal="left" indent="1"/>
    </xf>
    <xf numFmtId="3" fontId="68" fillId="0" borderId="23" xfId="0" applyNumberFormat="1" applyFont="1" applyBorder="1"/>
    <xf numFmtId="3" fontId="68" fillId="0" borderId="0" xfId="0" applyNumberFormat="1" applyFont="1" applyFill="1"/>
    <xf numFmtId="3" fontId="68" fillId="0" borderId="1" xfId="0" applyNumberFormat="1" applyFont="1" applyFill="1" applyBorder="1"/>
    <xf numFmtId="3" fontId="68" fillId="0" borderId="23" xfId="0" applyNumberFormat="1" applyFont="1" applyFill="1" applyBorder="1"/>
    <xf numFmtId="3" fontId="15" fillId="0" borderId="1" xfId="0" applyNumberFormat="1" applyFont="1" applyFill="1" applyBorder="1"/>
    <xf numFmtId="3" fontId="15" fillId="0" borderId="23" xfId="0" applyNumberFormat="1" applyFont="1" applyFill="1" applyBorder="1"/>
    <xf numFmtId="167" fontId="9" fillId="34" borderId="5" xfId="23" applyNumberFormat="1" applyFont="1" applyFill="1" applyBorder="1"/>
    <xf numFmtId="167" fontId="9" fillId="0" borderId="18" xfId="23" applyNumberFormat="1" applyFont="1" applyFill="1" applyBorder="1"/>
    <xf numFmtId="3" fontId="68" fillId="35" borderId="0" xfId="0" applyNumberFormat="1" applyFont="1" applyFill="1"/>
    <xf numFmtId="3" fontId="15" fillId="35" borderId="1" xfId="0" applyNumberFormat="1" applyFont="1" applyFill="1" applyBorder="1"/>
    <xf numFmtId="3" fontId="15" fillId="35" borderId="18" xfId="0" applyNumberFormat="1" applyFont="1" applyFill="1" applyBorder="1"/>
    <xf numFmtId="3" fontId="5" fillId="33" borderId="6" xfId="2" applyNumberFormat="1" applyFont="1" applyFill="1" applyBorder="1" applyAlignment="1" applyProtection="1">
      <alignment horizontal="right" wrapText="1"/>
      <protection locked="0"/>
    </xf>
    <xf numFmtId="164" fontId="22" fillId="0" borderId="11" xfId="0" applyFont="1" applyFill="1" applyBorder="1" applyAlignment="1">
      <alignment horizontal="center"/>
    </xf>
    <xf numFmtId="9" fontId="32" fillId="0" borderId="0" xfId="0" applyNumberFormat="1" applyFont="1" applyFill="1" applyBorder="1" applyAlignment="1">
      <alignment vertical="center"/>
    </xf>
    <xf numFmtId="9" fontId="31" fillId="0" borderId="0" xfId="0" applyNumberFormat="1" applyFont="1" applyFill="1" applyBorder="1" applyAlignment="1">
      <alignment vertical="center"/>
    </xf>
    <xf numFmtId="9" fontId="31" fillId="0" borderId="1" xfId="0" applyNumberFormat="1" applyFont="1" applyFill="1" applyBorder="1" applyAlignment="1">
      <alignment vertical="center"/>
    </xf>
    <xf numFmtId="167" fontId="31" fillId="0" borderId="0" xfId="0" applyNumberFormat="1" applyFont="1" applyBorder="1" applyAlignment="1">
      <alignment vertical="center"/>
    </xf>
    <xf numFmtId="10" fontId="31" fillId="0" borderId="0" xfId="0" applyNumberFormat="1" applyFont="1" applyBorder="1" applyAlignment="1">
      <alignment vertical="center"/>
    </xf>
    <xf numFmtId="167" fontId="31" fillId="0" borderId="2" xfId="0" applyNumberFormat="1" applyFont="1" applyBorder="1" applyAlignment="1">
      <alignment vertical="center"/>
    </xf>
    <xf numFmtId="10" fontId="31" fillId="0" borderId="2" xfId="0" applyNumberFormat="1" applyFont="1" applyBorder="1" applyAlignment="1">
      <alignment vertical="center"/>
    </xf>
    <xf numFmtId="167" fontId="31" fillId="0" borderId="4" xfId="0" applyNumberFormat="1" applyFont="1" applyBorder="1" applyAlignment="1">
      <alignment vertical="center"/>
    </xf>
    <xf numFmtId="167" fontId="31" fillId="0" borderId="3" xfId="0" applyNumberFormat="1" applyFont="1" applyBorder="1" applyAlignment="1">
      <alignment vertical="center"/>
    </xf>
    <xf numFmtId="164" fontId="14" fillId="0" borderId="0" xfId="0" applyFont="1" applyAlignment="1" applyProtection="1">
      <alignment horizontal="center"/>
    </xf>
    <xf numFmtId="164" fontId="20" fillId="0" borderId="16" xfId="0" applyFont="1" applyFill="1" applyBorder="1" applyAlignment="1" applyProtection="1">
      <alignment horizontal="left" vertical="top" wrapText="1"/>
    </xf>
    <xf numFmtId="164" fontId="14" fillId="0" borderId="0" xfId="0" applyFont="1" applyFill="1" applyAlignment="1" applyProtection="1">
      <alignment horizontal="center"/>
    </xf>
    <xf numFmtId="164" fontId="20" fillId="0" borderId="0" xfId="0" applyFont="1" applyFill="1" applyAlignment="1" applyProtection="1">
      <alignment vertical="top" wrapText="1"/>
    </xf>
    <xf numFmtId="164" fontId="6" fillId="0" borderId="0" xfId="0" applyFont="1" applyFill="1" applyAlignment="1">
      <alignment vertical="top" wrapText="1"/>
    </xf>
    <xf numFmtId="164" fontId="20" fillId="0" borderId="0" xfId="0" applyFont="1" applyFill="1" applyAlignment="1" applyProtection="1">
      <alignment horizontal="left" vertical="top" wrapText="1"/>
    </xf>
    <xf numFmtId="164" fontId="21" fillId="0" borderId="0" xfId="0" applyFont="1" applyFill="1" applyAlignment="1" applyProtection="1">
      <alignment horizontal="center"/>
    </xf>
    <xf numFmtId="164" fontId="0" fillId="0" borderId="0" xfId="0" applyFill="1" applyAlignment="1">
      <alignment vertical="top" wrapText="1"/>
    </xf>
    <xf numFmtId="164" fontId="20" fillId="0" borderId="0" xfId="0" applyFont="1" applyFill="1" applyBorder="1" applyAlignment="1" applyProtection="1">
      <alignment horizontal="left" vertical="top" wrapText="1"/>
    </xf>
    <xf numFmtId="164" fontId="20" fillId="0" borderId="0" xfId="0" applyFont="1" applyFill="1" applyAlignment="1" applyProtection="1">
      <alignment wrapText="1"/>
    </xf>
    <xf numFmtId="164" fontId="6" fillId="0" borderId="0" xfId="0" applyFont="1" applyFill="1" applyAlignment="1">
      <alignment wrapText="1"/>
    </xf>
    <xf numFmtId="164" fontId="0" fillId="0" borderId="0" xfId="0" applyFill="1" applyAlignment="1">
      <alignment horizontal="left" vertical="top" wrapText="1"/>
    </xf>
    <xf numFmtId="49" fontId="4" fillId="4" borderId="2" xfId="134" applyNumberFormat="1" applyFont="1" applyFill="1" applyBorder="1" applyAlignment="1" applyProtection="1">
      <alignment horizontal="left"/>
      <protection locked="0"/>
    </xf>
    <xf numFmtId="49" fontId="4" fillId="4" borderId="0" xfId="134" applyNumberFormat="1" applyFont="1" applyFill="1" applyBorder="1" applyAlignment="1" applyProtection="1">
      <alignment horizontal="left"/>
      <protection locked="0"/>
    </xf>
    <xf numFmtId="164" fontId="30" fillId="8" borderId="15" xfId="0" quotePrefix="1" applyFont="1" applyFill="1" applyBorder="1" applyAlignment="1">
      <alignment horizontal="centerContinuous"/>
    </xf>
    <xf numFmtId="164" fontId="30" fillId="0" borderId="15" xfId="0" quotePrefix="1" applyFont="1" applyFill="1" applyBorder="1" applyAlignment="1">
      <alignment horizontal="centerContinuous"/>
    </xf>
  </cellXfs>
  <cellStyles count="10773">
    <cellStyle name="20% - Accent1 2" xfId="1329"/>
    <cellStyle name="20% - Accent2 2" xfId="1330"/>
    <cellStyle name="20% - Accent3 2" xfId="1331"/>
    <cellStyle name="20% - Accent4 2" xfId="1332"/>
    <cellStyle name="20% - Accent5 2" xfId="1333"/>
    <cellStyle name="20% - Accent6 2" xfId="1334"/>
    <cellStyle name="40% - Accent1 2" xfId="1335"/>
    <cellStyle name="40% - Accent2 2" xfId="1336"/>
    <cellStyle name="40% - Accent3 2" xfId="1337"/>
    <cellStyle name="40% - Accent4 2" xfId="1338"/>
    <cellStyle name="40% - Accent5 2" xfId="1339"/>
    <cellStyle name="40% - Accent6 2" xfId="1340"/>
    <cellStyle name="60% - Accent1 2" xfId="1341"/>
    <cellStyle name="60% - Accent2 2" xfId="1342"/>
    <cellStyle name="60% - Accent3 2" xfId="1343"/>
    <cellStyle name="60% - Accent4 2" xfId="1344"/>
    <cellStyle name="60% - Accent5 2" xfId="1345"/>
    <cellStyle name="60% - Accent6 2" xfId="1346"/>
    <cellStyle name="Accent1 2" xfId="1347"/>
    <cellStyle name="Accent2 2" xfId="1348"/>
    <cellStyle name="Accent3 2" xfId="1349"/>
    <cellStyle name="Accent4 2" xfId="1350"/>
    <cellStyle name="Accent5 2" xfId="1351"/>
    <cellStyle name="Accent6 2" xfId="1352"/>
    <cellStyle name="Bad 2" xfId="1353"/>
    <cellStyle name="Calculation 2" xfId="1354"/>
    <cellStyle name="Calculation 3" xfId="1378"/>
    <cellStyle name="Check Cell 2" xfId="1355"/>
    <cellStyle name="Comma 2" xfId="2"/>
    <cellStyle name="Comma 2 2" xfId="87"/>
    <cellStyle name="Comma 2 3" xfId="135"/>
    <cellStyle name="Comma 2 4" xfId="1356"/>
    <cellStyle name="Comma 2 5" xfId="30"/>
    <cellStyle name="Comma 3" xfId="22"/>
    <cellStyle name="Comma 3 2" xfId="3"/>
    <cellStyle name="Comma 4" xfId="96"/>
    <cellStyle name="Comma 5" xfId="106"/>
    <cellStyle name="Comma 5 10" xfId="648"/>
    <cellStyle name="Comma 5 10 2" xfId="963"/>
    <cellStyle name="Comma 5 10 2 2" xfId="1915"/>
    <cellStyle name="Comma 5 10 2 2 2" xfId="7204"/>
    <cellStyle name="Comma 5 10 2 3" xfId="3245"/>
    <cellStyle name="Comma 5 10 2 3 2" xfId="8261"/>
    <cellStyle name="Comma 5 10 2 4" xfId="6320"/>
    <cellStyle name="Comma 5 10 2 5" xfId="9715"/>
    <cellStyle name="Comma 5 10 2 6" xfId="4797"/>
    <cellStyle name="Comma 5 10 3" xfId="1392"/>
    <cellStyle name="Comma 5 10 3 2" xfId="2316"/>
    <cellStyle name="Comma 5 10 3 2 2" xfId="7598"/>
    <cellStyle name="Comma 5 10 3 3" xfId="3594"/>
    <cellStyle name="Comma 5 10 3 3 2" xfId="8609"/>
    <cellStyle name="Comma 5 10 3 4" xfId="6688"/>
    <cellStyle name="Comma 5 10 3 5" xfId="10063"/>
    <cellStyle name="Comma 5 10 3 6" xfId="5192"/>
    <cellStyle name="Comma 5 10 4" xfId="1600"/>
    <cellStyle name="Comma 5 10 4 2" xfId="3979"/>
    <cellStyle name="Comma 5 10 4 2 2" xfId="8994"/>
    <cellStyle name="Comma 5 10 4 3" xfId="10448"/>
    <cellStyle name="Comma 5 10 4 4" xfId="6889"/>
    <cellStyle name="Comma 5 10 5" xfId="2933"/>
    <cellStyle name="Comma 5 10 5 2" xfId="7949"/>
    <cellStyle name="Comma 5 10 6" xfId="6005"/>
    <cellStyle name="Comma 5 10 7" xfId="9405"/>
    <cellStyle name="Comma 5 10 8" xfId="4482"/>
    <cellStyle name="Comma 5 11" xfId="962"/>
    <cellStyle name="Comma 5 11 2" xfId="1914"/>
    <cellStyle name="Comma 5 11 2 2" xfId="7203"/>
    <cellStyle name="Comma 5 11 3" xfId="3244"/>
    <cellStyle name="Comma 5 11 3 2" xfId="8260"/>
    <cellStyle name="Comma 5 11 4" xfId="6319"/>
    <cellStyle name="Comma 5 11 5" xfId="9714"/>
    <cellStyle name="Comma 5 11 6" xfId="4796"/>
    <cellStyle name="Comma 5 12" xfId="457"/>
    <cellStyle name="Comma 5 12 2" xfId="2284"/>
    <cellStyle name="Comma 5 12 2 2" xfId="7566"/>
    <cellStyle name="Comma 5 12 3" xfId="3593"/>
    <cellStyle name="Comma 5 12 3 2" xfId="8608"/>
    <cellStyle name="Comma 5 12 4" xfId="5824"/>
    <cellStyle name="Comma 5 12 5" xfId="10062"/>
    <cellStyle name="Comma 5 12 6" xfId="5160"/>
    <cellStyle name="Comma 5 13" xfId="1418"/>
    <cellStyle name="Comma 5 13 2" xfId="3947"/>
    <cellStyle name="Comma 5 13 2 2" xfId="8962"/>
    <cellStyle name="Comma 5 13 3" xfId="10416"/>
    <cellStyle name="Comma 5 13 4" xfId="6710"/>
    <cellStyle name="Comma 5 14" xfId="2901"/>
    <cellStyle name="Comma 5 14 2" xfId="9373"/>
    <cellStyle name="Comma 5 14 3" xfId="7917"/>
    <cellStyle name="Comma 5 15" xfId="5512"/>
    <cellStyle name="Comma 5 16" xfId="9333"/>
    <cellStyle name="Comma 5 17" xfId="4304"/>
    <cellStyle name="Comma 5 2" xfId="107"/>
    <cellStyle name="Comma 5 2 10" xfId="964"/>
    <cellStyle name="Comma 5 2 10 2" xfId="1916"/>
    <cellStyle name="Comma 5 2 10 2 2" xfId="7205"/>
    <cellStyle name="Comma 5 2 10 3" xfId="3246"/>
    <cellStyle name="Comma 5 2 10 3 2" xfId="8262"/>
    <cellStyle name="Comma 5 2 10 4" xfId="6321"/>
    <cellStyle name="Comma 5 2 10 5" xfId="9716"/>
    <cellStyle name="Comma 5 2 10 6" xfId="4798"/>
    <cellStyle name="Comma 5 2 11" xfId="458"/>
    <cellStyle name="Comma 5 2 11 2" xfId="2285"/>
    <cellStyle name="Comma 5 2 11 2 2" xfId="7567"/>
    <cellStyle name="Comma 5 2 11 3" xfId="3595"/>
    <cellStyle name="Comma 5 2 11 3 2" xfId="8610"/>
    <cellStyle name="Comma 5 2 11 4" xfId="5825"/>
    <cellStyle name="Comma 5 2 11 5" xfId="10064"/>
    <cellStyle name="Comma 5 2 11 6" xfId="5161"/>
    <cellStyle name="Comma 5 2 12" xfId="1419"/>
    <cellStyle name="Comma 5 2 12 2" xfId="3948"/>
    <cellStyle name="Comma 5 2 12 2 2" xfId="8963"/>
    <cellStyle name="Comma 5 2 12 3" xfId="10417"/>
    <cellStyle name="Comma 5 2 12 4" xfId="6711"/>
    <cellStyle name="Comma 5 2 13" xfId="2902"/>
    <cellStyle name="Comma 5 2 13 2" xfId="9374"/>
    <cellStyle name="Comma 5 2 13 3" xfId="7918"/>
    <cellStyle name="Comma 5 2 14" xfId="5513"/>
    <cellStyle name="Comma 5 2 15" xfId="9334"/>
    <cellStyle name="Comma 5 2 16" xfId="4305"/>
    <cellStyle name="Comma 5 2 2" xfId="155"/>
    <cellStyle name="Comma 5 2 2 10" xfId="2914"/>
    <cellStyle name="Comma 5 2 2 10 2" xfId="9386"/>
    <cellStyle name="Comma 5 2 2 10 3" xfId="7930"/>
    <cellStyle name="Comma 5 2 2 11" xfId="5538"/>
    <cellStyle name="Comma 5 2 2 12" xfId="9356"/>
    <cellStyle name="Comma 5 2 2 13" xfId="4318"/>
    <cellStyle name="Comma 5 2 2 2" xfId="220"/>
    <cellStyle name="Comma 5 2 2 2 10" xfId="9488"/>
    <cellStyle name="Comma 5 2 2 2 11" xfId="4348"/>
    <cellStyle name="Comma 5 2 2 2 2" xfId="429"/>
    <cellStyle name="Comma 5 2 2 2 2 2" xfId="935"/>
    <cellStyle name="Comma 5 2 2 2 2 2 2" xfId="1887"/>
    <cellStyle name="Comma 5 2 2 2 2 2 2 2" xfId="7176"/>
    <cellStyle name="Comma 5 2 2 2 2 2 3" xfId="3249"/>
    <cellStyle name="Comma 5 2 2 2 2 2 3 2" xfId="8265"/>
    <cellStyle name="Comma 5 2 2 2 2 2 4" xfId="6292"/>
    <cellStyle name="Comma 5 2 2 2 2 2 5" xfId="9719"/>
    <cellStyle name="Comma 5 2 2 2 2 2 6" xfId="4769"/>
    <cellStyle name="Comma 5 2 2 2 2 3" xfId="967"/>
    <cellStyle name="Comma 5 2 2 2 2 3 2" xfId="1919"/>
    <cellStyle name="Comma 5 2 2 2 2 3 2 2" xfId="7208"/>
    <cellStyle name="Comma 5 2 2 2 2 3 3" xfId="3598"/>
    <cellStyle name="Comma 5 2 2 2 2 3 3 2" xfId="8613"/>
    <cellStyle name="Comma 5 2 2 2 2 3 4" xfId="6324"/>
    <cellStyle name="Comma 5 2 2 2 2 3 5" xfId="10067"/>
    <cellStyle name="Comma 5 2 2 2 2 3 6" xfId="4801"/>
    <cellStyle name="Comma 5 2 2 2 2 4" xfId="615"/>
    <cellStyle name="Comma 5 2 2 2 2 4 2" xfId="2603"/>
    <cellStyle name="Comma 5 2 2 2 2 4 2 2" xfId="7885"/>
    <cellStyle name="Comma 5 2 2 2 2 4 3" xfId="4266"/>
    <cellStyle name="Comma 5 2 2 2 2 4 3 2" xfId="9281"/>
    <cellStyle name="Comma 5 2 2 2 2 4 4" xfId="5973"/>
    <cellStyle name="Comma 5 2 2 2 2 4 5" xfId="10735"/>
    <cellStyle name="Comma 5 2 2 2 2 4 6" xfId="5479"/>
    <cellStyle name="Comma 5 2 2 2 2 5" xfId="1570"/>
    <cellStyle name="Comma 5 2 2 2 2 5 2" xfId="6859"/>
    <cellStyle name="Comma 5 2 2 2 2 6" xfId="3222"/>
    <cellStyle name="Comma 5 2 2 2 2 6 2" xfId="8238"/>
    <cellStyle name="Comma 5 2 2 2 2 7" xfId="5799"/>
    <cellStyle name="Comma 5 2 2 2 2 8" xfId="9692"/>
    <cellStyle name="Comma 5 2 2 2 2 9" xfId="4452"/>
    <cellStyle name="Comma 5 2 2 2 3" xfId="322"/>
    <cellStyle name="Comma 5 2 2 2 3 2" xfId="968"/>
    <cellStyle name="Comma 5 2 2 2 3 2 2" xfId="1920"/>
    <cellStyle name="Comma 5 2 2 2 3 2 2 2" xfId="7209"/>
    <cellStyle name="Comma 5 2 2 2 3 2 3" xfId="3250"/>
    <cellStyle name="Comma 5 2 2 2 3 2 3 2" xfId="8266"/>
    <cellStyle name="Comma 5 2 2 2 3 2 4" xfId="6325"/>
    <cellStyle name="Comma 5 2 2 2 3 2 5" xfId="9720"/>
    <cellStyle name="Comma 5 2 2 2 3 2 6" xfId="4802"/>
    <cellStyle name="Comma 5 2 2 2 3 3" xfId="831"/>
    <cellStyle name="Comma 5 2 2 2 3 3 2" xfId="2499"/>
    <cellStyle name="Comma 5 2 2 2 3 3 2 2" xfId="7781"/>
    <cellStyle name="Comma 5 2 2 2 3 3 3" xfId="3599"/>
    <cellStyle name="Comma 5 2 2 2 3 3 3 2" xfId="8614"/>
    <cellStyle name="Comma 5 2 2 2 3 3 4" xfId="6188"/>
    <cellStyle name="Comma 5 2 2 2 3 3 5" xfId="10068"/>
    <cellStyle name="Comma 5 2 2 2 3 3 6" xfId="5375"/>
    <cellStyle name="Comma 5 2 2 2 3 4" xfId="1783"/>
    <cellStyle name="Comma 5 2 2 2 3 4 2" xfId="4162"/>
    <cellStyle name="Comma 5 2 2 2 3 4 2 2" xfId="9177"/>
    <cellStyle name="Comma 5 2 2 2 3 4 3" xfId="10631"/>
    <cellStyle name="Comma 5 2 2 2 3 4 4" xfId="7072"/>
    <cellStyle name="Comma 5 2 2 2 3 5" xfId="3118"/>
    <cellStyle name="Comma 5 2 2 2 3 5 2" xfId="8134"/>
    <cellStyle name="Comma 5 2 2 2 3 6" xfId="5695"/>
    <cellStyle name="Comma 5 2 2 2 3 7" xfId="9588"/>
    <cellStyle name="Comma 5 2 2 2 3 8" xfId="4665"/>
    <cellStyle name="Comma 5 2 2 2 4" xfId="731"/>
    <cellStyle name="Comma 5 2 2 2 4 2" xfId="1683"/>
    <cellStyle name="Comma 5 2 2 2 4 2 2" xfId="6972"/>
    <cellStyle name="Comma 5 2 2 2 4 3" xfId="3248"/>
    <cellStyle name="Comma 5 2 2 2 4 3 2" xfId="8264"/>
    <cellStyle name="Comma 5 2 2 2 4 4" xfId="6088"/>
    <cellStyle name="Comma 5 2 2 2 4 5" xfId="9718"/>
    <cellStyle name="Comma 5 2 2 2 4 6" xfId="4565"/>
    <cellStyle name="Comma 5 2 2 2 5" xfId="966"/>
    <cellStyle name="Comma 5 2 2 2 5 2" xfId="1918"/>
    <cellStyle name="Comma 5 2 2 2 5 2 2" xfId="7207"/>
    <cellStyle name="Comma 5 2 2 2 5 3" xfId="3597"/>
    <cellStyle name="Comma 5 2 2 2 5 3 2" xfId="8612"/>
    <cellStyle name="Comma 5 2 2 2 5 4" xfId="6323"/>
    <cellStyle name="Comma 5 2 2 2 5 5" xfId="10066"/>
    <cellStyle name="Comma 5 2 2 2 5 6" xfId="4800"/>
    <cellStyle name="Comma 5 2 2 2 6" xfId="508"/>
    <cellStyle name="Comma 5 2 2 2 6 2" xfId="2399"/>
    <cellStyle name="Comma 5 2 2 2 6 2 2" xfId="7681"/>
    <cellStyle name="Comma 5 2 2 2 6 3" xfId="4062"/>
    <cellStyle name="Comma 5 2 2 2 6 3 2" xfId="9077"/>
    <cellStyle name="Comma 5 2 2 2 6 4" xfId="5869"/>
    <cellStyle name="Comma 5 2 2 2 6 5" xfId="10531"/>
    <cellStyle name="Comma 5 2 2 2 6 6" xfId="5275"/>
    <cellStyle name="Comma 5 2 2 2 7" xfId="1466"/>
    <cellStyle name="Comma 5 2 2 2 7 2" xfId="6755"/>
    <cellStyle name="Comma 5 2 2 2 8" xfId="3018"/>
    <cellStyle name="Comma 5 2 2 2 8 2" xfId="8034"/>
    <cellStyle name="Comma 5 2 2 2 9" xfId="5595"/>
    <cellStyle name="Comma 5 2 2 3" xfId="265"/>
    <cellStyle name="Comma 5 2 2 3 10" xfId="4391"/>
    <cellStyle name="Comma 5 2 2 3 2" xfId="367"/>
    <cellStyle name="Comma 5 2 2 3 2 2" xfId="970"/>
    <cellStyle name="Comma 5 2 2 3 2 2 2" xfId="1922"/>
    <cellStyle name="Comma 5 2 2 3 2 2 2 2" xfId="7211"/>
    <cellStyle name="Comma 5 2 2 3 2 2 3" xfId="3252"/>
    <cellStyle name="Comma 5 2 2 3 2 2 3 2" xfId="8268"/>
    <cellStyle name="Comma 5 2 2 3 2 2 4" xfId="6327"/>
    <cellStyle name="Comma 5 2 2 3 2 2 5" xfId="9722"/>
    <cellStyle name="Comma 5 2 2 3 2 2 6" xfId="4804"/>
    <cellStyle name="Comma 5 2 2 3 2 3" xfId="874"/>
    <cellStyle name="Comma 5 2 2 3 2 3 2" xfId="2542"/>
    <cellStyle name="Comma 5 2 2 3 2 3 2 2" xfId="7824"/>
    <cellStyle name="Comma 5 2 2 3 2 3 3" xfId="3601"/>
    <cellStyle name="Comma 5 2 2 3 2 3 3 2" xfId="8616"/>
    <cellStyle name="Comma 5 2 2 3 2 3 4" xfId="6231"/>
    <cellStyle name="Comma 5 2 2 3 2 3 5" xfId="10070"/>
    <cellStyle name="Comma 5 2 2 3 2 3 6" xfId="5418"/>
    <cellStyle name="Comma 5 2 2 3 2 4" xfId="1826"/>
    <cellStyle name="Comma 5 2 2 3 2 4 2" xfId="4205"/>
    <cellStyle name="Comma 5 2 2 3 2 4 2 2" xfId="9220"/>
    <cellStyle name="Comma 5 2 2 3 2 4 3" xfId="10674"/>
    <cellStyle name="Comma 5 2 2 3 2 4 4" xfId="7115"/>
    <cellStyle name="Comma 5 2 2 3 2 5" xfId="3161"/>
    <cellStyle name="Comma 5 2 2 3 2 5 2" xfId="8177"/>
    <cellStyle name="Comma 5 2 2 3 2 6" xfId="5738"/>
    <cellStyle name="Comma 5 2 2 3 2 7" xfId="9631"/>
    <cellStyle name="Comma 5 2 2 3 2 8" xfId="4708"/>
    <cellStyle name="Comma 5 2 2 3 3" xfId="774"/>
    <cellStyle name="Comma 5 2 2 3 3 2" xfId="1726"/>
    <cellStyle name="Comma 5 2 2 3 3 2 2" xfId="7015"/>
    <cellStyle name="Comma 5 2 2 3 3 3" xfId="3251"/>
    <cellStyle name="Comma 5 2 2 3 3 3 2" xfId="8267"/>
    <cellStyle name="Comma 5 2 2 3 3 4" xfId="6131"/>
    <cellStyle name="Comma 5 2 2 3 3 5" xfId="9721"/>
    <cellStyle name="Comma 5 2 2 3 3 6" xfId="4608"/>
    <cellStyle name="Comma 5 2 2 3 4" xfId="969"/>
    <cellStyle name="Comma 5 2 2 3 4 2" xfId="1921"/>
    <cellStyle name="Comma 5 2 2 3 4 2 2" xfId="7210"/>
    <cellStyle name="Comma 5 2 2 3 4 3" xfId="3600"/>
    <cellStyle name="Comma 5 2 2 3 4 3 2" xfId="8615"/>
    <cellStyle name="Comma 5 2 2 3 4 4" xfId="6326"/>
    <cellStyle name="Comma 5 2 2 3 4 5" xfId="10069"/>
    <cellStyle name="Comma 5 2 2 3 4 6" xfId="4803"/>
    <cellStyle name="Comma 5 2 2 3 5" xfId="554"/>
    <cellStyle name="Comma 5 2 2 3 5 2" xfId="2442"/>
    <cellStyle name="Comma 5 2 2 3 5 2 2" xfId="7724"/>
    <cellStyle name="Comma 5 2 2 3 5 3" xfId="4105"/>
    <cellStyle name="Comma 5 2 2 3 5 3 2" xfId="9120"/>
    <cellStyle name="Comma 5 2 2 3 5 4" xfId="5912"/>
    <cellStyle name="Comma 5 2 2 3 5 5" xfId="10574"/>
    <cellStyle name="Comma 5 2 2 3 5 6" xfId="5318"/>
    <cellStyle name="Comma 5 2 2 3 6" xfId="1509"/>
    <cellStyle name="Comma 5 2 2 3 6 2" xfId="6798"/>
    <cellStyle name="Comma 5 2 2 3 7" xfId="3061"/>
    <cellStyle name="Comma 5 2 2 3 7 2" xfId="8077"/>
    <cellStyle name="Comma 5 2 2 3 8" xfId="5638"/>
    <cellStyle name="Comma 5 2 2 3 9" xfId="9531"/>
    <cellStyle name="Comma 5 2 2 4" xfId="186"/>
    <cellStyle name="Comma 5 2 2 4 10" xfId="4423"/>
    <cellStyle name="Comma 5 2 2 4 2" xfId="400"/>
    <cellStyle name="Comma 5 2 2 4 2 2" xfId="972"/>
    <cellStyle name="Comma 5 2 2 4 2 2 2" xfId="1924"/>
    <cellStyle name="Comma 5 2 2 4 2 2 2 2" xfId="7213"/>
    <cellStyle name="Comma 5 2 2 4 2 2 3" xfId="3254"/>
    <cellStyle name="Comma 5 2 2 4 2 2 3 2" xfId="8270"/>
    <cellStyle name="Comma 5 2 2 4 2 2 4" xfId="6329"/>
    <cellStyle name="Comma 5 2 2 4 2 2 5" xfId="9724"/>
    <cellStyle name="Comma 5 2 2 4 2 2 6" xfId="4806"/>
    <cellStyle name="Comma 5 2 2 4 2 3" xfId="906"/>
    <cellStyle name="Comma 5 2 2 4 2 3 2" xfId="2574"/>
    <cellStyle name="Comma 5 2 2 4 2 3 2 2" xfId="7856"/>
    <cellStyle name="Comma 5 2 2 4 2 3 3" xfId="3603"/>
    <cellStyle name="Comma 5 2 2 4 2 3 3 2" xfId="8618"/>
    <cellStyle name="Comma 5 2 2 4 2 3 4" xfId="6263"/>
    <cellStyle name="Comma 5 2 2 4 2 3 5" xfId="10072"/>
    <cellStyle name="Comma 5 2 2 4 2 3 6" xfId="5450"/>
    <cellStyle name="Comma 5 2 2 4 2 4" xfId="1858"/>
    <cellStyle name="Comma 5 2 2 4 2 4 2" xfId="4237"/>
    <cellStyle name="Comma 5 2 2 4 2 4 2 2" xfId="9252"/>
    <cellStyle name="Comma 5 2 2 4 2 4 3" xfId="10706"/>
    <cellStyle name="Comma 5 2 2 4 2 4 4" xfId="7147"/>
    <cellStyle name="Comma 5 2 2 4 2 5" xfId="3193"/>
    <cellStyle name="Comma 5 2 2 4 2 5 2" xfId="8209"/>
    <cellStyle name="Comma 5 2 2 4 2 6" xfId="5770"/>
    <cellStyle name="Comma 5 2 2 4 2 7" xfId="9663"/>
    <cellStyle name="Comma 5 2 2 4 2 8" xfId="4740"/>
    <cellStyle name="Comma 5 2 2 4 3" xfId="701"/>
    <cellStyle name="Comma 5 2 2 4 3 2" xfId="1653"/>
    <cellStyle name="Comma 5 2 2 4 3 2 2" xfId="6942"/>
    <cellStyle name="Comma 5 2 2 4 3 3" xfId="3253"/>
    <cellStyle name="Comma 5 2 2 4 3 3 2" xfId="8269"/>
    <cellStyle name="Comma 5 2 2 4 3 4" xfId="6058"/>
    <cellStyle name="Comma 5 2 2 4 3 5" xfId="9723"/>
    <cellStyle name="Comma 5 2 2 4 3 6" xfId="4535"/>
    <cellStyle name="Comma 5 2 2 4 4" xfId="971"/>
    <cellStyle name="Comma 5 2 2 4 4 2" xfId="1923"/>
    <cellStyle name="Comma 5 2 2 4 4 2 2" xfId="7212"/>
    <cellStyle name="Comma 5 2 2 4 4 3" xfId="3602"/>
    <cellStyle name="Comma 5 2 2 4 4 3 2" xfId="8617"/>
    <cellStyle name="Comma 5 2 2 4 4 4" xfId="6328"/>
    <cellStyle name="Comma 5 2 2 4 4 5" xfId="10071"/>
    <cellStyle name="Comma 5 2 2 4 4 6" xfId="4805"/>
    <cellStyle name="Comma 5 2 2 4 5" xfId="586"/>
    <cellStyle name="Comma 5 2 2 4 5 2" xfId="2369"/>
    <cellStyle name="Comma 5 2 2 4 5 2 2" xfId="7651"/>
    <cellStyle name="Comma 5 2 2 4 5 3" xfId="4032"/>
    <cellStyle name="Comma 5 2 2 4 5 3 2" xfId="9047"/>
    <cellStyle name="Comma 5 2 2 4 5 4" xfId="5944"/>
    <cellStyle name="Comma 5 2 2 4 5 5" xfId="10501"/>
    <cellStyle name="Comma 5 2 2 4 5 6" xfId="5245"/>
    <cellStyle name="Comma 5 2 2 4 6" xfId="1541"/>
    <cellStyle name="Comma 5 2 2 4 6 2" xfId="6830"/>
    <cellStyle name="Comma 5 2 2 4 7" xfId="2988"/>
    <cellStyle name="Comma 5 2 2 4 7 2" xfId="8004"/>
    <cellStyle name="Comma 5 2 2 4 8" xfId="5565"/>
    <cellStyle name="Comma 5 2 2 4 9" xfId="9458"/>
    <cellStyle name="Comma 5 2 2 5" xfId="292"/>
    <cellStyle name="Comma 5 2 2 5 2" xfId="973"/>
    <cellStyle name="Comma 5 2 2 5 2 2" xfId="1925"/>
    <cellStyle name="Comma 5 2 2 5 2 2 2" xfId="7214"/>
    <cellStyle name="Comma 5 2 2 5 2 3" xfId="3255"/>
    <cellStyle name="Comma 5 2 2 5 2 3 2" xfId="8271"/>
    <cellStyle name="Comma 5 2 2 5 2 4" xfId="6330"/>
    <cellStyle name="Comma 5 2 2 5 2 5" xfId="9725"/>
    <cellStyle name="Comma 5 2 2 5 2 6" xfId="4807"/>
    <cellStyle name="Comma 5 2 2 5 3" xfId="801"/>
    <cellStyle name="Comma 5 2 2 5 3 2" xfId="2469"/>
    <cellStyle name="Comma 5 2 2 5 3 2 2" xfId="7751"/>
    <cellStyle name="Comma 5 2 2 5 3 3" xfId="3604"/>
    <cellStyle name="Comma 5 2 2 5 3 3 2" xfId="8619"/>
    <cellStyle name="Comma 5 2 2 5 3 4" xfId="6158"/>
    <cellStyle name="Comma 5 2 2 5 3 5" xfId="10073"/>
    <cellStyle name="Comma 5 2 2 5 3 6" xfId="5345"/>
    <cellStyle name="Comma 5 2 2 5 4" xfId="1753"/>
    <cellStyle name="Comma 5 2 2 5 4 2" xfId="4132"/>
    <cellStyle name="Comma 5 2 2 5 4 2 2" xfId="9147"/>
    <cellStyle name="Comma 5 2 2 5 4 3" xfId="10601"/>
    <cellStyle name="Comma 5 2 2 5 4 4" xfId="7042"/>
    <cellStyle name="Comma 5 2 2 5 5" xfId="3088"/>
    <cellStyle name="Comma 5 2 2 5 5 2" xfId="8104"/>
    <cellStyle name="Comma 5 2 2 5 6" xfId="5665"/>
    <cellStyle name="Comma 5 2 2 5 7" xfId="9558"/>
    <cellStyle name="Comma 5 2 2 5 8" xfId="4635"/>
    <cellStyle name="Comma 5 2 2 6" xfId="674"/>
    <cellStyle name="Comma 5 2 2 6 2" xfId="974"/>
    <cellStyle name="Comma 5 2 2 6 2 2" xfId="1926"/>
    <cellStyle name="Comma 5 2 2 6 2 2 2" xfId="7215"/>
    <cellStyle name="Comma 5 2 2 6 2 3" xfId="3256"/>
    <cellStyle name="Comma 5 2 2 6 2 3 2" xfId="8272"/>
    <cellStyle name="Comma 5 2 2 6 2 4" xfId="6331"/>
    <cellStyle name="Comma 5 2 2 6 2 5" xfId="9726"/>
    <cellStyle name="Comma 5 2 2 6 2 6" xfId="4808"/>
    <cellStyle name="Comma 5 2 2 6 3" xfId="1383"/>
    <cellStyle name="Comma 5 2 2 6 3 2" xfId="2342"/>
    <cellStyle name="Comma 5 2 2 6 3 2 2" xfId="7624"/>
    <cellStyle name="Comma 5 2 2 6 3 3" xfId="3605"/>
    <cellStyle name="Comma 5 2 2 6 3 3 2" xfId="8620"/>
    <cellStyle name="Comma 5 2 2 6 3 4" xfId="6679"/>
    <cellStyle name="Comma 5 2 2 6 3 5" xfId="10074"/>
    <cellStyle name="Comma 5 2 2 6 3 6" xfId="5218"/>
    <cellStyle name="Comma 5 2 2 6 4" xfId="1626"/>
    <cellStyle name="Comma 5 2 2 6 4 2" xfId="4005"/>
    <cellStyle name="Comma 5 2 2 6 4 2 2" xfId="9020"/>
    <cellStyle name="Comma 5 2 2 6 4 3" xfId="10474"/>
    <cellStyle name="Comma 5 2 2 6 4 4" xfId="6915"/>
    <cellStyle name="Comma 5 2 2 6 5" xfId="2959"/>
    <cellStyle name="Comma 5 2 2 6 5 2" xfId="7975"/>
    <cellStyle name="Comma 5 2 2 6 6" xfId="6031"/>
    <cellStyle name="Comma 5 2 2 6 7" xfId="9431"/>
    <cellStyle name="Comma 5 2 2 6 8" xfId="4508"/>
    <cellStyle name="Comma 5 2 2 7" xfId="965"/>
    <cellStyle name="Comma 5 2 2 7 2" xfId="1917"/>
    <cellStyle name="Comma 5 2 2 7 2 2" xfId="7206"/>
    <cellStyle name="Comma 5 2 2 7 3" xfId="3247"/>
    <cellStyle name="Comma 5 2 2 7 3 2" xfId="8263"/>
    <cellStyle name="Comma 5 2 2 7 4" xfId="6322"/>
    <cellStyle name="Comma 5 2 2 7 5" xfId="9717"/>
    <cellStyle name="Comma 5 2 2 7 6" xfId="4799"/>
    <cellStyle name="Comma 5 2 2 8" xfId="474"/>
    <cellStyle name="Comma 5 2 2 8 2" xfId="2297"/>
    <cellStyle name="Comma 5 2 2 8 2 2" xfId="7579"/>
    <cellStyle name="Comma 5 2 2 8 3" xfId="3596"/>
    <cellStyle name="Comma 5 2 2 8 3 2" xfId="8611"/>
    <cellStyle name="Comma 5 2 2 8 4" xfId="5838"/>
    <cellStyle name="Comma 5 2 2 8 5" xfId="10065"/>
    <cellStyle name="Comma 5 2 2 8 6" xfId="5173"/>
    <cellStyle name="Comma 5 2 2 9" xfId="1433"/>
    <cellStyle name="Comma 5 2 2 9 2" xfId="3960"/>
    <cellStyle name="Comma 5 2 2 9 2 2" xfId="8975"/>
    <cellStyle name="Comma 5 2 2 9 3" xfId="10429"/>
    <cellStyle name="Comma 5 2 2 9 4" xfId="6724"/>
    <cellStyle name="Comma 5 2 3" xfId="163"/>
    <cellStyle name="Comma 5 2 3 10" xfId="2922"/>
    <cellStyle name="Comma 5 2 3 10 2" xfId="9394"/>
    <cellStyle name="Comma 5 2 3 10 3" xfId="7938"/>
    <cellStyle name="Comma 5 2 3 11" xfId="5546"/>
    <cellStyle name="Comma 5 2 3 12" xfId="9364"/>
    <cellStyle name="Comma 5 2 3 13" xfId="4324"/>
    <cellStyle name="Comma 5 2 3 2" xfId="228"/>
    <cellStyle name="Comma 5 2 3 2 10" xfId="9496"/>
    <cellStyle name="Comma 5 2 3 2 11" xfId="4356"/>
    <cellStyle name="Comma 5 2 3 2 2" xfId="437"/>
    <cellStyle name="Comma 5 2 3 2 2 2" xfId="943"/>
    <cellStyle name="Comma 5 2 3 2 2 2 2" xfId="1895"/>
    <cellStyle name="Comma 5 2 3 2 2 2 2 2" xfId="7184"/>
    <cellStyle name="Comma 5 2 3 2 2 2 3" xfId="3259"/>
    <cellStyle name="Comma 5 2 3 2 2 2 3 2" xfId="8275"/>
    <cellStyle name="Comma 5 2 3 2 2 2 4" xfId="6300"/>
    <cellStyle name="Comma 5 2 3 2 2 2 5" xfId="9729"/>
    <cellStyle name="Comma 5 2 3 2 2 2 6" xfId="4777"/>
    <cellStyle name="Comma 5 2 3 2 2 3" xfId="977"/>
    <cellStyle name="Comma 5 2 3 2 2 3 2" xfId="1929"/>
    <cellStyle name="Comma 5 2 3 2 2 3 2 2" xfId="7218"/>
    <cellStyle name="Comma 5 2 3 2 2 3 3" xfId="3608"/>
    <cellStyle name="Comma 5 2 3 2 2 3 3 2" xfId="8623"/>
    <cellStyle name="Comma 5 2 3 2 2 3 4" xfId="6334"/>
    <cellStyle name="Comma 5 2 3 2 2 3 5" xfId="10077"/>
    <cellStyle name="Comma 5 2 3 2 2 3 6" xfId="4811"/>
    <cellStyle name="Comma 5 2 3 2 2 4" xfId="623"/>
    <cellStyle name="Comma 5 2 3 2 2 4 2" xfId="2611"/>
    <cellStyle name="Comma 5 2 3 2 2 4 2 2" xfId="7893"/>
    <cellStyle name="Comma 5 2 3 2 2 4 3" xfId="4274"/>
    <cellStyle name="Comma 5 2 3 2 2 4 3 2" xfId="9289"/>
    <cellStyle name="Comma 5 2 3 2 2 4 4" xfId="5981"/>
    <cellStyle name="Comma 5 2 3 2 2 4 5" xfId="10743"/>
    <cellStyle name="Comma 5 2 3 2 2 4 6" xfId="5487"/>
    <cellStyle name="Comma 5 2 3 2 2 5" xfId="1578"/>
    <cellStyle name="Comma 5 2 3 2 2 5 2" xfId="6867"/>
    <cellStyle name="Comma 5 2 3 2 2 6" xfId="3230"/>
    <cellStyle name="Comma 5 2 3 2 2 6 2" xfId="8246"/>
    <cellStyle name="Comma 5 2 3 2 2 7" xfId="5807"/>
    <cellStyle name="Comma 5 2 3 2 2 8" xfId="9700"/>
    <cellStyle name="Comma 5 2 3 2 2 9" xfId="4460"/>
    <cellStyle name="Comma 5 2 3 2 3" xfId="330"/>
    <cellStyle name="Comma 5 2 3 2 3 2" xfId="978"/>
    <cellStyle name="Comma 5 2 3 2 3 2 2" xfId="1930"/>
    <cellStyle name="Comma 5 2 3 2 3 2 2 2" xfId="7219"/>
    <cellStyle name="Comma 5 2 3 2 3 2 3" xfId="3260"/>
    <cellStyle name="Comma 5 2 3 2 3 2 3 2" xfId="8276"/>
    <cellStyle name="Comma 5 2 3 2 3 2 4" xfId="6335"/>
    <cellStyle name="Comma 5 2 3 2 3 2 5" xfId="9730"/>
    <cellStyle name="Comma 5 2 3 2 3 2 6" xfId="4812"/>
    <cellStyle name="Comma 5 2 3 2 3 3" xfId="839"/>
    <cellStyle name="Comma 5 2 3 2 3 3 2" xfId="2507"/>
    <cellStyle name="Comma 5 2 3 2 3 3 2 2" xfId="7789"/>
    <cellStyle name="Comma 5 2 3 2 3 3 3" xfId="3609"/>
    <cellStyle name="Comma 5 2 3 2 3 3 3 2" xfId="8624"/>
    <cellStyle name="Comma 5 2 3 2 3 3 4" xfId="6196"/>
    <cellStyle name="Comma 5 2 3 2 3 3 5" xfId="10078"/>
    <cellStyle name="Comma 5 2 3 2 3 3 6" xfId="5383"/>
    <cellStyle name="Comma 5 2 3 2 3 4" xfId="1791"/>
    <cellStyle name="Comma 5 2 3 2 3 4 2" xfId="4170"/>
    <cellStyle name="Comma 5 2 3 2 3 4 2 2" xfId="9185"/>
    <cellStyle name="Comma 5 2 3 2 3 4 3" xfId="10639"/>
    <cellStyle name="Comma 5 2 3 2 3 4 4" xfId="7080"/>
    <cellStyle name="Comma 5 2 3 2 3 5" xfId="3126"/>
    <cellStyle name="Comma 5 2 3 2 3 5 2" xfId="8142"/>
    <cellStyle name="Comma 5 2 3 2 3 6" xfId="5703"/>
    <cellStyle name="Comma 5 2 3 2 3 7" xfId="9596"/>
    <cellStyle name="Comma 5 2 3 2 3 8" xfId="4673"/>
    <cellStyle name="Comma 5 2 3 2 4" xfId="739"/>
    <cellStyle name="Comma 5 2 3 2 4 2" xfId="1691"/>
    <cellStyle name="Comma 5 2 3 2 4 2 2" xfId="6980"/>
    <cellStyle name="Comma 5 2 3 2 4 3" xfId="3258"/>
    <cellStyle name="Comma 5 2 3 2 4 3 2" xfId="8274"/>
    <cellStyle name="Comma 5 2 3 2 4 4" xfId="6096"/>
    <cellStyle name="Comma 5 2 3 2 4 5" xfId="9728"/>
    <cellStyle name="Comma 5 2 3 2 4 6" xfId="4573"/>
    <cellStyle name="Comma 5 2 3 2 5" xfId="976"/>
    <cellStyle name="Comma 5 2 3 2 5 2" xfId="1928"/>
    <cellStyle name="Comma 5 2 3 2 5 2 2" xfId="7217"/>
    <cellStyle name="Comma 5 2 3 2 5 3" xfId="3607"/>
    <cellStyle name="Comma 5 2 3 2 5 3 2" xfId="8622"/>
    <cellStyle name="Comma 5 2 3 2 5 4" xfId="6333"/>
    <cellStyle name="Comma 5 2 3 2 5 5" xfId="10076"/>
    <cellStyle name="Comma 5 2 3 2 5 6" xfId="4810"/>
    <cellStyle name="Comma 5 2 3 2 6" xfId="516"/>
    <cellStyle name="Comma 5 2 3 2 6 2" xfId="2407"/>
    <cellStyle name="Comma 5 2 3 2 6 2 2" xfId="7689"/>
    <cellStyle name="Comma 5 2 3 2 6 3" xfId="4070"/>
    <cellStyle name="Comma 5 2 3 2 6 3 2" xfId="9085"/>
    <cellStyle name="Comma 5 2 3 2 6 4" xfId="5877"/>
    <cellStyle name="Comma 5 2 3 2 6 5" xfId="10539"/>
    <cellStyle name="Comma 5 2 3 2 6 6" xfId="5283"/>
    <cellStyle name="Comma 5 2 3 2 7" xfId="1474"/>
    <cellStyle name="Comma 5 2 3 2 7 2" xfId="6763"/>
    <cellStyle name="Comma 5 2 3 2 8" xfId="3026"/>
    <cellStyle name="Comma 5 2 3 2 8 2" xfId="8042"/>
    <cellStyle name="Comma 5 2 3 2 9" xfId="5603"/>
    <cellStyle name="Comma 5 2 3 3" xfId="273"/>
    <cellStyle name="Comma 5 2 3 3 10" xfId="4399"/>
    <cellStyle name="Comma 5 2 3 3 2" xfId="375"/>
    <cellStyle name="Comma 5 2 3 3 2 2" xfId="980"/>
    <cellStyle name="Comma 5 2 3 3 2 2 2" xfId="1932"/>
    <cellStyle name="Comma 5 2 3 3 2 2 2 2" xfId="7221"/>
    <cellStyle name="Comma 5 2 3 3 2 2 3" xfId="3262"/>
    <cellStyle name="Comma 5 2 3 3 2 2 3 2" xfId="8278"/>
    <cellStyle name="Comma 5 2 3 3 2 2 4" xfId="6337"/>
    <cellStyle name="Comma 5 2 3 3 2 2 5" xfId="9732"/>
    <cellStyle name="Comma 5 2 3 3 2 2 6" xfId="4814"/>
    <cellStyle name="Comma 5 2 3 3 2 3" xfId="882"/>
    <cellStyle name="Comma 5 2 3 3 2 3 2" xfId="2550"/>
    <cellStyle name="Comma 5 2 3 3 2 3 2 2" xfId="7832"/>
    <cellStyle name="Comma 5 2 3 3 2 3 3" xfId="3611"/>
    <cellStyle name="Comma 5 2 3 3 2 3 3 2" xfId="8626"/>
    <cellStyle name="Comma 5 2 3 3 2 3 4" xfId="6239"/>
    <cellStyle name="Comma 5 2 3 3 2 3 5" xfId="10080"/>
    <cellStyle name="Comma 5 2 3 3 2 3 6" xfId="5426"/>
    <cellStyle name="Comma 5 2 3 3 2 4" xfId="1834"/>
    <cellStyle name="Comma 5 2 3 3 2 4 2" xfId="4213"/>
    <cellStyle name="Comma 5 2 3 3 2 4 2 2" xfId="9228"/>
    <cellStyle name="Comma 5 2 3 3 2 4 3" xfId="10682"/>
    <cellStyle name="Comma 5 2 3 3 2 4 4" xfId="7123"/>
    <cellStyle name="Comma 5 2 3 3 2 5" xfId="3169"/>
    <cellStyle name="Comma 5 2 3 3 2 5 2" xfId="8185"/>
    <cellStyle name="Comma 5 2 3 3 2 6" xfId="5746"/>
    <cellStyle name="Comma 5 2 3 3 2 7" xfId="9639"/>
    <cellStyle name="Comma 5 2 3 3 2 8" xfId="4716"/>
    <cellStyle name="Comma 5 2 3 3 3" xfId="782"/>
    <cellStyle name="Comma 5 2 3 3 3 2" xfId="1734"/>
    <cellStyle name="Comma 5 2 3 3 3 2 2" xfId="7023"/>
    <cellStyle name="Comma 5 2 3 3 3 3" xfId="3261"/>
    <cellStyle name="Comma 5 2 3 3 3 3 2" xfId="8277"/>
    <cellStyle name="Comma 5 2 3 3 3 4" xfId="6139"/>
    <cellStyle name="Comma 5 2 3 3 3 5" xfId="9731"/>
    <cellStyle name="Comma 5 2 3 3 3 6" xfId="4616"/>
    <cellStyle name="Comma 5 2 3 3 4" xfId="979"/>
    <cellStyle name="Comma 5 2 3 3 4 2" xfId="1931"/>
    <cellStyle name="Comma 5 2 3 3 4 2 2" xfId="7220"/>
    <cellStyle name="Comma 5 2 3 3 4 3" xfId="3610"/>
    <cellStyle name="Comma 5 2 3 3 4 3 2" xfId="8625"/>
    <cellStyle name="Comma 5 2 3 3 4 4" xfId="6336"/>
    <cellStyle name="Comma 5 2 3 3 4 5" xfId="10079"/>
    <cellStyle name="Comma 5 2 3 3 4 6" xfId="4813"/>
    <cellStyle name="Comma 5 2 3 3 5" xfId="562"/>
    <cellStyle name="Comma 5 2 3 3 5 2" xfId="2450"/>
    <cellStyle name="Comma 5 2 3 3 5 2 2" xfId="7732"/>
    <cellStyle name="Comma 5 2 3 3 5 3" xfId="4113"/>
    <cellStyle name="Comma 5 2 3 3 5 3 2" xfId="9128"/>
    <cellStyle name="Comma 5 2 3 3 5 4" xfId="5920"/>
    <cellStyle name="Comma 5 2 3 3 5 5" xfId="10582"/>
    <cellStyle name="Comma 5 2 3 3 5 6" xfId="5326"/>
    <cellStyle name="Comma 5 2 3 3 6" xfId="1517"/>
    <cellStyle name="Comma 5 2 3 3 6 2" xfId="6806"/>
    <cellStyle name="Comma 5 2 3 3 7" xfId="3069"/>
    <cellStyle name="Comma 5 2 3 3 7 2" xfId="8085"/>
    <cellStyle name="Comma 5 2 3 3 8" xfId="5646"/>
    <cellStyle name="Comma 5 2 3 3 9" xfId="9539"/>
    <cellStyle name="Comma 5 2 3 4" xfId="192"/>
    <cellStyle name="Comma 5 2 3 4 10" xfId="4429"/>
    <cellStyle name="Comma 5 2 3 4 2" xfId="406"/>
    <cellStyle name="Comma 5 2 3 4 2 2" xfId="982"/>
    <cellStyle name="Comma 5 2 3 4 2 2 2" xfId="1934"/>
    <cellStyle name="Comma 5 2 3 4 2 2 2 2" xfId="7223"/>
    <cellStyle name="Comma 5 2 3 4 2 2 3" xfId="3264"/>
    <cellStyle name="Comma 5 2 3 4 2 2 3 2" xfId="8280"/>
    <cellStyle name="Comma 5 2 3 4 2 2 4" xfId="6339"/>
    <cellStyle name="Comma 5 2 3 4 2 2 5" xfId="9734"/>
    <cellStyle name="Comma 5 2 3 4 2 2 6" xfId="4816"/>
    <cellStyle name="Comma 5 2 3 4 2 3" xfId="912"/>
    <cellStyle name="Comma 5 2 3 4 2 3 2" xfId="2580"/>
    <cellStyle name="Comma 5 2 3 4 2 3 2 2" xfId="7862"/>
    <cellStyle name="Comma 5 2 3 4 2 3 3" xfId="3613"/>
    <cellStyle name="Comma 5 2 3 4 2 3 3 2" xfId="8628"/>
    <cellStyle name="Comma 5 2 3 4 2 3 4" xfId="6269"/>
    <cellStyle name="Comma 5 2 3 4 2 3 5" xfId="10082"/>
    <cellStyle name="Comma 5 2 3 4 2 3 6" xfId="5456"/>
    <cellStyle name="Comma 5 2 3 4 2 4" xfId="1864"/>
    <cellStyle name="Comma 5 2 3 4 2 4 2" xfId="4243"/>
    <cellStyle name="Comma 5 2 3 4 2 4 2 2" xfId="9258"/>
    <cellStyle name="Comma 5 2 3 4 2 4 3" xfId="10712"/>
    <cellStyle name="Comma 5 2 3 4 2 4 4" xfId="7153"/>
    <cellStyle name="Comma 5 2 3 4 2 5" xfId="3199"/>
    <cellStyle name="Comma 5 2 3 4 2 5 2" xfId="8215"/>
    <cellStyle name="Comma 5 2 3 4 2 6" xfId="5776"/>
    <cellStyle name="Comma 5 2 3 4 2 7" xfId="9669"/>
    <cellStyle name="Comma 5 2 3 4 2 8" xfId="4746"/>
    <cellStyle name="Comma 5 2 3 4 3" xfId="707"/>
    <cellStyle name="Comma 5 2 3 4 3 2" xfId="1659"/>
    <cellStyle name="Comma 5 2 3 4 3 2 2" xfId="6948"/>
    <cellStyle name="Comma 5 2 3 4 3 3" xfId="3263"/>
    <cellStyle name="Comma 5 2 3 4 3 3 2" xfId="8279"/>
    <cellStyle name="Comma 5 2 3 4 3 4" xfId="6064"/>
    <cellStyle name="Comma 5 2 3 4 3 5" xfId="9733"/>
    <cellStyle name="Comma 5 2 3 4 3 6" xfId="4541"/>
    <cellStyle name="Comma 5 2 3 4 4" xfId="981"/>
    <cellStyle name="Comma 5 2 3 4 4 2" xfId="1933"/>
    <cellStyle name="Comma 5 2 3 4 4 2 2" xfId="7222"/>
    <cellStyle name="Comma 5 2 3 4 4 3" xfId="3612"/>
    <cellStyle name="Comma 5 2 3 4 4 3 2" xfId="8627"/>
    <cellStyle name="Comma 5 2 3 4 4 4" xfId="6338"/>
    <cellStyle name="Comma 5 2 3 4 4 5" xfId="10081"/>
    <cellStyle name="Comma 5 2 3 4 4 6" xfId="4815"/>
    <cellStyle name="Comma 5 2 3 4 5" xfId="592"/>
    <cellStyle name="Comma 5 2 3 4 5 2" xfId="2375"/>
    <cellStyle name="Comma 5 2 3 4 5 2 2" xfId="7657"/>
    <cellStyle name="Comma 5 2 3 4 5 3" xfId="4038"/>
    <cellStyle name="Comma 5 2 3 4 5 3 2" xfId="9053"/>
    <cellStyle name="Comma 5 2 3 4 5 4" xfId="5950"/>
    <cellStyle name="Comma 5 2 3 4 5 5" xfId="10507"/>
    <cellStyle name="Comma 5 2 3 4 5 6" xfId="5251"/>
    <cellStyle name="Comma 5 2 3 4 6" xfId="1547"/>
    <cellStyle name="Comma 5 2 3 4 6 2" xfId="6836"/>
    <cellStyle name="Comma 5 2 3 4 7" xfId="2994"/>
    <cellStyle name="Comma 5 2 3 4 7 2" xfId="8010"/>
    <cellStyle name="Comma 5 2 3 4 8" xfId="5571"/>
    <cellStyle name="Comma 5 2 3 4 9" xfId="9464"/>
    <cellStyle name="Comma 5 2 3 5" xfId="298"/>
    <cellStyle name="Comma 5 2 3 5 2" xfId="983"/>
    <cellStyle name="Comma 5 2 3 5 2 2" xfId="1935"/>
    <cellStyle name="Comma 5 2 3 5 2 2 2" xfId="7224"/>
    <cellStyle name="Comma 5 2 3 5 2 3" xfId="3265"/>
    <cellStyle name="Comma 5 2 3 5 2 3 2" xfId="8281"/>
    <cellStyle name="Comma 5 2 3 5 2 4" xfId="6340"/>
    <cellStyle name="Comma 5 2 3 5 2 5" xfId="9735"/>
    <cellStyle name="Comma 5 2 3 5 2 6" xfId="4817"/>
    <cellStyle name="Comma 5 2 3 5 3" xfId="807"/>
    <cellStyle name="Comma 5 2 3 5 3 2" xfId="2475"/>
    <cellStyle name="Comma 5 2 3 5 3 2 2" xfId="7757"/>
    <cellStyle name="Comma 5 2 3 5 3 3" xfId="3614"/>
    <cellStyle name="Comma 5 2 3 5 3 3 2" xfId="8629"/>
    <cellStyle name="Comma 5 2 3 5 3 4" xfId="6164"/>
    <cellStyle name="Comma 5 2 3 5 3 5" xfId="10083"/>
    <cellStyle name="Comma 5 2 3 5 3 6" xfId="5351"/>
    <cellStyle name="Comma 5 2 3 5 4" xfId="1759"/>
    <cellStyle name="Comma 5 2 3 5 4 2" xfId="4138"/>
    <cellStyle name="Comma 5 2 3 5 4 2 2" xfId="9153"/>
    <cellStyle name="Comma 5 2 3 5 4 3" xfId="10607"/>
    <cellStyle name="Comma 5 2 3 5 4 4" xfId="7048"/>
    <cellStyle name="Comma 5 2 3 5 5" xfId="3094"/>
    <cellStyle name="Comma 5 2 3 5 5 2" xfId="8110"/>
    <cellStyle name="Comma 5 2 3 5 6" xfId="5671"/>
    <cellStyle name="Comma 5 2 3 5 7" xfId="9564"/>
    <cellStyle name="Comma 5 2 3 5 8" xfId="4641"/>
    <cellStyle name="Comma 5 2 3 6" xfId="682"/>
    <cellStyle name="Comma 5 2 3 6 2" xfId="984"/>
    <cellStyle name="Comma 5 2 3 6 2 2" xfId="1936"/>
    <cellStyle name="Comma 5 2 3 6 2 2 2" xfId="7225"/>
    <cellStyle name="Comma 5 2 3 6 2 3" xfId="3266"/>
    <cellStyle name="Comma 5 2 3 6 2 3 2" xfId="8282"/>
    <cellStyle name="Comma 5 2 3 6 2 4" xfId="6341"/>
    <cellStyle name="Comma 5 2 3 6 2 5" xfId="9736"/>
    <cellStyle name="Comma 5 2 3 6 2 6" xfId="4818"/>
    <cellStyle name="Comma 5 2 3 6 3" xfId="1381"/>
    <cellStyle name="Comma 5 2 3 6 3 2" xfId="2350"/>
    <cellStyle name="Comma 5 2 3 6 3 2 2" xfId="7632"/>
    <cellStyle name="Comma 5 2 3 6 3 3" xfId="3615"/>
    <cellStyle name="Comma 5 2 3 6 3 3 2" xfId="8630"/>
    <cellStyle name="Comma 5 2 3 6 3 4" xfId="6677"/>
    <cellStyle name="Comma 5 2 3 6 3 5" xfId="10084"/>
    <cellStyle name="Comma 5 2 3 6 3 6" xfId="5226"/>
    <cellStyle name="Comma 5 2 3 6 4" xfId="1634"/>
    <cellStyle name="Comma 5 2 3 6 4 2" xfId="4013"/>
    <cellStyle name="Comma 5 2 3 6 4 2 2" xfId="9028"/>
    <cellStyle name="Comma 5 2 3 6 4 3" xfId="10482"/>
    <cellStyle name="Comma 5 2 3 6 4 4" xfId="6923"/>
    <cellStyle name="Comma 5 2 3 6 5" xfId="2967"/>
    <cellStyle name="Comma 5 2 3 6 5 2" xfId="7983"/>
    <cellStyle name="Comma 5 2 3 6 6" xfId="6039"/>
    <cellStyle name="Comma 5 2 3 6 7" xfId="9439"/>
    <cellStyle name="Comma 5 2 3 6 8" xfId="4516"/>
    <cellStyle name="Comma 5 2 3 7" xfId="975"/>
    <cellStyle name="Comma 5 2 3 7 2" xfId="1927"/>
    <cellStyle name="Comma 5 2 3 7 2 2" xfId="7216"/>
    <cellStyle name="Comma 5 2 3 7 3" xfId="3257"/>
    <cellStyle name="Comma 5 2 3 7 3 2" xfId="8273"/>
    <cellStyle name="Comma 5 2 3 7 4" xfId="6332"/>
    <cellStyle name="Comma 5 2 3 7 5" xfId="9727"/>
    <cellStyle name="Comma 5 2 3 7 6" xfId="4809"/>
    <cellStyle name="Comma 5 2 3 8" xfId="480"/>
    <cellStyle name="Comma 5 2 3 8 2" xfId="2305"/>
    <cellStyle name="Comma 5 2 3 8 2 2" xfId="7587"/>
    <cellStyle name="Comma 5 2 3 8 3" xfId="3606"/>
    <cellStyle name="Comma 5 2 3 8 3 2" xfId="8621"/>
    <cellStyle name="Comma 5 2 3 8 4" xfId="5844"/>
    <cellStyle name="Comma 5 2 3 8 5" xfId="10075"/>
    <cellStyle name="Comma 5 2 3 8 6" xfId="5181"/>
    <cellStyle name="Comma 5 2 3 9" xfId="1441"/>
    <cellStyle name="Comma 5 2 3 9 2" xfId="3968"/>
    <cellStyle name="Comma 5 2 3 9 2 2" xfId="8983"/>
    <cellStyle name="Comma 5 2 3 9 3" xfId="10437"/>
    <cellStyle name="Comma 5 2 3 9 4" xfId="6731"/>
    <cellStyle name="Comma 5 2 4" xfId="131"/>
    <cellStyle name="Comma 5 2 4 10" xfId="5524"/>
    <cellStyle name="Comma 5 2 4 11" xfId="9344"/>
    <cellStyle name="Comma 5 2 4 12" xfId="4336"/>
    <cellStyle name="Comma 5 2 4 2" xfId="252"/>
    <cellStyle name="Comma 5 2 4 2 10" xfId="4379"/>
    <cellStyle name="Comma 5 2 4 2 2" xfId="354"/>
    <cellStyle name="Comma 5 2 4 2 2 2" xfId="987"/>
    <cellStyle name="Comma 5 2 4 2 2 2 2" xfId="1939"/>
    <cellStyle name="Comma 5 2 4 2 2 2 2 2" xfId="7228"/>
    <cellStyle name="Comma 5 2 4 2 2 2 3" xfId="3269"/>
    <cellStyle name="Comma 5 2 4 2 2 2 3 2" xfId="8285"/>
    <cellStyle name="Comma 5 2 4 2 2 2 4" xfId="6344"/>
    <cellStyle name="Comma 5 2 4 2 2 2 5" xfId="9739"/>
    <cellStyle name="Comma 5 2 4 2 2 2 6" xfId="4821"/>
    <cellStyle name="Comma 5 2 4 2 2 3" xfId="862"/>
    <cellStyle name="Comma 5 2 4 2 2 3 2" xfId="2530"/>
    <cellStyle name="Comma 5 2 4 2 2 3 2 2" xfId="7812"/>
    <cellStyle name="Comma 5 2 4 2 2 3 3" xfId="3618"/>
    <cellStyle name="Comma 5 2 4 2 2 3 3 2" xfId="8633"/>
    <cellStyle name="Comma 5 2 4 2 2 3 4" xfId="6219"/>
    <cellStyle name="Comma 5 2 4 2 2 3 5" xfId="10087"/>
    <cellStyle name="Comma 5 2 4 2 2 3 6" xfId="5406"/>
    <cellStyle name="Comma 5 2 4 2 2 4" xfId="1814"/>
    <cellStyle name="Comma 5 2 4 2 2 4 2" xfId="4193"/>
    <cellStyle name="Comma 5 2 4 2 2 4 2 2" xfId="9208"/>
    <cellStyle name="Comma 5 2 4 2 2 4 3" xfId="10662"/>
    <cellStyle name="Comma 5 2 4 2 2 4 4" xfId="7103"/>
    <cellStyle name="Comma 5 2 4 2 2 5" xfId="3149"/>
    <cellStyle name="Comma 5 2 4 2 2 5 2" xfId="8165"/>
    <cellStyle name="Comma 5 2 4 2 2 6" xfId="5726"/>
    <cellStyle name="Comma 5 2 4 2 2 7" xfId="9619"/>
    <cellStyle name="Comma 5 2 4 2 2 8" xfId="4696"/>
    <cellStyle name="Comma 5 2 4 2 3" xfId="762"/>
    <cellStyle name="Comma 5 2 4 2 3 2" xfId="1714"/>
    <cellStyle name="Comma 5 2 4 2 3 2 2" xfId="7003"/>
    <cellStyle name="Comma 5 2 4 2 3 3" xfId="3268"/>
    <cellStyle name="Comma 5 2 4 2 3 3 2" xfId="8284"/>
    <cellStyle name="Comma 5 2 4 2 3 4" xfId="6119"/>
    <cellStyle name="Comma 5 2 4 2 3 5" xfId="9738"/>
    <cellStyle name="Comma 5 2 4 2 3 6" xfId="4596"/>
    <cellStyle name="Comma 5 2 4 2 4" xfId="986"/>
    <cellStyle name="Comma 5 2 4 2 4 2" xfId="1938"/>
    <cellStyle name="Comma 5 2 4 2 4 2 2" xfId="7227"/>
    <cellStyle name="Comma 5 2 4 2 4 3" xfId="3617"/>
    <cellStyle name="Comma 5 2 4 2 4 3 2" xfId="8632"/>
    <cellStyle name="Comma 5 2 4 2 4 4" xfId="6343"/>
    <cellStyle name="Comma 5 2 4 2 4 5" xfId="10086"/>
    <cellStyle name="Comma 5 2 4 2 4 6" xfId="4820"/>
    <cellStyle name="Comma 5 2 4 2 5" xfId="541"/>
    <cellStyle name="Comma 5 2 4 2 5 2" xfId="2430"/>
    <cellStyle name="Comma 5 2 4 2 5 2 2" xfId="7712"/>
    <cellStyle name="Comma 5 2 4 2 5 3" xfId="4093"/>
    <cellStyle name="Comma 5 2 4 2 5 3 2" xfId="9108"/>
    <cellStyle name="Comma 5 2 4 2 5 4" xfId="5900"/>
    <cellStyle name="Comma 5 2 4 2 5 5" xfId="10562"/>
    <cellStyle name="Comma 5 2 4 2 5 6" xfId="5306"/>
    <cellStyle name="Comma 5 2 4 2 6" xfId="1497"/>
    <cellStyle name="Comma 5 2 4 2 6 2" xfId="6786"/>
    <cellStyle name="Comma 5 2 4 2 7" xfId="3049"/>
    <cellStyle name="Comma 5 2 4 2 7 2" xfId="8065"/>
    <cellStyle name="Comma 5 2 4 2 8" xfId="5626"/>
    <cellStyle name="Comma 5 2 4 2 9" xfId="9519"/>
    <cellStyle name="Comma 5 2 4 3" xfId="207"/>
    <cellStyle name="Comma 5 2 4 3 10" xfId="4441"/>
    <cellStyle name="Comma 5 2 4 3 2" xfId="418"/>
    <cellStyle name="Comma 5 2 4 3 2 2" xfId="989"/>
    <cellStyle name="Comma 5 2 4 3 2 2 2" xfId="1941"/>
    <cellStyle name="Comma 5 2 4 3 2 2 2 2" xfId="7230"/>
    <cellStyle name="Comma 5 2 4 3 2 2 3" xfId="3271"/>
    <cellStyle name="Comma 5 2 4 3 2 2 3 2" xfId="8287"/>
    <cellStyle name="Comma 5 2 4 3 2 2 4" xfId="6346"/>
    <cellStyle name="Comma 5 2 4 3 2 2 5" xfId="9741"/>
    <cellStyle name="Comma 5 2 4 3 2 2 6" xfId="4823"/>
    <cellStyle name="Comma 5 2 4 3 2 3" xfId="924"/>
    <cellStyle name="Comma 5 2 4 3 2 3 2" xfId="2592"/>
    <cellStyle name="Comma 5 2 4 3 2 3 2 2" xfId="7874"/>
    <cellStyle name="Comma 5 2 4 3 2 3 3" xfId="3620"/>
    <cellStyle name="Comma 5 2 4 3 2 3 3 2" xfId="8635"/>
    <cellStyle name="Comma 5 2 4 3 2 3 4" xfId="6281"/>
    <cellStyle name="Comma 5 2 4 3 2 3 5" xfId="10089"/>
    <cellStyle name="Comma 5 2 4 3 2 3 6" xfId="5468"/>
    <cellStyle name="Comma 5 2 4 3 2 4" xfId="1876"/>
    <cellStyle name="Comma 5 2 4 3 2 4 2" xfId="4255"/>
    <cellStyle name="Comma 5 2 4 3 2 4 2 2" xfId="9270"/>
    <cellStyle name="Comma 5 2 4 3 2 4 3" xfId="10724"/>
    <cellStyle name="Comma 5 2 4 3 2 4 4" xfId="7165"/>
    <cellStyle name="Comma 5 2 4 3 2 5" xfId="3211"/>
    <cellStyle name="Comma 5 2 4 3 2 5 2" xfId="8227"/>
    <cellStyle name="Comma 5 2 4 3 2 6" xfId="5788"/>
    <cellStyle name="Comma 5 2 4 3 2 7" xfId="9681"/>
    <cellStyle name="Comma 5 2 4 3 2 8" xfId="4758"/>
    <cellStyle name="Comma 5 2 4 3 3" xfId="719"/>
    <cellStyle name="Comma 5 2 4 3 3 2" xfId="1671"/>
    <cellStyle name="Comma 5 2 4 3 3 2 2" xfId="6960"/>
    <cellStyle name="Comma 5 2 4 3 3 3" xfId="3270"/>
    <cellStyle name="Comma 5 2 4 3 3 3 2" xfId="8286"/>
    <cellStyle name="Comma 5 2 4 3 3 4" xfId="6076"/>
    <cellStyle name="Comma 5 2 4 3 3 5" xfId="9740"/>
    <cellStyle name="Comma 5 2 4 3 3 6" xfId="4553"/>
    <cellStyle name="Comma 5 2 4 3 4" xfId="988"/>
    <cellStyle name="Comma 5 2 4 3 4 2" xfId="1940"/>
    <cellStyle name="Comma 5 2 4 3 4 2 2" xfId="7229"/>
    <cellStyle name="Comma 5 2 4 3 4 3" xfId="3619"/>
    <cellStyle name="Comma 5 2 4 3 4 3 2" xfId="8634"/>
    <cellStyle name="Comma 5 2 4 3 4 4" xfId="6345"/>
    <cellStyle name="Comma 5 2 4 3 4 5" xfId="10088"/>
    <cellStyle name="Comma 5 2 4 3 4 6" xfId="4822"/>
    <cellStyle name="Comma 5 2 4 3 5" xfId="604"/>
    <cellStyle name="Comma 5 2 4 3 5 2" xfId="2387"/>
    <cellStyle name="Comma 5 2 4 3 5 2 2" xfId="7669"/>
    <cellStyle name="Comma 5 2 4 3 5 3" xfId="4050"/>
    <cellStyle name="Comma 5 2 4 3 5 3 2" xfId="9065"/>
    <cellStyle name="Comma 5 2 4 3 5 4" xfId="5962"/>
    <cellStyle name="Comma 5 2 4 3 5 5" xfId="10519"/>
    <cellStyle name="Comma 5 2 4 3 5 6" xfId="5263"/>
    <cellStyle name="Comma 5 2 4 3 6" xfId="1559"/>
    <cellStyle name="Comma 5 2 4 3 6 2" xfId="6848"/>
    <cellStyle name="Comma 5 2 4 3 7" xfId="3006"/>
    <cellStyle name="Comma 5 2 4 3 7 2" xfId="8022"/>
    <cellStyle name="Comma 5 2 4 3 8" xfId="5583"/>
    <cellStyle name="Comma 5 2 4 3 9" xfId="9476"/>
    <cellStyle name="Comma 5 2 4 4" xfId="310"/>
    <cellStyle name="Comma 5 2 4 4 2" xfId="990"/>
    <cellStyle name="Comma 5 2 4 4 2 2" xfId="1942"/>
    <cellStyle name="Comma 5 2 4 4 2 2 2" xfId="7231"/>
    <cellStyle name="Comma 5 2 4 4 2 3" xfId="3272"/>
    <cellStyle name="Comma 5 2 4 4 2 3 2" xfId="8288"/>
    <cellStyle name="Comma 5 2 4 4 2 4" xfId="6347"/>
    <cellStyle name="Comma 5 2 4 4 2 5" xfId="9742"/>
    <cellStyle name="Comma 5 2 4 4 2 6" xfId="4824"/>
    <cellStyle name="Comma 5 2 4 4 3" xfId="819"/>
    <cellStyle name="Comma 5 2 4 4 3 2" xfId="2487"/>
    <cellStyle name="Comma 5 2 4 4 3 2 2" xfId="7769"/>
    <cellStyle name="Comma 5 2 4 4 3 3" xfId="3621"/>
    <cellStyle name="Comma 5 2 4 4 3 3 2" xfId="8636"/>
    <cellStyle name="Comma 5 2 4 4 3 4" xfId="6176"/>
    <cellStyle name="Comma 5 2 4 4 3 5" xfId="10090"/>
    <cellStyle name="Comma 5 2 4 4 3 6" xfId="5363"/>
    <cellStyle name="Comma 5 2 4 4 4" xfId="1771"/>
    <cellStyle name="Comma 5 2 4 4 4 2" xfId="4150"/>
    <cellStyle name="Comma 5 2 4 4 4 2 2" xfId="9165"/>
    <cellStyle name="Comma 5 2 4 4 4 3" xfId="10619"/>
    <cellStyle name="Comma 5 2 4 4 4 4" xfId="7060"/>
    <cellStyle name="Comma 5 2 4 4 5" xfId="3106"/>
    <cellStyle name="Comma 5 2 4 4 5 2" xfId="8122"/>
    <cellStyle name="Comma 5 2 4 4 6" xfId="5683"/>
    <cellStyle name="Comma 5 2 4 4 7" xfId="9576"/>
    <cellStyle name="Comma 5 2 4 4 8" xfId="4653"/>
    <cellStyle name="Comma 5 2 4 5" xfId="660"/>
    <cellStyle name="Comma 5 2 4 5 2" xfId="1612"/>
    <cellStyle name="Comma 5 2 4 5 2 2" xfId="6901"/>
    <cellStyle name="Comma 5 2 4 5 3" xfId="3267"/>
    <cellStyle name="Comma 5 2 4 5 3 2" xfId="8283"/>
    <cellStyle name="Comma 5 2 4 5 4" xfId="6017"/>
    <cellStyle name="Comma 5 2 4 5 5" xfId="9737"/>
    <cellStyle name="Comma 5 2 4 5 6" xfId="4494"/>
    <cellStyle name="Comma 5 2 4 6" xfId="985"/>
    <cellStyle name="Comma 5 2 4 6 2" xfId="1937"/>
    <cellStyle name="Comma 5 2 4 6 2 2" xfId="7226"/>
    <cellStyle name="Comma 5 2 4 6 3" xfId="3616"/>
    <cellStyle name="Comma 5 2 4 6 3 2" xfId="8631"/>
    <cellStyle name="Comma 5 2 4 6 4" xfId="6342"/>
    <cellStyle name="Comma 5 2 4 6 5" xfId="10085"/>
    <cellStyle name="Comma 5 2 4 6 6" xfId="4819"/>
    <cellStyle name="Comma 5 2 4 7" xfId="495"/>
    <cellStyle name="Comma 5 2 4 7 2" xfId="2328"/>
    <cellStyle name="Comma 5 2 4 7 2 2" xfId="7610"/>
    <cellStyle name="Comma 5 2 4 7 3" xfId="3991"/>
    <cellStyle name="Comma 5 2 4 7 3 2" xfId="9006"/>
    <cellStyle name="Comma 5 2 4 7 4" xfId="5856"/>
    <cellStyle name="Comma 5 2 4 7 5" xfId="10460"/>
    <cellStyle name="Comma 5 2 4 7 6" xfId="5204"/>
    <cellStyle name="Comma 5 2 4 8" xfId="1454"/>
    <cellStyle name="Comma 5 2 4 8 2" xfId="9417"/>
    <cellStyle name="Comma 5 2 4 8 3" xfId="6743"/>
    <cellStyle name="Comma 5 2 4 9" xfId="2945"/>
    <cellStyle name="Comma 5 2 4 9 2" xfId="7961"/>
    <cellStyle name="Comma 5 2 5" xfId="235"/>
    <cellStyle name="Comma 5 2 5 10" xfId="4362"/>
    <cellStyle name="Comma 5 2 5 2" xfId="337"/>
    <cellStyle name="Comma 5 2 5 2 2" xfId="992"/>
    <cellStyle name="Comma 5 2 5 2 2 2" xfId="1944"/>
    <cellStyle name="Comma 5 2 5 2 2 2 2" xfId="7233"/>
    <cellStyle name="Comma 5 2 5 2 2 3" xfId="3274"/>
    <cellStyle name="Comma 5 2 5 2 2 3 2" xfId="8290"/>
    <cellStyle name="Comma 5 2 5 2 2 4" xfId="6349"/>
    <cellStyle name="Comma 5 2 5 2 2 5" xfId="9744"/>
    <cellStyle name="Comma 5 2 5 2 2 6" xfId="4826"/>
    <cellStyle name="Comma 5 2 5 2 3" xfId="845"/>
    <cellStyle name="Comma 5 2 5 2 3 2" xfId="2513"/>
    <cellStyle name="Comma 5 2 5 2 3 2 2" xfId="7795"/>
    <cellStyle name="Comma 5 2 5 2 3 3" xfId="3623"/>
    <cellStyle name="Comma 5 2 5 2 3 3 2" xfId="8638"/>
    <cellStyle name="Comma 5 2 5 2 3 4" xfId="6202"/>
    <cellStyle name="Comma 5 2 5 2 3 5" xfId="10092"/>
    <cellStyle name="Comma 5 2 5 2 3 6" xfId="5389"/>
    <cellStyle name="Comma 5 2 5 2 4" xfId="1797"/>
    <cellStyle name="Comma 5 2 5 2 4 2" xfId="4176"/>
    <cellStyle name="Comma 5 2 5 2 4 2 2" xfId="9191"/>
    <cellStyle name="Comma 5 2 5 2 4 3" xfId="10645"/>
    <cellStyle name="Comma 5 2 5 2 4 4" xfId="7086"/>
    <cellStyle name="Comma 5 2 5 2 5" xfId="3132"/>
    <cellStyle name="Comma 5 2 5 2 5 2" xfId="8148"/>
    <cellStyle name="Comma 5 2 5 2 6" xfId="5709"/>
    <cellStyle name="Comma 5 2 5 2 7" xfId="9602"/>
    <cellStyle name="Comma 5 2 5 2 8" xfId="4679"/>
    <cellStyle name="Comma 5 2 5 3" xfId="745"/>
    <cellStyle name="Comma 5 2 5 3 2" xfId="1697"/>
    <cellStyle name="Comma 5 2 5 3 2 2" xfId="6986"/>
    <cellStyle name="Comma 5 2 5 3 3" xfId="3273"/>
    <cellStyle name="Comma 5 2 5 3 3 2" xfId="8289"/>
    <cellStyle name="Comma 5 2 5 3 4" xfId="6102"/>
    <cellStyle name="Comma 5 2 5 3 5" xfId="9743"/>
    <cellStyle name="Comma 5 2 5 3 6" xfId="4579"/>
    <cellStyle name="Comma 5 2 5 4" xfId="991"/>
    <cellStyle name="Comma 5 2 5 4 2" xfId="1943"/>
    <cellStyle name="Comma 5 2 5 4 2 2" xfId="7232"/>
    <cellStyle name="Comma 5 2 5 4 3" xfId="3622"/>
    <cellStyle name="Comma 5 2 5 4 3 2" xfId="8637"/>
    <cellStyle name="Comma 5 2 5 4 4" xfId="6348"/>
    <cellStyle name="Comma 5 2 5 4 5" xfId="10091"/>
    <cellStyle name="Comma 5 2 5 4 6" xfId="4825"/>
    <cellStyle name="Comma 5 2 5 5" xfId="524"/>
    <cellStyle name="Comma 5 2 5 5 2" xfId="2413"/>
    <cellStyle name="Comma 5 2 5 5 2 2" xfId="7695"/>
    <cellStyle name="Comma 5 2 5 5 3" xfId="4076"/>
    <cellStyle name="Comma 5 2 5 5 3 2" xfId="9091"/>
    <cellStyle name="Comma 5 2 5 5 4" xfId="5883"/>
    <cellStyle name="Comma 5 2 5 5 5" xfId="10545"/>
    <cellStyle name="Comma 5 2 5 5 6" xfId="5289"/>
    <cellStyle name="Comma 5 2 5 6" xfId="1480"/>
    <cellStyle name="Comma 5 2 5 6 2" xfId="6769"/>
    <cellStyle name="Comma 5 2 5 7" xfId="3032"/>
    <cellStyle name="Comma 5 2 5 7 2" xfId="8048"/>
    <cellStyle name="Comma 5 2 5 8" xfId="5609"/>
    <cellStyle name="Comma 5 2 5 9" xfId="9502"/>
    <cellStyle name="Comma 5 2 6" xfId="173"/>
    <cellStyle name="Comma 5 2 6 10" xfId="4410"/>
    <cellStyle name="Comma 5 2 6 2" xfId="387"/>
    <cellStyle name="Comma 5 2 6 2 2" xfId="994"/>
    <cellStyle name="Comma 5 2 6 2 2 2" xfId="1946"/>
    <cellStyle name="Comma 5 2 6 2 2 2 2" xfId="7235"/>
    <cellStyle name="Comma 5 2 6 2 2 3" xfId="3276"/>
    <cellStyle name="Comma 5 2 6 2 2 3 2" xfId="8292"/>
    <cellStyle name="Comma 5 2 6 2 2 4" xfId="6351"/>
    <cellStyle name="Comma 5 2 6 2 2 5" xfId="9746"/>
    <cellStyle name="Comma 5 2 6 2 2 6" xfId="4828"/>
    <cellStyle name="Comma 5 2 6 2 3" xfId="893"/>
    <cellStyle name="Comma 5 2 6 2 3 2" xfId="2561"/>
    <cellStyle name="Comma 5 2 6 2 3 2 2" xfId="7843"/>
    <cellStyle name="Comma 5 2 6 2 3 3" xfId="3625"/>
    <cellStyle name="Comma 5 2 6 2 3 3 2" xfId="8640"/>
    <cellStyle name="Comma 5 2 6 2 3 4" xfId="6250"/>
    <cellStyle name="Comma 5 2 6 2 3 5" xfId="10094"/>
    <cellStyle name="Comma 5 2 6 2 3 6" xfId="5437"/>
    <cellStyle name="Comma 5 2 6 2 4" xfId="1845"/>
    <cellStyle name="Comma 5 2 6 2 4 2" xfId="4224"/>
    <cellStyle name="Comma 5 2 6 2 4 2 2" xfId="9239"/>
    <cellStyle name="Comma 5 2 6 2 4 3" xfId="10693"/>
    <cellStyle name="Comma 5 2 6 2 4 4" xfId="7134"/>
    <cellStyle name="Comma 5 2 6 2 5" xfId="3180"/>
    <cellStyle name="Comma 5 2 6 2 5 2" xfId="8196"/>
    <cellStyle name="Comma 5 2 6 2 6" xfId="5757"/>
    <cellStyle name="Comma 5 2 6 2 7" xfId="9650"/>
    <cellStyle name="Comma 5 2 6 2 8" xfId="4727"/>
    <cellStyle name="Comma 5 2 6 3" xfId="688"/>
    <cellStyle name="Comma 5 2 6 3 2" xfId="1640"/>
    <cellStyle name="Comma 5 2 6 3 2 2" xfId="6929"/>
    <cellStyle name="Comma 5 2 6 3 3" xfId="3275"/>
    <cellStyle name="Comma 5 2 6 3 3 2" xfId="8291"/>
    <cellStyle name="Comma 5 2 6 3 4" xfId="6045"/>
    <cellStyle name="Comma 5 2 6 3 5" xfId="9745"/>
    <cellStyle name="Comma 5 2 6 3 6" xfId="4522"/>
    <cellStyle name="Comma 5 2 6 4" xfId="993"/>
    <cellStyle name="Comma 5 2 6 4 2" xfId="1945"/>
    <cellStyle name="Comma 5 2 6 4 2 2" xfId="7234"/>
    <cellStyle name="Comma 5 2 6 4 3" xfId="3624"/>
    <cellStyle name="Comma 5 2 6 4 3 2" xfId="8639"/>
    <cellStyle name="Comma 5 2 6 4 4" xfId="6350"/>
    <cellStyle name="Comma 5 2 6 4 5" xfId="10093"/>
    <cellStyle name="Comma 5 2 6 4 6" xfId="4827"/>
    <cellStyle name="Comma 5 2 6 5" xfId="573"/>
    <cellStyle name="Comma 5 2 6 5 2" xfId="2356"/>
    <cellStyle name="Comma 5 2 6 5 2 2" xfId="7638"/>
    <cellStyle name="Comma 5 2 6 5 3" xfId="4019"/>
    <cellStyle name="Comma 5 2 6 5 3 2" xfId="9034"/>
    <cellStyle name="Comma 5 2 6 5 4" xfId="5931"/>
    <cellStyle name="Comma 5 2 6 5 5" xfId="10488"/>
    <cellStyle name="Comma 5 2 6 5 6" xfId="5232"/>
    <cellStyle name="Comma 5 2 6 6" xfId="1528"/>
    <cellStyle name="Comma 5 2 6 6 2" xfId="6817"/>
    <cellStyle name="Comma 5 2 6 7" xfId="2975"/>
    <cellStyle name="Comma 5 2 6 7 2" xfId="7991"/>
    <cellStyle name="Comma 5 2 6 8" xfId="5552"/>
    <cellStyle name="Comma 5 2 6 9" xfId="9445"/>
    <cellStyle name="Comma 5 2 7" xfId="443"/>
    <cellStyle name="Comma 5 2 7 2" xfId="949"/>
    <cellStyle name="Comma 5 2 7 2 2" xfId="1901"/>
    <cellStyle name="Comma 5 2 7 2 2 2" xfId="7190"/>
    <cellStyle name="Comma 5 2 7 2 3" xfId="3277"/>
    <cellStyle name="Comma 5 2 7 2 3 2" xfId="8293"/>
    <cellStyle name="Comma 5 2 7 2 4" xfId="6306"/>
    <cellStyle name="Comma 5 2 7 2 5" xfId="9747"/>
    <cellStyle name="Comma 5 2 7 2 6" xfId="4783"/>
    <cellStyle name="Comma 5 2 7 3" xfId="995"/>
    <cellStyle name="Comma 5 2 7 3 2" xfId="1947"/>
    <cellStyle name="Comma 5 2 7 3 2 2" xfId="7236"/>
    <cellStyle name="Comma 5 2 7 3 3" xfId="3626"/>
    <cellStyle name="Comma 5 2 7 3 3 2" xfId="8641"/>
    <cellStyle name="Comma 5 2 7 3 4" xfId="6352"/>
    <cellStyle name="Comma 5 2 7 3 5" xfId="10095"/>
    <cellStyle name="Comma 5 2 7 3 6" xfId="4829"/>
    <cellStyle name="Comma 5 2 7 4" xfId="629"/>
    <cellStyle name="Comma 5 2 7 4 2" xfId="2617"/>
    <cellStyle name="Comma 5 2 7 4 2 2" xfId="7899"/>
    <cellStyle name="Comma 5 2 7 4 3" xfId="4280"/>
    <cellStyle name="Comma 5 2 7 4 3 2" xfId="9295"/>
    <cellStyle name="Comma 5 2 7 4 4" xfId="5987"/>
    <cellStyle name="Comma 5 2 7 4 5" xfId="10749"/>
    <cellStyle name="Comma 5 2 7 4 6" xfId="5493"/>
    <cellStyle name="Comma 5 2 7 5" xfId="1584"/>
    <cellStyle name="Comma 5 2 7 5 2" xfId="6873"/>
    <cellStyle name="Comma 5 2 7 6" xfId="3236"/>
    <cellStyle name="Comma 5 2 7 6 2" xfId="8252"/>
    <cellStyle name="Comma 5 2 7 7" xfId="5813"/>
    <cellStyle name="Comma 5 2 7 8" xfId="9706"/>
    <cellStyle name="Comma 5 2 7 9" xfId="4466"/>
    <cellStyle name="Comma 5 2 8" xfId="279"/>
    <cellStyle name="Comma 5 2 8 2" xfId="996"/>
    <cellStyle name="Comma 5 2 8 2 2" xfId="1948"/>
    <cellStyle name="Comma 5 2 8 2 2 2" xfId="7237"/>
    <cellStyle name="Comma 5 2 8 2 3" xfId="3278"/>
    <cellStyle name="Comma 5 2 8 2 3 2" xfId="8294"/>
    <cellStyle name="Comma 5 2 8 2 4" xfId="6353"/>
    <cellStyle name="Comma 5 2 8 2 5" xfId="9748"/>
    <cellStyle name="Comma 5 2 8 2 6" xfId="4830"/>
    <cellStyle name="Comma 5 2 8 3" xfId="788"/>
    <cellStyle name="Comma 5 2 8 3 2" xfId="2456"/>
    <cellStyle name="Comma 5 2 8 3 2 2" xfId="7738"/>
    <cellStyle name="Comma 5 2 8 3 3" xfId="3627"/>
    <cellStyle name="Comma 5 2 8 3 3 2" xfId="8642"/>
    <cellStyle name="Comma 5 2 8 3 4" xfId="6145"/>
    <cellStyle name="Comma 5 2 8 3 5" xfId="10096"/>
    <cellStyle name="Comma 5 2 8 3 6" xfId="5332"/>
    <cellStyle name="Comma 5 2 8 4" xfId="1740"/>
    <cellStyle name="Comma 5 2 8 4 2" xfId="4119"/>
    <cellStyle name="Comma 5 2 8 4 2 2" xfId="9134"/>
    <cellStyle name="Comma 5 2 8 4 3" xfId="10588"/>
    <cellStyle name="Comma 5 2 8 4 4" xfId="7029"/>
    <cellStyle name="Comma 5 2 8 5" xfId="3075"/>
    <cellStyle name="Comma 5 2 8 5 2" xfId="8091"/>
    <cellStyle name="Comma 5 2 8 6" xfId="5652"/>
    <cellStyle name="Comma 5 2 8 7" xfId="9545"/>
    <cellStyle name="Comma 5 2 8 8" xfId="4622"/>
    <cellStyle name="Comma 5 2 9" xfId="649"/>
    <cellStyle name="Comma 5 2 9 2" xfId="997"/>
    <cellStyle name="Comma 5 2 9 2 2" xfId="1949"/>
    <cellStyle name="Comma 5 2 9 2 2 2" xfId="7238"/>
    <cellStyle name="Comma 5 2 9 2 3" xfId="3279"/>
    <cellStyle name="Comma 5 2 9 2 3 2" xfId="8295"/>
    <cellStyle name="Comma 5 2 9 2 4" xfId="6354"/>
    <cellStyle name="Comma 5 2 9 2 5" xfId="9749"/>
    <cellStyle name="Comma 5 2 9 2 6" xfId="4831"/>
    <cellStyle name="Comma 5 2 9 3" xfId="1389"/>
    <cellStyle name="Comma 5 2 9 3 2" xfId="2317"/>
    <cellStyle name="Comma 5 2 9 3 2 2" xfId="7599"/>
    <cellStyle name="Comma 5 2 9 3 3" xfId="3628"/>
    <cellStyle name="Comma 5 2 9 3 3 2" xfId="8643"/>
    <cellStyle name="Comma 5 2 9 3 4" xfId="6685"/>
    <cellStyle name="Comma 5 2 9 3 5" xfId="10097"/>
    <cellStyle name="Comma 5 2 9 3 6" xfId="5193"/>
    <cellStyle name="Comma 5 2 9 4" xfId="1601"/>
    <cellStyle name="Comma 5 2 9 4 2" xfId="3980"/>
    <cellStyle name="Comma 5 2 9 4 2 2" xfId="8995"/>
    <cellStyle name="Comma 5 2 9 4 3" xfId="10449"/>
    <cellStyle name="Comma 5 2 9 4 4" xfId="6890"/>
    <cellStyle name="Comma 5 2 9 5" xfId="2934"/>
    <cellStyle name="Comma 5 2 9 5 2" xfId="7950"/>
    <cellStyle name="Comma 5 2 9 6" xfId="6006"/>
    <cellStyle name="Comma 5 2 9 7" xfId="9406"/>
    <cellStyle name="Comma 5 2 9 8" xfId="4483"/>
    <cellStyle name="Comma 5 3" xfId="154"/>
    <cellStyle name="Comma 5 3 10" xfId="2913"/>
    <cellStyle name="Comma 5 3 10 2" xfId="9385"/>
    <cellStyle name="Comma 5 3 10 3" xfId="7929"/>
    <cellStyle name="Comma 5 3 11" xfId="5537"/>
    <cellStyle name="Comma 5 3 12" xfId="9355"/>
    <cellStyle name="Comma 5 3 13" xfId="4317"/>
    <cellStyle name="Comma 5 3 2" xfId="219"/>
    <cellStyle name="Comma 5 3 2 10" xfId="9487"/>
    <cellStyle name="Comma 5 3 2 11" xfId="4347"/>
    <cellStyle name="Comma 5 3 2 2" xfId="428"/>
    <cellStyle name="Comma 5 3 2 2 2" xfId="934"/>
    <cellStyle name="Comma 5 3 2 2 2 2" xfId="1886"/>
    <cellStyle name="Comma 5 3 2 2 2 2 2" xfId="7175"/>
    <cellStyle name="Comma 5 3 2 2 2 3" xfId="3282"/>
    <cellStyle name="Comma 5 3 2 2 2 3 2" xfId="8298"/>
    <cellStyle name="Comma 5 3 2 2 2 4" xfId="6291"/>
    <cellStyle name="Comma 5 3 2 2 2 5" xfId="9752"/>
    <cellStyle name="Comma 5 3 2 2 2 6" xfId="4768"/>
    <cellStyle name="Comma 5 3 2 2 3" xfId="1000"/>
    <cellStyle name="Comma 5 3 2 2 3 2" xfId="1952"/>
    <cellStyle name="Comma 5 3 2 2 3 2 2" xfId="7241"/>
    <cellStyle name="Comma 5 3 2 2 3 3" xfId="3631"/>
    <cellStyle name="Comma 5 3 2 2 3 3 2" xfId="8646"/>
    <cellStyle name="Comma 5 3 2 2 3 4" xfId="6357"/>
    <cellStyle name="Comma 5 3 2 2 3 5" xfId="10100"/>
    <cellStyle name="Comma 5 3 2 2 3 6" xfId="4834"/>
    <cellStyle name="Comma 5 3 2 2 4" xfId="614"/>
    <cellStyle name="Comma 5 3 2 2 4 2" xfId="2602"/>
    <cellStyle name="Comma 5 3 2 2 4 2 2" xfId="7884"/>
    <cellStyle name="Comma 5 3 2 2 4 3" xfId="4265"/>
    <cellStyle name="Comma 5 3 2 2 4 3 2" xfId="9280"/>
    <cellStyle name="Comma 5 3 2 2 4 4" xfId="5972"/>
    <cellStyle name="Comma 5 3 2 2 4 5" xfId="10734"/>
    <cellStyle name="Comma 5 3 2 2 4 6" xfId="5478"/>
    <cellStyle name="Comma 5 3 2 2 5" xfId="1569"/>
    <cellStyle name="Comma 5 3 2 2 5 2" xfId="6858"/>
    <cellStyle name="Comma 5 3 2 2 6" xfId="3221"/>
    <cellStyle name="Comma 5 3 2 2 6 2" xfId="8237"/>
    <cellStyle name="Comma 5 3 2 2 7" xfId="5798"/>
    <cellStyle name="Comma 5 3 2 2 8" xfId="9691"/>
    <cellStyle name="Comma 5 3 2 2 9" xfId="4451"/>
    <cellStyle name="Comma 5 3 2 3" xfId="321"/>
    <cellStyle name="Comma 5 3 2 3 2" xfId="1001"/>
    <cellStyle name="Comma 5 3 2 3 2 2" xfId="1953"/>
    <cellStyle name="Comma 5 3 2 3 2 2 2" xfId="7242"/>
    <cellStyle name="Comma 5 3 2 3 2 3" xfId="3283"/>
    <cellStyle name="Comma 5 3 2 3 2 3 2" xfId="8299"/>
    <cellStyle name="Comma 5 3 2 3 2 4" xfId="6358"/>
    <cellStyle name="Comma 5 3 2 3 2 5" xfId="9753"/>
    <cellStyle name="Comma 5 3 2 3 2 6" xfId="4835"/>
    <cellStyle name="Comma 5 3 2 3 3" xfId="830"/>
    <cellStyle name="Comma 5 3 2 3 3 2" xfId="2498"/>
    <cellStyle name="Comma 5 3 2 3 3 2 2" xfId="7780"/>
    <cellStyle name="Comma 5 3 2 3 3 3" xfId="3632"/>
    <cellStyle name="Comma 5 3 2 3 3 3 2" xfId="8647"/>
    <cellStyle name="Comma 5 3 2 3 3 4" xfId="6187"/>
    <cellStyle name="Comma 5 3 2 3 3 5" xfId="10101"/>
    <cellStyle name="Comma 5 3 2 3 3 6" xfId="5374"/>
    <cellStyle name="Comma 5 3 2 3 4" xfId="1782"/>
    <cellStyle name="Comma 5 3 2 3 4 2" xfId="4161"/>
    <cellStyle name="Comma 5 3 2 3 4 2 2" xfId="9176"/>
    <cellStyle name="Comma 5 3 2 3 4 3" xfId="10630"/>
    <cellStyle name="Comma 5 3 2 3 4 4" xfId="7071"/>
    <cellStyle name="Comma 5 3 2 3 5" xfId="3117"/>
    <cellStyle name="Comma 5 3 2 3 5 2" xfId="8133"/>
    <cellStyle name="Comma 5 3 2 3 6" xfId="5694"/>
    <cellStyle name="Comma 5 3 2 3 7" xfId="9587"/>
    <cellStyle name="Comma 5 3 2 3 8" xfId="4664"/>
    <cellStyle name="Comma 5 3 2 4" xfId="730"/>
    <cellStyle name="Comma 5 3 2 4 2" xfId="1682"/>
    <cellStyle name="Comma 5 3 2 4 2 2" xfId="6971"/>
    <cellStyle name="Comma 5 3 2 4 3" xfId="3281"/>
    <cellStyle name="Comma 5 3 2 4 3 2" xfId="8297"/>
    <cellStyle name="Comma 5 3 2 4 4" xfId="6087"/>
    <cellStyle name="Comma 5 3 2 4 5" xfId="9751"/>
    <cellStyle name="Comma 5 3 2 4 6" xfId="4564"/>
    <cellStyle name="Comma 5 3 2 5" xfId="999"/>
    <cellStyle name="Comma 5 3 2 5 2" xfId="1951"/>
    <cellStyle name="Comma 5 3 2 5 2 2" xfId="7240"/>
    <cellStyle name="Comma 5 3 2 5 3" xfId="3630"/>
    <cellStyle name="Comma 5 3 2 5 3 2" xfId="8645"/>
    <cellStyle name="Comma 5 3 2 5 4" xfId="6356"/>
    <cellStyle name="Comma 5 3 2 5 5" xfId="10099"/>
    <cellStyle name="Comma 5 3 2 5 6" xfId="4833"/>
    <cellStyle name="Comma 5 3 2 6" xfId="507"/>
    <cellStyle name="Comma 5 3 2 6 2" xfId="2398"/>
    <cellStyle name="Comma 5 3 2 6 2 2" xfId="7680"/>
    <cellStyle name="Comma 5 3 2 6 3" xfId="4061"/>
    <cellStyle name="Comma 5 3 2 6 3 2" xfId="9076"/>
    <cellStyle name="Comma 5 3 2 6 4" xfId="5868"/>
    <cellStyle name="Comma 5 3 2 6 5" xfId="10530"/>
    <cellStyle name="Comma 5 3 2 6 6" xfId="5274"/>
    <cellStyle name="Comma 5 3 2 7" xfId="1465"/>
    <cellStyle name="Comma 5 3 2 7 2" xfId="6754"/>
    <cellStyle name="Comma 5 3 2 8" xfId="3017"/>
    <cellStyle name="Comma 5 3 2 8 2" xfId="8033"/>
    <cellStyle name="Comma 5 3 2 9" xfId="5594"/>
    <cellStyle name="Comma 5 3 3" xfId="264"/>
    <cellStyle name="Comma 5 3 3 10" xfId="4390"/>
    <cellStyle name="Comma 5 3 3 2" xfId="366"/>
    <cellStyle name="Comma 5 3 3 2 2" xfId="1003"/>
    <cellStyle name="Comma 5 3 3 2 2 2" xfId="1955"/>
    <cellStyle name="Comma 5 3 3 2 2 2 2" xfId="7244"/>
    <cellStyle name="Comma 5 3 3 2 2 3" xfId="3285"/>
    <cellStyle name="Comma 5 3 3 2 2 3 2" xfId="8301"/>
    <cellStyle name="Comma 5 3 3 2 2 4" xfId="6360"/>
    <cellStyle name="Comma 5 3 3 2 2 5" xfId="9755"/>
    <cellStyle name="Comma 5 3 3 2 2 6" xfId="4837"/>
    <cellStyle name="Comma 5 3 3 2 3" xfId="873"/>
    <cellStyle name="Comma 5 3 3 2 3 2" xfId="2541"/>
    <cellStyle name="Comma 5 3 3 2 3 2 2" xfId="7823"/>
    <cellStyle name="Comma 5 3 3 2 3 3" xfId="3634"/>
    <cellStyle name="Comma 5 3 3 2 3 3 2" xfId="8649"/>
    <cellStyle name="Comma 5 3 3 2 3 4" xfId="6230"/>
    <cellStyle name="Comma 5 3 3 2 3 5" xfId="10103"/>
    <cellStyle name="Comma 5 3 3 2 3 6" xfId="5417"/>
    <cellStyle name="Comma 5 3 3 2 4" xfId="1825"/>
    <cellStyle name="Comma 5 3 3 2 4 2" xfId="4204"/>
    <cellStyle name="Comma 5 3 3 2 4 2 2" xfId="9219"/>
    <cellStyle name="Comma 5 3 3 2 4 3" xfId="10673"/>
    <cellStyle name="Comma 5 3 3 2 4 4" xfId="7114"/>
    <cellStyle name="Comma 5 3 3 2 5" xfId="3160"/>
    <cellStyle name="Comma 5 3 3 2 5 2" xfId="8176"/>
    <cellStyle name="Comma 5 3 3 2 6" xfId="5737"/>
    <cellStyle name="Comma 5 3 3 2 7" xfId="9630"/>
    <cellStyle name="Comma 5 3 3 2 8" xfId="4707"/>
    <cellStyle name="Comma 5 3 3 3" xfId="773"/>
    <cellStyle name="Comma 5 3 3 3 2" xfId="1725"/>
    <cellStyle name="Comma 5 3 3 3 2 2" xfId="7014"/>
    <cellStyle name="Comma 5 3 3 3 3" xfId="3284"/>
    <cellStyle name="Comma 5 3 3 3 3 2" xfId="8300"/>
    <cellStyle name="Comma 5 3 3 3 4" xfId="6130"/>
    <cellStyle name="Comma 5 3 3 3 5" xfId="9754"/>
    <cellStyle name="Comma 5 3 3 3 6" xfId="4607"/>
    <cellStyle name="Comma 5 3 3 4" xfId="1002"/>
    <cellStyle name="Comma 5 3 3 4 2" xfId="1954"/>
    <cellStyle name="Comma 5 3 3 4 2 2" xfId="7243"/>
    <cellStyle name="Comma 5 3 3 4 3" xfId="3633"/>
    <cellStyle name="Comma 5 3 3 4 3 2" xfId="8648"/>
    <cellStyle name="Comma 5 3 3 4 4" xfId="6359"/>
    <cellStyle name="Comma 5 3 3 4 5" xfId="10102"/>
    <cellStyle name="Comma 5 3 3 4 6" xfId="4836"/>
    <cellStyle name="Comma 5 3 3 5" xfId="553"/>
    <cellStyle name="Comma 5 3 3 5 2" xfId="2441"/>
    <cellStyle name="Comma 5 3 3 5 2 2" xfId="7723"/>
    <cellStyle name="Comma 5 3 3 5 3" xfId="4104"/>
    <cellStyle name="Comma 5 3 3 5 3 2" xfId="9119"/>
    <cellStyle name="Comma 5 3 3 5 4" xfId="5911"/>
    <cellStyle name="Comma 5 3 3 5 5" xfId="10573"/>
    <cellStyle name="Comma 5 3 3 5 6" xfId="5317"/>
    <cellStyle name="Comma 5 3 3 6" xfId="1508"/>
    <cellStyle name="Comma 5 3 3 6 2" xfId="6797"/>
    <cellStyle name="Comma 5 3 3 7" xfId="3060"/>
    <cellStyle name="Comma 5 3 3 7 2" xfId="8076"/>
    <cellStyle name="Comma 5 3 3 8" xfId="5637"/>
    <cellStyle name="Comma 5 3 3 9" xfId="9530"/>
    <cellStyle name="Comma 5 3 4" xfId="185"/>
    <cellStyle name="Comma 5 3 4 10" xfId="4422"/>
    <cellStyle name="Comma 5 3 4 2" xfId="399"/>
    <cellStyle name="Comma 5 3 4 2 2" xfId="1005"/>
    <cellStyle name="Comma 5 3 4 2 2 2" xfId="1957"/>
    <cellStyle name="Comma 5 3 4 2 2 2 2" xfId="7246"/>
    <cellStyle name="Comma 5 3 4 2 2 3" xfId="3287"/>
    <cellStyle name="Comma 5 3 4 2 2 3 2" xfId="8303"/>
    <cellStyle name="Comma 5 3 4 2 2 4" xfId="6362"/>
    <cellStyle name="Comma 5 3 4 2 2 5" xfId="9757"/>
    <cellStyle name="Comma 5 3 4 2 2 6" xfId="4839"/>
    <cellStyle name="Comma 5 3 4 2 3" xfId="905"/>
    <cellStyle name="Comma 5 3 4 2 3 2" xfId="2573"/>
    <cellStyle name="Comma 5 3 4 2 3 2 2" xfId="7855"/>
    <cellStyle name="Comma 5 3 4 2 3 3" xfId="3636"/>
    <cellStyle name="Comma 5 3 4 2 3 3 2" xfId="8651"/>
    <cellStyle name="Comma 5 3 4 2 3 4" xfId="6262"/>
    <cellStyle name="Comma 5 3 4 2 3 5" xfId="10105"/>
    <cellStyle name="Comma 5 3 4 2 3 6" xfId="5449"/>
    <cellStyle name="Comma 5 3 4 2 4" xfId="1857"/>
    <cellStyle name="Comma 5 3 4 2 4 2" xfId="4236"/>
    <cellStyle name="Comma 5 3 4 2 4 2 2" xfId="9251"/>
    <cellStyle name="Comma 5 3 4 2 4 3" xfId="10705"/>
    <cellStyle name="Comma 5 3 4 2 4 4" xfId="7146"/>
    <cellStyle name="Comma 5 3 4 2 5" xfId="3192"/>
    <cellStyle name="Comma 5 3 4 2 5 2" xfId="8208"/>
    <cellStyle name="Comma 5 3 4 2 6" xfId="5769"/>
    <cellStyle name="Comma 5 3 4 2 7" xfId="9662"/>
    <cellStyle name="Comma 5 3 4 2 8" xfId="4739"/>
    <cellStyle name="Comma 5 3 4 3" xfId="700"/>
    <cellStyle name="Comma 5 3 4 3 2" xfId="1652"/>
    <cellStyle name="Comma 5 3 4 3 2 2" xfId="6941"/>
    <cellStyle name="Comma 5 3 4 3 3" xfId="3286"/>
    <cellStyle name="Comma 5 3 4 3 3 2" xfId="8302"/>
    <cellStyle name="Comma 5 3 4 3 4" xfId="6057"/>
    <cellStyle name="Comma 5 3 4 3 5" xfId="9756"/>
    <cellStyle name="Comma 5 3 4 3 6" xfId="4534"/>
    <cellStyle name="Comma 5 3 4 4" xfId="1004"/>
    <cellStyle name="Comma 5 3 4 4 2" xfId="1956"/>
    <cellStyle name="Comma 5 3 4 4 2 2" xfId="7245"/>
    <cellStyle name="Comma 5 3 4 4 3" xfId="3635"/>
    <cellStyle name="Comma 5 3 4 4 3 2" xfId="8650"/>
    <cellStyle name="Comma 5 3 4 4 4" xfId="6361"/>
    <cellStyle name="Comma 5 3 4 4 5" xfId="10104"/>
    <cellStyle name="Comma 5 3 4 4 6" xfId="4838"/>
    <cellStyle name="Comma 5 3 4 5" xfId="585"/>
    <cellStyle name="Comma 5 3 4 5 2" xfId="2368"/>
    <cellStyle name="Comma 5 3 4 5 2 2" xfId="7650"/>
    <cellStyle name="Comma 5 3 4 5 3" xfId="4031"/>
    <cellStyle name="Comma 5 3 4 5 3 2" xfId="9046"/>
    <cellStyle name="Comma 5 3 4 5 4" xfId="5943"/>
    <cellStyle name="Comma 5 3 4 5 5" xfId="10500"/>
    <cellStyle name="Comma 5 3 4 5 6" xfId="5244"/>
    <cellStyle name="Comma 5 3 4 6" xfId="1540"/>
    <cellStyle name="Comma 5 3 4 6 2" xfId="6829"/>
    <cellStyle name="Comma 5 3 4 7" xfId="2987"/>
    <cellStyle name="Comma 5 3 4 7 2" xfId="8003"/>
    <cellStyle name="Comma 5 3 4 8" xfId="5564"/>
    <cellStyle name="Comma 5 3 4 9" xfId="9457"/>
    <cellStyle name="Comma 5 3 5" xfId="291"/>
    <cellStyle name="Comma 5 3 5 2" xfId="1006"/>
    <cellStyle name="Comma 5 3 5 2 2" xfId="1958"/>
    <cellStyle name="Comma 5 3 5 2 2 2" xfId="7247"/>
    <cellStyle name="Comma 5 3 5 2 3" xfId="3288"/>
    <cellStyle name="Comma 5 3 5 2 3 2" xfId="8304"/>
    <cellStyle name="Comma 5 3 5 2 4" xfId="6363"/>
    <cellStyle name="Comma 5 3 5 2 5" xfId="9758"/>
    <cellStyle name="Comma 5 3 5 2 6" xfId="4840"/>
    <cellStyle name="Comma 5 3 5 3" xfId="800"/>
    <cellStyle name="Comma 5 3 5 3 2" xfId="2468"/>
    <cellStyle name="Comma 5 3 5 3 2 2" xfId="7750"/>
    <cellStyle name="Comma 5 3 5 3 3" xfId="3637"/>
    <cellStyle name="Comma 5 3 5 3 3 2" xfId="8652"/>
    <cellStyle name="Comma 5 3 5 3 4" xfId="6157"/>
    <cellStyle name="Comma 5 3 5 3 5" xfId="10106"/>
    <cellStyle name="Comma 5 3 5 3 6" xfId="5344"/>
    <cellStyle name="Comma 5 3 5 4" xfId="1752"/>
    <cellStyle name="Comma 5 3 5 4 2" xfId="4131"/>
    <cellStyle name="Comma 5 3 5 4 2 2" xfId="9146"/>
    <cellStyle name="Comma 5 3 5 4 3" xfId="10600"/>
    <cellStyle name="Comma 5 3 5 4 4" xfId="7041"/>
    <cellStyle name="Comma 5 3 5 5" xfId="3087"/>
    <cellStyle name="Comma 5 3 5 5 2" xfId="8103"/>
    <cellStyle name="Comma 5 3 5 6" xfId="5664"/>
    <cellStyle name="Comma 5 3 5 7" xfId="9557"/>
    <cellStyle name="Comma 5 3 5 8" xfId="4634"/>
    <cellStyle name="Comma 5 3 6" xfId="673"/>
    <cellStyle name="Comma 5 3 6 2" xfId="1007"/>
    <cellStyle name="Comma 5 3 6 2 2" xfId="1959"/>
    <cellStyle name="Comma 5 3 6 2 2 2" xfId="7248"/>
    <cellStyle name="Comma 5 3 6 2 3" xfId="3289"/>
    <cellStyle name="Comma 5 3 6 2 3 2" xfId="8305"/>
    <cellStyle name="Comma 5 3 6 2 4" xfId="6364"/>
    <cellStyle name="Comma 5 3 6 2 5" xfId="9759"/>
    <cellStyle name="Comma 5 3 6 2 6" xfId="4841"/>
    <cellStyle name="Comma 5 3 6 3" xfId="1398"/>
    <cellStyle name="Comma 5 3 6 3 2" xfId="2341"/>
    <cellStyle name="Comma 5 3 6 3 2 2" xfId="7623"/>
    <cellStyle name="Comma 5 3 6 3 3" xfId="3638"/>
    <cellStyle name="Comma 5 3 6 3 3 2" xfId="8653"/>
    <cellStyle name="Comma 5 3 6 3 4" xfId="6694"/>
    <cellStyle name="Comma 5 3 6 3 5" xfId="10107"/>
    <cellStyle name="Comma 5 3 6 3 6" xfId="5217"/>
    <cellStyle name="Comma 5 3 6 4" xfId="1625"/>
    <cellStyle name="Comma 5 3 6 4 2" xfId="4004"/>
    <cellStyle name="Comma 5 3 6 4 2 2" xfId="9019"/>
    <cellStyle name="Comma 5 3 6 4 3" xfId="10473"/>
    <cellStyle name="Comma 5 3 6 4 4" xfId="6914"/>
    <cellStyle name="Comma 5 3 6 5" xfId="2958"/>
    <cellStyle name="Comma 5 3 6 5 2" xfId="7974"/>
    <cellStyle name="Comma 5 3 6 6" xfId="6030"/>
    <cellStyle name="Comma 5 3 6 7" xfId="9430"/>
    <cellStyle name="Comma 5 3 6 8" xfId="4507"/>
    <cellStyle name="Comma 5 3 7" xfId="998"/>
    <cellStyle name="Comma 5 3 7 2" xfId="1950"/>
    <cellStyle name="Comma 5 3 7 2 2" xfId="7239"/>
    <cellStyle name="Comma 5 3 7 3" xfId="3280"/>
    <cellStyle name="Comma 5 3 7 3 2" xfId="8296"/>
    <cellStyle name="Comma 5 3 7 4" xfId="6355"/>
    <cellStyle name="Comma 5 3 7 5" xfId="9750"/>
    <cellStyle name="Comma 5 3 7 6" xfId="4832"/>
    <cellStyle name="Comma 5 3 8" xfId="473"/>
    <cellStyle name="Comma 5 3 8 2" xfId="2296"/>
    <cellStyle name="Comma 5 3 8 2 2" xfId="7578"/>
    <cellStyle name="Comma 5 3 8 3" xfId="3629"/>
    <cellStyle name="Comma 5 3 8 3 2" xfId="8644"/>
    <cellStyle name="Comma 5 3 8 4" xfId="5837"/>
    <cellStyle name="Comma 5 3 8 5" xfId="10098"/>
    <cellStyle name="Comma 5 3 8 6" xfId="5172"/>
    <cellStyle name="Comma 5 3 9" xfId="1432"/>
    <cellStyle name="Comma 5 3 9 2" xfId="3959"/>
    <cellStyle name="Comma 5 3 9 2 2" xfId="8974"/>
    <cellStyle name="Comma 5 3 9 3" xfId="10428"/>
    <cellStyle name="Comma 5 3 9 4" xfId="6723"/>
    <cellStyle name="Comma 5 4" xfId="162"/>
    <cellStyle name="Comma 5 4 10" xfId="2921"/>
    <cellStyle name="Comma 5 4 10 2" xfId="9393"/>
    <cellStyle name="Comma 5 4 10 3" xfId="7937"/>
    <cellStyle name="Comma 5 4 11" xfId="5545"/>
    <cellStyle name="Comma 5 4 12" xfId="9363"/>
    <cellStyle name="Comma 5 4 13" xfId="4323"/>
    <cellStyle name="Comma 5 4 2" xfId="227"/>
    <cellStyle name="Comma 5 4 2 10" xfId="9495"/>
    <cellStyle name="Comma 5 4 2 11" xfId="4355"/>
    <cellStyle name="Comma 5 4 2 2" xfId="436"/>
    <cellStyle name="Comma 5 4 2 2 2" xfId="942"/>
    <cellStyle name="Comma 5 4 2 2 2 2" xfId="1894"/>
    <cellStyle name="Comma 5 4 2 2 2 2 2" xfId="7183"/>
    <cellStyle name="Comma 5 4 2 2 2 3" xfId="3292"/>
    <cellStyle name="Comma 5 4 2 2 2 3 2" xfId="8308"/>
    <cellStyle name="Comma 5 4 2 2 2 4" xfId="6299"/>
    <cellStyle name="Comma 5 4 2 2 2 5" xfId="9762"/>
    <cellStyle name="Comma 5 4 2 2 2 6" xfId="4776"/>
    <cellStyle name="Comma 5 4 2 2 3" xfId="1010"/>
    <cellStyle name="Comma 5 4 2 2 3 2" xfId="1962"/>
    <cellStyle name="Comma 5 4 2 2 3 2 2" xfId="7251"/>
    <cellStyle name="Comma 5 4 2 2 3 3" xfId="3641"/>
    <cellStyle name="Comma 5 4 2 2 3 3 2" xfId="8656"/>
    <cellStyle name="Comma 5 4 2 2 3 4" xfId="6367"/>
    <cellStyle name="Comma 5 4 2 2 3 5" xfId="10110"/>
    <cellStyle name="Comma 5 4 2 2 3 6" xfId="4844"/>
    <cellStyle name="Comma 5 4 2 2 4" xfId="622"/>
    <cellStyle name="Comma 5 4 2 2 4 2" xfId="2610"/>
    <cellStyle name="Comma 5 4 2 2 4 2 2" xfId="7892"/>
    <cellStyle name="Comma 5 4 2 2 4 3" xfId="4273"/>
    <cellStyle name="Comma 5 4 2 2 4 3 2" xfId="9288"/>
    <cellStyle name="Comma 5 4 2 2 4 4" xfId="5980"/>
    <cellStyle name="Comma 5 4 2 2 4 5" xfId="10742"/>
    <cellStyle name="Comma 5 4 2 2 4 6" xfId="5486"/>
    <cellStyle name="Comma 5 4 2 2 5" xfId="1577"/>
    <cellStyle name="Comma 5 4 2 2 5 2" xfId="6866"/>
    <cellStyle name="Comma 5 4 2 2 6" xfId="3229"/>
    <cellStyle name="Comma 5 4 2 2 6 2" xfId="8245"/>
    <cellStyle name="Comma 5 4 2 2 7" xfId="5806"/>
    <cellStyle name="Comma 5 4 2 2 8" xfId="9699"/>
    <cellStyle name="Comma 5 4 2 2 9" xfId="4459"/>
    <cellStyle name="Comma 5 4 2 3" xfId="329"/>
    <cellStyle name="Comma 5 4 2 3 2" xfId="1011"/>
    <cellStyle name="Comma 5 4 2 3 2 2" xfId="1963"/>
    <cellStyle name="Comma 5 4 2 3 2 2 2" xfId="7252"/>
    <cellStyle name="Comma 5 4 2 3 2 3" xfId="3293"/>
    <cellStyle name="Comma 5 4 2 3 2 3 2" xfId="8309"/>
    <cellStyle name="Comma 5 4 2 3 2 4" xfId="6368"/>
    <cellStyle name="Comma 5 4 2 3 2 5" xfId="9763"/>
    <cellStyle name="Comma 5 4 2 3 2 6" xfId="4845"/>
    <cellStyle name="Comma 5 4 2 3 3" xfId="838"/>
    <cellStyle name="Comma 5 4 2 3 3 2" xfId="2506"/>
    <cellStyle name="Comma 5 4 2 3 3 2 2" xfId="7788"/>
    <cellStyle name="Comma 5 4 2 3 3 3" xfId="3642"/>
    <cellStyle name="Comma 5 4 2 3 3 3 2" xfId="8657"/>
    <cellStyle name="Comma 5 4 2 3 3 4" xfId="6195"/>
    <cellStyle name="Comma 5 4 2 3 3 5" xfId="10111"/>
    <cellStyle name="Comma 5 4 2 3 3 6" xfId="5382"/>
    <cellStyle name="Comma 5 4 2 3 4" xfId="1790"/>
    <cellStyle name="Comma 5 4 2 3 4 2" xfId="4169"/>
    <cellStyle name="Comma 5 4 2 3 4 2 2" xfId="9184"/>
    <cellStyle name="Comma 5 4 2 3 4 3" xfId="10638"/>
    <cellStyle name="Comma 5 4 2 3 4 4" xfId="7079"/>
    <cellStyle name="Comma 5 4 2 3 5" xfId="3125"/>
    <cellStyle name="Comma 5 4 2 3 5 2" xfId="8141"/>
    <cellStyle name="Comma 5 4 2 3 6" xfId="5702"/>
    <cellStyle name="Comma 5 4 2 3 7" xfId="9595"/>
    <cellStyle name="Comma 5 4 2 3 8" xfId="4672"/>
    <cellStyle name="Comma 5 4 2 4" xfId="738"/>
    <cellStyle name="Comma 5 4 2 4 2" xfId="1690"/>
    <cellStyle name="Comma 5 4 2 4 2 2" xfId="6979"/>
    <cellStyle name="Comma 5 4 2 4 3" xfId="3291"/>
    <cellStyle name="Comma 5 4 2 4 3 2" xfId="8307"/>
    <cellStyle name="Comma 5 4 2 4 4" xfId="6095"/>
    <cellStyle name="Comma 5 4 2 4 5" xfId="9761"/>
    <cellStyle name="Comma 5 4 2 4 6" xfId="4572"/>
    <cellStyle name="Comma 5 4 2 5" xfId="1009"/>
    <cellStyle name="Comma 5 4 2 5 2" xfId="1961"/>
    <cellStyle name="Comma 5 4 2 5 2 2" xfId="7250"/>
    <cellStyle name="Comma 5 4 2 5 3" xfId="3640"/>
    <cellStyle name="Comma 5 4 2 5 3 2" xfId="8655"/>
    <cellStyle name="Comma 5 4 2 5 4" xfId="6366"/>
    <cellStyle name="Comma 5 4 2 5 5" xfId="10109"/>
    <cellStyle name="Comma 5 4 2 5 6" xfId="4843"/>
    <cellStyle name="Comma 5 4 2 6" xfId="515"/>
    <cellStyle name="Comma 5 4 2 6 2" xfId="2406"/>
    <cellStyle name="Comma 5 4 2 6 2 2" xfId="7688"/>
    <cellStyle name="Comma 5 4 2 6 3" xfId="4069"/>
    <cellStyle name="Comma 5 4 2 6 3 2" xfId="9084"/>
    <cellStyle name="Comma 5 4 2 6 4" xfId="5876"/>
    <cellStyle name="Comma 5 4 2 6 5" xfId="10538"/>
    <cellStyle name="Comma 5 4 2 6 6" xfId="5282"/>
    <cellStyle name="Comma 5 4 2 7" xfId="1473"/>
    <cellStyle name="Comma 5 4 2 7 2" xfId="6762"/>
    <cellStyle name="Comma 5 4 2 8" xfId="3025"/>
    <cellStyle name="Comma 5 4 2 8 2" xfId="8041"/>
    <cellStyle name="Comma 5 4 2 9" xfId="5602"/>
    <cellStyle name="Comma 5 4 3" xfId="272"/>
    <cellStyle name="Comma 5 4 3 10" xfId="4398"/>
    <cellStyle name="Comma 5 4 3 2" xfId="374"/>
    <cellStyle name="Comma 5 4 3 2 2" xfId="1013"/>
    <cellStyle name="Comma 5 4 3 2 2 2" xfId="1965"/>
    <cellStyle name="Comma 5 4 3 2 2 2 2" xfId="7254"/>
    <cellStyle name="Comma 5 4 3 2 2 3" xfId="3295"/>
    <cellStyle name="Comma 5 4 3 2 2 3 2" xfId="8311"/>
    <cellStyle name="Comma 5 4 3 2 2 4" xfId="6370"/>
    <cellStyle name="Comma 5 4 3 2 2 5" xfId="9765"/>
    <cellStyle name="Comma 5 4 3 2 2 6" xfId="4847"/>
    <cellStyle name="Comma 5 4 3 2 3" xfId="881"/>
    <cellStyle name="Comma 5 4 3 2 3 2" xfId="2549"/>
    <cellStyle name="Comma 5 4 3 2 3 2 2" xfId="7831"/>
    <cellStyle name="Comma 5 4 3 2 3 3" xfId="3644"/>
    <cellStyle name="Comma 5 4 3 2 3 3 2" xfId="8659"/>
    <cellStyle name="Comma 5 4 3 2 3 4" xfId="6238"/>
    <cellStyle name="Comma 5 4 3 2 3 5" xfId="10113"/>
    <cellStyle name="Comma 5 4 3 2 3 6" xfId="5425"/>
    <cellStyle name="Comma 5 4 3 2 4" xfId="1833"/>
    <cellStyle name="Comma 5 4 3 2 4 2" xfId="4212"/>
    <cellStyle name="Comma 5 4 3 2 4 2 2" xfId="9227"/>
    <cellStyle name="Comma 5 4 3 2 4 3" xfId="10681"/>
    <cellStyle name="Comma 5 4 3 2 4 4" xfId="7122"/>
    <cellStyle name="Comma 5 4 3 2 5" xfId="3168"/>
    <cellStyle name="Comma 5 4 3 2 5 2" xfId="8184"/>
    <cellStyle name="Comma 5 4 3 2 6" xfId="5745"/>
    <cellStyle name="Comma 5 4 3 2 7" xfId="9638"/>
    <cellStyle name="Comma 5 4 3 2 8" xfId="4715"/>
    <cellStyle name="Comma 5 4 3 3" xfId="781"/>
    <cellStyle name="Comma 5 4 3 3 2" xfId="1733"/>
    <cellStyle name="Comma 5 4 3 3 2 2" xfId="7022"/>
    <cellStyle name="Comma 5 4 3 3 3" xfId="3294"/>
    <cellStyle name="Comma 5 4 3 3 3 2" xfId="8310"/>
    <cellStyle name="Comma 5 4 3 3 4" xfId="6138"/>
    <cellStyle name="Comma 5 4 3 3 5" xfId="9764"/>
    <cellStyle name="Comma 5 4 3 3 6" xfId="4615"/>
    <cellStyle name="Comma 5 4 3 4" xfId="1012"/>
    <cellStyle name="Comma 5 4 3 4 2" xfId="1964"/>
    <cellStyle name="Comma 5 4 3 4 2 2" xfId="7253"/>
    <cellStyle name="Comma 5 4 3 4 3" xfId="3643"/>
    <cellStyle name="Comma 5 4 3 4 3 2" xfId="8658"/>
    <cellStyle name="Comma 5 4 3 4 4" xfId="6369"/>
    <cellStyle name="Comma 5 4 3 4 5" xfId="10112"/>
    <cellStyle name="Comma 5 4 3 4 6" xfId="4846"/>
    <cellStyle name="Comma 5 4 3 5" xfId="561"/>
    <cellStyle name="Comma 5 4 3 5 2" xfId="2449"/>
    <cellStyle name="Comma 5 4 3 5 2 2" xfId="7731"/>
    <cellStyle name="Comma 5 4 3 5 3" xfId="4112"/>
    <cellStyle name="Comma 5 4 3 5 3 2" xfId="9127"/>
    <cellStyle name="Comma 5 4 3 5 4" xfId="5919"/>
    <cellStyle name="Comma 5 4 3 5 5" xfId="10581"/>
    <cellStyle name="Comma 5 4 3 5 6" xfId="5325"/>
    <cellStyle name="Comma 5 4 3 6" xfId="1516"/>
    <cellStyle name="Comma 5 4 3 6 2" xfId="6805"/>
    <cellStyle name="Comma 5 4 3 7" xfId="3068"/>
    <cellStyle name="Comma 5 4 3 7 2" xfId="8084"/>
    <cellStyle name="Comma 5 4 3 8" xfId="5645"/>
    <cellStyle name="Comma 5 4 3 9" xfId="9538"/>
    <cellStyle name="Comma 5 4 4" xfId="191"/>
    <cellStyle name="Comma 5 4 4 10" xfId="4428"/>
    <cellStyle name="Comma 5 4 4 2" xfId="405"/>
    <cellStyle name="Comma 5 4 4 2 2" xfId="1015"/>
    <cellStyle name="Comma 5 4 4 2 2 2" xfId="1967"/>
    <cellStyle name="Comma 5 4 4 2 2 2 2" xfId="7256"/>
    <cellStyle name="Comma 5 4 4 2 2 3" xfId="3297"/>
    <cellStyle name="Comma 5 4 4 2 2 3 2" xfId="8313"/>
    <cellStyle name="Comma 5 4 4 2 2 4" xfId="6372"/>
    <cellStyle name="Comma 5 4 4 2 2 5" xfId="9767"/>
    <cellStyle name="Comma 5 4 4 2 2 6" xfId="4849"/>
    <cellStyle name="Comma 5 4 4 2 3" xfId="911"/>
    <cellStyle name="Comma 5 4 4 2 3 2" xfId="2579"/>
    <cellStyle name="Comma 5 4 4 2 3 2 2" xfId="7861"/>
    <cellStyle name="Comma 5 4 4 2 3 3" xfId="3646"/>
    <cellStyle name="Comma 5 4 4 2 3 3 2" xfId="8661"/>
    <cellStyle name="Comma 5 4 4 2 3 4" xfId="6268"/>
    <cellStyle name="Comma 5 4 4 2 3 5" xfId="10115"/>
    <cellStyle name="Comma 5 4 4 2 3 6" xfId="5455"/>
    <cellStyle name="Comma 5 4 4 2 4" xfId="1863"/>
    <cellStyle name="Comma 5 4 4 2 4 2" xfId="4242"/>
    <cellStyle name="Comma 5 4 4 2 4 2 2" xfId="9257"/>
    <cellStyle name="Comma 5 4 4 2 4 3" xfId="10711"/>
    <cellStyle name="Comma 5 4 4 2 4 4" xfId="7152"/>
    <cellStyle name="Comma 5 4 4 2 5" xfId="3198"/>
    <cellStyle name="Comma 5 4 4 2 5 2" xfId="8214"/>
    <cellStyle name="Comma 5 4 4 2 6" xfId="5775"/>
    <cellStyle name="Comma 5 4 4 2 7" xfId="9668"/>
    <cellStyle name="Comma 5 4 4 2 8" xfId="4745"/>
    <cellStyle name="Comma 5 4 4 3" xfId="706"/>
    <cellStyle name="Comma 5 4 4 3 2" xfId="1658"/>
    <cellStyle name="Comma 5 4 4 3 2 2" xfId="6947"/>
    <cellStyle name="Comma 5 4 4 3 3" xfId="3296"/>
    <cellStyle name="Comma 5 4 4 3 3 2" xfId="8312"/>
    <cellStyle name="Comma 5 4 4 3 4" xfId="6063"/>
    <cellStyle name="Comma 5 4 4 3 5" xfId="9766"/>
    <cellStyle name="Comma 5 4 4 3 6" xfId="4540"/>
    <cellStyle name="Comma 5 4 4 4" xfId="1014"/>
    <cellStyle name="Comma 5 4 4 4 2" xfId="1966"/>
    <cellStyle name="Comma 5 4 4 4 2 2" xfId="7255"/>
    <cellStyle name="Comma 5 4 4 4 3" xfId="3645"/>
    <cellStyle name="Comma 5 4 4 4 3 2" xfId="8660"/>
    <cellStyle name="Comma 5 4 4 4 4" xfId="6371"/>
    <cellStyle name="Comma 5 4 4 4 5" xfId="10114"/>
    <cellStyle name="Comma 5 4 4 4 6" xfId="4848"/>
    <cellStyle name="Comma 5 4 4 5" xfId="591"/>
    <cellStyle name="Comma 5 4 4 5 2" xfId="2374"/>
    <cellStyle name="Comma 5 4 4 5 2 2" xfId="7656"/>
    <cellStyle name="Comma 5 4 4 5 3" xfId="4037"/>
    <cellStyle name="Comma 5 4 4 5 3 2" xfId="9052"/>
    <cellStyle name="Comma 5 4 4 5 4" xfId="5949"/>
    <cellStyle name="Comma 5 4 4 5 5" xfId="10506"/>
    <cellStyle name="Comma 5 4 4 5 6" xfId="5250"/>
    <cellStyle name="Comma 5 4 4 6" xfId="1546"/>
    <cellStyle name="Comma 5 4 4 6 2" xfId="6835"/>
    <cellStyle name="Comma 5 4 4 7" xfId="2993"/>
    <cellStyle name="Comma 5 4 4 7 2" xfId="8009"/>
    <cellStyle name="Comma 5 4 4 8" xfId="5570"/>
    <cellStyle name="Comma 5 4 4 9" xfId="9463"/>
    <cellStyle name="Comma 5 4 5" xfId="297"/>
    <cellStyle name="Comma 5 4 5 2" xfId="1016"/>
    <cellStyle name="Comma 5 4 5 2 2" xfId="1968"/>
    <cellStyle name="Comma 5 4 5 2 2 2" xfId="7257"/>
    <cellStyle name="Comma 5 4 5 2 3" xfId="3298"/>
    <cellStyle name="Comma 5 4 5 2 3 2" xfId="8314"/>
    <cellStyle name="Comma 5 4 5 2 4" xfId="6373"/>
    <cellStyle name="Comma 5 4 5 2 5" xfId="9768"/>
    <cellStyle name="Comma 5 4 5 2 6" xfId="4850"/>
    <cellStyle name="Comma 5 4 5 3" xfId="806"/>
    <cellStyle name="Comma 5 4 5 3 2" xfId="2474"/>
    <cellStyle name="Comma 5 4 5 3 2 2" xfId="7756"/>
    <cellStyle name="Comma 5 4 5 3 3" xfId="3647"/>
    <cellStyle name="Comma 5 4 5 3 3 2" xfId="8662"/>
    <cellStyle name="Comma 5 4 5 3 4" xfId="6163"/>
    <cellStyle name="Comma 5 4 5 3 5" xfId="10116"/>
    <cellStyle name="Comma 5 4 5 3 6" xfId="5350"/>
    <cellStyle name="Comma 5 4 5 4" xfId="1758"/>
    <cellStyle name="Comma 5 4 5 4 2" xfId="4137"/>
    <cellStyle name="Comma 5 4 5 4 2 2" xfId="9152"/>
    <cellStyle name="Comma 5 4 5 4 3" xfId="10606"/>
    <cellStyle name="Comma 5 4 5 4 4" xfId="7047"/>
    <cellStyle name="Comma 5 4 5 5" xfId="3093"/>
    <cellStyle name="Comma 5 4 5 5 2" xfId="8109"/>
    <cellStyle name="Comma 5 4 5 6" xfId="5670"/>
    <cellStyle name="Comma 5 4 5 7" xfId="9563"/>
    <cellStyle name="Comma 5 4 5 8" xfId="4640"/>
    <cellStyle name="Comma 5 4 6" xfId="681"/>
    <cellStyle name="Comma 5 4 6 2" xfId="1017"/>
    <cellStyle name="Comma 5 4 6 2 2" xfId="1969"/>
    <cellStyle name="Comma 5 4 6 2 2 2" xfId="7258"/>
    <cellStyle name="Comma 5 4 6 2 3" xfId="3299"/>
    <cellStyle name="Comma 5 4 6 2 3 2" xfId="8315"/>
    <cellStyle name="Comma 5 4 6 2 4" xfId="6374"/>
    <cellStyle name="Comma 5 4 6 2 5" xfId="9769"/>
    <cellStyle name="Comma 5 4 6 2 6" xfId="4851"/>
    <cellStyle name="Comma 5 4 6 3" xfId="1382"/>
    <cellStyle name="Comma 5 4 6 3 2" xfId="2349"/>
    <cellStyle name="Comma 5 4 6 3 2 2" xfId="7631"/>
    <cellStyle name="Comma 5 4 6 3 3" xfId="3648"/>
    <cellStyle name="Comma 5 4 6 3 3 2" xfId="8663"/>
    <cellStyle name="Comma 5 4 6 3 4" xfId="6678"/>
    <cellStyle name="Comma 5 4 6 3 5" xfId="10117"/>
    <cellStyle name="Comma 5 4 6 3 6" xfId="5225"/>
    <cellStyle name="Comma 5 4 6 4" xfId="1633"/>
    <cellStyle name="Comma 5 4 6 4 2" xfId="4012"/>
    <cellStyle name="Comma 5 4 6 4 2 2" xfId="9027"/>
    <cellStyle name="Comma 5 4 6 4 3" xfId="10481"/>
    <cellStyle name="Comma 5 4 6 4 4" xfId="6922"/>
    <cellStyle name="Comma 5 4 6 5" xfId="2966"/>
    <cellStyle name="Comma 5 4 6 5 2" xfId="7982"/>
    <cellStyle name="Comma 5 4 6 6" xfId="6038"/>
    <cellStyle name="Comma 5 4 6 7" xfId="9438"/>
    <cellStyle name="Comma 5 4 6 8" xfId="4515"/>
    <cellStyle name="Comma 5 4 7" xfId="1008"/>
    <cellStyle name="Comma 5 4 7 2" xfId="1960"/>
    <cellStyle name="Comma 5 4 7 2 2" xfId="7249"/>
    <cellStyle name="Comma 5 4 7 3" xfId="3290"/>
    <cellStyle name="Comma 5 4 7 3 2" xfId="8306"/>
    <cellStyle name="Comma 5 4 7 4" xfId="6365"/>
    <cellStyle name="Comma 5 4 7 5" xfId="9760"/>
    <cellStyle name="Comma 5 4 7 6" xfId="4842"/>
    <cellStyle name="Comma 5 4 8" xfId="479"/>
    <cellStyle name="Comma 5 4 8 2" xfId="2304"/>
    <cellStyle name="Comma 5 4 8 2 2" xfId="7586"/>
    <cellStyle name="Comma 5 4 8 3" xfId="3639"/>
    <cellStyle name="Comma 5 4 8 3 2" xfId="8654"/>
    <cellStyle name="Comma 5 4 8 4" xfId="5843"/>
    <cellStyle name="Comma 5 4 8 5" xfId="10108"/>
    <cellStyle name="Comma 5 4 8 6" xfId="5180"/>
    <cellStyle name="Comma 5 4 9" xfId="1440"/>
    <cellStyle name="Comma 5 4 9 2" xfId="3967"/>
    <cellStyle name="Comma 5 4 9 2 2" xfId="8982"/>
    <cellStyle name="Comma 5 4 9 3" xfId="10436"/>
    <cellStyle name="Comma 5 4 9 4" xfId="6730"/>
    <cellStyle name="Comma 5 5" xfId="130"/>
    <cellStyle name="Comma 5 5 10" xfId="5523"/>
    <cellStyle name="Comma 5 5 11" xfId="9343"/>
    <cellStyle name="Comma 5 5 12" xfId="4335"/>
    <cellStyle name="Comma 5 5 2" xfId="251"/>
    <cellStyle name="Comma 5 5 2 10" xfId="4378"/>
    <cellStyle name="Comma 5 5 2 2" xfId="353"/>
    <cellStyle name="Comma 5 5 2 2 2" xfId="1020"/>
    <cellStyle name="Comma 5 5 2 2 2 2" xfId="1972"/>
    <cellStyle name="Comma 5 5 2 2 2 2 2" xfId="7261"/>
    <cellStyle name="Comma 5 5 2 2 2 3" xfId="3302"/>
    <cellStyle name="Comma 5 5 2 2 2 3 2" xfId="8318"/>
    <cellStyle name="Comma 5 5 2 2 2 4" xfId="6377"/>
    <cellStyle name="Comma 5 5 2 2 2 5" xfId="9772"/>
    <cellStyle name="Comma 5 5 2 2 2 6" xfId="4854"/>
    <cellStyle name="Comma 5 5 2 2 3" xfId="861"/>
    <cellStyle name="Comma 5 5 2 2 3 2" xfId="2529"/>
    <cellStyle name="Comma 5 5 2 2 3 2 2" xfId="7811"/>
    <cellStyle name="Comma 5 5 2 2 3 3" xfId="3651"/>
    <cellStyle name="Comma 5 5 2 2 3 3 2" xfId="8666"/>
    <cellStyle name="Comma 5 5 2 2 3 4" xfId="6218"/>
    <cellStyle name="Comma 5 5 2 2 3 5" xfId="10120"/>
    <cellStyle name="Comma 5 5 2 2 3 6" xfId="5405"/>
    <cellStyle name="Comma 5 5 2 2 4" xfId="1813"/>
    <cellStyle name="Comma 5 5 2 2 4 2" xfId="4192"/>
    <cellStyle name="Comma 5 5 2 2 4 2 2" xfId="9207"/>
    <cellStyle name="Comma 5 5 2 2 4 3" xfId="10661"/>
    <cellStyle name="Comma 5 5 2 2 4 4" xfId="7102"/>
    <cellStyle name="Comma 5 5 2 2 5" xfId="3148"/>
    <cellStyle name="Comma 5 5 2 2 5 2" xfId="8164"/>
    <cellStyle name="Comma 5 5 2 2 6" xfId="5725"/>
    <cellStyle name="Comma 5 5 2 2 7" xfId="9618"/>
    <cellStyle name="Comma 5 5 2 2 8" xfId="4695"/>
    <cellStyle name="Comma 5 5 2 3" xfId="761"/>
    <cellStyle name="Comma 5 5 2 3 2" xfId="1713"/>
    <cellStyle name="Comma 5 5 2 3 2 2" xfId="7002"/>
    <cellStyle name="Comma 5 5 2 3 3" xfId="3301"/>
    <cellStyle name="Comma 5 5 2 3 3 2" xfId="8317"/>
    <cellStyle name="Comma 5 5 2 3 4" xfId="6118"/>
    <cellStyle name="Comma 5 5 2 3 5" xfId="9771"/>
    <cellStyle name="Comma 5 5 2 3 6" xfId="4595"/>
    <cellStyle name="Comma 5 5 2 4" xfId="1019"/>
    <cellStyle name="Comma 5 5 2 4 2" xfId="1971"/>
    <cellStyle name="Comma 5 5 2 4 2 2" xfId="7260"/>
    <cellStyle name="Comma 5 5 2 4 3" xfId="3650"/>
    <cellStyle name="Comma 5 5 2 4 3 2" xfId="8665"/>
    <cellStyle name="Comma 5 5 2 4 4" xfId="6376"/>
    <cellStyle name="Comma 5 5 2 4 5" xfId="10119"/>
    <cellStyle name="Comma 5 5 2 4 6" xfId="4853"/>
    <cellStyle name="Comma 5 5 2 5" xfId="540"/>
    <cellStyle name="Comma 5 5 2 5 2" xfId="2429"/>
    <cellStyle name="Comma 5 5 2 5 2 2" xfId="7711"/>
    <cellStyle name="Comma 5 5 2 5 3" xfId="4092"/>
    <cellStyle name="Comma 5 5 2 5 3 2" xfId="9107"/>
    <cellStyle name="Comma 5 5 2 5 4" xfId="5899"/>
    <cellStyle name="Comma 5 5 2 5 5" xfId="10561"/>
    <cellStyle name="Comma 5 5 2 5 6" xfId="5305"/>
    <cellStyle name="Comma 5 5 2 6" xfId="1496"/>
    <cellStyle name="Comma 5 5 2 6 2" xfId="6785"/>
    <cellStyle name="Comma 5 5 2 7" xfId="3048"/>
    <cellStyle name="Comma 5 5 2 7 2" xfId="8064"/>
    <cellStyle name="Comma 5 5 2 8" xfId="5625"/>
    <cellStyle name="Comma 5 5 2 9" xfId="9518"/>
    <cellStyle name="Comma 5 5 3" xfId="206"/>
    <cellStyle name="Comma 5 5 3 10" xfId="4440"/>
    <cellStyle name="Comma 5 5 3 2" xfId="417"/>
    <cellStyle name="Comma 5 5 3 2 2" xfId="1022"/>
    <cellStyle name="Comma 5 5 3 2 2 2" xfId="1974"/>
    <cellStyle name="Comma 5 5 3 2 2 2 2" xfId="7263"/>
    <cellStyle name="Comma 5 5 3 2 2 3" xfId="3304"/>
    <cellStyle name="Comma 5 5 3 2 2 3 2" xfId="8320"/>
    <cellStyle name="Comma 5 5 3 2 2 4" xfId="6379"/>
    <cellStyle name="Comma 5 5 3 2 2 5" xfId="9774"/>
    <cellStyle name="Comma 5 5 3 2 2 6" xfId="4856"/>
    <cellStyle name="Comma 5 5 3 2 3" xfId="923"/>
    <cellStyle name="Comma 5 5 3 2 3 2" xfId="2591"/>
    <cellStyle name="Comma 5 5 3 2 3 2 2" xfId="7873"/>
    <cellStyle name="Comma 5 5 3 2 3 3" xfId="3653"/>
    <cellStyle name="Comma 5 5 3 2 3 3 2" xfId="8668"/>
    <cellStyle name="Comma 5 5 3 2 3 4" xfId="6280"/>
    <cellStyle name="Comma 5 5 3 2 3 5" xfId="10122"/>
    <cellStyle name="Comma 5 5 3 2 3 6" xfId="5467"/>
    <cellStyle name="Comma 5 5 3 2 4" xfId="1875"/>
    <cellStyle name="Comma 5 5 3 2 4 2" xfId="4254"/>
    <cellStyle name="Comma 5 5 3 2 4 2 2" xfId="9269"/>
    <cellStyle name="Comma 5 5 3 2 4 3" xfId="10723"/>
    <cellStyle name="Comma 5 5 3 2 4 4" xfId="7164"/>
    <cellStyle name="Comma 5 5 3 2 5" xfId="3210"/>
    <cellStyle name="Comma 5 5 3 2 5 2" xfId="8226"/>
    <cellStyle name="Comma 5 5 3 2 6" xfId="5787"/>
    <cellStyle name="Comma 5 5 3 2 7" xfId="9680"/>
    <cellStyle name="Comma 5 5 3 2 8" xfId="4757"/>
    <cellStyle name="Comma 5 5 3 3" xfId="718"/>
    <cellStyle name="Comma 5 5 3 3 2" xfId="1670"/>
    <cellStyle name="Comma 5 5 3 3 2 2" xfId="6959"/>
    <cellStyle name="Comma 5 5 3 3 3" xfId="3303"/>
    <cellStyle name="Comma 5 5 3 3 3 2" xfId="8319"/>
    <cellStyle name="Comma 5 5 3 3 4" xfId="6075"/>
    <cellStyle name="Comma 5 5 3 3 5" xfId="9773"/>
    <cellStyle name="Comma 5 5 3 3 6" xfId="4552"/>
    <cellStyle name="Comma 5 5 3 4" xfId="1021"/>
    <cellStyle name="Comma 5 5 3 4 2" xfId="1973"/>
    <cellStyle name="Comma 5 5 3 4 2 2" xfId="7262"/>
    <cellStyle name="Comma 5 5 3 4 3" xfId="3652"/>
    <cellStyle name="Comma 5 5 3 4 3 2" xfId="8667"/>
    <cellStyle name="Comma 5 5 3 4 4" xfId="6378"/>
    <cellStyle name="Comma 5 5 3 4 5" xfId="10121"/>
    <cellStyle name="Comma 5 5 3 4 6" xfId="4855"/>
    <cellStyle name="Comma 5 5 3 5" xfId="603"/>
    <cellStyle name="Comma 5 5 3 5 2" xfId="2386"/>
    <cellStyle name="Comma 5 5 3 5 2 2" xfId="7668"/>
    <cellStyle name="Comma 5 5 3 5 3" xfId="4049"/>
    <cellStyle name="Comma 5 5 3 5 3 2" xfId="9064"/>
    <cellStyle name="Comma 5 5 3 5 4" xfId="5961"/>
    <cellStyle name="Comma 5 5 3 5 5" xfId="10518"/>
    <cellStyle name="Comma 5 5 3 5 6" xfId="5262"/>
    <cellStyle name="Comma 5 5 3 6" xfId="1558"/>
    <cellStyle name="Comma 5 5 3 6 2" xfId="6847"/>
    <cellStyle name="Comma 5 5 3 7" xfId="3005"/>
    <cellStyle name="Comma 5 5 3 7 2" xfId="8021"/>
    <cellStyle name="Comma 5 5 3 8" xfId="5582"/>
    <cellStyle name="Comma 5 5 3 9" xfId="9475"/>
    <cellStyle name="Comma 5 5 4" xfId="309"/>
    <cellStyle name="Comma 5 5 4 2" xfId="1023"/>
    <cellStyle name="Comma 5 5 4 2 2" xfId="1975"/>
    <cellStyle name="Comma 5 5 4 2 2 2" xfId="7264"/>
    <cellStyle name="Comma 5 5 4 2 3" xfId="3305"/>
    <cellStyle name="Comma 5 5 4 2 3 2" xfId="8321"/>
    <cellStyle name="Comma 5 5 4 2 4" xfId="6380"/>
    <cellStyle name="Comma 5 5 4 2 5" xfId="9775"/>
    <cellStyle name="Comma 5 5 4 2 6" xfId="4857"/>
    <cellStyle name="Comma 5 5 4 3" xfId="818"/>
    <cellStyle name="Comma 5 5 4 3 2" xfId="2486"/>
    <cellStyle name="Comma 5 5 4 3 2 2" xfId="7768"/>
    <cellStyle name="Comma 5 5 4 3 3" xfId="3654"/>
    <cellStyle name="Comma 5 5 4 3 3 2" xfId="8669"/>
    <cellStyle name="Comma 5 5 4 3 4" xfId="6175"/>
    <cellStyle name="Comma 5 5 4 3 5" xfId="10123"/>
    <cellStyle name="Comma 5 5 4 3 6" xfId="5362"/>
    <cellStyle name="Comma 5 5 4 4" xfId="1770"/>
    <cellStyle name="Comma 5 5 4 4 2" xfId="4149"/>
    <cellStyle name="Comma 5 5 4 4 2 2" xfId="9164"/>
    <cellStyle name="Comma 5 5 4 4 3" xfId="10618"/>
    <cellStyle name="Comma 5 5 4 4 4" xfId="7059"/>
    <cellStyle name="Comma 5 5 4 5" xfId="3105"/>
    <cellStyle name="Comma 5 5 4 5 2" xfId="8121"/>
    <cellStyle name="Comma 5 5 4 6" xfId="5682"/>
    <cellStyle name="Comma 5 5 4 7" xfId="9575"/>
    <cellStyle name="Comma 5 5 4 8" xfId="4652"/>
    <cellStyle name="Comma 5 5 5" xfId="659"/>
    <cellStyle name="Comma 5 5 5 2" xfId="1611"/>
    <cellStyle name="Comma 5 5 5 2 2" xfId="6900"/>
    <cellStyle name="Comma 5 5 5 3" xfId="3300"/>
    <cellStyle name="Comma 5 5 5 3 2" xfId="8316"/>
    <cellStyle name="Comma 5 5 5 4" xfId="6016"/>
    <cellStyle name="Comma 5 5 5 5" xfId="9770"/>
    <cellStyle name="Comma 5 5 5 6" xfId="4493"/>
    <cellStyle name="Comma 5 5 6" xfId="1018"/>
    <cellStyle name="Comma 5 5 6 2" xfId="1970"/>
    <cellStyle name="Comma 5 5 6 2 2" xfId="7259"/>
    <cellStyle name="Comma 5 5 6 3" xfId="3649"/>
    <cellStyle name="Comma 5 5 6 3 2" xfId="8664"/>
    <cellStyle name="Comma 5 5 6 4" xfId="6375"/>
    <cellStyle name="Comma 5 5 6 5" xfId="10118"/>
    <cellStyle name="Comma 5 5 6 6" xfId="4852"/>
    <cellStyle name="Comma 5 5 7" xfId="494"/>
    <cellStyle name="Comma 5 5 7 2" xfId="2327"/>
    <cellStyle name="Comma 5 5 7 2 2" xfId="7609"/>
    <cellStyle name="Comma 5 5 7 3" xfId="3990"/>
    <cellStyle name="Comma 5 5 7 3 2" xfId="9005"/>
    <cellStyle name="Comma 5 5 7 4" xfId="5855"/>
    <cellStyle name="Comma 5 5 7 5" xfId="10459"/>
    <cellStyle name="Comma 5 5 7 6" xfId="5203"/>
    <cellStyle name="Comma 5 5 8" xfId="1453"/>
    <cellStyle name="Comma 5 5 8 2" xfId="9416"/>
    <cellStyle name="Comma 5 5 8 3" xfId="6742"/>
    <cellStyle name="Comma 5 5 9" xfId="2944"/>
    <cellStyle name="Comma 5 5 9 2" xfId="7960"/>
    <cellStyle name="Comma 5 6" xfId="234"/>
    <cellStyle name="Comma 5 6 10" xfId="4361"/>
    <cellStyle name="Comma 5 6 2" xfId="336"/>
    <cellStyle name="Comma 5 6 2 2" xfId="1025"/>
    <cellStyle name="Comma 5 6 2 2 2" xfId="1977"/>
    <cellStyle name="Comma 5 6 2 2 2 2" xfId="7266"/>
    <cellStyle name="Comma 5 6 2 2 3" xfId="3307"/>
    <cellStyle name="Comma 5 6 2 2 3 2" xfId="8323"/>
    <cellStyle name="Comma 5 6 2 2 4" xfId="6382"/>
    <cellStyle name="Comma 5 6 2 2 5" xfId="9777"/>
    <cellStyle name="Comma 5 6 2 2 6" xfId="4859"/>
    <cellStyle name="Comma 5 6 2 3" xfId="844"/>
    <cellStyle name="Comma 5 6 2 3 2" xfId="2512"/>
    <cellStyle name="Comma 5 6 2 3 2 2" xfId="7794"/>
    <cellStyle name="Comma 5 6 2 3 3" xfId="3656"/>
    <cellStyle name="Comma 5 6 2 3 3 2" xfId="8671"/>
    <cellStyle name="Comma 5 6 2 3 4" xfId="6201"/>
    <cellStyle name="Comma 5 6 2 3 5" xfId="10125"/>
    <cellStyle name="Comma 5 6 2 3 6" xfId="5388"/>
    <cellStyle name="Comma 5 6 2 4" xfId="1796"/>
    <cellStyle name="Comma 5 6 2 4 2" xfId="4175"/>
    <cellStyle name="Comma 5 6 2 4 2 2" xfId="9190"/>
    <cellStyle name="Comma 5 6 2 4 3" xfId="10644"/>
    <cellStyle name="Comma 5 6 2 4 4" xfId="7085"/>
    <cellStyle name="Comma 5 6 2 5" xfId="3131"/>
    <cellStyle name="Comma 5 6 2 5 2" xfId="8147"/>
    <cellStyle name="Comma 5 6 2 6" xfId="5708"/>
    <cellStyle name="Comma 5 6 2 7" xfId="9601"/>
    <cellStyle name="Comma 5 6 2 8" xfId="4678"/>
    <cellStyle name="Comma 5 6 3" xfId="744"/>
    <cellStyle name="Comma 5 6 3 2" xfId="1696"/>
    <cellStyle name="Comma 5 6 3 2 2" xfId="6985"/>
    <cellStyle name="Comma 5 6 3 3" xfId="3306"/>
    <cellStyle name="Comma 5 6 3 3 2" xfId="8322"/>
    <cellStyle name="Comma 5 6 3 4" xfId="6101"/>
    <cellStyle name="Comma 5 6 3 5" xfId="9776"/>
    <cellStyle name="Comma 5 6 3 6" xfId="4578"/>
    <cellStyle name="Comma 5 6 4" xfId="1024"/>
    <cellStyle name="Comma 5 6 4 2" xfId="1976"/>
    <cellStyle name="Comma 5 6 4 2 2" xfId="7265"/>
    <cellStyle name="Comma 5 6 4 3" xfId="3655"/>
    <cellStyle name="Comma 5 6 4 3 2" xfId="8670"/>
    <cellStyle name="Comma 5 6 4 4" xfId="6381"/>
    <cellStyle name="Comma 5 6 4 5" xfId="10124"/>
    <cellStyle name="Comma 5 6 4 6" xfId="4858"/>
    <cellStyle name="Comma 5 6 5" xfId="523"/>
    <cellStyle name="Comma 5 6 5 2" xfId="2412"/>
    <cellStyle name="Comma 5 6 5 2 2" xfId="7694"/>
    <cellStyle name="Comma 5 6 5 3" xfId="4075"/>
    <cellStyle name="Comma 5 6 5 3 2" xfId="9090"/>
    <cellStyle name="Comma 5 6 5 4" xfId="5882"/>
    <cellStyle name="Comma 5 6 5 5" xfId="10544"/>
    <cellStyle name="Comma 5 6 5 6" xfId="5288"/>
    <cellStyle name="Comma 5 6 6" xfId="1479"/>
    <cellStyle name="Comma 5 6 6 2" xfId="6768"/>
    <cellStyle name="Comma 5 6 7" xfId="3031"/>
    <cellStyle name="Comma 5 6 7 2" xfId="8047"/>
    <cellStyle name="Comma 5 6 8" xfId="5608"/>
    <cellStyle name="Comma 5 6 9" xfId="9501"/>
    <cellStyle name="Comma 5 7" xfId="172"/>
    <cellStyle name="Comma 5 7 10" xfId="4409"/>
    <cellStyle name="Comma 5 7 2" xfId="386"/>
    <cellStyle name="Comma 5 7 2 2" xfId="1027"/>
    <cellStyle name="Comma 5 7 2 2 2" xfId="1979"/>
    <cellStyle name="Comma 5 7 2 2 2 2" xfId="7268"/>
    <cellStyle name="Comma 5 7 2 2 3" xfId="3309"/>
    <cellStyle name="Comma 5 7 2 2 3 2" xfId="8325"/>
    <cellStyle name="Comma 5 7 2 2 4" xfId="6384"/>
    <cellStyle name="Comma 5 7 2 2 5" xfId="9779"/>
    <cellStyle name="Comma 5 7 2 2 6" xfId="4861"/>
    <cellStyle name="Comma 5 7 2 3" xfId="892"/>
    <cellStyle name="Comma 5 7 2 3 2" xfId="2560"/>
    <cellStyle name="Comma 5 7 2 3 2 2" xfId="7842"/>
    <cellStyle name="Comma 5 7 2 3 3" xfId="3658"/>
    <cellStyle name="Comma 5 7 2 3 3 2" xfId="8673"/>
    <cellStyle name="Comma 5 7 2 3 4" xfId="6249"/>
    <cellStyle name="Comma 5 7 2 3 5" xfId="10127"/>
    <cellStyle name="Comma 5 7 2 3 6" xfId="5436"/>
    <cellStyle name="Comma 5 7 2 4" xfId="1844"/>
    <cellStyle name="Comma 5 7 2 4 2" xfId="4223"/>
    <cellStyle name="Comma 5 7 2 4 2 2" xfId="9238"/>
    <cellStyle name="Comma 5 7 2 4 3" xfId="10692"/>
    <cellStyle name="Comma 5 7 2 4 4" xfId="7133"/>
    <cellStyle name="Comma 5 7 2 5" xfId="3179"/>
    <cellStyle name="Comma 5 7 2 5 2" xfId="8195"/>
    <cellStyle name="Comma 5 7 2 6" xfId="5756"/>
    <cellStyle name="Comma 5 7 2 7" xfId="9649"/>
    <cellStyle name="Comma 5 7 2 8" xfId="4726"/>
    <cellStyle name="Comma 5 7 3" xfId="687"/>
    <cellStyle name="Comma 5 7 3 2" xfId="1639"/>
    <cellStyle name="Comma 5 7 3 2 2" xfId="6928"/>
    <cellStyle name="Comma 5 7 3 3" xfId="3308"/>
    <cellStyle name="Comma 5 7 3 3 2" xfId="8324"/>
    <cellStyle name="Comma 5 7 3 4" xfId="6044"/>
    <cellStyle name="Comma 5 7 3 5" xfId="9778"/>
    <cellStyle name="Comma 5 7 3 6" xfId="4521"/>
    <cellStyle name="Comma 5 7 4" xfId="1026"/>
    <cellStyle name="Comma 5 7 4 2" xfId="1978"/>
    <cellStyle name="Comma 5 7 4 2 2" xfId="7267"/>
    <cellStyle name="Comma 5 7 4 3" xfId="3657"/>
    <cellStyle name="Comma 5 7 4 3 2" xfId="8672"/>
    <cellStyle name="Comma 5 7 4 4" xfId="6383"/>
    <cellStyle name="Comma 5 7 4 5" xfId="10126"/>
    <cellStyle name="Comma 5 7 4 6" xfId="4860"/>
    <cellStyle name="Comma 5 7 5" xfId="572"/>
    <cellStyle name="Comma 5 7 5 2" xfId="2355"/>
    <cellStyle name="Comma 5 7 5 2 2" xfId="7637"/>
    <cellStyle name="Comma 5 7 5 3" xfId="4018"/>
    <cellStyle name="Comma 5 7 5 3 2" xfId="9033"/>
    <cellStyle name="Comma 5 7 5 4" xfId="5930"/>
    <cellStyle name="Comma 5 7 5 5" xfId="10487"/>
    <cellStyle name="Comma 5 7 5 6" xfId="5231"/>
    <cellStyle name="Comma 5 7 6" xfId="1527"/>
    <cellStyle name="Comma 5 7 6 2" xfId="6816"/>
    <cellStyle name="Comma 5 7 7" xfId="2974"/>
    <cellStyle name="Comma 5 7 7 2" xfId="7990"/>
    <cellStyle name="Comma 5 7 8" xfId="5551"/>
    <cellStyle name="Comma 5 7 9" xfId="9444"/>
    <cellStyle name="Comma 5 8" xfId="442"/>
    <cellStyle name="Comma 5 8 2" xfId="948"/>
    <cellStyle name="Comma 5 8 2 2" xfId="1900"/>
    <cellStyle name="Comma 5 8 2 2 2" xfId="7189"/>
    <cellStyle name="Comma 5 8 2 3" xfId="3310"/>
    <cellStyle name="Comma 5 8 2 3 2" xfId="8326"/>
    <cellStyle name="Comma 5 8 2 4" xfId="6305"/>
    <cellStyle name="Comma 5 8 2 5" xfId="9780"/>
    <cellStyle name="Comma 5 8 2 6" xfId="4782"/>
    <cellStyle name="Comma 5 8 3" xfId="1028"/>
    <cellStyle name="Comma 5 8 3 2" xfId="1980"/>
    <cellStyle name="Comma 5 8 3 2 2" xfId="7269"/>
    <cellStyle name="Comma 5 8 3 3" xfId="3659"/>
    <cellStyle name="Comma 5 8 3 3 2" xfId="8674"/>
    <cellStyle name="Comma 5 8 3 4" xfId="6385"/>
    <cellStyle name="Comma 5 8 3 5" xfId="10128"/>
    <cellStyle name="Comma 5 8 3 6" xfId="4862"/>
    <cellStyle name="Comma 5 8 4" xfId="628"/>
    <cellStyle name="Comma 5 8 4 2" xfId="2616"/>
    <cellStyle name="Comma 5 8 4 2 2" xfId="7898"/>
    <cellStyle name="Comma 5 8 4 3" xfId="4279"/>
    <cellStyle name="Comma 5 8 4 3 2" xfId="9294"/>
    <cellStyle name="Comma 5 8 4 4" xfId="5986"/>
    <cellStyle name="Comma 5 8 4 5" xfId="10748"/>
    <cellStyle name="Comma 5 8 4 6" xfId="5492"/>
    <cellStyle name="Comma 5 8 5" xfId="1583"/>
    <cellStyle name="Comma 5 8 5 2" xfId="6872"/>
    <cellStyle name="Comma 5 8 6" xfId="3235"/>
    <cellStyle name="Comma 5 8 6 2" xfId="8251"/>
    <cellStyle name="Comma 5 8 7" xfId="5812"/>
    <cellStyle name="Comma 5 8 8" xfId="9705"/>
    <cellStyle name="Comma 5 8 9" xfId="4465"/>
    <cellStyle name="Comma 5 9" xfId="278"/>
    <cellStyle name="Comma 5 9 2" xfId="1029"/>
    <cellStyle name="Comma 5 9 2 2" xfId="1981"/>
    <cellStyle name="Comma 5 9 2 2 2" xfId="7270"/>
    <cellStyle name="Comma 5 9 2 3" xfId="3311"/>
    <cellStyle name="Comma 5 9 2 3 2" xfId="8327"/>
    <cellStyle name="Comma 5 9 2 4" xfId="6386"/>
    <cellStyle name="Comma 5 9 2 5" xfId="9781"/>
    <cellStyle name="Comma 5 9 2 6" xfId="4863"/>
    <cellStyle name="Comma 5 9 3" xfId="787"/>
    <cellStyle name="Comma 5 9 3 2" xfId="2455"/>
    <cellStyle name="Comma 5 9 3 2 2" xfId="7737"/>
    <cellStyle name="Comma 5 9 3 3" xfId="3660"/>
    <cellStyle name="Comma 5 9 3 3 2" xfId="8675"/>
    <cellStyle name="Comma 5 9 3 4" xfId="6144"/>
    <cellStyle name="Comma 5 9 3 5" xfId="10129"/>
    <cellStyle name="Comma 5 9 3 6" xfId="5331"/>
    <cellStyle name="Comma 5 9 4" xfId="1739"/>
    <cellStyle name="Comma 5 9 4 2" xfId="4118"/>
    <cellStyle name="Comma 5 9 4 2 2" xfId="9133"/>
    <cellStyle name="Comma 5 9 4 3" xfId="10587"/>
    <cellStyle name="Comma 5 9 4 4" xfId="7028"/>
    <cellStyle name="Comma 5 9 5" xfId="3074"/>
    <cellStyle name="Comma 5 9 5 2" xfId="8090"/>
    <cellStyle name="Comma 5 9 6" xfId="5651"/>
    <cellStyle name="Comma 5 9 7" xfId="9544"/>
    <cellStyle name="Comma 5 9 8" xfId="4621"/>
    <cellStyle name="Comma 6" xfId="64"/>
    <cellStyle name="Comma 6 10" xfId="2906"/>
    <cellStyle name="Comma 6 10 2" xfId="9378"/>
    <cellStyle name="Comma 6 10 3" xfId="7922"/>
    <cellStyle name="Comma 6 11" xfId="5505"/>
    <cellStyle name="Comma 6 12" xfId="9348"/>
    <cellStyle name="Comma 6 13" xfId="4321"/>
    <cellStyle name="Comma 6 2" xfId="137"/>
    <cellStyle name="Comma 6 2 10" xfId="5528"/>
    <cellStyle name="Comma 6 2 11" xfId="9421"/>
    <cellStyle name="Comma 6 2 12" xfId="4340"/>
    <cellStyle name="Comma 6 2 2" xfId="211"/>
    <cellStyle name="Comma 6 2 2 10" xfId="4444"/>
    <cellStyle name="Comma 6 2 2 2" xfId="421"/>
    <cellStyle name="Comma 6 2 2 2 2" xfId="1033"/>
    <cellStyle name="Comma 6 2 2 2 2 2" xfId="1985"/>
    <cellStyle name="Comma 6 2 2 2 2 2 2" xfId="7274"/>
    <cellStyle name="Comma 6 2 2 2 2 3" xfId="3315"/>
    <cellStyle name="Comma 6 2 2 2 2 3 2" xfId="8331"/>
    <cellStyle name="Comma 6 2 2 2 2 4" xfId="6390"/>
    <cellStyle name="Comma 6 2 2 2 2 5" xfId="9785"/>
    <cellStyle name="Comma 6 2 2 2 2 6" xfId="4867"/>
    <cellStyle name="Comma 6 2 2 2 3" xfId="927"/>
    <cellStyle name="Comma 6 2 2 2 3 2" xfId="2595"/>
    <cellStyle name="Comma 6 2 2 2 3 2 2" xfId="7877"/>
    <cellStyle name="Comma 6 2 2 2 3 3" xfId="3664"/>
    <cellStyle name="Comma 6 2 2 2 3 3 2" xfId="8679"/>
    <cellStyle name="Comma 6 2 2 2 3 4" xfId="6284"/>
    <cellStyle name="Comma 6 2 2 2 3 5" xfId="10133"/>
    <cellStyle name="Comma 6 2 2 2 3 6" xfId="5471"/>
    <cellStyle name="Comma 6 2 2 2 4" xfId="1879"/>
    <cellStyle name="Comma 6 2 2 2 4 2" xfId="4258"/>
    <cellStyle name="Comma 6 2 2 2 4 2 2" xfId="9273"/>
    <cellStyle name="Comma 6 2 2 2 4 3" xfId="10727"/>
    <cellStyle name="Comma 6 2 2 2 4 4" xfId="7168"/>
    <cellStyle name="Comma 6 2 2 2 5" xfId="3214"/>
    <cellStyle name="Comma 6 2 2 2 5 2" xfId="8230"/>
    <cellStyle name="Comma 6 2 2 2 6" xfId="5791"/>
    <cellStyle name="Comma 6 2 2 2 7" xfId="9684"/>
    <cellStyle name="Comma 6 2 2 2 8" xfId="4761"/>
    <cellStyle name="Comma 6 2 2 3" xfId="723"/>
    <cellStyle name="Comma 6 2 2 3 2" xfId="1675"/>
    <cellStyle name="Comma 6 2 2 3 2 2" xfId="6964"/>
    <cellStyle name="Comma 6 2 2 3 3" xfId="3314"/>
    <cellStyle name="Comma 6 2 2 3 3 2" xfId="8330"/>
    <cellStyle name="Comma 6 2 2 3 4" xfId="6080"/>
    <cellStyle name="Comma 6 2 2 3 5" xfId="9784"/>
    <cellStyle name="Comma 6 2 2 3 6" xfId="4557"/>
    <cellStyle name="Comma 6 2 2 4" xfId="1032"/>
    <cellStyle name="Comma 6 2 2 4 2" xfId="1984"/>
    <cellStyle name="Comma 6 2 2 4 2 2" xfId="7273"/>
    <cellStyle name="Comma 6 2 2 4 3" xfId="3663"/>
    <cellStyle name="Comma 6 2 2 4 3 2" xfId="8678"/>
    <cellStyle name="Comma 6 2 2 4 4" xfId="6389"/>
    <cellStyle name="Comma 6 2 2 4 5" xfId="10132"/>
    <cellStyle name="Comma 6 2 2 4 6" xfId="4866"/>
    <cellStyle name="Comma 6 2 2 5" xfId="607"/>
    <cellStyle name="Comma 6 2 2 5 2" xfId="2391"/>
    <cellStyle name="Comma 6 2 2 5 2 2" xfId="7673"/>
    <cellStyle name="Comma 6 2 2 5 3" xfId="4054"/>
    <cellStyle name="Comma 6 2 2 5 3 2" xfId="9069"/>
    <cellStyle name="Comma 6 2 2 5 4" xfId="5965"/>
    <cellStyle name="Comma 6 2 2 5 5" xfId="10523"/>
    <cellStyle name="Comma 6 2 2 5 6" xfId="5267"/>
    <cellStyle name="Comma 6 2 2 6" xfId="1562"/>
    <cellStyle name="Comma 6 2 2 6 2" xfId="6851"/>
    <cellStyle name="Comma 6 2 2 7" xfId="3010"/>
    <cellStyle name="Comma 6 2 2 7 2" xfId="8026"/>
    <cellStyle name="Comma 6 2 2 8" xfId="5587"/>
    <cellStyle name="Comma 6 2 2 9" xfId="9480"/>
    <cellStyle name="Comma 6 2 3" xfId="378"/>
    <cellStyle name="Comma 6 2 3 2" xfId="885"/>
    <cellStyle name="Comma 6 2 3 2 2" xfId="1837"/>
    <cellStyle name="Comma 6 2 3 2 2 2" xfId="7126"/>
    <cellStyle name="Comma 6 2 3 2 3" xfId="3316"/>
    <cellStyle name="Comma 6 2 3 2 3 2" xfId="8332"/>
    <cellStyle name="Comma 6 2 3 2 4" xfId="6242"/>
    <cellStyle name="Comma 6 2 3 2 5" xfId="9786"/>
    <cellStyle name="Comma 6 2 3 2 6" xfId="4719"/>
    <cellStyle name="Comma 6 2 3 3" xfId="1034"/>
    <cellStyle name="Comma 6 2 3 3 2" xfId="1986"/>
    <cellStyle name="Comma 6 2 3 3 2 2" xfId="7275"/>
    <cellStyle name="Comma 6 2 3 3 3" xfId="3665"/>
    <cellStyle name="Comma 6 2 3 3 3 2" xfId="8680"/>
    <cellStyle name="Comma 6 2 3 3 4" xfId="6391"/>
    <cellStyle name="Comma 6 2 3 3 5" xfId="10134"/>
    <cellStyle name="Comma 6 2 3 3 6" xfId="4868"/>
    <cellStyle name="Comma 6 2 3 4" xfId="565"/>
    <cellStyle name="Comma 6 2 3 4 2" xfId="2553"/>
    <cellStyle name="Comma 6 2 3 4 2 2" xfId="7835"/>
    <cellStyle name="Comma 6 2 3 4 3" xfId="4216"/>
    <cellStyle name="Comma 6 2 3 4 3 2" xfId="9231"/>
    <cellStyle name="Comma 6 2 3 4 4" xfId="5923"/>
    <cellStyle name="Comma 6 2 3 4 5" xfId="10685"/>
    <cellStyle name="Comma 6 2 3 4 6" xfId="5429"/>
    <cellStyle name="Comma 6 2 3 5" xfId="1520"/>
    <cellStyle name="Comma 6 2 3 5 2" xfId="6809"/>
    <cellStyle name="Comma 6 2 3 6" xfId="3172"/>
    <cellStyle name="Comma 6 2 3 6 2" xfId="8188"/>
    <cellStyle name="Comma 6 2 3 7" xfId="5749"/>
    <cellStyle name="Comma 6 2 3 8" xfId="9642"/>
    <cellStyle name="Comma 6 2 3 9" xfId="4402"/>
    <cellStyle name="Comma 6 2 4" xfId="314"/>
    <cellStyle name="Comma 6 2 4 2" xfId="1035"/>
    <cellStyle name="Comma 6 2 4 2 2" xfId="1987"/>
    <cellStyle name="Comma 6 2 4 2 2 2" xfId="7276"/>
    <cellStyle name="Comma 6 2 4 2 3" xfId="3317"/>
    <cellStyle name="Comma 6 2 4 2 3 2" xfId="8333"/>
    <cellStyle name="Comma 6 2 4 2 4" xfId="6392"/>
    <cellStyle name="Comma 6 2 4 2 5" xfId="9787"/>
    <cellStyle name="Comma 6 2 4 2 6" xfId="4869"/>
    <cellStyle name="Comma 6 2 4 3" xfId="823"/>
    <cellStyle name="Comma 6 2 4 3 2" xfId="2491"/>
    <cellStyle name="Comma 6 2 4 3 2 2" xfId="7773"/>
    <cellStyle name="Comma 6 2 4 3 3" xfId="3666"/>
    <cellStyle name="Comma 6 2 4 3 3 2" xfId="8681"/>
    <cellStyle name="Comma 6 2 4 3 4" xfId="6180"/>
    <cellStyle name="Comma 6 2 4 3 5" xfId="10135"/>
    <cellStyle name="Comma 6 2 4 3 6" xfId="5367"/>
    <cellStyle name="Comma 6 2 4 4" xfId="1775"/>
    <cellStyle name="Comma 6 2 4 4 2" xfId="4154"/>
    <cellStyle name="Comma 6 2 4 4 2 2" xfId="9169"/>
    <cellStyle name="Comma 6 2 4 4 3" xfId="10623"/>
    <cellStyle name="Comma 6 2 4 4 4" xfId="7064"/>
    <cellStyle name="Comma 6 2 4 5" xfId="3110"/>
    <cellStyle name="Comma 6 2 4 5 2" xfId="8126"/>
    <cellStyle name="Comma 6 2 4 6" xfId="5687"/>
    <cellStyle name="Comma 6 2 4 7" xfId="9580"/>
    <cellStyle name="Comma 6 2 4 8" xfId="4657"/>
    <cellStyle name="Comma 6 2 5" xfId="664"/>
    <cellStyle name="Comma 6 2 5 2" xfId="1616"/>
    <cellStyle name="Comma 6 2 5 2 2" xfId="6905"/>
    <cellStyle name="Comma 6 2 5 3" xfId="3313"/>
    <cellStyle name="Comma 6 2 5 3 2" xfId="8329"/>
    <cellStyle name="Comma 6 2 5 4" xfId="6021"/>
    <cellStyle name="Comma 6 2 5 5" xfId="9783"/>
    <cellStyle name="Comma 6 2 5 6" xfId="4498"/>
    <cellStyle name="Comma 6 2 6" xfId="1031"/>
    <cellStyle name="Comma 6 2 6 2" xfId="1983"/>
    <cellStyle name="Comma 6 2 6 2 2" xfId="7272"/>
    <cellStyle name="Comma 6 2 6 3" xfId="3662"/>
    <cellStyle name="Comma 6 2 6 3 2" xfId="8677"/>
    <cellStyle name="Comma 6 2 6 4" xfId="6388"/>
    <cellStyle name="Comma 6 2 6 5" xfId="10131"/>
    <cellStyle name="Comma 6 2 6 6" xfId="4865"/>
    <cellStyle name="Comma 6 2 7" xfId="499"/>
    <cellStyle name="Comma 6 2 7 2" xfId="2332"/>
    <cellStyle name="Comma 6 2 7 2 2" xfId="7614"/>
    <cellStyle name="Comma 6 2 7 3" xfId="3995"/>
    <cellStyle name="Comma 6 2 7 3 2" xfId="9010"/>
    <cellStyle name="Comma 6 2 7 4" xfId="5860"/>
    <cellStyle name="Comma 6 2 7 5" xfId="10464"/>
    <cellStyle name="Comma 6 2 7 6" xfId="5208"/>
    <cellStyle name="Comma 6 2 8" xfId="1458"/>
    <cellStyle name="Comma 6 2 8 2" xfId="6747"/>
    <cellStyle name="Comma 6 2 9" xfId="2949"/>
    <cellStyle name="Comma 6 2 9 2" xfId="7965"/>
    <cellStyle name="Comma 6 3" xfId="256"/>
    <cellStyle name="Comma 6 3 10" xfId="4383"/>
    <cellStyle name="Comma 6 3 2" xfId="358"/>
    <cellStyle name="Comma 6 3 2 2" xfId="1037"/>
    <cellStyle name="Comma 6 3 2 2 2" xfId="1989"/>
    <cellStyle name="Comma 6 3 2 2 2 2" xfId="7278"/>
    <cellStyle name="Comma 6 3 2 2 3" xfId="3319"/>
    <cellStyle name="Comma 6 3 2 2 3 2" xfId="8335"/>
    <cellStyle name="Comma 6 3 2 2 4" xfId="6394"/>
    <cellStyle name="Comma 6 3 2 2 5" xfId="9789"/>
    <cellStyle name="Comma 6 3 2 2 6" xfId="4871"/>
    <cellStyle name="Comma 6 3 2 3" xfId="866"/>
    <cellStyle name="Comma 6 3 2 3 2" xfId="2534"/>
    <cellStyle name="Comma 6 3 2 3 2 2" xfId="7816"/>
    <cellStyle name="Comma 6 3 2 3 3" xfId="3668"/>
    <cellStyle name="Comma 6 3 2 3 3 2" xfId="8683"/>
    <cellStyle name="Comma 6 3 2 3 4" xfId="6223"/>
    <cellStyle name="Comma 6 3 2 3 5" xfId="10137"/>
    <cellStyle name="Comma 6 3 2 3 6" xfId="5410"/>
    <cellStyle name="Comma 6 3 2 4" xfId="1818"/>
    <cellStyle name="Comma 6 3 2 4 2" xfId="4197"/>
    <cellStyle name="Comma 6 3 2 4 2 2" xfId="9212"/>
    <cellStyle name="Comma 6 3 2 4 3" xfId="10666"/>
    <cellStyle name="Comma 6 3 2 4 4" xfId="7107"/>
    <cellStyle name="Comma 6 3 2 5" xfId="3153"/>
    <cellStyle name="Comma 6 3 2 5 2" xfId="8169"/>
    <cellStyle name="Comma 6 3 2 6" xfId="5730"/>
    <cellStyle name="Comma 6 3 2 7" xfId="9623"/>
    <cellStyle name="Comma 6 3 2 8" xfId="4700"/>
    <cellStyle name="Comma 6 3 3" xfId="766"/>
    <cellStyle name="Comma 6 3 3 2" xfId="1718"/>
    <cellStyle name="Comma 6 3 3 2 2" xfId="7007"/>
    <cellStyle name="Comma 6 3 3 3" xfId="3318"/>
    <cellStyle name="Comma 6 3 3 3 2" xfId="8334"/>
    <cellStyle name="Comma 6 3 3 4" xfId="6123"/>
    <cellStyle name="Comma 6 3 3 5" xfId="9788"/>
    <cellStyle name="Comma 6 3 3 6" xfId="4600"/>
    <cellStyle name="Comma 6 3 4" xfId="1036"/>
    <cellStyle name="Comma 6 3 4 2" xfId="1988"/>
    <cellStyle name="Comma 6 3 4 2 2" xfId="7277"/>
    <cellStyle name="Comma 6 3 4 3" xfId="3667"/>
    <cellStyle name="Comma 6 3 4 3 2" xfId="8682"/>
    <cellStyle name="Comma 6 3 4 4" xfId="6393"/>
    <cellStyle name="Comma 6 3 4 5" xfId="10136"/>
    <cellStyle name="Comma 6 3 4 6" xfId="4870"/>
    <cellStyle name="Comma 6 3 5" xfId="545"/>
    <cellStyle name="Comma 6 3 5 2" xfId="2434"/>
    <cellStyle name="Comma 6 3 5 2 2" xfId="7716"/>
    <cellStyle name="Comma 6 3 5 3" xfId="4097"/>
    <cellStyle name="Comma 6 3 5 3 2" xfId="9112"/>
    <cellStyle name="Comma 6 3 5 4" xfId="5904"/>
    <cellStyle name="Comma 6 3 5 5" xfId="10566"/>
    <cellStyle name="Comma 6 3 5 6" xfId="5310"/>
    <cellStyle name="Comma 6 3 6" xfId="1501"/>
    <cellStyle name="Comma 6 3 6 2" xfId="6790"/>
    <cellStyle name="Comma 6 3 7" xfId="3053"/>
    <cellStyle name="Comma 6 3 7 2" xfId="8069"/>
    <cellStyle name="Comma 6 3 8" xfId="5630"/>
    <cellStyle name="Comma 6 3 9" xfId="9523"/>
    <cellStyle name="Comma 6 4" xfId="189"/>
    <cellStyle name="Comma 6 4 10" xfId="4426"/>
    <cellStyle name="Comma 6 4 2" xfId="403"/>
    <cellStyle name="Comma 6 4 2 2" xfId="1039"/>
    <cellStyle name="Comma 6 4 2 2 2" xfId="1991"/>
    <cellStyle name="Comma 6 4 2 2 2 2" xfId="7280"/>
    <cellStyle name="Comma 6 4 2 2 3" xfId="3321"/>
    <cellStyle name="Comma 6 4 2 2 3 2" xfId="8337"/>
    <cellStyle name="Comma 6 4 2 2 4" xfId="6396"/>
    <cellStyle name="Comma 6 4 2 2 5" xfId="9791"/>
    <cellStyle name="Comma 6 4 2 2 6" xfId="4873"/>
    <cellStyle name="Comma 6 4 2 3" xfId="909"/>
    <cellStyle name="Comma 6 4 2 3 2" xfId="2577"/>
    <cellStyle name="Comma 6 4 2 3 2 2" xfId="7859"/>
    <cellStyle name="Comma 6 4 2 3 3" xfId="3670"/>
    <cellStyle name="Comma 6 4 2 3 3 2" xfId="8685"/>
    <cellStyle name="Comma 6 4 2 3 4" xfId="6266"/>
    <cellStyle name="Comma 6 4 2 3 5" xfId="10139"/>
    <cellStyle name="Comma 6 4 2 3 6" xfId="5453"/>
    <cellStyle name="Comma 6 4 2 4" xfId="1861"/>
    <cellStyle name="Comma 6 4 2 4 2" xfId="4240"/>
    <cellStyle name="Comma 6 4 2 4 2 2" xfId="9255"/>
    <cellStyle name="Comma 6 4 2 4 3" xfId="10709"/>
    <cellStyle name="Comma 6 4 2 4 4" xfId="7150"/>
    <cellStyle name="Comma 6 4 2 5" xfId="3196"/>
    <cellStyle name="Comma 6 4 2 5 2" xfId="8212"/>
    <cellStyle name="Comma 6 4 2 6" xfId="5773"/>
    <cellStyle name="Comma 6 4 2 7" xfId="9666"/>
    <cellStyle name="Comma 6 4 2 8" xfId="4743"/>
    <cellStyle name="Comma 6 4 3" xfId="704"/>
    <cellStyle name="Comma 6 4 3 2" xfId="1656"/>
    <cellStyle name="Comma 6 4 3 2 2" xfId="6945"/>
    <cellStyle name="Comma 6 4 3 3" xfId="3320"/>
    <cellStyle name="Comma 6 4 3 3 2" xfId="8336"/>
    <cellStyle name="Comma 6 4 3 4" xfId="6061"/>
    <cellStyle name="Comma 6 4 3 5" xfId="9790"/>
    <cellStyle name="Comma 6 4 3 6" xfId="4538"/>
    <cellStyle name="Comma 6 4 4" xfId="1038"/>
    <cellStyle name="Comma 6 4 4 2" xfId="1990"/>
    <cellStyle name="Comma 6 4 4 2 2" xfId="7279"/>
    <cellStyle name="Comma 6 4 4 3" xfId="3669"/>
    <cellStyle name="Comma 6 4 4 3 2" xfId="8684"/>
    <cellStyle name="Comma 6 4 4 4" xfId="6395"/>
    <cellStyle name="Comma 6 4 4 5" xfId="10138"/>
    <cellStyle name="Comma 6 4 4 6" xfId="4872"/>
    <cellStyle name="Comma 6 4 5" xfId="589"/>
    <cellStyle name="Comma 6 4 5 2" xfId="2372"/>
    <cellStyle name="Comma 6 4 5 2 2" xfId="7654"/>
    <cellStyle name="Comma 6 4 5 3" xfId="4035"/>
    <cellStyle name="Comma 6 4 5 3 2" xfId="9050"/>
    <cellStyle name="Comma 6 4 5 4" xfId="5947"/>
    <cellStyle name="Comma 6 4 5 5" xfId="10504"/>
    <cellStyle name="Comma 6 4 5 6" xfId="5248"/>
    <cellStyle name="Comma 6 4 6" xfId="1544"/>
    <cellStyle name="Comma 6 4 6 2" xfId="6833"/>
    <cellStyle name="Comma 6 4 7" xfId="2991"/>
    <cellStyle name="Comma 6 4 7 2" xfId="8007"/>
    <cellStyle name="Comma 6 4 8" xfId="5568"/>
    <cellStyle name="Comma 6 4 9" xfId="9461"/>
    <cellStyle name="Comma 6 5" xfId="295"/>
    <cellStyle name="Comma 6 5 2" xfId="1040"/>
    <cellStyle name="Comma 6 5 2 2" xfId="1992"/>
    <cellStyle name="Comma 6 5 2 2 2" xfId="7281"/>
    <cellStyle name="Comma 6 5 2 3" xfId="3322"/>
    <cellStyle name="Comma 6 5 2 3 2" xfId="8338"/>
    <cellStyle name="Comma 6 5 2 4" xfId="6397"/>
    <cellStyle name="Comma 6 5 2 5" xfId="9792"/>
    <cellStyle name="Comma 6 5 2 6" xfId="4874"/>
    <cellStyle name="Comma 6 5 3" xfId="804"/>
    <cellStyle name="Comma 6 5 3 2" xfId="2472"/>
    <cellStyle name="Comma 6 5 3 2 2" xfId="7754"/>
    <cellStyle name="Comma 6 5 3 3" xfId="3671"/>
    <cellStyle name="Comma 6 5 3 3 2" xfId="8686"/>
    <cellStyle name="Comma 6 5 3 4" xfId="6161"/>
    <cellStyle name="Comma 6 5 3 5" xfId="10140"/>
    <cellStyle name="Comma 6 5 3 6" xfId="5348"/>
    <cellStyle name="Comma 6 5 4" xfId="1756"/>
    <cellStyle name="Comma 6 5 4 2" xfId="4135"/>
    <cellStyle name="Comma 6 5 4 2 2" xfId="9150"/>
    <cellStyle name="Comma 6 5 4 3" xfId="10604"/>
    <cellStyle name="Comma 6 5 4 4" xfId="7045"/>
    <cellStyle name="Comma 6 5 5" xfId="3091"/>
    <cellStyle name="Comma 6 5 5 2" xfId="8107"/>
    <cellStyle name="Comma 6 5 6" xfId="5668"/>
    <cellStyle name="Comma 6 5 7" xfId="9561"/>
    <cellStyle name="Comma 6 5 8" xfId="4638"/>
    <cellStyle name="Comma 6 6" xfId="641"/>
    <cellStyle name="Comma 6 6 2" xfId="1041"/>
    <cellStyle name="Comma 6 6 2 2" xfId="1993"/>
    <cellStyle name="Comma 6 6 2 2 2" xfId="7282"/>
    <cellStyle name="Comma 6 6 2 3" xfId="3323"/>
    <cellStyle name="Comma 6 6 2 3 2" xfId="8339"/>
    <cellStyle name="Comma 6 6 2 4" xfId="6398"/>
    <cellStyle name="Comma 6 6 2 5" xfId="9793"/>
    <cellStyle name="Comma 6 6 2 6" xfId="4875"/>
    <cellStyle name="Comma 6 6 3" xfId="1400"/>
    <cellStyle name="Comma 6 6 3 2" xfId="2309"/>
    <cellStyle name="Comma 6 6 3 2 2" xfId="7591"/>
    <cellStyle name="Comma 6 6 3 3" xfId="3672"/>
    <cellStyle name="Comma 6 6 3 3 2" xfId="8687"/>
    <cellStyle name="Comma 6 6 3 4" xfId="6696"/>
    <cellStyle name="Comma 6 6 3 5" xfId="10141"/>
    <cellStyle name="Comma 6 6 3 6" xfId="5185"/>
    <cellStyle name="Comma 6 6 4" xfId="1593"/>
    <cellStyle name="Comma 6 6 4 2" xfId="3972"/>
    <cellStyle name="Comma 6 6 4 2 2" xfId="8987"/>
    <cellStyle name="Comma 6 6 4 3" xfId="10441"/>
    <cellStyle name="Comma 6 6 4 4" xfId="6882"/>
    <cellStyle name="Comma 6 6 5" xfId="2926"/>
    <cellStyle name="Comma 6 6 5 2" xfId="7942"/>
    <cellStyle name="Comma 6 6 6" xfId="5998"/>
    <cellStyle name="Comma 6 6 7" xfId="9398"/>
    <cellStyle name="Comma 6 6 8" xfId="4475"/>
    <cellStyle name="Comma 6 7" xfId="1030"/>
    <cellStyle name="Comma 6 7 2" xfId="1982"/>
    <cellStyle name="Comma 6 7 2 2" xfId="7271"/>
    <cellStyle name="Comma 6 7 3" xfId="3312"/>
    <cellStyle name="Comma 6 7 3 2" xfId="8328"/>
    <cellStyle name="Comma 6 7 4" xfId="6387"/>
    <cellStyle name="Comma 6 7 5" xfId="9782"/>
    <cellStyle name="Comma 6 7 6" xfId="4864"/>
    <cellStyle name="Comma 6 8" xfId="477"/>
    <cellStyle name="Comma 6 8 2" xfId="2289"/>
    <cellStyle name="Comma 6 8 2 2" xfId="7571"/>
    <cellStyle name="Comma 6 8 3" xfId="3661"/>
    <cellStyle name="Comma 6 8 3 2" xfId="8676"/>
    <cellStyle name="Comma 6 8 4" xfId="5841"/>
    <cellStyle name="Comma 6 8 5" xfId="10130"/>
    <cellStyle name="Comma 6 8 6" xfId="5165"/>
    <cellStyle name="Comma 6 9" xfId="1436"/>
    <cellStyle name="Comma 6 9 2" xfId="3952"/>
    <cellStyle name="Comma 6 9 2 2" xfId="8967"/>
    <cellStyle name="Comma 6 9 3" xfId="10421"/>
    <cellStyle name="Comma 6 9 4" xfId="6727"/>
    <cellStyle name="Comma 7" xfId="70"/>
    <cellStyle name="Explanatory Text 2" xfId="1357"/>
    <cellStyle name="Good 2" xfId="1358"/>
    <cellStyle name="Heading 1 2" xfId="1359"/>
    <cellStyle name="Heading 2 2" xfId="1360"/>
    <cellStyle name="Heading 3 2" xfId="1361"/>
    <cellStyle name="Heading 4 2" xfId="1362"/>
    <cellStyle name="Input 2" xfId="1363"/>
    <cellStyle name="Input 3" xfId="1377"/>
    <cellStyle name="Linked Cell 2" xfId="1364"/>
    <cellStyle name="Neutral 2" xfId="1365"/>
    <cellStyle name="Normal" xfId="0" builtinId="0"/>
    <cellStyle name="Normal 10" xfId="85"/>
    <cellStyle name="Normal 10 10" xfId="9326"/>
    <cellStyle name="Normal 10 2" xfId="120"/>
    <cellStyle name="Normal 10 2 10" xfId="2917"/>
    <cellStyle name="Normal 10 2 10 2" xfId="9389"/>
    <cellStyle name="Normal 10 2 10 3" xfId="7933"/>
    <cellStyle name="Normal 10 2 11" xfId="5516"/>
    <cellStyle name="Normal 10 2 12" xfId="9330"/>
    <cellStyle name="Normal 10 2 13" xfId="4314"/>
    <cellStyle name="Normal 10 2 2" xfId="158"/>
    <cellStyle name="Normal 10 2 2 10" xfId="5541"/>
    <cellStyle name="Normal 10 2 2 11" xfId="9359"/>
    <cellStyle name="Normal 10 2 2 12" xfId="4351"/>
    <cellStyle name="Normal 10 2 2 2" xfId="268"/>
    <cellStyle name="Normal 10 2 2 2 10" xfId="4394"/>
    <cellStyle name="Normal 10 2 2 2 2" xfId="370"/>
    <cellStyle name="Normal 10 2 2 2 2 2" xfId="1046"/>
    <cellStyle name="Normal 10 2 2 2 2 2 2" xfId="1998"/>
    <cellStyle name="Normal 10 2 2 2 2 2 2 2" xfId="7287"/>
    <cellStyle name="Normal 10 2 2 2 2 2 3" xfId="3328"/>
    <cellStyle name="Normal 10 2 2 2 2 2 3 2" xfId="8344"/>
    <cellStyle name="Normal 10 2 2 2 2 2 4" xfId="6403"/>
    <cellStyle name="Normal 10 2 2 2 2 2 5" xfId="9798"/>
    <cellStyle name="Normal 10 2 2 2 2 2 6" xfId="4880"/>
    <cellStyle name="Normal 10 2 2 2 2 3" xfId="877"/>
    <cellStyle name="Normal 10 2 2 2 2 3 2" xfId="2545"/>
    <cellStyle name="Normal 10 2 2 2 2 3 2 2" xfId="7827"/>
    <cellStyle name="Normal 10 2 2 2 2 3 3" xfId="3677"/>
    <cellStyle name="Normal 10 2 2 2 2 3 3 2" xfId="8692"/>
    <cellStyle name="Normal 10 2 2 2 2 3 4" xfId="6234"/>
    <cellStyle name="Normal 10 2 2 2 2 3 5" xfId="10146"/>
    <cellStyle name="Normal 10 2 2 2 2 3 6" xfId="5421"/>
    <cellStyle name="Normal 10 2 2 2 2 4" xfId="1829"/>
    <cellStyle name="Normal 10 2 2 2 2 4 2" xfId="4208"/>
    <cellStyle name="Normal 10 2 2 2 2 4 2 2" xfId="9223"/>
    <cellStyle name="Normal 10 2 2 2 2 4 3" xfId="10677"/>
    <cellStyle name="Normal 10 2 2 2 2 4 4" xfId="7118"/>
    <cellStyle name="Normal 10 2 2 2 2 5" xfId="3164"/>
    <cellStyle name="Normal 10 2 2 2 2 5 2" xfId="8180"/>
    <cellStyle name="Normal 10 2 2 2 2 6" xfId="5741"/>
    <cellStyle name="Normal 10 2 2 2 2 7" xfId="9634"/>
    <cellStyle name="Normal 10 2 2 2 2 8" xfId="4711"/>
    <cellStyle name="Normal 10 2 2 2 2_Degree data" xfId="2710"/>
    <cellStyle name="Normal 10 2 2 2 3" xfId="777"/>
    <cellStyle name="Normal 10 2 2 2 3 2" xfId="1729"/>
    <cellStyle name="Normal 10 2 2 2 3 2 2" xfId="7018"/>
    <cellStyle name="Normal 10 2 2 2 3 3" xfId="3327"/>
    <cellStyle name="Normal 10 2 2 2 3 3 2" xfId="8343"/>
    <cellStyle name="Normal 10 2 2 2 3 4" xfId="6134"/>
    <cellStyle name="Normal 10 2 2 2 3 5" xfId="9797"/>
    <cellStyle name="Normal 10 2 2 2 3 6" xfId="4611"/>
    <cellStyle name="Normal 10 2 2 2 4" xfId="1045"/>
    <cellStyle name="Normal 10 2 2 2 4 2" xfId="1997"/>
    <cellStyle name="Normal 10 2 2 2 4 2 2" xfId="7286"/>
    <cellStyle name="Normal 10 2 2 2 4 3" xfId="3676"/>
    <cellStyle name="Normal 10 2 2 2 4 3 2" xfId="8691"/>
    <cellStyle name="Normal 10 2 2 2 4 4" xfId="6402"/>
    <cellStyle name="Normal 10 2 2 2 4 5" xfId="10145"/>
    <cellStyle name="Normal 10 2 2 2 4 6" xfId="4879"/>
    <cellStyle name="Normal 10 2 2 2 5" xfId="557"/>
    <cellStyle name="Normal 10 2 2 2 5 2" xfId="2445"/>
    <cellStyle name="Normal 10 2 2 2 5 2 2" xfId="7727"/>
    <cellStyle name="Normal 10 2 2 2 5 3" xfId="4108"/>
    <cellStyle name="Normal 10 2 2 2 5 3 2" xfId="9123"/>
    <cellStyle name="Normal 10 2 2 2 5 4" xfId="5915"/>
    <cellStyle name="Normal 10 2 2 2 5 5" xfId="10577"/>
    <cellStyle name="Normal 10 2 2 2 5 6" xfId="5321"/>
    <cellStyle name="Normal 10 2 2 2 6" xfId="1512"/>
    <cellStyle name="Normal 10 2 2 2 6 2" xfId="6801"/>
    <cellStyle name="Normal 10 2 2 2 7" xfId="3064"/>
    <cellStyle name="Normal 10 2 2 2 7 2" xfId="8080"/>
    <cellStyle name="Normal 10 2 2 2 8" xfId="5641"/>
    <cellStyle name="Normal 10 2 2 2 9" xfId="9534"/>
    <cellStyle name="Normal 10 2 2 2_Degree data" xfId="2706"/>
    <cellStyle name="Normal 10 2 2 3" xfId="223"/>
    <cellStyle name="Normal 10 2 2 3 10" xfId="4455"/>
    <cellStyle name="Normal 10 2 2 3 2" xfId="432"/>
    <cellStyle name="Normal 10 2 2 3 2 2" xfId="1048"/>
    <cellStyle name="Normal 10 2 2 3 2 2 2" xfId="2000"/>
    <cellStyle name="Normal 10 2 2 3 2 2 2 2" xfId="7289"/>
    <cellStyle name="Normal 10 2 2 3 2 2 3" xfId="3330"/>
    <cellStyle name="Normal 10 2 2 3 2 2 3 2" xfId="8346"/>
    <cellStyle name="Normal 10 2 2 3 2 2 4" xfId="6405"/>
    <cellStyle name="Normal 10 2 2 3 2 2 5" xfId="9800"/>
    <cellStyle name="Normal 10 2 2 3 2 2 6" xfId="4882"/>
    <cellStyle name="Normal 10 2 2 3 2 3" xfId="938"/>
    <cellStyle name="Normal 10 2 2 3 2 3 2" xfId="2606"/>
    <cellStyle name="Normal 10 2 2 3 2 3 2 2" xfId="7888"/>
    <cellStyle name="Normal 10 2 2 3 2 3 3" xfId="3679"/>
    <cellStyle name="Normal 10 2 2 3 2 3 3 2" xfId="8694"/>
    <cellStyle name="Normal 10 2 2 3 2 3 4" xfId="6295"/>
    <cellStyle name="Normal 10 2 2 3 2 3 5" xfId="10148"/>
    <cellStyle name="Normal 10 2 2 3 2 3 6" xfId="5482"/>
    <cellStyle name="Normal 10 2 2 3 2 4" xfId="1890"/>
    <cellStyle name="Normal 10 2 2 3 2 4 2" xfId="4269"/>
    <cellStyle name="Normal 10 2 2 3 2 4 2 2" xfId="9284"/>
    <cellStyle name="Normal 10 2 2 3 2 4 3" xfId="10738"/>
    <cellStyle name="Normal 10 2 2 3 2 4 4" xfId="7179"/>
    <cellStyle name="Normal 10 2 2 3 2 5" xfId="3225"/>
    <cellStyle name="Normal 10 2 2 3 2 5 2" xfId="8241"/>
    <cellStyle name="Normal 10 2 2 3 2 6" xfId="5802"/>
    <cellStyle name="Normal 10 2 2 3 2 7" xfId="9695"/>
    <cellStyle name="Normal 10 2 2 3 2 8" xfId="4772"/>
    <cellStyle name="Normal 10 2 2 3 2_Degree data" xfId="1416"/>
    <cellStyle name="Normal 10 2 2 3 3" xfId="734"/>
    <cellStyle name="Normal 10 2 2 3 3 2" xfId="1686"/>
    <cellStyle name="Normal 10 2 2 3 3 2 2" xfId="6975"/>
    <cellStyle name="Normal 10 2 2 3 3 3" xfId="3329"/>
    <cellStyle name="Normal 10 2 2 3 3 3 2" xfId="8345"/>
    <cellStyle name="Normal 10 2 2 3 3 4" xfId="6091"/>
    <cellStyle name="Normal 10 2 2 3 3 5" xfId="9799"/>
    <cellStyle name="Normal 10 2 2 3 3 6" xfId="4568"/>
    <cellStyle name="Normal 10 2 2 3 4" xfId="1047"/>
    <cellStyle name="Normal 10 2 2 3 4 2" xfId="1999"/>
    <cellStyle name="Normal 10 2 2 3 4 2 2" xfId="7288"/>
    <cellStyle name="Normal 10 2 2 3 4 3" xfId="3678"/>
    <cellStyle name="Normal 10 2 2 3 4 3 2" xfId="8693"/>
    <cellStyle name="Normal 10 2 2 3 4 4" xfId="6404"/>
    <cellStyle name="Normal 10 2 2 3 4 5" xfId="10147"/>
    <cellStyle name="Normal 10 2 2 3 4 6" xfId="4881"/>
    <cellStyle name="Normal 10 2 2 3 5" xfId="618"/>
    <cellStyle name="Normal 10 2 2 3 5 2" xfId="2402"/>
    <cellStyle name="Normal 10 2 2 3 5 2 2" xfId="7684"/>
    <cellStyle name="Normal 10 2 2 3 5 3" xfId="4065"/>
    <cellStyle name="Normal 10 2 2 3 5 3 2" xfId="9080"/>
    <cellStyle name="Normal 10 2 2 3 5 4" xfId="5976"/>
    <cellStyle name="Normal 10 2 2 3 5 5" xfId="10534"/>
    <cellStyle name="Normal 10 2 2 3 5 6" xfId="5278"/>
    <cellStyle name="Normal 10 2 2 3 6" xfId="1573"/>
    <cellStyle name="Normal 10 2 2 3 6 2" xfId="6862"/>
    <cellStyle name="Normal 10 2 2 3 7" xfId="3021"/>
    <cellStyle name="Normal 10 2 2 3 7 2" xfId="8037"/>
    <cellStyle name="Normal 10 2 2 3 8" xfId="5598"/>
    <cellStyle name="Normal 10 2 2 3 9" xfId="9491"/>
    <cellStyle name="Normal 10 2 2 3_Degree data" xfId="2660"/>
    <cellStyle name="Normal 10 2 2 4" xfId="325"/>
    <cellStyle name="Normal 10 2 2 4 2" xfId="1049"/>
    <cellStyle name="Normal 10 2 2 4 2 2" xfId="2001"/>
    <cellStyle name="Normal 10 2 2 4 2 2 2" xfId="7290"/>
    <cellStyle name="Normal 10 2 2 4 2 3" xfId="3331"/>
    <cellStyle name="Normal 10 2 2 4 2 3 2" xfId="8347"/>
    <cellStyle name="Normal 10 2 2 4 2 4" xfId="6406"/>
    <cellStyle name="Normal 10 2 2 4 2 5" xfId="9801"/>
    <cellStyle name="Normal 10 2 2 4 2 6" xfId="4883"/>
    <cellStyle name="Normal 10 2 2 4 3" xfId="834"/>
    <cellStyle name="Normal 10 2 2 4 3 2" xfId="2502"/>
    <cellStyle name="Normal 10 2 2 4 3 2 2" xfId="7784"/>
    <cellStyle name="Normal 10 2 2 4 3 3" xfId="3680"/>
    <cellStyle name="Normal 10 2 2 4 3 3 2" xfId="8695"/>
    <cellStyle name="Normal 10 2 2 4 3 4" xfId="6191"/>
    <cellStyle name="Normal 10 2 2 4 3 5" xfId="10149"/>
    <cellStyle name="Normal 10 2 2 4 3 6" xfId="5378"/>
    <cellStyle name="Normal 10 2 2 4 4" xfId="1786"/>
    <cellStyle name="Normal 10 2 2 4 4 2" xfId="4165"/>
    <cellStyle name="Normal 10 2 2 4 4 2 2" xfId="9180"/>
    <cellStyle name="Normal 10 2 2 4 4 3" xfId="10634"/>
    <cellStyle name="Normal 10 2 2 4 4 4" xfId="7075"/>
    <cellStyle name="Normal 10 2 2 4 5" xfId="3121"/>
    <cellStyle name="Normal 10 2 2 4 5 2" xfId="8137"/>
    <cellStyle name="Normal 10 2 2 4 6" xfId="5698"/>
    <cellStyle name="Normal 10 2 2 4 7" xfId="9591"/>
    <cellStyle name="Normal 10 2 2 4 8" xfId="4668"/>
    <cellStyle name="Normal 10 2 2 4_Degree data" xfId="2659"/>
    <cellStyle name="Normal 10 2 2 5" xfId="677"/>
    <cellStyle name="Normal 10 2 2 5 2" xfId="1629"/>
    <cellStyle name="Normal 10 2 2 5 2 2" xfId="6918"/>
    <cellStyle name="Normal 10 2 2 5 3" xfId="3326"/>
    <cellStyle name="Normal 10 2 2 5 3 2" xfId="8342"/>
    <cellStyle name="Normal 10 2 2 5 4" xfId="6034"/>
    <cellStyle name="Normal 10 2 2 5 5" xfId="9796"/>
    <cellStyle name="Normal 10 2 2 5 6" xfId="4511"/>
    <cellStyle name="Normal 10 2 2 6" xfId="1044"/>
    <cellStyle name="Normal 10 2 2 6 2" xfId="1996"/>
    <cellStyle name="Normal 10 2 2 6 2 2" xfId="7285"/>
    <cellStyle name="Normal 10 2 2 6 3" xfId="3675"/>
    <cellStyle name="Normal 10 2 2 6 3 2" xfId="8690"/>
    <cellStyle name="Normal 10 2 2 6 4" xfId="6401"/>
    <cellStyle name="Normal 10 2 2 6 5" xfId="10144"/>
    <cellStyle name="Normal 10 2 2 6 6" xfId="4878"/>
    <cellStyle name="Normal 10 2 2 7" xfId="511"/>
    <cellStyle name="Normal 10 2 2 7 2" xfId="2345"/>
    <cellStyle name="Normal 10 2 2 7 2 2" xfId="7627"/>
    <cellStyle name="Normal 10 2 2 7 3" xfId="4008"/>
    <cellStyle name="Normal 10 2 2 7 3 2" xfId="9023"/>
    <cellStyle name="Normal 10 2 2 7 4" xfId="5872"/>
    <cellStyle name="Normal 10 2 2 7 5" xfId="10477"/>
    <cellStyle name="Normal 10 2 2 7 6" xfId="5221"/>
    <cellStyle name="Normal 10 2 2 8" xfId="1469"/>
    <cellStyle name="Normal 10 2 2 8 2" xfId="9434"/>
    <cellStyle name="Normal 10 2 2 8 3" xfId="6758"/>
    <cellStyle name="Normal 10 2 2 9" xfId="2962"/>
    <cellStyle name="Normal 10 2 2 9 2" xfId="7978"/>
    <cellStyle name="Normal 10 2 2_Degree data" xfId="2678"/>
    <cellStyle name="Normal 10 2 3" xfId="242"/>
    <cellStyle name="Normal 10 2 3 10" xfId="4369"/>
    <cellStyle name="Normal 10 2 3 2" xfId="344"/>
    <cellStyle name="Normal 10 2 3 2 2" xfId="1051"/>
    <cellStyle name="Normal 10 2 3 2 2 2" xfId="2003"/>
    <cellStyle name="Normal 10 2 3 2 2 2 2" xfId="7292"/>
    <cellStyle name="Normal 10 2 3 2 2 3" xfId="3333"/>
    <cellStyle name="Normal 10 2 3 2 2 3 2" xfId="8349"/>
    <cellStyle name="Normal 10 2 3 2 2 4" xfId="6408"/>
    <cellStyle name="Normal 10 2 3 2 2 5" xfId="9803"/>
    <cellStyle name="Normal 10 2 3 2 2 6" xfId="4885"/>
    <cellStyle name="Normal 10 2 3 2 3" xfId="852"/>
    <cellStyle name="Normal 10 2 3 2 3 2" xfId="2520"/>
    <cellStyle name="Normal 10 2 3 2 3 2 2" xfId="7802"/>
    <cellStyle name="Normal 10 2 3 2 3 3" xfId="3682"/>
    <cellStyle name="Normal 10 2 3 2 3 3 2" xfId="8697"/>
    <cellStyle name="Normal 10 2 3 2 3 4" xfId="6209"/>
    <cellStyle name="Normal 10 2 3 2 3 5" xfId="10151"/>
    <cellStyle name="Normal 10 2 3 2 3 6" xfId="5396"/>
    <cellStyle name="Normal 10 2 3 2 4" xfId="1804"/>
    <cellStyle name="Normal 10 2 3 2 4 2" xfId="4183"/>
    <cellStyle name="Normal 10 2 3 2 4 2 2" xfId="9198"/>
    <cellStyle name="Normal 10 2 3 2 4 3" xfId="10652"/>
    <cellStyle name="Normal 10 2 3 2 4 4" xfId="7093"/>
    <cellStyle name="Normal 10 2 3 2 5" xfId="3139"/>
    <cellStyle name="Normal 10 2 3 2 5 2" xfId="8155"/>
    <cellStyle name="Normal 10 2 3 2 6" xfId="5716"/>
    <cellStyle name="Normal 10 2 3 2 7" xfId="9609"/>
    <cellStyle name="Normal 10 2 3 2 8" xfId="4686"/>
    <cellStyle name="Normal 10 2 3 2_Degree data" xfId="2649"/>
    <cellStyle name="Normal 10 2 3 3" xfId="752"/>
    <cellStyle name="Normal 10 2 3 3 2" xfId="1704"/>
    <cellStyle name="Normal 10 2 3 3 2 2" xfId="6993"/>
    <cellStyle name="Normal 10 2 3 3 3" xfId="3332"/>
    <cellStyle name="Normal 10 2 3 3 3 2" xfId="8348"/>
    <cellStyle name="Normal 10 2 3 3 4" xfId="6109"/>
    <cellStyle name="Normal 10 2 3 3 5" xfId="9802"/>
    <cellStyle name="Normal 10 2 3 3 6" xfId="4586"/>
    <cellStyle name="Normal 10 2 3 4" xfId="1050"/>
    <cellStyle name="Normal 10 2 3 4 2" xfId="2002"/>
    <cellStyle name="Normal 10 2 3 4 2 2" xfId="7291"/>
    <cellStyle name="Normal 10 2 3 4 3" xfId="3681"/>
    <cellStyle name="Normal 10 2 3 4 3 2" xfId="8696"/>
    <cellStyle name="Normal 10 2 3 4 4" xfId="6407"/>
    <cellStyle name="Normal 10 2 3 4 5" xfId="10150"/>
    <cellStyle name="Normal 10 2 3 4 6" xfId="4884"/>
    <cellStyle name="Normal 10 2 3 5" xfId="531"/>
    <cellStyle name="Normal 10 2 3 5 2" xfId="2420"/>
    <cellStyle name="Normal 10 2 3 5 2 2" xfId="7702"/>
    <cellStyle name="Normal 10 2 3 5 3" xfId="4083"/>
    <cellStyle name="Normal 10 2 3 5 3 2" xfId="9098"/>
    <cellStyle name="Normal 10 2 3 5 4" xfId="5890"/>
    <cellStyle name="Normal 10 2 3 5 5" xfId="10552"/>
    <cellStyle name="Normal 10 2 3 5 6" xfId="5296"/>
    <cellStyle name="Normal 10 2 3 6" xfId="1487"/>
    <cellStyle name="Normal 10 2 3 6 2" xfId="6776"/>
    <cellStyle name="Normal 10 2 3 7" xfId="3039"/>
    <cellStyle name="Normal 10 2 3 7 2" xfId="8055"/>
    <cellStyle name="Normal 10 2 3 8" xfId="5616"/>
    <cellStyle name="Normal 10 2 3 9" xfId="9509"/>
    <cellStyle name="Normal 10 2 3_Degree data" xfId="2703"/>
    <cellStyle name="Normal 10 2 4" xfId="182"/>
    <cellStyle name="Normal 10 2 4 10" xfId="4419"/>
    <cellStyle name="Normal 10 2 4 2" xfId="396"/>
    <cellStyle name="Normal 10 2 4 2 2" xfId="1053"/>
    <cellStyle name="Normal 10 2 4 2 2 2" xfId="2005"/>
    <cellStyle name="Normal 10 2 4 2 2 2 2" xfId="7294"/>
    <cellStyle name="Normal 10 2 4 2 2 3" xfId="3335"/>
    <cellStyle name="Normal 10 2 4 2 2 3 2" xfId="8351"/>
    <cellStyle name="Normal 10 2 4 2 2 4" xfId="6410"/>
    <cellStyle name="Normal 10 2 4 2 2 5" xfId="9805"/>
    <cellStyle name="Normal 10 2 4 2 2 6" xfId="4887"/>
    <cellStyle name="Normal 10 2 4 2 3" xfId="902"/>
    <cellStyle name="Normal 10 2 4 2 3 2" xfId="2570"/>
    <cellStyle name="Normal 10 2 4 2 3 2 2" xfId="7852"/>
    <cellStyle name="Normal 10 2 4 2 3 3" xfId="3684"/>
    <cellStyle name="Normal 10 2 4 2 3 3 2" xfId="8699"/>
    <cellStyle name="Normal 10 2 4 2 3 4" xfId="6259"/>
    <cellStyle name="Normal 10 2 4 2 3 5" xfId="10153"/>
    <cellStyle name="Normal 10 2 4 2 3 6" xfId="5446"/>
    <cellStyle name="Normal 10 2 4 2 4" xfId="1854"/>
    <cellStyle name="Normal 10 2 4 2 4 2" xfId="4233"/>
    <cellStyle name="Normal 10 2 4 2 4 2 2" xfId="9248"/>
    <cellStyle name="Normal 10 2 4 2 4 3" xfId="10702"/>
    <cellStyle name="Normal 10 2 4 2 4 4" xfId="7143"/>
    <cellStyle name="Normal 10 2 4 2 5" xfId="3189"/>
    <cellStyle name="Normal 10 2 4 2 5 2" xfId="8205"/>
    <cellStyle name="Normal 10 2 4 2 6" xfId="5766"/>
    <cellStyle name="Normal 10 2 4 2 7" xfId="9659"/>
    <cellStyle name="Normal 10 2 4 2 8" xfId="4736"/>
    <cellStyle name="Normal 10 2 4 2_Degree data" xfId="2682"/>
    <cellStyle name="Normal 10 2 4 3" xfId="697"/>
    <cellStyle name="Normal 10 2 4 3 2" xfId="1649"/>
    <cellStyle name="Normal 10 2 4 3 2 2" xfId="6938"/>
    <cellStyle name="Normal 10 2 4 3 3" xfId="3334"/>
    <cellStyle name="Normal 10 2 4 3 3 2" xfId="8350"/>
    <cellStyle name="Normal 10 2 4 3 4" xfId="6054"/>
    <cellStyle name="Normal 10 2 4 3 5" xfId="9804"/>
    <cellStyle name="Normal 10 2 4 3 6" xfId="4531"/>
    <cellStyle name="Normal 10 2 4 4" xfId="1052"/>
    <cellStyle name="Normal 10 2 4 4 2" xfId="2004"/>
    <cellStyle name="Normal 10 2 4 4 2 2" xfId="7293"/>
    <cellStyle name="Normal 10 2 4 4 3" xfId="3683"/>
    <cellStyle name="Normal 10 2 4 4 3 2" xfId="8698"/>
    <cellStyle name="Normal 10 2 4 4 4" xfId="6409"/>
    <cellStyle name="Normal 10 2 4 4 5" xfId="10152"/>
    <cellStyle name="Normal 10 2 4 4 6" xfId="4886"/>
    <cellStyle name="Normal 10 2 4 5" xfId="582"/>
    <cellStyle name="Normal 10 2 4 5 2" xfId="2365"/>
    <cellStyle name="Normal 10 2 4 5 2 2" xfId="7647"/>
    <cellStyle name="Normal 10 2 4 5 3" xfId="4028"/>
    <cellStyle name="Normal 10 2 4 5 3 2" xfId="9043"/>
    <cellStyle name="Normal 10 2 4 5 4" xfId="5940"/>
    <cellStyle name="Normal 10 2 4 5 5" xfId="10497"/>
    <cellStyle name="Normal 10 2 4 5 6" xfId="5241"/>
    <cellStyle name="Normal 10 2 4 6" xfId="1537"/>
    <cellStyle name="Normal 10 2 4 6 2" xfId="6826"/>
    <cellStyle name="Normal 10 2 4 7" xfId="2984"/>
    <cellStyle name="Normal 10 2 4 7 2" xfId="8000"/>
    <cellStyle name="Normal 10 2 4 8" xfId="5561"/>
    <cellStyle name="Normal 10 2 4 9" xfId="9454"/>
    <cellStyle name="Normal 10 2 4_Degree data" xfId="2690"/>
    <cellStyle name="Normal 10 2 5" xfId="288"/>
    <cellStyle name="Normal 10 2 5 2" xfId="1054"/>
    <cellStyle name="Normal 10 2 5 2 2" xfId="2006"/>
    <cellStyle name="Normal 10 2 5 2 2 2" xfId="7295"/>
    <cellStyle name="Normal 10 2 5 2 3" xfId="3336"/>
    <cellStyle name="Normal 10 2 5 2 3 2" xfId="8352"/>
    <cellStyle name="Normal 10 2 5 2 4" xfId="6411"/>
    <cellStyle name="Normal 10 2 5 2 5" xfId="9806"/>
    <cellStyle name="Normal 10 2 5 2 6" xfId="4888"/>
    <cellStyle name="Normal 10 2 5 3" xfId="797"/>
    <cellStyle name="Normal 10 2 5 3 2" xfId="2465"/>
    <cellStyle name="Normal 10 2 5 3 2 2" xfId="7747"/>
    <cellStyle name="Normal 10 2 5 3 3" xfId="3685"/>
    <cellStyle name="Normal 10 2 5 3 3 2" xfId="8700"/>
    <cellStyle name="Normal 10 2 5 3 4" xfId="6154"/>
    <cellStyle name="Normal 10 2 5 3 5" xfId="10154"/>
    <cellStyle name="Normal 10 2 5 3 6" xfId="5341"/>
    <cellStyle name="Normal 10 2 5 4" xfId="1749"/>
    <cellStyle name="Normal 10 2 5 4 2" xfId="4128"/>
    <cellStyle name="Normal 10 2 5 4 2 2" xfId="9143"/>
    <cellStyle name="Normal 10 2 5 4 3" xfId="10597"/>
    <cellStyle name="Normal 10 2 5 4 4" xfId="7038"/>
    <cellStyle name="Normal 10 2 5 5" xfId="3084"/>
    <cellStyle name="Normal 10 2 5 5 2" xfId="8100"/>
    <cellStyle name="Normal 10 2 5 6" xfId="5661"/>
    <cellStyle name="Normal 10 2 5 7" xfId="9554"/>
    <cellStyle name="Normal 10 2 5 8" xfId="4631"/>
    <cellStyle name="Normal 10 2 5_Degree data" xfId="2633"/>
    <cellStyle name="Normal 10 2 6" xfId="652"/>
    <cellStyle name="Normal 10 2 6 2" xfId="1055"/>
    <cellStyle name="Normal 10 2 6 2 2" xfId="2007"/>
    <cellStyle name="Normal 10 2 6 2 2 2" xfId="7296"/>
    <cellStyle name="Normal 10 2 6 2 3" xfId="3337"/>
    <cellStyle name="Normal 10 2 6 2 3 2" xfId="8353"/>
    <cellStyle name="Normal 10 2 6 2 4" xfId="6412"/>
    <cellStyle name="Normal 10 2 6 2 5" xfId="9807"/>
    <cellStyle name="Normal 10 2 6 2 6" xfId="4889"/>
    <cellStyle name="Normal 10 2 6 3" xfId="1394"/>
    <cellStyle name="Normal 10 2 6 3 2" xfId="2320"/>
    <cellStyle name="Normal 10 2 6 3 2 2" xfId="7602"/>
    <cellStyle name="Normal 10 2 6 3 3" xfId="3686"/>
    <cellStyle name="Normal 10 2 6 3 3 2" xfId="8701"/>
    <cellStyle name="Normal 10 2 6 3 4" xfId="6690"/>
    <cellStyle name="Normal 10 2 6 3 5" xfId="10155"/>
    <cellStyle name="Normal 10 2 6 3 6" xfId="5196"/>
    <cellStyle name="Normal 10 2 6 4" xfId="1604"/>
    <cellStyle name="Normal 10 2 6 4 2" xfId="3983"/>
    <cellStyle name="Normal 10 2 6 4 2 2" xfId="8998"/>
    <cellStyle name="Normal 10 2 6 4 3" xfId="10452"/>
    <cellStyle name="Normal 10 2 6 4 4" xfId="6893"/>
    <cellStyle name="Normal 10 2 6 5" xfId="2937"/>
    <cellStyle name="Normal 10 2 6 5 2" xfId="7953"/>
    <cellStyle name="Normal 10 2 6 6" xfId="6009"/>
    <cellStyle name="Normal 10 2 6 7" xfId="9409"/>
    <cellStyle name="Normal 10 2 6 8" xfId="4486"/>
    <cellStyle name="Normal 10 2 6_Degree data" xfId="2698"/>
    <cellStyle name="Normal 10 2 7" xfId="1043"/>
    <cellStyle name="Normal 10 2 7 2" xfId="1995"/>
    <cellStyle name="Normal 10 2 7 2 2" xfId="7284"/>
    <cellStyle name="Normal 10 2 7 3" xfId="3325"/>
    <cellStyle name="Normal 10 2 7 3 2" xfId="8341"/>
    <cellStyle name="Normal 10 2 7 4" xfId="6400"/>
    <cellStyle name="Normal 10 2 7 5" xfId="9795"/>
    <cellStyle name="Normal 10 2 7 6" xfId="4877"/>
    <cellStyle name="Normal 10 2 8" xfId="470"/>
    <cellStyle name="Normal 10 2 8 2" xfId="2300"/>
    <cellStyle name="Normal 10 2 8 2 2" xfId="7582"/>
    <cellStyle name="Normal 10 2 8 3" xfId="3674"/>
    <cellStyle name="Normal 10 2 8 3 2" xfId="8689"/>
    <cellStyle name="Normal 10 2 8 4" xfId="5834"/>
    <cellStyle name="Normal 10 2 8 5" xfId="10143"/>
    <cellStyle name="Normal 10 2 8 6" xfId="5176"/>
    <cellStyle name="Normal 10 2 9" xfId="1429"/>
    <cellStyle name="Normal 10 2 9 2" xfId="3963"/>
    <cellStyle name="Normal 10 2 9 2 2" xfId="8978"/>
    <cellStyle name="Normal 10 2 9 3" xfId="10432"/>
    <cellStyle name="Normal 10 2 9 4" xfId="6720"/>
    <cellStyle name="Normal 10 2_Degree data" xfId="2674"/>
    <cellStyle name="Normal 10 3" xfId="149"/>
    <cellStyle name="Normal 10 3 2" xfId="146"/>
    <cellStyle name="Normal 10 3 2 2" xfId="215"/>
    <cellStyle name="Normal 10 3 2 3" xfId="380"/>
    <cellStyle name="Normal 10 3 2 3 2" xfId="886"/>
    <cellStyle name="Normal 10 3 2 3 2 2" xfId="1838"/>
    <cellStyle name="Normal 10 3 2 3 2 2 2" xfId="7127"/>
    <cellStyle name="Normal 10 3 2 3 2 3" xfId="3339"/>
    <cellStyle name="Normal 10 3 2 3 2 3 2" xfId="8355"/>
    <cellStyle name="Normal 10 3 2 3 2 4" xfId="6243"/>
    <cellStyle name="Normal 10 3 2 3 2 5" xfId="9809"/>
    <cellStyle name="Normal 10 3 2 3 2 6" xfId="4720"/>
    <cellStyle name="Normal 10 3 2 3 3" xfId="1057"/>
    <cellStyle name="Normal 10 3 2 3 3 2" xfId="2009"/>
    <cellStyle name="Normal 10 3 2 3 3 2 2" xfId="7298"/>
    <cellStyle name="Normal 10 3 2 3 3 3" xfId="3688"/>
    <cellStyle name="Normal 10 3 2 3 3 3 2" xfId="8703"/>
    <cellStyle name="Normal 10 3 2 3 3 4" xfId="6414"/>
    <cellStyle name="Normal 10 3 2 3 3 5" xfId="10157"/>
    <cellStyle name="Normal 10 3 2 3 3 6" xfId="4891"/>
    <cellStyle name="Normal 10 3 2 3 4" xfId="566"/>
    <cellStyle name="Normal 10 3 2 3 4 2" xfId="2554"/>
    <cellStyle name="Normal 10 3 2 3 4 2 2" xfId="7836"/>
    <cellStyle name="Normal 10 3 2 3 4 3" xfId="4217"/>
    <cellStyle name="Normal 10 3 2 3 4 3 2" xfId="9232"/>
    <cellStyle name="Normal 10 3 2 3 4 4" xfId="5924"/>
    <cellStyle name="Normal 10 3 2 3 4 5" xfId="10686"/>
    <cellStyle name="Normal 10 3 2 3 4 6" xfId="5430"/>
    <cellStyle name="Normal 10 3 2 3 5" xfId="1521"/>
    <cellStyle name="Normal 10 3 2 3 5 2" xfId="6810"/>
    <cellStyle name="Normal 10 3 2 3 6" xfId="3173"/>
    <cellStyle name="Normal 10 3 2 3 6 2" xfId="8189"/>
    <cellStyle name="Normal 10 3 2 3 7" xfId="5750"/>
    <cellStyle name="Normal 10 3 2 3 8" xfId="9643"/>
    <cellStyle name="Normal 10 3 2 3 9" xfId="4403"/>
    <cellStyle name="Normal 10 3 2 3_Degree data" xfId="2643"/>
    <cellStyle name="Normal 10 3 2 4" xfId="668"/>
    <cellStyle name="Normal 10 3 2 4 2" xfId="1620"/>
    <cellStyle name="Normal 10 3 2 4 2 2" xfId="6909"/>
    <cellStyle name="Normal 10 3 2 4 3" xfId="3338"/>
    <cellStyle name="Normal 10 3 2 4 3 2" xfId="8354"/>
    <cellStyle name="Normal 10 3 2 4 4" xfId="6025"/>
    <cellStyle name="Normal 10 3 2 4 5" xfId="9808"/>
    <cellStyle name="Normal 10 3 2 4 6" xfId="4502"/>
    <cellStyle name="Normal 10 3 2 5" xfId="1056"/>
    <cellStyle name="Normal 10 3 2 5 2" xfId="2008"/>
    <cellStyle name="Normal 10 3 2 5 2 2" xfId="7297"/>
    <cellStyle name="Normal 10 3 2 5 3" xfId="3687"/>
    <cellStyle name="Normal 10 3 2 5 3 2" xfId="8702"/>
    <cellStyle name="Normal 10 3 2 5 4" xfId="6413"/>
    <cellStyle name="Normal 10 3 2 5 5" xfId="10156"/>
    <cellStyle name="Normal 10 3 2 5 6" xfId="4890"/>
    <cellStyle name="Normal 10 3 2 6" xfId="2336"/>
    <cellStyle name="Normal 10 3 2 6 2" xfId="3999"/>
    <cellStyle name="Normal 10 3 2 6 2 2" xfId="9014"/>
    <cellStyle name="Normal 10 3 2 6 3" xfId="7618"/>
    <cellStyle name="Normal 10 3 2 6 4" xfId="10468"/>
    <cellStyle name="Normal 10 3 2 6 5" xfId="5212"/>
    <cellStyle name="Normal 10 3 2 7" xfId="2953"/>
    <cellStyle name="Normal 10 3 2 7 2" xfId="7969"/>
    <cellStyle name="Normal 10 3 2 8" xfId="5532"/>
    <cellStyle name="Normal 10 3 2 9" xfId="9425"/>
    <cellStyle name="Normal 10 3 2_Degree data" xfId="2707"/>
    <cellStyle name="Normal 10 3 3" xfId="178"/>
    <cellStyle name="Normal 10 3 3 10" xfId="4415"/>
    <cellStyle name="Normal 10 3 3 2" xfId="392"/>
    <cellStyle name="Normal 10 3 3 2 2" xfId="1059"/>
    <cellStyle name="Normal 10 3 3 2 2 2" xfId="2011"/>
    <cellStyle name="Normal 10 3 3 2 2 2 2" xfId="7300"/>
    <cellStyle name="Normal 10 3 3 2 2 3" xfId="3341"/>
    <cellStyle name="Normal 10 3 3 2 2 3 2" xfId="8357"/>
    <cellStyle name="Normal 10 3 3 2 2 4" xfId="6416"/>
    <cellStyle name="Normal 10 3 3 2 2 5" xfId="9811"/>
    <cellStyle name="Normal 10 3 3 2 2 6" xfId="4893"/>
    <cellStyle name="Normal 10 3 3 2 3" xfId="898"/>
    <cellStyle name="Normal 10 3 3 2 3 2" xfId="2566"/>
    <cellStyle name="Normal 10 3 3 2 3 2 2" xfId="7848"/>
    <cellStyle name="Normal 10 3 3 2 3 3" xfId="3690"/>
    <cellStyle name="Normal 10 3 3 2 3 3 2" xfId="8705"/>
    <cellStyle name="Normal 10 3 3 2 3 4" xfId="6255"/>
    <cellStyle name="Normal 10 3 3 2 3 5" xfId="10159"/>
    <cellStyle name="Normal 10 3 3 2 3 6" xfId="5442"/>
    <cellStyle name="Normal 10 3 3 2 4" xfId="1850"/>
    <cellStyle name="Normal 10 3 3 2 4 2" xfId="4229"/>
    <cellStyle name="Normal 10 3 3 2 4 2 2" xfId="9244"/>
    <cellStyle name="Normal 10 3 3 2 4 3" xfId="10698"/>
    <cellStyle name="Normal 10 3 3 2 4 4" xfId="7139"/>
    <cellStyle name="Normal 10 3 3 2 5" xfId="3185"/>
    <cellStyle name="Normal 10 3 3 2 5 2" xfId="8201"/>
    <cellStyle name="Normal 10 3 3 2 6" xfId="5762"/>
    <cellStyle name="Normal 10 3 3 2 7" xfId="9655"/>
    <cellStyle name="Normal 10 3 3 2 8" xfId="4732"/>
    <cellStyle name="Normal 10 3 3 2_Degree data" xfId="2689"/>
    <cellStyle name="Normal 10 3 3 3" xfId="693"/>
    <cellStyle name="Normal 10 3 3 3 2" xfId="1645"/>
    <cellStyle name="Normal 10 3 3 3 2 2" xfId="6934"/>
    <cellStyle name="Normal 10 3 3 3 3" xfId="3340"/>
    <cellStyle name="Normal 10 3 3 3 3 2" xfId="8356"/>
    <cellStyle name="Normal 10 3 3 3 4" xfId="6050"/>
    <cellStyle name="Normal 10 3 3 3 5" xfId="9810"/>
    <cellStyle name="Normal 10 3 3 3 6" xfId="4527"/>
    <cellStyle name="Normal 10 3 3 4" xfId="1058"/>
    <cellStyle name="Normal 10 3 3 4 2" xfId="2010"/>
    <cellStyle name="Normal 10 3 3 4 2 2" xfId="7299"/>
    <cellStyle name="Normal 10 3 3 4 3" xfId="3689"/>
    <cellStyle name="Normal 10 3 3 4 3 2" xfId="8704"/>
    <cellStyle name="Normal 10 3 3 4 4" xfId="6415"/>
    <cellStyle name="Normal 10 3 3 4 5" xfId="10158"/>
    <cellStyle name="Normal 10 3 3 4 6" xfId="4892"/>
    <cellStyle name="Normal 10 3 3 5" xfId="578"/>
    <cellStyle name="Normal 10 3 3 5 2" xfId="2361"/>
    <cellStyle name="Normal 10 3 3 5 2 2" xfId="7643"/>
    <cellStyle name="Normal 10 3 3 5 3" xfId="4024"/>
    <cellStyle name="Normal 10 3 3 5 3 2" xfId="9039"/>
    <cellStyle name="Normal 10 3 3 5 4" xfId="5936"/>
    <cellStyle name="Normal 10 3 3 5 5" xfId="10493"/>
    <cellStyle name="Normal 10 3 3 5 6" xfId="5237"/>
    <cellStyle name="Normal 10 3 3 6" xfId="1533"/>
    <cellStyle name="Normal 10 3 3 6 2" xfId="6822"/>
    <cellStyle name="Normal 10 3 3 7" xfId="2980"/>
    <cellStyle name="Normal 10 3 3 7 2" xfId="7996"/>
    <cellStyle name="Normal 10 3 3 8" xfId="5557"/>
    <cellStyle name="Normal 10 3 3 9" xfId="9450"/>
    <cellStyle name="Normal 10 3 3_Degree data" xfId="2716"/>
    <cellStyle name="Normal 10 3 4" xfId="284"/>
    <cellStyle name="Normal 10 3 4 2" xfId="1060"/>
    <cellStyle name="Normal 10 3 4 2 2" xfId="2012"/>
    <cellStyle name="Normal 10 3 4 2 2 2" xfId="7301"/>
    <cellStyle name="Normal 10 3 4 2 3" xfId="3342"/>
    <cellStyle name="Normal 10 3 4 2 3 2" xfId="8358"/>
    <cellStyle name="Normal 10 3 4 2 4" xfId="6417"/>
    <cellStyle name="Normal 10 3 4 2 5" xfId="9812"/>
    <cellStyle name="Normal 10 3 4 2 6" xfId="4894"/>
    <cellStyle name="Normal 10 3 4 3" xfId="793"/>
    <cellStyle name="Normal 10 3 4 3 2" xfId="2461"/>
    <cellStyle name="Normal 10 3 4 3 2 2" xfId="7743"/>
    <cellStyle name="Normal 10 3 4 3 3" xfId="3691"/>
    <cellStyle name="Normal 10 3 4 3 3 2" xfId="8706"/>
    <cellStyle name="Normal 10 3 4 3 4" xfId="6150"/>
    <cellStyle name="Normal 10 3 4 3 5" xfId="10160"/>
    <cellStyle name="Normal 10 3 4 3 6" xfId="5337"/>
    <cellStyle name="Normal 10 3 4 4" xfId="1745"/>
    <cellStyle name="Normal 10 3 4 4 2" xfId="4124"/>
    <cellStyle name="Normal 10 3 4 4 2 2" xfId="9139"/>
    <cellStyle name="Normal 10 3 4 4 3" xfId="10593"/>
    <cellStyle name="Normal 10 3 4 4 4" xfId="7034"/>
    <cellStyle name="Normal 10 3 4 5" xfId="3080"/>
    <cellStyle name="Normal 10 3 4 5 2" xfId="8096"/>
    <cellStyle name="Normal 10 3 4 6" xfId="5657"/>
    <cellStyle name="Normal 10 3 4 7" xfId="9550"/>
    <cellStyle name="Normal 10 3 4 8" xfId="4627"/>
    <cellStyle name="Normal 10 3 4_Degree data" xfId="2721"/>
    <cellStyle name="Normal 10 3 5" xfId="466"/>
    <cellStyle name="Normal 10 3 5 2" xfId="5830"/>
    <cellStyle name="Normal 10 3 6" xfId="1425"/>
    <cellStyle name="Normal 10 3 6 2" xfId="6716"/>
    <cellStyle name="Normal 10 3 7" xfId="4310"/>
    <cellStyle name="Normal 10 4" xfId="127"/>
    <cellStyle name="Normal 10 4 10" xfId="5520"/>
    <cellStyle name="Normal 10 4 11" xfId="9340"/>
    <cellStyle name="Normal 10 4 12" xfId="4332"/>
    <cellStyle name="Normal 10 4 2" xfId="248"/>
    <cellStyle name="Normal 10 4 2 10" xfId="4375"/>
    <cellStyle name="Normal 10 4 2 2" xfId="350"/>
    <cellStyle name="Normal 10 4 2 2 2" xfId="1063"/>
    <cellStyle name="Normal 10 4 2 2 2 2" xfId="2015"/>
    <cellStyle name="Normal 10 4 2 2 2 2 2" xfId="7304"/>
    <cellStyle name="Normal 10 4 2 2 2 3" xfId="3345"/>
    <cellStyle name="Normal 10 4 2 2 2 3 2" xfId="8361"/>
    <cellStyle name="Normal 10 4 2 2 2 4" xfId="6420"/>
    <cellStyle name="Normal 10 4 2 2 2 5" xfId="9815"/>
    <cellStyle name="Normal 10 4 2 2 2 6" xfId="4897"/>
    <cellStyle name="Normal 10 4 2 2 3" xfId="858"/>
    <cellStyle name="Normal 10 4 2 2 3 2" xfId="2526"/>
    <cellStyle name="Normal 10 4 2 2 3 2 2" xfId="7808"/>
    <cellStyle name="Normal 10 4 2 2 3 3" xfId="3694"/>
    <cellStyle name="Normal 10 4 2 2 3 3 2" xfId="8709"/>
    <cellStyle name="Normal 10 4 2 2 3 4" xfId="6215"/>
    <cellStyle name="Normal 10 4 2 2 3 5" xfId="10163"/>
    <cellStyle name="Normal 10 4 2 2 3 6" xfId="5402"/>
    <cellStyle name="Normal 10 4 2 2 4" xfId="1810"/>
    <cellStyle name="Normal 10 4 2 2 4 2" xfId="4189"/>
    <cellStyle name="Normal 10 4 2 2 4 2 2" xfId="9204"/>
    <cellStyle name="Normal 10 4 2 2 4 3" xfId="10658"/>
    <cellStyle name="Normal 10 4 2 2 4 4" xfId="7099"/>
    <cellStyle name="Normal 10 4 2 2 5" xfId="3145"/>
    <cellStyle name="Normal 10 4 2 2 5 2" xfId="8161"/>
    <cellStyle name="Normal 10 4 2 2 6" xfId="5722"/>
    <cellStyle name="Normal 10 4 2 2 7" xfId="9615"/>
    <cellStyle name="Normal 10 4 2 2 8" xfId="4692"/>
    <cellStyle name="Normal 10 4 2 2_Degree data" xfId="2650"/>
    <cellStyle name="Normal 10 4 2 3" xfId="758"/>
    <cellStyle name="Normal 10 4 2 3 2" xfId="1710"/>
    <cellStyle name="Normal 10 4 2 3 2 2" xfId="6999"/>
    <cellStyle name="Normal 10 4 2 3 3" xfId="3344"/>
    <cellStyle name="Normal 10 4 2 3 3 2" xfId="8360"/>
    <cellStyle name="Normal 10 4 2 3 4" xfId="6115"/>
    <cellStyle name="Normal 10 4 2 3 5" xfId="9814"/>
    <cellStyle name="Normal 10 4 2 3 6" xfId="4592"/>
    <cellStyle name="Normal 10 4 2 4" xfId="1062"/>
    <cellStyle name="Normal 10 4 2 4 2" xfId="2014"/>
    <cellStyle name="Normal 10 4 2 4 2 2" xfId="7303"/>
    <cellStyle name="Normal 10 4 2 4 3" xfId="3693"/>
    <cellStyle name="Normal 10 4 2 4 3 2" xfId="8708"/>
    <cellStyle name="Normal 10 4 2 4 4" xfId="6419"/>
    <cellStyle name="Normal 10 4 2 4 5" xfId="10162"/>
    <cellStyle name="Normal 10 4 2 4 6" xfId="4896"/>
    <cellStyle name="Normal 10 4 2 5" xfId="537"/>
    <cellStyle name="Normal 10 4 2 5 2" xfId="2426"/>
    <cellStyle name="Normal 10 4 2 5 2 2" xfId="7708"/>
    <cellStyle name="Normal 10 4 2 5 3" xfId="4089"/>
    <cellStyle name="Normal 10 4 2 5 3 2" xfId="9104"/>
    <cellStyle name="Normal 10 4 2 5 4" xfId="5896"/>
    <cellStyle name="Normal 10 4 2 5 5" xfId="10558"/>
    <cellStyle name="Normal 10 4 2 5 6" xfId="5302"/>
    <cellStyle name="Normal 10 4 2 6" xfId="1493"/>
    <cellStyle name="Normal 10 4 2 6 2" xfId="6782"/>
    <cellStyle name="Normal 10 4 2 7" xfId="3045"/>
    <cellStyle name="Normal 10 4 2 7 2" xfId="8061"/>
    <cellStyle name="Normal 10 4 2 8" xfId="5622"/>
    <cellStyle name="Normal 10 4 2 9" xfId="9515"/>
    <cellStyle name="Normal 10 4 2_Degree data" xfId="1446"/>
    <cellStyle name="Normal 10 4 3" xfId="203"/>
    <cellStyle name="Normal 10 4 3 10" xfId="4437"/>
    <cellStyle name="Normal 10 4 3 2" xfId="414"/>
    <cellStyle name="Normal 10 4 3 2 2" xfId="1065"/>
    <cellStyle name="Normal 10 4 3 2 2 2" xfId="2017"/>
    <cellStyle name="Normal 10 4 3 2 2 2 2" xfId="7306"/>
    <cellStyle name="Normal 10 4 3 2 2 3" xfId="3347"/>
    <cellStyle name="Normal 10 4 3 2 2 3 2" xfId="8363"/>
    <cellStyle name="Normal 10 4 3 2 2 4" xfId="6422"/>
    <cellStyle name="Normal 10 4 3 2 2 5" xfId="9817"/>
    <cellStyle name="Normal 10 4 3 2 2 6" xfId="4899"/>
    <cellStyle name="Normal 10 4 3 2 3" xfId="920"/>
    <cellStyle name="Normal 10 4 3 2 3 2" xfId="2588"/>
    <cellStyle name="Normal 10 4 3 2 3 2 2" xfId="7870"/>
    <cellStyle name="Normal 10 4 3 2 3 3" xfId="3696"/>
    <cellStyle name="Normal 10 4 3 2 3 3 2" xfId="8711"/>
    <cellStyle name="Normal 10 4 3 2 3 4" xfId="6277"/>
    <cellStyle name="Normal 10 4 3 2 3 5" xfId="10165"/>
    <cellStyle name="Normal 10 4 3 2 3 6" xfId="5464"/>
    <cellStyle name="Normal 10 4 3 2 4" xfId="1872"/>
    <cellStyle name="Normal 10 4 3 2 4 2" xfId="4251"/>
    <cellStyle name="Normal 10 4 3 2 4 2 2" xfId="9266"/>
    <cellStyle name="Normal 10 4 3 2 4 3" xfId="10720"/>
    <cellStyle name="Normal 10 4 3 2 4 4" xfId="7161"/>
    <cellStyle name="Normal 10 4 3 2 5" xfId="3207"/>
    <cellStyle name="Normal 10 4 3 2 5 2" xfId="8223"/>
    <cellStyle name="Normal 10 4 3 2 6" xfId="5784"/>
    <cellStyle name="Normal 10 4 3 2 7" xfId="9677"/>
    <cellStyle name="Normal 10 4 3 2 8" xfId="4754"/>
    <cellStyle name="Normal 10 4 3 2_Degree data" xfId="1412"/>
    <cellStyle name="Normal 10 4 3 3" xfId="715"/>
    <cellStyle name="Normal 10 4 3 3 2" xfId="1667"/>
    <cellStyle name="Normal 10 4 3 3 2 2" xfId="6956"/>
    <cellStyle name="Normal 10 4 3 3 3" xfId="3346"/>
    <cellStyle name="Normal 10 4 3 3 3 2" xfId="8362"/>
    <cellStyle name="Normal 10 4 3 3 4" xfId="6072"/>
    <cellStyle name="Normal 10 4 3 3 5" xfId="9816"/>
    <cellStyle name="Normal 10 4 3 3 6" xfId="4549"/>
    <cellStyle name="Normal 10 4 3 4" xfId="1064"/>
    <cellStyle name="Normal 10 4 3 4 2" xfId="2016"/>
    <cellStyle name="Normal 10 4 3 4 2 2" xfId="7305"/>
    <cellStyle name="Normal 10 4 3 4 3" xfId="3695"/>
    <cellStyle name="Normal 10 4 3 4 3 2" xfId="8710"/>
    <cellStyle name="Normal 10 4 3 4 4" xfId="6421"/>
    <cellStyle name="Normal 10 4 3 4 5" xfId="10164"/>
    <cellStyle name="Normal 10 4 3 4 6" xfId="4898"/>
    <cellStyle name="Normal 10 4 3 5" xfId="600"/>
    <cellStyle name="Normal 10 4 3 5 2" xfId="2383"/>
    <cellStyle name="Normal 10 4 3 5 2 2" xfId="7665"/>
    <cellStyle name="Normal 10 4 3 5 3" xfId="4046"/>
    <cellStyle name="Normal 10 4 3 5 3 2" xfId="9061"/>
    <cellStyle name="Normal 10 4 3 5 4" xfId="5958"/>
    <cellStyle name="Normal 10 4 3 5 5" xfId="10515"/>
    <cellStyle name="Normal 10 4 3 5 6" xfId="5259"/>
    <cellStyle name="Normal 10 4 3 6" xfId="1555"/>
    <cellStyle name="Normal 10 4 3 6 2" xfId="6844"/>
    <cellStyle name="Normal 10 4 3 7" xfId="3002"/>
    <cellStyle name="Normal 10 4 3 7 2" xfId="8018"/>
    <cellStyle name="Normal 10 4 3 8" xfId="5579"/>
    <cellStyle name="Normal 10 4 3 9" xfId="9472"/>
    <cellStyle name="Normal 10 4 3_Degree data" xfId="1437"/>
    <cellStyle name="Normal 10 4 4" xfId="306"/>
    <cellStyle name="Normal 10 4 4 2" xfId="1066"/>
    <cellStyle name="Normal 10 4 4 2 2" xfId="2018"/>
    <cellStyle name="Normal 10 4 4 2 2 2" xfId="7307"/>
    <cellStyle name="Normal 10 4 4 2 3" xfId="3348"/>
    <cellStyle name="Normal 10 4 4 2 3 2" xfId="8364"/>
    <cellStyle name="Normal 10 4 4 2 4" xfId="6423"/>
    <cellStyle name="Normal 10 4 4 2 5" xfId="9818"/>
    <cellStyle name="Normal 10 4 4 2 6" xfId="4900"/>
    <cellStyle name="Normal 10 4 4 3" xfId="815"/>
    <cellStyle name="Normal 10 4 4 3 2" xfId="2483"/>
    <cellStyle name="Normal 10 4 4 3 2 2" xfId="7765"/>
    <cellStyle name="Normal 10 4 4 3 3" xfId="3697"/>
    <cellStyle name="Normal 10 4 4 3 3 2" xfId="8712"/>
    <cellStyle name="Normal 10 4 4 3 4" xfId="6172"/>
    <cellStyle name="Normal 10 4 4 3 5" xfId="10166"/>
    <cellStyle name="Normal 10 4 4 3 6" xfId="5359"/>
    <cellStyle name="Normal 10 4 4 4" xfId="1767"/>
    <cellStyle name="Normal 10 4 4 4 2" xfId="4146"/>
    <cellStyle name="Normal 10 4 4 4 2 2" xfId="9161"/>
    <cellStyle name="Normal 10 4 4 4 3" xfId="10615"/>
    <cellStyle name="Normal 10 4 4 4 4" xfId="7056"/>
    <cellStyle name="Normal 10 4 4 5" xfId="3102"/>
    <cellStyle name="Normal 10 4 4 5 2" xfId="8118"/>
    <cellStyle name="Normal 10 4 4 6" xfId="5679"/>
    <cellStyle name="Normal 10 4 4 7" xfId="9572"/>
    <cellStyle name="Normal 10 4 4 8" xfId="4649"/>
    <cellStyle name="Normal 10 4 4_Degree data" xfId="2275"/>
    <cellStyle name="Normal 10 4 5" xfId="656"/>
    <cellStyle name="Normal 10 4 5 2" xfId="1608"/>
    <cellStyle name="Normal 10 4 5 2 2" xfId="6897"/>
    <cellStyle name="Normal 10 4 5 3" xfId="3343"/>
    <cellStyle name="Normal 10 4 5 3 2" xfId="8359"/>
    <cellStyle name="Normal 10 4 5 4" xfId="6013"/>
    <cellStyle name="Normal 10 4 5 5" xfId="9813"/>
    <cellStyle name="Normal 10 4 5 6" xfId="4490"/>
    <cellStyle name="Normal 10 4 6" xfId="1061"/>
    <cellStyle name="Normal 10 4 6 2" xfId="2013"/>
    <cellStyle name="Normal 10 4 6 2 2" xfId="7302"/>
    <cellStyle name="Normal 10 4 6 3" xfId="3692"/>
    <cellStyle name="Normal 10 4 6 3 2" xfId="8707"/>
    <cellStyle name="Normal 10 4 6 4" xfId="6418"/>
    <cellStyle name="Normal 10 4 6 5" xfId="10161"/>
    <cellStyle name="Normal 10 4 6 6" xfId="4895"/>
    <cellStyle name="Normal 10 4 7" xfId="491"/>
    <cellStyle name="Normal 10 4 7 2" xfId="2324"/>
    <cellStyle name="Normal 10 4 7 2 2" xfId="7606"/>
    <cellStyle name="Normal 10 4 7 3" xfId="3987"/>
    <cellStyle name="Normal 10 4 7 3 2" xfId="9002"/>
    <cellStyle name="Normal 10 4 7 4" xfId="5852"/>
    <cellStyle name="Normal 10 4 7 5" xfId="10456"/>
    <cellStyle name="Normal 10 4 7 6" xfId="5200"/>
    <cellStyle name="Normal 10 4 8" xfId="1450"/>
    <cellStyle name="Normal 10 4 8 2" xfId="9413"/>
    <cellStyle name="Normal 10 4 8 3" xfId="6739"/>
    <cellStyle name="Normal 10 4 9" xfId="2941"/>
    <cellStyle name="Normal 10 4 9 2" xfId="7957"/>
    <cellStyle name="Normal 10 4_Degree data" xfId="2719"/>
    <cellStyle name="Normal 10 5" xfId="239"/>
    <cellStyle name="Normal 10 5 10" xfId="4366"/>
    <cellStyle name="Normal 10 5 2" xfId="341"/>
    <cellStyle name="Normal 10 5 2 2" xfId="1068"/>
    <cellStyle name="Normal 10 5 2 2 2" xfId="2020"/>
    <cellStyle name="Normal 10 5 2 2 2 2" xfId="7309"/>
    <cellStyle name="Normal 10 5 2 2 3" xfId="3350"/>
    <cellStyle name="Normal 10 5 2 2 3 2" xfId="8366"/>
    <cellStyle name="Normal 10 5 2 2 4" xfId="6425"/>
    <cellStyle name="Normal 10 5 2 2 5" xfId="9820"/>
    <cellStyle name="Normal 10 5 2 2 6" xfId="4902"/>
    <cellStyle name="Normal 10 5 2 3" xfId="849"/>
    <cellStyle name="Normal 10 5 2 3 2" xfId="2517"/>
    <cellStyle name="Normal 10 5 2 3 2 2" xfId="7799"/>
    <cellStyle name="Normal 10 5 2 3 3" xfId="3699"/>
    <cellStyle name="Normal 10 5 2 3 3 2" xfId="8714"/>
    <cellStyle name="Normal 10 5 2 3 4" xfId="6206"/>
    <cellStyle name="Normal 10 5 2 3 5" xfId="10168"/>
    <cellStyle name="Normal 10 5 2 3 6" xfId="5393"/>
    <cellStyle name="Normal 10 5 2 4" xfId="1801"/>
    <cellStyle name="Normal 10 5 2 4 2" xfId="4180"/>
    <cellStyle name="Normal 10 5 2 4 2 2" xfId="9195"/>
    <cellStyle name="Normal 10 5 2 4 3" xfId="10649"/>
    <cellStyle name="Normal 10 5 2 4 4" xfId="7090"/>
    <cellStyle name="Normal 10 5 2 5" xfId="3136"/>
    <cellStyle name="Normal 10 5 2 5 2" xfId="8152"/>
    <cellStyle name="Normal 10 5 2 6" xfId="5713"/>
    <cellStyle name="Normal 10 5 2 7" xfId="9606"/>
    <cellStyle name="Normal 10 5 2 8" xfId="4683"/>
    <cellStyle name="Normal 10 5 2_Degree data" xfId="2641"/>
    <cellStyle name="Normal 10 5 3" xfId="749"/>
    <cellStyle name="Normal 10 5 3 2" xfId="1701"/>
    <cellStyle name="Normal 10 5 3 2 2" xfId="6990"/>
    <cellStyle name="Normal 10 5 3 3" xfId="3349"/>
    <cellStyle name="Normal 10 5 3 3 2" xfId="8365"/>
    <cellStyle name="Normal 10 5 3 4" xfId="6106"/>
    <cellStyle name="Normal 10 5 3 5" xfId="9819"/>
    <cellStyle name="Normal 10 5 3 6" xfId="4583"/>
    <cellStyle name="Normal 10 5 4" xfId="1067"/>
    <cellStyle name="Normal 10 5 4 2" xfId="2019"/>
    <cellStyle name="Normal 10 5 4 2 2" xfId="7308"/>
    <cellStyle name="Normal 10 5 4 3" xfId="3698"/>
    <cellStyle name="Normal 10 5 4 3 2" xfId="8713"/>
    <cellStyle name="Normal 10 5 4 4" xfId="6424"/>
    <cellStyle name="Normal 10 5 4 5" xfId="10167"/>
    <cellStyle name="Normal 10 5 4 6" xfId="4901"/>
    <cellStyle name="Normal 10 5 5" xfId="528"/>
    <cellStyle name="Normal 10 5 5 2" xfId="2417"/>
    <cellStyle name="Normal 10 5 5 2 2" xfId="7699"/>
    <cellStyle name="Normal 10 5 5 3" xfId="4080"/>
    <cellStyle name="Normal 10 5 5 3 2" xfId="9095"/>
    <cellStyle name="Normal 10 5 5 4" xfId="5887"/>
    <cellStyle name="Normal 10 5 5 5" xfId="10549"/>
    <cellStyle name="Normal 10 5 5 6" xfId="5293"/>
    <cellStyle name="Normal 10 5 6" xfId="1484"/>
    <cellStyle name="Normal 10 5 6 2" xfId="6773"/>
    <cellStyle name="Normal 10 5 7" xfId="3036"/>
    <cellStyle name="Normal 10 5 7 2" xfId="8052"/>
    <cellStyle name="Normal 10 5 8" xfId="5613"/>
    <cellStyle name="Normal 10 5 9" xfId="9506"/>
    <cellStyle name="Normal 10 5_Degree data" xfId="2639"/>
    <cellStyle name="Normal 10 6" xfId="1042"/>
    <cellStyle name="Normal 10 6 2" xfId="1994"/>
    <cellStyle name="Normal 10 6 2 2" xfId="7283"/>
    <cellStyle name="Normal 10 6 3" xfId="3324"/>
    <cellStyle name="Normal 10 6 3 2" xfId="8340"/>
    <cellStyle name="Normal 10 6 4" xfId="6399"/>
    <cellStyle name="Normal 10 6 5" xfId="9794"/>
    <cellStyle name="Normal 10 6 6" xfId="4876"/>
    <cellStyle name="Normal 10 7" xfId="1393"/>
    <cellStyle name="Normal 10 7 2" xfId="2281"/>
    <cellStyle name="Normal 10 7 2 2" xfId="7563"/>
    <cellStyle name="Normal 10 7 3" xfId="3673"/>
    <cellStyle name="Normal 10 7 3 2" xfId="8688"/>
    <cellStyle name="Normal 10 7 4" xfId="6689"/>
    <cellStyle name="Normal 10 7 5" xfId="10142"/>
    <cellStyle name="Normal 10 7 6" xfId="5157"/>
    <cellStyle name="Normal 10 8" xfId="2712"/>
    <cellStyle name="Normal 10 8 2" xfId="3944"/>
    <cellStyle name="Normal 10 8 2 2" xfId="8959"/>
    <cellStyle name="Normal 10 8 3" xfId="10413"/>
    <cellStyle name="Normal 10 8 4" xfId="7909"/>
    <cellStyle name="Normal 10 9" xfId="2897"/>
    <cellStyle name="Normal 10 9 2" xfId="9370"/>
    <cellStyle name="Normal 10 9 3" xfId="7913"/>
    <cellStyle name="Normal 10_Degree data" xfId="2628"/>
    <cellStyle name="Normal 100" xfId="9322"/>
    <cellStyle name="Normal 101" xfId="4301"/>
    <cellStyle name="Normal 102" xfId="5153"/>
    <cellStyle name="Normal 103" xfId="10758"/>
    <cellStyle name="Normal 11" xfId="86"/>
    <cellStyle name="Normal 112" xfId="10759"/>
    <cellStyle name="Normal 12" xfId="77"/>
    <cellStyle name="Normal 12 2" xfId="99"/>
    <cellStyle name="Normal 12 3" xfId="145"/>
    <cellStyle name="Normal 13" xfId="31"/>
    <cellStyle name="Normal 13 2" xfId="100"/>
    <cellStyle name="Normal 13 3" xfId="90"/>
    <cellStyle name="Normal 13 3 2" xfId="123"/>
    <cellStyle name="Normal 13 3 3" xfId="169"/>
    <cellStyle name="Normal 14" xfId="75"/>
    <cellStyle name="Normal 14 2" xfId="98"/>
    <cellStyle name="Normal 14 3" xfId="144"/>
    <cellStyle name="Normal 15" xfId="76"/>
    <cellStyle name="Normal 15 2" xfId="1069"/>
    <cellStyle name="Normal 15 2 2" xfId="1390"/>
    <cellStyle name="Normal 15 2 2 2" xfId="2625"/>
    <cellStyle name="Normal 15 2 2 2 2" xfId="7907"/>
    <cellStyle name="Normal 15 2 2 3" xfId="3700"/>
    <cellStyle name="Normal 15 2 2 3 2" xfId="8715"/>
    <cellStyle name="Normal 15 2 2 4" xfId="6686"/>
    <cellStyle name="Normal 15 2 2 5" xfId="10169"/>
    <cellStyle name="Normal 15 2 2 6" xfId="5501"/>
    <cellStyle name="Normal 15 2 3" xfId="2021"/>
    <cellStyle name="Normal 15 2 3 2" xfId="4288"/>
    <cellStyle name="Normal 15 2 3 2 2" xfId="9303"/>
    <cellStyle name="Normal 15 2 3 3" xfId="10757"/>
    <cellStyle name="Normal 15 2 3 4" xfId="7310"/>
    <cellStyle name="Normal 15 2 4" xfId="3351"/>
    <cellStyle name="Normal 15 2 4 2" xfId="8367"/>
    <cellStyle name="Normal 15 2 5" xfId="6426"/>
    <cellStyle name="Normal 15 2 6" xfId="9821"/>
    <cellStyle name="Normal 15 2 7" xfId="4903"/>
    <cellStyle name="Normal 15 2_Degree data" xfId="2737"/>
    <cellStyle name="Normal 16" xfId="32"/>
    <cellStyle name="Normal 17" xfId="33"/>
    <cellStyle name="Normal 18" xfId="34"/>
    <cellStyle name="Normal 19" xfId="69"/>
    <cellStyle name="Normal 19 2" xfId="117"/>
    <cellStyle name="Normal 19 3" xfId="141"/>
    <cellStyle name="Normal 2" xfId="1"/>
    <cellStyle name="Normal 2 2" xfId="25"/>
    <cellStyle name="Normal 2 2 2" xfId="67"/>
    <cellStyle name="Normal 2 3" xfId="112"/>
    <cellStyle name="Normal 2 3 2" xfId="113"/>
    <cellStyle name="Normal 2 4" xfId="20"/>
    <cellStyle name="Normal 2 4 2" xfId="447"/>
    <cellStyle name="Normal 2 4 3" xfId="134"/>
    <cellStyle name="Normal 2 5" xfId="21"/>
    <cellStyle name="Normal 2 5 10" xfId="643"/>
    <cellStyle name="Normal 2 5 10 2" xfId="1071"/>
    <cellStyle name="Normal 2 5 10 2 2" xfId="2023"/>
    <cellStyle name="Normal 2 5 10 2 2 2" xfId="7312"/>
    <cellStyle name="Normal 2 5 10 2 3" xfId="3353"/>
    <cellStyle name="Normal 2 5 10 2 3 2" xfId="8369"/>
    <cellStyle name="Normal 2 5 10 2 4" xfId="6428"/>
    <cellStyle name="Normal 2 5 10 2 5" xfId="9823"/>
    <cellStyle name="Normal 2 5 10 2 6" xfId="4905"/>
    <cellStyle name="Normal 2 5 10 3" xfId="1384"/>
    <cellStyle name="Normal 2 5 10 3 2" xfId="2311"/>
    <cellStyle name="Normal 2 5 10 3 2 2" xfId="7593"/>
    <cellStyle name="Normal 2 5 10 3 3" xfId="3702"/>
    <cellStyle name="Normal 2 5 10 3 3 2" xfId="8717"/>
    <cellStyle name="Normal 2 5 10 3 4" xfId="6680"/>
    <cellStyle name="Normal 2 5 10 3 5" xfId="10171"/>
    <cellStyle name="Normal 2 5 10 3 6" xfId="5187"/>
    <cellStyle name="Normal 2 5 10 4" xfId="1595"/>
    <cellStyle name="Normal 2 5 10 4 2" xfId="3974"/>
    <cellStyle name="Normal 2 5 10 4 2 2" xfId="8989"/>
    <cellStyle name="Normal 2 5 10 4 3" xfId="10443"/>
    <cellStyle name="Normal 2 5 10 4 4" xfId="6884"/>
    <cellStyle name="Normal 2 5 10 5" xfId="2928"/>
    <cellStyle name="Normal 2 5 10 5 2" xfId="7944"/>
    <cellStyle name="Normal 2 5 10 6" xfId="6000"/>
    <cellStyle name="Normal 2 5 10 7" xfId="9400"/>
    <cellStyle name="Normal 2 5 10 8" xfId="4477"/>
    <cellStyle name="Normal 2 5 10_Degree data" xfId="2734"/>
    <cellStyle name="Normal 2 5 11" xfId="1070"/>
    <cellStyle name="Normal 2 5 11 2" xfId="2022"/>
    <cellStyle name="Normal 2 5 11 2 2" xfId="7311"/>
    <cellStyle name="Normal 2 5 11 3" xfId="3352"/>
    <cellStyle name="Normal 2 5 11 3 2" xfId="8368"/>
    <cellStyle name="Normal 2 5 11 4" xfId="6427"/>
    <cellStyle name="Normal 2 5 11 5" xfId="9822"/>
    <cellStyle name="Normal 2 5 11 6" xfId="4904"/>
    <cellStyle name="Normal 2 5 12" xfId="460"/>
    <cellStyle name="Normal 2 5 12 2" xfId="2279"/>
    <cellStyle name="Normal 2 5 12 2 2" xfId="7561"/>
    <cellStyle name="Normal 2 5 12 3" xfId="3701"/>
    <cellStyle name="Normal 2 5 12 3 2" xfId="8716"/>
    <cellStyle name="Normal 2 5 12 4" xfId="5827"/>
    <cellStyle name="Normal 2 5 12 5" xfId="10170"/>
    <cellStyle name="Normal 2 5 12 6" xfId="5155"/>
    <cellStyle name="Normal 2 5 13" xfId="1421"/>
    <cellStyle name="Normal 2 5 13 2" xfId="3942"/>
    <cellStyle name="Normal 2 5 13 2 2" xfId="8957"/>
    <cellStyle name="Normal 2 5 13 3" xfId="10411"/>
    <cellStyle name="Normal 2 5 13 4" xfId="6713"/>
    <cellStyle name="Normal 2 5 14" xfId="2895"/>
    <cellStyle name="Normal 2 5 14 2" xfId="9368"/>
    <cellStyle name="Normal 2 5 14 3" xfId="7911"/>
    <cellStyle name="Normal 2 5 15" xfId="5507"/>
    <cellStyle name="Normal 2 5 16" xfId="9328"/>
    <cellStyle name="Normal 2 5 17" xfId="4307"/>
    <cellStyle name="Normal 2 5 18" xfId="66"/>
    <cellStyle name="Normal 2 5 2" xfId="114"/>
    <cellStyle name="Normal 2 5 2 10" xfId="1435"/>
    <cellStyle name="Normal 2 5 2 10 2" xfId="3950"/>
    <cellStyle name="Normal 2 5 2 10 2 2" xfId="8965"/>
    <cellStyle name="Normal 2 5 2 10 3" xfId="10419"/>
    <cellStyle name="Normal 2 5 2 10 4" xfId="6726"/>
    <cellStyle name="Normal 2 5 2 11" xfId="2904"/>
    <cellStyle name="Normal 2 5 2 11 2" xfId="9376"/>
    <cellStyle name="Normal 2 5 2 11 3" xfId="7920"/>
    <cellStyle name="Normal 2 5 2 12" xfId="5515"/>
    <cellStyle name="Normal 2 5 2 13" xfId="9336"/>
    <cellStyle name="Normal 2 5 2 14" xfId="4320"/>
    <cellStyle name="Normal 2 5 2 2" xfId="157"/>
    <cellStyle name="Normal 2 5 2 2 10" xfId="5540"/>
    <cellStyle name="Normal 2 5 2 2 11" xfId="9358"/>
    <cellStyle name="Normal 2 5 2 2 12" xfId="4350"/>
    <cellStyle name="Normal 2 5 2 2 2" xfId="267"/>
    <cellStyle name="Normal 2 5 2 2 2 10" xfId="4393"/>
    <cellStyle name="Normal 2 5 2 2 2 2" xfId="369"/>
    <cellStyle name="Normal 2 5 2 2 2 2 2" xfId="1075"/>
    <cellStyle name="Normal 2 5 2 2 2 2 2 2" xfId="2027"/>
    <cellStyle name="Normal 2 5 2 2 2 2 2 2 2" xfId="7316"/>
    <cellStyle name="Normal 2 5 2 2 2 2 2 3" xfId="3357"/>
    <cellStyle name="Normal 2 5 2 2 2 2 2 3 2" xfId="8373"/>
    <cellStyle name="Normal 2 5 2 2 2 2 2 4" xfId="6432"/>
    <cellStyle name="Normal 2 5 2 2 2 2 2 5" xfId="9827"/>
    <cellStyle name="Normal 2 5 2 2 2 2 2 6" xfId="4909"/>
    <cellStyle name="Normal 2 5 2 2 2 2 3" xfId="876"/>
    <cellStyle name="Normal 2 5 2 2 2 2 3 2" xfId="2544"/>
    <cellStyle name="Normal 2 5 2 2 2 2 3 2 2" xfId="7826"/>
    <cellStyle name="Normal 2 5 2 2 2 2 3 3" xfId="3706"/>
    <cellStyle name="Normal 2 5 2 2 2 2 3 3 2" xfId="8721"/>
    <cellStyle name="Normal 2 5 2 2 2 2 3 4" xfId="6233"/>
    <cellStyle name="Normal 2 5 2 2 2 2 3 5" xfId="10175"/>
    <cellStyle name="Normal 2 5 2 2 2 2 3 6" xfId="5420"/>
    <cellStyle name="Normal 2 5 2 2 2 2 4" xfId="1828"/>
    <cellStyle name="Normal 2 5 2 2 2 2 4 2" xfId="4207"/>
    <cellStyle name="Normal 2 5 2 2 2 2 4 2 2" xfId="9222"/>
    <cellStyle name="Normal 2 5 2 2 2 2 4 3" xfId="10676"/>
    <cellStyle name="Normal 2 5 2 2 2 2 4 4" xfId="7117"/>
    <cellStyle name="Normal 2 5 2 2 2 2 5" xfId="3163"/>
    <cellStyle name="Normal 2 5 2 2 2 2 5 2" xfId="8179"/>
    <cellStyle name="Normal 2 5 2 2 2 2 6" xfId="5740"/>
    <cellStyle name="Normal 2 5 2 2 2 2 7" xfId="9633"/>
    <cellStyle name="Normal 2 5 2 2 2 2 8" xfId="4710"/>
    <cellStyle name="Normal 2 5 2 2 2 2_Degree data" xfId="2669"/>
    <cellStyle name="Normal 2 5 2 2 2 3" xfId="776"/>
    <cellStyle name="Normal 2 5 2 2 2 3 2" xfId="1728"/>
    <cellStyle name="Normal 2 5 2 2 2 3 2 2" xfId="7017"/>
    <cellStyle name="Normal 2 5 2 2 2 3 3" xfId="3356"/>
    <cellStyle name="Normal 2 5 2 2 2 3 3 2" xfId="8372"/>
    <cellStyle name="Normal 2 5 2 2 2 3 4" xfId="6133"/>
    <cellStyle name="Normal 2 5 2 2 2 3 5" xfId="9826"/>
    <cellStyle name="Normal 2 5 2 2 2 3 6" xfId="4610"/>
    <cellStyle name="Normal 2 5 2 2 2 4" xfId="1074"/>
    <cellStyle name="Normal 2 5 2 2 2 4 2" xfId="2026"/>
    <cellStyle name="Normal 2 5 2 2 2 4 2 2" xfId="7315"/>
    <cellStyle name="Normal 2 5 2 2 2 4 3" xfId="3705"/>
    <cellStyle name="Normal 2 5 2 2 2 4 3 2" xfId="8720"/>
    <cellStyle name="Normal 2 5 2 2 2 4 4" xfId="6431"/>
    <cellStyle name="Normal 2 5 2 2 2 4 5" xfId="10174"/>
    <cellStyle name="Normal 2 5 2 2 2 4 6" xfId="4908"/>
    <cellStyle name="Normal 2 5 2 2 2 5" xfId="556"/>
    <cellStyle name="Normal 2 5 2 2 2 5 2" xfId="2444"/>
    <cellStyle name="Normal 2 5 2 2 2 5 2 2" xfId="7726"/>
    <cellStyle name="Normal 2 5 2 2 2 5 3" xfId="4107"/>
    <cellStyle name="Normal 2 5 2 2 2 5 3 2" xfId="9122"/>
    <cellStyle name="Normal 2 5 2 2 2 5 4" xfId="5914"/>
    <cellStyle name="Normal 2 5 2 2 2 5 5" xfId="10576"/>
    <cellStyle name="Normal 2 5 2 2 2 5 6" xfId="5320"/>
    <cellStyle name="Normal 2 5 2 2 2 6" xfId="1511"/>
    <cellStyle name="Normal 2 5 2 2 2 6 2" xfId="6800"/>
    <cellStyle name="Normal 2 5 2 2 2 7" xfId="3063"/>
    <cellStyle name="Normal 2 5 2 2 2 7 2" xfId="8079"/>
    <cellStyle name="Normal 2 5 2 2 2 8" xfId="5640"/>
    <cellStyle name="Normal 2 5 2 2 2 9" xfId="9533"/>
    <cellStyle name="Normal 2 5 2 2 2_Degree data" xfId="2730"/>
    <cellStyle name="Normal 2 5 2 2 3" xfId="222"/>
    <cellStyle name="Normal 2 5 2 2 3 10" xfId="4454"/>
    <cellStyle name="Normal 2 5 2 2 3 2" xfId="431"/>
    <cellStyle name="Normal 2 5 2 2 3 2 2" xfId="1077"/>
    <cellStyle name="Normal 2 5 2 2 3 2 2 2" xfId="2029"/>
    <cellStyle name="Normal 2 5 2 2 3 2 2 2 2" xfId="7318"/>
    <cellStyle name="Normal 2 5 2 2 3 2 2 3" xfId="3359"/>
    <cellStyle name="Normal 2 5 2 2 3 2 2 3 2" xfId="8375"/>
    <cellStyle name="Normal 2 5 2 2 3 2 2 4" xfId="6434"/>
    <cellStyle name="Normal 2 5 2 2 3 2 2 5" xfId="9829"/>
    <cellStyle name="Normal 2 5 2 2 3 2 2 6" xfId="4911"/>
    <cellStyle name="Normal 2 5 2 2 3 2 3" xfId="937"/>
    <cellStyle name="Normal 2 5 2 2 3 2 3 2" xfId="2605"/>
    <cellStyle name="Normal 2 5 2 2 3 2 3 2 2" xfId="7887"/>
    <cellStyle name="Normal 2 5 2 2 3 2 3 3" xfId="3708"/>
    <cellStyle name="Normal 2 5 2 2 3 2 3 3 2" xfId="8723"/>
    <cellStyle name="Normal 2 5 2 2 3 2 3 4" xfId="6294"/>
    <cellStyle name="Normal 2 5 2 2 3 2 3 5" xfId="10177"/>
    <cellStyle name="Normal 2 5 2 2 3 2 3 6" xfId="5481"/>
    <cellStyle name="Normal 2 5 2 2 3 2 4" xfId="1889"/>
    <cellStyle name="Normal 2 5 2 2 3 2 4 2" xfId="4268"/>
    <cellStyle name="Normal 2 5 2 2 3 2 4 2 2" xfId="9283"/>
    <cellStyle name="Normal 2 5 2 2 3 2 4 3" xfId="10737"/>
    <cellStyle name="Normal 2 5 2 2 3 2 4 4" xfId="7178"/>
    <cellStyle name="Normal 2 5 2 2 3 2 5" xfId="3224"/>
    <cellStyle name="Normal 2 5 2 2 3 2 5 2" xfId="8240"/>
    <cellStyle name="Normal 2 5 2 2 3 2 6" xfId="5801"/>
    <cellStyle name="Normal 2 5 2 2 3 2 7" xfId="9694"/>
    <cellStyle name="Normal 2 5 2 2 3 2 8" xfId="4771"/>
    <cellStyle name="Normal 2 5 2 2 3 2_Degree data" xfId="2676"/>
    <cellStyle name="Normal 2 5 2 2 3 3" xfId="733"/>
    <cellStyle name="Normal 2 5 2 2 3 3 2" xfId="1685"/>
    <cellStyle name="Normal 2 5 2 2 3 3 2 2" xfId="6974"/>
    <cellStyle name="Normal 2 5 2 2 3 3 3" xfId="3358"/>
    <cellStyle name="Normal 2 5 2 2 3 3 3 2" xfId="8374"/>
    <cellStyle name="Normal 2 5 2 2 3 3 4" xfId="6090"/>
    <cellStyle name="Normal 2 5 2 2 3 3 5" xfId="9828"/>
    <cellStyle name="Normal 2 5 2 2 3 3 6" xfId="4567"/>
    <cellStyle name="Normal 2 5 2 2 3 4" xfId="1076"/>
    <cellStyle name="Normal 2 5 2 2 3 4 2" xfId="2028"/>
    <cellStyle name="Normal 2 5 2 2 3 4 2 2" xfId="7317"/>
    <cellStyle name="Normal 2 5 2 2 3 4 3" xfId="3707"/>
    <cellStyle name="Normal 2 5 2 2 3 4 3 2" xfId="8722"/>
    <cellStyle name="Normal 2 5 2 2 3 4 4" xfId="6433"/>
    <cellStyle name="Normal 2 5 2 2 3 4 5" xfId="10176"/>
    <cellStyle name="Normal 2 5 2 2 3 4 6" xfId="4910"/>
    <cellStyle name="Normal 2 5 2 2 3 5" xfId="617"/>
    <cellStyle name="Normal 2 5 2 2 3 5 2" xfId="2401"/>
    <cellStyle name="Normal 2 5 2 2 3 5 2 2" xfId="7683"/>
    <cellStyle name="Normal 2 5 2 2 3 5 3" xfId="4064"/>
    <cellStyle name="Normal 2 5 2 2 3 5 3 2" xfId="9079"/>
    <cellStyle name="Normal 2 5 2 2 3 5 4" xfId="5975"/>
    <cellStyle name="Normal 2 5 2 2 3 5 5" xfId="10533"/>
    <cellStyle name="Normal 2 5 2 2 3 5 6" xfId="5277"/>
    <cellStyle name="Normal 2 5 2 2 3 6" xfId="1572"/>
    <cellStyle name="Normal 2 5 2 2 3 6 2" xfId="6861"/>
    <cellStyle name="Normal 2 5 2 2 3 7" xfId="3020"/>
    <cellStyle name="Normal 2 5 2 2 3 7 2" xfId="8036"/>
    <cellStyle name="Normal 2 5 2 2 3 8" xfId="5597"/>
    <cellStyle name="Normal 2 5 2 2 3 9" xfId="9490"/>
    <cellStyle name="Normal 2 5 2 2 3_Degree data" xfId="2631"/>
    <cellStyle name="Normal 2 5 2 2 4" xfId="324"/>
    <cellStyle name="Normal 2 5 2 2 4 2" xfId="1078"/>
    <cellStyle name="Normal 2 5 2 2 4 2 2" xfId="2030"/>
    <cellStyle name="Normal 2 5 2 2 4 2 2 2" xfId="7319"/>
    <cellStyle name="Normal 2 5 2 2 4 2 3" xfId="3360"/>
    <cellStyle name="Normal 2 5 2 2 4 2 3 2" xfId="8376"/>
    <cellStyle name="Normal 2 5 2 2 4 2 4" xfId="6435"/>
    <cellStyle name="Normal 2 5 2 2 4 2 5" xfId="9830"/>
    <cellStyle name="Normal 2 5 2 2 4 2 6" xfId="4912"/>
    <cellStyle name="Normal 2 5 2 2 4 3" xfId="833"/>
    <cellStyle name="Normal 2 5 2 2 4 3 2" xfId="2501"/>
    <cellStyle name="Normal 2 5 2 2 4 3 2 2" xfId="7783"/>
    <cellStyle name="Normal 2 5 2 2 4 3 3" xfId="3709"/>
    <cellStyle name="Normal 2 5 2 2 4 3 3 2" xfId="8724"/>
    <cellStyle name="Normal 2 5 2 2 4 3 4" xfId="6190"/>
    <cellStyle name="Normal 2 5 2 2 4 3 5" xfId="10178"/>
    <cellStyle name="Normal 2 5 2 2 4 3 6" xfId="5377"/>
    <cellStyle name="Normal 2 5 2 2 4 4" xfId="1785"/>
    <cellStyle name="Normal 2 5 2 2 4 4 2" xfId="4164"/>
    <cellStyle name="Normal 2 5 2 2 4 4 2 2" xfId="9179"/>
    <cellStyle name="Normal 2 5 2 2 4 4 3" xfId="10633"/>
    <cellStyle name="Normal 2 5 2 2 4 4 4" xfId="7074"/>
    <cellStyle name="Normal 2 5 2 2 4 5" xfId="3120"/>
    <cellStyle name="Normal 2 5 2 2 4 5 2" xfId="8136"/>
    <cellStyle name="Normal 2 5 2 2 4 6" xfId="5697"/>
    <cellStyle name="Normal 2 5 2 2 4 7" xfId="9590"/>
    <cellStyle name="Normal 2 5 2 2 4 8" xfId="4667"/>
    <cellStyle name="Normal 2 5 2 2 4_Degree data" xfId="2657"/>
    <cellStyle name="Normal 2 5 2 2 5" xfId="676"/>
    <cellStyle name="Normal 2 5 2 2 5 2" xfId="1079"/>
    <cellStyle name="Normal 2 5 2 2 5 2 2" xfId="2031"/>
    <cellStyle name="Normal 2 5 2 2 5 2 2 2" xfId="7320"/>
    <cellStyle name="Normal 2 5 2 2 5 2 3" xfId="3361"/>
    <cellStyle name="Normal 2 5 2 2 5 2 3 2" xfId="8377"/>
    <cellStyle name="Normal 2 5 2 2 5 2 4" xfId="6436"/>
    <cellStyle name="Normal 2 5 2 2 5 2 5" xfId="9831"/>
    <cellStyle name="Normal 2 5 2 2 5 2 6" xfId="4913"/>
    <cellStyle name="Normal 2 5 2 2 5 3" xfId="1395"/>
    <cellStyle name="Normal 2 5 2 2 5 3 2" xfId="2344"/>
    <cellStyle name="Normal 2 5 2 2 5 3 2 2" xfId="7626"/>
    <cellStyle name="Normal 2 5 2 2 5 3 3" xfId="3710"/>
    <cellStyle name="Normal 2 5 2 2 5 3 3 2" xfId="8725"/>
    <cellStyle name="Normal 2 5 2 2 5 3 4" xfId="6691"/>
    <cellStyle name="Normal 2 5 2 2 5 3 5" xfId="10179"/>
    <cellStyle name="Normal 2 5 2 2 5 3 6" xfId="5220"/>
    <cellStyle name="Normal 2 5 2 2 5 4" xfId="1628"/>
    <cellStyle name="Normal 2 5 2 2 5 4 2" xfId="4007"/>
    <cellStyle name="Normal 2 5 2 2 5 4 2 2" xfId="9022"/>
    <cellStyle name="Normal 2 5 2 2 5 4 3" xfId="10476"/>
    <cellStyle name="Normal 2 5 2 2 5 4 4" xfId="6917"/>
    <cellStyle name="Normal 2 5 2 2 5 5" xfId="2961"/>
    <cellStyle name="Normal 2 5 2 2 5 5 2" xfId="7977"/>
    <cellStyle name="Normal 2 5 2 2 5 6" xfId="6033"/>
    <cellStyle name="Normal 2 5 2 2 5 7" xfId="9433"/>
    <cellStyle name="Normal 2 5 2 2 5 8" xfId="4510"/>
    <cellStyle name="Normal 2 5 2 2 5_Degree data" xfId="2627"/>
    <cellStyle name="Normal 2 5 2 2 6" xfId="1073"/>
    <cellStyle name="Normal 2 5 2 2 6 2" xfId="2025"/>
    <cellStyle name="Normal 2 5 2 2 6 2 2" xfId="7314"/>
    <cellStyle name="Normal 2 5 2 2 6 3" xfId="3355"/>
    <cellStyle name="Normal 2 5 2 2 6 3 2" xfId="8371"/>
    <cellStyle name="Normal 2 5 2 2 6 4" xfId="6430"/>
    <cellStyle name="Normal 2 5 2 2 6 5" xfId="9825"/>
    <cellStyle name="Normal 2 5 2 2 6 6" xfId="4907"/>
    <cellStyle name="Normal 2 5 2 2 7" xfId="510"/>
    <cellStyle name="Normal 2 5 2 2 7 2" xfId="2299"/>
    <cellStyle name="Normal 2 5 2 2 7 2 2" xfId="7581"/>
    <cellStyle name="Normal 2 5 2 2 7 3" xfId="3704"/>
    <cellStyle name="Normal 2 5 2 2 7 3 2" xfId="8719"/>
    <cellStyle name="Normal 2 5 2 2 7 4" xfId="5871"/>
    <cellStyle name="Normal 2 5 2 2 7 5" xfId="10173"/>
    <cellStyle name="Normal 2 5 2 2 7 6" xfId="5175"/>
    <cellStyle name="Normal 2 5 2 2 8" xfId="1468"/>
    <cellStyle name="Normal 2 5 2 2 8 2" xfId="3962"/>
    <cellStyle name="Normal 2 5 2 2 8 2 2" xfId="8977"/>
    <cellStyle name="Normal 2 5 2 2 8 3" xfId="10431"/>
    <cellStyle name="Normal 2 5 2 2 8 4" xfId="6757"/>
    <cellStyle name="Normal 2 5 2 2 9" xfId="2916"/>
    <cellStyle name="Normal 2 5 2 2 9 2" xfId="9388"/>
    <cellStyle name="Normal 2 5 2 2 9 3" xfId="7932"/>
    <cellStyle name="Normal 2 5 2 2_Degree data" xfId="2732"/>
    <cellStyle name="Normal 2 5 2 3" xfId="133"/>
    <cellStyle name="Normal 2 5 2 3 10" xfId="5526"/>
    <cellStyle name="Normal 2 5 2 3 11" xfId="9346"/>
    <cellStyle name="Normal 2 5 2 3 12" xfId="4338"/>
    <cellStyle name="Normal 2 5 2 3 2" xfId="254"/>
    <cellStyle name="Normal 2 5 2 3 2 10" xfId="4381"/>
    <cellStyle name="Normal 2 5 2 3 2 2" xfId="356"/>
    <cellStyle name="Normal 2 5 2 3 2 2 2" xfId="1082"/>
    <cellStyle name="Normal 2 5 2 3 2 2 2 2" xfId="2034"/>
    <cellStyle name="Normal 2 5 2 3 2 2 2 2 2" xfId="7323"/>
    <cellStyle name="Normal 2 5 2 3 2 2 2 3" xfId="3364"/>
    <cellStyle name="Normal 2 5 2 3 2 2 2 3 2" xfId="8380"/>
    <cellStyle name="Normal 2 5 2 3 2 2 2 4" xfId="6439"/>
    <cellStyle name="Normal 2 5 2 3 2 2 2 5" xfId="9834"/>
    <cellStyle name="Normal 2 5 2 3 2 2 2 6" xfId="4916"/>
    <cellStyle name="Normal 2 5 2 3 2 2 3" xfId="864"/>
    <cellStyle name="Normal 2 5 2 3 2 2 3 2" xfId="2532"/>
    <cellStyle name="Normal 2 5 2 3 2 2 3 2 2" xfId="7814"/>
    <cellStyle name="Normal 2 5 2 3 2 2 3 3" xfId="3713"/>
    <cellStyle name="Normal 2 5 2 3 2 2 3 3 2" xfId="8728"/>
    <cellStyle name="Normal 2 5 2 3 2 2 3 4" xfId="6221"/>
    <cellStyle name="Normal 2 5 2 3 2 2 3 5" xfId="10182"/>
    <cellStyle name="Normal 2 5 2 3 2 2 3 6" xfId="5408"/>
    <cellStyle name="Normal 2 5 2 3 2 2 4" xfId="1816"/>
    <cellStyle name="Normal 2 5 2 3 2 2 4 2" xfId="4195"/>
    <cellStyle name="Normal 2 5 2 3 2 2 4 2 2" xfId="9210"/>
    <cellStyle name="Normal 2 5 2 3 2 2 4 3" xfId="10664"/>
    <cellStyle name="Normal 2 5 2 3 2 2 4 4" xfId="7105"/>
    <cellStyle name="Normal 2 5 2 3 2 2 5" xfId="3151"/>
    <cellStyle name="Normal 2 5 2 3 2 2 5 2" xfId="8167"/>
    <cellStyle name="Normal 2 5 2 3 2 2 6" xfId="5728"/>
    <cellStyle name="Normal 2 5 2 3 2 2 7" xfId="9621"/>
    <cellStyle name="Normal 2 5 2 3 2 2 8" xfId="4698"/>
    <cellStyle name="Normal 2 5 2 3 2 2_Degree data" xfId="2661"/>
    <cellStyle name="Normal 2 5 2 3 2 3" xfId="764"/>
    <cellStyle name="Normal 2 5 2 3 2 3 2" xfId="1716"/>
    <cellStyle name="Normal 2 5 2 3 2 3 2 2" xfId="7005"/>
    <cellStyle name="Normal 2 5 2 3 2 3 3" xfId="3363"/>
    <cellStyle name="Normal 2 5 2 3 2 3 3 2" xfId="8379"/>
    <cellStyle name="Normal 2 5 2 3 2 3 4" xfId="6121"/>
    <cellStyle name="Normal 2 5 2 3 2 3 5" xfId="9833"/>
    <cellStyle name="Normal 2 5 2 3 2 3 6" xfId="4598"/>
    <cellStyle name="Normal 2 5 2 3 2 4" xfId="1081"/>
    <cellStyle name="Normal 2 5 2 3 2 4 2" xfId="2033"/>
    <cellStyle name="Normal 2 5 2 3 2 4 2 2" xfId="7322"/>
    <cellStyle name="Normal 2 5 2 3 2 4 3" xfId="3712"/>
    <cellStyle name="Normal 2 5 2 3 2 4 3 2" xfId="8727"/>
    <cellStyle name="Normal 2 5 2 3 2 4 4" xfId="6438"/>
    <cellStyle name="Normal 2 5 2 3 2 4 5" xfId="10181"/>
    <cellStyle name="Normal 2 5 2 3 2 4 6" xfId="4915"/>
    <cellStyle name="Normal 2 5 2 3 2 5" xfId="543"/>
    <cellStyle name="Normal 2 5 2 3 2 5 2" xfId="2432"/>
    <cellStyle name="Normal 2 5 2 3 2 5 2 2" xfId="7714"/>
    <cellStyle name="Normal 2 5 2 3 2 5 3" xfId="4095"/>
    <cellStyle name="Normal 2 5 2 3 2 5 3 2" xfId="9110"/>
    <cellStyle name="Normal 2 5 2 3 2 5 4" xfId="5902"/>
    <cellStyle name="Normal 2 5 2 3 2 5 5" xfId="10564"/>
    <cellStyle name="Normal 2 5 2 3 2 5 6" xfId="5308"/>
    <cellStyle name="Normal 2 5 2 3 2 6" xfId="1499"/>
    <cellStyle name="Normal 2 5 2 3 2 6 2" xfId="6788"/>
    <cellStyle name="Normal 2 5 2 3 2 7" xfId="3051"/>
    <cellStyle name="Normal 2 5 2 3 2 7 2" xfId="8067"/>
    <cellStyle name="Normal 2 5 2 3 2 8" xfId="5628"/>
    <cellStyle name="Normal 2 5 2 3 2 9" xfId="9521"/>
    <cellStyle name="Normal 2 5 2 3 2_Degree data" xfId="2725"/>
    <cellStyle name="Normal 2 5 2 3 3" xfId="209"/>
    <cellStyle name="Normal 2 5 2 3 3 10" xfId="4443"/>
    <cellStyle name="Normal 2 5 2 3 3 2" xfId="420"/>
    <cellStyle name="Normal 2 5 2 3 3 2 2" xfId="1084"/>
    <cellStyle name="Normal 2 5 2 3 3 2 2 2" xfId="2036"/>
    <cellStyle name="Normal 2 5 2 3 3 2 2 2 2" xfId="7325"/>
    <cellStyle name="Normal 2 5 2 3 3 2 2 3" xfId="3366"/>
    <cellStyle name="Normal 2 5 2 3 3 2 2 3 2" xfId="8382"/>
    <cellStyle name="Normal 2 5 2 3 3 2 2 4" xfId="6441"/>
    <cellStyle name="Normal 2 5 2 3 3 2 2 5" xfId="9836"/>
    <cellStyle name="Normal 2 5 2 3 3 2 2 6" xfId="4918"/>
    <cellStyle name="Normal 2 5 2 3 3 2 3" xfId="926"/>
    <cellStyle name="Normal 2 5 2 3 3 2 3 2" xfId="2594"/>
    <cellStyle name="Normal 2 5 2 3 3 2 3 2 2" xfId="7876"/>
    <cellStyle name="Normal 2 5 2 3 3 2 3 3" xfId="3715"/>
    <cellStyle name="Normal 2 5 2 3 3 2 3 3 2" xfId="8730"/>
    <cellStyle name="Normal 2 5 2 3 3 2 3 4" xfId="6283"/>
    <cellStyle name="Normal 2 5 2 3 3 2 3 5" xfId="10184"/>
    <cellStyle name="Normal 2 5 2 3 3 2 3 6" xfId="5470"/>
    <cellStyle name="Normal 2 5 2 3 3 2 4" xfId="1878"/>
    <cellStyle name="Normal 2 5 2 3 3 2 4 2" xfId="4257"/>
    <cellStyle name="Normal 2 5 2 3 3 2 4 2 2" xfId="9272"/>
    <cellStyle name="Normal 2 5 2 3 3 2 4 3" xfId="10726"/>
    <cellStyle name="Normal 2 5 2 3 3 2 4 4" xfId="7167"/>
    <cellStyle name="Normal 2 5 2 3 3 2 5" xfId="3213"/>
    <cellStyle name="Normal 2 5 2 3 3 2 5 2" xfId="8229"/>
    <cellStyle name="Normal 2 5 2 3 3 2 6" xfId="5790"/>
    <cellStyle name="Normal 2 5 2 3 3 2 7" xfId="9683"/>
    <cellStyle name="Normal 2 5 2 3 3 2 8" xfId="4760"/>
    <cellStyle name="Normal 2 5 2 3 3 2_Degree data" xfId="2726"/>
    <cellStyle name="Normal 2 5 2 3 3 3" xfId="721"/>
    <cellStyle name="Normal 2 5 2 3 3 3 2" xfId="1673"/>
    <cellStyle name="Normal 2 5 2 3 3 3 2 2" xfId="6962"/>
    <cellStyle name="Normal 2 5 2 3 3 3 3" xfId="3365"/>
    <cellStyle name="Normal 2 5 2 3 3 3 3 2" xfId="8381"/>
    <cellStyle name="Normal 2 5 2 3 3 3 4" xfId="6078"/>
    <cellStyle name="Normal 2 5 2 3 3 3 5" xfId="9835"/>
    <cellStyle name="Normal 2 5 2 3 3 3 6" xfId="4555"/>
    <cellStyle name="Normal 2 5 2 3 3 4" xfId="1083"/>
    <cellStyle name="Normal 2 5 2 3 3 4 2" xfId="2035"/>
    <cellStyle name="Normal 2 5 2 3 3 4 2 2" xfId="7324"/>
    <cellStyle name="Normal 2 5 2 3 3 4 3" xfId="3714"/>
    <cellStyle name="Normal 2 5 2 3 3 4 3 2" xfId="8729"/>
    <cellStyle name="Normal 2 5 2 3 3 4 4" xfId="6440"/>
    <cellStyle name="Normal 2 5 2 3 3 4 5" xfId="10183"/>
    <cellStyle name="Normal 2 5 2 3 3 4 6" xfId="4917"/>
    <cellStyle name="Normal 2 5 2 3 3 5" xfId="606"/>
    <cellStyle name="Normal 2 5 2 3 3 5 2" xfId="2389"/>
    <cellStyle name="Normal 2 5 2 3 3 5 2 2" xfId="7671"/>
    <cellStyle name="Normal 2 5 2 3 3 5 3" xfId="4052"/>
    <cellStyle name="Normal 2 5 2 3 3 5 3 2" xfId="9067"/>
    <cellStyle name="Normal 2 5 2 3 3 5 4" xfId="5964"/>
    <cellStyle name="Normal 2 5 2 3 3 5 5" xfId="10521"/>
    <cellStyle name="Normal 2 5 2 3 3 5 6" xfId="5265"/>
    <cellStyle name="Normal 2 5 2 3 3 6" xfId="1561"/>
    <cellStyle name="Normal 2 5 2 3 3 6 2" xfId="6850"/>
    <cellStyle name="Normal 2 5 2 3 3 7" xfId="3008"/>
    <cellStyle name="Normal 2 5 2 3 3 7 2" xfId="8024"/>
    <cellStyle name="Normal 2 5 2 3 3 8" xfId="5585"/>
    <cellStyle name="Normal 2 5 2 3 3 9" xfId="9478"/>
    <cellStyle name="Normal 2 5 2 3 3_Degree data" xfId="2272"/>
    <cellStyle name="Normal 2 5 2 3 4" xfId="312"/>
    <cellStyle name="Normal 2 5 2 3 4 2" xfId="1085"/>
    <cellStyle name="Normal 2 5 2 3 4 2 2" xfId="2037"/>
    <cellStyle name="Normal 2 5 2 3 4 2 2 2" xfId="7326"/>
    <cellStyle name="Normal 2 5 2 3 4 2 3" xfId="3367"/>
    <cellStyle name="Normal 2 5 2 3 4 2 3 2" xfId="8383"/>
    <cellStyle name="Normal 2 5 2 3 4 2 4" xfId="6442"/>
    <cellStyle name="Normal 2 5 2 3 4 2 5" xfId="9837"/>
    <cellStyle name="Normal 2 5 2 3 4 2 6" xfId="4919"/>
    <cellStyle name="Normal 2 5 2 3 4 3" xfId="821"/>
    <cellStyle name="Normal 2 5 2 3 4 3 2" xfId="2489"/>
    <cellStyle name="Normal 2 5 2 3 4 3 2 2" xfId="7771"/>
    <cellStyle name="Normal 2 5 2 3 4 3 3" xfId="3716"/>
    <cellStyle name="Normal 2 5 2 3 4 3 3 2" xfId="8731"/>
    <cellStyle name="Normal 2 5 2 3 4 3 4" xfId="6178"/>
    <cellStyle name="Normal 2 5 2 3 4 3 5" xfId="10185"/>
    <cellStyle name="Normal 2 5 2 3 4 3 6" xfId="5365"/>
    <cellStyle name="Normal 2 5 2 3 4 4" xfId="1773"/>
    <cellStyle name="Normal 2 5 2 3 4 4 2" xfId="4152"/>
    <cellStyle name="Normal 2 5 2 3 4 4 2 2" xfId="9167"/>
    <cellStyle name="Normal 2 5 2 3 4 4 3" xfId="10621"/>
    <cellStyle name="Normal 2 5 2 3 4 4 4" xfId="7062"/>
    <cellStyle name="Normal 2 5 2 3 4 5" xfId="3108"/>
    <cellStyle name="Normal 2 5 2 3 4 5 2" xfId="8124"/>
    <cellStyle name="Normal 2 5 2 3 4 6" xfId="5685"/>
    <cellStyle name="Normal 2 5 2 3 4 7" xfId="9578"/>
    <cellStyle name="Normal 2 5 2 3 4 8" xfId="4655"/>
    <cellStyle name="Normal 2 5 2 3 4_Degree data" xfId="2720"/>
    <cellStyle name="Normal 2 5 2 3 5" xfId="662"/>
    <cellStyle name="Normal 2 5 2 3 5 2" xfId="1614"/>
    <cellStyle name="Normal 2 5 2 3 5 2 2" xfId="6903"/>
    <cellStyle name="Normal 2 5 2 3 5 3" xfId="3362"/>
    <cellStyle name="Normal 2 5 2 3 5 3 2" xfId="8378"/>
    <cellStyle name="Normal 2 5 2 3 5 4" xfId="6019"/>
    <cellStyle name="Normal 2 5 2 3 5 5" xfId="9832"/>
    <cellStyle name="Normal 2 5 2 3 5 6" xfId="4496"/>
    <cellStyle name="Normal 2 5 2 3 6" xfId="1080"/>
    <cellStyle name="Normal 2 5 2 3 6 2" xfId="2032"/>
    <cellStyle name="Normal 2 5 2 3 6 2 2" xfId="7321"/>
    <cellStyle name="Normal 2 5 2 3 6 3" xfId="3711"/>
    <cellStyle name="Normal 2 5 2 3 6 3 2" xfId="8726"/>
    <cellStyle name="Normal 2 5 2 3 6 4" xfId="6437"/>
    <cellStyle name="Normal 2 5 2 3 6 5" xfId="10180"/>
    <cellStyle name="Normal 2 5 2 3 6 6" xfId="4914"/>
    <cellStyle name="Normal 2 5 2 3 7" xfId="497"/>
    <cellStyle name="Normal 2 5 2 3 7 2" xfId="2330"/>
    <cellStyle name="Normal 2 5 2 3 7 2 2" xfId="7612"/>
    <cellStyle name="Normal 2 5 2 3 7 3" xfId="3993"/>
    <cellStyle name="Normal 2 5 2 3 7 3 2" xfId="9008"/>
    <cellStyle name="Normal 2 5 2 3 7 4" xfId="5858"/>
    <cellStyle name="Normal 2 5 2 3 7 5" xfId="10462"/>
    <cellStyle name="Normal 2 5 2 3 7 6" xfId="5206"/>
    <cellStyle name="Normal 2 5 2 3 8" xfId="1456"/>
    <cellStyle name="Normal 2 5 2 3 8 2" xfId="9419"/>
    <cellStyle name="Normal 2 5 2 3 8 3" xfId="6745"/>
    <cellStyle name="Normal 2 5 2 3 9" xfId="2947"/>
    <cellStyle name="Normal 2 5 2 3 9 2" xfId="7963"/>
    <cellStyle name="Normal 2 5 2 3_Degree data" xfId="2630"/>
    <cellStyle name="Normal 2 5 2 4" xfId="244"/>
    <cellStyle name="Normal 2 5 2 4 10" xfId="4371"/>
    <cellStyle name="Normal 2 5 2 4 2" xfId="346"/>
    <cellStyle name="Normal 2 5 2 4 2 2" xfId="1087"/>
    <cellStyle name="Normal 2 5 2 4 2 2 2" xfId="2039"/>
    <cellStyle name="Normal 2 5 2 4 2 2 2 2" xfId="7328"/>
    <cellStyle name="Normal 2 5 2 4 2 2 3" xfId="3369"/>
    <cellStyle name="Normal 2 5 2 4 2 2 3 2" xfId="8385"/>
    <cellStyle name="Normal 2 5 2 4 2 2 4" xfId="6444"/>
    <cellStyle name="Normal 2 5 2 4 2 2 5" xfId="9839"/>
    <cellStyle name="Normal 2 5 2 4 2 2 6" xfId="4921"/>
    <cellStyle name="Normal 2 5 2 4 2 3" xfId="854"/>
    <cellStyle name="Normal 2 5 2 4 2 3 2" xfId="2522"/>
    <cellStyle name="Normal 2 5 2 4 2 3 2 2" xfId="7804"/>
    <cellStyle name="Normal 2 5 2 4 2 3 3" xfId="3718"/>
    <cellStyle name="Normal 2 5 2 4 2 3 3 2" xfId="8733"/>
    <cellStyle name="Normal 2 5 2 4 2 3 4" xfId="6211"/>
    <cellStyle name="Normal 2 5 2 4 2 3 5" xfId="10187"/>
    <cellStyle name="Normal 2 5 2 4 2 3 6" xfId="5398"/>
    <cellStyle name="Normal 2 5 2 4 2 4" xfId="1806"/>
    <cellStyle name="Normal 2 5 2 4 2 4 2" xfId="4185"/>
    <cellStyle name="Normal 2 5 2 4 2 4 2 2" xfId="9200"/>
    <cellStyle name="Normal 2 5 2 4 2 4 3" xfId="10654"/>
    <cellStyle name="Normal 2 5 2 4 2 4 4" xfId="7095"/>
    <cellStyle name="Normal 2 5 2 4 2 5" xfId="3141"/>
    <cellStyle name="Normal 2 5 2 4 2 5 2" xfId="8157"/>
    <cellStyle name="Normal 2 5 2 4 2 6" xfId="5718"/>
    <cellStyle name="Normal 2 5 2 4 2 7" xfId="9611"/>
    <cellStyle name="Normal 2 5 2 4 2 8" xfId="4688"/>
    <cellStyle name="Normal 2 5 2 4 2_Degree data" xfId="2685"/>
    <cellStyle name="Normal 2 5 2 4 3" xfId="754"/>
    <cellStyle name="Normal 2 5 2 4 3 2" xfId="1706"/>
    <cellStyle name="Normal 2 5 2 4 3 2 2" xfId="6995"/>
    <cellStyle name="Normal 2 5 2 4 3 3" xfId="3368"/>
    <cellStyle name="Normal 2 5 2 4 3 3 2" xfId="8384"/>
    <cellStyle name="Normal 2 5 2 4 3 4" xfId="6111"/>
    <cellStyle name="Normal 2 5 2 4 3 5" xfId="9838"/>
    <cellStyle name="Normal 2 5 2 4 3 6" xfId="4588"/>
    <cellStyle name="Normal 2 5 2 4 4" xfId="1086"/>
    <cellStyle name="Normal 2 5 2 4 4 2" xfId="2038"/>
    <cellStyle name="Normal 2 5 2 4 4 2 2" xfId="7327"/>
    <cellStyle name="Normal 2 5 2 4 4 3" xfId="3717"/>
    <cellStyle name="Normal 2 5 2 4 4 3 2" xfId="8732"/>
    <cellStyle name="Normal 2 5 2 4 4 4" xfId="6443"/>
    <cellStyle name="Normal 2 5 2 4 4 5" xfId="10186"/>
    <cellStyle name="Normal 2 5 2 4 4 6" xfId="4920"/>
    <cellStyle name="Normal 2 5 2 4 5" xfId="533"/>
    <cellStyle name="Normal 2 5 2 4 5 2" xfId="2422"/>
    <cellStyle name="Normal 2 5 2 4 5 2 2" xfId="7704"/>
    <cellStyle name="Normal 2 5 2 4 5 3" xfId="4085"/>
    <cellStyle name="Normal 2 5 2 4 5 3 2" xfId="9100"/>
    <cellStyle name="Normal 2 5 2 4 5 4" xfId="5892"/>
    <cellStyle name="Normal 2 5 2 4 5 5" xfId="10554"/>
    <cellStyle name="Normal 2 5 2 4 5 6" xfId="5298"/>
    <cellStyle name="Normal 2 5 2 4 6" xfId="1489"/>
    <cellStyle name="Normal 2 5 2 4 6 2" xfId="6778"/>
    <cellStyle name="Normal 2 5 2 4 7" xfId="3041"/>
    <cellStyle name="Normal 2 5 2 4 7 2" xfId="8057"/>
    <cellStyle name="Normal 2 5 2 4 8" xfId="5618"/>
    <cellStyle name="Normal 2 5 2 4 9" xfId="9511"/>
    <cellStyle name="Normal 2 5 2 4_Degree data" xfId="2651"/>
    <cellStyle name="Normal 2 5 2 5" xfId="188"/>
    <cellStyle name="Normal 2 5 2 5 10" xfId="4425"/>
    <cellStyle name="Normal 2 5 2 5 2" xfId="402"/>
    <cellStyle name="Normal 2 5 2 5 2 2" xfId="1089"/>
    <cellStyle name="Normal 2 5 2 5 2 2 2" xfId="2041"/>
    <cellStyle name="Normal 2 5 2 5 2 2 2 2" xfId="7330"/>
    <cellStyle name="Normal 2 5 2 5 2 2 3" xfId="3371"/>
    <cellStyle name="Normal 2 5 2 5 2 2 3 2" xfId="8387"/>
    <cellStyle name="Normal 2 5 2 5 2 2 4" xfId="6446"/>
    <cellStyle name="Normal 2 5 2 5 2 2 5" xfId="9841"/>
    <cellStyle name="Normal 2 5 2 5 2 2 6" xfId="4923"/>
    <cellStyle name="Normal 2 5 2 5 2 3" xfId="908"/>
    <cellStyle name="Normal 2 5 2 5 2 3 2" xfId="2576"/>
    <cellStyle name="Normal 2 5 2 5 2 3 2 2" xfId="7858"/>
    <cellStyle name="Normal 2 5 2 5 2 3 3" xfId="3720"/>
    <cellStyle name="Normal 2 5 2 5 2 3 3 2" xfId="8735"/>
    <cellStyle name="Normal 2 5 2 5 2 3 4" xfId="6265"/>
    <cellStyle name="Normal 2 5 2 5 2 3 5" xfId="10189"/>
    <cellStyle name="Normal 2 5 2 5 2 3 6" xfId="5452"/>
    <cellStyle name="Normal 2 5 2 5 2 4" xfId="1860"/>
    <cellStyle name="Normal 2 5 2 5 2 4 2" xfId="4239"/>
    <cellStyle name="Normal 2 5 2 5 2 4 2 2" xfId="9254"/>
    <cellStyle name="Normal 2 5 2 5 2 4 3" xfId="10708"/>
    <cellStyle name="Normal 2 5 2 5 2 4 4" xfId="7149"/>
    <cellStyle name="Normal 2 5 2 5 2 5" xfId="3195"/>
    <cellStyle name="Normal 2 5 2 5 2 5 2" xfId="8211"/>
    <cellStyle name="Normal 2 5 2 5 2 6" xfId="5772"/>
    <cellStyle name="Normal 2 5 2 5 2 7" xfId="9665"/>
    <cellStyle name="Normal 2 5 2 5 2 8" xfId="4742"/>
    <cellStyle name="Normal 2 5 2 5 2_Degree data" xfId="2626"/>
    <cellStyle name="Normal 2 5 2 5 3" xfId="703"/>
    <cellStyle name="Normal 2 5 2 5 3 2" xfId="1655"/>
    <cellStyle name="Normal 2 5 2 5 3 2 2" xfId="6944"/>
    <cellStyle name="Normal 2 5 2 5 3 3" xfId="3370"/>
    <cellStyle name="Normal 2 5 2 5 3 3 2" xfId="8386"/>
    <cellStyle name="Normal 2 5 2 5 3 4" xfId="6060"/>
    <cellStyle name="Normal 2 5 2 5 3 5" xfId="9840"/>
    <cellStyle name="Normal 2 5 2 5 3 6" xfId="4537"/>
    <cellStyle name="Normal 2 5 2 5 4" xfId="1088"/>
    <cellStyle name="Normal 2 5 2 5 4 2" xfId="2040"/>
    <cellStyle name="Normal 2 5 2 5 4 2 2" xfId="7329"/>
    <cellStyle name="Normal 2 5 2 5 4 3" xfId="3719"/>
    <cellStyle name="Normal 2 5 2 5 4 3 2" xfId="8734"/>
    <cellStyle name="Normal 2 5 2 5 4 4" xfId="6445"/>
    <cellStyle name="Normal 2 5 2 5 4 5" xfId="10188"/>
    <cellStyle name="Normal 2 5 2 5 4 6" xfId="4922"/>
    <cellStyle name="Normal 2 5 2 5 5" xfId="588"/>
    <cellStyle name="Normal 2 5 2 5 5 2" xfId="2371"/>
    <cellStyle name="Normal 2 5 2 5 5 2 2" xfId="7653"/>
    <cellStyle name="Normal 2 5 2 5 5 3" xfId="4034"/>
    <cellStyle name="Normal 2 5 2 5 5 3 2" xfId="9049"/>
    <cellStyle name="Normal 2 5 2 5 5 4" xfId="5946"/>
    <cellStyle name="Normal 2 5 2 5 5 5" xfId="10503"/>
    <cellStyle name="Normal 2 5 2 5 5 6" xfId="5247"/>
    <cellStyle name="Normal 2 5 2 5 6" xfId="1543"/>
    <cellStyle name="Normal 2 5 2 5 6 2" xfId="6832"/>
    <cellStyle name="Normal 2 5 2 5 7" xfId="2990"/>
    <cellStyle name="Normal 2 5 2 5 7 2" xfId="8006"/>
    <cellStyle name="Normal 2 5 2 5 8" xfId="5567"/>
    <cellStyle name="Normal 2 5 2 5 9" xfId="9460"/>
    <cellStyle name="Normal 2 5 2 5_Degree data" xfId="2717"/>
    <cellStyle name="Normal 2 5 2 6" xfId="294"/>
    <cellStyle name="Normal 2 5 2 6 2" xfId="1090"/>
    <cellStyle name="Normal 2 5 2 6 2 2" xfId="2042"/>
    <cellStyle name="Normal 2 5 2 6 2 2 2" xfId="7331"/>
    <cellStyle name="Normal 2 5 2 6 2 3" xfId="3372"/>
    <cellStyle name="Normal 2 5 2 6 2 3 2" xfId="8388"/>
    <cellStyle name="Normal 2 5 2 6 2 4" xfId="6447"/>
    <cellStyle name="Normal 2 5 2 6 2 5" xfId="9842"/>
    <cellStyle name="Normal 2 5 2 6 2 6" xfId="4924"/>
    <cellStyle name="Normal 2 5 2 6 3" xfId="803"/>
    <cellStyle name="Normal 2 5 2 6 3 2" xfId="2471"/>
    <cellStyle name="Normal 2 5 2 6 3 2 2" xfId="7753"/>
    <cellStyle name="Normal 2 5 2 6 3 3" xfId="3721"/>
    <cellStyle name="Normal 2 5 2 6 3 3 2" xfId="8736"/>
    <cellStyle name="Normal 2 5 2 6 3 4" xfId="6160"/>
    <cellStyle name="Normal 2 5 2 6 3 5" xfId="10190"/>
    <cellStyle name="Normal 2 5 2 6 3 6" xfId="5347"/>
    <cellStyle name="Normal 2 5 2 6 4" xfId="1755"/>
    <cellStyle name="Normal 2 5 2 6 4 2" xfId="4134"/>
    <cellStyle name="Normal 2 5 2 6 4 2 2" xfId="9149"/>
    <cellStyle name="Normal 2 5 2 6 4 3" xfId="10603"/>
    <cellStyle name="Normal 2 5 2 6 4 4" xfId="7044"/>
    <cellStyle name="Normal 2 5 2 6 5" xfId="3090"/>
    <cellStyle name="Normal 2 5 2 6 5 2" xfId="8106"/>
    <cellStyle name="Normal 2 5 2 6 6" xfId="5667"/>
    <cellStyle name="Normal 2 5 2 6 7" xfId="9560"/>
    <cellStyle name="Normal 2 5 2 6 8" xfId="4637"/>
    <cellStyle name="Normal 2 5 2 6_Degree data" xfId="2695"/>
    <cellStyle name="Normal 2 5 2 7" xfId="651"/>
    <cellStyle name="Normal 2 5 2 7 2" xfId="1091"/>
    <cellStyle name="Normal 2 5 2 7 2 2" xfId="2043"/>
    <cellStyle name="Normal 2 5 2 7 2 2 2" xfId="7332"/>
    <cellStyle name="Normal 2 5 2 7 2 3" xfId="3373"/>
    <cellStyle name="Normal 2 5 2 7 2 3 2" xfId="8389"/>
    <cellStyle name="Normal 2 5 2 7 2 4" xfId="6448"/>
    <cellStyle name="Normal 2 5 2 7 2 5" xfId="9843"/>
    <cellStyle name="Normal 2 5 2 7 2 6" xfId="4925"/>
    <cellStyle name="Normal 2 5 2 7 3" xfId="503"/>
    <cellStyle name="Normal 2 5 2 7 3 2" xfId="2319"/>
    <cellStyle name="Normal 2 5 2 7 3 2 2" xfId="7601"/>
    <cellStyle name="Normal 2 5 2 7 3 3" xfId="3722"/>
    <cellStyle name="Normal 2 5 2 7 3 3 2" xfId="8737"/>
    <cellStyle name="Normal 2 5 2 7 3 4" xfId="5864"/>
    <cellStyle name="Normal 2 5 2 7 3 5" xfId="10191"/>
    <cellStyle name="Normal 2 5 2 7 3 6" xfId="5195"/>
    <cellStyle name="Normal 2 5 2 7 4" xfId="1603"/>
    <cellStyle name="Normal 2 5 2 7 4 2" xfId="3982"/>
    <cellStyle name="Normal 2 5 2 7 4 2 2" xfId="8997"/>
    <cellStyle name="Normal 2 5 2 7 4 3" xfId="10451"/>
    <cellStyle name="Normal 2 5 2 7 4 4" xfId="6892"/>
    <cellStyle name="Normal 2 5 2 7 5" xfId="2936"/>
    <cellStyle name="Normal 2 5 2 7 5 2" xfId="7952"/>
    <cellStyle name="Normal 2 5 2 7 6" xfId="6008"/>
    <cellStyle name="Normal 2 5 2 7 7" xfId="9408"/>
    <cellStyle name="Normal 2 5 2 7 8" xfId="4485"/>
    <cellStyle name="Normal 2 5 2 7_Degree data" xfId="2735"/>
    <cellStyle name="Normal 2 5 2 8" xfId="1072"/>
    <cellStyle name="Normal 2 5 2 8 2" xfId="2024"/>
    <cellStyle name="Normal 2 5 2 8 2 2" xfId="7313"/>
    <cellStyle name="Normal 2 5 2 8 3" xfId="3354"/>
    <cellStyle name="Normal 2 5 2 8 3 2" xfId="8370"/>
    <cellStyle name="Normal 2 5 2 8 4" xfId="6429"/>
    <cellStyle name="Normal 2 5 2 8 5" xfId="9824"/>
    <cellStyle name="Normal 2 5 2 8 6" xfId="4906"/>
    <cellStyle name="Normal 2 5 2 9" xfId="476"/>
    <cellStyle name="Normal 2 5 2 9 2" xfId="2287"/>
    <cellStyle name="Normal 2 5 2 9 2 2" xfId="7569"/>
    <cellStyle name="Normal 2 5 2 9 3" xfId="3703"/>
    <cellStyle name="Normal 2 5 2 9 3 2" xfId="8718"/>
    <cellStyle name="Normal 2 5 2 9 4" xfId="5840"/>
    <cellStyle name="Normal 2 5 2 9 5" xfId="10172"/>
    <cellStyle name="Normal 2 5 2 9 6" xfId="5163"/>
    <cellStyle name="Normal 2 5 2_Degree data" xfId="2731"/>
    <cellStyle name="Normal 2 5 3" xfId="139"/>
    <cellStyle name="Normal 2 5 3 10" xfId="2908"/>
    <cellStyle name="Normal 2 5 3 10 2" xfId="9380"/>
    <cellStyle name="Normal 2 5 3 10 3" xfId="7924"/>
    <cellStyle name="Normal 2 5 3 11" xfId="5530"/>
    <cellStyle name="Normal 2 5 3 12" xfId="9350"/>
    <cellStyle name="Normal 2 5 3 13" xfId="4312"/>
    <cellStyle name="Normal 2 5 3 2" xfId="213"/>
    <cellStyle name="Normal 2 5 3 2 10" xfId="9482"/>
    <cellStyle name="Normal 2 5 3 2 11" xfId="4342"/>
    <cellStyle name="Normal 2 5 3 2 2" xfId="423"/>
    <cellStyle name="Normal 2 5 3 2 2 2" xfId="929"/>
    <cellStyle name="Normal 2 5 3 2 2 2 2" xfId="1881"/>
    <cellStyle name="Normal 2 5 3 2 2 2 2 2" xfId="7170"/>
    <cellStyle name="Normal 2 5 3 2 2 2 3" xfId="3376"/>
    <cellStyle name="Normal 2 5 3 2 2 2 3 2" xfId="8392"/>
    <cellStyle name="Normal 2 5 3 2 2 2 4" xfId="6286"/>
    <cellStyle name="Normal 2 5 3 2 2 2 5" xfId="9846"/>
    <cellStyle name="Normal 2 5 3 2 2 2 6" xfId="4763"/>
    <cellStyle name="Normal 2 5 3 2 2 3" xfId="1094"/>
    <cellStyle name="Normal 2 5 3 2 2 3 2" xfId="2046"/>
    <cellStyle name="Normal 2 5 3 2 2 3 2 2" xfId="7335"/>
    <cellStyle name="Normal 2 5 3 2 2 3 3" xfId="3725"/>
    <cellStyle name="Normal 2 5 3 2 2 3 3 2" xfId="8740"/>
    <cellStyle name="Normal 2 5 3 2 2 3 4" xfId="6451"/>
    <cellStyle name="Normal 2 5 3 2 2 3 5" xfId="10194"/>
    <cellStyle name="Normal 2 5 3 2 2 3 6" xfId="4928"/>
    <cellStyle name="Normal 2 5 3 2 2 4" xfId="609"/>
    <cellStyle name="Normal 2 5 3 2 2 4 2" xfId="2597"/>
    <cellStyle name="Normal 2 5 3 2 2 4 2 2" xfId="7879"/>
    <cellStyle name="Normal 2 5 3 2 2 4 3" xfId="4260"/>
    <cellStyle name="Normal 2 5 3 2 2 4 3 2" xfId="9275"/>
    <cellStyle name="Normal 2 5 3 2 2 4 4" xfId="5967"/>
    <cellStyle name="Normal 2 5 3 2 2 4 5" xfId="10729"/>
    <cellStyle name="Normal 2 5 3 2 2 4 6" xfId="5473"/>
    <cellStyle name="Normal 2 5 3 2 2 5" xfId="1564"/>
    <cellStyle name="Normal 2 5 3 2 2 5 2" xfId="6853"/>
    <cellStyle name="Normal 2 5 3 2 2 6" xfId="3216"/>
    <cellStyle name="Normal 2 5 3 2 2 6 2" xfId="8232"/>
    <cellStyle name="Normal 2 5 3 2 2 7" xfId="5793"/>
    <cellStyle name="Normal 2 5 3 2 2 8" xfId="9686"/>
    <cellStyle name="Normal 2 5 3 2 2 9" xfId="4446"/>
    <cellStyle name="Normal 2 5 3 2 2_Degree data" xfId="2723"/>
    <cellStyle name="Normal 2 5 3 2 3" xfId="316"/>
    <cellStyle name="Normal 2 5 3 2 3 2" xfId="1095"/>
    <cellStyle name="Normal 2 5 3 2 3 2 2" xfId="2047"/>
    <cellStyle name="Normal 2 5 3 2 3 2 2 2" xfId="7336"/>
    <cellStyle name="Normal 2 5 3 2 3 2 3" xfId="3377"/>
    <cellStyle name="Normal 2 5 3 2 3 2 3 2" xfId="8393"/>
    <cellStyle name="Normal 2 5 3 2 3 2 4" xfId="6452"/>
    <cellStyle name="Normal 2 5 3 2 3 2 5" xfId="9847"/>
    <cellStyle name="Normal 2 5 3 2 3 2 6" xfId="4929"/>
    <cellStyle name="Normal 2 5 3 2 3 3" xfId="825"/>
    <cellStyle name="Normal 2 5 3 2 3 3 2" xfId="2493"/>
    <cellStyle name="Normal 2 5 3 2 3 3 2 2" xfId="7775"/>
    <cellStyle name="Normal 2 5 3 2 3 3 3" xfId="3726"/>
    <cellStyle name="Normal 2 5 3 2 3 3 3 2" xfId="8741"/>
    <cellStyle name="Normal 2 5 3 2 3 3 4" xfId="6182"/>
    <cellStyle name="Normal 2 5 3 2 3 3 5" xfId="10195"/>
    <cellStyle name="Normal 2 5 3 2 3 3 6" xfId="5369"/>
    <cellStyle name="Normal 2 5 3 2 3 4" xfId="1777"/>
    <cellStyle name="Normal 2 5 3 2 3 4 2" xfId="4156"/>
    <cellStyle name="Normal 2 5 3 2 3 4 2 2" xfId="9171"/>
    <cellStyle name="Normal 2 5 3 2 3 4 3" xfId="10625"/>
    <cellStyle name="Normal 2 5 3 2 3 4 4" xfId="7066"/>
    <cellStyle name="Normal 2 5 3 2 3 5" xfId="3112"/>
    <cellStyle name="Normal 2 5 3 2 3 5 2" xfId="8128"/>
    <cellStyle name="Normal 2 5 3 2 3 6" xfId="5689"/>
    <cellStyle name="Normal 2 5 3 2 3 7" xfId="9582"/>
    <cellStyle name="Normal 2 5 3 2 3 8" xfId="4659"/>
    <cellStyle name="Normal 2 5 3 2 3_Degree data" xfId="2664"/>
    <cellStyle name="Normal 2 5 3 2 4" xfId="725"/>
    <cellStyle name="Normal 2 5 3 2 4 2" xfId="1677"/>
    <cellStyle name="Normal 2 5 3 2 4 2 2" xfId="6966"/>
    <cellStyle name="Normal 2 5 3 2 4 3" xfId="3375"/>
    <cellStyle name="Normal 2 5 3 2 4 3 2" xfId="8391"/>
    <cellStyle name="Normal 2 5 3 2 4 4" xfId="6082"/>
    <cellStyle name="Normal 2 5 3 2 4 5" xfId="9845"/>
    <cellStyle name="Normal 2 5 3 2 4 6" xfId="4559"/>
    <cellStyle name="Normal 2 5 3 2 5" xfId="1093"/>
    <cellStyle name="Normal 2 5 3 2 5 2" xfId="2045"/>
    <cellStyle name="Normal 2 5 3 2 5 2 2" xfId="7334"/>
    <cellStyle name="Normal 2 5 3 2 5 3" xfId="3724"/>
    <cellStyle name="Normal 2 5 3 2 5 3 2" xfId="8739"/>
    <cellStyle name="Normal 2 5 3 2 5 4" xfId="6450"/>
    <cellStyle name="Normal 2 5 3 2 5 5" xfId="10193"/>
    <cellStyle name="Normal 2 5 3 2 5 6" xfId="4927"/>
    <cellStyle name="Normal 2 5 3 2 6" xfId="501"/>
    <cellStyle name="Normal 2 5 3 2 6 2" xfId="2393"/>
    <cellStyle name="Normal 2 5 3 2 6 2 2" xfId="7675"/>
    <cellStyle name="Normal 2 5 3 2 6 3" xfId="4056"/>
    <cellStyle name="Normal 2 5 3 2 6 3 2" xfId="9071"/>
    <cellStyle name="Normal 2 5 3 2 6 4" xfId="5862"/>
    <cellStyle name="Normal 2 5 3 2 6 5" xfId="10525"/>
    <cellStyle name="Normal 2 5 3 2 6 6" xfId="5269"/>
    <cellStyle name="Normal 2 5 3 2 7" xfId="1460"/>
    <cellStyle name="Normal 2 5 3 2 7 2" xfId="6749"/>
    <cellStyle name="Normal 2 5 3 2 8" xfId="3012"/>
    <cellStyle name="Normal 2 5 3 2 8 2" xfId="8028"/>
    <cellStyle name="Normal 2 5 3 2 9" xfId="5589"/>
    <cellStyle name="Normal 2 5 3 2_Degree data" xfId="2699"/>
    <cellStyle name="Normal 2 5 3 3" xfId="258"/>
    <cellStyle name="Normal 2 5 3 3 10" xfId="4385"/>
    <cellStyle name="Normal 2 5 3 3 2" xfId="360"/>
    <cellStyle name="Normal 2 5 3 3 2 2" xfId="1097"/>
    <cellStyle name="Normal 2 5 3 3 2 2 2" xfId="2049"/>
    <cellStyle name="Normal 2 5 3 3 2 2 2 2" xfId="7338"/>
    <cellStyle name="Normal 2 5 3 3 2 2 3" xfId="3379"/>
    <cellStyle name="Normal 2 5 3 3 2 2 3 2" xfId="8395"/>
    <cellStyle name="Normal 2 5 3 3 2 2 4" xfId="6454"/>
    <cellStyle name="Normal 2 5 3 3 2 2 5" xfId="9849"/>
    <cellStyle name="Normal 2 5 3 3 2 2 6" xfId="4931"/>
    <cellStyle name="Normal 2 5 3 3 2 3" xfId="868"/>
    <cellStyle name="Normal 2 5 3 3 2 3 2" xfId="2536"/>
    <cellStyle name="Normal 2 5 3 3 2 3 2 2" xfId="7818"/>
    <cellStyle name="Normal 2 5 3 3 2 3 3" xfId="3728"/>
    <cellStyle name="Normal 2 5 3 3 2 3 3 2" xfId="8743"/>
    <cellStyle name="Normal 2 5 3 3 2 3 4" xfId="6225"/>
    <cellStyle name="Normal 2 5 3 3 2 3 5" xfId="10197"/>
    <cellStyle name="Normal 2 5 3 3 2 3 6" xfId="5412"/>
    <cellStyle name="Normal 2 5 3 3 2 4" xfId="1820"/>
    <cellStyle name="Normal 2 5 3 3 2 4 2" xfId="4199"/>
    <cellStyle name="Normal 2 5 3 3 2 4 2 2" xfId="9214"/>
    <cellStyle name="Normal 2 5 3 3 2 4 3" xfId="10668"/>
    <cellStyle name="Normal 2 5 3 3 2 4 4" xfId="7109"/>
    <cellStyle name="Normal 2 5 3 3 2 5" xfId="3155"/>
    <cellStyle name="Normal 2 5 3 3 2 5 2" xfId="8171"/>
    <cellStyle name="Normal 2 5 3 3 2 6" xfId="5732"/>
    <cellStyle name="Normal 2 5 3 3 2 7" xfId="9625"/>
    <cellStyle name="Normal 2 5 3 3 2 8" xfId="4702"/>
    <cellStyle name="Normal 2 5 3 3 2_Degree data" xfId="2705"/>
    <cellStyle name="Normal 2 5 3 3 3" xfId="768"/>
    <cellStyle name="Normal 2 5 3 3 3 2" xfId="1720"/>
    <cellStyle name="Normal 2 5 3 3 3 2 2" xfId="7009"/>
    <cellStyle name="Normal 2 5 3 3 3 3" xfId="3378"/>
    <cellStyle name="Normal 2 5 3 3 3 3 2" xfId="8394"/>
    <cellStyle name="Normal 2 5 3 3 3 4" xfId="6125"/>
    <cellStyle name="Normal 2 5 3 3 3 5" xfId="9848"/>
    <cellStyle name="Normal 2 5 3 3 3 6" xfId="4602"/>
    <cellStyle name="Normal 2 5 3 3 4" xfId="1096"/>
    <cellStyle name="Normal 2 5 3 3 4 2" xfId="2048"/>
    <cellStyle name="Normal 2 5 3 3 4 2 2" xfId="7337"/>
    <cellStyle name="Normal 2 5 3 3 4 3" xfId="3727"/>
    <cellStyle name="Normal 2 5 3 3 4 3 2" xfId="8742"/>
    <cellStyle name="Normal 2 5 3 3 4 4" xfId="6453"/>
    <cellStyle name="Normal 2 5 3 3 4 5" xfId="10196"/>
    <cellStyle name="Normal 2 5 3 3 4 6" xfId="4930"/>
    <cellStyle name="Normal 2 5 3 3 5" xfId="547"/>
    <cellStyle name="Normal 2 5 3 3 5 2" xfId="2436"/>
    <cellStyle name="Normal 2 5 3 3 5 2 2" xfId="7718"/>
    <cellStyle name="Normal 2 5 3 3 5 3" xfId="4099"/>
    <cellStyle name="Normal 2 5 3 3 5 3 2" xfId="9114"/>
    <cellStyle name="Normal 2 5 3 3 5 4" xfId="5906"/>
    <cellStyle name="Normal 2 5 3 3 5 5" xfId="10568"/>
    <cellStyle name="Normal 2 5 3 3 5 6" xfId="5312"/>
    <cellStyle name="Normal 2 5 3 3 6" xfId="1503"/>
    <cellStyle name="Normal 2 5 3 3 6 2" xfId="6792"/>
    <cellStyle name="Normal 2 5 3 3 7" xfId="3055"/>
    <cellStyle name="Normal 2 5 3 3 7 2" xfId="8071"/>
    <cellStyle name="Normal 2 5 3 3 8" xfId="5632"/>
    <cellStyle name="Normal 2 5 3 3 9" xfId="9525"/>
    <cellStyle name="Normal 2 5 3 3_Degree data" xfId="2668"/>
    <cellStyle name="Normal 2 5 3 4" xfId="180"/>
    <cellStyle name="Normal 2 5 3 4 10" xfId="4417"/>
    <cellStyle name="Normal 2 5 3 4 2" xfId="394"/>
    <cellStyle name="Normal 2 5 3 4 2 2" xfId="1099"/>
    <cellStyle name="Normal 2 5 3 4 2 2 2" xfId="2051"/>
    <cellStyle name="Normal 2 5 3 4 2 2 2 2" xfId="7340"/>
    <cellStyle name="Normal 2 5 3 4 2 2 3" xfId="3381"/>
    <cellStyle name="Normal 2 5 3 4 2 2 3 2" xfId="8397"/>
    <cellStyle name="Normal 2 5 3 4 2 2 4" xfId="6456"/>
    <cellStyle name="Normal 2 5 3 4 2 2 5" xfId="9851"/>
    <cellStyle name="Normal 2 5 3 4 2 2 6" xfId="4933"/>
    <cellStyle name="Normal 2 5 3 4 2 3" xfId="900"/>
    <cellStyle name="Normal 2 5 3 4 2 3 2" xfId="2568"/>
    <cellStyle name="Normal 2 5 3 4 2 3 2 2" xfId="7850"/>
    <cellStyle name="Normal 2 5 3 4 2 3 3" xfId="3730"/>
    <cellStyle name="Normal 2 5 3 4 2 3 3 2" xfId="8745"/>
    <cellStyle name="Normal 2 5 3 4 2 3 4" xfId="6257"/>
    <cellStyle name="Normal 2 5 3 4 2 3 5" xfId="10199"/>
    <cellStyle name="Normal 2 5 3 4 2 3 6" xfId="5444"/>
    <cellStyle name="Normal 2 5 3 4 2 4" xfId="1852"/>
    <cellStyle name="Normal 2 5 3 4 2 4 2" xfId="4231"/>
    <cellStyle name="Normal 2 5 3 4 2 4 2 2" xfId="9246"/>
    <cellStyle name="Normal 2 5 3 4 2 4 3" xfId="10700"/>
    <cellStyle name="Normal 2 5 3 4 2 4 4" xfId="7141"/>
    <cellStyle name="Normal 2 5 3 4 2 5" xfId="3187"/>
    <cellStyle name="Normal 2 5 3 4 2 5 2" xfId="8203"/>
    <cellStyle name="Normal 2 5 3 4 2 6" xfId="5764"/>
    <cellStyle name="Normal 2 5 3 4 2 7" xfId="9657"/>
    <cellStyle name="Normal 2 5 3 4 2 8" xfId="4734"/>
    <cellStyle name="Normal 2 5 3 4 2_Degree data" xfId="2722"/>
    <cellStyle name="Normal 2 5 3 4 3" xfId="695"/>
    <cellStyle name="Normal 2 5 3 4 3 2" xfId="1647"/>
    <cellStyle name="Normal 2 5 3 4 3 2 2" xfId="6936"/>
    <cellStyle name="Normal 2 5 3 4 3 3" xfId="3380"/>
    <cellStyle name="Normal 2 5 3 4 3 3 2" xfId="8396"/>
    <cellStyle name="Normal 2 5 3 4 3 4" xfId="6052"/>
    <cellStyle name="Normal 2 5 3 4 3 5" xfId="9850"/>
    <cellStyle name="Normal 2 5 3 4 3 6" xfId="4529"/>
    <cellStyle name="Normal 2 5 3 4 4" xfId="1098"/>
    <cellStyle name="Normal 2 5 3 4 4 2" xfId="2050"/>
    <cellStyle name="Normal 2 5 3 4 4 2 2" xfId="7339"/>
    <cellStyle name="Normal 2 5 3 4 4 3" xfId="3729"/>
    <cellStyle name="Normal 2 5 3 4 4 3 2" xfId="8744"/>
    <cellStyle name="Normal 2 5 3 4 4 4" xfId="6455"/>
    <cellStyle name="Normal 2 5 3 4 4 5" xfId="10198"/>
    <cellStyle name="Normal 2 5 3 4 4 6" xfId="4932"/>
    <cellStyle name="Normal 2 5 3 4 5" xfId="580"/>
    <cellStyle name="Normal 2 5 3 4 5 2" xfId="2363"/>
    <cellStyle name="Normal 2 5 3 4 5 2 2" xfId="7645"/>
    <cellStyle name="Normal 2 5 3 4 5 3" xfId="4026"/>
    <cellStyle name="Normal 2 5 3 4 5 3 2" xfId="9041"/>
    <cellStyle name="Normal 2 5 3 4 5 4" xfId="5938"/>
    <cellStyle name="Normal 2 5 3 4 5 5" xfId="10495"/>
    <cellStyle name="Normal 2 5 3 4 5 6" xfId="5239"/>
    <cellStyle name="Normal 2 5 3 4 6" xfId="1535"/>
    <cellStyle name="Normal 2 5 3 4 6 2" xfId="6824"/>
    <cellStyle name="Normal 2 5 3 4 7" xfId="2982"/>
    <cellStyle name="Normal 2 5 3 4 7 2" xfId="7998"/>
    <cellStyle name="Normal 2 5 3 4 8" xfId="5559"/>
    <cellStyle name="Normal 2 5 3 4 9" xfId="9452"/>
    <cellStyle name="Normal 2 5 3 4_Degree data" xfId="1422"/>
    <cellStyle name="Normal 2 5 3 5" xfId="286"/>
    <cellStyle name="Normal 2 5 3 5 2" xfId="1100"/>
    <cellStyle name="Normal 2 5 3 5 2 2" xfId="2052"/>
    <cellStyle name="Normal 2 5 3 5 2 2 2" xfId="7341"/>
    <cellStyle name="Normal 2 5 3 5 2 3" xfId="3382"/>
    <cellStyle name="Normal 2 5 3 5 2 3 2" xfId="8398"/>
    <cellStyle name="Normal 2 5 3 5 2 4" xfId="6457"/>
    <cellStyle name="Normal 2 5 3 5 2 5" xfId="9852"/>
    <cellStyle name="Normal 2 5 3 5 2 6" xfId="4934"/>
    <cellStyle name="Normal 2 5 3 5 3" xfId="795"/>
    <cellStyle name="Normal 2 5 3 5 3 2" xfId="2463"/>
    <cellStyle name="Normal 2 5 3 5 3 2 2" xfId="7745"/>
    <cellStyle name="Normal 2 5 3 5 3 3" xfId="3731"/>
    <cellStyle name="Normal 2 5 3 5 3 3 2" xfId="8746"/>
    <cellStyle name="Normal 2 5 3 5 3 4" xfId="6152"/>
    <cellStyle name="Normal 2 5 3 5 3 5" xfId="10200"/>
    <cellStyle name="Normal 2 5 3 5 3 6" xfId="5339"/>
    <cellStyle name="Normal 2 5 3 5 4" xfId="1747"/>
    <cellStyle name="Normal 2 5 3 5 4 2" xfId="4126"/>
    <cellStyle name="Normal 2 5 3 5 4 2 2" xfId="9141"/>
    <cellStyle name="Normal 2 5 3 5 4 3" xfId="10595"/>
    <cellStyle name="Normal 2 5 3 5 4 4" xfId="7036"/>
    <cellStyle name="Normal 2 5 3 5 5" xfId="3082"/>
    <cellStyle name="Normal 2 5 3 5 5 2" xfId="8098"/>
    <cellStyle name="Normal 2 5 3 5 6" xfId="5659"/>
    <cellStyle name="Normal 2 5 3 5 7" xfId="9552"/>
    <cellStyle name="Normal 2 5 3 5 8" xfId="4629"/>
    <cellStyle name="Normal 2 5 3 5_Degree data" xfId="2653"/>
    <cellStyle name="Normal 2 5 3 6" xfId="666"/>
    <cellStyle name="Normal 2 5 3 6 2" xfId="1101"/>
    <cellStyle name="Normal 2 5 3 6 2 2" xfId="2053"/>
    <cellStyle name="Normal 2 5 3 6 2 2 2" xfId="7342"/>
    <cellStyle name="Normal 2 5 3 6 2 3" xfId="3383"/>
    <cellStyle name="Normal 2 5 3 6 2 3 2" xfId="8399"/>
    <cellStyle name="Normal 2 5 3 6 2 4" xfId="6458"/>
    <cellStyle name="Normal 2 5 3 6 2 5" xfId="9853"/>
    <cellStyle name="Normal 2 5 3 6 2 6" xfId="4935"/>
    <cellStyle name="Normal 2 5 3 6 3" xfId="1397"/>
    <cellStyle name="Normal 2 5 3 6 3 2" xfId="2334"/>
    <cellStyle name="Normal 2 5 3 6 3 2 2" xfId="7616"/>
    <cellStyle name="Normal 2 5 3 6 3 3" xfId="3732"/>
    <cellStyle name="Normal 2 5 3 6 3 3 2" xfId="8747"/>
    <cellStyle name="Normal 2 5 3 6 3 4" xfId="6693"/>
    <cellStyle name="Normal 2 5 3 6 3 5" xfId="10201"/>
    <cellStyle name="Normal 2 5 3 6 3 6" xfId="5210"/>
    <cellStyle name="Normal 2 5 3 6 4" xfId="1618"/>
    <cellStyle name="Normal 2 5 3 6 4 2" xfId="3997"/>
    <cellStyle name="Normal 2 5 3 6 4 2 2" xfId="9012"/>
    <cellStyle name="Normal 2 5 3 6 4 3" xfId="10466"/>
    <cellStyle name="Normal 2 5 3 6 4 4" xfId="6907"/>
    <cellStyle name="Normal 2 5 3 6 5" xfId="2951"/>
    <cellStyle name="Normal 2 5 3 6 5 2" xfId="7967"/>
    <cellStyle name="Normal 2 5 3 6 6" xfId="6023"/>
    <cellStyle name="Normal 2 5 3 6 7" xfId="9423"/>
    <cellStyle name="Normal 2 5 3 6 8" xfId="4500"/>
    <cellStyle name="Normal 2 5 3 6_Degree data" xfId="2680"/>
    <cellStyle name="Normal 2 5 3 7" xfId="1092"/>
    <cellStyle name="Normal 2 5 3 7 2" xfId="2044"/>
    <cellStyle name="Normal 2 5 3 7 2 2" xfId="7333"/>
    <cellStyle name="Normal 2 5 3 7 3" xfId="3374"/>
    <cellStyle name="Normal 2 5 3 7 3 2" xfId="8390"/>
    <cellStyle name="Normal 2 5 3 7 4" xfId="6449"/>
    <cellStyle name="Normal 2 5 3 7 5" xfId="9844"/>
    <cellStyle name="Normal 2 5 3 7 6" xfId="4926"/>
    <cellStyle name="Normal 2 5 3 8" xfId="468"/>
    <cellStyle name="Normal 2 5 3 8 2" xfId="2291"/>
    <cellStyle name="Normal 2 5 3 8 2 2" xfId="7573"/>
    <cellStyle name="Normal 2 5 3 8 3" xfId="3723"/>
    <cellStyle name="Normal 2 5 3 8 3 2" xfId="8738"/>
    <cellStyle name="Normal 2 5 3 8 4" xfId="5832"/>
    <cellStyle name="Normal 2 5 3 8 5" xfId="10192"/>
    <cellStyle name="Normal 2 5 3 8 6" xfId="5167"/>
    <cellStyle name="Normal 2 5 3 9" xfId="1427"/>
    <cellStyle name="Normal 2 5 3 9 2" xfId="3954"/>
    <cellStyle name="Normal 2 5 3 9 2 2" xfId="8969"/>
    <cellStyle name="Normal 2 5 3 9 3" xfId="10423"/>
    <cellStyle name="Normal 2 5 3 9 4" xfId="6718"/>
    <cellStyle name="Normal 2 5 3_Degree data" xfId="2738"/>
    <cellStyle name="Normal 2 5 4" xfId="165"/>
    <cellStyle name="Normal 2 5 4 10" xfId="2924"/>
    <cellStyle name="Normal 2 5 4 10 2" xfId="9396"/>
    <cellStyle name="Normal 2 5 4 10 3" xfId="7940"/>
    <cellStyle name="Normal 2 5 4 11" xfId="5548"/>
    <cellStyle name="Normal 2 5 4 12" xfId="9366"/>
    <cellStyle name="Normal 2 5 4 13" xfId="4325"/>
    <cellStyle name="Normal 2 5 4 2" xfId="230"/>
    <cellStyle name="Normal 2 5 4 2 10" xfId="9498"/>
    <cellStyle name="Normal 2 5 4 2 11" xfId="4358"/>
    <cellStyle name="Normal 2 5 4 2 2" xfId="439"/>
    <cellStyle name="Normal 2 5 4 2 2 2" xfId="945"/>
    <cellStyle name="Normal 2 5 4 2 2 2 2" xfId="1897"/>
    <cellStyle name="Normal 2 5 4 2 2 2 2 2" xfId="7186"/>
    <cellStyle name="Normal 2 5 4 2 2 2 3" xfId="3386"/>
    <cellStyle name="Normal 2 5 4 2 2 2 3 2" xfId="8402"/>
    <cellStyle name="Normal 2 5 4 2 2 2 4" xfId="6302"/>
    <cellStyle name="Normal 2 5 4 2 2 2 5" xfId="9856"/>
    <cellStyle name="Normal 2 5 4 2 2 2 6" xfId="4779"/>
    <cellStyle name="Normal 2 5 4 2 2 3" xfId="1104"/>
    <cellStyle name="Normal 2 5 4 2 2 3 2" xfId="2056"/>
    <cellStyle name="Normal 2 5 4 2 2 3 2 2" xfId="7345"/>
    <cellStyle name="Normal 2 5 4 2 2 3 3" xfId="3735"/>
    <cellStyle name="Normal 2 5 4 2 2 3 3 2" xfId="8750"/>
    <cellStyle name="Normal 2 5 4 2 2 3 4" xfId="6461"/>
    <cellStyle name="Normal 2 5 4 2 2 3 5" xfId="10204"/>
    <cellStyle name="Normal 2 5 4 2 2 3 6" xfId="4938"/>
    <cellStyle name="Normal 2 5 4 2 2 4" xfId="625"/>
    <cellStyle name="Normal 2 5 4 2 2 4 2" xfId="2613"/>
    <cellStyle name="Normal 2 5 4 2 2 4 2 2" xfId="7895"/>
    <cellStyle name="Normal 2 5 4 2 2 4 3" xfId="4276"/>
    <cellStyle name="Normal 2 5 4 2 2 4 3 2" xfId="9291"/>
    <cellStyle name="Normal 2 5 4 2 2 4 4" xfId="5983"/>
    <cellStyle name="Normal 2 5 4 2 2 4 5" xfId="10745"/>
    <cellStyle name="Normal 2 5 4 2 2 4 6" xfId="5489"/>
    <cellStyle name="Normal 2 5 4 2 2 5" xfId="1580"/>
    <cellStyle name="Normal 2 5 4 2 2 5 2" xfId="6869"/>
    <cellStyle name="Normal 2 5 4 2 2 6" xfId="3232"/>
    <cellStyle name="Normal 2 5 4 2 2 6 2" xfId="8248"/>
    <cellStyle name="Normal 2 5 4 2 2 7" xfId="5809"/>
    <cellStyle name="Normal 2 5 4 2 2 8" xfId="9702"/>
    <cellStyle name="Normal 2 5 4 2 2 9" xfId="4462"/>
    <cellStyle name="Normal 2 5 4 2 2_Degree data" xfId="2646"/>
    <cellStyle name="Normal 2 5 4 2 3" xfId="332"/>
    <cellStyle name="Normal 2 5 4 2 3 2" xfId="1105"/>
    <cellStyle name="Normal 2 5 4 2 3 2 2" xfId="2057"/>
    <cellStyle name="Normal 2 5 4 2 3 2 2 2" xfId="7346"/>
    <cellStyle name="Normal 2 5 4 2 3 2 3" xfId="3387"/>
    <cellStyle name="Normal 2 5 4 2 3 2 3 2" xfId="8403"/>
    <cellStyle name="Normal 2 5 4 2 3 2 4" xfId="6462"/>
    <cellStyle name="Normal 2 5 4 2 3 2 5" xfId="9857"/>
    <cellStyle name="Normal 2 5 4 2 3 2 6" xfId="4939"/>
    <cellStyle name="Normal 2 5 4 2 3 3" xfId="841"/>
    <cellStyle name="Normal 2 5 4 2 3 3 2" xfId="2509"/>
    <cellStyle name="Normal 2 5 4 2 3 3 2 2" xfId="7791"/>
    <cellStyle name="Normal 2 5 4 2 3 3 3" xfId="3736"/>
    <cellStyle name="Normal 2 5 4 2 3 3 3 2" xfId="8751"/>
    <cellStyle name="Normal 2 5 4 2 3 3 4" xfId="6198"/>
    <cellStyle name="Normal 2 5 4 2 3 3 5" xfId="10205"/>
    <cellStyle name="Normal 2 5 4 2 3 3 6" xfId="5385"/>
    <cellStyle name="Normal 2 5 4 2 3 4" xfId="1793"/>
    <cellStyle name="Normal 2 5 4 2 3 4 2" xfId="4172"/>
    <cellStyle name="Normal 2 5 4 2 3 4 2 2" xfId="9187"/>
    <cellStyle name="Normal 2 5 4 2 3 4 3" xfId="10641"/>
    <cellStyle name="Normal 2 5 4 2 3 4 4" xfId="7082"/>
    <cellStyle name="Normal 2 5 4 2 3 5" xfId="3128"/>
    <cellStyle name="Normal 2 5 4 2 3 5 2" xfId="8144"/>
    <cellStyle name="Normal 2 5 4 2 3 6" xfId="5705"/>
    <cellStyle name="Normal 2 5 4 2 3 7" xfId="9598"/>
    <cellStyle name="Normal 2 5 4 2 3 8" xfId="4675"/>
    <cellStyle name="Normal 2 5 4 2 3_Degree data" xfId="1414"/>
    <cellStyle name="Normal 2 5 4 2 4" xfId="741"/>
    <cellStyle name="Normal 2 5 4 2 4 2" xfId="1693"/>
    <cellStyle name="Normal 2 5 4 2 4 2 2" xfId="6982"/>
    <cellStyle name="Normal 2 5 4 2 4 3" xfId="3385"/>
    <cellStyle name="Normal 2 5 4 2 4 3 2" xfId="8401"/>
    <cellStyle name="Normal 2 5 4 2 4 4" xfId="6098"/>
    <cellStyle name="Normal 2 5 4 2 4 5" xfId="9855"/>
    <cellStyle name="Normal 2 5 4 2 4 6" xfId="4575"/>
    <cellStyle name="Normal 2 5 4 2 5" xfId="1103"/>
    <cellStyle name="Normal 2 5 4 2 5 2" xfId="2055"/>
    <cellStyle name="Normal 2 5 4 2 5 2 2" xfId="7344"/>
    <cellStyle name="Normal 2 5 4 2 5 3" xfId="3734"/>
    <cellStyle name="Normal 2 5 4 2 5 3 2" xfId="8749"/>
    <cellStyle name="Normal 2 5 4 2 5 4" xfId="6460"/>
    <cellStyle name="Normal 2 5 4 2 5 5" xfId="10203"/>
    <cellStyle name="Normal 2 5 4 2 5 6" xfId="4937"/>
    <cellStyle name="Normal 2 5 4 2 6" xfId="518"/>
    <cellStyle name="Normal 2 5 4 2 6 2" xfId="2409"/>
    <cellStyle name="Normal 2 5 4 2 6 2 2" xfId="7691"/>
    <cellStyle name="Normal 2 5 4 2 6 3" xfId="4072"/>
    <cellStyle name="Normal 2 5 4 2 6 3 2" xfId="9087"/>
    <cellStyle name="Normal 2 5 4 2 6 4" xfId="5879"/>
    <cellStyle name="Normal 2 5 4 2 6 5" xfId="10541"/>
    <cellStyle name="Normal 2 5 4 2 6 6" xfId="5285"/>
    <cellStyle name="Normal 2 5 4 2 7" xfId="1476"/>
    <cellStyle name="Normal 2 5 4 2 7 2" xfId="6765"/>
    <cellStyle name="Normal 2 5 4 2 8" xfId="3028"/>
    <cellStyle name="Normal 2 5 4 2 8 2" xfId="8044"/>
    <cellStyle name="Normal 2 5 4 2 9" xfId="5605"/>
    <cellStyle name="Normal 2 5 4 2_Degree data" xfId="2640"/>
    <cellStyle name="Normal 2 5 4 3" xfId="275"/>
    <cellStyle name="Normal 2 5 4 3 10" xfId="4401"/>
    <cellStyle name="Normal 2 5 4 3 2" xfId="377"/>
    <cellStyle name="Normal 2 5 4 3 2 2" xfId="1107"/>
    <cellStyle name="Normal 2 5 4 3 2 2 2" xfId="2059"/>
    <cellStyle name="Normal 2 5 4 3 2 2 2 2" xfId="7348"/>
    <cellStyle name="Normal 2 5 4 3 2 2 3" xfId="3389"/>
    <cellStyle name="Normal 2 5 4 3 2 2 3 2" xfId="8405"/>
    <cellStyle name="Normal 2 5 4 3 2 2 4" xfId="6464"/>
    <cellStyle name="Normal 2 5 4 3 2 2 5" xfId="9859"/>
    <cellStyle name="Normal 2 5 4 3 2 2 6" xfId="4941"/>
    <cellStyle name="Normal 2 5 4 3 2 3" xfId="884"/>
    <cellStyle name="Normal 2 5 4 3 2 3 2" xfId="2552"/>
    <cellStyle name="Normal 2 5 4 3 2 3 2 2" xfId="7834"/>
    <cellStyle name="Normal 2 5 4 3 2 3 3" xfId="3738"/>
    <cellStyle name="Normal 2 5 4 3 2 3 3 2" xfId="8753"/>
    <cellStyle name="Normal 2 5 4 3 2 3 4" xfId="6241"/>
    <cellStyle name="Normal 2 5 4 3 2 3 5" xfId="10207"/>
    <cellStyle name="Normal 2 5 4 3 2 3 6" xfId="5428"/>
    <cellStyle name="Normal 2 5 4 3 2 4" xfId="1836"/>
    <cellStyle name="Normal 2 5 4 3 2 4 2" xfId="4215"/>
    <cellStyle name="Normal 2 5 4 3 2 4 2 2" xfId="9230"/>
    <cellStyle name="Normal 2 5 4 3 2 4 3" xfId="10684"/>
    <cellStyle name="Normal 2 5 4 3 2 4 4" xfId="7125"/>
    <cellStyle name="Normal 2 5 4 3 2 5" xfId="3171"/>
    <cellStyle name="Normal 2 5 4 3 2 5 2" xfId="8187"/>
    <cellStyle name="Normal 2 5 4 3 2 6" xfId="5748"/>
    <cellStyle name="Normal 2 5 4 3 2 7" xfId="9641"/>
    <cellStyle name="Normal 2 5 4 3 2 8" xfId="4718"/>
    <cellStyle name="Normal 2 5 4 3 2_Degree data" xfId="2658"/>
    <cellStyle name="Normal 2 5 4 3 3" xfId="784"/>
    <cellStyle name="Normal 2 5 4 3 3 2" xfId="1736"/>
    <cellStyle name="Normal 2 5 4 3 3 2 2" xfId="7025"/>
    <cellStyle name="Normal 2 5 4 3 3 3" xfId="3388"/>
    <cellStyle name="Normal 2 5 4 3 3 3 2" xfId="8404"/>
    <cellStyle name="Normal 2 5 4 3 3 4" xfId="6141"/>
    <cellStyle name="Normal 2 5 4 3 3 5" xfId="9858"/>
    <cellStyle name="Normal 2 5 4 3 3 6" xfId="4618"/>
    <cellStyle name="Normal 2 5 4 3 4" xfId="1106"/>
    <cellStyle name="Normal 2 5 4 3 4 2" xfId="2058"/>
    <cellStyle name="Normal 2 5 4 3 4 2 2" xfId="7347"/>
    <cellStyle name="Normal 2 5 4 3 4 3" xfId="3737"/>
    <cellStyle name="Normal 2 5 4 3 4 3 2" xfId="8752"/>
    <cellStyle name="Normal 2 5 4 3 4 4" xfId="6463"/>
    <cellStyle name="Normal 2 5 4 3 4 5" xfId="10206"/>
    <cellStyle name="Normal 2 5 4 3 4 6" xfId="4940"/>
    <cellStyle name="Normal 2 5 4 3 5" xfId="564"/>
    <cellStyle name="Normal 2 5 4 3 5 2" xfId="2452"/>
    <cellStyle name="Normal 2 5 4 3 5 2 2" xfId="7734"/>
    <cellStyle name="Normal 2 5 4 3 5 3" xfId="4115"/>
    <cellStyle name="Normal 2 5 4 3 5 3 2" xfId="9130"/>
    <cellStyle name="Normal 2 5 4 3 5 4" xfId="5922"/>
    <cellStyle name="Normal 2 5 4 3 5 5" xfId="10584"/>
    <cellStyle name="Normal 2 5 4 3 5 6" xfId="5328"/>
    <cellStyle name="Normal 2 5 4 3 6" xfId="1519"/>
    <cellStyle name="Normal 2 5 4 3 6 2" xfId="6808"/>
    <cellStyle name="Normal 2 5 4 3 7" xfId="3071"/>
    <cellStyle name="Normal 2 5 4 3 7 2" xfId="8087"/>
    <cellStyle name="Normal 2 5 4 3 8" xfId="5648"/>
    <cellStyle name="Normal 2 5 4 3 9" xfId="9541"/>
    <cellStyle name="Normal 2 5 4 3_Degree data" xfId="2741"/>
    <cellStyle name="Normal 2 5 4 4" xfId="193"/>
    <cellStyle name="Normal 2 5 4 4 10" xfId="4430"/>
    <cellStyle name="Normal 2 5 4 4 2" xfId="407"/>
    <cellStyle name="Normal 2 5 4 4 2 2" xfId="1109"/>
    <cellStyle name="Normal 2 5 4 4 2 2 2" xfId="2061"/>
    <cellStyle name="Normal 2 5 4 4 2 2 2 2" xfId="7350"/>
    <cellStyle name="Normal 2 5 4 4 2 2 3" xfId="3391"/>
    <cellStyle name="Normal 2 5 4 4 2 2 3 2" xfId="8407"/>
    <cellStyle name="Normal 2 5 4 4 2 2 4" xfId="6466"/>
    <cellStyle name="Normal 2 5 4 4 2 2 5" xfId="9861"/>
    <cellStyle name="Normal 2 5 4 4 2 2 6" xfId="4943"/>
    <cellStyle name="Normal 2 5 4 4 2 3" xfId="913"/>
    <cellStyle name="Normal 2 5 4 4 2 3 2" xfId="2581"/>
    <cellStyle name="Normal 2 5 4 4 2 3 2 2" xfId="7863"/>
    <cellStyle name="Normal 2 5 4 4 2 3 3" xfId="3740"/>
    <cellStyle name="Normal 2 5 4 4 2 3 3 2" xfId="8755"/>
    <cellStyle name="Normal 2 5 4 4 2 3 4" xfId="6270"/>
    <cellStyle name="Normal 2 5 4 4 2 3 5" xfId="10209"/>
    <cellStyle name="Normal 2 5 4 4 2 3 6" xfId="5457"/>
    <cellStyle name="Normal 2 5 4 4 2 4" xfId="1865"/>
    <cellStyle name="Normal 2 5 4 4 2 4 2" xfId="4244"/>
    <cellStyle name="Normal 2 5 4 4 2 4 2 2" xfId="9259"/>
    <cellStyle name="Normal 2 5 4 4 2 4 3" xfId="10713"/>
    <cellStyle name="Normal 2 5 4 4 2 4 4" xfId="7154"/>
    <cellStyle name="Normal 2 5 4 4 2 5" xfId="3200"/>
    <cellStyle name="Normal 2 5 4 4 2 5 2" xfId="8216"/>
    <cellStyle name="Normal 2 5 4 4 2 6" xfId="5777"/>
    <cellStyle name="Normal 2 5 4 4 2 7" xfId="9670"/>
    <cellStyle name="Normal 2 5 4 4 2 8" xfId="4747"/>
    <cellStyle name="Normal 2 5 4 4 2_Degree data" xfId="2638"/>
    <cellStyle name="Normal 2 5 4 4 3" xfId="708"/>
    <cellStyle name="Normal 2 5 4 4 3 2" xfId="1660"/>
    <cellStyle name="Normal 2 5 4 4 3 2 2" xfId="6949"/>
    <cellStyle name="Normal 2 5 4 4 3 3" xfId="3390"/>
    <cellStyle name="Normal 2 5 4 4 3 3 2" xfId="8406"/>
    <cellStyle name="Normal 2 5 4 4 3 4" xfId="6065"/>
    <cellStyle name="Normal 2 5 4 4 3 5" xfId="9860"/>
    <cellStyle name="Normal 2 5 4 4 3 6" xfId="4542"/>
    <cellStyle name="Normal 2 5 4 4 4" xfId="1108"/>
    <cellStyle name="Normal 2 5 4 4 4 2" xfId="2060"/>
    <cellStyle name="Normal 2 5 4 4 4 2 2" xfId="7349"/>
    <cellStyle name="Normal 2 5 4 4 4 3" xfId="3739"/>
    <cellStyle name="Normal 2 5 4 4 4 3 2" xfId="8754"/>
    <cellStyle name="Normal 2 5 4 4 4 4" xfId="6465"/>
    <cellStyle name="Normal 2 5 4 4 4 5" xfId="10208"/>
    <cellStyle name="Normal 2 5 4 4 4 6" xfId="4942"/>
    <cellStyle name="Normal 2 5 4 4 5" xfId="593"/>
    <cellStyle name="Normal 2 5 4 4 5 2" xfId="2376"/>
    <cellStyle name="Normal 2 5 4 4 5 2 2" xfId="7658"/>
    <cellStyle name="Normal 2 5 4 4 5 3" xfId="4039"/>
    <cellStyle name="Normal 2 5 4 4 5 3 2" xfId="9054"/>
    <cellStyle name="Normal 2 5 4 4 5 4" xfId="5951"/>
    <cellStyle name="Normal 2 5 4 4 5 5" xfId="10508"/>
    <cellStyle name="Normal 2 5 4 4 5 6" xfId="5252"/>
    <cellStyle name="Normal 2 5 4 4 6" xfId="1548"/>
    <cellStyle name="Normal 2 5 4 4 6 2" xfId="6837"/>
    <cellStyle name="Normal 2 5 4 4 7" xfId="2995"/>
    <cellStyle name="Normal 2 5 4 4 7 2" xfId="8011"/>
    <cellStyle name="Normal 2 5 4 4 8" xfId="5572"/>
    <cellStyle name="Normal 2 5 4 4 9" xfId="9465"/>
    <cellStyle name="Normal 2 5 4 4_Degree data" xfId="2711"/>
    <cellStyle name="Normal 2 5 4 5" xfId="299"/>
    <cellStyle name="Normal 2 5 4 5 2" xfId="1110"/>
    <cellStyle name="Normal 2 5 4 5 2 2" xfId="2062"/>
    <cellStyle name="Normal 2 5 4 5 2 2 2" xfId="7351"/>
    <cellStyle name="Normal 2 5 4 5 2 3" xfId="3392"/>
    <cellStyle name="Normal 2 5 4 5 2 3 2" xfId="8408"/>
    <cellStyle name="Normal 2 5 4 5 2 4" xfId="6467"/>
    <cellStyle name="Normal 2 5 4 5 2 5" xfId="9862"/>
    <cellStyle name="Normal 2 5 4 5 2 6" xfId="4944"/>
    <cellStyle name="Normal 2 5 4 5 3" xfId="808"/>
    <cellStyle name="Normal 2 5 4 5 3 2" xfId="2476"/>
    <cellStyle name="Normal 2 5 4 5 3 2 2" xfId="7758"/>
    <cellStyle name="Normal 2 5 4 5 3 3" xfId="3741"/>
    <cellStyle name="Normal 2 5 4 5 3 3 2" xfId="8756"/>
    <cellStyle name="Normal 2 5 4 5 3 4" xfId="6165"/>
    <cellStyle name="Normal 2 5 4 5 3 5" xfId="10210"/>
    <cellStyle name="Normal 2 5 4 5 3 6" xfId="5352"/>
    <cellStyle name="Normal 2 5 4 5 4" xfId="1760"/>
    <cellStyle name="Normal 2 5 4 5 4 2" xfId="4139"/>
    <cellStyle name="Normal 2 5 4 5 4 2 2" xfId="9154"/>
    <cellStyle name="Normal 2 5 4 5 4 3" xfId="10608"/>
    <cellStyle name="Normal 2 5 4 5 4 4" xfId="7049"/>
    <cellStyle name="Normal 2 5 4 5 5" xfId="3095"/>
    <cellStyle name="Normal 2 5 4 5 5 2" xfId="8111"/>
    <cellStyle name="Normal 2 5 4 5 6" xfId="5672"/>
    <cellStyle name="Normal 2 5 4 5 7" xfId="9565"/>
    <cellStyle name="Normal 2 5 4 5 8" xfId="4642"/>
    <cellStyle name="Normal 2 5 4 5_Degree data" xfId="2713"/>
    <cellStyle name="Normal 2 5 4 6" xfId="684"/>
    <cellStyle name="Normal 2 5 4 6 2" xfId="1111"/>
    <cellStyle name="Normal 2 5 4 6 2 2" xfId="2063"/>
    <cellStyle name="Normal 2 5 4 6 2 2 2" xfId="7352"/>
    <cellStyle name="Normal 2 5 4 6 2 3" xfId="3393"/>
    <cellStyle name="Normal 2 5 4 6 2 3 2" xfId="8409"/>
    <cellStyle name="Normal 2 5 4 6 2 4" xfId="6468"/>
    <cellStyle name="Normal 2 5 4 6 2 5" xfId="9863"/>
    <cellStyle name="Normal 2 5 4 6 2 6" xfId="4945"/>
    <cellStyle name="Normal 2 5 4 6 3" xfId="1399"/>
    <cellStyle name="Normal 2 5 4 6 3 2" xfId="2352"/>
    <cellStyle name="Normal 2 5 4 6 3 2 2" xfId="7634"/>
    <cellStyle name="Normal 2 5 4 6 3 3" xfId="3742"/>
    <cellStyle name="Normal 2 5 4 6 3 3 2" xfId="8757"/>
    <cellStyle name="Normal 2 5 4 6 3 4" xfId="6695"/>
    <cellStyle name="Normal 2 5 4 6 3 5" xfId="10211"/>
    <cellStyle name="Normal 2 5 4 6 3 6" xfId="5228"/>
    <cellStyle name="Normal 2 5 4 6 4" xfId="1636"/>
    <cellStyle name="Normal 2 5 4 6 4 2" xfId="4015"/>
    <cellStyle name="Normal 2 5 4 6 4 2 2" xfId="9030"/>
    <cellStyle name="Normal 2 5 4 6 4 3" xfId="10484"/>
    <cellStyle name="Normal 2 5 4 6 4 4" xfId="6925"/>
    <cellStyle name="Normal 2 5 4 6 5" xfId="2969"/>
    <cellStyle name="Normal 2 5 4 6 5 2" xfId="7985"/>
    <cellStyle name="Normal 2 5 4 6 6" xfId="6041"/>
    <cellStyle name="Normal 2 5 4 6 7" xfId="9441"/>
    <cellStyle name="Normal 2 5 4 6 8" xfId="4518"/>
    <cellStyle name="Normal 2 5 4 6_Degree data" xfId="2642"/>
    <cellStyle name="Normal 2 5 4 7" xfId="1102"/>
    <cellStyle name="Normal 2 5 4 7 2" xfId="2054"/>
    <cellStyle name="Normal 2 5 4 7 2 2" xfId="7343"/>
    <cellStyle name="Normal 2 5 4 7 3" xfId="3384"/>
    <cellStyle name="Normal 2 5 4 7 3 2" xfId="8400"/>
    <cellStyle name="Normal 2 5 4 7 4" xfId="6459"/>
    <cellStyle name="Normal 2 5 4 7 5" xfId="9854"/>
    <cellStyle name="Normal 2 5 4 7 6" xfId="4936"/>
    <cellStyle name="Normal 2 5 4 8" xfId="481"/>
    <cellStyle name="Normal 2 5 4 8 2" xfId="2307"/>
    <cellStyle name="Normal 2 5 4 8 2 2" xfId="7589"/>
    <cellStyle name="Normal 2 5 4 8 3" xfId="3733"/>
    <cellStyle name="Normal 2 5 4 8 3 2" xfId="8748"/>
    <cellStyle name="Normal 2 5 4 8 4" xfId="5845"/>
    <cellStyle name="Normal 2 5 4 8 5" xfId="10202"/>
    <cellStyle name="Normal 2 5 4 8 6" xfId="5183"/>
    <cellStyle name="Normal 2 5 4 9" xfId="1442"/>
    <cellStyle name="Normal 2 5 4 9 2" xfId="3970"/>
    <cellStyle name="Normal 2 5 4 9 2 2" xfId="8985"/>
    <cellStyle name="Normal 2 5 4 9 3" xfId="10439"/>
    <cellStyle name="Normal 2 5 4 9 4" xfId="6732"/>
    <cellStyle name="Normal 2 5 4_Degree data" xfId="2702"/>
    <cellStyle name="Normal 2 5 5" xfId="125"/>
    <cellStyle name="Normal 2 5 5 10" xfId="5518"/>
    <cellStyle name="Normal 2 5 5 11" xfId="9338"/>
    <cellStyle name="Normal 2 5 5 12" xfId="4330"/>
    <cellStyle name="Normal 2 5 5 2" xfId="246"/>
    <cellStyle name="Normal 2 5 5 2 10" xfId="4373"/>
    <cellStyle name="Normal 2 5 5 2 2" xfId="348"/>
    <cellStyle name="Normal 2 5 5 2 2 2" xfId="1114"/>
    <cellStyle name="Normal 2 5 5 2 2 2 2" xfId="2066"/>
    <cellStyle name="Normal 2 5 5 2 2 2 2 2" xfId="7355"/>
    <cellStyle name="Normal 2 5 5 2 2 2 3" xfId="3396"/>
    <cellStyle name="Normal 2 5 5 2 2 2 3 2" xfId="8412"/>
    <cellStyle name="Normal 2 5 5 2 2 2 4" xfId="6471"/>
    <cellStyle name="Normal 2 5 5 2 2 2 5" xfId="9866"/>
    <cellStyle name="Normal 2 5 5 2 2 2 6" xfId="4948"/>
    <cellStyle name="Normal 2 5 5 2 2 3" xfId="856"/>
    <cellStyle name="Normal 2 5 5 2 2 3 2" xfId="2524"/>
    <cellStyle name="Normal 2 5 5 2 2 3 2 2" xfId="7806"/>
    <cellStyle name="Normal 2 5 5 2 2 3 3" xfId="3745"/>
    <cellStyle name="Normal 2 5 5 2 2 3 3 2" xfId="8760"/>
    <cellStyle name="Normal 2 5 5 2 2 3 4" xfId="6213"/>
    <cellStyle name="Normal 2 5 5 2 2 3 5" xfId="10214"/>
    <cellStyle name="Normal 2 5 5 2 2 3 6" xfId="5400"/>
    <cellStyle name="Normal 2 5 5 2 2 4" xfId="1808"/>
    <cellStyle name="Normal 2 5 5 2 2 4 2" xfId="4187"/>
    <cellStyle name="Normal 2 5 5 2 2 4 2 2" xfId="9202"/>
    <cellStyle name="Normal 2 5 5 2 2 4 3" xfId="10656"/>
    <cellStyle name="Normal 2 5 5 2 2 4 4" xfId="7097"/>
    <cellStyle name="Normal 2 5 5 2 2 5" xfId="3143"/>
    <cellStyle name="Normal 2 5 5 2 2 5 2" xfId="8159"/>
    <cellStyle name="Normal 2 5 5 2 2 6" xfId="5720"/>
    <cellStyle name="Normal 2 5 5 2 2 7" xfId="9613"/>
    <cellStyle name="Normal 2 5 5 2 2 8" xfId="4690"/>
    <cellStyle name="Normal 2 5 5 2 2_Degree data" xfId="2273"/>
    <cellStyle name="Normal 2 5 5 2 3" xfId="756"/>
    <cellStyle name="Normal 2 5 5 2 3 2" xfId="1708"/>
    <cellStyle name="Normal 2 5 5 2 3 2 2" xfId="6997"/>
    <cellStyle name="Normal 2 5 5 2 3 3" xfId="3395"/>
    <cellStyle name="Normal 2 5 5 2 3 3 2" xfId="8411"/>
    <cellStyle name="Normal 2 5 5 2 3 4" xfId="6113"/>
    <cellStyle name="Normal 2 5 5 2 3 5" xfId="9865"/>
    <cellStyle name="Normal 2 5 5 2 3 6" xfId="4590"/>
    <cellStyle name="Normal 2 5 5 2 4" xfId="1113"/>
    <cellStyle name="Normal 2 5 5 2 4 2" xfId="2065"/>
    <cellStyle name="Normal 2 5 5 2 4 2 2" xfId="7354"/>
    <cellStyle name="Normal 2 5 5 2 4 3" xfId="3744"/>
    <cellStyle name="Normal 2 5 5 2 4 3 2" xfId="8759"/>
    <cellStyle name="Normal 2 5 5 2 4 4" xfId="6470"/>
    <cellStyle name="Normal 2 5 5 2 4 5" xfId="10213"/>
    <cellStyle name="Normal 2 5 5 2 4 6" xfId="4947"/>
    <cellStyle name="Normal 2 5 5 2 5" xfId="535"/>
    <cellStyle name="Normal 2 5 5 2 5 2" xfId="2424"/>
    <cellStyle name="Normal 2 5 5 2 5 2 2" xfId="7706"/>
    <cellStyle name="Normal 2 5 5 2 5 3" xfId="4087"/>
    <cellStyle name="Normal 2 5 5 2 5 3 2" xfId="9102"/>
    <cellStyle name="Normal 2 5 5 2 5 4" xfId="5894"/>
    <cellStyle name="Normal 2 5 5 2 5 5" xfId="10556"/>
    <cellStyle name="Normal 2 5 5 2 5 6" xfId="5300"/>
    <cellStyle name="Normal 2 5 5 2 6" xfId="1491"/>
    <cellStyle name="Normal 2 5 5 2 6 2" xfId="6780"/>
    <cellStyle name="Normal 2 5 5 2 7" xfId="3043"/>
    <cellStyle name="Normal 2 5 5 2 7 2" xfId="8059"/>
    <cellStyle name="Normal 2 5 5 2 8" xfId="5620"/>
    <cellStyle name="Normal 2 5 5 2 9" xfId="9513"/>
    <cellStyle name="Normal 2 5 5 2_Degree data" xfId="2696"/>
    <cellStyle name="Normal 2 5 5 3" xfId="201"/>
    <cellStyle name="Normal 2 5 5 3 10" xfId="4435"/>
    <cellStyle name="Normal 2 5 5 3 2" xfId="412"/>
    <cellStyle name="Normal 2 5 5 3 2 2" xfId="1116"/>
    <cellStyle name="Normal 2 5 5 3 2 2 2" xfId="2068"/>
    <cellStyle name="Normal 2 5 5 3 2 2 2 2" xfId="7357"/>
    <cellStyle name="Normal 2 5 5 3 2 2 3" xfId="3398"/>
    <cellStyle name="Normal 2 5 5 3 2 2 3 2" xfId="8414"/>
    <cellStyle name="Normal 2 5 5 3 2 2 4" xfId="6473"/>
    <cellStyle name="Normal 2 5 5 3 2 2 5" xfId="9868"/>
    <cellStyle name="Normal 2 5 5 3 2 2 6" xfId="4950"/>
    <cellStyle name="Normal 2 5 5 3 2 3" xfId="918"/>
    <cellStyle name="Normal 2 5 5 3 2 3 2" xfId="2586"/>
    <cellStyle name="Normal 2 5 5 3 2 3 2 2" xfId="7868"/>
    <cellStyle name="Normal 2 5 5 3 2 3 3" xfId="3747"/>
    <cellStyle name="Normal 2 5 5 3 2 3 3 2" xfId="8762"/>
    <cellStyle name="Normal 2 5 5 3 2 3 4" xfId="6275"/>
    <cellStyle name="Normal 2 5 5 3 2 3 5" xfId="10216"/>
    <cellStyle name="Normal 2 5 5 3 2 3 6" xfId="5462"/>
    <cellStyle name="Normal 2 5 5 3 2 4" xfId="1870"/>
    <cellStyle name="Normal 2 5 5 3 2 4 2" xfId="4249"/>
    <cellStyle name="Normal 2 5 5 3 2 4 2 2" xfId="9264"/>
    <cellStyle name="Normal 2 5 5 3 2 4 3" xfId="10718"/>
    <cellStyle name="Normal 2 5 5 3 2 4 4" xfId="7159"/>
    <cellStyle name="Normal 2 5 5 3 2 5" xfId="3205"/>
    <cellStyle name="Normal 2 5 5 3 2 5 2" xfId="8221"/>
    <cellStyle name="Normal 2 5 5 3 2 6" xfId="5782"/>
    <cellStyle name="Normal 2 5 5 3 2 7" xfId="9675"/>
    <cellStyle name="Normal 2 5 5 3 2 8" xfId="4752"/>
    <cellStyle name="Normal 2 5 5 3 2_Degree data" xfId="2688"/>
    <cellStyle name="Normal 2 5 5 3 3" xfId="713"/>
    <cellStyle name="Normal 2 5 5 3 3 2" xfId="1665"/>
    <cellStyle name="Normal 2 5 5 3 3 2 2" xfId="6954"/>
    <cellStyle name="Normal 2 5 5 3 3 3" xfId="3397"/>
    <cellStyle name="Normal 2 5 5 3 3 3 2" xfId="8413"/>
    <cellStyle name="Normal 2 5 5 3 3 4" xfId="6070"/>
    <cellStyle name="Normal 2 5 5 3 3 5" xfId="9867"/>
    <cellStyle name="Normal 2 5 5 3 3 6" xfId="4547"/>
    <cellStyle name="Normal 2 5 5 3 4" xfId="1115"/>
    <cellStyle name="Normal 2 5 5 3 4 2" xfId="2067"/>
    <cellStyle name="Normal 2 5 5 3 4 2 2" xfId="7356"/>
    <cellStyle name="Normal 2 5 5 3 4 3" xfId="3746"/>
    <cellStyle name="Normal 2 5 5 3 4 3 2" xfId="8761"/>
    <cellStyle name="Normal 2 5 5 3 4 4" xfId="6472"/>
    <cellStyle name="Normal 2 5 5 3 4 5" xfId="10215"/>
    <cellStyle name="Normal 2 5 5 3 4 6" xfId="4949"/>
    <cellStyle name="Normal 2 5 5 3 5" xfId="598"/>
    <cellStyle name="Normal 2 5 5 3 5 2" xfId="2381"/>
    <cellStyle name="Normal 2 5 5 3 5 2 2" xfId="7663"/>
    <cellStyle name="Normal 2 5 5 3 5 3" xfId="4044"/>
    <cellStyle name="Normal 2 5 5 3 5 3 2" xfId="9059"/>
    <cellStyle name="Normal 2 5 5 3 5 4" xfId="5956"/>
    <cellStyle name="Normal 2 5 5 3 5 5" xfId="10513"/>
    <cellStyle name="Normal 2 5 5 3 5 6" xfId="5257"/>
    <cellStyle name="Normal 2 5 5 3 6" xfId="1553"/>
    <cellStyle name="Normal 2 5 5 3 6 2" xfId="6842"/>
    <cellStyle name="Normal 2 5 5 3 7" xfId="3000"/>
    <cellStyle name="Normal 2 5 5 3 7 2" xfId="8016"/>
    <cellStyle name="Normal 2 5 5 3 8" xfId="5577"/>
    <cellStyle name="Normal 2 5 5 3 9" xfId="9470"/>
    <cellStyle name="Normal 2 5 5 3_Degree data" xfId="2718"/>
    <cellStyle name="Normal 2 5 5 4" xfId="304"/>
    <cellStyle name="Normal 2 5 5 4 2" xfId="1117"/>
    <cellStyle name="Normal 2 5 5 4 2 2" xfId="2069"/>
    <cellStyle name="Normal 2 5 5 4 2 2 2" xfId="7358"/>
    <cellStyle name="Normal 2 5 5 4 2 3" xfId="3399"/>
    <cellStyle name="Normal 2 5 5 4 2 3 2" xfId="8415"/>
    <cellStyle name="Normal 2 5 5 4 2 4" xfId="6474"/>
    <cellStyle name="Normal 2 5 5 4 2 5" xfId="9869"/>
    <cellStyle name="Normal 2 5 5 4 2 6" xfId="4951"/>
    <cellStyle name="Normal 2 5 5 4 3" xfId="813"/>
    <cellStyle name="Normal 2 5 5 4 3 2" xfId="2481"/>
    <cellStyle name="Normal 2 5 5 4 3 2 2" xfId="7763"/>
    <cellStyle name="Normal 2 5 5 4 3 3" xfId="3748"/>
    <cellStyle name="Normal 2 5 5 4 3 3 2" xfId="8763"/>
    <cellStyle name="Normal 2 5 5 4 3 4" xfId="6170"/>
    <cellStyle name="Normal 2 5 5 4 3 5" xfId="10217"/>
    <cellStyle name="Normal 2 5 5 4 3 6" xfId="5357"/>
    <cellStyle name="Normal 2 5 5 4 4" xfId="1765"/>
    <cellStyle name="Normal 2 5 5 4 4 2" xfId="4144"/>
    <cellStyle name="Normal 2 5 5 4 4 2 2" xfId="9159"/>
    <cellStyle name="Normal 2 5 5 4 4 3" xfId="10613"/>
    <cellStyle name="Normal 2 5 5 4 4 4" xfId="7054"/>
    <cellStyle name="Normal 2 5 5 4 5" xfId="3100"/>
    <cellStyle name="Normal 2 5 5 4 5 2" xfId="8116"/>
    <cellStyle name="Normal 2 5 5 4 6" xfId="5677"/>
    <cellStyle name="Normal 2 5 5 4 7" xfId="9570"/>
    <cellStyle name="Normal 2 5 5 4 8" xfId="4647"/>
    <cellStyle name="Normal 2 5 5 4_Degree data" xfId="2667"/>
    <cellStyle name="Normal 2 5 5 5" xfId="654"/>
    <cellStyle name="Normal 2 5 5 5 2" xfId="1606"/>
    <cellStyle name="Normal 2 5 5 5 2 2" xfId="6895"/>
    <cellStyle name="Normal 2 5 5 5 3" xfId="3394"/>
    <cellStyle name="Normal 2 5 5 5 3 2" xfId="8410"/>
    <cellStyle name="Normal 2 5 5 5 4" xfId="6011"/>
    <cellStyle name="Normal 2 5 5 5 5" xfId="9864"/>
    <cellStyle name="Normal 2 5 5 5 6" xfId="4488"/>
    <cellStyle name="Normal 2 5 5 6" xfId="1112"/>
    <cellStyle name="Normal 2 5 5 6 2" xfId="2064"/>
    <cellStyle name="Normal 2 5 5 6 2 2" xfId="7353"/>
    <cellStyle name="Normal 2 5 5 6 3" xfId="3743"/>
    <cellStyle name="Normal 2 5 5 6 3 2" xfId="8758"/>
    <cellStyle name="Normal 2 5 5 6 4" xfId="6469"/>
    <cellStyle name="Normal 2 5 5 6 5" xfId="10212"/>
    <cellStyle name="Normal 2 5 5 6 6" xfId="4946"/>
    <cellStyle name="Normal 2 5 5 7" xfId="489"/>
    <cellStyle name="Normal 2 5 5 7 2" xfId="2322"/>
    <cellStyle name="Normal 2 5 5 7 2 2" xfId="7604"/>
    <cellStyle name="Normal 2 5 5 7 3" xfId="3985"/>
    <cellStyle name="Normal 2 5 5 7 3 2" xfId="9000"/>
    <cellStyle name="Normal 2 5 5 7 4" xfId="5850"/>
    <cellStyle name="Normal 2 5 5 7 5" xfId="10454"/>
    <cellStyle name="Normal 2 5 5 7 6" xfId="5198"/>
    <cellStyle name="Normal 2 5 5 8" xfId="1448"/>
    <cellStyle name="Normal 2 5 5 8 2" xfId="9411"/>
    <cellStyle name="Normal 2 5 5 8 3" xfId="6737"/>
    <cellStyle name="Normal 2 5 5 9" xfId="2939"/>
    <cellStyle name="Normal 2 5 5 9 2" xfId="7955"/>
    <cellStyle name="Normal 2 5 5_Degree data" xfId="2675"/>
    <cellStyle name="Normal 2 5 6" xfId="237"/>
    <cellStyle name="Normal 2 5 6 10" xfId="4364"/>
    <cellStyle name="Normal 2 5 6 2" xfId="339"/>
    <cellStyle name="Normal 2 5 6 2 2" xfId="1119"/>
    <cellStyle name="Normal 2 5 6 2 2 2" xfId="2071"/>
    <cellStyle name="Normal 2 5 6 2 2 2 2" xfId="7360"/>
    <cellStyle name="Normal 2 5 6 2 2 3" xfId="3401"/>
    <cellStyle name="Normal 2 5 6 2 2 3 2" xfId="8417"/>
    <cellStyle name="Normal 2 5 6 2 2 4" xfId="6476"/>
    <cellStyle name="Normal 2 5 6 2 2 5" xfId="9871"/>
    <cellStyle name="Normal 2 5 6 2 2 6" xfId="4953"/>
    <cellStyle name="Normal 2 5 6 2 3" xfId="847"/>
    <cellStyle name="Normal 2 5 6 2 3 2" xfId="2515"/>
    <cellStyle name="Normal 2 5 6 2 3 2 2" xfId="7797"/>
    <cellStyle name="Normal 2 5 6 2 3 3" xfId="3750"/>
    <cellStyle name="Normal 2 5 6 2 3 3 2" xfId="8765"/>
    <cellStyle name="Normal 2 5 6 2 3 4" xfId="6204"/>
    <cellStyle name="Normal 2 5 6 2 3 5" xfId="10219"/>
    <cellStyle name="Normal 2 5 6 2 3 6" xfId="5391"/>
    <cellStyle name="Normal 2 5 6 2 4" xfId="1799"/>
    <cellStyle name="Normal 2 5 6 2 4 2" xfId="4178"/>
    <cellStyle name="Normal 2 5 6 2 4 2 2" xfId="9193"/>
    <cellStyle name="Normal 2 5 6 2 4 3" xfId="10647"/>
    <cellStyle name="Normal 2 5 6 2 4 4" xfId="7088"/>
    <cellStyle name="Normal 2 5 6 2 5" xfId="3134"/>
    <cellStyle name="Normal 2 5 6 2 5 2" xfId="8150"/>
    <cellStyle name="Normal 2 5 6 2 6" xfId="5711"/>
    <cellStyle name="Normal 2 5 6 2 7" xfId="9604"/>
    <cellStyle name="Normal 2 5 6 2 8" xfId="4681"/>
    <cellStyle name="Normal 2 5 6 2_Degree data" xfId="2276"/>
    <cellStyle name="Normal 2 5 6 3" xfId="747"/>
    <cellStyle name="Normal 2 5 6 3 2" xfId="1699"/>
    <cellStyle name="Normal 2 5 6 3 2 2" xfId="6988"/>
    <cellStyle name="Normal 2 5 6 3 3" xfId="3400"/>
    <cellStyle name="Normal 2 5 6 3 3 2" xfId="8416"/>
    <cellStyle name="Normal 2 5 6 3 4" xfId="6104"/>
    <cellStyle name="Normal 2 5 6 3 5" xfId="9870"/>
    <cellStyle name="Normal 2 5 6 3 6" xfId="4581"/>
    <cellStyle name="Normal 2 5 6 4" xfId="1118"/>
    <cellStyle name="Normal 2 5 6 4 2" xfId="2070"/>
    <cellStyle name="Normal 2 5 6 4 2 2" xfId="7359"/>
    <cellStyle name="Normal 2 5 6 4 3" xfId="3749"/>
    <cellStyle name="Normal 2 5 6 4 3 2" xfId="8764"/>
    <cellStyle name="Normal 2 5 6 4 4" xfId="6475"/>
    <cellStyle name="Normal 2 5 6 4 5" xfId="10218"/>
    <cellStyle name="Normal 2 5 6 4 6" xfId="4952"/>
    <cellStyle name="Normal 2 5 6 5" xfId="526"/>
    <cellStyle name="Normal 2 5 6 5 2" xfId="2415"/>
    <cellStyle name="Normal 2 5 6 5 2 2" xfId="7697"/>
    <cellStyle name="Normal 2 5 6 5 3" xfId="4078"/>
    <cellStyle name="Normal 2 5 6 5 3 2" xfId="9093"/>
    <cellStyle name="Normal 2 5 6 5 4" xfId="5885"/>
    <cellStyle name="Normal 2 5 6 5 5" xfId="10547"/>
    <cellStyle name="Normal 2 5 6 5 6" xfId="5291"/>
    <cellStyle name="Normal 2 5 6 6" xfId="1482"/>
    <cellStyle name="Normal 2 5 6 6 2" xfId="6771"/>
    <cellStyle name="Normal 2 5 6 7" xfId="3034"/>
    <cellStyle name="Normal 2 5 6 7 2" xfId="8050"/>
    <cellStyle name="Normal 2 5 6 8" xfId="5611"/>
    <cellStyle name="Normal 2 5 6 9" xfId="9504"/>
    <cellStyle name="Normal 2 5 6_Degree data" xfId="2697"/>
    <cellStyle name="Normal 2 5 7" xfId="175"/>
    <cellStyle name="Normal 2 5 7 10" xfId="4412"/>
    <cellStyle name="Normal 2 5 7 2" xfId="389"/>
    <cellStyle name="Normal 2 5 7 2 2" xfId="1121"/>
    <cellStyle name="Normal 2 5 7 2 2 2" xfId="2073"/>
    <cellStyle name="Normal 2 5 7 2 2 2 2" xfId="7362"/>
    <cellStyle name="Normal 2 5 7 2 2 3" xfId="3403"/>
    <cellStyle name="Normal 2 5 7 2 2 3 2" xfId="8419"/>
    <cellStyle name="Normal 2 5 7 2 2 4" xfId="6478"/>
    <cellStyle name="Normal 2 5 7 2 2 5" xfId="9873"/>
    <cellStyle name="Normal 2 5 7 2 2 6" xfId="4955"/>
    <cellStyle name="Normal 2 5 7 2 3" xfId="895"/>
    <cellStyle name="Normal 2 5 7 2 3 2" xfId="2563"/>
    <cellStyle name="Normal 2 5 7 2 3 2 2" xfId="7845"/>
    <cellStyle name="Normal 2 5 7 2 3 3" xfId="3752"/>
    <cellStyle name="Normal 2 5 7 2 3 3 2" xfId="8767"/>
    <cellStyle name="Normal 2 5 7 2 3 4" xfId="6252"/>
    <cellStyle name="Normal 2 5 7 2 3 5" xfId="10221"/>
    <cellStyle name="Normal 2 5 7 2 3 6" xfId="5439"/>
    <cellStyle name="Normal 2 5 7 2 4" xfId="1847"/>
    <cellStyle name="Normal 2 5 7 2 4 2" xfId="4226"/>
    <cellStyle name="Normal 2 5 7 2 4 2 2" xfId="9241"/>
    <cellStyle name="Normal 2 5 7 2 4 3" xfId="10695"/>
    <cellStyle name="Normal 2 5 7 2 4 4" xfId="7136"/>
    <cellStyle name="Normal 2 5 7 2 5" xfId="3182"/>
    <cellStyle name="Normal 2 5 7 2 5 2" xfId="8198"/>
    <cellStyle name="Normal 2 5 7 2 6" xfId="5759"/>
    <cellStyle name="Normal 2 5 7 2 7" xfId="9652"/>
    <cellStyle name="Normal 2 5 7 2 8" xfId="4729"/>
    <cellStyle name="Normal 2 5 7 2_Degree data" xfId="2729"/>
    <cellStyle name="Normal 2 5 7 3" xfId="690"/>
    <cellStyle name="Normal 2 5 7 3 2" xfId="1642"/>
    <cellStyle name="Normal 2 5 7 3 2 2" xfId="6931"/>
    <cellStyle name="Normal 2 5 7 3 3" xfId="3402"/>
    <cellStyle name="Normal 2 5 7 3 3 2" xfId="8418"/>
    <cellStyle name="Normal 2 5 7 3 4" xfId="6047"/>
    <cellStyle name="Normal 2 5 7 3 5" xfId="9872"/>
    <cellStyle name="Normal 2 5 7 3 6" xfId="4524"/>
    <cellStyle name="Normal 2 5 7 4" xfId="1120"/>
    <cellStyle name="Normal 2 5 7 4 2" xfId="2072"/>
    <cellStyle name="Normal 2 5 7 4 2 2" xfId="7361"/>
    <cellStyle name="Normal 2 5 7 4 3" xfId="3751"/>
    <cellStyle name="Normal 2 5 7 4 3 2" xfId="8766"/>
    <cellStyle name="Normal 2 5 7 4 4" xfId="6477"/>
    <cellStyle name="Normal 2 5 7 4 5" xfId="10220"/>
    <cellStyle name="Normal 2 5 7 4 6" xfId="4954"/>
    <cellStyle name="Normal 2 5 7 5" xfId="575"/>
    <cellStyle name="Normal 2 5 7 5 2" xfId="2358"/>
    <cellStyle name="Normal 2 5 7 5 2 2" xfId="7640"/>
    <cellStyle name="Normal 2 5 7 5 3" xfId="4021"/>
    <cellStyle name="Normal 2 5 7 5 3 2" xfId="9036"/>
    <cellStyle name="Normal 2 5 7 5 4" xfId="5933"/>
    <cellStyle name="Normal 2 5 7 5 5" xfId="10490"/>
    <cellStyle name="Normal 2 5 7 5 6" xfId="5234"/>
    <cellStyle name="Normal 2 5 7 6" xfId="1530"/>
    <cellStyle name="Normal 2 5 7 6 2" xfId="6819"/>
    <cellStyle name="Normal 2 5 7 7" xfId="2977"/>
    <cellStyle name="Normal 2 5 7 7 2" xfId="7993"/>
    <cellStyle name="Normal 2 5 7 8" xfId="5554"/>
    <cellStyle name="Normal 2 5 7 9" xfId="9447"/>
    <cellStyle name="Normal 2 5 7_Degree data" xfId="2686"/>
    <cellStyle name="Normal 2 5 8" xfId="445"/>
    <cellStyle name="Normal 2 5 8 2" xfId="951"/>
    <cellStyle name="Normal 2 5 8 2 2" xfId="1903"/>
    <cellStyle name="Normal 2 5 8 2 2 2" xfId="7192"/>
    <cellStyle name="Normal 2 5 8 2 3" xfId="3404"/>
    <cellStyle name="Normal 2 5 8 2 3 2" xfId="8420"/>
    <cellStyle name="Normal 2 5 8 2 4" xfId="6308"/>
    <cellStyle name="Normal 2 5 8 2 5" xfId="9874"/>
    <cellStyle name="Normal 2 5 8 2 6" xfId="4785"/>
    <cellStyle name="Normal 2 5 8 3" xfId="1122"/>
    <cellStyle name="Normal 2 5 8 3 2" xfId="2074"/>
    <cellStyle name="Normal 2 5 8 3 2 2" xfId="7363"/>
    <cellStyle name="Normal 2 5 8 3 3" xfId="3753"/>
    <cellStyle name="Normal 2 5 8 3 3 2" xfId="8768"/>
    <cellStyle name="Normal 2 5 8 3 4" xfId="6479"/>
    <cellStyle name="Normal 2 5 8 3 5" xfId="10222"/>
    <cellStyle name="Normal 2 5 8 3 6" xfId="4956"/>
    <cellStyle name="Normal 2 5 8 4" xfId="631"/>
    <cellStyle name="Normal 2 5 8 4 2" xfId="2619"/>
    <cellStyle name="Normal 2 5 8 4 2 2" xfId="7901"/>
    <cellStyle name="Normal 2 5 8 4 3" xfId="4282"/>
    <cellStyle name="Normal 2 5 8 4 3 2" xfId="9297"/>
    <cellStyle name="Normal 2 5 8 4 4" xfId="5989"/>
    <cellStyle name="Normal 2 5 8 4 5" xfId="10751"/>
    <cellStyle name="Normal 2 5 8 4 6" xfId="5495"/>
    <cellStyle name="Normal 2 5 8 5" xfId="1586"/>
    <cellStyle name="Normal 2 5 8 5 2" xfId="6875"/>
    <cellStyle name="Normal 2 5 8 6" xfId="3238"/>
    <cellStyle name="Normal 2 5 8 6 2" xfId="8254"/>
    <cellStyle name="Normal 2 5 8 7" xfId="5815"/>
    <cellStyle name="Normal 2 5 8 8" xfId="9708"/>
    <cellStyle name="Normal 2 5 8 9" xfId="4468"/>
    <cellStyle name="Normal 2 5 8_Degree data" xfId="2271"/>
    <cellStyle name="Normal 2 5 9" xfId="281"/>
    <cellStyle name="Normal 2 5 9 2" xfId="1123"/>
    <cellStyle name="Normal 2 5 9 2 2" xfId="2075"/>
    <cellStyle name="Normal 2 5 9 2 2 2" xfId="7364"/>
    <cellStyle name="Normal 2 5 9 2 3" xfId="3405"/>
    <cellStyle name="Normal 2 5 9 2 3 2" xfId="8421"/>
    <cellStyle name="Normal 2 5 9 2 4" xfId="6480"/>
    <cellStyle name="Normal 2 5 9 2 5" xfId="9875"/>
    <cellStyle name="Normal 2 5 9 2 6" xfId="4957"/>
    <cellStyle name="Normal 2 5 9 3" xfId="790"/>
    <cellStyle name="Normal 2 5 9 3 2" xfId="2458"/>
    <cellStyle name="Normal 2 5 9 3 2 2" xfId="7740"/>
    <cellStyle name="Normal 2 5 9 3 3" xfId="3754"/>
    <cellStyle name="Normal 2 5 9 3 3 2" xfId="8769"/>
    <cellStyle name="Normal 2 5 9 3 4" xfId="6147"/>
    <cellStyle name="Normal 2 5 9 3 5" xfId="10223"/>
    <cellStyle name="Normal 2 5 9 3 6" xfId="5334"/>
    <cellStyle name="Normal 2 5 9 4" xfId="1742"/>
    <cellStyle name="Normal 2 5 9 4 2" xfId="4121"/>
    <cellStyle name="Normal 2 5 9 4 2 2" xfId="9136"/>
    <cellStyle name="Normal 2 5 9 4 3" xfId="10590"/>
    <cellStyle name="Normal 2 5 9 4 4" xfId="7031"/>
    <cellStyle name="Normal 2 5 9 5" xfId="3077"/>
    <cellStyle name="Normal 2 5 9 5 2" xfId="8093"/>
    <cellStyle name="Normal 2 5 9 6" xfId="5654"/>
    <cellStyle name="Normal 2 5 9 7" xfId="9547"/>
    <cellStyle name="Normal 2 5 9 8" xfId="4624"/>
    <cellStyle name="Normal 2 5 9_Degree data" xfId="2637"/>
    <cellStyle name="Normal 2 5_Degree data" xfId="2736"/>
    <cellStyle name="Normal 2 6" xfId="449"/>
    <cellStyle name="Normal 2 6 2" xfId="1124"/>
    <cellStyle name="Normal 2 6 3" xfId="634"/>
    <cellStyle name="Normal 2 6_Degree data" xfId="2670"/>
    <cellStyle name="Normal 2 7" xfId="1366"/>
    <cellStyle name="Normal 2 8" xfId="28"/>
    <cellStyle name="Normal 20" xfId="116"/>
    <cellStyle name="Normal 21" xfId="73"/>
    <cellStyle name="Normal 22" xfId="118"/>
    <cellStyle name="Normal 23" xfId="119"/>
    <cellStyle name="Normal 24" xfId="81"/>
    <cellStyle name="Normal 25" xfId="57"/>
    <cellStyle name="Normal 26" xfId="58"/>
    <cellStyle name="Normal 27" xfId="35"/>
    <cellStyle name="Normal 28" xfId="36"/>
    <cellStyle name="Normal 29" xfId="37"/>
    <cellStyle name="Normal 3" xfId="71"/>
    <cellStyle name="Normal 3 2" xfId="102"/>
    <cellStyle name="Normal 3 2 2" xfId="452"/>
    <cellStyle name="Normal 3 2 2 2" xfId="955"/>
    <cellStyle name="Normal 3 2 2 2 2" xfId="1907"/>
    <cellStyle name="Normal 3 2 2 2 2 2" xfId="7196"/>
    <cellStyle name="Normal 3 2 2 2 3" xfId="3406"/>
    <cellStyle name="Normal 3 2 2 2 3 2" xfId="8422"/>
    <cellStyle name="Normal 3 2 2 2 4" xfId="6312"/>
    <cellStyle name="Normal 3 2 2 2 5" xfId="9876"/>
    <cellStyle name="Normal 3 2 2 2 6" xfId="4789"/>
    <cellStyle name="Normal 3 2 2 3" xfId="1125"/>
    <cellStyle name="Normal 3 2 2 3 2" xfId="2076"/>
    <cellStyle name="Normal 3 2 2 3 2 2" xfId="7365"/>
    <cellStyle name="Normal 3 2 2 3 3" xfId="3755"/>
    <cellStyle name="Normal 3 2 2 3 3 2" xfId="8770"/>
    <cellStyle name="Normal 3 2 2 3 4" xfId="6481"/>
    <cellStyle name="Normal 3 2 2 3 5" xfId="10224"/>
    <cellStyle name="Normal 3 2 2 3 6" xfId="4958"/>
    <cellStyle name="Normal 3 2 2 4" xfId="636"/>
    <cellStyle name="Normal 3 2 2 4 2" xfId="2623"/>
    <cellStyle name="Normal 3 2 2 4 2 2" xfId="7905"/>
    <cellStyle name="Normal 3 2 2 4 3" xfId="4286"/>
    <cellStyle name="Normal 3 2 2 4 3 2" xfId="9301"/>
    <cellStyle name="Normal 3 2 2 4 4" xfId="5993"/>
    <cellStyle name="Normal 3 2 2 4 5" xfId="10755"/>
    <cellStyle name="Normal 3 2 2 4 6" xfId="5499"/>
    <cellStyle name="Normal 3 2 2 5" xfId="1590"/>
    <cellStyle name="Normal 3 2 2 5 2" xfId="6879"/>
    <cellStyle name="Normal 3 2 2 6" xfId="3242"/>
    <cellStyle name="Normal 3 2 2 6 2" xfId="8258"/>
    <cellStyle name="Normal 3 2 2 7" xfId="5819"/>
    <cellStyle name="Normal 3 2 2 8" xfId="9712"/>
    <cellStyle name="Normal 3 2 2 9" xfId="4472"/>
    <cellStyle name="Normal 3 2 2_Degree data" xfId="1413"/>
    <cellStyle name="Normal 3 3" xfId="143"/>
    <cellStyle name="Normal 30" xfId="38"/>
    <cellStyle name="Normal 31" xfId="39"/>
    <cellStyle name="Normal 32" xfId="40"/>
    <cellStyle name="Normal 33" xfId="41"/>
    <cellStyle name="Normal 34" xfId="42"/>
    <cellStyle name="Normal 35" xfId="43"/>
    <cellStyle name="Normal 36" xfId="44"/>
    <cellStyle name="Normal 37" xfId="45"/>
    <cellStyle name="Normal 38" xfId="82"/>
    <cellStyle name="Normal 39" xfId="46"/>
    <cellStyle name="Normal 4" xfId="88"/>
    <cellStyle name="Normal 4 2" xfId="115"/>
    <cellStyle name="Normal 4 2 2" xfId="451"/>
    <cellStyle name="Normal 4 3" xfId="89"/>
    <cellStyle name="Normal 4 4" xfId="446"/>
    <cellStyle name="Normal 4 4 2" xfId="952"/>
    <cellStyle name="Normal 4 4 2 2" xfId="1904"/>
    <cellStyle name="Normal 4 4 2 2 2" xfId="7193"/>
    <cellStyle name="Normal 4 4 2 3" xfId="3407"/>
    <cellStyle name="Normal 4 4 2 3 2" xfId="8423"/>
    <cellStyle name="Normal 4 4 2 4" xfId="6309"/>
    <cellStyle name="Normal 4 4 2 5" xfId="9877"/>
    <cellStyle name="Normal 4 4 2 6" xfId="4786"/>
    <cellStyle name="Normal 4 4 3" xfId="1126"/>
    <cellStyle name="Normal 4 4 3 2" xfId="2077"/>
    <cellStyle name="Normal 4 4 3 2 2" xfId="7366"/>
    <cellStyle name="Normal 4 4 3 3" xfId="3756"/>
    <cellStyle name="Normal 4 4 3 3 2" xfId="8771"/>
    <cellStyle name="Normal 4 4 3 4" xfId="6482"/>
    <cellStyle name="Normal 4 4 3 5" xfId="10225"/>
    <cellStyle name="Normal 4 4 3 6" xfId="4959"/>
    <cellStyle name="Normal 4 4 4" xfId="632"/>
    <cellStyle name="Normal 4 4 4 2" xfId="2620"/>
    <cellStyle name="Normal 4 4 4 2 2" xfId="7902"/>
    <cellStyle name="Normal 4 4 4 3" xfId="4283"/>
    <cellStyle name="Normal 4 4 4 3 2" xfId="9298"/>
    <cellStyle name="Normal 4 4 4 4" xfId="5990"/>
    <cellStyle name="Normal 4 4 4 5" xfId="10752"/>
    <cellStyle name="Normal 4 4 4 6" xfId="5496"/>
    <cellStyle name="Normal 4 4 5" xfId="1587"/>
    <cellStyle name="Normal 4 4 5 2" xfId="6876"/>
    <cellStyle name="Normal 4 4 6" xfId="3239"/>
    <cellStyle name="Normal 4 4 6 2" xfId="8255"/>
    <cellStyle name="Normal 4 4 7" xfId="5816"/>
    <cellStyle name="Normal 4 4 8" xfId="9709"/>
    <cellStyle name="Normal 4 4 9" xfId="4469"/>
    <cellStyle name="Normal 4 4_Degree data" xfId="2728"/>
    <cellStyle name="Normal 40" xfId="47"/>
    <cellStyle name="Normal 41" xfId="48"/>
    <cellStyle name="Normal 42" xfId="49"/>
    <cellStyle name="Normal 43" xfId="50"/>
    <cellStyle name="Normal 44" xfId="51"/>
    <cellStyle name="Normal 45" xfId="52"/>
    <cellStyle name="Normal 46" xfId="53"/>
    <cellStyle name="Normal 47" xfId="54"/>
    <cellStyle name="Normal 48" xfId="55"/>
    <cellStyle name="Normal 49" xfId="59"/>
    <cellStyle name="Normal 5" xfId="68"/>
    <cellStyle name="Normal 5 10" xfId="1386"/>
    <cellStyle name="Normal 5 10 2" xfId="2280"/>
    <cellStyle name="Normal 5 10 2 2" xfId="7562"/>
    <cellStyle name="Normal 5 10 3" xfId="3757"/>
    <cellStyle name="Normal 5 10 3 2" xfId="8772"/>
    <cellStyle name="Normal 5 10 4" xfId="6682"/>
    <cellStyle name="Normal 5 10 5" xfId="10226"/>
    <cellStyle name="Normal 5 10 6" xfId="5156"/>
    <cellStyle name="Normal 5 11" xfId="2700"/>
    <cellStyle name="Normal 5 11 2" xfId="3943"/>
    <cellStyle name="Normal 5 11 2 2" xfId="8958"/>
    <cellStyle name="Normal 5 11 3" xfId="10412"/>
    <cellStyle name="Normal 5 11 4" xfId="7908"/>
    <cellStyle name="Normal 5 12" xfId="2896"/>
    <cellStyle name="Normal 5 12 2" xfId="9369"/>
    <cellStyle name="Normal 5 12 3" xfId="7912"/>
    <cellStyle name="Normal 5 13" xfId="5508"/>
    <cellStyle name="Normal 5 14" xfId="9325"/>
    <cellStyle name="Normal 5 2" xfId="72"/>
    <cellStyle name="Normal 5 2 10" xfId="9329"/>
    <cellStyle name="Normal 5 2 11" xfId="4313"/>
    <cellStyle name="Normal 5 2 2" xfId="159"/>
    <cellStyle name="Normal 5 2 2 10" xfId="9360"/>
    <cellStyle name="Normal 5 2 2 2" xfId="142"/>
    <cellStyle name="Normal 5 2 2 2 10" xfId="9318"/>
    <cellStyle name="Normal 5 2 2 2 11" xfId="4352"/>
    <cellStyle name="Normal 5 2 2 2 2" xfId="224"/>
    <cellStyle name="Normal 5 2 2 2 2 10" xfId="4456"/>
    <cellStyle name="Normal 5 2 2 2 2 2" xfId="433"/>
    <cellStyle name="Normal 5 2 2 2 2 2 2" xfId="1130"/>
    <cellStyle name="Normal 5 2 2 2 2 2 2 2" xfId="2081"/>
    <cellStyle name="Normal 5 2 2 2 2 2 2 2 2" xfId="7370"/>
    <cellStyle name="Normal 5 2 2 2 2 2 2 3" xfId="3411"/>
    <cellStyle name="Normal 5 2 2 2 2 2 2 3 2" xfId="8427"/>
    <cellStyle name="Normal 5 2 2 2 2 2 2 4" xfId="6486"/>
    <cellStyle name="Normal 5 2 2 2 2 2 2 5" xfId="9881"/>
    <cellStyle name="Normal 5 2 2 2 2 2 2 6" xfId="4963"/>
    <cellStyle name="Normal 5 2 2 2 2 2 3" xfId="939"/>
    <cellStyle name="Normal 5 2 2 2 2 2 3 2" xfId="2607"/>
    <cellStyle name="Normal 5 2 2 2 2 2 3 2 2" xfId="7889"/>
    <cellStyle name="Normal 5 2 2 2 2 2 3 3" xfId="3760"/>
    <cellStyle name="Normal 5 2 2 2 2 2 3 3 2" xfId="8775"/>
    <cellStyle name="Normal 5 2 2 2 2 2 3 4" xfId="6296"/>
    <cellStyle name="Normal 5 2 2 2 2 2 3 5" xfId="10229"/>
    <cellStyle name="Normal 5 2 2 2 2 2 3 6" xfId="5483"/>
    <cellStyle name="Normal 5 2 2 2 2 2 4" xfId="1891"/>
    <cellStyle name="Normal 5 2 2 2 2 2 4 2" xfId="4270"/>
    <cellStyle name="Normal 5 2 2 2 2 2 4 2 2" xfId="9285"/>
    <cellStyle name="Normal 5 2 2 2 2 2 4 3" xfId="10739"/>
    <cellStyle name="Normal 5 2 2 2 2 2 4 4" xfId="7180"/>
    <cellStyle name="Normal 5 2 2 2 2 2 5" xfId="3226"/>
    <cellStyle name="Normal 5 2 2 2 2 2 5 2" xfId="8242"/>
    <cellStyle name="Normal 5 2 2 2 2 2 6" xfId="5803"/>
    <cellStyle name="Normal 5 2 2 2 2 2 7" xfId="9696"/>
    <cellStyle name="Normal 5 2 2 2 2 2 8" xfId="4773"/>
    <cellStyle name="Normal 5 2 2 2 2 2_Degree data" xfId="2647"/>
    <cellStyle name="Normal 5 2 2 2 2 3" xfId="735"/>
    <cellStyle name="Normal 5 2 2 2 2 3 2" xfId="1687"/>
    <cellStyle name="Normal 5 2 2 2 2 3 2 2" xfId="6976"/>
    <cellStyle name="Normal 5 2 2 2 2 3 3" xfId="3410"/>
    <cellStyle name="Normal 5 2 2 2 2 3 3 2" xfId="8426"/>
    <cellStyle name="Normal 5 2 2 2 2 3 4" xfId="6092"/>
    <cellStyle name="Normal 5 2 2 2 2 3 5" xfId="9880"/>
    <cellStyle name="Normal 5 2 2 2 2 3 6" xfId="4569"/>
    <cellStyle name="Normal 5 2 2 2 2 4" xfId="1129"/>
    <cellStyle name="Normal 5 2 2 2 2 4 2" xfId="2080"/>
    <cellStyle name="Normal 5 2 2 2 2 4 2 2" xfId="7369"/>
    <cellStyle name="Normal 5 2 2 2 2 4 3" xfId="3759"/>
    <cellStyle name="Normal 5 2 2 2 2 4 3 2" xfId="8774"/>
    <cellStyle name="Normal 5 2 2 2 2 4 4" xfId="6485"/>
    <cellStyle name="Normal 5 2 2 2 2 4 5" xfId="10228"/>
    <cellStyle name="Normal 5 2 2 2 2 4 6" xfId="4962"/>
    <cellStyle name="Normal 5 2 2 2 2 5" xfId="619"/>
    <cellStyle name="Normal 5 2 2 2 2 5 2" xfId="2403"/>
    <cellStyle name="Normal 5 2 2 2 2 5 2 2" xfId="7685"/>
    <cellStyle name="Normal 5 2 2 2 2 5 3" xfId="4066"/>
    <cellStyle name="Normal 5 2 2 2 2 5 3 2" xfId="9081"/>
    <cellStyle name="Normal 5 2 2 2 2 5 4" xfId="5977"/>
    <cellStyle name="Normal 5 2 2 2 2 5 5" xfId="10535"/>
    <cellStyle name="Normal 5 2 2 2 2 5 6" xfId="5279"/>
    <cellStyle name="Normal 5 2 2 2 2 6" xfId="1574"/>
    <cellStyle name="Normal 5 2 2 2 2 6 2" xfId="6863"/>
    <cellStyle name="Normal 5 2 2 2 2 7" xfId="3022"/>
    <cellStyle name="Normal 5 2 2 2 2 7 2" xfId="8038"/>
    <cellStyle name="Normal 5 2 2 2 2 8" xfId="5599"/>
    <cellStyle name="Normal 5 2 2 2 2 9" xfId="9492"/>
    <cellStyle name="Normal 5 2 2 2 2_Degree data" xfId="2634"/>
    <cellStyle name="Normal 5 2 2 2 3" xfId="379"/>
    <cellStyle name="Normal 5 2 2 2 4" xfId="326"/>
    <cellStyle name="Normal 5 2 2 2 4 2" xfId="1131"/>
    <cellStyle name="Normal 5 2 2 2 4 2 2" xfId="2082"/>
    <cellStyle name="Normal 5 2 2 2 4 2 2 2" xfId="7371"/>
    <cellStyle name="Normal 5 2 2 2 4 2 3" xfId="3412"/>
    <cellStyle name="Normal 5 2 2 2 4 2 3 2" xfId="8428"/>
    <cellStyle name="Normal 5 2 2 2 4 2 4" xfId="6487"/>
    <cellStyle name="Normal 5 2 2 2 4 2 5" xfId="9882"/>
    <cellStyle name="Normal 5 2 2 2 4 2 6" xfId="4964"/>
    <cellStyle name="Normal 5 2 2 2 4 3" xfId="835"/>
    <cellStyle name="Normal 5 2 2 2 4 3 2" xfId="2503"/>
    <cellStyle name="Normal 5 2 2 2 4 3 2 2" xfId="7785"/>
    <cellStyle name="Normal 5 2 2 2 4 3 3" xfId="3761"/>
    <cellStyle name="Normal 5 2 2 2 4 3 3 2" xfId="8776"/>
    <cellStyle name="Normal 5 2 2 2 4 3 4" xfId="6192"/>
    <cellStyle name="Normal 5 2 2 2 4 3 5" xfId="10230"/>
    <cellStyle name="Normal 5 2 2 2 4 3 6" xfId="5379"/>
    <cellStyle name="Normal 5 2 2 2 4 4" xfId="1787"/>
    <cellStyle name="Normal 5 2 2 2 4 4 2" xfId="4166"/>
    <cellStyle name="Normal 5 2 2 2 4 4 2 2" xfId="9181"/>
    <cellStyle name="Normal 5 2 2 2 4 4 3" xfId="10635"/>
    <cellStyle name="Normal 5 2 2 2 4 4 4" xfId="7076"/>
    <cellStyle name="Normal 5 2 2 2 4 5" xfId="3122"/>
    <cellStyle name="Normal 5 2 2 2 4 5 2" xfId="8138"/>
    <cellStyle name="Normal 5 2 2 2 4 6" xfId="5699"/>
    <cellStyle name="Normal 5 2 2 2 4 7" xfId="9592"/>
    <cellStyle name="Normal 5 2 2 2 4 8" xfId="4669"/>
    <cellStyle name="Normal 5 2 2 2 4_Degree data" xfId="2662"/>
    <cellStyle name="Normal 5 2 2 2 5" xfId="512"/>
    <cellStyle name="Normal 5 2 2 2 5 2" xfId="5873"/>
    <cellStyle name="Normal 5 2 2 2 6" xfId="1470"/>
    <cellStyle name="Normal 5 2 2 2 6 2" xfId="6759"/>
    <cellStyle name="Normal 5 2 2 2 7" xfId="5503"/>
    <cellStyle name="Normal 5 2 2 2 8" xfId="9319"/>
    <cellStyle name="Normal 5 2 2 2 9" xfId="9317"/>
    <cellStyle name="Normal 5 2 2 3" xfId="269"/>
    <cellStyle name="Normal 5 2 2 3 10" xfId="4395"/>
    <cellStyle name="Normal 5 2 2 3 2" xfId="371"/>
    <cellStyle name="Normal 5 2 2 3 2 2" xfId="1133"/>
    <cellStyle name="Normal 5 2 2 3 2 2 2" xfId="2084"/>
    <cellStyle name="Normal 5 2 2 3 2 2 2 2" xfId="7373"/>
    <cellStyle name="Normal 5 2 2 3 2 2 3" xfId="3414"/>
    <cellStyle name="Normal 5 2 2 3 2 2 3 2" xfId="8430"/>
    <cellStyle name="Normal 5 2 2 3 2 2 4" xfId="6489"/>
    <cellStyle name="Normal 5 2 2 3 2 2 5" xfId="9884"/>
    <cellStyle name="Normal 5 2 2 3 2 2 6" xfId="4966"/>
    <cellStyle name="Normal 5 2 2 3 2 3" xfId="878"/>
    <cellStyle name="Normal 5 2 2 3 2 3 2" xfId="2546"/>
    <cellStyle name="Normal 5 2 2 3 2 3 2 2" xfId="7828"/>
    <cellStyle name="Normal 5 2 2 3 2 3 3" xfId="3763"/>
    <cellStyle name="Normal 5 2 2 3 2 3 3 2" xfId="8778"/>
    <cellStyle name="Normal 5 2 2 3 2 3 4" xfId="6235"/>
    <cellStyle name="Normal 5 2 2 3 2 3 5" xfId="10232"/>
    <cellStyle name="Normal 5 2 2 3 2 3 6" xfId="5422"/>
    <cellStyle name="Normal 5 2 2 3 2 4" xfId="1830"/>
    <cellStyle name="Normal 5 2 2 3 2 4 2" xfId="4209"/>
    <cellStyle name="Normal 5 2 2 3 2 4 2 2" xfId="9224"/>
    <cellStyle name="Normal 5 2 2 3 2 4 3" xfId="10678"/>
    <cellStyle name="Normal 5 2 2 3 2 4 4" xfId="7119"/>
    <cellStyle name="Normal 5 2 2 3 2 5" xfId="3165"/>
    <cellStyle name="Normal 5 2 2 3 2 5 2" xfId="8181"/>
    <cellStyle name="Normal 5 2 2 3 2 6" xfId="5742"/>
    <cellStyle name="Normal 5 2 2 3 2 7" xfId="9635"/>
    <cellStyle name="Normal 5 2 2 3 2 8" xfId="4712"/>
    <cellStyle name="Normal 5 2 2 3 2_Degree data" xfId="2739"/>
    <cellStyle name="Normal 5 2 2 3 3" xfId="778"/>
    <cellStyle name="Normal 5 2 2 3 3 2" xfId="1730"/>
    <cellStyle name="Normal 5 2 2 3 3 2 2" xfId="7019"/>
    <cellStyle name="Normal 5 2 2 3 3 3" xfId="3413"/>
    <cellStyle name="Normal 5 2 2 3 3 3 2" xfId="8429"/>
    <cellStyle name="Normal 5 2 2 3 3 4" xfId="6135"/>
    <cellStyle name="Normal 5 2 2 3 3 5" xfId="9883"/>
    <cellStyle name="Normal 5 2 2 3 3 6" xfId="4612"/>
    <cellStyle name="Normal 5 2 2 3 4" xfId="1132"/>
    <cellStyle name="Normal 5 2 2 3 4 2" xfId="2083"/>
    <cellStyle name="Normal 5 2 2 3 4 2 2" xfId="7372"/>
    <cellStyle name="Normal 5 2 2 3 4 3" xfId="3762"/>
    <cellStyle name="Normal 5 2 2 3 4 3 2" xfId="8777"/>
    <cellStyle name="Normal 5 2 2 3 4 4" xfId="6488"/>
    <cellStyle name="Normal 5 2 2 3 4 5" xfId="10231"/>
    <cellStyle name="Normal 5 2 2 3 4 6" xfId="4965"/>
    <cellStyle name="Normal 5 2 2 3 5" xfId="558"/>
    <cellStyle name="Normal 5 2 2 3 5 2" xfId="2446"/>
    <cellStyle name="Normal 5 2 2 3 5 2 2" xfId="7728"/>
    <cellStyle name="Normal 5 2 2 3 5 3" xfId="4109"/>
    <cellStyle name="Normal 5 2 2 3 5 3 2" xfId="9124"/>
    <cellStyle name="Normal 5 2 2 3 5 4" xfId="5916"/>
    <cellStyle name="Normal 5 2 2 3 5 5" xfId="10578"/>
    <cellStyle name="Normal 5 2 2 3 5 6" xfId="5322"/>
    <cellStyle name="Normal 5 2 2 3 6" xfId="1513"/>
    <cellStyle name="Normal 5 2 2 3 6 2" xfId="6802"/>
    <cellStyle name="Normal 5 2 2 3 7" xfId="3065"/>
    <cellStyle name="Normal 5 2 2 3 7 2" xfId="8081"/>
    <cellStyle name="Normal 5 2 2 3 8" xfId="5642"/>
    <cellStyle name="Normal 5 2 2 3 9" xfId="9535"/>
    <cellStyle name="Normal 5 2 2 3_Degree data" xfId="2740"/>
    <cellStyle name="Normal 5 2 2 4" xfId="678"/>
    <cellStyle name="Normal 5 2 2 4 2" xfId="1134"/>
    <cellStyle name="Normal 5 2 2 4 2 2" xfId="2085"/>
    <cellStyle name="Normal 5 2 2 4 2 2 2" xfId="7374"/>
    <cellStyle name="Normal 5 2 2 4 2 3" xfId="3415"/>
    <cellStyle name="Normal 5 2 2 4 2 3 2" xfId="8431"/>
    <cellStyle name="Normal 5 2 2 4 2 4" xfId="6490"/>
    <cellStyle name="Normal 5 2 2 4 2 5" xfId="9885"/>
    <cellStyle name="Normal 5 2 2 4 2 6" xfId="4967"/>
    <cellStyle name="Normal 5 2 2 4 3" xfId="1388"/>
    <cellStyle name="Normal 5 2 2 4 3 2" xfId="2346"/>
    <cellStyle name="Normal 5 2 2 4 3 2 2" xfId="7628"/>
    <cellStyle name="Normal 5 2 2 4 3 3" xfId="3764"/>
    <cellStyle name="Normal 5 2 2 4 3 3 2" xfId="8779"/>
    <cellStyle name="Normal 5 2 2 4 3 4" xfId="6684"/>
    <cellStyle name="Normal 5 2 2 4 3 5" xfId="10233"/>
    <cellStyle name="Normal 5 2 2 4 3 6" xfId="5222"/>
    <cellStyle name="Normal 5 2 2 4 4" xfId="1630"/>
    <cellStyle name="Normal 5 2 2 4 4 2" xfId="4009"/>
    <cellStyle name="Normal 5 2 2 4 4 2 2" xfId="9024"/>
    <cellStyle name="Normal 5 2 2 4 4 3" xfId="10478"/>
    <cellStyle name="Normal 5 2 2 4 4 4" xfId="6919"/>
    <cellStyle name="Normal 5 2 2 4 5" xfId="2963"/>
    <cellStyle name="Normal 5 2 2 4 5 2" xfId="7979"/>
    <cellStyle name="Normal 5 2 2 4 6" xfId="6035"/>
    <cellStyle name="Normal 5 2 2 4 7" xfId="9435"/>
    <cellStyle name="Normal 5 2 2 4 8" xfId="4512"/>
    <cellStyle name="Normal 5 2 2 4_Degree data" xfId="2693"/>
    <cellStyle name="Normal 5 2 2 5" xfId="1128"/>
    <cellStyle name="Normal 5 2 2 5 2" xfId="2079"/>
    <cellStyle name="Normal 5 2 2 5 2 2" xfId="7368"/>
    <cellStyle name="Normal 5 2 2 5 3" xfId="3409"/>
    <cellStyle name="Normal 5 2 2 5 3 2" xfId="8425"/>
    <cellStyle name="Normal 5 2 2 5 4" xfId="6484"/>
    <cellStyle name="Normal 5 2 2 5 5" xfId="9879"/>
    <cellStyle name="Normal 5 2 2 5 6" xfId="4961"/>
    <cellStyle name="Normal 5 2 2 6" xfId="1396"/>
    <cellStyle name="Normal 5 2 2 6 2" xfId="2301"/>
    <cellStyle name="Normal 5 2 2 6 2 2" xfId="7583"/>
    <cellStyle name="Normal 5 2 2 6 3" xfId="3758"/>
    <cellStyle name="Normal 5 2 2 6 3 2" xfId="8773"/>
    <cellStyle name="Normal 5 2 2 6 4" xfId="6692"/>
    <cellStyle name="Normal 5 2 2 6 5" xfId="10227"/>
    <cellStyle name="Normal 5 2 2 6 6" xfId="5177"/>
    <cellStyle name="Normal 5 2 2 7" xfId="1438"/>
    <cellStyle name="Normal 5 2 2 7 2" xfId="3964"/>
    <cellStyle name="Normal 5 2 2 7 2 2" xfId="8979"/>
    <cellStyle name="Normal 5 2 2 7 3" xfId="10433"/>
    <cellStyle name="Normal 5 2 2 7 4" xfId="6728"/>
    <cellStyle name="Normal 5 2 2 8" xfId="2918"/>
    <cellStyle name="Normal 5 2 2 8 2" xfId="9390"/>
    <cellStyle name="Normal 5 2 2 8 3" xfId="7934"/>
    <cellStyle name="Normal 5 2 2 9" xfId="5542"/>
    <cellStyle name="Normal 5 2 2_Degree data" xfId="2652"/>
    <cellStyle name="Normal 5 2 3" xfId="260"/>
    <cellStyle name="Normal 5 2 4" xfId="241"/>
    <cellStyle name="Normal 5 2 4 10" xfId="4368"/>
    <cellStyle name="Normal 5 2 4 2" xfId="343"/>
    <cellStyle name="Normal 5 2 4 2 2" xfId="1136"/>
    <cellStyle name="Normal 5 2 4 2 2 2" xfId="2087"/>
    <cellStyle name="Normal 5 2 4 2 2 2 2" xfId="7376"/>
    <cellStyle name="Normal 5 2 4 2 2 3" xfId="3417"/>
    <cellStyle name="Normal 5 2 4 2 2 3 2" xfId="8433"/>
    <cellStyle name="Normal 5 2 4 2 2 4" xfId="6492"/>
    <cellStyle name="Normal 5 2 4 2 2 5" xfId="9887"/>
    <cellStyle name="Normal 5 2 4 2 2 6" xfId="4969"/>
    <cellStyle name="Normal 5 2 4 2 3" xfId="851"/>
    <cellStyle name="Normal 5 2 4 2 3 2" xfId="2519"/>
    <cellStyle name="Normal 5 2 4 2 3 2 2" xfId="7801"/>
    <cellStyle name="Normal 5 2 4 2 3 3" xfId="3766"/>
    <cellStyle name="Normal 5 2 4 2 3 3 2" xfId="8781"/>
    <cellStyle name="Normal 5 2 4 2 3 4" xfId="6208"/>
    <cellStyle name="Normal 5 2 4 2 3 5" xfId="10235"/>
    <cellStyle name="Normal 5 2 4 2 3 6" xfId="5395"/>
    <cellStyle name="Normal 5 2 4 2 4" xfId="1803"/>
    <cellStyle name="Normal 5 2 4 2 4 2" xfId="4182"/>
    <cellStyle name="Normal 5 2 4 2 4 2 2" xfId="9197"/>
    <cellStyle name="Normal 5 2 4 2 4 3" xfId="10651"/>
    <cellStyle name="Normal 5 2 4 2 4 4" xfId="7092"/>
    <cellStyle name="Normal 5 2 4 2 5" xfId="3138"/>
    <cellStyle name="Normal 5 2 4 2 5 2" xfId="8154"/>
    <cellStyle name="Normal 5 2 4 2 6" xfId="5715"/>
    <cellStyle name="Normal 5 2 4 2 7" xfId="9608"/>
    <cellStyle name="Normal 5 2 4 2 8" xfId="4685"/>
    <cellStyle name="Normal 5 2 4 2_Degree data" xfId="2644"/>
    <cellStyle name="Normal 5 2 4 3" xfId="751"/>
    <cellStyle name="Normal 5 2 4 3 2" xfId="1703"/>
    <cellStyle name="Normal 5 2 4 3 2 2" xfId="6992"/>
    <cellStyle name="Normal 5 2 4 3 3" xfId="3416"/>
    <cellStyle name="Normal 5 2 4 3 3 2" xfId="8432"/>
    <cellStyle name="Normal 5 2 4 3 4" xfId="6108"/>
    <cellStyle name="Normal 5 2 4 3 5" xfId="9886"/>
    <cellStyle name="Normal 5 2 4 3 6" xfId="4585"/>
    <cellStyle name="Normal 5 2 4 4" xfId="1135"/>
    <cellStyle name="Normal 5 2 4 4 2" xfId="2086"/>
    <cellStyle name="Normal 5 2 4 4 2 2" xfId="7375"/>
    <cellStyle name="Normal 5 2 4 4 3" xfId="3765"/>
    <cellStyle name="Normal 5 2 4 4 3 2" xfId="8780"/>
    <cellStyle name="Normal 5 2 4 4 4" xfId="6491"/>
    <cellStyle name="Normal 5 2 4 4 5" xfId="10234"/>
    <cellStyle name="Normal 5 2 4 4 6" xfId="4968"/>
    <cellStyle name="Normal 5 2 4 5" xfId="530"/>
    <cellStyle name="Normal 5 2 4 5 2" xfId="2419"/>
    <cellStyle name="Normal 5 2 4 5 2 2" xfId="7701"/>
    <cellStyle name="Normal 5 2 4 5 3" xfId="4082"/>
    <cellStyle name="Normal 5 2 4 5 3 2" xfId="9097"/>
    <cellStyle name="Normal 5 2 4 5 4" xfId="5889"/>
    <cellStyle name="Normal 5 2 4 5 5" xfId="10551"/>
    <cellStyle name="Normal 5 2 4 5 6" xfId="5295"/>
    <cellStyle name="Normal 5 2 4 6" xfId="1486"/>
    <cellStyle name="Normal 5 2 4 6 2" xfId="6775"/>
    <cellStyle name="Normal 5 2 4 7" xfId="3038"/>
    <cellStyle name="Normal 5 2 4 7 2" xfId="8054"/>
    <cellStyle name="Normal 5 2 4 8" xfId="5615"/>
    <cellStyle name="Normal 5 2 4 9" xfId="9508"/>
    <cellStyle name="Normal 5 2 4_Degree data" xfId="2684"/>
    <cellStyle name="Normal 5 2 5" xfId="181"/>
    <cellStyle name="Normal 5 2 5 10" xfId="4418"/>
    <cellStyle name="Normal 5 2 5 2" xfId="395"/>
    <cellStyle name="Normal 5 2 5 2 2" xfId="1138"/>
    <cellStyle name="Normal 5 2 5 2 2 2" xfId="2089"/>
    <cellStyle name="Normal 5 2 5 2 2 2 2" xfId="7378"/>
    <cellStyle name="Normal 5 2 5 2 2 3" xfId="3419"/>
    <cellStyle name="Normal 5 2 5 2 2 3 2" xfId="8435"/>
    <cellStyle name="Normal 5 2 5 2 2 4" xfId="6494"/>
    <cellStyle name="Normal 5 2 5 2 2 5" xfId="9889"/>
    <cellStyle name="Normal 5 2 5 2 2 6" xfId="4971"/>
    <cellStyle name="Normal 5 2 5 2 3" xfId="901"/>
    <cellStyle name="Normal 5 2 5 2 3 2" xfId="2569"/>
    <cellStyle name="Normal 5 2 5 2 3 2 2" xfId="7851"/>
    <cellStyle name="Normal 5 2 5 2 3 3" xfId="3768"/>
    <cellStyle name="Normal 5 2 5 2 3 3 2" xfId="8783"/>
    <cellStyle name="Normal 5 2 5 2 3 4" xfId="6258"/>
    <cellStyle name="Normal 5 2 5 2 3 5" xfId="10237"/>
    <cellStyle name="Normal 5 2 5 2 3 6" xfId="5445"/>
    <cellStyle name="Normal 5 2 5 2 4" xfId="1853"/>
    <cellStyle name="Normal 5 2 5 2 4 2" xfId="4232"/>
    <cellStyle name="Normal 5 2 5 2 4 2 2" xfId="9247"/>
    <cellStyle name="Normal 5 2 5 2 4 3" xfId="10701"/>
    <cellStyle name="Normal 5 2 5 2 4 4" xfId="7142"/>
    <cellStyle name="Normal 5 2 5 2 5" xfId="3188"/>
    <cellStyle name="Normal 5 2 5 2 5 2" xfId="8204"/>
    <cellStyle name="Normal 5 2 5 2 6" xfId="5765"/>
    <cellStyle name="Normal 5 2 5 2 7" xfId="9658"/>
    <cellStyle name="Normal 5 2 5 2 8" xfId="4735"/>
    <cellStyle name="Normal 5 2 5 2_Degree data" xfId="2656"/>
    <cellStyle name="Normal 5 2 5 3" xfId="696"/>
    <cellStyle name="Normal 5 2 5 3 2" xfId="1648"/>
    <cellStyle name="Normal 5 2 5 3 2 2" xfId="6937"/>
    <cellStyle name="Normal 5 2 5 3 3" xfId="3418"/>
    <cellStyle name="Normal 5 2 5 3 3 2" xfId="8434"/>
    <cellStyle name="Normal 5 2 5 3 4" xfId="6053"/>
    <cellStyle name="Normal 5 2 5 3 5" xfId="9888"/>
    <cellStyle name="Normal 5 2 5 3 6" xfId="4530"/>
    <cellStyle name="Normal 5 2 5 4" xfId="1137"/>
    <cellStyle name="Normal 5 2 5 4 2" xfId="2088"/>
    <cellStyle name="Normal 5 2 5 4 2 2" xfId="7377"/>
    <cellStyle name="Normal 5 2 5 4 3" xfId="3767"/>
    <cellStyle name="Normal 5 2 5 4 3 2" xfId="8782"/>
    <cellStyle name="Normal 5 2 5 4 4" xfId="6493"/>
    <cellStyle name="Normal 5 2 5 4 5" xfId="10236"/>
    <cellStyle name="Normal 5 2 5 4 6" xfId="4970"/>
    <cellStyle name="Normal 5 2 5 5" xfId="581"/>
    <cellStyle name="Normal 5 2 5 5 2" xfId="2364"/>
    <cellStyle name="Normal 5 2 5 5 2 2" xfId="7646"/>
    <cellStyle name="Normal 5 2 5 5 3" xfId="4027"/>
    <cellStyle name="Normal 5 2 5 5 3 2" xfId="9042"/>
    <cellStyle name="Normal 5 2 5 5 4" xfId="5939"/>
    <cellStyle name="Normal 5 2 5 5 5" xfId="10496"/>
    <cellStyle name="Normal 5 2 5 5 6" xfId="5240"/>
    <cellStyle name="Normal 5 2 5 6" xfId="1536"/>
    <cellStyle name="Normal 5 2 5 6 2" xfId="6825"/>
    <cellStyle name="Normal 5 2 5 7" xfId="2983"/>
    <cellStyle name="Normal 5 2 5 7 2" xfId="7999"/>
    <cellStyle name="Normal 5 2 5 8" xfId="5560"/>
    <cellStyle name="Normal 5 2 5 9" xfId="9453"/>
    <cellStyle name="Normal 5 2 5_Degree data" xfId="2681"/>
    <cellStyle name="Normal 5 2 6" xfId="453"/>
    <cellStyle name="Normal 5 2 6 2" xfId="956"/>
    <cellStyle name="Normal 5 2 6 2 2" xfId="1908"/>
    <cellStyle name="Normal 5 2 6 2 2 2" xfId="7197"/>
    <cellStyle name="Normal 5 2 6 2 3" xfId="3420"/>
    <cellStyle name="Normal 5 2 6 2 3 2" xfId="8436"/>
    <cellStyle name="Normal 5 2 6 2 4" xfId="6313"/>
    <cellStyle name="Normal 5 2 6 2 5" xfId="9890"/>
    <cellStyle name="Normal 5 2 6 2 6" xfId="4790"/>
    <cellStyle name="Normal 5 2 6 3" xfId="1139"/>
    <cellStyle name="Normal 5 2 6 3 2" xfId="2090"/>
    <cellStyle name="Normal 5 2 6 3 2 2" xfId="7379"/>
    <cellStyle name="Normal 5 2 6 3 3" xfId="3769"/>
    <cellStyle name="Normal 5 2 6 3 3 2" xfId="8784"/>
    <cellStyle name="Normal 5 2 6 3 4" xfId="6495"/>
    <cellStyle name="Normal 5 2 6 3 5" xfId="10238"/>
    <cellStyle name="Normal 5 2 6 3 6" xfId="4972"/>
    <cellStyle name="Normal 5 2 6 4" xfId="637"/>
    <cellStyle name="Normal 5 2 6 4 2" xfId="2624"/>
    <cellStyle name="Normal 5 2 6 4 2 2" xfId="7906"/>
    <cellStyle name="Normal 5 2 6 4 3" xfId="4287"/>
    <cellStyle name="Normal 5 2 6 4 3 2" xfId="9302"/>
    <cellStyle name="Normal 5 2 6 4 4" xfId="5994"/>
    <cellStyle name="Normal 5 2 6 4 5" xfId="10756"/>
    <cellStyle name="Normal 5 2 6 4 6" xfId="5500"/>
    <cellStyle name="Normal 5 2 6 5" xfId="1591"/>
    <cellStyle name="Normal 5 2 6 5 2" xfId="6880"/>
    <cellStyle name="Normal 5 2 6 6" xfId="3243"/>
    <cellStyle name="Normal 5 2 6 6 2" xfId="8259"/>
    <cellStyle name="Normal 5 2 6 7" xfId="5820"/>
    <cellStyle name="Normal 5 2 6 8" xfId="9713"/>
    <cellStyle name="Normal 5 2 6 9" xfId="4473"/>
    <cellStyle name="Normal 5 2 6_Degree data" xfId="2727"/>
    <cellStyle name="Normal 5 2 7" xfId="287"/>
    <cellStyle name="Normal 5 2 7 2" xfId="1140"/>
    <cellStyle name="Normal 5 2 7 2 2" xfId="2091"/>
    <cellStyle name="Normal 5 2 7 2 2 2" xfId="7380"/>
    <cellStyle name="Normal 5 2 7 2 3" xfId="3421"/>
    <cellStyle name="Normal 5 2 7 2 3 2" xfId="8437"/>
    <cellStyle name="Normal 5 2 7 2 4" xfId="6496"/>
    <cellStyle name="Normal 5 2 7 2 5" xfId="9891"/>
    <cellStyle name="Normal 5 2 7 2 6" xfId="4973"/>
    <cellStyle name="Normal 5 2 7 3" xfId="796"/>
    <cellStyle name="Normal 5 2 7 3 2" xfId="2464"/>
    <cellStyle name="Normal 5 2 7 3 2 2" xfId="7746"/>
    <cellStyle name="Normal 5 2 7 3 3" xfId="3770"/>
    <cellStyle name="Normal 5 2 7 3 3 2" xfId="8785"/>
    <cellStyle name="Normal 5 2 7 3 4" xfId="6153"/>
    <cellStyle name="Normal 5 2 7 3 5" xfId="10239"/>
    <cellStyle name="Normal 5 2 7 3 6" xfId="5340"/>
    <cellStyle name="Normal 5 2 7 4" xfId="1748"/>
    <cellStyle name="Normal 5 2 7 4 2" xfId="4127"/>
    <cellStyle name="Normal 5 2 7 4 2 2" xfId="9142"/>
    <cellStyle name="Normal 5 2 7 4 3" xfId="10596"/>
    <cellStyle name="Normal 5 2 7 4 4" xfId="7037"/>
    <cellStyle name="Normal 5 2 7 5" xfId="3083"/>
    <cellStyle name="Normal 5 2 7 5 2" xfId="8099"/>
    <cellStyle name="Normal 5 2 7 6" xfId="5660"/>
    <cellStyle name="Normal 5 2 7 7" xfId="9553"/>
    <cellStyle name="Normal 5 2 7 8" xfId="4630"/>
    <cellStyle name="Normal 5 2 7_Degree data" xfId="2629"/>
    <cellStyle name="Normal 5 2 8" xfId="469"/>
    <cellStyle name="Normal 5 2 8 2" xfId="5833"/>
    <cellStyle name="Normal 5 2 9" xfId="1428"/>
    <cellStyle name="Normal 5 2 9 2" xfId="6719"/>
    <cellStyle name="Normal 5 3" xfId="92"/>
    <cellStyle name="Normal 5 3 10" xfId="2910"/>
    <cellStyle name="Normal 5 3 10 2" xfId="9382"/>
    <cellStyle name="Normal 5 3 10 3" xfId="7926"/>
    <cellStyle name="Normal 5 3 11" xfId="5509"/>
    <cellStyle name="Normal 5 3 12" xfId="9352"/>
    <cellStyle name="Normal 5 3 13" xfId="4309"/>
    <cellStyle name="Normal 5 3 2" xfId="150"/>
    <cellStyle name="Normal 5 3 2 10" xfId="5534"/>
    <cellStyle name="Normal 5 3 2 11" xfId="9427"/>
    <cellStyle name="Normal 5 3 2 12" xfId="4344"/>
    <cellStyle name="Normal 5 3 2 2" xfId="216"/>
    <cellStyle name="Normal 5 3 2 2 10" xfId="4448"/>
    <cellStyle name="Normal 5 3 2 2 2" xfId="425"/>
    <cellStyle name="Normal 5 3 2 2 2 2" xfId="1144"/>
    <cellStyle name="Normal 5 3 2 2 2 2 2" xfId="2095"/>
    <cellStyle name="Normal 5 3 2 2 2 2 2 2" xfId="7384"/>
    <cellStyle name="Normal 5 3 2 2 2 2 3" xfId="3425"/>
    <cellStyle name="Normal 5 3 2 2 2 2 3 2" xfId="8441"/>
    <cellStyle name="Normal 5 3 2 2 2 2 4" xfId="6500"/>
    <cellStyle name="Normal 5 3 2 2 2 2 5" xfId="9895"/>
    <cellStyle name="Normal 5 3 2 2 2 2 6" xfId="4977"/>
    <cellStyle name="Normal 5 3 2 2 2 3" xfId="931"/>
    <cellStyle name="Normal 5 3 2 2 2 3 2" xfId="2599"/>
    <cellStyle name="Normal 5 3 2 2 2 3 2 2" xfId="7881"/>
    <cellStyle name="Normal 5 3 2 2 2 3 3" xfId="3774"/>
    <cellStyle name="Normal 5 3 2 2 2 3 3 2" xfId="8789"/>
    <cellStyle name="Normal 5 3 2 2 2 3 4" xfId="6288"/>
    <cellStyle name="Normal 5 3 2 2 2 3 5" xfId="10243"/>
    <cellStyle name="Normal 5 3 2 2 2 3 6" xfId="5475"/>
    <cellStyle name="Normal 5 3 2 2 2 4" xfId="1883"/>
    <cellStyle name="Normal 5 3 2 2 2 4 2" xfId="4262"/>
    <cellStyle name="Normal 5 3 2 2 2 4 2 2" xfId="9277"/>
    <cellStyle name="Normal 5 3 2 2 2 4 3" xfId="10731"/>
    <cellStyle name="Normal 5 3 2 2 2 4 4" xfId="7172"/>
    <cellStyle name="Normal 5 3 2 2 2 5" xfId="3218"/>
    <cellStyle name="Normal 5 3 2 2 2 5 2" xfId="8234"/>
    <cellStyle name="Normal 5 3 2 2 2 6" xfId="5795"/>
    <cellStyle name="Normal 5 3 2 2 2 7" xfId="9688"/>
    <cellStyle name="Normal 5 3 2 2 2 8" xfId="4765"/>
    <cellStyle name="Normal 5 3 2 2 2_Degree data" xfId="2679"/>
    <cellStyle name="Normal 5 3 2 2 3" xfId="727"/>
    <cellStyle name="Normal 5 3 2 2 3 2" xfId="1679"/>
    <cellStyle name="Normal 5 3 2 2 3 2 2" xfId="6968"/>
    <cellStyle name="Normal 5 3 2 2 3 3" xfId="3424"/>
    <cellStyle name="Normal 5 3 2 2 3 3 2" xfId="8440"/>
    <cellStyle name="Normal 5 3 2 2 3 4" xfId="6084"/>
    <cellStyle name="Normal 5 3 2 2 3 5" xfId="9894"/>
    <cellStyle name="Normal 5 3 2 2 3 6" xfId="4561"/>
    <cellStyle name="Normal 5 3 2 2 4" xfId="1143"/>
    <cellStyle name="Normal 5 3 2 2 4 2" xfId="2094"/>
    <cellStyle name="Normal 5 3 2 2 4 2 2" xfId="7383"/>
    <cellStyle name="Normal 5 3 2 2 4 3" xfId="3773"/>
    <cellStyle name="Normal 5 3 2 2 4 3 2" xfId="8788"/>
    <cellStyle name="Normal 5 3 2 2 4 4" xfId="6499"/>
    <cellStyle name="Normal 5 3 2 2 4 5" xfId="10242"/>
    <cellStyle name="Normal 5 3 2 2 4 6" xfId="4976"/>
    <cellStyle name="Normal 5 3 2 2 5" xfId="611"/>
    <cellStyle name="Normal 5 3 2 2 5 2" xfId="2395"/>
    <cellStyle name="Normal 5 3 2 2 5 2 2" xfId="7677"/>
    <cellStyle name="Normal 5 3 2 2 5 3" xfId="4058"/>
    <cellStyle name="Normal 5 3 2 2 5 3 2" xfId="9073"/>
    <cellStyle name="Normal 5 3 2 2 5 4" xfId="5969"/>
    <cellStyle name="Normal 5 3 2 2 5 5" xfId="10527"/>
    <cellStyle name="Normal 5 3 2 2 5 6" xfId="5271"/>
    <cellStyle name="Normal 5 3 2 2 6" xfId="1566"/>
    <cellStyle name="Normal 5 3 2 2 6 2" xfId="6855"/>
    <cellStyle name="Normal 5 3 2 2 7" xfId="3014"/>
    <cellStyle name="Normal 5 3 2 2 7 2" xfId="8030"/>
    <cellStyle name="Normal 5 3 2 2 8" xfId="5591"/>
    <cellStyle name="Normal 5 3 2 2 9" xfId="9484"/>
    <cellStyle name="Normal 5 3 2 2_Degree data" xfId="2714"/>
    <cellStyle name="Normal 5 3 2 3" xfId="382"/>
    <cellStyle name="Normal 5 3 2 3 2" xfId="888"/>
    <cellStyle name="Normal 5 3 2 3 2 2" xfId="1840"/>
    <cellStyle name="Normal 5 3 2 3 2 2 2" xfId="7129"/>
    <cellStyle name="Normal 5 3 2 3 2 3" xfId="3426"/>
    <cellStyle name="Normal 5 3 2 3 2 3 2" xfId="8442"/>
    <cellStyle name="Normal 5 3 2 3 2 4" xfId="6245"/>
    <cellStyle name="Normal 5 3 2 3 2 5" xfId="9896"/>
    <cellStyle name="Normal 5 3 2 3 2 6" xfId="4722"/>
    <cellStyle name="Normal 5 3 2 3 3" xfId="1145"/>
    <cellStyle name="Normal 5 3 2 3 3 2" xfId="2096"/>
    <cellStyle name="Normal 5 3 2 3 3 2 2" xfId="7385"/>
    <cellStyle name="Normal 5 3 2 3 3 3" xfId="3775"/>
    <cellStyle name="Normal 5 3 2 3 3 3 2" xfId="8790"/>
    <cellStyle name="Normal 5 3 2 3 3 4" xfId="6501"/>
    <cellStyle name="Normal 5 3 2 3 3 5" xfId="10244"/>
    <cellStyle name="Normal 5 3 2 3 3 6" xfId="4978"/>
    <cellStyle name="Normal 5 3 2 3 4" xfId="568"/>
    <cellStyle name="Normal 5 3 2 3 4 2" xfId="2556"/>
    <cellStyle name="Normal 5 3 2 3 4 2 2" xfId="7838"/>
    <cellStyle name="Normal 5 3 2 3 4 3" xfId="4219"/>
    <cellStyle name="Normal 5 3 2 3 4 3 2" xfId="9234"/>
    <cellStyle name="Normal 5 3 2 3 4 4" xfId="5926"/>
    <cellStyle name="Normal 5 3 2 3 4 5" xfId="10688"/>
    <cellStyle name="Normal 5 3 2 3 4 6" xfId="5432"/>
    <cellStyle name="Normal 5 3 2 3 5" xfId="1523"/>
    <cellStyle name="Normal 5 3 2 3 5 2" xfId="6812"/>
    <cellStyle name="Normal 5 3 2 3 6" xfId="3175"/>
    <cellStyle name="Normal 5 3 2 3 6 2" xfId="8191"/>
    <cellStyle name="Normal 5 3 2 3 7" xfId="5752"/>
    <cellStyle name="Normal 5 3 2 3 8" xfId="9645"/>
    <cellStyle name="Normal 5 3 2 3 9" xfId="4405"/>
    <cellStyle name="Normal 5 3 2 3_Degree data" xfId="2673"/>
    <cellStyle name="Normal 5 3 2 4" xfId="318"/>
    <cellStyle name="Normal 5 3 2 4 2" xfId="1146"/>
    <cellStyle name="Normal 5 3 2 4 2 2" xfId="2097"/>
    <cellStyle name="Normal 5 3 2 4 2 2 2" xfId="7386"/>
    <cellStyle name="Normal 5 3 2 4 2 3" xfId="3427"/>
    <cellStyle name="Normal 5 3 2 4 2 3 2" xfId="8443"/>
    <cellStyle name="Normal 5 3 2 4 2 4" xfId="6502"/>
    <cellStyle name="Normal 5 3 2 4 2 5" xfId="9897"/>
    <cellStyle name="Normal 5 3 2 4 2 6" xfId="4979"/>
    <cellStyle name="Normal 5 3 2 4 3" xfId="827"/>
    <cellStyle name="Normal 5 3 2 4 3 2" xfId="2495"/>
    <cellStyle name="Normal 5 3 2 4 3 2 2" xfId="7777"/>
    <cellStyle name="Normal 5 3 2 4 3 3" xfId="3776"/>
    <cellStyle name="Normal 5 3 2 4 3 3 2" xfId="8791"/>
    <cellStyle name="Normal 5 3 2 4 3 4" xfId="6184"/>
    <cellStyle name="Normal 5 3 2 4 3 5" xfId="10245"/>
    <cellStyle name="Normal 5 3 2 4 3 6" xfId="5371"/>
    <cellStyle name="Normal 5 3 2 4 4" xfId="1779"/>
    <cellStyle name="Normal 5 3 2 4 4 2" xfId="4158"/>
    <cellStyle name="Normal 5 3 2 4 4 2 2" xfId="9173"/>
    <cellStyle name="Normal 5 3 2 4 4 3" xfId="10627"/>
    <cellStyle name="Normal 5 3 2 4 4 4" xfId="7068"/>
    <cellStyle name="Normal 5 3 2 4 5" xfId="3114"/>
    <cellStyle name="Normal 5 3 2 4 5 2" xfId="8130"/>
    <cellStyle name="Normal 5 3 2 4 6" xfId="5691"/>
    <cellStyle name="Normal 5 3 2 4 7" xfId="9584"/>
    <cellStyle name="Normal 5 3 2 4 8" xfId="4661"/>
    <cellStyle name="Normal 5 3 2 4_Degree data" xfId="2691"/>
    <cellStyle name="Normal 5 3 2 5" xfId="670"/>
    <cellStyle name="Normal 5 3 2 5 2" xfId="1622"/>
    <cellStyle name="Normal 5 3 2 5 2 2" xfId="6911"/>
    <cellStyle name="Normal 5 3 2 5 3" xfId="3423"/>
    <cellStyle name="Normal 5 3 2 5 3 2" xfId="8439"/>
    <cellStyle name="Normal 5 3 2 5 4" xfId="6027"/>
    <cellStyle name="Normal 5 3 2 5 5" xfId="9893"/>
    <cellStyle name="Normal 5 3 2 5 6" xfId="4504"/>
    <cellStyle name="Normal 5 3 2 6" xfId="1142"/>
    <cellStyle name="Normal 5 3 2 6 2" xfId="2093"/>
    <cellStyle name="Normal 5 3 2 6 2 2" xfId="7382"/>
    <cellStyle name="Normal 5 3 2 6 3" xfId="3772"/>
    <cellStyle name="Normal 5 3 2 6 3 2" xfId="8787"/>
    <cellStyle name="Normal 5 3 2 6 4" xfId="6498"/>
    <cellStyle name="Normal 5 3 2 6 5" xfId="10241"/>
    <cellStyle name="Normal 5 3 2 6 6" xfId="4975"/>
    <cellStyle name="Normal 5 3 2 7" xfId="504"/>
    <cellStyle name="Normal 5 3 2 7 2" xfId="2338"/>
    <cellStyle name="Normal 5 3 2 7 2 2" xfId="7620"/>
    <cellStyle name="Normal 5 3 2 7 3" xfId="4001"/>
    <cellStyle name="Normal 5 3 2 7 3 2" xfId="9016"/>
    <cellStyle name="Normal 5 3 2 7 4" xfId="5865"/>
    <cellStyle name="Normal 5 3 2 7 5" xfId="10470"/>
    <cellStyle name="Normal 5 3 2 7 6" xfId="5214"/>
    <cellStyle name="Normal 5 3 2 8" xfId="1462"/>
    <cellStyle name="Normal 5 3 2 8 2" xfId="6751"/>
    <cellStyle name="Normal 5 3 2 9" xfId="2955"/>
    <cellStyle name="Normal 5 3 2 9 2" xfId="7971"/>
    <cellStyle name="Normal 5 3 2_Degree data" xfId="2677"/>
    <cellStyle name="Normal 5 3 3" xfId="261"/>
    <cellStyle name="Normal 5 3 3 10" xfId="4387"/>
    <cellStyle name="Normal 5 3 3 2" xfId="363"/>
    <cellStyle name="Normal 5 3 3 2 2" xfId="1148"/>
    <cellStyle name="Normal 5 3 3 2 2 2" xfId="2099"/>
    <cellStyle name="Normal 5 3 3 2 2 2 2" xfId="7388"/>
    <cellStyle name="Normal 5 3 3 2 2 3" xfId="3429"/>
    <cellStyle name="Normal 5 3 3 2 2 3 2" xfId="8445"/>
    <cellStyle name="Normal 5 3 3 2 2 4" xfId="6504"/>
    <cellStyle name="Normal 5 3 3 2 2 5" xfId="9899"/>
    <cellStyle name="Normal 5 3 3 2 2 6" xfId="4981"/>
    <cellStyle name="Normal 5 3 3 2 3" xfId="870"/>
    <cellStyle name="Normal 5 3 3 2 3 2" xfId="2538"/>
    <cellStyle name="Normal 5 3 3 2 3 2 2" xfId="7820"/>
    <cellStyle name="Normal 5 3 3 2 3 3" xfId="3778"/>
    <cellStyle name="Normal 5 3 3 2 3 3 2" xfId="8793"/>
    <cellStyle name="Normal 5 3 3 2 3 4" xfId="6227"/>
    <cellStyle name="Normal 5 3 3 2 3 5" xfId="10247"/>
    <cellStyle name="Normal 5 3 3 2 3 6" xfId="5414"/>
    <cellStyle name="Normal 5 3 3 2 4" xfId="1822"/>
    <cellStyle name="Normal 5 3 3 2 4 2" xfId="4201"/>
    <cellStyle name="Normal 5 3 3 2 4 2 2" xfId="9216"/>
    <cellStyle name="Normal 5 3 3 2 4 3" xfId="10670"/>
    <cellStyle name="Normal 5 3 3 2 4 4" xfId="7111"/>
    <cellStyle name="Normal 5 3 3 2 5" xfId="3157"/>
    <cellStyle name="Normal 5 3 3 2 5 2" xfId="8173"/>
    <cellStyle name="Normal 5 3 3 2 6" xfId="5734"/>
    <cellStyle name="Normal 5 3 3 2 7" xfId="9627"/>
    <cellStyle name="Normal 5 3 3 2 8" xfId="4704"/>
    <cellStyle name="Normal 5 3 3 2_Degree data" xfId="2635"/>
    <cellStyle name="Normal 5 3 3 3" xfId="770"/>
    <cellStyle name="Normal 5 3 3 3 2" xfId="1722"/>
    <cellStyle name="Normal 5 3 3 3 2 2" xfId="7011"/>
    <cellStyle name="Normal 5 3 3 3 3" xfId="3428"/>
    <cellStyle name="Normal 5 3 3 3 3 2" xfId="8444"/>
    <cellStyle name="Normal 5 3 3 3 4" xfId="6127"/>
    <cellStyle name="Normal 5 3 3 3 5" xfId="9898"/>
    <cellStyle name="Normal 5 3 3 3 6" xfId="4604"/>
    <cellStyle name="Normal 5 3 3 4" xfId="1147"/>
    <cellStyle name="Normal 5 3 3 4 2" xfId="2098"/>
    <cellStyle name="Normal 5 3 3 4 2 2" xfId="7387"/>
    <cellStyle name="Normal 5 3 3 4 3" xfId="3777"/>
    <cellStyle name="Normal 5 3 3 4 3 2" xfId="8792"/>
    <cellStyle name="Normal 5 3 3 4 4" xfId="6503"/>
    <cellStyle name="Normal 5 3 3 4 5" xfId="10246"/>
    <cellStyle name="Normal 5 3 3 4 6" xfId="4980"/>
    <cellStyle name="Normal 5 3 3 5" xfId="550"/>
    <cellStyle name="Normal 5 3 3 5 2" xfId="2438"/>
    <cellStyle name="Normal 5 3 3 5 2 2" xfId="7720"/>
    <cellStyle name="Normal 5 3 3 5 3" xfId="4101"/>
    <cellStyle name="Normal 5 3 3 5 3 2" xfId="9116"/>
    <cellStyle name="Normal 5 3 3 5 4" xfId="5908"/>
    <cellStyle name="Normal 5 3 3 5 5" xfId="10570"/>
    <cellStyle name="Normal 5 3 3 5 6" xfId="5314"/>
    <cellStyle name="Normal 5 3 3 6" xfId="1505"/>
    <cellStyle name="Normal 5 3 3 6 2" xfId="6794"/>
    <cellStyle name="Normal 5 3 3 7" xfId="3057"/>
    <cellStyle name="Normal 5 3 3 7 2" xfId="8073"/>
    <cellStyle name="Normal 5 3 3 8" xfId="5634"/>
    <cellStyle name="Normal 5 3 3 9" xfId="9527"/>
    <cellStyle name="Normal 5 3 3_Degree data" xfId="2655"/>
    <cellStyle name="Normal 5 3 4" xfId="177"/>
    <cellStyle name="Normal 5 3 4 10" xfId="4414"/>
    <cellStyle name="Normal 5 3 4 2" xfId="391"/>
    <cellStyle name="Normal 5 3 4 2 2" xfId="1150"/>
    <cellStyle name="Normal 5 3 4 2 2 2" xfId="2101"/>
    <cellStyle name="Normal 5 3 4 2 2 2 2" xfId="7390"/>
    <cellStyle name="Normal 5 3 4 2 2 3" xfId="3431"/>
    <cellStyle name="Normal 5 3 4 2 2 3 2" xfId="8447"/>
    <cellStyle name="Normal 5 3 4 2 2 4" xfId="6506"/>
    <cellStyle name="Normal 5 3 4 2 2 5" xfId="9901"/>
    <cellStyle name="Normal 5 3 4 2 2 6" xfId="4983"/>
    <cellStyle name="Normal 5 3 4 2 3" xfId="897"/>
    <cellStyle name="Normal 5 3 4 2 3 2" xfId="2565"/>
    <cellStyle name="Normal 5 3 4 2 3 2 2" xfId="7847"/>
    <cellStyle name="Normal 5 3 4 2 3 3" xfId="3780"/>
    <cellStyle name="Normal 5 3 4 2 3 3 2" xfId="8795"/>
    <cellStyle name="Normal 5 3 4 2 3 4" xfId="6254"/>
    <cellStyle name="Normal 5 3 4 2 3 5" xfId="10249"/>
    <cellStyle name="Normal 5 3 4 2 3 6" xfId="5441"/>
    <cellStyle name="Normal 5 3 4 2 4" xfId="1849"/>
    <cellStyle name="Normal 5 3 4 2 4 2" xfId="4228"/>
    <cellStyle name="Normal 5 3 4 2 4 2 2" xfId="9243"/>
    <cellStyle name="Normal 5 3 4 2 4 3" xfId="10697"/>
    <cellStyle name="Normal 5 3 4 2 4 4" xfId="7138"/>
    <cellStyle name="Normal 5 3 4 2 5" xfId="3184"/>
    <cellStyle name="Normal 5 3 4 2 5 2" xfId="8200"/>
    <cellStyle name="Normal 5 3 4 2 6" xfId="5761"/>
    <cellStyle name="Normal 5 3 4 2 7" xfId="9654"/>
    <cellStyle name="Normal 5 3 4 2 8" xfId="4731"/>
    <cellStyle name="Normal 5 3 4 2_Degree data" xfId="2724"/>
    <cellStyle name="Normal 5 3 4 3" xfId="692"/>
    <cellStyle name="Normal 5 3 4 3 2" xfId="1644"/>
    <cellStyle name="Normal 5 3 4 3 2 2" xfId="6933"/>
    <cellStyle name="Normal 5 3 4 3 3" xfId="3430"/>
    <cellStyle name="Normal 5 3 4 3 3 2" xfId="8446"/>
    <cellStyle name="Normal 5 3 4 3 4" xfId="6049"/>
    <cellStyle name="Normal 5 3 4 3 5" xfId="9900"/>
    <cellStyle name="Normal 5 3 4 3 6" xfId="4526"/>
    <cellStyle name="Normal 5 3 4 4" xfId="1149"/>
    <cellStyle name="Normal 5 3 4 4 2" xfId="2100"/>
    <cellStyle name="Normal 5 3 4 4 2 2" xfId="7389"/>
    <cellStyle name="Normal 5 3 4 4 3" xfId="3779"/>
    <cellStyle name="Normal 5 3 4 4 3 2" xfId="8794"/>
    <cellStyle name="Normal 5 3 4 4 4" xfId="6505"/>
    <cellStyle name="Normal 5 3 4 4 5" xfId="10248"/>
    <cellStyle name="Normal 5 3 4 4 6" xfId="4982"/>
    <cellStyle name="Normal 5 3 4 5" xfId="577"/>
    <cellStyle name="Normal 5 3 4 5 2" xfId="2360"/>
    <cellStyle name="Normal 5 3 4 5 2 2" xfId="7642"/>
    <cellStyle name="Normal 5 3 4 5 3" xfId="4023"/>
    <cellStyle name="Normal 5 3 4 5 3 2" xfId="9038"/>
    <cellStyle name="Normal 5 3 4 5 4" xfId="5935"/>
    <cellStyle name="Normal 5 3 4 5 5" xfId="10492"/>
    <cellStyle name="Normal 5 3 4 5 6" xfId="5236"/>
    <cellStyle name="Normal 5 3 4 6" xfId="1532"/>
    <cellStyle name="Normal 5 3 4 6 2" xfId="6821"/>
    <cellStyle name="Normal 5 3 4 7" xfId="2979"/>
    <cellStyle name="Normal 5 3 4 7 2" xfId="7995"/>
    <cellStyle name="Normal 5 3 4 8" xfId="5556"/>
    <cellStyle name="Normal 5 3 4 9" xfId="9449"/>
    <cellStyle name="Normal 5 3 4_Degree data" xfId="2683"/>
    <cellStyle name="Normal 5 3 5" xfId="283"/>
    <cellStyle name="Normal 5 3 5 2" xfId="1151"/>
    <cellStyle name="Normal 5 3 5 2 2" xfId="2102"/>
    <cellStyle name="Normal 5 3 5 2 2 2" xfId="7391"/>
    <cellStyle name="Normal 5 3 5 2 3" xfId="3432"/>
    <cellStyle name="Normal 5 3 5 2 3 2" xfId="8448"/>
    <cellStyle name="Normal 5 3 5 2 4" xfId="6507"/>
    <cellStyle name="Normal 5 3 5 2 5" xfId="9902"/>
    <cellStyle name="Normal 5 3 5 2 6" xfId="4984"/>
    <cellStyle name="Normal 5 3 5 3" xfId="792"/>
    <cellStyle name="Normal 5 3 5 3 2" xfId="2460"/>
    <cellStyle name="Normal 5 3 5 3 2 2" xfId="7742"/>
    <cellStyle name="Normal 5 3 5 3 3" xfId="3781"/>
    <cellStyle name="Normal 5 3 5 3 3 2" xfId="8796"/>
    <cellStyle name="Normal 5 3 5 3 4" xfId="6149"/>
    <cellStyle name="Normal 5 3 5 3 5" xfId="10250"/>
    <cellStyle name="Normal 5 3 5 3 6" xfId="5336"/>
    <cellStyle name="Normal 5 3 5 4" xfId="1744"/>
    <cellStyle name="Normal 5 3 5 4 2" xfId="4123"/>
    <cellStyle name="Normal 5 3 5 4 2 2" xfId="9138"/>
    <cellStyle name="Normal 5 3 5 4 3" xfId="10592"/>
    <cellStyle name="Normal 5 3 5 4 4" xfId="7033"/>
    <cellStyle name="Normal 5 3 5 5" xfId="3079"/>
    <cellStyle name="Normal 5 3 5 5 2" xfId="8095"/>
    <cellStyle name="Normal 5 3 5 6" xfId="5656"/>
    <cellStyle name="Normal 5 3 5 7" xfId="9549"/>
    <cellStyle name="Normal 5 3 5 8" xfId="4626"/>
    <cellStyle name="Normal 5 3 5_Degree data" xfId="2687"/>
    <cellStyle name="Normal 5 3 6" xfId="645"/>
    <cellStyle name="Normal 5 3 6 2" xfId="1152"/>
    <cellStyle name="Normal 5 3 6 2 2" xfId="2103"/>
    <cellStyle name="Normal 5 3 6 2 2 2" xfId="7392"/>
    <cellStyle name="Normal 5 3 6 2 3" xfId="3433"/>
    <cellStyle name="Normal 5 3 6 2 3 2" xfId="8449"/>
    <cellStyle name="Normal 5 3 6 2 4" xfId="6508"/>
    <cellStyle name="Normal 5 3 6 2 5" xfId="9903"/>
    <cellStyle name="Normal 5 3 6 2 6" xfId="4985"/>
    <cellStyle name="Normal 5 3 6 3" xfId="455"/>
    <cellStyle name="Normal 5 3 6 3 2" xfId="2313"/>
    <cellStyle name="Normal 5 3 6 3 2 2" xfId="7595"/>
    <cellStyle name="Normal 5 3 6 3 3" xfId="3782"/>
    <cellStyle name="Normal 5 3 6 3 3 2" xfId="8797"/>
    <cellStyle name="Normal 5 3 6 3 4" xfId="5822"/>
    <cellStyle name="Normal 5 3 6 3 5" xfId="10251"/>
    <cellStyle name="Normal 5 3 6 3 6" xfId="5189"/>
    <cellStyle name="Normal 5 3 6 4" xfId="1597"/>
    <cellStyle name="Normal 5 3 6 4 2" xfId="3976"/>
    <cellStyle name="Normal 5 3 6 4 2 2" xfId="8991"/>
    <cellStyle name="Normal 5 3 6 4 3" xfId="10445"/>
    <cellStyle name="Normal 5 3 6 4 4" xfId="6886"/>
    <cellStyle name="Normal 5 3 6 5" xfId="2930"/>
    <cellStyle name="Normal 5 3 6 5 2" xfId="7946"/>
    <cellStyle name="Normal 5 3 6 6" xfId="6002"/>
    <cellStyle name="Normal 5 3 6 7" xfId="9402"/>
    <cellStyle name="Normal 5 3 6 8" xfId="4479"/>
    <cellStyle name="Normal 5 3 6_Degree data" xfId="2715"/>
    <cellStyle name="Normal 5 3 7" xfId="1141"/>
    <cellStyle name="Normal 5 3 7 2" xfId="2092"/>
    <cellStyle name="Normal 5 3 7 2 2" xfId="7381"/>
    <cellStyle name="Normal 5 3 7 3" xfId="3422"/>
    <cellStyle name="Normal 5 3 7 3 2" xfId="8438"/>
    <cellStyle name="Normal 5 3 7 4" xfId="6497"/>
    <cellStyle name="Normal 5 3 7 5" xfId="9892"/>
    <cellStyle name="Normal 5 3 7 6" xfId="4974"/>
    <cellStyle name="Normal 5 3 8" xfId="465"/>
    <cellStyle name="Normal 5 3 8 2" xfId="2293"/>
    <cellStyle name="Normal 5 3 8 2 2" xfId="7575"/>
    <cellStyle name="Normal 5 3 8 3" xfId="3771"/>
    <cellStyle name="Normal 5 3 8 3 2" xfId="8786"/>
    <cellStyle name="Normal 5 3 8 4" xfId="5829"/>
    <cellStyle name="Normal 5 3 8 5" xfId="10240"/>
    <cellStyle name="Normal 5 3 8 6" xfId="5169"/>
    <cellStyle name="Normal 5 3 9" xfId="1424"/>
    <cellStyle name="Normal 5 3 9 2" xfId="3956"/>
    <cellStyle name="Normal 5 3 9 2 2" xfId="8971"/>
    <cellStyle name="Normal 5 3 9 3" xfId="10425"/>
    <cellStyle name="Normal 5 3 9 4" xfId="6715"/>
    <cellStyle name="Normal 5 3_Degree data" xfId="2704"/>
    <cellStyle name="Normal 5 4" xfId="140"/>
    <cellStyle name="Normal 5 4 10" xfId="5531"/>
    <cellStyle name="Normal 5 4 11" xfId="9351"/>
    <cellStyle name="Normal 5 4 12" xfId="4343"/>
    <cellStyle name="Normal 5 4 2" xfId="259"/>
    <cellStyle name="Normal 5 4 2 10" xfId="4386"/>
    <cellStyle name="Normal 5 4 2 2" xfId="361"/>
    <cellStyle name="Normal 5 4 2 2 2" xfId="1155"/>
    <cellStyle name="Normal 5 4 2 2 2 2" xfId="2106"/>
    <cellStyle name="Normal 5 4 2 2 2 2 2" xfId="7395"/>
    <cellStyle name="Normal 5 4 2 2 2 3" xfId="3436"/>
    <cellStyle name="Normal 5 4 2 2 2 3 2" xfId="8452"/>
    <cellStyle name="Normal 5 4 2 2 2 4" xfId="6511"/>
    <cellStyle name="Normal 5 4 2 2 2 5" xfId="9906"/>
    <cellStyle name="Normal 5 4 2 2 2 6" xfId="4988"/>
    <cellStyle name="Normal 5 4 2 2 3" xfId="869"/>
    <cellStyle name="Normal 5 4 2 2 3 2" xfId="2537"/>
    <cellStyle name="Normal 5 4 2 2 3 2 2" xfId="7819"/>
    <cellStyle name="Normal 5 4 2 2 3 3" xfId="3785"/>
    <cellStyle name="Normal 5 4 2 2 3 3 2" xfId="8800"/>
    <cellStyle name="Normal 5 4 2 2 3 4" xfId="6226"/>
    <cellStyle name="Normal 5 4 2 2 3 5" xfId="10254"/>
    <cellStyle name="Normal 5 4 2 2 3 6" xfId="5413"/>
    <cellStyle name="Normal 5 4 2 2 4" xfId="1821"/>
    <cellStyle name="Normal 5 4 2 2 4 2" xfId="4200"/>
    <cellStyle name="Normal 5 4 2 2 4 2 2" xfId="9215"/>
    <cellStyle name="Normal 5 4 2 2 4 3" xfId="10669"/>
    <cellStyle name="Normal 5 4 2 2 4 4" xfId="7110"/>
    <cellStyle name="Normal 5 4 2 2 5" xfId="3156"/>
    <cellStyle name="Normal 5 4 2 2 5 2" xfId="8172"/>
    <cellStyle name="Normal 5 4 2 2 6" xfId="5733"/>
    <cellStyle name="Normal 5 4 2 2 7" xfId="9626"/>
    <cellStyle name="Normal 5 4 2 2 8" xfId="4703"/>
    <cellStyle name="Normal 5 4 2 2_Degree data" xfId="2671"/>
    <cellStyle name="Normal 5 4 2 3" xfId="769"/>
    <cellStyle name="Normal 5 4 2 3 2" xfId="1721"/>
    <cellStyle name="Normal 5 4 2 3 2 2" xfId="7010"/>
    <cellStyle name="Normal 5 4 2 3 3" xfId="3435"/>
    <cellStyle name="Normal 5 4 2 3 3 2" xfId="8451"/>
    <cellStyle name="Normal 5 4 2 3 4" xfId="6126"/>
    <cellStyle name="Normal 5 4 2 3 5" xfId="9905"/>
    <cellStyle name="Normal 5 4 2 3 6" xfId="4603"/>
    <cellStyle name="Normal 5 4 2 4" xfId="1154"/>
    <cellStyle name="Normal 5 4 2 4 2" xfId="2105"/>
    <cellStyle name="Normal 5 4 2 4 2 2" xfId="7394"/>
    <cellStyle name="Normal 5 4 2 4 3" xfId="3784"/>
    <cellStyle name="Normal 5 4 2 4 3 2" xfId="8799"/>
    <cellStyle name="Normal 5 4 2 4 4" xfId="6510"/>
    <cellStyle name="Normal 5 4 2 4 5" xfId="10253"/>
    <cellStyle name="Normal 5 4 2 4 6" xfId="4987"/>
    <cellStyle name="Normal 5 4 2 5" xfId="548"/>
    <cellStyle name="Normal 5 4 2 5 2" xfId="2437"/>
    <cellStyle name="Normal 5 4 2 5 2 2" xfId="7719"/>
    <cellStyle name="Normal 5 4 2 5 3" xfId="4100"/>
    <cellStyle name="Normal 5 4 2 5 3 2" xfId="9115"/>
    <cellStyle name="Normal 5 4 2 5 4" xfId="5907"/>
    <cellStyle name="Normal 5 4 2 5 5" xfId="10569"/>
    <cellStyle name="Normal 5 4 2 5 6" xfId="5313"/>
    <cellStyle name="Normal 5 4 2 6" xfId="1504"/>
    <cellStyle name="Normal 5 4 2 6 2" xfId="6793"/>
    <cellStyle name="Normal 5 4 2 7" xfId="3056"/>
    <cellStyle name="Normal 5 4 2 7 2" xfId="8072"/>
    <cellStyle name="Normal 5 4 2 8" xfId="5633"/>
    <cellStyle name="Normal 5 4 2 9" xfId="9526"/>
    <cellStyle name="Normal 5 4 2_Degree data" xfId="2666"/>
    <cellStyle name="Normal 5 4 3" xfId="214"/>
    <cellStyle name="Normal 5 4 3 10" xfId="4447"/>
    <cellStyle name="Normal 5 4 3 2" xfId="424"/>
    <cellStyle name="Normal 5 4 3 2 2" xfId="1157"/>
    <cellStyle name="Normal 5 4 3 2 2 2" xfId="2108"/>
    <cellStyle name="Normal 5 4 3 2 2 2 2" xfId="7397"/>
    <cellStyle name="Normal 5 4 3 2 2 3" xfId="3438"/>
    <cellStyle name="Normal 5 4 3 2 2 3 2" xfId="8454"/>
    <cellStyle name="Normal 5 4 3 2 2 4" xfId="6513"/>
    <cellStyle name="Normal 5 4 3 2 2 5" xfId="9908"/>
    <cellStyle name="Normal 5 4 3 2 2 6" xfId="4990"/>
    <cellStyle name="Normal 5 4 3 2 3" xfId="930"/>
    <cellStyle name="Normal 5 4 3 2 3 2" xfId="2598"/>
    <cellStyle name="Normal 5 4 3 2 3 2 2" xfId="7880"/>
    <cellStyle name="Normal 5 4 3 2 3 3" xfId="3787"/>
    <cellStyle name="Normal 5 4 3 2 3 3 2" xfId="8802"/>
    <cellStyle name="Normal 5 4 3 2 3 4" xfId="6287"/>
    <cellStyle name="Normal 5 4 3 2 3 5" xfId="10256"/>
    <cellStyle name="Normal 5 4 3 2 3 6" xfId="5474"/>
    <cellStyle name="Normal 5 4 3 2 4" xfId="1882"/>
    <cellStyle name="Normal 5 4 3 2 4 2" xfId="4261"/>
    <cellStyle name="Normal 5 4 3 2 4 2 2" xfId="9276"/>
    <cellStyle name="Normal 5 4 3 2 4 3" xfId="10730"/>
    <cellStyle name="Normal 5 4 3 2 4 4" xfId="7171"/>
    <cellStyle name="Normal 5 4 3 2 5" xfId="3217"/>
    <cellStyle name="Normal 5 4 3 2 5 2" xfId="8233"/>
    <cellStyle name="Normal 5 4 3 2 6" xfId="5794"/>
    <cellStyle name="Normal 5 4 3 2 7" xfId="9687"/>
    <cellStyle name="Normal 5 4 3 2 8" xfId="4764"/>
    <cellStyle name="Normal 5 4 3 2_Degree data" xfId="2274"/>
    <cellStyle name="Normal 5 4 3 3" xfId="726"/>
    <cellStyle name="Normal 5 4 3 3 2" xfId="1678"/>
    <cellStyle name="Normal 5 4 3 3 2 2" xfId="6967"/>
    <cellStyle name="Normal 5 4 3 3 3" xfId="3437"/>
    <cellStyle name="Normal 5 4 3 3 3 2" xfId="8453"/>
    <cellStyle name="Normal 5 4 3 3 4" xfId="6083"/>
    <cellStyle name="Normal 5 4 3 3 5" xfId="9907"/>
    <cellStyle name="Normal 5 4 3 3 6" xfId="4560"/>
    <cellStyle name="Normal 5 4 3 4" xfId="1156"/>
    <cellStyle name="Normal 5 4 3 4 2" xfId="2107"/>
    <cellStyle name="Normal 5 4 3 4 2 2" xfId="7396"/>
    <cellStyle name="Normal 5 4 3 4 3" xfId="3786"/>
    <cellStyle name="Normal 5 4 3 4 3 2" xfId="8801"/>
    <cellStyle name="Normal 5 4 3 4 4" xfId="6512"/>
    <cellStyle name="Normal 5 4 3 4 5" xfId="10255"/>
    <cellStyle name="Normal 5 4 3 4 6" xfId="4989"/>
    <cellStyle name="Normal 5 4 3 5" xfId="610"/>
    <cellStyle name="Normal 5 4 3 5 2" xfId="2394"/>
    <cellStyle name="Normal 5 4 3 5 2 2" xfId="7676"/>
    <cellStyle name="Normal 5 4 3 5 3" xfId="4057"/>
    <cellStyle name="Normal 5 4 3 5 3 2" xfId="9072"/>
    <cellStyle name="Normal 5 4 3 5 4" xfId="5968"/>
    <cellStyle name="Normal 5 4 3 5 5" xfId="10526"/>
    <cellStyle name="Normal 5 4 3 5 6" xfId="5270"/>
    <cellStyle name="Normal 5 4 3 6" xfId="1565"/>
    <cellStyle name="Normal 5 4 3 6 2" xfId="6854"/>
    <cellStyle name="Normal 5 4 3 7" xfId="3013"/>
    <cellStyle name="Normal 5 4 3 7 2" xfId="8029"/>
    <cellStyle name="Normal 5 4 3 8" xfId="5590"/>
    <cellStyle name="Normal 5 4 3 9" xfId="9483"/>
    <cellStyle name="Normal 5 4 3_Degree data" xfId="2648"/>
    <cellStyle name="Normal 5 4 4" xfId="317"/>
    <cellStyle name="Normal 5 4 4 2" xfId="1158"/>
    <cellStyle name="Normal 5 4 4 2 2" xfId="2109"/>
    <cellStyle name="Normal 5 4 4 2 2 2" xfId="7398"/>
    <cellStyle name="Normal 5 4 4 2 3" xfId="3439"/>
    <cellStyle name="Normal 5 4 4 2 3 2" xfId="8455"/>
    <cellStyle name="Normal 5 4 4 2 4" xfId="6514"/>
    <cellStyle name="Normal 5 4 4 2 5" xfId="9909"/>
    <cellStyle name="Normal 5 4 4 2 6" xfId="4991"/>
    <cellStyle name="Normal 5 4 4 3" xfId="826"/>
    <cellStyle name="Normal 5 4 4 3 2" xfId="2494"/>
    <cellStyle name="Normal 5 4 4 3 2 2" xfId="7776"/>
    <cellStyle name="Normal 5 4 4 3 3" xfId="3788"/>
    <cellStyle name="Normal 5 4 4 3 3 2" xfId="8803"/>
    <cellStyle name="Normal 5 4 4 3 4" xfId="6183"/>
    <cellStyle name="Normal 5 4 4 3 5" xfId="10257"/>
    <cellStyle name="Normal 5 4 4 3 6" xfId="5370"/>
    <cellStyle name="Normal 5 4 4 4" xfId="1778"/>
    <cellStyle name="Normal 5 4 4 4 2" xfId="4157"/>
    <cellStyle name="Normal 5 4 4 4 2 2" xfId="9172"/>
    <cellStyle name="Normal 5 4 4 4 3" xfId="10626"/>
    <cellStyle name="Normal 5 4 4 4 4" xfId="7067"/>
    <cellStyle name="Normal 5 4 4 5" xfId="3113"/>
    <cellStyle name="Normal 5 4 4 5 2" xfId="8129"/>
    <cellStyle name="Normal 5 4 4 6" xfId="5690"/>
    <cellStyle name="Normal 5 4 4 7" xfId="9583"/>
    <cellStyle name="Normal 5 4 4 8" xfId="4660"/>
    <cellStyle name="Normal 5 4 4_Degree data" xfId="2654"/>
    <cellStyle name="Normal 5 4 5" xfId="667"/>
    <cellStyle name="Normal 5 4 5 2" xfId="1159"/>
    <cellStyle name="Normal 5 4 5 2 2" xfId="2110"/>
    <cellStyle name="Normal 5 4 5 2 2 2" xfId="7399"/>
    <cellStyle name="Normal 5 4 5 2 3" xfId="3440"/>
    <cellStyle name="Normal 5 4 5 2 3 2" xfId="8456"/>
    <cellStyle name="Normal 5 4 5 2 4" xfId="6515"/>
    <cellStyle name="Normal 5 4 5 2 5" xfId="9910"/>
    <cellStyle name="Normal 5 4 5 2 6" xfId="4992"/>
    <cellStyle name="Normal 5 4 5 3" xfId="1387"/>
    <cellStyle name="Normal 5 4 5 3 2" xfId="2335"/>
    <cellStyle name="Normal 5 4 5 3 2 2" xfId="7617"/>
    <cellStyle name="Normal 5 4 5 3 3" xfId="3789"/>
    <cellStyle name="Normal 5 4 5 3 3 2" xfId="8804"/>
    <cellStyle name="Normal 5 4 5 3 4" xfId="6683"/>
    <cellStyle name="Normal 5 4 5 3 5" xfId="10258"/>
    <cellStyle name="Normal 5 4 5 3 6" xfId="5211"/>
    <cellStyle name="Normal 5 4 5 4" xfId="1619"/>
    <cellStyle name="Normal 5 4 5 4 2" xfId="3998"/>
    <cellStyle name="Normal 5 4 5 4 2 2" xfId="9013"/>
    <cellStyle name="Normal 5 4 5 4 3" xfId="10467"/>
    <cellStyle name="Normal 5 4 5 4 4" xfId="6908"/>
    <cellStyle name="Normal 5 4 5 5" xfId="2952"/>
    <cellStyle name="Normal 5 4 5 5 2" xfId="7968"/>
    <cellStyle name="Normal 5 4 5 6" xfId="6024"/>
    <cellStyle name="Normal 5 4 5 7" xfId="9424"/>
    <cellStyle name="Normal 5 4 5 8" xfId="4501"/>
    <cellStyle name="Normal 5 4 5_Degree data" xfId="2733"/>
    <cellStyle name="Normal 5 4 6" xfId="1153"/>
    <cellStyle name="Normal 5 4 6 2" xfId="2104"/>
    <cellStyle name="Normal 5 4 6 2 2" xfId="7393"/>
    <cellStyle name="Normal 5 4 6 3" xfId="3434"/>
    <cellStyle name="Normal 5 4 6 3 2" xfId="8450"/>
    <cellStyle name="Normal 5 4 6 4" xfId="6509"/>
    <cellStyle name="Normal 5 4 6 5" xfId="9904"/>
    <cellStyle name="Normal 5 4 6 6" xfId="4986"/>
    <cellStyle name="Normal 5 4 7" xfId="502"/>
    <cellStyle name="Normal 5 4 7 2" xfId="2292"/>
    <cellStyle name="Normal 5 4 7 2 2" xfId="7574"/>
    <cellStyle name="Normal 5 4 7 3" xfId="3783"/>
    <cellStyle name="Normal 5 4 7 3 2" xfId="8798"/>
    <cellStyle name="Normal 5 4 7 4" xfId="5863"/>
    <cellStyle name="Normal 5 4 7 5" xfId="10252"/>
    <cellStyle name="Normal 5 4 7 6" xfId="5168"/>
    <cellStyle name="Normal 5 4 8" xfId="1461"/>
    <cellStyle name="Normal 5 4 8 2" xfId="3955"/>
    <cellStyle name="Normal 5 4 8 2 2" xfId="8970"/>
    <cellStyle name="Normal 5 4 8 3" xfId="10424"/>
    <cellStyle name="Normal 5 4 8 4" xfId="6750"/>
    <cellStyle name="Normal 5 4 9" xfId="2909"/>
    <cellStyle name="Normal 5 4 9 2" xfId="9381"/>
    <cellStyle name="Normal 5 4 9 3" xfId="7925"/>
    <cellStyle name="Normal 5 4_Degree data" xfId="2632"/>
    <cellStyle name="Normal 5 5" xfId="126"/>
    <cellStyle name="Normal 5 5 10" xfId="5519"/>
    <cellStyle name="Normal 5 5 11" xfId="9339"/>
    <cellStyle name="Normal 5 5 12" xfId="4331"/>
    <cellStyle name="Normal 5 5 2" xfId="247"/>
    <cellStyle name="Normal 5 5 2 10" xfId="4374"/>
    <cellStyle name="Normal 5 5 2 2" xfId="349"/>
    <cellStyle name="Normal 5 5 2 2 2" xfId="1162"/>
    <cellStyle name="Normal 5 5 2 2 2 2" xfId="2113"/>
    <cellStyle name="Normal 5 5 2 2 2 2 2" xfId="7402"/>
    <cellStyle name="Normal 5 5 2 2 2 3" xfId="3443"/>
    <cellStyle name="Normal 5 5 2 2 2 3 2" xfId="8459"/>
    <cellStyle name="Normal 5 5 2 2 2 4" xfId="6518"/>
    <cellStyle name="Normal 5 5 2 2 2 5" xfId="9913"/>
    <cellStyle name="Normal 5 5 2 2 2 6" xfId="4995"/>
    <cellStyle name="Normal 5 5 2 2 3" xfId="857"/>
    <cellStyle name="Normal 5 5 2 2 3 2" xfId="2525"/>
    <cellStyle name="Normal 5 5 2 2 3 2 2" xfId="7807"/>
    <cellStyle name="Normal 5 5 2 2 3 3" xfId="3792"/>
    <cellStyle name="Normal 5 5 2 2 3 3 2" xfId="8807"/>
    <cellStyle name="Normal 5 5 2 2 3 4" xfId="6214"/>
    <cellStyle name="Normal 5 5 2 2 3 5" xfId="10261"/>
    <cellStyle name="Normal 5 5 2 2 3 6" xfId="5401"/>
    <cellStyle name="Normal 5 5 2 2 4" xfId="1809"/>
    <cellStyle name="Normal 5 5 2 2 4 2" xfId="4188"/>
    <cellStyle name="Normal 5 5 2 2 4 2 2" xfId="9203"/>
    <cellStyle name="Normal 5 5 2 2 4 3" xfId="10657"/>
    <cellStyle name="Normal 5 5 2 2 4 4" xfId="7098"/>
    <cellStyle name="Normal 5 5 2 2 5" xfId="3144"/>
    <cellStyle name="Normal 5 5 2 2 5 2" xfId="8160"/>
    <cellStyle name="Normal 5 5 2 2 6" xfId="5721"/>
    <cellStyle name="Normal 5 5 2 2 7" xfId="9614"/>
    <cellStyle name="Normal 5 5 2 2 8" xfId="4691"/>
    <cellStyle name="Normal 5 5 2 2_Degree data" xfId="2708"/>
    <cellStyle name="Normal 5 5 2 3" xfId="757"/>
    <cellStyle name="Normal 5 5 2 3 2" xfId="1709"/>
    <cellStyle name="Normal 5 5 2 3 2 2" xfId="6998"/>
    <cellStyle name="Normal 5 5 2 3 3" xfId="3442"/>
    <cellStyle name="Normal 5 5 2 3 3 2" xfId="8458"/>
    <cellStyle name="Normal 5 5 2 3 4" xfId="6114"/>
    <cellStyle name="Normal 5 5 2 3 5" xfId="9912"/>
    <cellStyle name="Normal 5 5 2 3 6" xfId="4591"/>
    <cellStyle name="Normal 5 5 2 4" xfId="1161"/>
    <cellStyle name="Normal 5 5 2 4 2" xfId="2112"/>
    <cellStyle name="Normal 5 5 2 4 2 2" xfId="7401"/>
    <cellStyle name="Normal 5 5 2 4 3" xfId="3791"/>
    <cellStyle name="Normal 5 5 2 4 3 2" xfId="8806"/>
    <cellStyle name="Normal 5 5 2 4 4" xfId="6517"/>
    <cellStyle name="Normal 5 5 2 4 5" xfId="10260"/>
    <cellStyle name="Normal 5 5 2 4 6" xfId="4994"/>
    <cellStyle name="Normal 5 5 2 5" xfId="536"/>
    <cellStyle name="Normal 5 5 2 5 2" xfId="2425"/>
    <cellStyle name="Normal 5 5 2 5 2 2" xfId="7707"/>
    <cellStyle name="Normal 5 5 2 5 3" xfId="4088"/>
    <cellStyle name="Normal 5 5 2 5 3 2" xfId="9103"/>
    <cellStyle name="Normal 5 5 2 5 4" xfId="5895"/>
    <cellStyle name="Normal 5 5 2 5 5" xfId="10557"/>
    <cellStyle name="Normal 5 5 2 5 6" xfId="5301"/>
    <cellStyle name="Normal 5 5 2 6" xfId="1492"/>
    <cellStyle name="Normal 5 5 2 6 2" xfId="6781"/>
    <cellStyle name="Normal 5 5 2 7" xfId="3044"/>
    <cellStyle name="Normal 5 5 2 7 2" xfId="8060"/>
    <cellStyle name="Normal 5 5 2 8" xfId="5621"/>
    <cellStyle name="Normal 5 5 2 9" xfId="9514"/>
    <cellStyle name="Normal 5 5 2_Degree data" xfId="2694"/>
    <cellStyle name="Normal 5 5 3" xfId="202"/>
    <cellStyle name="Normal 5 5 3 10" xfId="4436"/>
    <cellStyle name="Normal 5 5 3 2" xfId="413"/>
    <cellStyle name="Normal 5 5 3 2 2" xfId="1164"/>
    <cellStyle name="Normal 5 5 3 2 2 2" xfId="2115"/>
    <cellStyle name="Normal 5 5 3 2 2 2 2" xfId="7404"/>
    <cellStyle name="Normal 5 5 3 2 2 3" xfId="3445"/>
    <cellStyle name="Normal 5 5 3 2 2 3 2" xfId="8461"/>
    <cellStyle name="Normal 5 5 3 2 2 4" xfId="6520"/>
    <cellStyle name="Normal 5 5 3 2 2 5" xfId="9915"/>
    <cellStyle name="Normal 5 5 3 2 2 6" xfId="4997"/>
    <cellStyle name="Normal 5 5 3 2 3" xfId="919"/>
    <cellStyle name="Normal 5 5 3 2 3 2" xfId="2587"/>
    <cellStyle name="Normal 5 5 3 2 3 2 2" xfId="7869"/>
    <cellStyle name="Normal 5 5 3 2 3 3" xfId="3794"/>
    <cellStyle name="Normal 5 5 3 2 3 3 2" xfId="8809"/>
    <cellStyle name="Normal 5 5 3 2 3 4" xfId="6276"/>
    <cellStyle name="Normal 5 5 3 2 3 5" xfId="10263"/>
    <cellStyle name="Normal 5 5 3 2 3 6" xfId="5463"/>
    <cellStyle name="Normal 5 5 3 2 4" xfId="1871"/>
    <cellStyle name="Normal 5 5 3 2 4 2" xfId="4250"/>
    <cellStyle name="Normal 5 5 3 2 4 2 2" xfId="9265"/>
    <cellStyle name="Normal 5 5 3 2 4 3" xfId="10719"/>
    <cellStyle name="Normal 5 5 3 2 4 4" xfId="7160"/>
    <cellStyle name="Normal 5 5 3 2 5" xfId="3206"/>
    <cellStyle name="Normal 5 5 3 2 5 2" xfId="8222"/>
    <cellStyle name="Normal 5 5 3 2 6" xfId="5783"/>
    <cellStyle name="Normal 5 5 3 2 7" xfId="9676"/>
    <cellStyle name="Normal 5 5 3 2 8" xfId="4753"/>
    <cellStyle name="Normal 5 5 3 2_Degree data" xfId="2663"/>
    <cellStyle name="Normal 5 5 3 3" xfId="714"/>
    <cellStyle name="Normal 5 5 3 3 2" xfId="1666"/>
    <cellStyle name="Normal 5 5 3 3 2 2" xfId="6955"/>
    <cellStyle name="Normal 5 5 3 3 3" xfId="3444"/>
    <cellStyle name="Normal 5 5 3 3 3 2" xfId="8460"/>
    <cellStyle name="Normal 5 5 3 3 4" xfId="6071"/>
    <cellStyle name="Normal 5 5 3 3 5" xfId="9914"/>
    <cellStyle name="Normal 5 5 3 3 6" xfId="4548"/>
    <cellStyle name="Normal 5 5 3 4" xfId="1163"/>
    <cellStyle name="Normal 5 5 3 4 2" xfId="2114"/>
    <cellStyle name="Normal 5 5 3 4 2 2" xfId="7403"/>
    <cellStyle name="Normal 5 5 3 4 3" xfId="3793"/>
    <cellStyle name="Normal 5 5 3 4 3 2" xfId="8808"/>
    <cellStyle name="Normal 5 5 3 4 4" xfId="6519"/>
    <cellStyle name="Normal 5 5 3 4 5" xfId="10262"/>
    <cellStyle name="Normal 5 5 3 4 6" xfId="4996"/>
    <cellStyle name="Normal 5 5 3 5" xfId="599"/>
    <cellStyle name="Normal 5 5 3 5 2" xfId="2382"/>
    <cellStyle name="Normal 5 5 3 5 2 2" xfId="7664"/>
    <cellStyle name="Normal 5 5 3 5 3" xfId="4045"/>
    <cellStyle name="Normal 5 5 3 5 3 2" xfId="9060"/>
    <cellStyle name="Normal 5 5 3 5 4" xfId="5957"/>
    <cellStyle name="Normal 5 5 3 5 5" xfId="10514"/>
    <cellStyle name="Normal 5 5 3 5 6" xfId="5258"/>
    <cellStyle name="Normal 5 5 3 6" xfId="1554"/>
    <cellStyle name="Normal 5 5 3 6 2" xfId="6843"/>
    <cellStyle name="Normal 5 5 3 7" xfId="3001"/>
    <cellStyle name="Normal 5 5 3 7 2" xfId="8017"/>
    <cellStyle name="Normal 5 5 3 8" xfId="5578"/>
    <cellStyle name="Normal 5 5 3 9" xfId="9471"/>
    <cellStyle name="Normal 5 5 3_Degree data" xfId="2692"/>
    <cellStyle name="Normal 5 5 4" xfId="305"/>
    <cellStyle name="Normal 5 5 4 2" xfId="1165"/>
    <cellStyle name="Normal 5 5 4 2 2" xfId="2116"/>
    <cellStyle name="Normal 5 5 4 2 2 2" xfId="7405"/>
    <cellStyle name="Normal 5 5 4 2 3" xfId="3446"/>
    <cellStyle name="Normal 5 5 4 2 3 2" xfId="8462"/>
    <cellStyle name="Normal 5 5 4 2 4" xfId="6521"/>
    <cellStyle name="Normal 5 5 4 2 5" xfId="9916"/>
    <cellStyle name="Normal 5 5 4 2 6" xfId="4998"/>
    <cellStyle name="Normal 5 5 4 3" xfId="814"/>
    <cellStyle name="Normal 5 5 4 3 2" xfId="2482"/>
    <cellStyle name="Normal 5 5 4 3 2 2" xfId="7764"/>
    <cellStyle name="Normal 5 5 4 3 3" xfId="3795"/>
    <cellStyle name="Normal 5 5 4 3 3 2" xfId="8810"/>
    <cellStyle name="Normal 5 5 4 3 4" xfId="6171"/>
    <cellStyle name="Normal 5 5 4 3 5" xfId="10264"/>
    <cellStyle name="Normal 5 5 4 3 6" xfId="5358"/>
    <cellStyle name="Normal 5 5 4 4" xfId="1766"/>
    <cellStyle name="Normal 5 5 4 4 2" xfId="4145"/>
    <cellStyle name="Normal 5 5 4 4 2 2" xfId="9160"/>
    <cellStyle name="Normal 5 5 4 4 3" xfId="10614"/>
    <cellStyle name="Normal 5 5 4 4 4" xfId="7055"/>
    <cellStyle name="Normal 5 5 4 5" xfId="3101"/>
    <cellStyle name="Normal 5 5 4 5 2" xfId="8117"/>
    <cellStyle name="Normal 5 5 4 6" xfId="5678"/>
    <cellStyle name="Normal 5 5 4 7" xfId="9571"/>
    <cellStyle name="Normal 5 5 4 8" xfId="4648"/>
    <cellStyle name="Normal 5 5 4_Degree data" xfId="2701"/>
    <cellStyle name="Normal 5 5 5" xfId="655"/>
    <cellStyle name="Normal 5 5 5 2" xfId="1607"/>
    <cellStyle name="Normal 5 5 5 2 2" xfId="6896"/>
    <cellStyle name="Normal 5 5 5 3" xfId="3441"/>
    <cellStyle name="Normal 5 5 5 3 2" xfId="8457"/>
    <cellStyle name="Normal 5 5 5 4" xfId="6012"/>
    <cellStyle name="Normal 5 5 5 5" xfId="9911"/>
    <cellStyle name="Normal 5 5 5 6" xfId="4489"/>
    <cellStyle name="Normal 5 5 6" xfId="1160"/>
    <cellStyle name="Normal 5 5 6 2" xfId="2111"/>
    <cellStyle name="Normal 5 5 6 2 2" xfId="7400"/>
    <cellStyle name="Normal 5 5 6 3" xfId="3790"/>
    <cellStyle name="Normal 5 5 6 3 2" xfId="8805"/>
    <cellStyle name="Normal 5 5 6 4" xfId="6516"/>
    <cellStyle name="Normal 5 5 6 5" xfId="10259"/>
    <cellStyle name="Normal 5 5 6 6" xfId="4993"/>
    <cellStyle name="Normal 5 5 7" xfId="490"/>
    <cellStyle name="Normal 5 5 7 2" xfId="2323"/>
    <cellStyle name="Normal 5 5 7 2 2" xfId="7605"/>
    <cellStyle name="Normal 5 5 7 3" xfId="3986"/>
    <cellStyle name="Normal 5 5 7 3 2" xfId="9001"/>
    <cellStyle name="Normal 5 5 7 4" xfId="5851"/>
    <cellStyle name="Normal 5 5 7 5" xfId="10455"/>
    <cellStyle name="Normal 5 5 7 6" xfId="5199"/>
    <cellStyle name="Normal 5 5 8" xfId="1449"/>
    <cellStyle name="Normal 5 5 8 2" xfId="9412"/>
    <cellStyle name="Normal 5 5 8 3" xfId="6738"/>
    <cellStyle name="Normal 5 5 9" xfId="2940"/>
    <cellStyle name="Normal 5 5 9 2" xfId="7956"/>
    <cellStyle name="Normal 5 5_Degree data" xfId="2636"/>
    <cellStyle name="Normal 5 6" xfId="238"/>
    <cellStyle name="Normal 5 6 10" xfId="4365"/>
    <cellStyle name="Normal 5 6 2" xfId="340"/>
    <cellStyle name="Normal 5 6 2 2" xfId="1167"/>
    <cellStyle name="Normal 5 6 2 2 2" xfId="2118"/>
    <cellStyle name="Normal 5 6 2 2 2 2" xfId="7407"/>
    <cellStyle name="Normal 5 6 2 2 3" xfId="3448"/>
    <cellStyle name="Normal 5 6 2 2 3 2" xfId="8464"/>
    <cellStyle name="Normal 5 6 2 2 4" xfId="6523"/>
    <cellStyle name="Normal 5 6 2 2 5" xfId="9918"/>
    <cellStyle name="Normal 5 6 2 2 6" xfId="5000"/>
    <cellStyle name="Normal 5 6 2 3" xfId="848"/>
    <cellStyle name="Normal 5 6 2 3 2" xfId="2516"/>
    <cellStyle name="Normal 5 6 2 3 2 2" xfId="7798"/>
    <cellStyle name="Normal 5 6 2 3 3" xfId="3797"/>
    <cellStyle name="Normal 5 6 2 3 3 2" xfId="8812"/>
    <cellStyle name="Normal 5 6 2 3 4" xfId="6205"/>
    <cellStyle name="Normal 5 6 2 3 5" xfId="10266"/>
    <cellStyle name="Normal 5 6 2 3 6" xfId="5392"/>
    <cellStyle name="Normal 5 6 2 4" xfId="1800"/>
    <cellStyle name="Normal 5 6 2 4 2" xfId="4179"/>
    <cellStyle name="Normal 5 6 2 4 2 2" xfId="9194"/>
    <cellStyle name="Normal 5 6 2 4 3" xfId="10648"/>
    <cellStyle name="Normal 5 6 2 4 4" xfId="7089"/>
    <cellStyle name="Normal 5 6 2 5" xfId="3135"/>
    <cellStyle name="Normal 5 6 2 5 2" xfId="8151"/>
    <cellStyle name="Normal 5 6 2 6" xfId="5712"/>
    <cellStyle name="Normal 5 6 2 7" xfId="9605"/>
    <cellStyle name="Normal 5 6 2 8" xfId="4682"/>
    <cellStyle name="Normal 5 6 2_Degree data" xfId="2672"/>
    <cellStyle name="Normal 5 6 3" xfId="748"/>
    <cellStyle name="Normal 5 6 3 2" xfId="1700"/>
    <cellStyle name="Normal 5 6 3 2 2" xfId="6989"/>
    <cellStyle name="Normal 5 6 3 3" xfId="3447"/>
    <cellStyle name="Normal 5 6 3 3 2" xfId="8463"/>
    <cellStyle name="Normal 5 6 3 4" xfId="6105"/>
    <cellStyle name="Normal 5 6 3 5" xfId="9917"/>
    <cellStyle name="Normal 5 6 3 6" xfId="4582"/>
    <cellStyle name="Normal 5 6 4" xfId="1166"/>
    <cellStyle name="Normal 5 6 4 2" xfId="2117"/>
    <cellStyle name="Normal 5 6 4 2 2" xfId="7406"/>
    <cellStyle name="Normal 5 6 4 3" xfId="3796"/>
    <cellStyle name="Normal 5 6 4 3 2" xfId="8811"/>
    <cellStyle name="Normal 5 6 4 4" xfId="6522"/>
    <cellStyle name="Normal 5 6 4 5" xfId="10265"/>
    <cellStyle name="Normal 5 6 4 6" xfId="4999"/>
    <cellStyle name="Normal 5 6 5" xfId="527"/>
    <cellStyle name="Normal 5 6 5 2" xfId="2416"/>
    <cellStyle name="Normal 5 6 5 2 2" xfId="7698"/>
    <cellStyle name="Normal 5 6 5 3" xfId="4079"/>
    <cellStyle name="Normal 5 6 5 3 2" xfId="9094"/>
    <cellStyle name="Normal 5 6 5 4" xfId="5886"/>
    <cellStyle name="Normal 5 6 5 5" xfId="10548"/>
    <cellStyle name="Normal 5 6 5 6" xfId="5292"/>
    <cellStyle name="Normal 5 6 6" xfId="1483"/>
    <cellStyle name="Normal 5 6 6 2" xfId="6772"/>
    <cellStyle name="Normal 5 6 7" xfId="3035"/>
    <cellStyle name="Normal 5 6 7 2" xfId="8051"/>
    <cellStyle name="Normal 5 6 8" xfId="5612"/>
    <cellStyle name="Normal 5 6 9" xfId="9505"/>
    <cellStyle name="Normal 5 6_Degree data" xfId="2665"/>
    <cellStyle name="Normal 5 7" xfId="448"/>
    <cellStyle name="Normal 5 7 2" xfId="953"/>
    <cellStyle name="Normal 5 7 2 2" xfId="1905"/>
    <cellStyle name="Normal 5 7 2 2 2" xfId="7194"/>
    <cellStyle name="Normal 5 7 2 3" xfId="3449"/>
    <cellStyle name="Normal 5 7 2 3 2" xfId="8465"/>
    <cellStyle name="Normal 5 7 2 4" xfId="6310"/>
    <cellStyle name="Normal 5 7 2 5" xfId="9919"/>
    <cellStyle name="Normal 5 7 2 6" xfId="4787"/>
    <cellStyle name="Normal 5 7 3" xfId="1168"/>
    <cellStyle name="Normal 5 7 3 2" xfId="2119"/>
    <cellStyle name="Normal 5 7 3 2 2" xfId="7408"/>
    <cellStyle name="Normal 5 7 3 3" xfId="3798"/>
    <cellStyle name="Normal 5 7 3 3 2" xfId="8813"/>
    <cellStyle name="Normal 5 7 3 4" xfId="6524"/>
    <cellStyle name="Normal 5 7 3 5" xfId="10267"/>
    <cellStyle name="Normal 5 7 3 6" xfId="5001"/>
    <cellStyle name="Normal 5 7 4" xfId="633"/>
    <cellStyle name="Normal 5 7 4 2" xfId="2621"/>
    <cellStyle name="Normal 5 7 4 2 2" xfId="7903"/>
    <cellStyle name="Normal 5 7 4 3" xfId="4284"/>
    <cellStyle name="Normal 5 7 4 3 2" xfId="9299"/>
    <cellStyle name="Normal 5 7 4 4" xfId="5991"/>
    <cellStyle name="Normal 5 7 4 5" xfId="10753"/>
    <cellStyle name="Normal 5 7 4 6" xfId="5497"/>
    <cellStyle name="Normal 5 7 5" xfId="1588"/>
    <cellStyle name="Normal 5 7 5 2" xfId="6877"/>
    <cellStyle name="Normal 5 7 6" xfId="3240"/>
    <cellStyle name="Normal 5 7 6 2" xfId="8256"/>
    <cellStyle name="Normal 5 7 7" xfId="5817"/>
    <cellStyle name="Normal 5 7 8" xfId="9710"/>
    <cellStyle name="Normal 5 7 9" xfId="4470"/>
    <cellStyle name="Normal 5 7_Degree data" xfId="2709"/>
    <cellStyle name="Normal 5 8" xfId="644"/>
    <cellStyle name="Normal 5 8 2" xfId="1169"/>
    <cellStyle name="Normal 5 8 2 2" xfId="2120"/>
    <cellStyle name="Normal 5 8 2 2 2" xfId="7409"/>
    <cellStyle name="Normal 5 8 2 3" xfId="3450"/>
    <cellStyle name="Normal 5 8 2 3 2" xfId="8466"/>
    <cellStyle name="Normal 5 8 2 4" xfId="6525"/>
    <cellStyle name="Normal 5 8 2 5" xfId="9920"/>
    <cellStyle name="Normal 5 8 2 6" xfId="5002"/>
    <cellStyle name="Normal 5 8 3" xfId="1391"/>
    <cellStyle name="Normal 5 8 3 2" xfId="2312"/>
    <cellStyle name="Normal 5 8 3 2 2" xfId="7594"/>
    <cellStyle name="Normal 5 8 3 3" xfId="3799"/>
    <cellStyle name="Normal 5 8 3 3 2" xfId="8814"/>
    <cellStyle name="Normal 5 8 3 4" xfId="6687"/>
    <cellStyle name="Normal 5 8 3 5" xfId="10268"/>
    <cellStyle name="Normal 5 8 3 6" xfId="5188"/>
    <cellStyle name="Normal 5 8 4" xfId="1596"/>
    <cellStyle name="Normal 5 8 4 2" xfId="3975"/>
    <cellStyle name="Normal 5 8 4 2 2" xfId="8990"/>
    <cellStyle name="Normal 5 8 4 3" xfId="10444"/>
    <cellStyle name="Normal 5 8 4 4" xfId="6885"/>
    <cellStyle name="Normal 5 8 5" xfId="2929"/>
    <cellStyle name="Normal 5 8 5 2" xfId="7945"/>
    <cellStyle name="Normal 5 8 6" xfId="6001"/>
    <cellStyle name="Normal 5 8 7" xfId="9401"/>
    <cellStyle name="Normal 5 8 8" xfId="4478"/>
    <cellStyle name="Normal 5 8_Degree data" xfId="2742"/>
    <cellStyle name="Normal 5 9" xfId="1127"/>
    <cellStyle name="Normal 5 9 2" xfId="2078"/>
    <cellStyle name="Normal 5 9 2 2" xfId="7367"/>
    <cellStyle name="Normal 5 9 3" xfId="3408"/>
    <cellStyle name="Normal 5 9 3 2" xfId="8424"/>
    <cellStyle name="Normal 5 9 4" xfId="6483"/>
    <cellStyle name="Normal 5 9 5" xfId="9878"/>
    <cellStyle name="Normal 5 9 6" xfId="4960"/>
    <cellStyle name="Normal 5_Degree data" xfId="2645"/>
    <cellStyle name="Normal 50" xfId="60"/>
    <cellStyle name="Normal 51" xfId="61"/>
    <cellStyle name="Normal 52" xfId="56"/>
    <cellStyle name="Normal 53" xfId="78"/>
    <cellStyle name="Normal 54" xfId="79"/>
    <cellStyle name="Normal 55" xfId="80"/>
    <cellStyle name="Normal 56" xfId="109"/>
    <cellStyle name="Normal 57" xfId="63"/>
    <cellStyle name="Normal 57 10" xfId="440"/>
    <cellStyle name="Normal 57 10 2" xfId="946"/>
    <cellStyle name="Normal 57 10 2 2" xfId="1898"/>
    <cellStyle name="Normal 57 10 2 2 2" xfId="7187"/>
    <cellStyle name="Normal 57 10 2 3" xfId="3452"/>
    <cellStyle name="Normal 57 10 2 3 2" xfId="8468"/>
    <cellStyle name="Normal 57 10 2 4" xfId="6303"/>
    <cellStyle name="Normal 57 10 2 5" xfId="9922"/>
    <cellStyle name="Normal 57 10 2 6" xfId="4780"/>
    <cellStyle name="Normal 57 10 3" xfId="1171"/>
    <cellStyle name="Normal 57 10 3 2" xfId="2122"/>
    <cellStyle name="Normal 57 10 3 2 2" xfId="7411"/>
    <cellStyle name="Normal 57 10 3 3" xfId="3801"/>
    <cellStyle name="Normal 57 10 3 3 2" xfId="8816"/>
    <cellStyle name="Normal 57 10 3 4" xfId="6527"/>
    <cellStyle name="Normal 57 10 3 5" xfId="10270"/>
    <cellStyle name="Normal 57 10 3 6" xfId="5004"/>
    <cellStyle name="Normal 57 10 4" xfId="626"/>
    <cellStyle name="Normal 57 10 4 2" xfId="2614"/>
    <cellStyle name="Normal 57 10 4 2 2" xfId="7896"/>
    <cellStyle name="Normal 57 10 4 3" xfId="4277"/>
    <cellStyle name="Normal 57 10 4 3 2" xfId="9292"/>
    <cellStyle name="Normal 57 10 4 4" xfId="5984"/>
    <cellStyle name="Normal 57 10 4 5" xfId="10746"/>
    <cellStyle name="Normal 57 10 4 6" xfId="5490"/>
    <cellStyle name="Normal 57 10 5" xfId="1581"/>
    <cellStyle name="Normal 57 10 5 2" xfId="6870"/>
    <cellStyle name="Normal 57 10 6" xfId="3233"/>
    <cellStyle name="Normal 57 10 6 2" xfId="8249"/>
    <cellStyle name="Normal 57 10 7" xfId="5810"/>
    <cellStyle name="Normal 57 10 8" xfId="9703"/>
    <cellStyle name="Normal 57 10 9" xfId="4463"/>
    <cellStyle name="Normal 57 10_Degree data" xfId="2744"/>
    <cellStyle name="Normal 57 11" xfId="276"/>
    <cellStyle name="Normal 57 11 2" xfId="1172"/>
    <cellStyle name="Normal 57 11 2 2" xfId="2123"/>
    <cellStyle name="Normal 57 11 2 2 2" xfId="7412"/>
    <cellStyle name="Normal 57 11 2 3" xfId="3453"/>
    <cellStyle name="Normal 57 11 2 3 2" xfId="8469"/>
    <cellStyle name="Normal 57 11 2 4" xfId="6528"/>
    <cellStyle name="Normal 57 11 2 5" xfId="9923"/>
    <cellStyle name="Normal 57 11 2 6" xfId="5005"/>
    <cellStyle name="Normal 57 11 3" xfId="785"/>
    <cellStyle name="Normal 57 11 3 2" xfId="2453"/>
    <cellStyle name="Normal 57 11 3 2 2" xfId="7735"/>
    <cellStyle name="Normal 57 11 3 3" xfId="3802"/>
    <cellStyle name="Normal 57 11 3 3 2" xfId="8817"/>
    <cellStyle name="Normal 57 11 3 4" xfId="6142"/>
    <cellStyle name="Normal 57 11 3 5" xfId="10271"/>
    <cellStyle name="Normal 57 11 3 6" xfId="5329"/>
    <cellStyle name="Normal 57 11 4" xfId="1737"/>
    <cellStyle name="Normal 57 11 4 2" xfId="4116"/>
    <cellStyle name="Normal 57 11 4 2 2" xfId="9131"/>
    <cellStyle name="Normal 57 11 4 3" xfId="10585"/>
    <cellStyle name="Normal 57 11 4 4" xfId="7026"/>
    <cellStyle name="Normal 57 11 5" xfId="3072"/>
    <cellStyle name="Normal 57 11 5 2" xfId="8088"/>
    <cellStyle name="Normal 57 11 6" xfId="5649"/>
    <cellStyle name="Normal 57 11 7" xfId="9542"/>
    <cellStyle name="Normal 57 11 8" xfId="4619"/>
    <cellStyle name="Normal 57 11_Degree data" xfId="2745"/>
    <cellStyle name="Normal 57 12" xfId="640"/>
    <cellStyle name="Normal 57 12 2" xfId="1173"/>
    <cellStyle name="Normal 57 12 2 2" xfId="2124"/>
    <cellStyle name="Normal 57 12 2 2 2" xfId="7413"/>
    <cellStyle name="Normal 57 12 2 3" xfId="3454"/>
    <cellStyle name="Normal 57 12 2 3 2" xfId="8470"/>
    <cellStyle name="Normal 57 12 2 4" xfId="6529"/>
    <cellStyle name="Normal 57 12 2 5" xfId="9924"/>
    <cellStyle name="Normal 57 12 2 6" xfId="5006"/>
    <cellStyle name="Normal 57 12 3" xfId="1385"/>
    <cellStyle name="Normal 57 12 3 2" xfId="2308"/>
    <cellStyle name="Normal 57 12 3 2 2" xfId="7590"/>
    <cellStyle name="Normal 57 12 3 3" xfId="3803"/>
    <cellStyle name="Normal 57 12 3 3 2" xfId="8818"/>
    <cellStyle name="Normal 57 12 3 4" xfId="6681"/>
    <cellStyle name="Normal 57 12 3 5" xfId="10272"/>
    <cellStyle name="Normal 57 12 3 6" xfId="5184"/>
    <cellStyle name="Normal 57 12 4" xfId="1592"/>
    <cellStyle name="Normal 57 12 4 2" xfId="3971"/>
    <cellStyle name="Normal 57 12 4 2 2" xfId="8986"/>
    <cellStyle name="Normal 57 12 4 3" xfId="10440"/>
    <cellStyle name="Normal 57 12 4 4" xfId="6881"/>
    <cellStyle name="Normal 57 12 5" xfId="2925"/>
    <cellStyle name="Normal 57 12 5 2" xfId="7941"/>
    <cellStyle name="Normal 57 12 6" xfId="5997"/>
    <cellStyle name="Normal 57 12 7" xfId="9397"/>
    <cellStyle name="Normal 57 12 8" xfId="4474"/>
    <cellStyle name="Normal 57 12_Degree data" xfId="2746"/>
    <cellStyle name="Normal 57 13" xfId="1170"/>
    <cellStyle name="Normal 57 13 2" xfId="2121"/>
    <cellStyle name="Normal 57 13 2 2" xfId="7410"/>
    <cellStyle name="Normal 57 13 3" xfId="3451"/>
    <cellStyle name="Normal 57 13 3 2" xfId="8467"/>
    <cellStyle name="Normal 57 13 4" xfId="6526"/>
    <cellStyle name="Normal 57 13 5" xfId="9921"/>
    <cellStyle name="Normal 57 13 6" xfId="5003"/>
    <cellStyle name="Normal 57 14" xfId="454"/>
    <cellStyle name="Normal 57 14 2" xfId="2278"/>
    <cellStyle name="Normal 57 14 2 2" xfId="7560"/>
    <cellStyle name="Normal 57 14 3" xfId="3800"/>
    <cellStyle name="Normal 57 14 3 2" xfId="8815"/>
    <cellStyle name="Normal 57 14 4" xfId="5821"/>
    <cellStyle name="Normal 57 14 5" xfId="10269"/>
    <cellStyle name="Normal 57 14 6" xfId="5154"/>
    <cellStyle name="Normal 57 15" xfId="1415"/>
    <cellStyle name="Normal 57 15 2" xfId="3941"/>
    <cellStyle name="Normal 57 15 2 2" xfId="8956"/>
    <cellStyle name="Normal 57 15 3" xfId="10410"/>
    <cellStyle name="Normal 57 15 4" xfId="6708"/>
    <cellStyle name="Normal 57 16" xfId="2894"/>
    <cellStyle name="Normal 57 16 2" xfId="9367"/>
    <cellStyle name="Normal 57 16 3" xfId="7910"/>
    <cellStyle name="Normal 57 17" xfId="5504"/>
    <cellStyle name="Normal 57 18" xfId="9324"/>
    <cellStyle name="Normal 57 19" xfId="4302"/>
    <cellStyle name="Normal 57 2" xfId="103"/>
    <cellStyle name="Normal 57 3" xfId="93"/>
    <cellStyle name="Normal 57 3 10" xfId="1430"/>
    <cellStyle name="Normal 57 3 10 2" xfId="3945"/>
    <cellStyle name="Normal 57 3 10 2 2" xfId="8960"/>
    <cellStyle name="Normal 57 3 10 3" xfId="10414"/>
    <cellStyle name="Normal 57 3 10 4" xfId="6721"/>
    <cellStyle name="Normal 57 3 11" xfId="2898"/>
    <cellStyle name="Normal 57 3 11 2" xfId="9371"/>
    <cellStyle name="Normal 57 3 11 3" xfId="7914"/>
    <cellStyle name="Normal 57 3 12" xfId="5510"/>
    <cellStyle name="Normal 57 3 13" xfId="9331"/>
    <cellStyle name="Normal 57 3 14" xfId="4315"/>
    <cellStyle name="Normal 57 3 2" xfId="151"/>
    <cellStyle name="Normal 57 3 2 10" xfId="5535"/>
    <cellStyle name="Normal 57 3 2 11" xfId="9353"/>
    <cellStyle name="Normal 57 3 2 12" xfId="4345"/>
    <cellStyle name="Normal 57 3 2 2" xfId="262"/>
    <cellStyle name="Normal 57 3 2 2 10" xfId="4388"/>
    <cellStyle name="Normal 57 3 2 2 2" xfId="364"/>
    <cellStyle name="Normal 57 3 2 2 2 2" xfId="1177"/>
    <cellStyle name="Normal 57 3 2 2 2 2 2" xfId="2128"/>
    <cellStyle name="Normal 57 3 2 2 2 2 2 2" xfId="7417"/>
    <cellStyle name="Normal 57 3 2 2 2 2 3" xfId="3458"/>
    <cellStyle name="Normal 57 3 2 2 2 2 3 2" xfId="8474"/>
    <cellStyle name="Normal 57 3 2 2 2 2 4" xfId="6533"/>
    <cellStyle name="Normal 57 3 2 2 2 2 5" xfId="9928"/>
    <cellStyle name="Normal 57 3 2 2 2 2 6" xfId="5010"/>
    <cellStyle name="Normal 57 3 2 2 2 3" xfId="871"/>
    <cellStyle name="Normal 57 3 2 2 2 3 2" xfId="2539"/>
    <cellStyle name="Normal 57 3 2 2 2 3 2 2" xfId="7821"/>
    <cellStyle name="Normal 57 3 2 2 2 3 3" xfId="3807"/>
    <cellStyle name="Normal 57 3 2 2 2 3 3 2" xfId="8822"/>
    <cellStyle name="Normal 57 3 2 2 2 3 4" xfId="6228"/>
    <cellStyle name="Normal 57 3 2 2 2 3 5" xfId="10276"/>
    <cellStyle name="Normal 57 3 2 2 2 3 6" xfId="5415"/>
    <cellStyle name="Normal 57 3 2 2 2 4" xfId="1823"/>
    <cellStyle name="Normal 57 3 2 2 2 4 2" xfId="4202"/>
    <cellStyle name="Normal 57 3 2 2 2 4 2 2" xfId="9217"/>
    <cellStyle name="Normal 57 3 2 2 2 4 3" xfId="10671"/>
    <cellStyle name="Normal 57 3 2 2 2 4 4" xfId="7112"/>
    <cellStyle name="Normal 57 3 2 2 2 5" xfId="3158"/>
    <cellStyle name="Normal 57 3 2 2 2 5 2" xfId="8174"/>
    <cellStyle name="Normal 57 3 2 2 2 6" xfId="5735"/>
    <cellStyle name="Normal 57 3 2 2 2 7" xfId="9628"/>
    <cellStyle name="Normal 57 3 2 2 2 8" xfId="4705"/>
    <cellStyle name="Normal 57 3 2 2 2_Degree data" xfId="2750"/>
    <cellStyle name="Normal 57 3 2 2 3" xfId="771"/>
    <cellStyle name="Normal 57 3 2 2 3 2" xfId="1723"/>
    <cellStyle name="Normal 57 3 2 2 3 2 2" xfId="7012"/>
    <cellStyle name="Normal 57 3 2 2 3 3" xfId="3457"/>
    <cellStyle name="Normal 57 3 2 2 3 3 2" xfId="8473"/>
    <cellStyle name="Normal 57 3 2 2 3 4" xfId="6128"/>
    <cellStyle name="Normal 57 3 2 2 3 5" xfId="9927"/>
    <cellStyle name="Normal 57 3 2 2 3 6" xfId="4605"/>
    <cellStyle name="Normal 57 3 2 2 4" xfId="1176"/>
    <cellStyle name="Normal 57 3 2 2 4 2" xfId="2127"/>
    <cellStyle name="Normal 57 3 2 2 4 2 2" xfId="7416"/>
    <cellStyle name="Normal 57 3 2 2 4 3" xfId="3806"/>
    <cellStyle name="Normal 57 3 2 2 4 3 2" xfId="8821"/>
    <cellStyle name="Normal 57 3 2 2 4 4" xfId="6532"/>
    <cellStyle name="Normal 57 3 2 2 4 5" xfId="10275"/>
    <cellStyle name="Normal 57 3 2 2 4 6" xfId="5009"/>
    <cellStyle name="Normal 57 3 2 2 5" xfId="551"/>
    <cellStyle name="Normal 57 3 2 2 5 2" xfId="2439"/>
    <cellStyle name="Normal 57 3 2 2 5 2 2" xfId="7721"/>
    <cellStyle name="Normal 57 3 2 2 5 3" xfId="4102"/>
    <cellStyle name="Normal 57 3 2 2 5 3 2" xfId="9117"/>
    <cellStyle name="Normal 57 3 2 2 5 4" xfId="5909"/>
    <cellStyle name="Normal 57 3 2 2 5 5" xfId="10571"/>
    <cellStyle name="Normal 57 3 2 2 5 6" xfId="5315"/>
    <cellStyle name="Normal 57 3 2 2 6" xfId="1506"/>
    <cellStyle name="Normal 57 3 2 2 6 2" xfId="6795"/>
    <cellStyle name="Normal 57 3 2 2 7" xfId="3058"/>
    <cellStyle name="Normal 57 3 2 2 7 2" xfId="8074"/>
    <cellStyle name="Normal 57 3 2 2 8" xfId="5635"/>
    <cellStyle name="Normal 57 3 2 2 9" xfId="9528"/>
    <cellStyle name="Normal 57 3 2 2_Degree data" xfId="2749"/>
    <cellStyle name="Normal 57 3 2 3" xfId="217"/>
    <cellStyle name="Normal 57 3 2 3 10" xfId="4449"/>
    <cellStyle name="Normal 57 3 2 3 2" xfId="426"/>
    <cellStyle name="Normal 57 3 2 3 2 2" xfId="1179"/>
    <cellStyle name="Normal 57 3 2 3 2 2 2" xfId="2130"/>
    <cellStyle name="Normal 57 3 2 3 2 2 2 2" xfId="7419"/>
    <cellStyle name="Normal 57 3 2 3 2 2 3" xfId="3460"/>
    <cellStyle name="Normal 57 3 2 3 2 2 3 2" xfId="8476"/>
    <cellStyle name="Normal 57 3 2 3 2 2 4" xfId="6535"/>
    <cellStyle name="Normal 57 3 2 3 2 2 5" xfId="9930"/>
    <cellStyle name="Normal 57 3 2 3 2 2 6" xfId="5012"/>
    <cellStyle name="Normal 57 3 2 3 2 3" xfId="932"/>
    <cellStyle name="Normal 57 3 2 3 2 3 2" xfId="2600"/>
    <cellStyle name="Normal 57 3 2 3 2 3 2 2" xfId="7882"/>
    <cellStyle name="Normal 57 3 2 3 2 3 3" xfId="3809"/>
    <cellStyle name="Normal 57 3 2 3 2 3 3 2" xfId="8824"/>
    <cellStyle name="Normal 57 3 2 3 2 3 4" xfId="6289"/>
    <cellStyle name="Normal 57 3 2 3 2 3 5" xfId="10278"/>
    <cellStyle name="Normal 57 3 2 3 2 3 6" xfId="5476"/>
    <cellStyle name="Normal 57 3 2 3 2 4" xfId="1884"/>
    <cellStyle name="Normal 57 3 2 3 2 4 2" xfId="4263"/>
    <cellStyle name="Normal 57 3 2 3 2 4 2 2" xfId="9278"/>
    <cellStyle name="Normal 57 3 2 3 2 4 3" xfId="10732"/>
    <cellStyle name="Normal 57 3 2 3 2 4 4" xfId="7173"/>
    <cellStyle name="Normal 57 3 2 3 2 5" xfId="3219"/>
    <cellStyle name="Normal 57 3 2 3 2 5 2" xfId="8235"/>
    <cellStyle name="Normal 57 3 2 3 2 6" xfId="5796"/>
    <cellStyle name="Normal 57 3 2 3 2 7" xfId="9689"/>
    <cellStyle name="Normal 57 3 2 3 2 8" xfId="4766"/>
    <cellStyle name="Normal 57 3 2 3 2_Degree data" xfId="2752"/>
    <cellStyle name="Normal 57 3 2 3 3" xfId="728"/>
    <cellStyle name="Normal 57 3 2 3 3 2" xfId="1680"/>
    <cellStyle name="Normal 57 3 2 3 3 2 2" xfId="6969"/>
    <cellStyle name="Normal 57 3 2 3 3 3" xfId="3459"/>
    <cellStyle name="Normal 57 3 2 3 3 3 2" xfId="8475"/>
    <cellStyle name="Normal 57 3 2 3 3 4" xfId="6085"/>
    <cellStyle name="Normal 57 3 2 3 3 5" xfId="9929"/>
    <cellStyle name="Normal 57 3 2 3 3 6" xfId="4562"/>
    <cellStyle name="Normal 57 3 2 3 4" xfId="1178"/>
    <cellStyle name="Normal 57 3 2 3 4 2" xfId="2129"/>
    <cellStyle name="Normal 57 3 2 3 4 2 2" xfId="7418"/>
    <cellStyle name="Normal 57 3 2 3 4 3" xfId="3808"/>
    <cellStyle name="Normal 57 3 2 3 4 3 2" xfId="8823"/>
    <cellStyle name="Normal 57 3 2 3 4 4" xfId="6534"/>
    <cellStyle name="Normal 57 3 2 3 4 5" xfId="10277"/>
    <cellStyle name="Normal 57 3 2 3 4 6" xfId="5011"/>
    <cellStyle name="Normal 57 3 2 3 5" xfId="612"/>
    <cellStyle name="Normal 57 3 2 3 5 2" xfId="2396"/>
    <cellStyle name="Normal 57 3 2 3 5 2 2" xfId="7678"/>
    <cellStyle name="Normal 57 3 2 3 5 3" xfId="4059"/>
    <cellStyle name="Normal 57 3 2 3 5 3 2" xfId="9074"/>
    <cellStyle name="Normal 57 3 2 3 5 4" xfId="5970"/>
    <cellStyle name="Normal 57 3 2 3 5 5" xfId="10528"/>
    <cellStyle name="Normal 57 3 2 3 5 6" xfId="5272"/>
    <cellStyle name="Normal 57 3 2 3 6" xfId="1567"/>
    <cellStyle name="Normal 57 3 2 3 6 2" xfId="6856"/>
    <cellStyle name="Normal 57 3 2 3 7" xfId="3015"/>
    <cellStyle name="Normal 57 3 2 3 7 2" xfId="8031"/>
    <cellStyle name="Normal 57 3 2 3 8" xfId="5592"/>
    <cellStyle name="Normal 57 3 2 3 9" xfId="9485"/>
    <cellStyle name="Normal 57 3 2 3_Degree data" xfId="2751"/>
    <cellStyle name="Normal 57 3 2 4" xfId="319"/>
    <cellStyle name="Normal 57 3 2 4 2" xfId="1180"/>
    <cellStyle name="Normal 57 3 2 4 2 2" xfId="2131"/>
    <cellStyle name="Normal 57 3 2 4 2 2 2" xfId="7420"/>
    <cellStyle name="Normal 57 3 2 4 2 3" xfId="3461"/>
    <cellStyle name="Normal 57 3 2 4 2 3 2" xfId="8477"/>
    <cellStyle name="Normal 57 3 2 4 2 4" xfId="6536"/>
    <cellStyle name="Normal 57 3 2 4 2 5" xfId="9931"/>
    <cellStyle name="Normal 57 3 2 4 2 6" xfId="5013"/>
    <cellStyle name="Normal 57 3 2 4 3" xfId="828"/>
    <cellStyle name="Normal 57 3 2 4 3 2" xfId="2496"/>
    <cellStyle name="Normal 57 3 2 4 3 2 2" xfId="7778"/>
    <cellStyle name="Normal 57 3 2 4 3 3" xfId="3810"/>
    <cellStyle name="Normal 57 3 2 4 3 3 2" xfId="8825"/>
    <cellStyle name="Normal 57 3 2 4 3 4" xfId="6185"/>
    <cellStyle name="Normal 57 3 2 4 3 5" xfId="10279"/>
    <cellStyle name="Normal 57 3 2 4 3 6" xfId="5372"/>
    <cellStyle name="Normal 57 3 2 4 4" xfId="1780"/>
    <cellStyle name="Normal 57 3 2 4 4 2" xfId="4159"/>
    <cellStyle name="Normal 57 3 2 4 4 2 2" xfId="9174"/>
    <cellStyle name="Normal 57 3 2 4 4 3" xfId="10628"/>
    <cellStyle name="Normal 57 3 2 4 4 4" xfId="7069"/>
    <cellStyle name="Normal 57 3 2 4 5" xfId="3115"/>
    <cellStyle name="Normal 57 3 2 4 5 2" xfId="8131"/>
    <cellStyle name="Normal 57 3 2 4 6" xfId="5692"/>
    <cellStyle name="Normal 57 3 2 4 7" xfId="9585"/>
    <cellStyle name="Normal 57 3 2 4 8" xfId="4662"/>
    <cellStyle name="Normal 57 3 2 4_Degree data" xfId="2753"/>
    <cellStyle name="Normal 57 3 2 5" xfId="671"/>
    <cellStyle name="Normal 57 3 2 5 2" xfId="1181"/>
    <cellStyle name="Normal 57 3 2 5 2 2" xfId="2132"/>
    <cellStyle name="Normal 57 3 2 5 2 2 2" xfId="7421"/>
    <cellStyle name="Normal 57 3 2 5 2 3" xfId="3462"/>
    <cellStyle name="Normal 57 3 2 5 2 3 2" xfId="8478"/>
    <cellStyle name="Normal 57 3 2 5 2 4" xfId="6537"/>
    <cellStyle name="Normal 57 3 2 5 2 5" xfId="9932"/>
    <cellStyle name="Normal 57 3 2 5 2 6" xfId="5014"/>
    <cellStyle name="Normal 57 3 2 5 3" xfId="1401"/>
    <cellStyle name="Normal 57 3 2 5 3 2" xfId="2339"/>
    <cellStyle name="Normal 57 3 2 5 3 2 2" xfId="7621"/>
    <cellStyle name="Normal 57 3 2 5 3 3" xfId="3811"/>
    <cellStyle name="Normal 57 3 2 5 3 3 2" xfId="8826"/>
    <cellStyle name="Normal 57 3 2 5 3 4" xfId="6697"/>
    <cellStyle name="Normal 57 3 2 5 3 5" xfId="10280"/>
    <cellStyle name="Normal 57 3 2 5 3 6" xfId="5215"/>
    <cellStyle name="Normal 57 3 2 5 4" xfId="1623"/>
    <cellStyle name="Normal 57 3 2 5 4 2" xfId="4002"/>
    <cellStyle name="Normal 57 3 2 5 4 2 2" xfId="9017"/>
    <cellStyle name="Normal 57 3 2 5 4 3" xfId="10471"/>
    <cellStyle name="Normal 57 3 2 5 4 4" xfId="6912"/>
    <cellStyle name="Normal 57 3 2 5 5" xfId="2956"/>
    <cellStyle name="Normal 57 3 2 5 5 2" xfId="7972"/>
    <cellStyle name="Normal 57 3 2 5 6" xfId="6028"/>
    <cellStyle name="Normal 57 3 2 5 7" xfId="9428"/>
    <cellStyle name="Normal 57 3 2 5 8" xfId="4505"/>
    <cellStyle name="Normal 57 3 2 5_Degree data" xfId="2754"/>
    <cellStyle name="Normal 57 3 2 6" xfId="1175"/>
    <cellStyle name="Normal 57 3 2 6 2" xfId="2126"/>
    <cellStyle name="Normal 57 3 2 6 2 2" xfId="7415"/>
    <cellStyle name="Normal 57 3 2 6 3" xfId="3456"/>
    <cellStyle name="Normal 57 3 2 6 3 2" xfId="8472"/>
    <cellStyle name="Normal 57 3 2 6 4" xfId="6531"/>
    <cellStyle name="Normal 57 3 2 6 5" xfId="9926"/>
    <cellStyle name="Normal 57 3 2 6 6" xfId="5008"/>
    <cellStyle name="Normal 57 3 2 7" xfId="505"/>
    <cellStyle name="Normal 57 3 2 7 2" xfId="2294"/>
    <cellStyle name="Normal 57 3 2 7 2 2" xfId="7576"/>
    <cellStyle name="Normal 57 3 2 7 3" xfId="3805"/>
    <cellStyle name="Normal 57 3 2 7 3 2" xfId="8820"/>
    <cellStyle name="Normal 57 3 2 7 4" xfId="5866"/>
    <cellStyle name="Normal 57 3 2 7 5" xfId="10274"/>
    <cellStyle name="Normal 57 3 2 7 6" xfId="5170"/>
    <cellStyle name="Normal 57 3 2 8" xfId="1463"/>
    <cellStyle name="Normal 57 3 2 8 2" xfId="3957"/>
    <cellStyle name="Normal 57 3 2 8 2 2" xfId="8972"/>
    <cellStyle name="Normal 57 3 2 8 3" xfId="10426"/>
    <cellStyle name="Normal 57 3 2 8 4" xfId="6752"/>
    <cellStyle name="Normal 57 3 2 9" xfId="2911"/>
    <cellStyle name="Normal 57 3 2 9 2" xfId="9383"/>
    <cellStyle name="Normal 57 3 2 9 3" xfId="7927"/>
    <cellStyle name="Normal 57 3 2_Degree data" xfId="2748"/>
    <cellStyle name="Normal 57 3 3" xfId="128"/>
    <cellStyle name="Normal 57 3 3 10" xfId="5521"/>
    <cellStyle name="Normal 57 3 3 11" xfId="9341"/>
    <cellStyle name="Normal 57 3 3 12" xfId="4333"/>
    <cellStyle name="Normal 57 3 3 2" xfId="249"/>
    <cellStyle name="Normal 57 3 3 2 10" xfId="4376"/>
    <cellStyle name="Normal 57 3 3 2 2" xfId="351"/>
    <cellStyle name="Normal 57 3 3 2 2 2" xfId="1184"/>
    <cellStyle name="Normal 57 3 3 2 2 2 2" xfId="2135"/>
    <cellStyle name="Normal 57 3 3 2 2 2 2 2" xfId="7424"/>
    <cellStyle name="Normal 57 3 3 2 2 2 3" xfId="3465"/>
    <cellStyle name="Normal 57 3 3 2 2 2 3 2" xfId="8481"/>
    <cellStyle name="Normal 57 3 3 2 2 2 4" xfId="6540"/>
    <cellStyle name="Normal 57 3 3 2 2 2 5" xfId="9935"/>
    <cellStyle name="Normal 57 3 3 2 2 2 6" xfId="5017"/>
    <cellStyle name="Normal 57 3 3 2 2 3" xfId="859"/>
    <cellStyle name="Normal 57 3 3 2 2 3 2" xfId="2527"/>
    <cellStyle name="Normal 57 3 3 2 2 3 2 2" xfId="7809"/>
    <cellStyle name="Normal 57 3 3 2 2 3 3" xfId="3814"/>
    <cellStyle name="Normal 57 3 3 2 2 3 3 2" xfId="8829"/>
    <cellStyle name="Normal 57 3 3 2 2 3 4" xfId="6216"/>
    <cellStyle name="Normal 57 3 3 2 2 3 5" xfId="10283"/>
    <cellStyle name="Normal 57 3 3 2 2 3 6" xfId="5403"/>
    <cellStyle name="Normal 57 3 3 2 2 4" xfId="1811"/>
    <cellStyle name="Normal 57 3 3 2 2 4 2" xfId="4190"/>
    <cellStyle name="Normal 57 3 3 2 2 4 2 2" xfId="9205"/>
    <cellStyle name="Normal 57 3 3 2 2 4 3" xfId="10659"/>
    <cellStyle name="Normal 57 3 3 2 2 4 4" xfId="7100"/>
    <cellStyle name="Normal 57 3 3 2 2 5" xfId="3146"/>
    <cellStyle name="Normal 57 3 3 2 2 5 2" xfId="8162"/>
    <cellStyle name="Normal 57 3 3 2 2 6" xfId="5723"/>
    <cellStyle name="Normal 57 3 3 2 2 7" xfId="9616"/>
    <cellStyle name="Normal 57 3 3 2 2 8" xfId="4693"/>
    <cellStyle name="Normal 57 3 3 2 2_Degree data" xfId="2757"/>
    <cellStyle name="Normal 57 3 3 2 3" xfId="759"/>
    <cellStyle name="Normal 57 3 3 2 3 2" xfId="1711"/>
    <cellStyle name="Normal 57 3 3 2 3 2 2" xfId="7000"/>
    <cellStyle name="Normal 57 3 3 2 3 3" xfId="3464"/>
    <cellStyle name="Normal 57 3 3 2 3 3 2" xfId="8480"/>
    <cellStyle name="Normal 57 3 3 2 3 4" xfId="6116"/>
    <cellStyle name="Normal 57 3 3 2 3 5" xfId="9934"/>
    <cellStyle name="Normal 57 3 3 2 3 6" xfId="4593"/>
    <cellStyle name="Normal 57 3 3 2 4" xfId="1183"/>
    <cellStyle name="Normal 57 3 3 2 4 2" xfId="2134"/>
    <cellStyle name="Normal 57 3 3 2 4 2 2" xfId="7423"/>
    <cellStyle name="Normal 57 3 3 2 4 3" xfId="3813"/>
    <cellStyle name="Normal 57 3 3 2 4 3 2" xfId="8828"/>
    <cellStyle name="Normal 57 3 3 2 4 4" xfId="6539"/>
    <cellStyle name="Normal 57 3 3 2 4 5" xfId="10282"/>
    <cellStyle name="Normal 57 3 3 2 4 6" xfId="5016"/>
    <cellStyle name="Normal 57 3 3 2 5" xfId="538"/>
    <cellStyle name="Normal 57 3 3 2 5 2" xfId="2427"/>
    <cellStyle name="Normal 57 3 3 2 5 2 2" xfId="7709"/>
    <cellStyle name="Normal 57 3 3 2 5 3" xfId="4090"/>
    <cellStyle name="Normal 57 3 3 2 5 3 2" xfId="9105"/>
    <cellStyle name="Normal 57 3 3 2 5 4" xfId="5897"/>
    <cellStyle name="Normal 57 3 3 2 5 5" xfId="10559"/>
    <cellStyle name="Normal 57 3 3 2 5 6" xfId="5303"/>
    <cellStyle name="Normal 57 3 3 2 6" xfId="1494"/>
    <cellStyle name="Normal 57 3 3 2 6 2" xfId="6783"/>
    <cellStyle name="Normal 57 3 3 2 7" xfId="3046"/>
    <cellStyle name="Normal 57 3 3 2 7 2" xfId="8062"/>
    <cellStyle name="Normal 57 3 3 2 8" xfId="5623"/>
    <cellStyle name="Normal 57 3 3 2 9" xfId="9516"/>
    <cellStyle name="Normal 57 3 3 2_Degree data" xfId="2756"/>
    <cellStyle name="Normal 57 3 3 3" xfId="204"/>
    <cellStyle name="Normal 57 3 3 3 10" xfId="4438"/>
    <cellStyle name="Normal 57 3 3 3 2" xfId="415"/>
    <cellStyle name="Normal 57 3 3 3 2 2" xfId="1186"/>
    <cellStyle name="Normal 57 3 3 3 2 2 2" xfId="2137"/>
    <cellStyle name="Normal 57 3 3 3 2 2 2 2" xfId="7426"/>
    <cellStyle name="Normal 57 3 3 3 2 2 3" xfId="3467"/>
    <cellStyle name="Normal 57 3 3 3 2 2 3 2" xfId="8483"/>
    <cellStyle name="Normal 57 3 3 3 2 2 4" xfId="6542"/>
    <cellStyle name="Normal 57 3 3 3 2 2 5" xfId="9937"/>
    <cellStyle name="Normal 57 3 3 3 2 2 6" xfId="5019"/>
    <cellStyle name="Normal 57 3 3 3 2 3" xfId="921"/>
    <cellStyle name="Normal 57 3 3 3 2 3 2" xfId="2589"/>
    <cellStyle name="Normal 57 3 3 3 2 3 2 2" xfId="7871"/>
    <cellStyle name="Normal 57 3 3 3 2 3 3" xfId="3816"/>
    <cellStyle name="Normal 57 3 3 3 2 3 3 2" xfId="8831"/>
    <cellStyle name="Normal 57 3 3 3 2 3 4" xfId="6278"/>
    <cellStyle name="Normal 57 3 3 3 2 3 5" xfId="10285"/>
    <cellStyle name="Normal 57 3 3 3 2 3 6" xfId="5465"/>
    <cellStyle name="Normal 57 3 3 3 2 4" xfId="1873"/>
    <cellStyle name="Normal 57 3 3 3 2 4 2" xfId="4252"/>
    <cellStyle name="Normal 57 3 3 3 2 4 2 2" xfId="9267"/>
    <cellStyle name="Normal 57 3 3 3 2 4 3" xfId="10721"/>
    <cellStyle name="Normal 57 3 3 3 2 4 4" xfId="7162"/>
    <cellStyle name="Normal 57 3 3 3 2 5" xfId="3208"/>
    <cellStyle name="Normal 57 3 3 3 2 5 2" xfId="8224"/>
    <cellStyle name="Normal 57 3 3 3 2 6" xfId="5785"/>
    <cellStyle name="Normal 57 3 3 3 2 7" xfId="9678"/>
    <cellStyle name="Normal 57 3 3 3 2 8" xfId="4755"/>
    <cellStyle name="Normal 57 3 3 3 2_Degree data" xfId="2759"/>
    <cellStyle name="Normal 57 3 3 3 3" xfId="716"/>
    <cellStyle name="Normal 57 3 3 3 3 2" xfId="1668"/>
    <cellStyle name="Normal 57 3 3 3 3 2 2" xfId="6957"/>
    <cellStyle name="Normal 57 3 3 3 3 3" xfId="3466"/>
    <cellStyle name="Normal 57 3 3 3 3 3 2" xfId="8482"/>
    <cellStyle name="Normal 57 3 3 3 3 4" xfId="6073"/>
    <cellStyle name="Normal 57 3 3 3 3 5" xfId="9936"/>
    <cellStyle name="Normal 57 3 3 3 3 6" xfId="4550"/>
    <cellStyle name="Normal 57 3 3 3 4" xfId="1185"/>
    <cellStyle name="Normal 57 3 3 3 4 2" xfId="2136"/>
    <cellStyle name="Normal 57 3 3 3 4 2 2" xfId="7425"/>
    <cellStyle name="Normal 57 3 3 3 4 3" xfId="3815"/>
    <cellStyle name="Normal 57 3 3 3 4 3 2" xfId="8830"/>
    <cellStyle name="Normal 57 3 3 3 4 4" xfId="6541"/>
    <cellStyle name="Normal 57 3 3 3 4 5" xfId="10284"/>
    <cellStyle name="Normal 57 3 3 3 4 6" xfId="5018"/>
    <cellStyle name="Normal 57 3 3 3 5" xfId="601"/>
    <cellStyle name="Normal 57 3 3 3 5 2" xfId="2384"/>
    <cellStyle name="Normal 57 3 3 3 5 2 2" xfId="7666"/>
    <cellStyle name="Normal 57 3 3 3 5 3" xfId="4047"/>
    <cellStyle name="Normal 57 3 3 3 5 3 2" xfId="9062"/>
    <cellStyle name="Normal 57 3 3 3 5 4" xfId="5959"/>
    <cellStyle name="Normal 57 3 3 3 5 5" xfId="10516"/>
    <cellStyle name="Normal 57 3 3 3 5 6" xfId="5260"/>
    <cellStyle name="Normal 57 3 3 3 6" xfId="1556"/>
    <cellStyle name="Normal 57 3 3 3 6 2" xfId="6845"/>
    <cellStyle name="Normal 57 3 3 3 7" xfId="3003"/>
    <cellStyle name="Normal 57 3 3 3 7 2" xfId="8019"/>
    <cellStyle name="Normal 57 3 3 3 8" xfId="5580"/>
    <cellStyle name="Normal 57 3 3 3 9" xfId="9473"/>
    <cellStyle name="Normal 57 3 3 3_Degree data" xfId="2758"/>
    <cellStyle name="Normal 57 3 3 4" xfId="307"/>
    <cellStyle name="Normal 57 3 3 4 2" xfId="1187"/>
    <cellStyle name="Normal 57 3 3 4 2 2" xfId="2138"/>
    <cellStyle name="Normal 57 3 3 4 2 2 2" xfId="7427"/>
    <cellStyle name="Normal 57 3 3 4 2 3" xfId="3468"/>
    <cellStyle name="Normal 57 3 3 4 2 3 2" xfId="8484"/>
    <cellStyle name="Normal 57 3 3 4 2 4" xfId="6543"/>
    <cellStyle name="Normal 57 3 3 4 2 5" xfId="9938"/>
    <cellStyle name="Normal 57 3 3 4 2 6" xfId="5020"/>
    <cellStyle name="Normal 57 3 3 4 3" xfId="816"/>
    <cellStyle name="Normal 57 3 3 4 3 2" xfId="2484"/>
    <cellStyle name="Normal 57 3 3 4 3 2 2" xfId="7766"/>
    <cellStyle name="Normal 57 3 3 4 3 3" xfId="3817"/>
    <cellStyle name="Normal 57 3 3 4 3 3 2" xfId="8832"/>
    <cellStyle name="Normal 57 3 3 4 3 4" xfId="6173"/>
    <cellStyle name="Normal 57 3 3 4 3 5" xfId="10286"/>
    <cellStyle name="Normal 57 3 3 4 3 6" xfId="5360"/>
    <cellStyle name="Normal 57 3 3 4 4" xfId="1768"/>
    <cellStyle name="Normal 57 3 3 4 4 2" xfId="4147"/>
    <cellStyle name="Normal 57 3 3 4 4 2 2" xfId="9162"/>
    <cellStyle name="Normal 57 3 3 4 4 3" xfId="10616"/>
    <cellStyle name="Normal 57 3 3 4 4 4" xfId="7057"/>
    <cellStyle name="Normal 57 3 3 4 5" xfId="3103"/>
    <cellStyle name="Normal 57 3 3 4 5 2" xfId="8119"/>
    <cellStyle name="Normal 57 3 3 4 6" xfId="5680"/>
    <cellStyle name="Normal 57 3 3 4 7" xfId="9573"/>
    <cellStyle name="Normal 57 3 3 4 8" xfId="4650"/>
    <cellStyle name="Normal 57 3 3 4_Degree data" xfId="2760"/>
    <cellStyle name="Normal 57 3 3 5" xfId="657"/>
    <cellStyle name="Normal 57 3 3 5 2" xfId="1609"/>
    <cellStyle name="Normal 57 3 3 5 2 2" xfId="6898"/>
    <cellStyle name="Normal 57 3 3 5 3" xfId="3463"/>
    <cellStyle name="Normal 57 3 3 5 3 2" xfId="8479"/>
    <cellStyle name="Normal 57 3 3 5 4" xfId="6014"/>
    <cellStyle name="Normal 57 3 3 5 5" xfId="9933"/>
    <cellStyle name="Normal 57 3 3 5 6" xfId="4491"/>
    <cellStyle name="Normal 57 3 3 6" xfId="1182"/>
    <cellStyle name="Normal 57 3 3 6 2" xfId="2133"/>
    <cellStyle name="Normal 57 3 3 6 2 2" xfId="7422"/>
    <cellStyle name="Normal 57 3 3 6 3" xfId="3812"/>
    <cellStyle name="Normal 57 3 3 6 3 2" xfId="8827"/>
    <cellStyle name="Normal 57 3 3 6 4" xfId="6538"/>
    <cellStyle name="Normal 57 3 3 6 5" xfId="10281"/>
    <cellStyle name="Normal 57 3 3 6 6" xfId="5015"/>
    <cellStyle name="Normal 57 3 3 7" xfId="492"/>
    <cellStyle name="Normal 57 3 3 7 2" xfId="2325"/>
    <cellStyle name="Normal 57 3 3 7 2 2" xfId="7607"/>
    <cellStyle name="Normal 57 3 3 7 3" xfId="3988"/>
    <cellStyle name="Normal 57 3 3 7 3 2" xfId="9003"/>
    <cellStyle name="Normal 57 3 3 7 4" xfId="5853"/>
    <cellStyle name="Normal 57 3 3 7 5" xfId="10457"/>
    <cellStyle name="Normal 57 3 3 7 6" xfId="5201"/>
    <cellStyle name="Normal 57 3 3 8" xfId="1451"/>
    <cellStyle name="Normal 57 3 3 8 2" xfId="9414"/>
    <cellStyle name="Normal 57 3 3 8 3" xfId="6740"/>
    <cellStyle name="Normal 57 3 3 9" xfId="2942"/>
    <cellStyle name="Normal 57 3 3 9 2" xfId="7958"/>
    <cellStyle name="Normal 57 3 3_Degree data" xfId="2755"/>
    <cellStyle name="Normal 57 3 4" xfId="243"/>
    <cellStyle name="Normal 57 3 4 10" xfId="4370"/>
    <cellStyle name="Normal 57 3 4 2" xfId="345"/>
    <cellStyle name="Normal 57 3 4 2 2" xfId="1189"/>
    <cellStyle name="Normal 57 3 4 2 2 2" xfId="2140"/>
    <cellStyle name="Normal 57 3 4 2 2 2 2" xfId="7429"/>
    <cellStyle name="Normal 57 3 4 2 2 3" xfId="3470"/>
    <cellStyle name="Normal 57 3 4 2 2 3 2" xfId="8486"/>
    <cellStyle name="Normal 57 3 4 2 2 4" xfId="6545"/>
    <cellStyle name="Normal 57 3 4 2 2 5" xfId="9940"/>
    <cellStyle name="Normal 57 3 4 2 2 6" xfId="5022"/>
    <cellStyle name="Normal 57 3 4 2 3" xfId="853"/>
    <cellStyle name="Normal 57 3 4 2 3 2" xfId="2521"/>
    <cellStyle name="Normal 57 3 4 2 3 2 2" xfId="7803"/>
    <cellStyle name="Normal 57 3 4 2 3 3" xfId="3819"/>
    <cellStyle name="Normal 57 3 4 2 3 3 2" xfId="8834"/>
    <cellStyle name="Normal 57 3 4 2 3 4" xfId="6210"/>
    <cellStyle name="Normal 57 3 4 2 3 5" xfId="10288"/>
    <cellStyle name="Normal 57 3 4 2 3 6" xfId="5397"/>
    <cellStyle name="Normal 57 3 4 2 4" xfId="1805"/>
    <cellStyle name="Normal 57 3 4 2 4 2" xfId="4184"/>
    <cellStyle name="Normal 57 3 4 2 4 2 2" xfId="9199"/>
    <cellStyle name="Normal 57 3 4 2 4 3" xfId="10653"/>
    <cellStyle name="Normal 57 3 4 2 4 4" xfId="7094"/>
    <cellStyle name="Normal 57 3 4 2 5" xfId="3140"/>
    <cellStyle name="Normal 57 3 4 2 5 2" xfId="8156"/>
    <cellStyle name="Normal 57 3 4 2 6" xfId="5717"/>
    <cellStyle name="Normal 57 3 4 2 7" xfId="9610"/>
    <cellStyle name="Normal 57 3 4 2 8" xfId="4687"/>
    <cellStyle name="Normal 57 3 4 2_Degree data" xfId="2762"/>
    <cellStyle name="Normal 57 3 4 3" xfId="753"/>
    <cellStyle name="Normal 57 3 4 3 2" xfId="1705"/>
    <cellStyle name="Normal 57 3 4 3 2 2" xfId="6994"/>
    <cellStyle name="Normal 57 3 4 3 3" xfId="3469"/>
    <cellStyle name="Normal 57 3 4 3 3 2" xfId="8485"/>
    <cellStyle name="Normal 57 3 4 3 4" xfId="6110"/>
    <cellStyle name="Normal 57 3 4 3 5" xfId="9939"/>
    <cellStyle name="Normal 57 3 4 3 6" xfId="4587"/>
    <cellStyle name="Normal 57 3 4 4" xfId="1188"/>
    <cellStyle name="Normal 57 3 4 4 2" xfId="2139"/>
    <cellStyle name="Normal 57 3 4 4 2 2" xfId="7428"/>
    <cellStyle name="Normal 57 3 4 4 3" xfId="3818"/>
    <cellStyle name="Normal 57 3 4 4 3 2" xfId="8833"/>
    <cellStyle name="Normal 57 3 4 4 4" xfId="6544"/>
    <cellStyle name="Normal 57 3 4 4 5" xfId="10287"/>
    <cellStyle name="Normal 57 3 4 4 6" xfId="5021"/>
    <cellStyle name="Normal 57 3 4 5" xfId="532"/>
    <cellStyle name="Normal 57 3 4 5 2" xfId="2421"/>
    <cellStyle name="Normal 57 3 4 5 2 2" xfId="7703"/>
    <cellStyle name="Normal 57 3 4 5 3" xfId="4084"/>
    <cellStyle name="Normal 57 3 4 5 3 2" xfId="9099"/>
    <cellStyle name="Normal 57 3 4 5 4" xfId="5891"/>
    <cellStyle name="Normal 57 3 4 5 5" xfId="10553"/>
    <cellStyle name="Normal 57 3 4 5 6" xfId="5297"/>
    <cellStyle name="Normal 57 3 4 6" xfId="1488"/>
    <cellStyle name="Normal 57 3 4 6 2" xfId="6777"/>
    <cellStyle name="Normal 57 3 4 7" xfId="3040"/>
    <cellStyle name="Normal 57 3 4 7 2" xfId="8056"/>
    <cellStyle name="Normal 57 3 4 8" xfId="5617"/>
    <cellStyle name="Normal 57 3 4 9" xfId="9510"/>
    <cellStyle name="Normal 57 3 4_Degree data" xfId="2761"/>
    <cellStyle name="Normal 57 3 5" xfId="183"/>
    <cellStyle name="Normal 57 3 5 10" xfId="4420"/>
    <cellStyle name="Normal 57 3 5 2" xfId="397"/>
    <cellStyle name="Normal 57 3 5 2 2" xfId="1191"/>
    <cellStyle name="Normal 57 3 5 2 2 2" xfId="2142"/>
    <cellStyle name="Normal 57 3 5 2 2 2 2" xfId="7431"/>
    <cellStyle name="Normal 57 3 5 2 2 3" xfId="3472"/>
    <cellStyle name="Normal 57 3 5 2 2 3 2" xfId="8488"/>
    <cellStyle name="Normal 57 3 5 2 2 4" xfId="6547"/>
    <cellStyle name="Normal 57 3 5 2 2 5" xfId="9942"/>
    <cellStyle name="Normal 57 3 5 2 2 6" xfId="5024"/>
    <cellStyle name="Normal 57 3 5 2 3" xfId="903"/>
    <cellStyle name="Normal 57 3 5 2 3 2" xfId="2571"/>
    <cellStyle name="Normal 57 3 5 2 3 2 2" xfId="7853"/>
    <cellStyle name="Normal 57 3 5 2 3 3" xfId="3821"/>
    <cellStyle name="Normal 57 3 5 2 3 3 2" xfId="8836"/>
    <cellStyle name="Normal 57 3 5 2 3 4" xfId="6260"/>
    <cellStyle name="Normal 57 3 5 2 3 5" xfId="10290"/>
    <cellStyle name="Normal 57 3 5 2 3 6" xfId="5447"/>
    <cellStyle name="Normal 57 3 5 2 4" xfId="1855"/>
    <cellStyle name="Normal 57 3 5 2 4 2" xfId="4234"/>
    <cellStyle name="Normal 57 3 5 2 4 2 2" xfId="9249"/>
    <cellStyle name="Normal 57 3 5 2 4 3" xfId="10703"/>
    <cellStyle name="Normal 57 3 5 2 4 4" xfId="7144"/>
    <cellStyle name="Normal 57 3 5 2 5" xfId="3190"/>
    <cellStyle name="Normal 57 3 5 2 5 2" xfId="8206"/>
    <cellStyle name="Normal 57 3 5 2 6" xfId="5767"/>
    <cellStyle name="Normal 57 3 5 2 7" xfId="9660"/>
    <cellStyle name="Normal 57 3 5 2 8" xfId="4737"/>
    <cellStyle name="Normal 57 3 5 2_Degree data" xfId="2764"/>
    <cellStyle name="Normal 57 3 5 3" xfId="698"/>
    <cellStyle name="Normal 57 3 5 3 2" xfId="1650"/>
    <cellStyle name="Normal 57 3 5 3 2 2" xfId="6939"/>
    <cellStyle name="Normal 57 3 5 3 3" xfId="3471"/>
    <cellStyle name="Normal 57 3 5 3 3 2" xfId="8487"/>
    <cellStyle name="Normal 57 3 5 3 4" xfId="6055"/>
    <cellStyle name="Normal 57 3 5 3 5" xfId="9941"/>
    <cellStyle name="Normal 57 3 5 3 6" xfId="4532"/>
    <cellStyle name="Normal 57 3 5 4" xfId="1190"/>
    <cellStyle name="Normal 57 3 5 4 2" xfId="2141"/>
    <cellStyle name="Normal 57 3 5 4 2 2" xfId="7430"/>
    <cellStyle name="Normal 57 3 5 4 3" xfId="3820"/>
    <cellStyle name="Normal 57 3 5 4 3 2" xfId="8835"/>
    <cellStyle name="Normal 57 3 5 4 4" xfId="6546"/>
    <cellStyle name="Normal 57 3 5 4 5" xfId="10289"/>
    <cellStyle name="Normal 57 3 5 4 6" xfId="5023"/>
    <cellStyle name="Normal 57 3 5 5" xfId="583"/>
    <cellStyle name="Normal 57 3 5 5 2" xfId="2366"/>
    <cellStyle name="Normal 57 3 5 5 2 2" xfId="7648"/>
    <cellStyle name="Normal 57 3 5 5 3" xfId="4029"/>
    <cellStyle name="Normal 57 3 5 5 3 2" xfId="9044"/>
    <cellStyle name="Normal 57 3 5 5 4" xfId="5941"/>
    <cellStyle name="Normal 57 3 5 5 5" xfId="10498"/>
    <cellStyle name="Normal 57 3 5 5 6" xfId="5242"/>
    <cellStyle name="Normal 57 3 5 6" xfId="1538"/>
    <cellStyle name="Normal 57 3 5 6 2" xfId="6827"/>
    <cellStyle name="Normal 57 3 5 7" xfId="2985"/>
    <cellStyle name="Normal 57 3 5 7 2" xfId="8001"/>
    <cellStyle name="Normal 57 3 5 8" xfId="5562"/>
    <cellStyle name="Normal 57 3 5 9" xfId="9455"/>
    <cellStyle name="Normal 57 3 5_Degree data" xfId="2763"/>
    <cellStyle name="Normal 57 3 6" xfId="289"/>
    <cellStyle name="Normal 57 3 6 2" xfId="1192"/>
    <cellStyle name="Normal 57 3 6 2 2" xfId="2143"/>
    <cellStyle name="Normal 57 3 6 2 2 2" xfId="7432"/>
    <cellStyle name="Normal 57 3 6 2 3" xfId="3473"/>
    <cellStyle name="Normal 57 3 6 2 3 2" xfId="8489"/>
    <cellStyle name="Normal 57 3 6 2 4" xfId="6548"/>
    <cellStyle name="Normal 57 3 6 2 5" xfId="9943"/>
    <cellStyle name="Normal 57 3 6 2 6" xfId="5025"/>
    <cellStyle name="Normal 57 3 6 3" xfId="798"/>
    <cellStyle name="Normal 57 3 6 3 2" xfId="2466"/>
    <cellStyle name="Normal 57 3 6 3 2 2" xfId="7748"/>
    <cellStyle name="Normal 57 3 6 3 3" xfId="3822"/>
    <cellStyle name="Normal 57 3 6 3 3 2" xfId="8837"/>
    <cellStyle name="Normal 57 3 6 3 4" xfId="6155"/>
    <cellStyle name="Normal 57 3 6 3 5" xfId="10291"/>
    <cellStyle name="Normal 57 3 6 3 6" xfId="5342"/>
    <cellStyle name="Normal 57 3 6 4" xfId="1750"/>
    <cellStyle name="Normal 57 3 6 4 2" xfId="4129"/>
    <cellStyle name="Normal 57 3 6 4 2 2" xfId="9144"/>
    <cellStyle name="Normal 57 3 6 4 3" xfId="10598"/>
    <cellStyle name="Normal 57 3 6 4 4" xfId="7039"/>
    <cellStyle name="Normal 57 3 6 5" xfId="3085"/>
    <cellStyle name="Normal 57 3 6 5 2" xfId="8101"/>
    <cellStyle name="Normal 57 3 6 6" xfId="5662"/>
    <cellStyle name="Normal 57 3 6 7" xfId="9555"/>
    <cellStyle name="Normal 57 3 6 8" xfId="4632"/>
    <cellStyle name="Normal 57 3 6_Degree data" xfId="2765"/>
    <cellStyle name="Normal 57 3 7" xfId="646"/>
    <cellStyle name="Normal 57 3 7 2" xfId="1193"/>
    <cellStyle name="Normal 57 3 7 2 2" xfId="2144"/>
    <cellStyle name="Normal 57 3 7 2 2 2" xfId="7433"/>
    <cellStyle name="Normal 57 3 7 2 3" xfId="3474"/>
    <cellStyle name="Normal 57 3 7 2 3 2" xfId="8490"/>
    <cellStyle name="Normal 57 3 7 2 4" xfId="6549"/>
    <cellStyle name="Normal 57 3 7 2 5" xfId="9944"/>
    <cellStyle name="Normal 57 3 7 2 6" xfId="5026"/>
    <cellStyle name="Normal 57 3 7 3" xfId="1402"/>
    <cellStyle name="Normal 57 3 7 3 2" xfId="2314"/>
    <cellStyle name="Normal 57 3 7 3 2 2" xfId="7596"/>
    <cellStyle name="Normal 57 3 7 3 3" xfId="3823"/>
    <cellStyle name="Normal 57 3 7 3 3 2" xfId="8838"/>
    <cellStyle name="Normal 57 3 7 3 4" xfId="6698"/>
    <cellStyle name="Normal 57 3 7 3 5" xfId="10292"/>
    <cellStyle name="Normal 57 3 7 3 6" xfId="5190"/>
    <cellStyle name="Normal 57 3 7 4" xfId="1598"/>
    <cellStyle name="Normal 57 3 7 4 2" xfId="3977"/>
    <cellStyle name="Normal 57 3 7 4 2 2" xfId="8992"/>
    <cellStyle name="Normal 57 3 7 4 3" xfId="10446"/>
    <cellStyle name="Normal 57 3 7 4 4" xfId="6887"/>
    <cellStyle name="Normal 57 3 7 5" xfId="2931"/>
    <cellStyle name="Normal 57 3 7 5 2" xfId="7947"/>
    <cellStyle name="Normal 57 3 7 6" xfId="6003"/>
    <cellStyle name="Normal 57 3 7 7" xfId="9403"/>
    <cellStyle name="Normal 57 3 7 8" xfId="4480"/>
    <cellStyle name="Normal 57 3 7_Degree data" xfId="2766"/>
    <cellStyle name="Normal 57 3 8" xfId="1174"/>
    <cellStyle name="Normal 57 3 8 2" xfId="2125"/>
    <cellStyle name="Normal 57 3 8 2 2" xfId="7414"/>
    <cellStyle name="Normal 57 3 8 3" xfId="3455"/>
    <cellStyle name="Normal 57 3 8 3 2" xfId="8471"/>
    <cellStyle name="Normal 57 3 8 4" xfId="6530"/>
    <cellStyle name="Normal 57 3 8 5" xfId="9925"/>
    <cellStyle name="Normal 57 3 8 6" xfId="5007"/>
    <cellStyle name="Normal 57 3 9" xfId="471"/>
    <cellStyle name="Normal 57 3 9 2" xfId="2282"/>
    <cellStyle name="Normal 57 3 9 2 2" xfId="7564"/>
    <cellStyle name="Normal 57 3 9 3" xfId="3804"/>
    <cellStyle name="Normal 57 3 9 3 2" xfId="8819"/>
    <cellStyle name="Normal 57 3 9 4" xfId="5835"/>
    <cellStyle name="Normal 57 3 9 5" xfId="10273"/>
    <cellStyle name="Normal 57 3 9 6" xfId="5158"/>
    <cellStyle name="Normal 57 3_Degree data" xfId="2747"/>
    <cellStyle name="Normal 57 4" xfId="136"/>
    <cellStyle name="Normal 57 4 10" xfId="2905"/>
    <cellStyle name="Normal 57 4 10 2" xfId="9377"/>
    <cellStyle name="Normal 57 4 10 3" xfId="7921"/>
    <cellStyle name="Normal 57 4 11" xfId="5527"/>
    <cellStyle name="Normal 57 4 12" xfId="9327"/>
    <cellStyle name="Normal 57 4 13" xfId="4311"/>
    <cellStyle name="Normal 57 4 2" xfId="210"/>
    <cellStyle name="Normal 57 4 2 10" xfId="9347"/>
    <cellStyle name="Normal 57 4 2 11" xfId="4339"/>
    <cellStyle name="Normal 57 4 2 2" xfId="255"/>
    <cellStyle name="Normal 57 4 2 2 10" xfId="4382"/>
    <cellStyle name="Normal 57 4 2 2 2" xfId="357"/>
    <cellStyle name="Normal 57 4 2 2 2 2" xfId="1197"/>
    <cellStyle name="Normal 57 4 2 2 2 2 2" xfId="2148"/>
    <cellStyle name="Normal 57 4 2 2 2 2 2 2" xfId="7437"/>
    <cellStyle name="Normal 57 4 2 2 2 2 3" xfId="3478"/>
    <cellStyle name="Normal 57 4 2 2 2 2 3 2" xfId="8494"/>
    <cellStyle name="Normal 57 4 2 2 2 2 4" xfId="6553"/>
    <cellStyle name="Normal 57 4 2 2 2 2 5" xfId="9948"/>
    <cellStyle name="Normal 57 4 2 2 2 2 6" xfId="5030"/>
    <cellStyle name="Normal 57 4 2 2 2 3" xfId="865"/>
    <cellStyle name="Normal 57 4 2 2 2 3 2" xfId="2533"/>
    <cellStyle name="Normal 57 4 2 2 2 3 2 2" xfId="7815"/>
    <cellStyle name="Normal 57 4 2 2 2 3 3" xfId="3827"/>
    <cellStyle name="Normal 57 4 2 2 2 3 3 2" xfId="8842"/>
    <cellStyle name="Normal 57 4 2 2 2 3 4" xfId="6222"/>
    <cellStyle name="Normal 57 4 2 2 2 3 5" xfId="10296"/>
    <cellStyle name="Normal 57 4 2 2 2 3 6" xfId="5409"/>
    <cellStyle name="Normal 57 4 2 2 2 4" xfId="1817"/>
    <cellStyle name="Normal 57 4 2 2 2 4 2" xfId="4196"/>
    <cellStyle name="Normal 57 4 2 2 2 4 2 2" xfId="9211"/>
    <cellStyle name="Normal 57 4 2 2 2 4 3" xfId="10665"/>
    <cellStyle name="Normal 57 4 2 2 2 4 4" xfId="7106"/>
    <cellStyle name="Normal 57 4 2 2 2 5" xfId="3152"/>
    <cellStyle name="Normal 57 4 2 2 2 5 2" xfId="8168"/>
    <cellStyle name="Normal 57 4 2 2 2 6" xfId="5729"/>
    <cellStyle name="Normal 57 4 2 2 2 7" xfId="9622"/>
    <cellStyle name="Normal 57 4 2 2 2 8" xfId="4699"/>
    <cellStyle name="Normal 57 4 2 2 2_Degree data" xfId="2770"/>
    <cellStyle name="Normal 57 4 2 2 3" xfId="765"/>
    <cellStyle name="Normal 57 4 2 2 3 2" xfId="1717"/>
    <cellStyle name="Normal 57 4 2 2 3 2 2" xfId="7006"/>
    <cellStyle name="Normal 57 4 2 2 3 3" xfId="3477"/>
    <cellStyle name="Normal 57 4 2 2 3 3 2" xfId="8493"/>
    <cellStyle name="Normal 57 4 2 2 3 4" xfId="6122"/>
    <cellStyle name="Normal 57 4 2 2 3 5" xfId="9947"/>
    <cellStyle name="Normal 57 4 2 2 3 6" xfId="4599"/>
    <cellStyle name="Normal 57 4 2 2 4" xfId="1196"/>
    <cellStyle name="Normal 57 4 2 2 4 2" xfId="2147"/>
    <cellStyle name="Normal 57 4 2 2 4 2 2" xfId="7436"/>
    <cellStyle name="Normal 57 4 2 2 4 3" xfId="3826"/>
    <cellStyle name="Normal 57 4 2 2 4 3 2" xfId="8841"/>
    <cellStyle name="Normal 57 4 2 2 4 4" xfId="6552"/>
    <cellStyle name="Normal 57 4 2 2 4 5" xfId="10295"/>
    <cellStyle name="Normal 57 4 2 2 4 6" xfId="5029"/>
    <cellStyle name="Normal 57 4 2 2 5" xfId="544"/>
    <cellStyle name="Normal 57 4 2 2 5 2" xfId="2433"/>
    <cellStyle name="Normal 57 4 2 2 5 2 2" xfId="7715"/>
    <cellStyle name="Normal 57 4 2 2 5 3" xfId="4096"/>
    <cellStyle name="Normal 57 4 2 2 5 3 2" xfId="9111"/>
    <cellStyle name="Normal 57 4 2 2 5 4" xfId="5903"/>
    <cellStyle name="Normal 57 4 2 2 5 5" xfId="10565"/>
    <cellStyle name="Normal 57 4 2 2 5 6" xfId="5309"/>
    <cellStyle name="Normal 57 4 2 2 6" xfId="1500"/>
    <cellStyle name="Normal 57 4 2 2 6 2" xfId="6789"/>
    <cellStyle name="Normal 57 4 2 2 7" xfId="3052"/>
    <cellStyle name="Normal 57 4 2 2 7 2" xfId="8068"/>
    <cellStyle name="Normal 57 4 2 2 8" xfId="5629"/>
    <cellStyle name="Normal 57 4 2 2 9" xfId="9522"/>
    <cellStyle name="Normal 57 4 2 2_Degree data" xfId="2769"/>
    <cellStyle name="Normal 57 4 2 3" xfId="313"/>
    <cellStyle name="Normal 57 4 2 3 2" xfId="1198"/>
    <cellStyle name="Normal 57 4 2 3 2 2" xfId="2149"/>
    <cellStyle name="Normal 57 4 2 3 2 2 2" xfId="7438"/>
    <cellStyle name="Normal 57 4 2 3 2 3" xfId="3479"/>
    <cellStyle name="Normal 57 4 2 3 2 3 2" xfId="8495"/>
    <cellStyle name="Normal 57 4 2 3 2 4" xfId="6554"/>
    <cellStyle name="Normal 57 4 2 3 2 5" xfId="9949"/>
    <cellStyle name="Normal 57 4 2 3 2 6" xfId="5031"/>
    <cellStyle name="Normal 57 4 2 3 3" xfId="822"/>
    <cellStyle name="Normal 57 4 2 3 3 2" xfId="2490"/>
    <cellStyle name="Normal 57 4 2 3 3 2 2" xfId="7772"/>
    <cellStyle name="Normal 57 4 2 3 3 3" xfId="3828"/>
    <cellStyle name="Normal 57 4 2 3 3 3 2" xfId="8843"/>
    <cellStyle name="Normal 57 4 2 3 3 4" xfId="6179"/>
    <cellStyle name="Normal 57 4 2 3 3 5" xfId="10297"/>
    <cellStyle name="Normal 57 4 2 3 3 6" xfId="5366"/>
    <cellStyle name="Normal 57 4 2 3 4" xfId="1774"/>
    <cellStyle name="Normal 57 4 2 3 4 2" xfId="4153"/>
    <cellStyle name="Normal 57 4 2 3 4 2 2" xfId="9168"/>
    <cellStyle name="Normal 57 4 2 3 4 3" xfId="10622"/>
    <cellStyle name="Normal 57 4 2 3 4 4" xfId="7063"/>
    <cellStyle name="Normal 57 4 2 3 5" xfId="3109"/>
    <cellStyle name="Normal 57 4 2 3 5 2" xfId="8125"/>
    <cellStyle name="Normal 57 4 2 3 6" xfId="5686"/>
    <cellStyle name="Normal 57 4 2 3 7" xfId="9579"/>
    <cellStyle name="Normal 57 4 2 3 8" xfId="4656"/>
    <cellStyle name="Normal 57 4 2 3_Degree data" xfId="2771"/>
    <cellStyle name="Normal 57 4 2 4" xfId="722"/>
    <cellStyle name="Normal 57 4 2 4 2" xfId="1674"/>
    <cellStyle name="Normal 57 4 2 4 2 2" xfId="6963"/>
    <cellStyle name="Normal 57 4 2 4 3" xfId="3476"/>
    <cellStyle name="Normal 57 4 2 4 3 2" xfId="8492"/>
    <cellStyle name="Normal 57 4 2 4 4" xfId="6079"/>
    <cellStyle name="Normal 57 4 2 4 5" xfId="9946"/>
    <cellStyle name="Normal 57 4 2 4 6" xfId="4556"/>
    <cellStyle name="Normal 57 4 2 5" xfId="1195"/>
    <cellStyle name="Normal 57 4 2 5 2" xfId="2146"/>
    <cellStyle name="Normal 57 4 2 5 2 2" xfId="7435"/>
    <cellStyle name="Normal 57 4 2 5 3" xfId="3825"/>
    <cellStyle name="Normal 57 4 2 5 3 2" xfId="8840"/>
    <cellStyle name="Normal 57 4 2 5 4" xfId="6551"/>
    <cellStyle name="Normal 57 4 2 5 5" xfId="10294"/>
    <cellStyle name="Normal 57 4 2 5 6" xfId="5028"/>
    <cellStyle name="Normal 57 4 2 6" xfId="498"/>
    <cellStyle name="Normal 57 4 2 6 2" xfId="2390"/>
    <cellStyle name="Normal 57 4 2 6 2 2" xfId="7672"/>
    <cellStyle name="Normal 57 4 2 6 3" xfId="4053"/>
    <cellStyle name="Normal 57 4 2 6 3 2" xfId="9068"/>
    <cellStyle name="Normal 57 4 2 6 4" xfId="5859"/>
    <cellStyle name="Normal 57 4 2 6 5" xfId="10522"/>
    <cellStyle name="Normal 57 4 2 6 6" xfId="5266"/>
    <cellStyle name="Normal 57 4 2 7" xfId="1457"/>
    <cellStyle name="Normal 57 4 2 7 2" xfId="9479"/>
    <cellStyle name="Normal 57 4 2 7 3" xfId="6746"/>
    <cellStyle name="Normal 57 4 2 8" xfId="3009"/>
    <cellStyle name="Normal 57 4 2 8 2" xfId="8025"/>
    <cellStyle name="Normal 57 4 2 9" xfId="5586"/>
    <cellStyle name="Normal 57 4 2_Degree data" xfId="2768"/>
    <cellStyle name="Normal 57 4 3" xfId="240"/>
    <cellStyle name="Normal 57 4 3 10" xfId="4367"/>
    <cellStyle name="Normal 57 4 3 2" xfId="342"/>
    <cellStyle name="Normal 57 4 3 2 2" xfId="1200"/>
    <cellStyle name="Normal 57 4 3 2 2 2" xfId="2151"/>
    <cellStyle name="Normal 57 4 3 2 2 2 2" xfId="7440"/>
    <cellStyle name="Normal 57 4 3 2 2 3" xfId="3481"/>
    <cellStyle name="Normal 57 4 3 2 2 3 2" xfId="8497"/>
    <cellStyle name="Normal 57 4 3 2 2 4" xfId="6556"/>
    <cellStyle name="Normal 57 4 3 2 2 5" xfId="9951"/>
    <cellStyle name="Normal 57 4 3 2 2 6" xfId="5033"/>
    <cellStyle name="Normal 57 4 3 2 3" xfId="850"/>
    <cellStyle name="Normal 57 4 3 2 3 2" xfId="2518"/>
    <cellStyle name="Normal 57 4 3 2 3 2 2" xfId="7800"/>
    <cellStyle name="Normal 57 4 3 2 3 3" xfId="3830"/>
    <cellStyle name="Normal 57 4 3 2 3 3 2" xfId="8845"/>
    <cellStyle name="Normal 57 4 3 2 3 4" xfId="6207"/>
    <cellStyle name="Normal 57 4 3 2 3 5" xfId="10299"/>
    <cellStyle name="Normal 57 4 3 2 3 6" xfId="5394"/>
    <cellStyle name="Normal 57 4 3 2 4" xfId="1802"/>
    <cellStyle name="Normal 57 4 3 2 4 2" xfId="4181"/>
    <cellStyle name="Normal 57 4 3 2 4 2 2" xfId="9196"/>
    <cellStyle name="Normal 57 4 3 2 4 3" xfId="10650"/>
    <cellStyle name="Normal 57 4 3 2 4 4" xfId="7091"/>
    <cellStyle name="Normal 57 4 3 2 5" xfId="3137"/>
    <cellStyle name="Normal 57 4 3 2 5 2" xfId="8153"/>
    <cellStyle name="Normal 57 4 3 2 6" xfId="5714"/>
    <cellStyle name="Normal 57 4 3 2 7" xfId="9607"/>
    <cellStyle name="Normal 57 4 3 2 8" xfId="4684"/>
    <cellStyle name="Normal 57 4 3 2_Degree data" xfId="2773"/>
    <cellStyle name="Normal 57 4 3 3" xfId="750"/>
    <cellStyle name="Normal 57 4 3 3 2" xfId="1702"/>
    <cellStyle name="Normal 57 4 3 3 2 2" xfId="6991"/>
    <cellStyle name="Normal 57 4 3 3 3" xfId="3480"/>
    <cellStyle name="Normal 57 4 3 3 3 2" xfId="8496"/>
    <cellStyle name="Normal 57 4 3 3 4" xfId="6107"/>
    <cellStyle name="Normal 57 4 3 3 5" xfId="9950"/>
    <cellStyle name="Normal 57 4 3 3 6" xfId="4584"/>
    <cellStyle name="Normal 57 4 3 4" xfId="1199"/>
    <cellStyle name="Normal 57 4 3 4 2" xfId="2150"/>
    <cellStyle name="Normal 57 4 3 4 2 2" xfId="7439"/>
    <cellStyle name="Normal 57 4 3 4 3" xfId="3829"/>
    <cellStyle name="Normal 57 4 3 4 3 2" xfId="8844"/>
    <cellStyle name="Normal 57 4 3 4 4" xfId="6555"/>
    <cellStyle name="Normal 57 4 3 4 5" xfId="10298"/>
    <cellStyle name="Normal 57 4 3 4 6" xfId="5032"/>
    <cellStyle name="Normal 57 4 3 5" xfId="529"/>
    <cellStyle name="Normal 57 4 3 5 2" xfId="2418"/>
    <cellStyle name="Normal 57 4 3 5 2 2" xfId="7700"/>
    <cellStyle name="Normal 57 4 3 5 3" xfId="4081"/>
    <cellStyle name="Normal 57 4 3 5 3 2" xfId="9096"/>
    <cellStyle name="Normal 57 4 3 5 4" xfId="5888"/>
    <cellStyle name="Normal 57 4 3 5 5" xfId="10550"/>
    <cellStyle name="Normal 57 4 3 5 6" xfId="5294"/>
    <cellStyle name="Normal 57 4 3 6" xfId="1485"/>
    <cellStyle name="Normal 57 4 3 6 2" xfId="6774"/>
    <cellStyle name="Normal 57 4 3 7" xfId="3037"/>
    <cellStyle name="Normal 57 4 3 7 2" xfId="8053"/>
    <cellStyle name="Normal 57 4 3 8" xfId="5614"/>
    <cellStyle name="Normal 57 4 3 9" xfId="9507"/>
    <cellStyle name="Normal 57 4 3_Degree data" xfId="2772"/>
    <cellStyle name="Normal 57 4 4" xfId="179"/>
    <cellStyle name="Normal 57 4 4 10" xfId="4416"/>
    <cellStyle name="Normal 57 4 4 2" xfId="393"/>
    <cellStyle name="Normal 57 4 4 2 2" xfId="1202"/>
    <cellStyle name="Normal 57 4 4 2 2 2" xfId="2153"/>
    <cellStyle name="Normal 57 4 4 2 2 2 2" xfId="7442"/>
    <cellStyle name="Normal 57 4 4 2 2 3" xfId="3483"/>
    <cellStyle name="Normal 57 4 4 2 2 3 2" xfId="8499"/>
    <cellStyle name="Normal 57 4 4 2 2 4" xfId="6558"/>
    <cellStyle name="Normal 57 4 4 2 2 5" xfId="9953"/>
    <cellStyle name="Normal 57 4 4 2 2 6" xfId="5035"/>
    <cellStyle name="Normal 57 4 4 2 3" xfId="899"/>
    <cellStyle name="Normal 57 4 4 2 3 2" xfId="2567"/>
    <cellStyle name="Normal 57 4 4 2 3 2 2" xfId="7849"/>
    <cellStyle name="Normal 57 4 4 2 3 3" xfId="3832"/>
    <cellStyle name="Normal 57 4 4 2 3 3 2" xfId="8847"/>
    <cellStyle name="Normal 57 4 4 2 3 4" xfId="6256"/>
    <cellStyle name="Normal 57 4 4 2 3 5" xfId="10301"/>
    <cellStyle name="Normal 57 4 4 2 3 6" xfId="5443"/>
    <cellStyle name="Normal 57 4 4 2 4" xfId="1851"/>
    <cellStyle name="Normal 57 4 4 2 4 2" xfId="4230"/>
    <cellStyle name="Normal 57 4 4 2 4 2 2" xfId="9245"/>
    <cellStyle name="Normal 57 4 4 2 4 3" xfId="10699"/>
    <cellStyle name="Normal 57 4 4 2 4 4" xfId="7140"/>
    <cellStyle name="Normal 57 4 4 2 5" xfId="3186"/>
    <cellStyle name="Normal 57 4 4 2 5 2" xfId="8202"/>
    <cellStyle name="Normal 57 4 4 2 6" xfId="5763"/>
    <cellStyle name="Normal 57 4 4 2 7" xfId="9656"/>
    <cellStyle name="Normal 57 4 4 2 8" xfId="4733"/>
    <cellStyle name="Normal 57 4 4 2_Degree data" xfId="2775"/>
    <cellStyle name="Normal 57 4 4 3" xfId="694"/>
    <cellStyle name="Normal 57 4 4 3 2" xfId="1646"/>
    <cellStyle name="Normal 57 4 4 3 2 2" xfId="6935"/>
    <cellStyle name="Normal 57 4 4 3 3" xfId="3482"/>
    <cellStyle name="Normal 57 4 4 3 3 2" xfId="8498"/>
    <cellStyle name="Normal 57 4 4 3 4" xfId="6051"/>
    <cellStyle name="Normal 57 4 4 3 5" xfId="9952"/>
    <cellStyle name="Normal 57 4 4 3 6" xfId="4528"/>
    <cellStyle name="Normal 57 4 4 4" xfId="1201"/>
    <cellStyle name="Normal 57 4 4 4 2" xfId="2152"/>
    <cellStyle name="Normal 57 4 4 4 2 2" xfId="7441"/>
    <cellStyle name="Normal 57 4 4 4 3" xfId="3831"/>
    <cellStyle name="Normal 57 4 4 4 3 2" xfId="8846"/>
    <cellStyle name="Normal 57 4 4 4 4" xfId="6557"/>
    <cellStyle name="Normal 57 4 4 4 5" xfId="10300"/>
    <cellStyle name="Normal 57 4 4 4 6" xfId="5034"/>
    <cellStyle name="Normal 57 4 4 5" xfId="579"/>
    <cellStyle name="Normal 57 4 4 5 2" xfId="2362"/>
    <cellStyle name="Normal 57 4 4 5 2 2" xfId="7644"/>
    <cellStyle name="Normal 57 4 4 5 3" xfId="4025"/>
    <cellStyle name="Normal 57 4 4 5 3 2" xfId="9040"/>
    <cellStyle name="Normal 57 4 4 5 4" xfId="5937"/>
    <cellStyle name="Normal 57 4 4 5 5" xfId="10494"/>
    <cellStyle name="Normal 57 4 4 5 6" xfId="5238"/>
    <cellStyle name="Normal 57 4 4 6" xfId="1534"/>
    <cellStyle name="Normal 57 4 4 6 2" xfId="6823"/>
    <cellStyle name="Normal 57 4 4 7" xfId="2981"/>
    <cellStyle name="Normal 57 4 4 7 2" xfId="7997"/>
    <cellStyle name="Normal 57 4 4 8" xfId="5558"/>
    <cellStyle name="Normal 57 4 4 9" xfId="9451"/>
    <cellStyle name="Normal 57 4 4_Degree data" xfId="2774"/>
    <cellStyle name="Normal 57 4 5" xfId="285"/>
    <cellStyle name="Normal 57 4 5 2" xfId="1203"/>
    <cellStyle name="Normal 57 4 5 2 2" xfId="2154"/>
    <cellStyle name="Normal 57 4 5 2 2 2" xfId="7443"/>
    <cellStyle name="Normal 57 4 5 2 3" xfId="3484"/>
    <cellStyle name="Normal 57 4 5 2 3 2" xfId="8500"/>
    <cellStyle name="Normal 57 4 5 2 4" xfId="6559"/>
    <cellStyle name="Normal 57 4 5 2 5" xfId="9954"/>
    <cellStyle name="Normal 57 4 5 2 6" xfId="5036"/>
    <cellStyle name="Normal 57 4 5 3" xfId="794"/>
    <cellStyle name="Normal 57 4 5 3 2" xfId="2462"/>
    <cellStyle name="Normal 57 4 5 3 2 2" xfId="7744"/>
    <cellStyle name="Normal 57 4 5 3 3" xfId="3833"/>
    <cellStyle name="Normal 57 4 5 3 3 2" xfId="8848"/>
    <cellStyle name="Normal 57 4 5 3 4" xfId="6151"/>
    <cellStyle name="Normal 57 4 5 3 5" xfId="10302"/>
    <cellStyle name="Normal 57 4 5 3 6" xfId="5338"/>
    <cellStyle name="Normal 57 4 5 4" xfId="1746"/>
    <cellStyle name="Normal 57 4 5 4 2" xfId="4125"/>
    <cellStyle name="Normal 57 4 5 4 2 2" xfId="9140"/>
    <cellStyle name="Normal 57 4 5 4 3" xfId="10594"/>
    <cellStyle name="Normal 57 4 5 4 4" xfId="7035"/>
    <cellStyle name="Normal 57 4 5 5" xfId="3081"/>
    <cellStyle name="Normal 57 4 5 5 2" xfId="8097"/>
    <cellStyle name="Normal 57 4 5 6" xfId="5658"/>
    <cellStyle name="Normal 57 4 5 7" xfId="9551"/>
    <cellStyle name="Normal 57 4 5 8" xfId="4628"/>
    <cellStyle name="Normal 57 4 5_Degree data" xfId="2776"/>
    <cellStyle name="Normal 57 4 6" xfId="663"/>
    <cellStyle name="Normal 57 4 6 2" xfId="1204"/>
    <cellStyle name="Normal 57 4 6 2 2" xfId="2155"/>
    <cellStyle name="Normal 57 4 6 2 2 2" xfId="7444"/>
    <cellStyle name="Normal 57 4 6 2 3" xfId="3485"/>
    <cellStyle name="Normal 57 4 6 2 3 2" xfId="8501"/>
    <cellStyle name="Normal 57 4 6 2 4" xfId="6560"/>
    <cellStyle name="Normal 57 4 6 2 5" xfId="9955"/>
    <cellStyle name="Normal 57 4 6 2 6" xfId="5037"/>
    <cellStyle name="Normal 57 4 6 3" xfId="1403"/>
    <cellStyle name="Normal 57 4 6 3 2" xfId="2331"/>
    <cellStyle name="Normal 57 4 6 3 2 2" xfId="7613"/>
    <cellStyle name="Normal 57 4 6 3 3" xfId="3834"/>
    <cellStyle name="Normal 57 4 6 3 3 2" xfId="8849"/>
    <cellStyle name="Normal 57 4 6 3 4" xfId="6699"/>
    <cellStyle name="Normal 57 4 6 3 5" xfId="10303"/>
    <cellStyle name="Normal 57 4 6 3 6" xfId="5207"/>
    <cellStyle name="Normal 57 4 6 4" xfId="1615"/>
    <cellStyle name="Normal 57 4 6 4 2" xfId="3994"/>
    <cellStyle name="Normal 57 4 6 4 2 2" xfId="9009"/>
    <cellStyle name="Normal 57 4 6 4 3" xfId="10463"/>
    <cellStyle name="Normal 57 4 6 4 4" xfId="6904"/>
    <cellStyle name="Normal 57 4 6 5" xfId="2948"/>
    <cellStyle name="Normal 57 4 6 5 2" xfId="7964"/>
    <cellStyle name="Normal 57 4 6 6" xfId="6020"/>
    <cellStyle name="Normal 57 4 6 7" xfId="9420"/>
    <cellStyle name="Normal 57 4 6 8" xfId="4497"/>
    <cellStyle name="Normal 57 4 6_Degree data" xfId="2777"/>
    <cellStyle name="Normal 57 4 7" xfId="1194"/>
    <cellStyle name="Normal 57 4 7 2" xfId="2145"/>
    <cellStyle name="Normal 57 4 7 2 2" xfId="7434"/>
    <cellStyle name="Normal 57 4 7 3" xfId="3475"/>
    <cellStyle name="Normal 57 4 7 3 2" xfId="8491"/>
    <cellStyle name="Normal 57 4 7 4" xfId="6550"/>
    <cellStyle name="Normal 57 4 7 5" xfId="9945"/>
    <cellStyle name="Normal 57 4 7 6" xfId="5027"/>
    <cellStyle name="Normal 57 4 8" xfId="467"/>
    <cellStyle name="Normal 57 4 8 2" xfId="2288"/>
    <cellStyle name="Normal 57 4 8 2 2" xfId="7570"/>
    <cellStyle name="Normal 57 4 8 3" xfId="3824"/>
    <cellStyle name="Normal 57 4 8 3 2" xfId="8839"/>
    <cellStyle name="Normal 57 4 8 4" xfId="5831"/>
    <cellStyle name="Normal 57 4 8 5" xfId="10293"/>
    <cellStyle name="Normal 57 4 8 6" xfId="5164"/>
    <cellStyle name="Normal 57 4 9" xfId="1426"/>
    <cellStyle name="Normal 57 4 9 2" xfId="3951"/>
    <cellStyle name="Normal 57 4 9 2 2" xfId="8966"/>
    <cellStyle name="Normal 57 4 9 3" xfId="10420"/>
    <cellStyle name="Normal 57 4 9 4" xfId="6717"/>
    <cellStyle name="Normal 57 4_Degree data" xfId="2767"/>
    <cellStyle name="Normal 57 5" xfId="160"/>
    <cellStyle name="Normal 57 5 10" xfId="2919"/>
    <cellStyle name="Normal 57 5 10 2" xfId="9391"/>
    <cellStyle name="Normal 57 5 10 3" xfId="7935"/>
    <cellStyle name="Normal 57 5 11" xfId="5543"/>
    <cellStyle name="Normal 57 5 12" xfId="9361"/>
    <cellStyle name="Normal 57 5 13" xfId="4308"/>
    <cellStyle name="Normal 57 5 2" xfId="225"/>
    <cellStyle name="Normal 57 5 2 10" xfId="9493"/>
    <cellStyle name="Normal 57 5 2 11" xfId="4353"/>
    <cellStyle name="Normal 57 5 2 2" xfId="434"/>
    <cellStyle name="Normal 57 5 2 2 2" xfId="940"/>
    <cellStyle name="Normal 57 5 2 2 2 2" xfId="1892"/>
    <cellStyle name="Normal 57 5 2 2 2 2 2" xfId="7181"/>
    <cellStyle name="Normal 57 5 2 2 2 3" xfId="3488"/>
    <cellStyle name="Normal 57 5 2 2 2 3 2" xfId="8504"/>
    <cellStyle name="Normal 57 5 2 2 2 4" xfId="6297"/>
    <cellStyle name="Normal 57 5 2 2 2 5" xfId="9958"/>
    <cellStyle name="Normal 57 5 2 2 2 6" xfId="4774"/>
    <cellStyle name="Normal 57 5 2 2 3" xfId="1207"/>
    <cellStyle name="Normal 57 5 2 2 3 2" xfId="2158"/>
    <cellStyle name="Normal 57 5 2 2 3 2 2" xfId="7447"/>
    <cellStyle name="Normal 57 5 2 2 3 3" xfId="3837"/>
    <cellStyle name="Normal 57 5 2 2 3 3 2" xfId="8852"/>
    <cellStyle name="Normal 57 5 2 2 3 4" xfId="6563"/>
    <cellStyle name="Normal 57 5 2 2 3 5" xfId="10306"/>
    <cellStyle name="Normal 57 5 2 2 3 6" xfId="5040"/>
    <cellStyle name="Normal 57 5 2 2 4" xfId="620"/>
    <cellStyle name="Normal 57 5 2 2 4 2" xfId="2608"/>
    <cellStyle name="Normal 57 5 2 2 4 2 2" xfId="7890"/>
    <cellStyle name="Normal 57 5 2 2 4 3" xfId="4271"/>
    <cellStyle name="Normal 57 5 2 2 4 3 2" xfId="9286"/>
    <cellStyle name="Normal 57 5 2 2 4 4" xfId="5978"/>
    <cellStyle name="Normal 57 5 2 2 4 5" xfId="10740"/>
    <cellStyle name="Normal 57 5 2 2 4 6" xfId="5484"/>
    <cellStyle name="Normal 57 5 2 2 5" xfId="1575"/>
    <cellStyle name="Normal 57 5 2 2 5 2" xfId="6864"/>
    <cellStyle name="Normal 57 5 2 2 6" xfId="3227"/>
    <cellStyle name="Normal 57 5 2 2 6 2" xfId="8243"/>
    <cellStyle name="Normal 57 5 2 2 7" xfId="5804"/>
    <cellStyle name="Normal 57 5 2 2 8" xfId="9697"/>
    <cellStyle name="Normal 57 5 2 2 9" xfId="4457"/>
    <cellStyle name="Normal 57 5 2 2_Degree data" xfId="2780"/>
    <cellStyle name="Normal 57 5 2 3" xfId="327"/>
    <cellStyle name="Normal 57 5 2 3 2" xfId="1208"/>
    <cellStyle name="Normal 57 5 2 3 2 2" xfId="2159"/>
    <cellStyle name="Normal 57 5 2 3 2 2 2" xfId="7448"/>
    <cellStyle name="Normal 57 5 2 3 2 3" xfId="3489"/>
    <cellStyle name="Normal 57 5 2 3 2 3 2" xfId="8505"/>
    <cellStyle name="Normal 57 5 2 3 2 4" xfId="6564"/>
    <cellStyle name="Normal 57 5 2 3 2 5" xfId="9959"/>
    <cellStyle name="Normal 57 5 2 3 2 6" xfId="5041"/>
    <cellStyle name="Normal 57 5 2 3 3" xfId="836"/>
    <cellStyle name="Normal 57 5 2 3 3 2" xfId="2504"/>
    <cellStyle name="Normal 57 5 2 3 3 2 2" xfId="7786"/>
    <cellStyle name="Normal 57 5 2 3 3 3" xfId="3838"/>
    <cellStyle name="Normal 57 5 2 3 3 3 2" xfId="8853"/>
    <cellStyle name="Normal 57 5 2 3 3 4" xfId="6193"/>
    <cellStyle name="Normal 57 5 2 3 3 5" xfId="10307"/>
    <cellStyle name="Normal 57 5 2 3 3 6" xfId="5380"/>
    <cellStyle name="Normal 57 5 2 3 4" xfId="1788"/>
    <cellStyle name="Normal 57 5 2 3 4 2" xfId="4167"/>
    <cellStyle name="Normal 57 5 2 3 4 2 2" xfId="9182"/>
    <cellStyle name="Normal 57 5 2 3 4 3" xfId="10636"/>
    <cellStyle name="Normal 57 5 2 3 4 4" xfId="7077"/>
    <cellStyle name="Normal 57 5 2 3 5" xfId="3123"/>
    <cellStyle name="Normal 57 5 2 3 5 2" xfId="8139"/>
    <cellStyle name="Normal 57 5 2 3 6" xfId="5700"/>
    <cellStyle name="Normal 57 5 2 3 7" xfId="9593"/>
    <cellStyle name="Normal 57 5 2 3 8" xfId="4670"/>
    <cellStyle name="Normal 57 5 2 3_Degree data" xfId="2781"/>
    <cellStyle name="Normal 57 5 2 4" xfId="736"/>
    <cellStyle name="Normal 57 5 2 4 2" xfId="1688"/>
    <cellStyle name="Normal 57 5 2 4 2 2" xfId="6977"/>
    <cellStyle name="Normal 57 5 2 4 3" xfId="3487"/>
    <cellStyle name="Normal 57 5 2 4 3 2" xfId="8503"/>
    <cellStyle name="Normal 57 5 2 4 4" xfId="6093"/>
    <cellStyle name="Normal 57 5 2 4 5" xfId="9957"/>
    <cellStyle name="Normal 57 5 2 4 6" xfId="4570"/>
    <cellStyle name="Normal 57 5 2 5" xfId="1206"/>
    <cellStyle name="Normal 57 5 2 5 2" xfId="2157"/>
    <cellStyle name="Normal 57 5 2 5 2 2" xfId="7446"/>
    <cellStyle name="Normal 57 5 2 5 3" xfId="3836"/>
    <cellStyle name="Normal 57 5 2 5 3 2" xfId="8851"/>
    <cellStyle name="Normal 57 5 2 5 4" xfId="6562"/>
    <cellStyle name="Normal 57 5 2 5 5" xfId="10305"/>
    <cellStyle name="Normal 57 5 2 5 6" xfId="5039"/>
    <cellStyle name="Normal 57 5 2 6" xfId="513"/>
    <cellStyle name="Normal 57 5 2 6 2" xfId="2404"/>
    <cellStyle name="Normal 57 5 2 6 2 2" xfId="7686"/>
    <cellStyle name="Normal 57 5 2 6 3" xfId="4067"/>
    <cellStyle name="Normal 57 5 2 6 3 2" xfId="9082"/>
    <cellStyle name="Normal 57 5 2 6 4" xfId="5874"/>
    <cellStyle name="Normal 57 5 2 6 5" xfId="10536"/>
    <cellStyle name="Normal 57 5 2 6 6" xfId="5280"/>
    <cellStyle name="Normal 57 5 2 7" xfId="1471"/>
    <cellStyle name="Normal 57 5 2 7 2" xfId="6760"/>
    <cellStyle name="Normal 57 5 2 8" xfId="3023"/>
    <cellStyle name="Normal 57 5 2 8 2" xfId="8039"/>
    <cellStyle name="Normal 57 5 2 9" xfId="5600"/>
    <cellStyle name="Normal 57 5 2_Degree data" xfId="2779"/>
    <cellStyle name="Normal 57 5 3" xfId="270"/>
    <cellStyle name="Normal 57 5 3 10" xfId="4396"/>
    <cellStyle name="Normal 57 5 3 2" xfId="372"/>
    <cellStyle name="Normal 57 5 3 2 2" xfId="1210"/>
    <cellStyle name="Normal 57 5 3 2 2 2" xfId="2161"/>
    <cellStyle name="Normal 57 5 3 2 2 2 2" xfId="7450"/>
    <cellStyle name="Normal 57 5 3 2 2 3" xfId="3491"/>
    <cellStyle name="Normal 57 5 3 2 2 3 2" xfId="8507"/>
    <cellStyle name="Normal 57 5 3 2 2 4" xfId="6566"/>
    <cellStyle name="Normal 57 5 3 2 2 5" xfId="9961"/>
    <cellStyle name="Normal 57 5 3 2 2 6" xfId="5043"/>
    <cellStyle name="Normal 57 5 3 2 3" xfId="879"/>
    <cellStyle name="Normal 57 5 3 2 3 2" xfId="2547"/>
    <cellStyle name="Normal 57 5 3 2 3 2 2" xfId="7829"/>
    <cellStyle name="Normal 57 5 3 2 3 3" xfId="3840"/>
    <cellStyle name="Normal 57 5 3 2 3 3 2" xfId="8855"/>
    <cellStyle name="Normal 57 5 3 2 3 4" xfId="6236"/>
    <cellStyle name="Normal 57 5 3 2 3 5" xfId="10309"/>
    <cellStyle name="Normal 57 5 3 2 3 6" xfId="5423"/>
    <cellStyle name="Normal 57 5 3 2 4" xfId="1831"/>
    <cellStyle name="Normal 57 5 3 2 4 2" xfId="4210"/>
    <cellStyle name="Normal 57 5 3 2 4 2 2" xfId="9225"/>
    <cellStyle name="Normal 57 5 3 2 4 3" xfId="10679"/>
    <cellStyle name="Normal 57 5 3 2 4 4" xfId="7120"/>
    <cellStyle name="Normal 57 5 3 2 5" xfId="3166"/>
    <cellStyle name="Normal 57 5 3 2 5 2" xfId="8182"/>
    <cellStyle name="Normal 57 5 3 2 6" xfId="5743"/>
    <cellStyle name="Normal 57 5 3 2 7" xfId="9636"/>
    <cellStyle name="Normal 57 5 3 2 8" xfId="4713"/>
    <cellStyle name="Normal 57 5 3 2_Degree data" xfId="2783"/>
    <cellStyle name="Normal 57 5 3 3" xfId="779"/>
    <cellStyle name="Normal 57 5 3 3 2" xfId="1731"/>
    <cellStyle name="Normal 57 5 3 3 2 2" xfId="7020"/>
    <cellStyle name="Normal 57 5 3 3 3" xfId="3490"/>
    <cellStyle name="Normal 57 5 3 3 3 2" xfId="8506"/>
    <cellStyle name="Normal 57 5 3 3 4" xfId="6136"/>
    <cellStyle name="Normal 57 5 3 3 5" xfId="9960"/>
    <cellStyle name="Normal 57 5 3 3 6" xfId="4613"/>
    <cellStyle name="Normal 57 5 3 4" xfId="1209"/>
    <cellStyle name="Normal 57 5 3 4 2" xfId="2160"/>
    <cellStyle name="Normal 57 5 3 4 2 2" xfId="7449"/>
    <cellStyle name="Normal 57 5 3 4 3" xfId="3839"/>
    <cellStyle name="Normal 57 5 3 4 3 2" xfId="8854"/>
    <cellStyle name="Normal 57 5 3 4 4" xfId="6565"/>
    <cellStyle name="Normal 57 5 3 4 5" xfId="10308"/>
    <cellStyle name="Normal 57 5 3 4 6" xfId="5042"/>
    <cellStyle name="Normal 57 5 3 5" xfId="559"/>
    <cellStyle name="Normal 57 5 3 5 2" xfId="2447"/>
    <cellStyle name="Normal 57 5 3 5 2 2" xfId="7729"/>
    <cellStyle name="Normal 57 5 3 5 3" xfId="4110"/>
    <cellStyle name="Normal 57 5 3 5 3 2" xfId="9125"/>
    <cellStyle name="Normal 57 5 3 5 4" xfId="5917"/>
    <cellStyle name="Normal 57 5 3 5 5" xfId="10579"/>
    <cellStyle name="Normal 57 5 3 5 6" xfId="5323"/>
    <cellStyle name="Normal 57 5 3 6" xfId="1514"/>
    <cellStyle name="Normal 57 5 3 6 2" xfId="6803"/>
    <cellStyle name="Normal 57 5 3 7" xfId="3066"/>
    <cellStyle name="Normal 57 5 3 7 2" xfId="8082"/>
    <cellStyle name="Normal 57 5 3 8" xfId="5643"/>
    <cellStyle name="Normal 57 5 3 9" xfId="9536"/>
    <cellStyle name="Normal 57 5 3_Degree data" xfId="2782"/>
    <cellStyle name="Normal 57 5 4" xfId="176"/>
    <cellStyle name="Normal 57 5 4 10" xfId="4413"/>
    <cellStyle name="Normal 57 5 4 2" xfId="390"/>
    <cellStyle name="Normal 57 5 4 2 2" xfId="1212"/>
    <cellStyle name="Normal 57 5 4 2 2 2" xfId="2163"/>
    <cellStyle name="Normal 57 5 4 2 2 2 2" xfId="7452"/>
    <cellStyle name="Normal 57 5 4 2 2 3" xfId="3493"/>
    <cellStyle name="Normal 57 5 4 2 2 3 2" xfId="8509"/>
    <cellStyle name="Normal 57 5 4 2 2 4" xfId="6568"/>
    <cellStyle name="Normal 57 5 4 2 2 5" xfId="9963"/>
    <cellStyle name="Normal 57 5 4 2 2 6" xfId="5045"/>
    <cellStyle name="Normal 57 5 4 2 3" xfId="896"/>
    <cellStyle name="Normal 57 5 4 2 3 2" xfId="2564"/>
    <cellStyle name="Normal 57 5 4 2 3 2 2" xfId="7846"/>
    <cellStyle name="Normal 57 5 4 2 3 3" xfId="3842"/>
    <cellStyle name="Normal 57 5 4 2 3 3 2" xfId="8857"/>
    <cellStyle name="Normal 57 5 4 2 3 4" xfId="6253"/>
    <cellStyle name="Normal 57 5 4 2 3 5" xfId="10311"/>
    <cellStyle name="Normal 57 5 4 2 3 6" xfId="5440"/>
    <cellStyle name="Normal 57 5 4 2 4" xfId="1848"/>
    <cellStyle name="Normal 57 5 4 2 4 2" xfId="4227"/>
    <cellStyle name="Normal 57 5 4 2 4 2 2" xfId="9242"/>
    <cellStyle name="Normal 57 5 4 2 4 3" xfId="10696"/>
    <cellStyle name="Normal 57 5 4 2 4 4" xfId="7137"/>
    <cellStyle name="Normal 57 5 4 2 5" xfId="3183"/>
    <cellStyle name="Normal 57 5 4 2 5 2" xfId="8199"/>
    <cellStyle name="Normal 57 5 4 2 6" xfId="5760"/>
    <cellStyle name="Normal 57 5 4 2 7" xfId="9653"/>
    <cellStyle name="Normal 57 5 4 2 8" xfId="4730"/>
    <cellStyle name="Normal 57 5 4 2_Degree data" xfId="2785"/>
    <cellStyle name="Normal 57 5 4 3" xfId="691"/>
    <cellStyle name="Normal 57 5 4 3 2" xfId="1643"/>
    <cellStyle name="Normal 57 5 4 3 2 2" xfId="6932"/>
    <cellStyle name="Normal 57 5 4 3 3" xfId="3492"/>
    <cellStyle name="Normal 57 5 4 3 3 2" xfId="8508"/>
    <cellStyle name="Normal 57 5 4 3 4" xfId="6048"/>
    <cellStyle name="Normal 57 5 4 3 5" xfId="9962"/>
    <cellStyle name="Normal 57 5 4 3 6" xfId="4525"/>
    <cellStyle name="Normal 57 5 4 4" xfId="1211"/>
    <cellStyle name="Normal 57 5 4 4 2" xfId="2162"/>
    <cellStyle name="Normal 57 5 4 4 2 2" xfId="7451"/>
    <cellStyle name="Normal 57 5 4 4 3" xfId="3841"/>
    <cellStyle name="Normal 57 5 4 4 3 2" xfId="8856"/>
    <cellStyle name="Normal 57 5 4 4 4" xfId="6567"/>
    <cellStyle name="Normal 57 5 4 4 5" xfId="10310"/>
    <cellStyle name="Normal 57 5 4 4 6" xfId="5044"/>
    <cellStyle name="Normal 57 5 4 5" xfId="576"/>
    <cellStyle name="Normal 57 5 4 5 2" xfId="2359"/>
    <cellStyle name="Normal 57 5 4 5 2 2" xfId="7641"/>
    <cellStyle name="Normal 57 5 4 5 3" xfId="4022"/>
    <cellStyle name="Normal 57 5 4 5 3 2" xfId="9037"/>
    <cellStyle name="Normal 57 5 4 5 4" xfId="5934"/>
    <cellStyle name="Normal 57 5 4 5 5" xfId="10491"/>
    <cellStyle name="Normal 57 5 4 5 6" xfId="5235"/>
    <cellStyle name="Normal 57 5 4 6" xfId="1531"/>
    <cellStyle name="Normal 57 5 4 6 2" xfId="6820"/>
    <cellStyle name="Normal 57 5 4 7" xfId="2978"/>
    <cellStyle name="Normal 57 5 4 7 2" xfId="7994"/>
    <cellStyle name="Normal 57 5 4 8" xfId="5555"/>
    <cellStyle name="Normal 57 5 4 9" xfId="9448"/>
    <cellStyle name="Normal 57 5 4_Degree data" xfId="2784"/>
    <cellStyle name="Normal 57 5 5" xfId="282"/>
    <cellStyle name="Normal 57 5 5 2" xfId="1213"/>
    <cellStyle name="Normal 57 5 5 2 2" xfId="2164"/>
    <cellStyle name="Normal 57 5 5 2 2 2" xfId="7453"/>
    <cellStyle name="Normal 57 5 5 2 3" xfId="3494"/>
    <cellStyle name="Normal 57 5 5 2 3 2" xfId="8510"/>
    <cellStyle name="Normal 57 5 5 2 4" xfId="6569"/>
    <cellStyle name="Normal 57 5 5 2 5" xfId="9964"/>
    <cellStyle name="Normal 57 5 5 2 6" xfId="5046"/>
    <cellStyle name="Normal 57 5 5 3" xfId="791"/>
    <cellStyle name="Normal 57 5 5 3 2" xfId="2459"/>
    <cellStyle name="Normal 57 5 5 3 2 2" xfId="7741"/>
    <cellStyle name="Normal 57 5 5 3 3" xfId="3843"/>
    <cellStyle name="Normal 57 5 5 3 3 2" xfId="8858"/>
    <cellStyle name="Normal 57 5 5 3 4" xfId="6148"/>
    <cellStyle name="Normal 57 5 5 3 5" xfId="10312"/>
    <cellStyle name="Normal 57 5 5 3 6" xfId="5335"/>
    <cellStyle name="Normal 57 5 5 4" xfId="1743"/>
    <cellStyle name="Normal 57 5 5 4 2" xfId="4122"/>
    <cellStyle name="Normal 57 5 5 4 2 2" xfId="9137"/>
    <cellStyle name="Normal 57 5 5 4 3" xfId="10591"/>
    <cellStyle name="Normal 57 5 5 4 4" xfId="7032"/>
    <cellStyle name="Normal 57 5 5 5" xfId="3078"/>
    <cellStyle name="Normal 57 5 5 5 2" xfId="8094"/>
    <cellStyle name="Normal 57 5 5 6" xfId="5655"/>
    <cellStyle name="Normal 57 5 5 7" xfId="9548"/>
    <cellStyle name="Normal 57 5 5 8" xfId="4625"/>
    <cellStyle name="Normal 57 5 5_Degree data" xfId="2786"/>
    <cellStyle name="Normal 57 5 6" xfId="679"/>
    <cellStyle name="Normal 57 5 6 2" xfId="1214"/>
    <cellStyle name="Normal 57 5 6 2 2" xfId="2165"/>
    <cellStyle name="Normal 57 5 6 2 2 2" xfId="7454"/>
    <cellStyle name="Normal 57 5 6 2 3" xfId="3495"/>
    <cellStyle name="Normal 57 5 6 2 3 2" xfId="8511"/>
    <cellStyle name="Normal 57 5 6 2 4" xfId="6570"/>
    <cellStyle name="Normal 57 5 6 2 5" xfId="9965"/>
    <cellStyle name="Normal 57 5 6 2 6" xfId="5047"/>
    <cellStyle name="Normal 57 5 6 3" xfId="1404"/>
    <cellStyle name="Normal 57 5 6 3 2" xfId="2347"/>
    <cellStyle name="Normal 57 5 6 3 2 2" xfId="7629"/>
    <cellStyle name="Normal 57 5 6 3 3" xfId="3844"/>
    <cellStyle name="Normal 57 5 6 3 3 2" xfId="8859"/>
    <cellStyle name="Normal 57 5 6 3 4" xfId="6700"/>
    <cellStyle name="Normal 57 5 6 3 5" xfId="10313"/>
    <cellStyle name="Normal 57 5 6 3 6" xfId="5223"/>
    <cellStyle name="Normal 57 5 6 4" xfId="1631"/>
    <cellStyle name="Normal 57 5 6 4 2" xfId="4010"/>
    <cellStyle name="Normal 57 5 6 4 2 2" xfId="9025"/>
    <cellStyle name="Normal 57 5 6 4 3" xfId="10479"/>
    <cellStyle name="Normal 57 5 6 4 4" xfId="6920"/>
    <cellStyle name="Normal 57 5 6 5" xfId="2964"/>
    <cellStyle name="Normal 57 5 6 5 2" xfId="7980"/>
    <cellStyle name="Normal 57 5 6 6" xfId="6036"/>
    <cellStyle name="Normal 57 5 6 7" xfId="9436"/>
    <cellStyle name="Normal 57 5 6 8" xfId="4513"/>
    <cellStyle name="Normal 57 5 6_Degree data" xfId="2787"/>
    <cellStyle name="Normal 57 5 7" xfId="1205"/>
    <cellStyle name="Normal 57 5 7 2" xfId="2156"/>
    <cellStyle name="Normal 57 5 7 2 2" xfId="7445"/>
    <cellStyle name="Normal 57 5 7 3" xfId="3486"/>
    <cellStyle name="Normal 57 5 7 3 2" xfId="8502"/>
    <cellStyle name="Normal 57 5 7 4" xfId="6561"/>
    <cellStyle name="Normal 57 5 7 5" xfId="9956"/>
    <cellStyle name="Normal 57 5 7 6" xfId="5038"/>
    <cellStyle name="Normal 57 5 8" xfId="464"/>
    <cellStyle name="Normal 57 5 8 2" xfId="2302"/>
    <cellStyle name="Normal 57 5 8 2 2" xfId="7584"/>
    <cellStyle name="Normal 57 5 8 3" xfId="3835"/>
    <cellStyle name="Normal 57 5 8 3 2" xfId="8850"/>
    <cellStyle name="Normal 57 5 8 4" xfId="5828"/>
    <cellStyle name="Normal 57 5 8 5" xfId="10304"/>
    <cellStyle name="Normal 57 5 8 6" xfId="5178"/>
    <cellStyle name="Normal 57 5 9" xfId="1423"/>
    <cellStyle name="Normal 57 5 9 2" xfId="3965"/>
    <cellStyle name="Normal 57 5 9 2 2" xfId="8980"/>
    <cellStyle name="Normal 57 5 9 3" xfId="10434"/>
    <cellStyle name="Normal 57 5 9 4" xfId="6714"/>
    <cellStyle name="Normal 57 5_Degree data" xfId="2778"/>
    <cellStyle name="Normal 57 6" xfId="124"/>
    <cellStyle name="Normal 57 6 10" xfId="5517"/>
    <cellStyle name="Normal 57 6 11" xfId="9337"/>
    <cellStyle name="Normal 57 6 12" xfId="4326"/>
    <cellStyle name="Normal 57 6 2" xfId="245"/>
    <cellStyle name="Normal 57 6 2 10" xfId="4372"/>
    <cellStyle name="Normal 57 6 2 2" xfId="347"/>
    <cellStyle name="Normal 57 6 2 2 2" xfId="1217"/>
    <cellStyle name="Normal 57 6 2 2 2 2" xfId="2168"/>
    <cellStyle name="Normal 57 6 2 2 2 2 2" xfId="7457"/>
    <cellStyle name="Normal 57 6 2 2 2 3" xfId="3498"/>
    <cellStyle name="Normal 57 6 2 2 2 3 2" xfId="8514"/>
    <cellStyle name="Normal 57 6 2 2 2 4" xfId="6573"/>
    <cellStyle name="Normal 57 6 2 2 2 5" xfId="9968"/>
    <cellStyle name="Normal 57 6 2 2 2 6" xfId="5050"/>
    <cellStyle name="Normal 57 6 2 2 3" xfId="855"/>
    <cellStyle name="Normal 57 6 2 2 3 2" xfId="2523"/>
    <cellStyle name="Normal 57 6 2 2 3 2 2" xfId="7805"/>
    <cellStyle name="Normal 57 6 2 2 3 3" xfId="3847"/>
    <cellStyle name="Normal 57 6 2 2 3 3 2" xfId="8862"/>
    <cellStyle name="Normal 57 6 2 2 3 4" xfId="6212"/>
    <cellStyle name="Normal 57 6 2 2 3 5" xfId="10316"/>
    <cellStyle name="Normal 57 6 2 2 3 6" xfId="5399"/>
    <cellStyle name="Normal 57 6 2 2 4" xfId="1807"/>
    <cellStyle name="Normal 57 6 2 2 4 2" xfId="4186"/>
    <cellStyle name="Normal 57 6 2 2 4 2 2" xfId="9201"/>
    <cellStyle name="Normal 57 6 2 2 4 3" xfId="10655"/>
    <cellStyle name="Normal 57 6 2 2 4 4" xfId="7096"/>
    <cellStyle name="Normal 57 6 2 2 5" xfId="3142"/>
    <cellStyle name="Normal 57 6 2 2 5 2" xfId="8158"/>
    <cellStyle name="Normal 57 6 2 2 6" xfId="5719"/>
    <cellStyle name="Normal 57 6 2 2 7" xfId="9612"/>
    <cellStyle name="Normal 57 6 2 2 8" xfId="4689"/>
    <cellStyle name="Normal 57 6 2 2_Degree data" xfId="2790"/>
    <cellStyle name="Normal 57 6 2 3" xfId="755"/>
    <cellStyle name="Normal 57 6 2 3 2" xfId="1707"/>
    <cellStyle name="Normal 57 6 2 3 2 2" xfId="6996"/>
    <cellStyle name="Normal 57 6 2 3 3" xfId="3497"/>
    <cellStyle name="Normal 57 6 2 3 3 2" xfId="8513"/>
    <cellStyle name="Normal 57 6 2 3 4" xfId="6112"/>
    <cellStyle name="Normal 57 6 2 3 5" xfId="9967"/>
    <cellStyle name="Normal 57 6 2 3 6" xfId="4589"/>
    <cellStyle name="Normal 57 6 2 4" xfId="1216"/>
    <cellStyle name="Normal 57 6 2 4 2" xfId="2167"/>
    <cellStyle name="Normal 57 6 2 4 2 2" xfId="7456"/>
    <cellStyle name="Normal 57 6 2 4 3" xfId="3846"/>
    <cellStyle name="Normal 57 6 2 4 3 2" xfId="8861"/>
    <cellStyle name="Normal 57 6 2 4 4" xfId="6572"/>
    <cellStyle name="Normal 57 6 2 4 5" xfId="10315"/>
    <cellStyle name="Normal 57 6 2 4 6" xfId="5049"/>
    <cellStyle name="Normal 57 6 2 5" xfId="534"/>
    <cellStyle name="Normal 57 6 2 5 2" xfId="2423"/>
    <cellStyle name="Normal 57 6 2 5 2 2" xfId="7705"/>
    <cellStyle name="Normal 57 6 2 5 3" xfId="4086"/>
    <cellStyle name="Normal 57 6 2 5 3 2" xfId="9101"/>
    <cellStyle name="Normal 57 6 2 5 4" xfId="5893"/>
    <cellStyle name="Normal 57 6 2 5 5" xfId="10555"/>
    <cellStyle name="Normal 57 6 2 5 6" xfId="5299"/>
    <cellStyle name="Normal 57 6 2 6" xfId="1490"/>
    <cellStyle name="Normal 57 6 2 6 2" xfId="6779"/>
    <cellStyle name="Normal 57 6 2 7" xfId="3042"/>
    <cellStyle name="Normal 57 6 2 7 2" xfId="8058"/>
    <cellStyle name="Normal 57 6 2 8" xfId="5619"/>
    <cellStyle name="Normal 57 6 2 9" xfId="9512"/>
    <cellStyle name="Normal 57 6 2_Degree data" xfId="2789"/>
    <cellStyle name="Normal 57 6 3" xfId="194"/>
    <cellStyle name="Normal 57 6 3 10" xfId="4431"/>
    <cellStyle name="Normal 57 6 3 2" xfId="408"/>
    <cellStyle name="Normal 57 6 3 2 2" xfId="1219"/>
    <cellStyle name="Normal 57 6 3 2 2 2" xfId="2170"/>
    <cellStyle name="Normal 57 6 3 2 2 2 2" xfId="7459"/>
    <cellStyle name="Normal 57 6 3 2 2 3" xfId="3500"/>
    <cellStyle name="Normal 57 6 3 2 2 3 2" xfId="8516"/>
    <cellStyle name="Normal 57 6 3 2 2 4" xfId="6575"/>
    <cellStyle name="Normal 57 6 3 2 2 5" xfId="9970"/>
    <cellStyle name="Normal 57 6 3 2 2 6" xfId="5052"/>
    <cellStyle name="Normal 57 6 3 2 3" xfId="914"/>
    <cellStyle name="Normal 57 6 3 2 3 2" xfId="2582"/>
    <cellStyle name="Normal 57 6 3 2 3 2 2" xfId="7864"/>
    <cellStyle name="Normal 57 6 3 2 3 3" xfId="3849"/>
    <cellStyle name="Normal 57 6 3 2 3 3 2" xfId="8864"/>
    <cellStyle name="Normal 57 6 3 2 3 4" xfId="6271"/>
    <cellStyle name="Normal 57 6 3 2 3 5" xfId="10318"/>
    <cellStyle name="Normal 57 6 3 2 3 6" xfId="5458"/>
    <cellStyle name="Normal 57 6 3 2 4" xfId="1866"/>
    <cellStyle name="Normal 57 6 3 2 4 2" xfId="4245"/>
    <cellStyle name="Normal 57 6 3 2 4 2 2" xfId="9260"/>
    <cellStyle name="Normal 57 6 3 2 4 3" xfId="10714"/>
    <cellStyle name="Normal 57 6 3 2 4 4" xfId="7155"/>
    <cellStyle name="Normal 57 6 3 2 5" xfId="3201"/>
    <cellStyle name="Normal 57 6 3 2 5 2" xfId="8217"/>
    <cellStyle name="Normal 57 6 3 2 6" xfId="5778"/>
    <cellStyle name="Normal 57 6 3 2 7" xfId="9671"/>
    <cellStyle name="Normal 57 6 3 2 8" xfId="4748"/>
    <cellStyle name="Normal 57 6 3 2_Degree data" xfId="2792"/>
    <cellStyle name="Normal 57 6 3 3" xfId="709"/>
    <cellStyle name="Normal 57 6 3 3 2" xfId="1661"/>
    <cellStyle name="Normal 57 6 3 3 2 2" xfId="6950"/>
    <cellStyle name="Normal 57 6 3 3 3" xfId="3499"/>
    <cellStyle name="Normal 57 6 3 3 3 2" xfId="8515"/>
    <cellStyle name="Normal 57 6 3 3 4" xfId="6066"/>
    <cellStyle name="Normal 57 6 3 3 5" xfId="9969"/>
    <cellStyle name="Normal 57 6 3 3 6" xfId="4543"/>
    <cellStyle name="Normal 57 6 3 4" xfId="1218"/>
    <cellStyle name="Normal 57 6 3 4 2" xfId="2169"/>
    <cellStyle name="Normal 57 6 3 4 2 2" xfId="7458"/>
    <cellStyle name="Normal 57 6 3 4 3" xfId="3848"/>
    <cellStyle name="Normal 57 6 3 4 3 2" xfId="8863"/>
    <cellStyle name="Normal 57 6 3 4 4" xfId="6574"/>
    <cellStyle name="Normal 57 6 3 4 5" xfId="10317"/>
    <cellStyle name="Normal 57 6 3 4 6" xfId="5051"/>
    <cellStyle name="Normal 57 6 3 5" xfId="594"/>
    <cellStyle name="Normal 57 6 3 5 2" xfId="2377"/>
    <cellStyle name="Normal 57 6 3 5 2 2" xfId="7659"/>
    <cellStyle name="Normal 57 6 3 5 3" xfId="4040"/>
    <cellStyle name="Normal 57 6 3 5 3 2" xfId="9055"/>
    <cellStyle name="Normal 57 6 3 5 4" xfId="5952"/>
    <cellStyle name="Normal 57 6 3 5 5" xfId="10509"/>
    <cellStyle name="Normal 57 6 3 5 6" xfId="5253"/>
    <cellStyle name="Normal 57 6 3 6" xfId="1549"/>
    <cellStyle name="Normal 57 6 3 6 2" xfId="6838"/>
    <cellStyle name="Normal 57 6 3 7" xfId="2996"/>
    <cellStyle name="Normal 57 6 3 7 2" xfId="8012"/>
    <cellStyle name="Normal 57 6 3 8" xfId="5573"/>
    <cellStyle name="Normal 57 6 3 9" xfId="9466"/>
    <cellStyle name="Normal 57 6 3_Degree data" xfId="2791"/>
    <cellStyle name="Normal 57 6 4" xfId="300"/>
    <cellStyle name="Normal 57 6 4 2" xfId="1220"/>
    <cellStyle name="Normal 57 6 4 2 2" xfId="2171"/>
    <cellStyle name="Normal 57 6 4 2 2 2" xfId="7460"/>
    <cellStyle name="Normal 57 6 4 2 3" xfId="3501"/>
    <cellStyle name="Normal 57 6 4 2 3 2" xfId="8517"/>
    <cellStyle name="Normal 57 6 4 2 4" xfId="6576"/>
    <cellStyle name="Normal 57 6 4 2 5" xfId="9971"/>
    <cellStyle name="Normal 57 6 4 2 6" xfId="5053"/>
    <cellStyle name="Normal 57 6 4 3" xfId="809"/>
    <cellStyle name="Normal 57 6 4 3 2" xfId="2477"/>
    <cellStyle name="Normal 57 6 4 3 2 2" xfId="7759"/>
    <cellStyle name="Normal 57 6 4 3 3" xfId="3850"/>
    <cellStyle name="Normal 57 6 4 3 3 2" xfId="8865"/>
    <cellStyle name="Normal 57 6 4 3 4" xfId="6166"/>
    <cellStyle name="Normal 57 6 4 3 5" xfId="10319"/>
    <cellStyle name="Normal 57 6 4 3 6" xfId="5353"/>
    <cellStyle name="Normal 57 6 4 4" xfId="1761"/>
    <cellStyle name="Normal 57 6 4 4 2" xfId="4140"/>
    <cellStyle name="Normal 57 6 4 4 2 2" xfId="9155"/>
    <cellStyle name="Normal 57 6 4 4 3" xfId="10609"/>
    <cellStyle name="Normal 57 6 4 4 4" xfId="7050"/>
    <cellStyle name="Normal 57 6 4 5" xfId="3096"/>
    <cellStyle name="Normal 57 6 4 5 2" xfId="8112"/>
    <cellStyle name="Normal 57 6 4 6" xfId="5673"/>
    <cellStyle name="Normal 57 6 4 7" xfId="9566"/>
    <cellStyle name="Normal 57 6 4 8" xfId="4643"/>
    <cellStyle name="Normal 57 6 4_Degree data" xfId="2793"/>
    <cellStyle name="Normal 57 6 5" xfId="653"/>
    <cellStyle name="Normal 57 6 5 2" xfId="1605"/>
    <cellStyle name="Normal 57 6 5 2 2" xfId="6894"/>
    <cellStyle name="Normal 57 6 5 3" xfId="3496"/>
    <cellStyle name="Normal 57 6 5 3 2" xfId="8512"/>
    <cellStyle name="Normal 57 6 5 4" xfId="6010"/>
    <cellStyle name="Normal 57 6 5 5" xfId="9966"/>
    <cellStyle name="Normal 57 6 5 6" xfId="4487"/>
    <cellStyle name="Normal 57 6 6" xfId="1215"/>
    <cellStyle name="Normal 57 6 6 2" xfId="2166"/>
    <cellStyle name="Normal 57 6 6 2 2" xfId="7455"/>
    <cellStyle name="Normal 57 6 6 3" xfId="3845"/>
    <cellStyle name="Normal 57 6 6 3 2" xfId="8860"/>
    <cellStyle name="Normal 57 6 6 4" xfId="6571"/>
    <cellStyle name="Normal 57 6 6 5" xfId="10314"/>
    <cellStyle name="Normal 57 6 6 6" xfId="5048"/>
    <cellStyle name="Normal 57 6 7" xfId="482"/>
    <cellStyle name="Normal 57 6 7 2" xfId="2321"/>
    <cellStyle name="Normal 57 6 7 2 2" xfId="7603"/>
    <cellStyle name="Normal 57 6 7 3" xfId="3984"/>
    <cellStyle name="Normal 57 6 7 3 2" xfId="8999"/>
    <cellStyle name="Normal 57 6 7 4" xfId="5846"/>
    <cellStyle name="Normal 57 6 7 5" xfId="10453"/>
    <cellStyle name="Normal 57 6 7 6" xfId="5197"/>
    <cellStyle name="Normal 57 6 8" xfId="1443"/>
    <cellStyle name="Normal 57 6 8 2" xfId="9410"/>
    <cellStyle name="Normal 57 6 8 3" xfId="6733"/>
    <cellStyle name="Normal 57 6 9" xfId="2938"/>
    <cellStyle name="Normal 57 6 9 2" xfId="7954"/>
    <cellStyle name="Normal 57 6_Degree data" xfId="2788"/>
    <cellStyle name="Normal 57 7" xfId="200"/>
    <cellStyle name="Normal 57 7 10" xfId="9469"/>
    <cellStyle name="Normal 57 7 11" xfId="4329"/>
    <cellStyle name="Normal 57 7 2" xfId="411"/>
    <cellStyle name="Normal 57 7 2 2" xfId="917"/>
    <cellStyle name="Normal 57 7 2 2 2" xfId="1869"/>
    <cellStyle name="Normal 57 7 2 2 2 2" xfId="7158"/>
    <cellStyle name="Normal 57 7 2 2 3" xfId="3503"/>
    <cellStyle name="Normal 57 7 2 2 3 2" xfId="8519"/>
    <cellStyle name="Normal 57 7 2 2 4" xfId="6274"/>
    <cellStyle name="Normal 57 7 2 2 5" xfId="9973"/>
    <cellStyle name="Normal 57 7 2 2 6" xfId="4751"/>
    <cellStyle name="Normal 57 7 2 3" xfId="1222"/>
    <cellStyle name="Normal 57 7 2 3 2" xfId="2173"/>
    <cellStyle name="Normal 57 7 2 3 2 2" xfId="7462"/>
    <cellStyle name="Normal 57 7 2 3 3" xfId="3852"/>
    <cellStyle name="Normal 57 7 2 3 3 2" xfId="8867"/>
    <cellStyle name="Normal 57 7 2 3 4" xfId="6578"/>
    <cellStyle name="Normal 57 7 2 3 5" xfId="10321"/>
    <cellStyle name="Normal 57 7 2 3 6" xfId="5055"/>
    <cellStyle name="Normal 57 7 2 4" xfId="597"/>
    <cellStyle name="Normal 57 7 2 4 2" xfId="2585"/>
    <cellStyle name="Normal 57 7 2 4 2 2" xfId="7867"/>
    <cellStyle name="Normal 57 7 2 4 3" xfId="4248"/>
    <cellStyle name="Normal 57 7 2 4 3 2" xfId="9263"/>
    <cellStyle name="Normal 57 7 2 4 4" xfId="5955"/>
    <cellStyle name="Normal 57 7 2 4 5" xfId="10717"/>
    <cellStyle name="Normal 57 7 2 4 6" xfId="5461"/>
    <cellStyle name="Normal 57 7 2 5" xfId="1552"/>
    <cellStyle name="Normal 57 7 2 5 2" xfId="6841"/>
    <cellStyle name="Normal 57 7 2 6" xfId="3204"/>
    <cellStyle name="Normal 57 7 2 6 2" xfId="8220"/>
    <cellStyle name="Normal 57 7 2 7" xfId="5781"/>
    <cellStyle name="Normal 57 7 2 8" xfId="9674"/>
    <cellStyle name="Normal 57 7 2 9" xfId="4434"/>
    <cellStyle name="Normal 57 7 2_Degree data" xfId="2795"/>
    <cellStyle name="Normal 57 7 3" xfId="303"/>
    <cellStyle name="Normal 57 7 3 2" xfId="1223"/>
    <cellStyle name="Normal 57 7 3 2 2" xfId="2174"/>
    <cellStyle name="Normal 57 7 3 2 2 2" xfId="7463"/>
    <cellStyle name="Normal 57 7 3 2 3" xfId="3504"/>
    <cellStyle name="Normal 57 7 3 2 3 2" xfId="8520"/>
    <cellStyle name="Normal 57 7 3 2 4" xfId="6579"/>
    <cellStyle name="Normal 57 7 3 2 5" xfId="9974"/>
    <cellStyle name="Normal 57 7 3 2 6" xfId="5056"/>
    <cellStyle name="Normal 57 7 3 3" xfId="812"/>
    <cellStyle name="Normal 57 7 3 3 2" xfId="2480"/>
    <cellStyle name="Normal 57 7 3 3 2 2" xfId="7762"/>
    <cellStyle name="Normal 57 7 3 3 3" xfId="3853"/>
    <cellStyle name="Normal 57 7 3 3 3 2" xfId="8868"/>
    <cellStyle name="Normal 57 7 3 3 4" xfId="6169"/>
    <cellStyle name="Normal 57 7 3 3 5" xfId="10322"/>
    <cellStyle name="Normal 57 7 3 3 6" xfId="5356"/>
    <cellStyle name="Normal 57 7 3 4" xfId="1764"/>
    <cellStyle name="Normal 57 7 3 4 2" xfId="4143"/>
    <cellStyle name="Normal 57 7 3 4 2 2" xfId="9158"/>
    <cellStyle name="Normal 57 7 3 4 3" xfId="10612"/>
    <cellStyle name="Normal 57 7 3 4 4" xfId="7053"/>
    <cellStyle name="Normal 57 7 3 5" xfId="3099"/>
    <cellStyle name="Normal 57 7 3 5 2" xfId="8115"/>
    <cellStyle name="Normal 57 7 3 6" xfId="5676"/>
    <cellStyle name="Normal 57 7 3 7" xfId="9569"/>
    <cellStyle name="Normal 57 7 3 8" xfId="4646"/>
    <cellStyle name="Normal 57 7 3_Degree data" xfId="2796"/>
    <cellStyle name="Normal 57 7 4" xfId="712"/>
    <cellStyle name="Normal 57 7 4 2" xfId="1664"/>
    <cellStyle name="Normal 57 7 4 2 2" xfId="6953"/>
    <cellStyle name="Normal 57 7 4 3" xfId="3502"/>
    <cellStyle name="Normal 57 7 4 3 2" xfId="8518"/>
    <cellStyle name="Normal 57 7 4 4" xfId="6069"/>
    <cellStyle name="Normal 57 7 4 5" xfId="9972"/>
    <cellStyle name="Normal 57 7 4 6" xfId="4546"/>
    <cellStyle name="Normal 57 7 5" xfId="1221"/>
    <cellStyle name="Normal 57 7 5 2" xfId="2172"/>
    <cellStyle name="Normal 57 7 5 2 2" xfId="7461"/>
    <cellStyle name="Normal 57 7 5 3" xfId="3851"/>
    <cellStyle name="Normal 57 7 5 3 2" xfId="8866"/>
    <cellStyle name="Normal 57 7 5 4" xfId="6577"/>
    <cellStyle name="Normal 57 7 5 5" xfId="10320"/>
    <cellStyle name="Normal 57 7 5 6" xfId="5054"/>
    <cellStyle name="Normal 57 7 6" xfId="488"/>
    <cellStyle name="Normal 57 7 6 2" xfId="2380"/>
    <cellStyle name="Normal 57 7 6 2 2" xfId="7662"/>
    <cellStyle name="Normal 57 7 6 3" xfId="4043"/>
    <cellStyle name="Normal 57 7 6 3 2" xfId="9058"/>
    <cellStyle name="Normal 57 7 6 4" xfId="5849"/>
    <cellStyle name="Normal 57 7 6 5" xfId="10512"/>
    <cellStyle name="Normal 57 7 6 6" xfId="5256"/>
    <cellStyle name="Normal 57 7 7" xfId="1447"/>
    <cellStyle name="Normal 57 7 7 2" xfId="6736"/>
    <cellStyle name="Normal 57 7 8" xfId="2999"/>
    <cellStyle name="Normal 57 7 8 2" xfId="8015"/>
    <cellStyle name="Normal 57 7 9" xfId="5576"/>
    <cellStyle name="Normal 57 7_Degree data" xfId="2794"/>
    <cellStyle name="Normal 57 8" xfId="232"/>
    <cellStyle name="Normal 57 8 10" xfId="4359"/>
    <cellStyle name="Normal 57 8 2" xfId="334"/>
    <cellStyle name="Normal 57 8 2 2" xfId="1225"/>
    <cellStyle name="Normal 57 8 2 2 2" xfId="2176"/>
    <cellStyle name="Normal 57 8 2 2 2 2" xfId="7465"/>
    <cellStyle name="Normal 57 8 2 2 3" xfId="3506"/>
    <cellStyle name="Normal 57 8 2 2 3 2" xfId="8522"/>
    <cellStyle name="Normal 57 8 2 2 4" xfId="6581"/>
    <cellStyle name="Normal 57 8 2 2 5" xfId="9976"/>
    <cellStyle name="Normal 57 8 2 2 6" xfId="5058"/>
    <cellStyle name="Normal 57 8 2 3" xfId="842"/>
    <cellStyle name="Normal 57 8 2 3 2" xfId="2510"/>
    <cellStyle name="Normal 57 8 2 3 2 2" xfId="7792"/>
    <cellStyle name="Normal 57 8 2 3 3" xfId="3855"/>
    <cellStyle name="Normal 57 8 2 3 3 2" xfId="8870"/>
    <cellStyle name="Normal 57 8 2 3 4" xfId="6199"/>
    <cellStyle name="Normal 57 8 2 3 5" xfId="10324"/>
    <cellStyle name="Normal 57 8 2 3 6" xfId="5386"/>
    <cellStyle name="Normal 57 8 2 4" xfId="1794"/>
    <cellStyle name="Normal 57 8 2 4 2" xfId="4173"/>
    <cellStyle name="Normal 57 8 2 4 2 2" xfId="9188"/>
    <cellStyle name="Normal 57 8 2 4 3" xfId="10642"/>
    <cellStyle name="Normal 57 8 2 4 4" xfId="7083"/>
    <cellStyle name="Normal 57 8 2 5" xfId="3129"/>
    <cellStyle name="Normal 57 8 2 5 2" xfId="8145"/>
    <cellStyle name="Normal 57 8 2 6" xfId="5706"/>
    <cellStyle name="Normal 57 8 2 7" xfId="9599"/>
    <cellStyle name="Normal 57 8 2 8" xfId="4676"/>
    <cellStyle name="Normal 57 8 2_Degree data" xfId="2798"/>
    <cellStyle name="Normal 57 8 3" xfId="742"/>
    <cellStyle name="Normal 57 8 3 2" xfId="1694"/>
    <cellStyle name="Normal 57 8 3 2 2" xfId="6983"/>
    <cellStyle name="Normal 57 8 3 3" xfId="3505"/>
    <cellStyle name="Normal 57 8 3 3 2" xfId="8521"/>
    <cellStyle name="Normal 57 8 3 4" xfId="6099"/>
    <cellStyle name="Normal 57 8 3 5" xfId="9975"/>
    <cellStyle name="Normal 57 8 3 6" xfId="4576"/>
    <cellStyle name="Normal 57 8 4" xfId="1224"/>
    <cellStyle name="Normal 57 8 4 2" xfId="2175"/>
    <cellStyle name="Normal 57 8 4 2 2" xfId="7464"/>
    <cellStyle name="Normal 57 8 4 3" xfId="3854"/>
    <cellStyle name="Normal 57 8 4 3 2" xfId="8869"/>
    <cellStyle name="Normal 57 8 4 4" xfId="6580"/>
    <cellStyle name="Normal 57 8 4 5" xfId="10323"/>
    <cellStyle name="Normal 57 8 4 6" xfId="5057"/>
    <cellStyle name="Normal 57 8 5" xfId="521"/>
    <cellStyle name="Normal 57 8 5 2" xfId="2410"/>
    <cellStyle name="Normal 57 8 5 2 2" xfId="7692"/>
    <cellStyle name="Normal 57 8 5 3" xfId="4073"/>
    <cellStyle name="Normal 57 8 5 3 2" xfId="9088"/>
    <cellStyle name="Normal 57 8 5 4" xfId="5880"/>
    <cellStyle name="Normal 57 8 5 5" xfId="10542"/>
    <cellStyle name="Normal 57 8 5 6" xfId="5286"/>
    <cellStyle name="Normal 57 8 6" xfId="1477"/>
    <cellStyle name="Normal 57 8 6 2" xfId="6766"/>
    <cellStyle name="Normal 57 8 7" xfId="3029"/>
    <cellStyle name="Normal 57 8 7 2" xfId="8045"/>
    <cellStyle name="Normal 57 8 8" xfId="5606"/>
    <cellStyle name="Normal 57 8 9" xfId="9499"/>
    <cellStyle name="Normal 57 8_Degree data" xfId="2797"/>
    <cellStyle name="Normal 57 9" xfId="170"/>
    <cellStyle name="Normal 57 9 10" xfId="4407"/>
    <cellStyle name="Normal 57 9 2" xfId="384"/>
    <cellStyle name="Normal 57 9 2 2" xfId="1227"/>
    <cellStyle name="Normal 57 9 2 2 2" xfId="2178"/>
    <cellStyle name="Normal 57 9 2 2 2 2" xfId="7467"/>
    <cellStyle name="Normal 57 9 2 2 3" xfId="3508"/>
    <cellStyle name="Normal 57 9 2 2 3 2" xfId="8524"/>
    <cellStyle name="Normal 57 9 2 2 4" xfId="6583"/>
    <cellStyle name="Normal 57 9 2 2 5" xfId="9978"/>
    <cellStyle name="Normal 57 9 2 2 6" xfId="5060"/>
    <cellStyle name="Normal 57 9 2 3" xfId="890"/>
    <cellStyle name="Normal 57 9 2 3 2" xfId="2558"/>
    <cellStyle name="Normal 57 9 2 3 2 2" xfId="7840"/>
    <cellStyle name="Normal 57 9 2 3 3" xfId="3857"/>
    <cellStyle name="Normal 57 9 2 3 3 2" xfId="8872"/>
    <cellStyle name="Normal 57 9 2 3 4" xfId="6247"/>
    <cellStyle name="Normal 57 9 2 3 5" xfId="10326"/>
    <cellStyle name="Normal 57 9 2 3 6" xfId="5434"/>
    <cellStyle name="Normal 57 9 2 4" xfId="1842"/>
    <cellStyle name="Normal 57 9 2 4 2" xfId="4221"/>
    <cellStyle name="Normal 57 9 2 4 2 2" xfId="9236"/>
    <cellStyle name="Normal 57 9 2 4 3" xfId="10690"/>
    <cellStyle name="Normal 57 9 2 4 4" xfId="7131"/>
    <cellStyle name="Normal 57 9 2 5" xfId="3177"/>
    <cellStyle name="Normal 57 9 2 5 2" xfId="8193"/>
    <cellStyle name="Normal 57 9 2 6" xfId="5754"/>
    <cellStyle name="Normal 57 9 2 7" xfId="9647"/>
    <cellStyle name="Normal 57 9 2 8" xfId="4724"/>
    <cellStyle name="Normal 57 9 2_Degree data" xfId="2800"/>
    <cellStyle name="Normal 57 9 3" xfId="685"/>
    <cellStyle name="Normal 57 9 3 2" xfId="1637"/>
    <cellStyle name="Normal 57 9 3 2 2" xfId="6926"/>
    <cellStyle name="Normal 57 9 3 3" xfId="3507"/>
    <cellStyle name="Normal 57 9 3 3 2" xfId="8523"/>
    <cellStyle name="Normal 57 9 3 4" xfId="6042"/>
    <cellStyle name="Normal 57 9 3 5" xfId="9977"/>
    <cellStyle name="Normal 57 9 3 6" xfId="4519"/>
    <cellStyle name="Normal 57 9 4" xfId="1226"/>
    <cellStyle name="Normal 57 9 4 2" xfId="2177"/>
    <cellStyle name="Normal 57 9 4 2 2" xfId="7466"/>
    <cellStyle name="Normal 57 9 4 3" xfId="3856"/>
    <cellStyle name="Normal 57 9 4 3 2" xfId="8871"/>
    <cellStyle name="Normal 57 9 4 4" xfId="6582"/>
    <cellStyle name="Normal 57 9 4 5" xfId="10325"/>
    <cellStyle name="Normal 57 9 4 6" xfId="5059"/>
    <cellStyle name="Normal 57 9 5" xfId="570"/>
    <cellStyle name="Normal 57 9 5 2" xfId="2353"/>
    <cellStyle name="Normal 57 9 5 2 2" xfId="7635"/>
    <cellStyle name="Normal 57 9 5 3" xfId="4016"/>
    <cellStyle name="Normal 57 9 5 3 2" xfId="9031"/>
    <cellStyle name="Normal 57 9 5 4" xfId="5928"/>
    <cellStyle name="Normal 57 9 5 5" xfId="10485"/>
    <cellStyle name="Normal 57 9 5 6" xfId="5229"/>
    <cellStyle name="Normal 57 9 6" xfId="1525"/>
    <cellStyle name="Normal 57 9 6 2" xfId="6814"/>
    <cellStyle name="Normal 57 9 7" xfId="2972"/>
    <cellStyle name="Normal 57 9 7 2" xfId="7988"/>
    <cellStyle name="Normal 57 9 8" xfId="5549"/>
    <cellStyle name="Normal 57 9 9" xfId="9442"/>
    <cellStyle name="Normal 57 9_Degree data" xfId="2799"/>
    <cellStyle name="Normal 57_Degree data" xfId="2743"/>
    <cellStyle name="Normal 58" xfId="65"/>
    <cellStyle name="Normal 58 10" xfId="277"/>
    <cellStyle name="Normal 58 10 2" xfId="1229"/>
    <cellStyle name="Normal 58 10 2 2" xfId="2180"/>
    <cellStyle name="Normal 58 10 2 2 2" xfId="7469"/>
    <cellStyle name="Normal 58 10 2 3" xfId="3510"/>
    <cellStyle name="Normal 58 10 2 3 2" xfId="8526"/>
    <cellStyle name="Normal 58 10 2 4" xfId="6585"/>
    <cellStyle name="Normal 58 10 2 5" xfId="9980"/>
    <cellStyle name="Normal 58 10 2 6" xfId="5062"/>
    <cellStyle name="Normal 58 10 3" xfId="786"/>
    <cellStyle name="Normal 58 10 3 2" xfId="2454"/>
    <cellStyle name="Normal 58 10 3 2 2" xfId="7736"/>
    <cellStyle name="Normal 58 10 3 3" xfId="3859"/>
    <cellStyle name="Normal 58 10 3 3 2" xfId="8874"/>
    <cellStyle name="Normal 58 10 3 4" xfId="6143"/>
    <cellStyle name="Normal 58 10 3 5" xfId="10328"/>
    <cellStyle name="Normal 58 10 3 6" xfId="5330"/>
    <cellStyle name="Normal 58 10 4" xfId="1738"/>
    <cellStyle name="Normal 58 10 4 2" xfId="4117"/>
    <cellStyle name="Normal 58 10 4 2 2" xfId="9132"/>
    <cellStyle name="Normal 58 10 4 3" xfId="10586"/>
    <cellStyle name="Normal 58 10 4 4" xfId="7027"/>
    <cellStyle name="Normal 58 10 5" xfId="3073"/>
    <cellStyle name="Normal 58 10 5 2" xfId="8089"/>
    <cellStyle name="Normal 58 10 6" xfId="5650"/>
    <cellStyle name="Normal 58 10 7" xfId="9543"/>
    <cellStyle name="Normal 58 10 8" xfId="4620"/>
    <cellStyle name="Normal 58 10_Degree data" xfId="2802"/>
    <cellStyle name="Normal 58 11" xfId="642"/>
    <cellStyle name="Normal 58 11 2" xfId="1230"/>
    <cellStyle name="Normal 58 11 2 2" xfId="2181"/>
    <cellStyle name="Normal 58 11 2 2 2" xfId="7470"/>
    <cellStyle name="Normal 58 11 2 3" xfId="3511"/>
    <cellStyle name="Normal 58 11 2 3 2" xfId="8527"/>
    <cellStyle name="Normal 58 11 2 4" xfId="6586"/>
    <cellStyle name="Normal 58 11 2 5" xfId="9981"/>
    <cellStyle name="Normal 58 11 2 6" xfId="5063"/>
    <cellStyle name="Normal 58 11 3" xfId="1405"/>
    <cellStyle name="Normal 58 11 3 2" xfId="2310"/>
    <cellStyle name="Normal 58 11 3 2 2" xfId="7592"/>
    <cellStyle name="Normal 58 11 3 3" xfId="3860"/>
    <cellStyle name="Normal 58 11 3 3 2" xfId="8875"/>
    <cellStyle name="Normal 58 11 3 4" xfId="6701"/>
    <cellStyle name="Normal 58 11 3 5" xfId="10329"/>
    <cellStyle name="Normal 58 11 3 6" xfId="5186"/>
    <cellStyle name="Normal 58 11 4" xfId="1594"/>
    <cellStyle name="Normal 58 11 4 2" xfId="3973"/>
    <cellStyle name="Normal 58 11 4 2 2" xfId="8988"/>
    <cellStyle name="Normal 58 11 4 3" xfId="10442"/>
    <cellStyle name="Normal 58 11 4 4" xfId="6883"/>
    <cellStyle name="Normal 58 11 5" xfId="2927"/>
    <cellStyle name="Normal 58 11 5 2" xfId="7943"/>
    <cellStyle name="Normal 58 11 6" xfId="5999"/>
    <cellStyle name="Normal 58 11 7" xfId="9399"/>
    <cellStyle name="Normal 58 11 8" xfId="4476"/>
    <cellStyle name="Normal 58 11_Degree data" xfId="2803"/>
    <cellStyle name="Normal 58 12" xfId="1228"/>
    <cellStyle name="Normal 58 12 2" xfId="2179"/>
    <cellStyle name="Normal 58 12 2 2" xfId="7468"/>
    <cellStyle name="Normal 58 12 3" xfId="3509"/>
    <cellStyle name="Normal 58 12 3 2" xfId="8525"/>
    <cellStyle name="Normal 58 12 4" xfId="6584"/>
    <cellStyle name="Normal 58 12 5" xfId="9979"/>
    <cellStyle name="Normal 58 12 6" xfId="5061"/>
    <cellStyle name="Normal 58 13" xfId="456"/>
    <cellStyle name="Normal 58 13 2" xfId="2283"/>
    <cellStyle name="Normal 58 13 2 2" xfId="7565"/>
    <cellStyle name="Normal 58 13 3" xfId="3858"/>
    <cellStyle name="Normal 58 13 3 2" xfId="8873"/>
    <cellStyle name="Normal 58 13 4" xfId="5823"/>
    <cellStyle name="Normal 58 13 5" xfId="10327"/>
    <cellStyle name="Normal 58 13 6" xfId="5159"/>
    <cellStyle name="Normal 58 14" xfId="1417"/>
    <cellStyle name="Normal 58 14 2" xfId="3946"/>
    <cellStyle name="Normal 58 14 2 2" xfId="8961"/>
    <cellStyle name="Normal 58 14 3" xfId="10415"/>
    <cellStyle name="Normal 58 14 4" xfId="6709"/>
    <cellStyle name="Normal 58 15" xfId="2900"/>
    <cellStyle name="Normal 58 15 2" xfId="9372"/>
    <cellStyle name="Normal 58 15 3" xfId="7916"/>
    <cellStyle name="Normal 58 16" xfId="5506"/>
    <cellStyle name="Normal 58 17" xfId="9332"/>
    <cellStyle name="Normal 58 18" xfId="4303"/>
    <cellStyle name="Normal 58 2" xfId="104"/>
    <cellStyle name="Normal 58 3" xfId="105"/>
    <cellStyle name="Normal 58 3 10" xfId="2912"/>
    <cellStyle name="Normal 58 3 10 2" xfId="9384"/>
    <cellStyle name="Normal 58 3 10 3" xfId="7928"/>
    <cellStyle name="Normal 58 3 11" xfId="5511"/>
    <cellStyle name="Normal 58 3 12" xfId="9354"/>
    <cellStyle name="Normal 58 3 13" xfId="4316"/>
    <cellStyle name="Normal 58 3 2" xfId="153"/>
    <cellStyle name="Normal 58 3 2 10" xfId="5536"/>
    <cellStyle name="Normal 58 3 2 11" xfId="9429"/>
    <cellStyle name="Normal 58 3 2 12" xfId="4346"/>
    <cellStyle name="Normal 58 3 2 2" xfId="218"/>
    <cellStyle name="Normal 58 3 2 2 10" xfId="4450"/>
    <cellStyle name="Normal 58 3 2 2 2" xfId="427"/>
    <cellStyle name="Normal 58 3 2 2 2 2" xfId="1234"/>
    <cellStyle name="Normal 58 3 2 2 2 2 2" xfId="2185"/>
    <cellStyle name="Normal 58 3 2 2 2 2 2 2" xfId="7474"/>
    <cellStyle name="Normal 58 3 2 2 2 2 3" xfId="3515"/>
    <cellStyle name="Normal 58 3 2 2 2 2 3 2" xfId="8531"/>
    <cellStyle name="Normal 58 3 2 2 2 2 4" xfId="6590"/>
    <cellStyle name="Normal 58 3 2 2 2 2 5" xfId="9985"/>
    <cellStyle name="Normal 58 3 2 2 2 2 6" xfId="5067"/>
    <cellStyle name="Normal 58 3 2 2 2 3" xfId="933"/>
    <cellStyle name="Normal 58 3 2 2 2 3 2" xfId="2601"/>
    <cellStyle name="Normal 58 3 2 2 2 3 2 2" xfId="7883"/>
    <cellStyle name="Normal 58 3 2 2 2 3 3" xfId="3864"/>
    <cellStyle name="Normal 58 3 2 2 2 3 3 2" xfId="8879"/>
    <cellStyle name="Normal 58 3 2 2 2 3 4" xfId="6290"/>
    <cellStyle name="Normal 58 3 2 2 2 3 5" xfId="10333"/>
    <cellStyle name="Normal 58 3 2 2 2 3 6" xfId="5477"/>
    <cellStyle name="Normal 58 3 2 2 2 4" xfId="1885"/>
    <cellStyle name="Normal 58 3 2 2 2 4 2" xfId="4264"/>
    <cellStyle name="Normal 58 3 2 2 2 4 2 2" xfId="9279"/>
    <cellStyle name="Normal 58 3 2 2 2 4 3" xfId="10733"/>
    <cellStyle name="Normal 58 3 2 2 2 4 4" xfId="7174"/>
    <cellStyle name="Normal 58 3 2 2 2 5" xfId="3220"/>
    <cellStyle name="Normal 58 3 2 2 2 5 2" xfId="8236"/>
    <cellStyle name="Normal 58 3 2 2 2 6" xfId="5797"/>
    <cellStyle name="Normal 58 3 2 2 2 7" xfId="9690"/>
    <cellStyle name="Normal 58 3 2 2 2 8" xfId="4767"/>
    <cellStyle name="Normal 58 3 2 2 2_Degree data" xfId="2807"/>
    <cellStyle name="Normal 58 3 2 2 3" xfId="729"/>
    <cellStyle name="Normal 58 3 2 2 3 2" xfId="1681"/>
    <cellStyle name="Normal 58 3 2 2 3 2 2" xfId="6970"/>
    <cellStyle name="Normal 58 3 2 2 3 3" xfId="3514"/>
    <cellStyle name="Normal 58 3 2 2 3 3 2" xfId="8530"/>
    <cellStyle name="Normal 58 3 2 2 3 4" xfId="6086"/>
    <cellStyle name="Normal 58 3 2 2 3 5" xfId="9984"/>
    <cellStyle name="Normal 58 3 2 2 3 6" xfId="4563"/>
    <cellStyle name="Normal 58 3 2 2 4" xfId="1233"/>
    <cellStyle name="Normal 58 3 2 2 4 2" xfId="2184"/>
    <cellStyle name="Normal 58 3 2 2 4 2 2" xfId="7473"/>
    <cellStyle name="Normal 58 3 2 2 4 3" xfId="3863"/>
    <cellStyle name="Normal 58 3 2 2 4 3 2" xfId="8878"/>
    <cellStyle name="Normal 58 3 2 2 4 4" xfId="6589"/>
    <cellStyle name="Normal 58 3 2 2 4 5" xfId="10332"/>
    <cellStyle name="Normal 58 3 2 2 4 6" xfId="5066"/>
    <cellStyle name="Normal 58 3 2 2 5" xfId="613"/>
    <cellStyle name="Normal 58 3 2 2 5 2" xfId="2397"/>
    <cellStyle name="Normal 58 3 2 2 5 2 2" xfId="7679"/>
    <cellStyle name="Normal 58 3 2 2 5 3" xfId="4060"/>
    <cellStyle name="Normal 58 3 2 2 5 3 2" xfId="9075"/>
    <cellStyle name="Normal 58 3 2 2 5 4" xfId="5971"/>
    <cellStyle name="Normal 58 3 2 2 5 5" xfId="10529"/>
    <cellStyle name="Normal 58 3 2 2 5 6" xfId="5273"/>
    <cellStyle name="Normal 58 3 2 2 6" xfId="1568"/>
    <cellStyle name="Normal 58 3 2 2 6 2" xfId="6857"/>
    <cellStyle name="Normal 58 3 2 2 7" xfId="3016"/>
    <cellStyle name="Normal 58 3 2 2 7 2" xfId="8032"/>
    <cellStyle name="Normal 58 3 2 2 8" xfId="5593"/>
    <cellStyle name="Normal 58 3 2 2 9" xfId="9486"/>
    <cellStyle name="Normal 58 3 2 2_Degree data" xfId="2806"/>
    <cellStyle name="Normal 58 3 2 3" xfId="383"/>
    <cellStyle name="Normal 58 3 2 3 2" xfId="889"/>
    <cellStyle name="Normal 58 3 2 3 2 2" xfId="1841"/>
    <cellStyle name="Normal 58 3 2 3 2 2 2" xfId="7130"/>
    <cellStyle name="Normal 58 3 2 3 2 3" xfId="3516"/>
    <cellStyle name="Normal 58 3 2 3 2 3 2" xfId="8532"/>
    <cellStyle name="Normal 58 3 2 3 2 4" xfId="6246"/>
    <cellStyle name="Normal 58 3 2 3 2 5" xfId="9986"/>
    <cellStyle name="Normal 58 3 2 3 2 6" xfId="4723"/>
    <cellStyle name="Normal 58 3 2 3 3" xfId="1235"/>
    <cellStyle name="Normal 58 3 2 3 3 2" xfId="2186"/>
    <cellStyle name="Normal 58 3 2 3 3 2 2" xfId="7475"/>
    <cellStyle name="Normal 58 3 2 3 3 3" xfId="3865"/>
    <cellStyle name="Normal 58 3 2 3 3 3 2" xfId="8880"/>
    <cellStyle name="Normal 58 3 2 3 3 4" xfId="6591"/>
    <cellStyle name="Normal 58 3 2 3 3 5" xfId="10334"/>
    <cellStyle name="Normal 58 3 2 3 3 6" xfId="5068"/>
    <cellStyle name="Normal 58 3 2 3 4" xfId="569"/>
    <cellStyle name="Normal 58 3 2 3 4 2" xfId="2557"/>
    <cellStyle name="Normal 58 3 2 3 4 2 2" xfId="7839"/>
    <cellStyle name="Normal 58 3 2 3 4 3" xfId="4220"/>
    <cellStyle name="Normal 58 3 2 3 4 3 2" xfId="9235"/>
    <cellStyle name="Normal 58 3 2 3 4 4" xfId="5927"/>
    <cellStyle name="Normal 58 3 2 3 4 5" xfId="10689"/>
    <cellStyle name="Normal 58 3 2 3 4 6" xfId="5433"/>
    <cellStyle name="Normal 58 3 2 3 5" xfId="1524"/>
    <cellStyle name="Normal 58 3 2 3 5 2" xfId="6813"/>
    <cellStyle name="Normal 58 3 2 3 6" xfId="3176"/>
    <cellStyle name="Normal 58 3 2 3 6 2" xfId="8192"/>
    <cellStyle name="Normal 58 3 2 3 7" xfId="5753"/>
    <cellStyle name="Normal 58 3 2 3 8" xfId="9646"/>
    <cellStyle name="Normal 58 3 2 3 9" xfId="4406"/>
    <cellStyle name="Normal 58 3 2 3_Degree data" xfId="2808"/>
    <cellStyle name="Normal 58 3 2 4" xfId="320"/>
    <cellStyle name="Normal 58 3 2 4 2" xfId="1236"/>
    <cellStyle name="Normal 58 3 2 4 2 2" xfId="2187"/>
    <cellStyle name="Normal 58 3 2 4 2 2 2" xfId="7476"/>
    <cellStyle name="Normal 58 3 2 4 2 3" xfId="3517"/>
    <cellStyle name="Normal 58 3 2 4 2 3 2" xfId="8533"/>
    <cellStyle name="Normal 58 3 2 4 2 4" xfId="6592"/>
    <cellStyle name="Normal 58 3 2 4 2 5" xfId="9987"/>
    <cellStyle name="Normal 58 3 2 4 2 6" xfId="5069"/>
    <cellStyle name="Normal 58 3 2 4 3" xfId="829"/>
    <cellStyle name="Normal 58 3 2 4 3 2" xfId="2497"/>
    <cellStyle name="Normal 58 3 2 4 3 2 2" xfId="7779"/>
    <cellStyle name="Normal 58 3 2 4 3 3" xfId="3866"/>
    <cellStyle name="Normal 58 3 2 4 3 3 2" xfId="8881"/>
    <cellStyle name="Normal 58 3 2 4 3 4" xfId="6186"/>
    <cellStyle name="Normal 58 3 2 4 3 5" xfId="10335"/>
    <cellStyle name="Normal 58 3 2 4 3 6" xfId="5373"/>
    <cellStyle name="Normal 58 3 2 4 4" xfId="1781"/>
    <cellStyle name="Normal 58 3 2 4 4 2" xfId="4160"/>
    <cellStyle name="Normal 58 3 2 4 4 2 2" xfId="9175"/>
    <cellStyle name="Normal 58 3 2 4 4 3" xfId="10629"/>
    <cellStyle name="Normal 58 3 2 4 4 4" xfId="7070"/>
    <cellStyle name="Normal 58 3 2 4 5" xfId="3116"/>
    <cellStyle name="Normal 58 3 2 4 5 2" xfId="8132"/>
    <cellStyle name="Normal 58 3 2 4 6" xfId="5693"/>
    <cellStyle name="Normal 58 3 2 4 7" xfId="9586"/>
    <cellStyle name="Normal 58 3 2 4 8" xfId="4663"/>
    <cellStyle name="Normal 58 3 2 4_Degree data" xfId="2809"/>
    <cellStyle name="Normal 58 3 2 5" xfId="672"/>
    <cellStyle name="Normal 58 3 2 5 2" xfId="1624"/>
    <cellStyle name="Normal 58 3 2 5 2 2" xfId="6913"/>
    <cellStyle name="Normal 58 3 2 5 3" xfId="3513"/>
    <cellStyle name="Normal 58 3 2 5 3 2" xfId="8529"/>
    <cellStyle name="Normal 58 3 2 5 4" xfId="6029"/>
    <cellStyle name="Normal 58 3 2 5 5" xfId="9983"/>
    <cellStyle name="Normal 58 3 2 5 6" xfId="4506"/>
    <cellStyle name="Normal 58 3 2 6" xfId="1232"/>
    <cellStyle name="Normal 58 3 2 6 2" xfId="2183"/>
    <cellStyle name="Normal 58 3 2 6 2 2" xfId="7472"/>
    <cellStyle name="Normal 58 3 2 6 3" xfId="3862"/>
    <cellStyle name="Normal 58 3 2 6 3 2" xfId="8877"/>
    <cellStyle name="Normal 58 3 2 6 4" xfId="6588"/>
    <cellStyle name="Normal 58 3 2 6 5" xfId="10331"/>
    <cellStyle name="Normal 58 3 2 6 6" xfId="5065"/>
    <cellStyle name="Normal 58 3 2 7" xfId="506"/>
    <cellStyle name="Normal 58 3 2 7 2" xfId="2340"/>
    <cellStyle name="Normal 58 3 2 7 2 2" xfId="7622"/>
    <cellStyle name="Normal 58 3 2 7 3" xfId="4003"/>
    <cellStyle name="Normal 58 3 2 7 3 2" xfId="9018"/>
    <cellStyle name="Normal 58 3 2 7 4" xfId="5867"/>
    <cellStyle name="Normal 58 3 2 7 5" xfId="10472"/>
    <cellStyle name="Normal 58 3 2 7 6" xfId="5216"/>
    <cellStyle name="Normal 58 3 2 8" xfId="1464"/>
    <cellStyle name="Normal 58 3 2 8 2" xfId="6753"/>
    <cellStyle name="Normal 58 3 2 9" xfId="2957"/>
    <cellStyle name="Normal 58 3 2 9 2" xfId="7973"/>
    <cellStyle name="Normal 58 3 2_Degree data" xfId="2805"/>
    <cellStyle name="Normal 58 3 3" xfId="263"/>
    <cellStyle name="Normal 58 3 3 10" xfId="4389"/>
    <cellStyle name="Normal 58 3 3 2" xfId="365"/>
    <cellStyle name="Normal 58 3 3 2 2" xfId="1238"/>
    <cellStyle name="Normal 58 3 3 2 2 2" xfId="2189"/>
    <cellStyle name="Normal 58 3 3 2 2 2 2" xfId="7478"/>
    <cellStyle name="Normal 58 3 3 2 2 3" xfId="3519"/>
    <cellStyle name="Normal 58 3 3 2 2 3 2" xfId="8535"/>
    <cellStyle name="Normal 58 3 3 2 2 4" xfId="6594"/>
    <cellStyle name="Normal 58 3 3 2 2 5" xfId="9989"/>
    <cellStyle name="Normal 58 3 3 2 2 6" xfId="5071"/>
    <cellStyle name="Normal 58 3 3 2 3" xfId="872"/>
    <cellStyle name="Normal 58 3 3 2 3 2" xfId="2540"/>
    <cellStyle name="Normal 58 3 3 2 3 2 2" xfId="7822"/>
    <cellStyle name="Normal 58 3 3 2 3 3" xfId="3868"/>
    <cellStyle name="Normal 58 3 3 2 3 3 2" xfId="8883"/>
    <cellStyle name="Normal 58 3 3 2 3 4" xfId="6229"/>
    <cellStyle name="Normal 58 3 3 2 3 5" xfId="10337"/>
    <cellStyle name="Normal 58 3 3 2 3 6" xfId="5416"/>
    <cellStyle name="Normal 58 3 3 2 4" xfId="1824"/>
    <cellStyle name="Normal 58 3 3 2 4 2" xfId="4203"/>
    <cellStyle name="Normal 58 3 3 2 4 2 2" xfId="9218"/>
    <cellStyle name="Normal 58 3 3 2 4 3" xfId="10672"/>
    <cellStyle name="Normal 58 3 3 2 4 4" xfId="7113"/>
    <cellStyle name="Normal 58 3 3 2 5" xfId="3159"/>
    <cellStyle name="Normal 58 3 3 2 5 2" xfId="8175"/>
    <cellStyle name="Normal 58 3 3 2 6" xfId="5736"/>
    <cellStyle name="Normal 58 3 3 2 7" xfId="9629"/>
    <cellStyle name="Normal 58 3 3 2 8" xfId="4706"/>
    <cellStyle name="Normal 58 3 3 2_Degree data" xfId="2811"/>
    <cellStyle name="Normal 58 3 3 3" xfId="772"/>
    <cellStyle name="Normal 58 3 3 3 2" xfId="1724"/>
    <cellStyle name="Normal 58 3 3 3 2 2" xfId="7013"/>
    <cellStyle name="Normal 58 3 3 3 3" xfId="3518"/>
    <cellStyle name="Normal 58 3 3 3 3 2" xfId="8534"/>
    <cellStyle name="Normal 58 3 3 3 4" xfId="6129"/>
    <cellStyle name="Normal 58 3 3 3 5" xfId="9988"/>
    <cellStyle name="Normal 58 3 3 3 6" xfId="4606"/>
    <cellStyle name="Normal 58 3 3 4" xfId="1237"/>
    <cellStyle name="Normal 58 3 3 4 2" xfId="2188"/>
    <cellStyle name="Normal 58 3 3 4 2 2" xfId="7477"/>
    <cellStyle name="Normal 58 3 3 4 3" xfId="3867"/>
    <cellStyle name="Normal 58 3 3 4 3 2" xfId="8882"/>
    <cellStyle name="Normal 58 3 3 4 4" xfId="6593"/>
    <cellStyle name="Normal 58 3 3 4 5" xfId="10336"/>
    <cellStyle name="Normal 58 3 3 4 6" xfId="5070"/>
    <cellStyle name="Normal 58 3 3 5" xfId="552"/>
    <cellStyle name="Normal 58 3 3 5 2" xfId="2440"/>
    <cellStyle name="Normal 58 3 3 5 2 2" xfId="7722"/>
    <cellStyle name="Normal 58 3 3 5 3" xfId="4103"/>
    <cellStyle name="Normal 58 3 3 5 3 2" xfId="9118"/>
    <cellStyle name="Normal 58 3 3 5 4" xfId="5910"/>
    <cellStyle name="Normal 58 3 3 5 5" xfId="10572"/>
    <cellStyle name="Normal 58 3 3 5 6" xfId="5316"/>
    <cellStyle name="Normal 58 3 3 6" xfId="1507"/>
    <cellStyle name="Normal 58 3 3 6 2" xfId="6796"/>
    <cellStyle name="Normal 58 3 3 7" xfId="3059"/>
    <cellStyle name="Normal 58 3 3 7 2" xfId="8075"/>
    <cellStyle name="Normal 58 3 3 8" xfId="5636"/>
    <cellStyle name="Normal 58 3 3 9" xfId="9529"/>
    <cellStyle name="Normal 58 3 3_Degree data" xfId="2810"/>
    <cellStyle name="Normal 58 3 4" xfId="184"/>
    <cellStyle name="Normal 58 3 4 10" xfId="4421"/>
    <cellStyle name="Normal 58 3 4 2" xfId="398"/>
    <cellStyle name="Normal 58 3 4 2 2" xfId="1240"/>
    <cellStyle name="Normal 58 3 4 2 2 2" xfId="2191"/>
    <cellStyle name="Normal 58 3 4 2 2 2 2" xfId="7480"/>
    <cellStyle name="Normal 58 3 4 2 2 3" xfId="3521"/>
    <cellStyle name="Normal 58 3 4 2 2 3 2" xfId="8537"/>
    <cellStyle name="Normal 58 3 4 2 2 4" xfId="6596"/>
    <cellStyle name="Normal 58 3 4 2 2 5" xfId="9991"/>
    <cellStyle name="Normal 58 3 4 2 2 6" xfId="5073"/>
    <cellStyle name="Normal 58 3 4 2 3" xfId="904"/>
    <cellStyle name="Normal 58 3 4 2 3 2" xfId="2572"/>
    <cellStyle name="Normal 58 3 4 2 3 2 2" xfId="7854"/>
    <cellStyle name="Normal 58 3 4 2 3 3" xfId="3870"/>
    <cellStyle name="Normal 58 3 4 2 3 3 2" xfId="8885"/>
    <cellStyle name="Normal 58 3 4 2 3 4" xfId="6261"/>
    <cellStyle name="Normal 58 3 4 2 3 5" xfId="10339"/>
    <cellStyle name="Normal 58 3 4 2 3 6" xfId="5448"/>
    <cellStyle name="Normal 58 3 4 2 4" xfId="1856"/>
    <cellStyle name="Normal 58 3 4 2 4 2" xfId="4235"/>
    <cellStyle name="Normal 58 3 4 2 4 2 2" xfId="9250"/>
    <cellStyle name="Normal 58 3 4 2 4 3" xfId="10704"/>
    <cellStyle name="Normal 58 3 4 2 4 4" xfId="7145"/>
    <cellStyle name="Normal 58 3 4 2 5" xfId="3191"/>
    <cellStyle name="Normal 58 3 4 2 5 2" xfId="8207"/>
    <cellStyle name="Normal 58 3 4 2 6" xfId="5768"/>
    <cellStyle name="Normal 58 3 4 2 7" xfId="9661"/>
    <cellStyle name="Normal 58 3 4 2 8" xfId="4738"/>
    <cellStyle name="Normal 58 3 4 2_Degree data" xfId="2813"/>
    <cellStyle name="Normal 58 3 4 3" xfId="699"/>
    <cellStyle name="Normal 58 3 4 3 2" xfId="1651"/>
    <cellStyle name="Normal 58 3 4 3 2 2" xfId="6940"/>
    <cellStyle name="Normal 58 3 4 3 3" xfId="3520"/>
    <cellStyle name="Normal 58 3 4 3 3 2" xfId="8536"/>
    <cellStyle name="Normal 58 3 4 3 4" xfId="6056"/>
    <cellStyle name="Normal 58 3 4 3 5" xfId="9990"/>
    <cellStyle name="Normal 58 3 4 3 6" xfId="4533"/>
    <cellStyle name="Normal 58 3 4 4" xfId="1239"/>
    <cellStyle name="Normal 58 3 4 4 2" xfId="2190"/>
    <cellStyle name="Normal 58 3 4 4 2 2" xfId="7479"/>
    <cellStyle name="Normal 58 3 4 4 3" xfId="3869"/>
    <cellStyle name="Normal 58 3 4 4 3 2" xfId="8884"/>
    <cellStyle name="Normal 58 3 4 4 4" xfId="6595"/>
    <cellStyle name="Normal 58 3 4 4 5" xfId="10338"/>
    <cellStyle name="Normal 58 3 4 4 6" xfId="5072"/>
    <cellStyle name="Normal 58 3 4 5" xfId="584"/>
    <cellStyle name="Normal 58 3 4 5 2" xfId="2367"/>
    <cellStyle name="Normal 58 3 4 5 2 2" xfId="7649"/>
    <cellStyle name="Normal 58 3 4 5 3" xfId="4030"/>
    <cellStyle name="Normal 58 3 4 5 3 2" xfId="9045"/>
    <cellStyle name="Normal 58 3 4 5 4" xfId="5942"/>
    <cellStyle name="Normal 58 3 4 5 5" xfId="10499"/>
    <cellStyle name="Normal 58 3 4 5 6" xfId="5243"/>
    <cellStyle name="Normal 58 3 4 6" xfId="1539"/>
    <cellStyle name="Normal 58 3 4 6 2" xfId="6828"/>
    <cellStyle name="Normal 58 3 4 7" xfId="2986"/>
    <cellStyle name="Normal 58 3 4 7 2" xfId="8002"/>
    <cellStyle name="Normal 58 3 4 8" xfId="5563"/>
    <cellStyle name="Normal 58 3 4 9" xfId="9456"/>
    <cellStyle name="Normal 58 3 4_Degree data" xfId="2812"/>
    <cellStyle name="Normal 58 3 5" xfId="290"/>
    <cellStyle name="Normal 58 3 5 2" xfId="1241"/>
    <cellStyle name="Normal 58 3 5 2 2" xfId="2192"/>
    <cellStyle name="Normal 58 3 5 2 2 2" xfId="7481"/>
    <cellStyle name="Normal 58 3 5 2 3" xfId="3522"/>
    <cellStyle name="Normal 58 3 5 2 3 2" xfId="8538"/>
    <cellStyle name="Normal 58 3 5 2 4" xfId="6597"/>
    <cellStyle name="Normal 58 3 5 2 5" xfId="9992"/>
    <cellStyle name="Normal 58 3 5 2 6" xfId="5074"/>
    <cellStyle name="Normal 58 3 5 3" xfId="799"/>
    <cellStyle name="Normal 58 3 5 3 2" xfId="2467"/>
    <cellStyle name="Normal 58 3 5 3 2 2" xfId="7749"/>
    <cellStyle name="Normal 58 3 5 3 3" xfId="3871"/>
    <cellStyle name="Normal 58 3 5 3 3 2" xfId="8886"/>
    <cellStyle name="Normal 58 3 5 3 4" xfId="6156"/>
    <cellStyle name="Normal 58 3 5 3 5" xfId="10340"/>
    <cellStyle name="Normal 58 3 5 3 6" xfId="5343"/>
    <cellStyle name="Normal 58 3 5 4" xfId="1751"/>
    <cellStyle name="Normal 58 3 5 4 2" xfId="4130"/>
    <cellStyle name="Normal 58 3 5 4 2 2" xfId="9145"/>
    <cellStyle name="Normal 58 3 5 4 3" xfId="10599"/>
    <cellStyle name="Normal 58 3 5 4 4" xfId="7040"/>
    <cellStyle name="Normal 58 3 5 5" xfId="3086"/>
    <cellStyle name="Normal 58 3 5 5 2" xfId="8102"/>
    <cellStyle name="Normal 58 3 5 6" xfId="5663"/>
    <cellStyle name="Normal 58 3 5 7" xfId="9556"/>
    <cellStyle name="Normal 58 3 5 8" xfId="4633"/>
    <cellStyle name="Normal 58 3 5_Degree data" xfId="2814"/>
    <cellStyle name="Normal 58 3 6" xfId="647"/>
    <cellStyle name="Normal 58 3 6 2" xfId="1242"/>
    <cellStyle name="Normal 58 3 6 2 2" xfId="2193"/>
    <cellStyle name="Normal 58 3 6 2 2 2" xfId="7482"/>
    <cellStyle name="Normal 58 3 6 2 3" xfId="3523"/>
    <cellStyle name="Normal 58 3 6 2 3 2" xfId="8539"/>
    <cellStyle name="Normal 58 3 6 2 4" xfId="6598"/>
    <cellStyle name="Normal 58 3 6 2 5" xfId="9993"/>
    <cellStyle name="Normal 58 3 6 2 6" xfId="5075"/>
    <cellStyle name="Normal 58 3 6 3" xfId="1406"/>
    <cellStyle name="Normal 58 3 6 3 2" xfId="2315"/>
    <cellStyle name="Normal 58 3 6 3 2 2" xfId="7597"/>
    <cellStyle name="Normal 58 3 6 3 3" xfId="3872"/>
    <cellStyle name="Normal 58 3 6 3 3 2" xfId="8887"/>
    <cellStyle name="Normal 58 3 6 3 4" xfId="6702"/>
    <cellStyle name="Normal 58 3 6 3 5" xfId="10341"/>
    <cellStyle name="Normal 58 3 6 3 6" xfId="5191"/>
    <cellStyle name="Normal 58 3 6 4" xfId="1599"/>
    <cellStyle name="Normal 58 3 6 4 2" xfId="3978"/>
    <cellStyle name="Normal 58 3 6 4 2 2" xfId="8993"/>
    <cellStyle name="Normal 58 3 6 4 3" xfId="10447"/>
    <cellStyle name="Normal 58 3 6 4 4" xfId="6888"/>
    <cellStyle name="Normal 58 3 6 5" xfId="2932"/>
    <cellStyle name="Normal 58 3 6 5 2" xfId="7948"/>
    <cellStyle name="Normal 58 3 6 6" xfId="6004"/>
    <cellStyle name="Normal 58 3 6 7" xfId="9404"/>
    <cellStyle name="Normal 58 3 6 8" xfId="4481"/>
    <cellStyle name="Normal 58 3 6_Degree data" xfId="2815"/>
    <cellStyle name="Normal 58 3 7" xfId="1231"/>
    <cellStyle name="Normal 58 3 7 2" xfId="2182"/>
    <cellStyle name="Normal 58 3 7 2 2" xfId="7471"/>
    <cellStyle name="Normal 58 3 7 3" xfId="3512"/>
    <cellStyle name="Normal 58 3 7 3 2" xfId="8528"/>
    <cellStyle name="Normal 58 3 7 4" xfId="6587"/>
    <cellStyle name="Normal 58 3 7 5" xfId="9982"/>
    <cellStyle name="Normal 58 3 7 6" xfId="5064"/>
    <cellStyle name="Normal 58 3 8" xfId="472"/>
    <cellStyle name="Normal 58 3 8 2" xfId="2295"/>
    <cellStyle name="Normal 58 3 8 2 2" xfId="7577"/>
    <cellStyle name="Normal 58 3 8 3" xfId="3861"/>
    <cellStyle name="Normal 58 3 8 3 2" xfId="8876"/>
    <cellStyle name="Normal 58 3 8 4" xfId="5836"/>
    <cellStyle name="Normal 58 3 8 5" xfId="10330"/>
    <cellStyle name="Normal 58 3 8 6" xfId="5171"/>
    <cellStyle name="Normal 58 3 9" xfId="1431"/>
    <cellStyle name="Normal 58 3 9 2" xfId="3958"/>
    <cellStyle name="Normal 58 3 9 2 2" xfId="8973"/>
    <cellStyle name="Normal 58 3 9 3" xfId="10427"/>
    <cellStyle name="Normal 58 3 9 4" xfId="6722"/>
    <cellStyle name="Normal 58 3_Degree data" xfId="2804"/>
    <cellStyle name="Normal 58 4" xfId="138"/>
    <cellStyle name="Normal 58 4 10" xfId="2907"/>
    <cellStyle name="Normal 58 4 10 2" xfId="9379"/>
    <cellStyle name="Normal 58 4 10 3" xfId="7923"/>
    <cellStyle name="Normal 58 4 11" xfId="5529"/>
    <cellStyle name="Normal 58 4 12" xfId="9349"/>
    <cellStyle name="Normal 58 4 13" xfId="4327"/>
    <cellStyle name="Normal 58 4 2" xfId="212"/>
    <cellStyle name="Normal 58 4 2 10" xfId="9481"/>
    <cellStyle name="Normal 58 4 2 11" xfId="4341"/>
    <cellStyle name="Normal 58 4 2 2" xfId="422"/>
    <cellStyle name="Normal 58 4 2 2 2" xfId="928"/>
    <cellStyle name="Normal 58 4 2 2 2 2" xfId="1880"/>
    <cellStyle name="Normal 58 4 2 2 2 2 2" xfId="7169"/>
    <cellStyle name="Normal 58 4 2 2 2 3" xfId="3526"/>
    <cellStyle name="Normal 58 4 2 2 2 3 2" xfId="8542"/>
    <cellStyle name="Normal 58 4 2 2 2 4" xfId="6285"/>
    <cellStyle name="Normal 58 4 2 2 2 5" xfId="9996"/>
    <cellStyle name="Normal 58 4 2 2 2 6" xfId="4762"/>
    <cellStyle name="Normal 58 4 2 2 3" xfId="1245"/>
    <cellStyle name="Normal 58 4 2 2 3 2" xfId="2196"/>
    <cellStyle name="Normal 58 4 2 2 3 2 2" xfId="7485"/>
    <cellStyle name="Normal 58 4 2 2 3 3" xfId="3875"/>
    <cellStyle name="Normal 58 4 2 2 3 3 2" xfId="8890"/>
    <cellStyle name="Normal 58 4 2 2 3 4" xfId="6601"/>
    <cellStyle name="Normal 58 4 2 2 3 5" xfId="10344"/>
    <cellStyle name="Normal 58 4 2 2 3 6" xfId="5078"/>
    <cellStyle name="Normal 58 4 2 2 4" xfId="608"/>
    <cellStyle name="Normal 58 4 2 2 4 2" xfId="2596"/>
    <cellStyle name="Normal 58 4 2 2 4 2 2" xfId="7878"/>
    <cellStyle name="Normal 58 4 2 2 4 3" xfId="4259"/>
    <cellStyle name="Normal 58 4 2 2 4 3 2" xfId="9274"/>
    <cellStyle name="Normal 58 4 2 2 4 4" xfId="5966"/>
    <cellStyle name="Normal 58 4 2 2 4 5" xfId="10728"/>
    <cellStyle name="Normal 58 4 2 2 4 6" xfId="5472"/>
    <cellStyle name="Normal 58 4 2 2 5" xfId="1563"/>
    <cellStyle name="Normal 58 4 2 2 5 2" xfId="6852"/>
    <cellStyle name="Normal 58 4 2 2 6" xfId="3215"/>
    <cellStyle name="Normal 58 4 2 2 6 2" xfId="8231"/>
    <cellStyle name="Normal 58 4 2 2 7" xfId="5792"/>
    <cellStyle name="Normal 58 4 2 2 8" xfId="9685"/>
    <cellStyle name="Normal 58 4 2 2 9" xfId="4445"/>
    <cellStyle name="Normal 58 4 2 2_Degree data" xfId="2818"/>
    <cellStyle name="Normal 58 4 2 3" xfId="315"/>
    <cellStyle name="Normal 58 4 2 3 2" xfId="1246"/>
    <cellStyle name="Normal 58 4 2 3 2 2" xfId="2197"/>
    <cellStyle name="Normal 58 4 2 3 2 2 2" xfId="7486"/>
    <cellStyle name="Normal 58 4 2 3 2 3" xfId="3527"/>
    <cellStyle name="Normal 58 4 2 3 2 3 2" xfId="8543"/>
    <cellStyle name="Normal 58 4 2 3 2 4" xfId="6602"/>
    <cellStyle name="Normal 58 4 2 3 2 5" xfId="9997"/>
    <cellStyle name="Normal 58 4 2 3 2 6" xfId="5079"/>
    <cellStyle name="Normal 58 4 2 3 3" xfId="824"/>
    <cellStyle name="Normal 58 4 2 3 3 2" xfId="2492"/>
    <cellStyle name="Normal 58 4 2 3 3 2 2" xfId="7774"/>
    <cellStyle name="Normal 58 4 2 3 3 3" xfId="3876"/>
    <cellStyle name="Normal 58 4 2 3 3 3 2" xfId="8891"/>
    <cellStyle name="Normal 58 4 2 3 3 4" xfId="6181"/>
    <cellStyle name="Normal 58 4 2 3 3 5" xfId="10345"/>
    <cellStyle name="Normal 58 4 2 3 3 6" xfId="5368"/>
    <cellStyle name="Normal 58 4 2 3 4" xfId="1776"/>
    <cellStyle name="Normal 58 4 2 3 4 2" xfId="4155"/>
    <cellStyle name="Normal 58 4 2 3 4 2 2" xfId="9170"/>
    <cellStyle name="Normal 58 4 2 3 4 3" xfId="10624"/>
    <cellStyle name="Normal 58 4 2 3 4 4" xfId="7065"/>
    <cellStyle name="Normal 58 4 2 3 5" xfId="3111"/>
    <cellStyle name="Normal 58 4 2 3 5 2" xfId="8127"/>
    <cellStyle name="Normal 58 4 2 3 6" xfId="5688"/>
    <cellStyle name="Normal 58 4 2 3 7" xfId="9581"/>
    <cellStyle name="Normal 58 4 2 3 8" xfId="4658"/>
    <cellStyle name="Normal 58 4 2 3_Degree data" xfId="2819"/>
    <cellStyle name="Normal 58 4 2 4" xfId="724"/>
    <cellStyle name="Normal 58 4 2 4 2" xfId="1676"/>
    <cellStyle name="Normal 58 4 2 4 2 2" xfId="6965"/>
    <cellStyle name="Normal 58 4 2 4 3" xfId="3525"/>
    <cellStyle name="Normal 58 4 2 4 3 2" xfId="8541"/>
    <cellStyle name="Normal 58 4 2 4 4" xfId="6081"/>
    <cellStyle name="Normal 58 4 2 4 5" xfId="9995"/>
    <cellStyle name="Normal 58 4 2 4 6" xfId="4558"/>
    <cellStyle name="Normal 58 4 2 5" xfId="1244"/>
    <cellStyle name="Normal 58 4 2 5 2" xfId="2195"/>
    <cellStyle name="Normal 58 4 2 5 2 2" xfId="7484"/>
    <cellStyle name="Normal 58 4 2 5 3" xfId="3874"/>
    <cellStyle name="Normal 58 4 2 5 3 2" xfId="8889"/>
    <cellStyle name="Normal 58 4 2 5 4" xfId="6600"/>
    <cellStyle name="Normal 58 4 2 5 5" xfId="10343"/>
    <cellStyle name="Normal 58 4 2 5 6" xfId="5077"/>
    <cellStyle name="Normal 58 4 2 6" xfId="500"/>
    <cellStyle name="Normal 58 4 2 6 2" xfId="2392"/>
    <cellStyle name="Normal 58 4 2 6 2 2" xfId="7674"/>
    <cellStyle name="Normal 58 4 2 6 3" xfId="4055"/>
    <cellStyle name="Normal 58 4 2 6 3 2" xfId="9070"/>
    <cellStyle name="Normal 58 4 2 6 4" xfId="5861"/>
    <cellStyle name="Normal 58 4 2 6 5" xfId="10524"/>
    <cellStyle name="Normal 58 4 2 6 6" xfId="5268"/>
    <cellStyle name="Normal 58 4 2 7" xfId="1459"/>
    <cellStyle name="Normal 58 4 2 7 2" xfId="6748"/>
    <cellStyle name="Normal 58 4 2 8" xfId="3011"/>
    <cellStyle name="Normal 58 4 2 8 2" xfId="8027"/>
    <cellStyle name="Normal 58 4 2 9" xfId="5588"/>
    <cellStyle name="Normal 58 4 2_Degree data" xfId="2817"/>
    <cellStyle name="Normal 58 4 3" xfId="257"/>
    <cellStyle name="Normal 58 4 3 10" xfId="4384"/>
    <cellStyle name="Normal 58 4 3 2" xfId="359"/>
    <cellStyle name="Normal 58 4 3 2 2" xfId="1248"/>
    <cellStyle name="Normal 58 4 3 2 2 2" xfId="2199"/>
    <cellStyle name="Normal 58 4 3 2 2 2 2" xfId="7488"/>
    <cellStyle name="Normal 58 4 3 2 2 3" xfId="3529"/>
    <cellStyle name="Normal 58 4 3 2 2 3 2" xfId="8545"/>
    <cellStyle name="Normal 58 4 3 2 2 4" xfId="6604"/>
    <cellStyle name="Normal 58 4 3 2 2 5" xfId="9999"/>
    <cellStyle name="Normal 58 4 3 2 2 6" xfId="5081"/>
    <cellStyle name="Normal 58 4 3 2 3" xfId="867"/>
    <cellStyle name="Normal 58 4 3 2 3 2" xfId="2535"/>
    <cellStyle name="Normal 58 4 3 2 3 2 2" xfId="7817"/>
    <cellStyle name="Normal 58 4 3 2 3 3" xfId="3878"/>
    <cellStyle name="Normal 58 4 3 2 3 3 2" xfId="8893"/>
    <cellStyle name="Normal 58 4 3 2 3 4" xfId="6224"/>
    <cellStyle name="Normal 58 4 3 2 3 5" xfId="10347"/>
    <cellStyle name="Normal 58 4 3 2 3 6" xfId="5411"/>
    <cellStyle name="Normal 58 4 3 2 4" xfId="1819"/>
    <cellStyle name="Normal 58 4 3 2 4 2" xfId="4198"/>
    <cellStyle name="Normal 58 4 3 2 4 2 2" xfId="9213"/>
    <cellStyle name="Normal 58 4 3 2 4 3" xfId="10667"/>
    <cellStyle name="Normal 58 4 3 2 4 4" xfId="7108"/>
    <cellStyle name="Normal 58 4 3 2 5" xfId="3154"/>
    <cellStyle name="Normal 58 4 3 2 5 2" xfId="8170"/>
    <cellStyle name="Normal 58 4 3 2 6" xfId="5731"/>
    <cellStyle name="Normal 58 4 3 2 7" xfId="9624"/>
    <cellStyle name="Normal 58 4 3 2 8" xfId="4701"/>
    <cellStyle name="Normal 58 4 3 2_Degree data" xfId="2821"/>
    <cellStyle name="Normal 58 4 3 3" xfId="767"/>
    <cellStyle name="Normal 58 4 3 3 2" xfId="1719"/>
    <cellStyle name="Normal 58 4 3 3 2 2" xfId="7008"/>
    <cellStyle name="Normal 58 4 3 3 3" xfId="3528"/>
    <cellStyle name="Normal 58 4 3 3 3 2" xfId="8544"/>
    <cellStyle name="Normal 58 4 3 3 4" xfId="6124"/>
    <cellStyle name="Normal 58 4 3 3 5" xfId="9998"/>
    <cellStyle name="Normal 58 4 3 3 6" xfId="4601"/>
    <cellStyle name="Normal 58 4 3 4" xfId="1247"/>
    <cellStyle name="Normal 58 4 3 4 2" xfId="2198"/>
    <cellStyle name="Normal 58 4 3 4 2 2" xfId="7487"/>
    <cellStyle name="Normal 58 4 3 4 3" xfId="3877"/>
    <cellStyle name="Normal 58 4 3 4 3 2" xfId="8892"/>
    <cellStyle name="Normal 58 4 3 4 4" xfId="6603"/>
    <cellStyle name="Normal 58 4 3 4 5" xfId="10346"/>
    <cellStyle name="Normal 58 4 3 4 6" xfId="5080"/>
    <cellStyle name="Normal 58 4 3 5" xfId="546"/>
    <cellStyle name="Normal 58 4 3 5 2" xfId="2435"/>
    <cellStyle name="Normal 58 4 3 5 2 2" xfId="7717"/>
    <cellStyle name="Normal 58 4 3 5 3" xfId="4098"/>
    <cellStyle name="Normal 58 4 3 5 3 2" xfId="9113"/>
    <cellStyle name="Normal 58 4 3 5 4" xfId="5905"/>
    <cellStyle name="Normal 58 4 3 5 5" xfId="10567"/>
    <cellStyle name="Normal 58 4 3 5 6" xfId="5311"/>
    <cellStyle name="Normal 58 4 3 6" xfId="1502"/>
    <cellStyle name="Normal 58 4 3 6 2" xfId="6791"/>
    <cellStyle name="Normal 58 4 3 7" xfId="3054"/>
    <cellStyle name="Normal 58 4 3 7 2" xfId="8070"/>
    <cellStyle name="Normal 58 4 3 8" xfId="5631"/>
    <cellStyle name="Normal 58 4 3 9" xfId="9524"/>
    <cellStyle name="Normal 58 4 3_Degree data" xfId="2820"/>
    <cellStyle name="Normal 58 4 4" xfId="195"/>
    <cellStyle name="Normal 58 4 4 10" xfId="4432"/>
    <cellStyle name="Normal 58 4 4 2" xfId="409"/>
    <cellStyle name="Normal 58 4 4 2 2" xfId="1250"/>
    <cellStyle name="Normal 58 4 4 2 2 2" xfId="2201"/>
    <cellStyle name="Normal 58 4 4 2 2 2 2" xfId="7490"/>
    <cellStyle name="Normal 58 4 4 2 2 3" xfId="3531"/>
    <cellStyle name="Normal 58 4 4 2 2 3 2" xfId="8547"/>
    <cellStyle name="Normal 58 4 4 2 2 4" xfId="6606"/>
    <cellStyle name="Normal 58 4 4 2 2 5" xfId="10001"/>
    <cellStyle name="Normal 58 4 4 2 2 6" xfId="5083"/>
    <cellStyle name="Normal 58 4 4 2 3" xfId="915"/>
    <cellStyle name="Normal 58 4 4 2 3 2" xfId="2583"/>
    <cellStyle name="Normal 58 4 4 2 3 2 2" xfId="7865"/>
    <cellStyle name="Normal 58 4 4 2 3 3" xfId="3880"/>
    <cellStyle name="Normal 58 4 4 2 3 3 2" xfId="8895"/>
    <cellStyle name="Normal 58 4 4 2 3 4" xfId="6272"/>
    <cellStyle name="Normal 58 4 4 2 3 5" xfId="10349"/>
    <cellStyle name="Normal 58 4 4 2 3 6" xfId="5459"/>
    <cellStyle name="Normal 58 4 4 2 4" xfId="1867"/>
    <cellStyle name="Normal 58 4 4 2 4 2" xfId="4246"/>
    <cellStyle name="Normal 58 4 4 2 4 2 2" xfId="9261"/>
    <cellStyle name="Normal 58 4 4 2 4 3" xfId="10715"/>
    <cellStyle name="Normal 58 4 4 2 4 4" xfId="7156"/>
    <cellStyle name="Normal 58 4 4 2 5" xfId="3202"/>
    <cellStyle name="Normal 58 4 4 2 5 2" xfId="8218"/>
    <cellStyle name="Normal 58 4 4 2 6" xfId="5779"/>
    <cellStyle name="Normal 58 4 4 2 7" xfId="9672"/>
    <cellStyle name="Normal 58 4 4 2 8" xfId="4749"/>
    <cellStyle name="Normal 58 4 4 2_Degree data" xfId="2823"/>
    <cellStyle name="Normal 58 4 4 3" xfId="710"/>
    <cellStyle name="Normal 58 4 4 3 2" xfId="1662"/>
    <cellStyle name="Normal 58 4 4 3 2 2" xfId="6951"/>
    <cellStyle name="Normal 58 4 4 3 3" xfId="3530"/>
    <cellStyle name="Normal 58 4 4 3 3 2" xfId="8546"/>
    <cellStyle name="Normal 58 4 4 3 4" xfId="6067"/>
    <cellStyle name="Normal 58 4 4 3 5" xfId="10000"/>
    <cellStyle name="Normal 58 4 4 3 6" xfId="4544"/>
    <cellStyle name="Normal 58 4 4 4" xfId="1249"/>
    <cellStyle name="Normal 58 4 4 4 2" xfId="2200"/>
    <cellStyle name="Normal 58 4 4 4 2 2" xfId="7489"/>
    <cellStyle name="Normal 58 4 4 4 3" xfId="3879"/>
    <cellStyle name="Normal 58 4 4 4 3 2" xfId="8894"/>
    <cellStyle name="Normal 58 4 4 4 4" xfId="6605"/>
    <cellStyle name="Normal 58 4 4 4 5" xfId="10348"/>
    <cellStyle name="Normal 58 4 4 4 6" xfId="5082"/>
    <cellStyle name="Normal 58 4 4 5" xfId="595"/>
    <cellStyle name="Normal 58 4 4 5 2" xfId="2378"/>
    <cellStyle name="Normal 58 4 4 5 2 2" xfId="7660"/>
    <cellStyle name="Normal 58 4 4 5 3" xfId="4041"/>
    <cellStyle name="Normal 58 4 4 5 3 2" xfId="9056"/>
    <cellStyle name="Normal 58 4 4 5 4" xfId="5953"/>
    <cellStyle name="Normal 58 4 4 5 5" xfId="10510"/>
    <cellStyle name="Normal 58 4 4 5 6" xfId="5254"/>
    <cellStyle name="Normal 58 4 4 6" xfId="1550"/>
    <cellStyle name="Normal 58 4 4 6 2" xfId="6839"/>
    <cellStyle name="Normal 58 4 4 7" xfId="2997"/>
    <cellStyle name="Normal 58 4 4 7 2" xfId="8013"/>
    <cellStyle name="Normal 58 4 4 8" xfId="5574"/>
    <cellStyle name="Normal 58 4 4 9" xfId="9467"/>
    <cellStyle name="Normal 58 4 4_Degree data" xfId="2822"/>
    <cellStyle name="Normal 58 4 5" xfId="301"/>
    <cellStyle name="Normal 58 4 5 2" xfId="1251"/>
    <cellStyle name="Normal 58 4 5 2 2" xfId="2202"/>
    <cellStyle name="Normal 58 4 5 2 2 2" xfId="7491"/>
    <cellStyle name="Normal 58 4 5 2 3" xfId="3532"/>
    <cellStyle name="Normal 58 4 5 2 3 2" xfId="8548"/>
    <cellStyle name="Normal 58 4 5 2 4" xfId="6607"/>
    <cellStyle name="Normal 58 4 5 2 5" xfId="10002"/>
    <cellStyle name="Normal 58 4 5 2 6" xfId="5084"/>
    <cellStyle name="Normal 58 4 5 3" xfId="810"/>
    <cellStyle name="Normal 58 4 5 3 2" xfId="2478"/>
    <cellStyle name="Normal 58 4 5 3 2 2" xfId="7760"/>
    <cellStyle name="Normal 58 4 5 3 3" xfId="3881"/>
    <cellStyle name="Normal 58 4 5 3 3 2" xfId="8896"/>
    <cellStyle name="Normal 58 4 5 3 4" xfId="6167"/>
    <cellStyle name="Normal 58 4 5 3 5" xfId="10350"/>
    <cellStyle name="Normal 58 4 5 3 6" xfId="5354"/>
    <cellStyle name="Normal 58 4 5 4" xfId="1762"/>
    <cellStyle name="Normal 58 4 5 4 2" xfId="4141"/>
    <cellStyle name="Normal 58 4 5 4 2 2" xfId="9156"/>
    <cellStyle name="Normal 58 4 5 4 3" xfId="10610"/>
    <cellStyle name="Normal 58 4 5 4 4" xfId="7051"/>
    <cellStyle name="Normal 58 4 5 5" xfId="3097"/>
    <cellStyle name="Normal 58 4 5 5 2" xfId="8113"/>
    <cellStyle name="Normal 58 4 5 6" xfId="5674"/>
    <cellStyle name="Normal 58 4 5 7" xfId="9567"/>
    <cellStyle name="Normal 58 4 5 8" xfId="4644"/>
    <cellStyle name="Normal 58 4 5_Degree data" xfId="2824"/>
    <cellStyle name="Normal 58 4 6" xfId="665"/>
    <cellStyle name="Normal 58 4 6 2" xfId="1252"/>
    <cellStyle name="Normal 58 4 6 2 2" xfId="2203"/>
    <cellStyle name="Normal 58 4 6 2 2 2" xfId="7492"/>
    <cellStyle name="Normal 58 4 6 2 3" xfId="3533"/>
    <cellStyle name="Normal 58 4 6 2 3 2" xfId="8549"/>
    <cellStyle name="Normal 58 4 6 2 4" xfId="6608"/>
    <cellStyle name="Normal 58 4 6 2 5" xfId="10003"/>
    <cellStyle name="Normal 58 4 6 2 6" xfId="5085"/>
    <cellStyle name="Normal 58 4 6 3" xfId="1407"/>
    <cellStyle name="Normal 58 4 6 3 2" xfId="2333"/>
    <cellStyle name="Normal 58 4 6 3 2 2" xfId="7615"/>
    <cellStyle name="Normal 58 4 6 3 3" xfId="3882"/>
    <cellStyle name="Normal 58 4 6 3 3 2" xfId="8897"/>
    <cellStyle name="Normal 58 4 6 3 4" xfId="6703"/>
    <cellStyle name="Normal 58 4 6 3 5" xfId="10351"/>
    <cellStyle name="Normal 58 4 6 3 6" xfId="5209"/>
    <cellStyle name="Normal 58 4 6 4" xfId="1617"/>
    <cellStyle name="Normal 58 4 6 4 2" xfId="3996"/>
    <cellStyle name="Normal 58 4 6 4 2 2" xfId="9011"/>
    <cellStyle name="Normal 58 4 6 4 3" xfId="10465"/>
    <cellStyle name="Normal 58 4 6 4 4" xfId="6906"/>
    <cellStyle name="Normal 58 4 6 5" xfId="2950"/>
    <cellStyle name="Normal 58 4 6 5 2" xfId="7966"/>
    <cellStyle name="Normal 58 4 6 6" xfId="6022"/>
    <cellStyle name="Normal 58 4 6 7" xfId="9422"/>
    <cellStyle name="Normal 58 4 6 8" xfId="4499"/>
    <cellStyle name="Normal 58 4 6_Degree data" xfId="2825"/>
    <cellStyle name="Normal 58 4 7" xfId="1243"/>
    <cellStyle name="Normal 58 4 7 2" xfId="2194"/>
    <cellStyle name="Normal 58 4 7 2 2" xfId="7483"/>
    <cellStyle name="Normal 58 4 7 3" xfId="3524"/>
    <cellStyle name="Normal 58 4 7 3 2" xfId="8540"/>
    <cellStyle name="Normal 58 4 7 4" xfId="6599"/>
    <cellStyle name="Normal 58 4 7 5" xfId="9994"/>
    <cellStyle name="Normal 58 4 7 6" xfId="5076"/>
    <cellStyle name="Normal 58 4 8" xfId="483"/>
    <cellStyle name="Normal 58 4 8 2" xfId="2290"/>
    <cellStyle name="Normal 58 4 8 2 2" xfId="7572"/>
    <cellStyle name="Normal 58 4 8 3" xfId="3873"/>
    <cellStyle name="Normal 58 4 8 3 2" xfId="8888"/>
    <cellStyle name="Normal 58 4 8 4" xfId="5847"/>
    <cellStyle name="Normal 58 4 8 5" xfId="10342"/>
    <cellStyle name="Normal 58 4 8 6" xfId="5166"/>
    <cellStyle name="Normal 58 4 9" xfId="1444"/>
    <cellStyle name="Normal 58 4 9 2" xfId="3953"/>
    <cellStyle name="Normal 58 4 9 2 2" xfId="8968"/>
    <cellStyle name="Normal 58 4 9 3" xfId="10422"/>
    <cellStyle name="Normal 58 4 9 4" xfId="6734"/>
    <cellStyle name="Normal 58 4_Degree data" xfId="2816"/>
    <cellStyle name="Normal 58 5" xfId="161"/>
    <cellStyle name="Normal 58 5 10" xfId="5544"/>
    <cellStyle name="Normal 58 5 11" xfId="9362"/>
    <cellStyle name="Normal 58 5 12" xfId="4354"/>
    <cellStyle name="Normal 58 5 2" xfId="271"/>
    <cellStyle name="Normal 58 5 2 10" xfId="4397"/>
    <cellStyle name="Normal 58 5 2 2" xfId="373"/>
    <cellStyle name="Normal 58 5 2 2 2" xfId="1255"/>
    <cellStyle name="Normal 58 5 2 2 2 2" xfId="2206"/>
    <cellStyle name="Normal 58 5 2 2 2 2 2" xfId="7495"/>
    <cellStyle name="Normal 58 5 2 2 2 3" xfId="3536"/>
    <cellStyle name="Normal 58 5 2 2 2 3 2" xfId="8552"/>
    <cellStyle name="Normal 58 5 2 2 2 4" xfId="6611"/>
    <cellStyle name="Normal 58 5 2 2 2 5" xfId="10006"/>
    <cellStyle name="Normal 58 5 2 2 2 6" xfId="5088"/>
    <cellStyle name="Normal 58 5 2 2 3" xfId="880"/>
    <cellStyle name="Normal 58 5 2 2 3 2" xfId="2548"/>
    <cellStyle name="Normal 58 5 2 2 3 2 2" xfId="7830"/>
    <cellStyle name="Normal 58 5 2 2 3 3" xfId="3885"/>
    <cellStyle name="Normal 58 5 2 2 3 3 2" xfId="8900"/>
    <cellStyle name="Normal 58 5 2 2 3 4" xfId="6237"/>
    <cellStyle name="Normal 58 5 2 2 3 5" xfId="10354"/>
    <cellStyle name="Normal 58 5 2 2 3 6" xfId="5424"/>
    <cellStyle name="Normal 58 5 2 2 4" xfId="1832"/>
    <cellStyle name="Normal 58 5 2 2 4 2" xfId="4211"/>
    <cellStyle name="Normal 58 5 2 2 4 2 2" xfId="9226"/>
    <cellStyle name="Normal 58 5 2 2 4 3" xfId="10680"/>
    <cellStyle name="Normal 58 5 2 2 4 4" xfId="7121"/>
    <cellStyle name="Normal 58 5 2 2 5" xfId="3167"/>
    <cellStyle name="Normal 58 5 2 2 5 2" xfId="8183"/>
    <cellStyle name="Normal 58 5 2 2 6" xfId="5744"/>
    <cellStyle name="Normal 58 5 2 2 7" xfId="9637"/>
    <cellStyle name="Normal 58 5 2 2 8" xfId="4714"/>
    <cellStyle name="Normal 58 5 2 2_Degree data" xfId="2828"/>
    <cellStyle name="Normal 58 5 2 3" xfId="780"/>
    <cellStyle name="Normal 58 5 2 3 2" xfId="1732"/>
    <cellStyle name="Normal 58 5 2 3 2 2" xfId="7021"/>
    <cellStyle name="Normal 58 5 2 3 3" xfId="3535"/>
    <cellStyle name="Normal 58 5 2 3 3 2" xfId="8551"/>
    <cellStyle name="Normal 58 5 2 3 4" xfId="6137"/>
    <cellStyle name="Normal 58 5 2 3 5" xfId="10005"/>
    <cellStyle name="Normal 58 5 2 3 6" xfId="4614"/>
    <cellStyle name="Normal 58 5 2 4" xfId="1254"/>
    <cellStyle name="Normal 58 5 2 4 2" xfId="2205"/>
    <cellStyle name="Normal 58 5 2 4 2 2" xfId="7494"/>
    <cellStyle name="Normal 58 5 2 4 3" xfId="3884"/>
    <cellStyle name="Normal 58 5 2 4 3 2" xfId="8899"/>
    <cellStyle name="Normal 58 5 2 4 4" xfId="6610"/>
    <cellStyle name="Normal 58 5 2 4 5" xfId="10353"/>
    <cellStyle name="Normal 58 5 2 4 6" xfId="5087"/>
    <cellStyle name="Normal 58 5 2 5" xfId="560"/>
    <cellStyle name="Normal 58 5 2 5 2" xfId="2448"/>
    <cellStyle name="Normal 58 5 2 5 2 2" xfId="7730"/>
    <cellStyle name="Normal 58 5 2 5 3" xfId="4111"/>
    <cellStyle name="Normal 58 5 2 5 3 2" xfId="9126"/>
    <cellStyle name="Normal 58 5 2 5 4" xfId="5918"/>
    <cellStyle name="Normal 58 5 2 5 5" xfId="10580"/>
    <cellStyle name="Normal 58 5 2 5 6" xfId="5324"/>
    <cellStyle name="Normal 58 5 2 6" xfId="1515"/>
    <cellStyle name="Normal 58 5 2 6 2" xfId="6804"/>
    <cellStyle name="Normal 58 5 2 7" xfId="3067"/>
    <cellStyle name="Normal 58 5 2 7 2" xfId="8083"/>
    <cellStyle name="Normal 58 5 2 8" xfId="5644"/>
    <cellStyle name="Normal 58 5 2 9" xfId="9537"/>
    <cellStyle name="Normal 58 5 2_Degree data" xfId="2827"/>
    <cellStyle name="Normal 58 5 3" xfId="226"/>
    <cellStyle name="Normal 58 5 3 10" xfId="4458"/>
    <cellStyle name="Normal 58 5 3 2" xfId="435"/>
    <cellStyle name="Normal 58 5 3 2 2" xfId="1257"/>
    <cellStyle name="Normal 58 5 3 2 2 2" xfId="2208"/>
    <cellStyle name="Normal 58 5 3 2 2 2 2" xfId="7497"/>
    <cellStyle name="Normal 58 5 3 2 2 3" xfId="3538"/>
    <cellStyle name="Normal 58 5 3 2 2 3 2" xfId="8554"/>
    <cellStyle name="Normal 58 5 3 2 2 4" xfId="6613"/>
    <cellStyle name="Normal 58 5 3 2 2 5" xfId="10008"/>
    <cellStyle name="Normal 58 5 3 2 2 6" xfId="5090"/>
    <cellStyle name="Normal 58 5 3 2 3" xfId="941"/>
    <cellStyle name="Normal 58 5 3 2 3 2" xfId="2609"/>
    <cellStyle name="Normal 58 5 3 2 3 2 2" xfId="7891"/>
    <cellStyle name="Normal 58 5 3 2 3 3" xfId="3887"/>
    <cellStyle name="Normal 58 5 3 2 3 3 2" xfId="8902"/>
    <cellStyle name="Normal 58 5 3 2 3 4" xfId="6298"/>
    <cellStyle name="Normal 58 5 3 2 3 5" xfId="10356"/>
    <cellStyle name="Normal 58 5 3 2 3 6" xfId="5485"/>
    <cellStyle name="Normal 58 5 3 2 4" xfId="1893"/>
    <cellStyle name="Normal 58 5 3 2 4 2" xfId="4272"/>
    <cellStyle name="Normal 58 5 3 2 4 2 2" xfId="9287"/>
    <cellStyle name="Normal 58 5 3 2 4 3" xfId="10741"/>
    <cellStyle name="Normal 58 5 3 2 4 4" xfId="7182"/>
    <cellStyle name="Normal 58 5 3 2 5" xfId="3228"/>
    <cellStyle name="Normal 58 5 3 2 5 2" xfId="8244"/>
    <cellStyle name="Normal 58 5 3 2 6" xfId="5805"/>
    <cellStyle name="Normal 58 5 3 2 7" xfId="9698"/>
    <cellStyle name="Normal 58 5 3 2 8" xfId="4775"/>
    <cellStyle name="Normal 58 5 3 2_Degree data" xfId="2830"/>
    <cellStyle name="Normal 58 5 3 3" xfId="737"/>
    <cellStyle name="Normal 58 5 3 3 2" xfId="1689"/>
    <cellStyle name="Normal 58 5 3 3 2 2" xfId="6978"/>
    <cellStyle name="Normal 58 5 3 3 3" xfId="3537"/>
    <cellStyle name="Normal 58 5 3 3 3 2" xfId="8553"/>
    <cellStyle name="Normal 58 5 3 3 4" xfId="6094"/>
    <cellStyle name="Normal 58 5 3 3 5" xfId="10007"/>
    <cellStyle name="Normal 58 5 3 3 6" xfId="4571"/>
    <cellStyle name="Normal 58 5 3 4" xfId="1256"/>
    <cellStyle name="Normal 58 5 3 4 2" xfId="2207"/>
    <cellStyle name="Normal 58 5 3 4 2 2" xfId="7496"/>
    <cellStyle name="Normal 58 5 3 4 3" xfId="3886"/>
    <cellStyle name="Normal 58 5 3 4 3 2" xfId="8901"/>
    <cellStyle name="Normal 58 5 3 4 4" xfId="6612"/>
    <cellStyle name="Normal 58 5 3 4 5" xfId="10355"/>
    <cellStyle name="Normal 58 5 3 4 6" xfId="5089"/>
    <cellStyle name="Normal 58 5 3 5" xfId="621"/>
    <cellStyle name="Normal 58 5 3 5 2" xfId="2405"/>
    <cellStyle name="Normal 58 5 3 5 2 2" xfId="7687"/>
    <cellStyle name="Normal 58 5 3 5 3" xfId="4068"/>
    <cellStyle name="Normal 58 5 3 5 3 2" xfId="9083"/>
    <cellStyle name="Normal 58 5 3 5 4" xfId="5979"/>
    <cellStyle name="Normal 58 5 3 5 5" xfId="10537"/>
    <cellStyle name="Normal 58 5 3 5 6" xfId="5281"/>
    <cellStyle name="Normal 58 5 3 6" xfId="1576"/>
    <cellStyle name="Normal 58 5 3 6 2" xfId="6865"/>
    <cellStyle name="Normal 58 5 3 7" xfId="3024"/>
    <cellStyle name="Normal 58 5 3 7 2" xfId="8040"/>
    <cellStyle name="Normal 58 5 3 8" xfId="5601"/>
    <cellStyle name="Normal 58 5 3 9" xfId="9494"/>
    <cellStyle name="Normal 58 5 3_Degree data" xfId="2829"/>
    <cellStyle name="Normal 58 5 4" xfId="328"/>
    <cellStyle name="Normal 58 5 4 2" xfId="1258"/>
    <cellStyle name="Normal 58 5 4 2 2" xfId="2209"/>
    <cellStyle name="Normal 58 5 4 2 2 2" xfId="7498"/>
    <cellStyle name="Normal 58 5 4 2 3" xfId="3539"/>
    <cellStyle name="Normal 58 5 4 2 3 2" xfId="8555"/>
    <cellStyle name="Normal 58 5 4 2 4" xfId="6614"/>
    <cellStyle name="Normal 58 5 4 2 5" xfId="10009"/>
    <cellStyle name="Normal 58 5 4 2 6" xfId="5091"/>
    <cellStyle name="Normal 58 5 4 3" xfId="837"/>
    <cellStyle name="Normal 58 5 4 3 2" xfId="2505"/>
    <cellStyle name="Normal 58 5 4 3 2 2" xfId="7787"/>
    <cellStyle name="Normal 58 5 4 3 3" xfId="3888"/>
    <cellStyle name="Normal 58 5 4 3 3 2" xfId="8903"/>
    <cellStyle name="Normal 58 5 4 3 4" xfId="6194"/>
    <cellStyle name="Normal 58 5 4 3 5" xfId="10357"/>
    <cellStyle name="Normal 58 5 4 3 6" xfId="5381"/>
    <cellStyle name="Normal 58 5 4 4" xfId="1789"/>
    <cellStyle name="Normal 58 5 4 4 2" xfId="4168"/>
    <cellStyle name="Normal 58 5 4 4 2 2" xfId="9183"/>
    <cellStyle name="Normal 58 5 4 4 3" xfId="10637"/>
    <cellStyle name="Normal 58 5 4 4 4" xfId="7078"/>
    <cellStyle name="Normal 58 5 4 5" xfId="3124"/>
    <cellStyle name="Normal 58 5 4 5 2" xfId="8140"/>
    <cellStyle name="Normal 58 5 4 6" xfId="5701"/>
    <cellStyle name="Normal 58 5 4 7" xfId="9594"/>
    <cellStyle name="Normal 58 5 4 8" xfId="4671"/>
    <cellStyle name="Normal 58 5 4_Degree data" xfId="2831"/>
    <cellStyle name="Normal 58 5 5" xfId="680"/>
    <cellStyle name="Normal 58 5 5 2" xfId="1259"/>
    <cellStyle name="Normal 58 5 5 2 2" xfId="2210"/>
    <cellStyle name="Normal 58 5 5 2 2 2" xfId="7499"/>
    <cellStyle name="Normal 58 5 5 2 3" xfId="3540"/>
    <cellStyle name="Normal 58 5 5 2 3 2" xfId="8556"/>
    <cellStyle name="Normal 58 5 5 2 4" xfId="6615"/>
    <cellStyle name="Normal 58 5 5 2 5" xfId="10010"/>
    <cellStyle name="Normal 58 5 5 2 6" xfId="5092"/>
    <cellStyle name="Normal 58 5 5 3" xfId="1408"/>
    <cellStyle name="Normal 58 5 5 3 2" xfId="2348"/>
    <cellStyle name="Normal 58 5 5 3 2 2" xfId="7630"/>
    <cellStyle name="Normal 58 5 5 3 3" xfId="3889"/>
    <cellStyle name="Normal 58 5 5 3 3 2" xfId="8904"/>
    <cellStyle name="Normal 58 5 5 3 4" xfId="6704"/>
    <cellStyle name="Normal 58 5 5 3 5" xfId="10358"/>
    <cellStyle name="Normal 58 5 5 3 6" xfId="5224"/>
    <cellStyle name="Normal 58 5 5 4" xfId="1632"/>
    <cellStyle name="Normal 58 5 5 4 2" xfId="4011"/>
    <cellStyle name="Normal 58 5 5 4 2 2" xfId="9026"/>
    <cellStyle name="Normal 58 5 5 4 3" xfId="10480"/>
    <cellStyle name="Normal 58 5 5 4 4" xfId="6921"/>
    <cellStyle name="Normal 58 5 5 5" xfId="2965"/>
    <cellStyle name="Normal 58 5 5 5 2" xfId="7981"/>
    <cellStyle name="Normal 58 5 5 6" xfId="6037"/>
    <cellStyle name="Normal 58 5 5 7" xfId="9437"/>
    <cellStyle name="Normal 58 5 5 8" xfId="4514"/>
    <cellStyle name="Normal 58 5 5_Degree data" xfId="2832"/>
    <cellStyle name="Normal 58 5 6" xfId="1253"/>
    <cellStyle name="Normal 58 5 6 2" xfId="2204"/>
    <cellStyle name="Normal 58 5 6 2 2" xfId="7493"/>
    <cellStyle name="Normal 58 5 6 3" xfId="3534"/>
    <cellStyle name="Normal 58 5 6 3 2" xfId="8550"/>
    <cellStyle name="Normal 58 5 6 4" xfId="6609"/>
    <cellStyle name="Normal 58 5 6 5" xfId="10004"/>
    <cellStyle name="Normal 58 5 6 6" xfId="5086"/>
    <cellStyle name="Normal 58 5 7" xfId="514"/>
    <cellStyle name="Normal 58 5 7 2" xfId="2303"/>
    <cellStyle name="Normal 58 5 7 2 2" xfId="7585"/>
    <cellStyle name="Normal 58 5 7 3" xfId="3883"/>
    <cellStyle name="Normal 58 5 7 3 2" xfId="8898"/>
    <cellStyle name="Normal 58 5 7 4" xfId="5875"/>
    <cellStyle name="Normal 58 5 7 5" xfId="10352"/>
    <cellStyle name="Normal 58 5 7 6" xfId="5179"/>
    <cellStyle name="Normal 58 5 8" xfId="1472"/>
    <cellStyle name="Normal 58 5 8 2" xfId="3966"/>
    <cellStyle name="Normal 58 5 8 2 2" xfId="8981"/>
    <cellStyle name="Normal 58 5 8 3" xfId="10435"/>
    <cellStyle name="Normal 58 5 8 4" xfId="6761"/>
    <cellStyle name="Normal 58 5 9" xfId="2920"/>
    <cellStyle name="Normal 58 5 9 2" xfId="9392"/>
    <cellStyle name="Normal 58 5 9 3" xfId="7936"/>
    <cellStyle name="Normal 58 5_Degree data" xfId="2826"/>
    <cellStyle name="Normal 58 6" xfId="129"/>
    <cellStyle name="Normal 58 6 10" xfId="5522"/>
    <cellStyle name="Normal 58 6 11" xfId="9342"/>
    <cellStyle name="Normal 58 6 12" xfId="4334"/>
    <cellStyle name="Normal 58 6 2" xfId="250"/>
    <cellStyle name="Normal 58 6 2 10" xfId="4377"/>
    <cellStyle name="Normal 58 6 2 2" xfId="352"/>
    <cellStyle name="Normal 58 6 2 2 2" xfId="1262"/>
    <cellStyle name="Normal 58 6 2 2 2 2" xfId="2213"/>
    <cellStyle name="Normal 58 6 2 2 2 2 2" xfId="7502"/>
    <cellStyle name="Normal 58 6 2 2 2 3" xfId="3543"/>
    <cellStyle name="Normal 58 6 2 2 2 3 2" xfId="8559"/>
    <cellStyle name="Normal 58 6 2 2 2 4" xfId="6618"/>
    <cellStyle name="Normal 58 6 2 2 2 5" xfId="10013"/>
    <cellStyle name="Normal 58 6 2 2 2 6" xfId="5095"/>
    <cellStyle name="Normal 58 6 2 2 3" xfId="860"/>
    <cellStyle name="Normal 58 6 2 2 3 2" xfId="2528"/>
    <cellStyle name="Normal 58 6 2 2 3 2 2" xfId="7810"/>
    <cellStyle name="Normal 58 6 2 2 3 3" xfId="3892"/>
    <cellStyle name="Normal 58 6 2 2 3 3 2" xfId="8907"/>
    <cellStyle name="Normal 58 6 2 2 3 4" xfId="6217"/>
    <cellStyle name="Normal 58 6 2 2 3 5" xfId="10361"/>
    <cellStyle name="Normal 58 6 2 2 3 6" xfId="5404"/>
    <cellStyle name="Normal 58 6 2 2 4" xfId="1812"/>
    <cellStyle name="Normal 58 6 2 2 4 2" xfId="4191"/>
    <cellStyle name="Normal 58 6 2 2 4 2 2" xfId="9206"/>
    <cellStyle name="Normal 58 6 2 2 4 3" xfId="10660"/>
    <cellStyle name="Normal 58 6 2 2 4 4" xfId="7101"/>
    <cellStyle name="Normal 58 6 2 2 5" xfId="3147"/>
    <cellStyle name="Normal 58 6 2 2 5 2" xfId="8163"/>
    <cellStyle name="Normal 58 6 2 2 6" xfId="5724"/>
    <cellStyle name="Normal 58 6 2 2 7" xfId="9617"/>
    <cellStyle name="Normal 58 6 2 2 8" xfId="4694"/>
    <cellStyle name="Normal 58 6 2 2_Degree data" xfId="2835"/>
    <cellStyle name="Normal 58 6 2 3" xfId="760"/>
    <cellStyle name="Normal 58 6 2 3 2" xfId="1712"/>
    <cellStyle name="Normal 58 6 2 3 2 2" xfId="7001"/>
    <cellStyle name="Normal 58 6 2 3 3" xfId="3542"/>
    <cellStyle name="Normal 58 6 2 3 3 2" xfId="8558"/>
    <cellStyle name="Normal 58 6 2 3 4" xfId="6117"/>
    <cellStyle name="Normal 58 6 2 3 5" xfId="10012"/>
    <cellStyle name="Normal 58 6 2 3 6" xfId="4594"/>
    <cellStyle name="Normal 58 6 2 4" xfId="1261"/>
    <cellStyle name="Normal 58 6 2 4 2" xfId="2212"/>
    <cellStyle name="Normal 58 6 2 4 2 2" xfId="7501"/>
    <cellStyle name="Normal 58 6 2 4 3" xfId="3891"/>
    <cellStyle name="Normal 58 6 2 4 3 2" xfId="8906"/>
    <cellStyle name="Normal 58 6 2 4 4" xfId="6617"/>
    <cellStyle name="Normal 58 6 2 4 5" xfId="10360"/>
    <cellStyle name="Normal 58 6 2 4 6" xfId="5094"/>
    <cellStyle name="Normal 58 6 2 5" xfId="539"/>
    <cellStyle name="Normal 58 6 2 5 2" xfId="2428"/>
    <cellStyle name="Normal 58 6 2 5 2 2" xfId="7710"/>
    <cellStyle name="Normal 58 6 2 5 3" xfId="4091"/>
    <cellStyle name="Normal 58 6 2 5 3 2" xfId="9106"/>
    <cellStyle name="Normal 58 6 2 5 4" xfId="5898"/>
    <cellStyle name="Normal 58 6 2 5 5" xfId="10560"/>
    <cellStyle name="Normal 58 6 2 5 6" xfId="5304"/>
    <cellStyle name="Normal 58 6 2 6" xfId="1495"/>
    <cellStyle name="Normal 58 6 2 6 2" xfId="6784"/>
    <cellStyle name="Normal 58 6 2 7" xfId="3047"/>
    <cellStyle name="Normal 58 6 2 7 2" xfId="8063"/>
    <cellStyle name="Normal 58 6 2 8" xfId="5624"/>
    <cellStyle name="Normal 58 6 2 9" xfId="9517"/>
    <cellStyle name="Normal 58 6 2_Degree data" xfId="2834"/>
    <cellStyle name="Normal 58 6 3" xfId="205"/>
    <cellStyle name="Normal 58 6 3 10" xfId="4439"/>
    <cellStyle name="Normal 58 6 3 2" xfId="416"/>
    <cellStyle name="Normal 58 6 3 2 2" xfId="1264"/>
    <cellStyle name="Normal 58 6 3 2 2 2" xfId="2215"/>
    <cellStyle name="Normal 58 6 3 2 2 2 2" xfId="7504"/>
    <cellStyle name="Normal 58 6 3 2 2 3" xfId="3545"/>
    <cellStyle name="Normal 58 6 3 2 2 3 2" xfId="8561"/>
    <cellStyle name="Normal 58 6 3 2 2 4" xfId="6620"/>
    <cellStyle name="Normal 58 6 3 2 2 5" xfId="10015"/>
    <cellStyle name="Normal 58 6 3 2 2 6" xfId="5097"/>
    <cellStyle name="Normal 58 6 3 2 3" xfId="922"/>
    <cellStyle name="Normal 58 6 3 2 3 2" xfId="2590"/>
    <cellStyle name="Normal 58 6 3 2 3 2 2" xfId="7872"/>
    <cellStyle name="Normal 58 6 3 2 3 3" xfId="3894"/>
    <cellStyle name="Normal 58 6 3 2 3 3 2" xfId="8909"/>
    <cellStyle name="Normal 58 6 3 2 3 4" xfId="6279"/>
    <cellStyle name="Normal 58 6 3 2 3 5" xfId="10363"/>
    <cellStyle name="Normal 58 6 3 2 3 6" xfId="5466"/>
    <cellStyle name="Normal 58 6 3 2 4" xfId="1874"/>
    <cellStyle name="Normal 58 6 3 2 4 2" xfId="4253"/>
    <cellStyle name="Normal 58 6 3 2 4 2 2" xfId="9268"/>
    <cellStyle name="Normal 58 6 3 2 4 3" xfId="10722"/>
    <cellStyle name="Normal 58 6 3 2 4 4" xfId="7163"/>
    <cellStyle name="Normal 58 6 3 2 5" xfId="3209"/>
    <cellStyle name="Normal 58 6 3 2 5 2" xfId="8225"/>
    <cellStyle name="Normal 58 6 3 2 6" xfId="5786"/>
    <cellStyle name="Normal 58 6 3 2 7" xfId="9679"/>
    <cellStyle name="Normal 58 6 3 2 8" xfId="4756"/>
    <cellStyle name="Normal 58 6 3 2_Degree data" xfId="2837"/>
    <cellStyle name="Normal 58 6 3 3" xfId="717"/>
    <cellStyle name="Normal 58 6 3 3 2" xfId="1669"/>
    <cellStyle name="Normal 58 6 3 3 2 2" xfId="6958"/>
    <cellStyle name="Normal 58 6 3 3 3" xfId="3544"/>
    <cellStyle name="Normal 58 6 3 3 3 2" xfId="8560"/>
    <cellStyle name="Normal 58 6 3 3 4" xfId="6074"/>
    <cellStyle name="Normal 58 6 3 3 5" xfId="10014"/>
    <cellStyle name="Normal 58 6 3 3 6" xfId="4551"/>
    <cellStyle name="Normal 58 6 3 4" xfId="1263"/>
    <cellStyle name="Normal 58 6 3 4 2" xfId="2214"/>
    <cellStyle name="Normal 58 6 3 4 2 2" xfId="7503"/>
    <cellStyle name="Normal 58 6 3 4 3" xfId="3893"/>
    <cellStyle name="Normal 58 6 3 4 3 2" xfId="8908"/>
    <cellStyle name="Normal 58 6 3 4 4" xfId="6619"/>
    <cellStyle name="Normal 58 6 3 4 5" xfId="10362"/>
    <cellStyle name="Normal 58 6 3 4 6" xfId="5096"/>
    <cellStyle name="Normal 58 6 3 5" xfId="602"/>
    <cellStyle name="Normal 58 6 3 5 2" xfId="2385"/>
    <cellStyle name="Normal 58 6 3 5 2 2" xfId="7667"/>
    <cellStyle name="Normal 58 6 3 5 3" xfId="4048"/>
    <cellStyle name="Normal 58 6 3 5 3 2" xfId="9063"/>
    <cellStyle name="Normal 58 6 3 5 4" xfId="5960"/>
    <cellStyle name="Normal 58 6 3 5 5" xfId="10517"/>
    <cellStyle name="Normal 58 6 3 5 6" xfId="5261"/>
    <cellStyle name="Normal 58 6 3 6" xfId="1557"/>
    <cellStyle name="Normal 58 6 3 6 2" xfId="6846"/>
    <cellStyle name="Normal 58 6 3 7" xfId="3004"/>
    <cellStyle name="Normal 58 6 3 7 2" xfId="8020"/>
    <cellStyle name="Normal 58 6 3 8" xfId="5581"/>
    <cellStyle name="Normal 58 6 3 9" xfId="9474"/>
    <cellStyle name="Normal 58 6 3_Degree data" xfId="2836"/>
    <cellStyle name="Normal 58 6 4" xfId="308"/>
    <cellStyle name="Normal 58 6 4 2" xfId="1265"/>
    <cellStyle name="Normal 58 6 4 2 2" xfId="2216"/>
    <cellStyle name="Normal 58 6 4 2 2 2" xfId="7505"/>
    <cellStyle name="Normal 58 6 4 2 3" xfId="3546"/>
    <cellStyle name="Normal 58 6 4 2 3 2" xfId="8562"/>
    <cellStyle name="Normal 58 6 4 2 4" xfId="6621"/>
    <cellStyle name="Normal 58 6 4 2 5" xfId="10016"/>
    <cellStyle name="Normal 58 6 4 2 6" xfId="5098"/>
    <cellStyle name="Normal 58 6 4 3" xfId="817"/>
    <cellStyle name="Normal 58 6 4 3 2" xfId="2485"/>
    <cellStyle name="Normal 58 6 4 3 2 2" xfId="7767"/>
    <cellStyle name="Normal 58 6 4 3 3" xfId="3895"/>
    <cellStyle name="Normal 58 6 4 3 3 2" xfId="8910"/>
    <cellStyle name="Normal 58 6 4 3 4" xfId="6174"/>
    <cellStyle name="Normal 58 6 4 3 5" xfId="10364"/>
    <cellStyle name="Normal 58 6 4 3 6" xfId="5361"/>
    <cellStyle name="Normal 58 6 4 4" xfId="1769"/>
    <cellStyle name="Normal 58 6 4 4 2" xfId="4148"/>
    <cellStyle name="Normal 58 6 4 4 2 2" xfId="9163"/>
    <cellStyle name="Normal 58 6 4 4 3" xfId="10617"/>
    <cellStyle name="Normal 58 6 4 4 4" xfId="7058"/>
    <cellStyle name="Normal 58 6 4 5" xfId="3104"/>
    <cellStyle name="Normal 58 6 4 5 2" xfId="8120"/>
    <cellStyle name="Normal 58 6 4 6" xfId="5681"/>
    <cellStyle name="Normal 58 6 4 7" xfId="9574"/>
    <cellStyle name="Normal 58 6 4 8" xfId="4651"/>
    <cellStyle name="Normal 58 6 4_Degree data" xfId="2838"/>
    <cellStyle name="Normal 58 6 5" xfId="658"/>
    <cellStyle name="Normal 58 6 5 2" xfId="1610"/>
    <cellStyle name="Normal 58 6 5 2 2" xfId="6899"/>
    <cellStyle name="Normal 58 6 5 3" xfId="3541"/>
    <cellStyle name="Normal 58 6 5 3 2" xfId="8557"/>
    <cellStyle name="Normal 58 6 5 4" xfId="6015"/>
    <cellStyle name="Normal 58 6 5 5" xfId="10011"/>
    <cellStyle name="Normal 58 6 5 6" xfId="4492"/>
    <cellStyle name="Normal 58 6 6" xfId="1260"/>
    <cellStyle name="Normal 58 6 6 2" xfId="2211"/>
    <cellStyle name="Normal 58 6 6 2 2" xfId="7500"/>
    <cellStyle name="Normal 58 6 6 3" xfId="3890"/>
    <cellStyle name="Normal 58 6 6 3 2" xfId="8905"/>
    <cellStyle name="Normal 58 6 6 4" xfId="6616"/>
    <cellStyle name="Normal 58 6 6 5" xfId="10359"/>
    <cellStyle name="Normal 58 6 6 6" xfId="5093"/>
    <cellStyle name="Normal 58 6 7" xfId="493"/>
    <cellStyle name="Normal 58 6 7 2" xfId="2326"/>
    <cellStyle name="Normal 58 6 7 2 2" xfId="7608"/>
    <cellStyle name="Normal 58 6 7 3" xfId="3989"/>
    <cellStyle name="Normal 58 6 7 3 2" xfId="9004"/>
    <cellStyle name="Normal 58 6 7 4" xfId="5854"/>
    <cellStyle name="Normal 58 6 7 5" xfId="10458"/>
    <cellStyle name="Normal 58 6 7 6" xfId="5202"/>
    <cellStyle name="Normal 58 6 8" xfId="1452"/>
    <cellStyle name="Normal 58 6 8 2" xfId="9415"/>
    <cellStyle name="Normal 58 6 8 3" xfId="6741"/>
    <cellStyle name="Normal 58 6 9" xfId="2943"/>
    <cellStyle name="Normal 58 6 9 2" xfId="7959"/>
    <cellStyle name="Normal 58 6_Degree data" xfId="2833"/>
    <cellStyle name="Normal 58 7" xfId="233"/>
    <cellStyle name="Normal 58 7 10" xfId="4360"/>
    <cellStyle name="Normal 58 7 2" xfId="335"/>
    <cellStyle name="Normal 58 7 2 2" xfId="1267"/>
    <cellStyle name="Normal 58 7 2 2 2" xfId="2218"/>
    <cellStyle name="Normal 58 7 2 2 2 2" xfId="7507"/>
    <cellStyle name="Normal 58 7 2 2 3" xfId="3548"/>
    <cellStyle name="Normal 58 7 2 2 3 2" xfId="8564"/>
    <cellStyle name="Normal 58 7 2 2 4" xfId="6623"/>
    <cellStyle name="Normal 58 7 2 2 5" xfId="10018"/>
    <cellStyle name="Normal 58 7 2 2 6" xfId="5100"/>
    <cellStyle name="Normal 58 7 2 3" xfId="843"/>
    <cellStyle name="Normal 58 7 2 3 2" xfId="2511"/>
    <cellStyle name="Normal 58 7 2 3 2 2" xfId="7793"/>
    <cellStyle name="Normal 58 7 2 3 3" xfId="3897"/>
    <cellStyle name="Normal 58 7 2 3 3 2" xfId="8912"/>
    <cellStyle name="Normal 58 7 2 3 4" xfId="6200"/>
    <cellStyle name="Normal 58 7 2 3 5" xfId="10366"/>
    <cellStyle name="Normal 58 7 2 3 6" xfId="5387"/>
    <cellStyle name="Normal 58 7 2 4" xfId="1795"/>
    <cellStyle name="Normal 58 7 2 4 2" xfId="4174"/>
    <cellStyle name="Normal 58 7 2 4 2 2" xfId="9189"/>
    <cellStyle name="Normal 58 7 2 4 3" xfId="10643"/>
    <cellStyle name="Normal 58 7 2 4 4" xfId="7084"/>
    <cellStyle name="Normal 58 7 2 5" xfId="3130"/>
    <cellStyle name="Normal 58 7 2 5 2" xfId="8146"/>
    <cellStyle name="Normal 58 7 2 6" xfId="5707"/>
    <cellStyle name="Normal 58 7 2 7" xfId="9600"/>
    <cellStyle name="Normal 58 7 2 8" xfId="4677"/>
    <cellStyle name="Normal 58 7 2_Degree data" xfId="2840"/>
    <cellStyle name="Normal 58 7 3" xfId="743"/>
    <cellStyle name="Normal 58 7 3 2" xfId="1695"/>
    <cellStyle name="Normal 58 7 3 2 2" xfId="6984"/>
    <cellStyle name="Normal 58 7 3 3" xfId="3547"/>
    <cellStyle name="Normal 58 7 3 3 2" xfId="8563"/>
    <cellStyle name="Normal 58 7 3 4" xfId="6100"/>
    <cellStyle name="Normal 58 7 3 5" xfId="10017"/>
    <cellStyle name="Normal 58 7 3 6" xfId="4577"/>
    <cellStyle name="Normal 58 7 4" xfId="1266"/>
    <cellStyle name="Normal 58 7 4 2" xfId="2217"/>
    <cellStyle name="Normal 58 7 4 2 2" xfId="7506"/>
    <cellStyle name="Normal 58 7 4 3" xfId="3896"/>
    <cellStyle name="Normal 58 7 4 3 2" xfId="8911"/>
    <cellStyle name="Normal 58 7 4 4" xfId="6622"/>
    <cellStyle name="Normal 58 7 4 5" xfId="10365"/>
    <cellStyle name="Normal 58 7 4 6" xfId="5099"/>
    <cellStyle name="Normal 58 7 5" xfId="522"/>
    <cellStyle name="Normal 58 7 5 2" xfId="2411"/>
    <cellStyle name="Normal 58 7 5 2 2" xfId="7693"/>
    <cellStyle name="Normal 58 7 5 3" xfId="4074"/>
    <cellStyle name="Normal 58 7 5 3 2" xfId="9089"/>
    <cellStyle name="Normal 58 7 5 4" xfId="5881"/>
    <cellStyle name="Normal 58 7 5 5" xfId="10543"/>
    <cellStyle name="Normal 58 7 5 6" xfId="5287"/>
    <cellStyle name="Normal 58 7 6" xfId="1478"/>
    <cellStyle name="Normal 58 7 6 2" xfId="6767"/>
    <cellStyle name="Normal 58 7 7" xfId="3030"/>
    <cellStyle name="Normal 58 7 7 2" xfId="8046"/>
    <cellStyle name="Normal 58 7 8" xfId="5607"/>
    <cellStyle name="Normal 58 7 9" xfId="9500"/>
    <cellStyle name="Normal 58 7_Degree data" xfId="2839"/>
    <cellStyle name="Normal 58 8" xfId="171"/>
    <cellStyle name="Normal 58 8 10" xfId="4408"/>
    <cellStyle name="Normal 58 8 2" xfId="385"/>
    <cellStyle name="Normal 58 8 2 2" xfId="1269"/>
    <cellStyle name="Normal 58 8 2 2 2" xfId="2220"/>
    <cellStyle name="Normal 58 8 2 2 2 2" xfId="7509"/>
    <cellStyle name="Normal 58 8 2 2 3" xfId="3550"/>
    <cellStyle name="Normal 58 8 2 2 3 2" xfId="8566"/>
    <cellStyle name="Normal 58 8 2 2 4" xfId="6625"/>
    <cellStyle name="Normal 58 8 2 2 5" xfId="10020"/>
    <cellStyle name="Normal 58 8 2 2 6" xfId="5102"/>
    <cellStyle name="Normal 58 8 2 3" xfId="891"/>
    <cellStyle name="Normal 58 8 2 3 2" xfId="2559"/>
    <cellStyle name="Normal 58 8 2 3 2 2" xfId="7841"/>
    <cellStyle name="Normal 58 8 2 3 3" xfId="3899"/>
    <cellStyle name="Normal 58 8 2 3 3 2" xfId="8914"/>
    <cellStyle name="Normal 58 8 2 3 4" xfId="6248"/>
    <cellStyle name="Normal 58 8 2 3 5" xfId="10368"/>
    <cellStyle name="Normal 58 8 2 3 6" xfId="5435"/>
    <cellStyle name="Normal 58 8 2 4" xfId="1843"/>
    <cellStyle name="Normal 58 8 2 4 2" xfId="4222"/>
    <cellStyle name="Normal 58 8 2 4 2 2" xfId="9237"/>
    <cellStyle name="Normal 58 8 2 4 3" xfId="10691"/>
    <cellStyle name="Normal 58 8 2 4 4" xfId="7132"/>
    <cellStyle name="Normal 58 8 2 5" xfId="3178"/>
    <cellStyle name="Normal 58 8 2 5 2" xfId="8194"/>
    <cellStyle name="Normal 58 8 2 6" xfId="5755"/>
    <cellStyle name="Normal 58 8 2 7" xfId="9648"/>
    <cellStyle name="Normal 58 8 2 8" xfId="4725"/>
    <cellStyle name="Normal 58 8 2_Degree data" xfId="2842"/>
    <cellStyle name="Normal 58 8 3" xfId="686"/>
    <cellStyle name="Normal 58 8 3 2" xfId="1638"/>
    <cellStyle name="Normal 58 8 3 2 2" xfId="6927"/>
    <cellStyle name="Normal 58 8 3 3" xfId="3549"/>
    <cellStyle name="Normal 58 8 3 3 2" xfId="8565"/>
    <cellStyle name="Normal 58 8 3 4" xfId="6043"/>
    <cellStyle name="Normal 58 8 3 5" xfId="10019"/>
    <cellStyle name="Normal 58 8 3 6" xfId="4520"/>
    <cellStyle name="Normal 58 8 4" xfId="1268"/>
    <cellStyle name="Normal 58 8 4 2" xfId="2219"/>
    <cellStyle name="Normal 58 8 4 2 2" xfId="7508"/>
    <cellStyle name="Normal 58 8 4 3" xfId="3898"/>
    <cellStyle name="Normal 58 8 4 3 2" xfId="8913"/>
    <cellStyle name="Normal 58 8 4 4" xfId="6624"/>
    <cellStyle name="Normal 58 8 4 5" xfId="10367"/>
    <cellStyle name="Normal 58 8 4 6" xfId="5101"/>
    <cellStyle name="Normal 58 8 5" xfId="571"/>
    <cellStyle name="Normal 58 8 5 2" xfId="2354"/>
    <cellStyle name="Normal 58 8 5 2 2" xfId="7636"/>
    <cellStyle name="Normal 58 8 5 3" xfId="4017"/>
    <cellStyle name="Normal 58 8 5 3 2" xfId="9032"/>
    <cellStyle name="Normal 58 8 5 4" xfId="5929"/>
    <cellStyle name="Normal 58 8 5 5" xfId="10486"/>
    <cellStyle name="Normal 58 8 5 6" xfId="5230"/>
    <cellStyle name="Normal 58 8 6" xfId="1526"/>
    <cellStyle name="Normal 58 8 6 2" xfId="6815"/>
    <cellStyle name="Normal 58 8 7" xfId="2973"/>
    <cellStyle name="Normal 58 8 7 2" xfId="7989"/>
    <cellStyle name="Normal 58 8 8" xfId="5550"/>
    <cellStyle name="Normal 58 8 9" xfId="9443"/>
    <cellStyle name="Normal 58 8_Degree data" xfId="2841"/>
    <cellStyle name="Normal 58 9" xfId="441"/>
    <cellStyle name="Normal 58 9 2" xfId="947"/>
    <cellStyle name="Normal 58 9 2 2" xfId="1899"/>
    <cellStyle name="Normal 58 9 2 2 2" xfId="7188"/>
    <cellStyle name="Normal 58 9 2 3" xfId="3551"/>
    <cellStyle name="Normal 58 9 2 3 2" xfId="8567"/>
    <cellStyle name="Normal 58 9 2 4" xfId="6304"/>
    <cellStyle name="Normal 58 9 2 5" xfId="10021"/>
    <cellStyle name="Normal 58 9 2 6" xfId="4781"/>
    <cellStyle name="Normal 58 9 3" xfId="1270"/>
    <cellStyle name="Normal 58 9 3 2" xfId="2221"/>
    <cellStyle name="Normal 58 9 3 2 2" xfId="7510"/>
    <cellStyle name="Normal 58 9 3 3" xfId="3900"/>
    <cellStyle name="Normal 58 9 3 3 2" xfId="8915"/>
    <cellStyle name="Normal 58 9 3 4" xfId="6626"/>
    <cellStyle name="Normal 58 9 3 5" xfId="10369"/>
    <cellStyle name="Normal 58 9 3 6" xfId="5103"/>
    <cellStyle name="Normal 58 9 4" xfId="627"/>
    <cellStyle name="Normal 58 9 4 2" xfId="2615"/>
    <cellStyle name="Normal 58 9 4 2 2" xfId="7897"/>
    <cellStyle name="Normal 58 9 4 3" xfId="4278"/>
    <cellStyle name="Normal 58 9 4 3 2" xfId="9293"/>
    <cellStyle name="Normal 58 9 4 4" xfId="5985"/>
    <cellStyle name="Normal 58 9 4 5" xfId="10747"/>
    <cellStyle name="Normal 58 9 4 6" xfId="5491"/>
    <cellStyle name="Normal 58 9 5" xfId="1582"/>
    <cellStyle name="Normal 58 9 5 2" xfId="6871"/>
    <cellStyle name="Normal 58 9 6" xfId="3234"/>
    <cellStyle name="Normal 58 9 6 2" xfId="8250"/>
    <cellStyle name="Normal 58 9 7" xfId="5811"/>
    <cellStyle name="Normal 58 9 8" xfId="9704"/>
    <cellStyle name="Normal 58 9 9" xfId="4464"/>
    <cellStyle name="Normal 58 9_Degree data" xfId="2843"/>
    <cellStyle name="Normal 58_Degree data" xfId="2801"/>
    <cellStyle name="Normal 59" xfId="111"/>
    <cellStyle name="Normal 6" xfId="94"/>
    <cellStyle name="Normal 6 2 2" xfId="110"/>
    <cellStyle name="Normal 6_sreb progression tab 2 redo" xfId="101"/>
    <cellStyle name="Normal 60" xfId="168"/>
    <cellStyle name="Normal 60 2" xfId="1271"/>
    <cellStyle name="Normal 60 3" xfId="461"/>
    <cellStyle name="Normal 60_Degree data" xfId="2844"/>
    <cellStyle name="Normal 61" xfId="166"/>
    <cellStyle name="Normal 61 2" xfId="1272"/>
    <cellStyle name="Normal 61 3" xfId="462"/>
    <cellStyle name="Normal 61_Degree data" xfId="2845"/>
    <cellStyle name="Normal 62" xfId="122"/>
    <cellStyle name="Normal 62 2" xfId="1273"/>
    <cellStyle name="Normal 62 3" xfId="463"/>
    <cellStyle name="Normal 62_Degree data" xfId="2846"/>
    <cellStyle name="Normal 63" xfId="148"/>
    <cellStyle name="Normal 63 10" xfId="5533"/>
    <cellStyle name="Normal 63 11" xfId="9426"/>
    <cellStyle name="Normal 63 12" xfId="4322"/>
    <cellStyle name="Normal 63 2" xfId="190"/>
    <cellStyle name="Normal 63 2 10" xfId="4427"/>
    <cellStyle name="Normal 63 2 2" xfId="404"/>
    <cellStyle name="Normal 63 2 2 2" xfId="1276"/>
    <cellStyle name="Normal 63 2 2 2 2" xfId="2224"/>
    <cellStyle name="Normal 63 2 2 2 2 2" xfId="7513"/>
    <cellStyle name="Normal 63 2 2 2 3" xfId="3554"/>
    <cellStyle name="Normal 63 2 2 2 3 2" xfId="8570"/>
    <cellStyle name="Normal 63 2 2 2 4" xfId="6629"/>
    <cellStyle name="Normal 63 2 2 2 5" xfId="10024"/>
    <cellStyle name="Normal 63 2 2 2 6" xfId="5106"/>
    <cellStyle name="Normal 63 2 2 3" xfId="910"/>
    <cellStyle name="Normal 63 2 2 3 2" xfId="2578"/>
    <cellStyle name="Normal 63 2 2 3 2 2" xfId="7860"/>
    <cellStyle name="Normal 63 2 2 3 3" xfId="3903"/>
    <cellStyle name="Normal 63 2 2 3 3 2" xfId="8918"/>
    <cellStyle name="Normal 63 2 2 3 4" xfId="6267"/>
    <cellStyle name="Normal 63 2 2 3 5" xfId="10372"/>
    <cellStyle name="Normal 63 2 2 3 6" xfId="5454"/>
    <cellStyle name="Normal 63 2 2 4" xfId="1862"/>
    <cellStyle name="Normal 63 2 2 4 2" xfId="4241"/>
    <cellStyle name="Normal 63 2 2 4 2 2" xfId="9256"/>
    <cellStyle name="Normal 63 2 2 4 3" xfId="10710"/>
    <cellStyle name="Normal 63 2 2 4 4" xfId="7151"/>
    <cellStyle name="Normal 63 2 2 5" xfId="3197"/>
    <cellStyle name="Normal 63 2 2 5 2" xfId="8213"/>
    <cellStyle name="Normal 63 2 2 6" xfId="5774"/>
    <cellStyle name="Normal 63 2 2 7" xfId="9667"/>
    <cellStyle name="Normal 63 2 2 8" xfId="4744"/>
    <cellStyle name="Normal 63 2 2_Degree data" xfId="2849"/>
    <cellStyle name="Normal 63 2 3" xfId="705"/>
    <cellStyle name="Normal 63 2 3 2" xfId="1657"/>
    <cellStyle name="Normal 63 2 3 2 2" xfId="6946"/>
    <cellStyle name="Normal 63 2 3 3" xfId="3553"/>
    <cellStyle name="Normal 63 2 3 3 2" xfId="8569"/>
    <cellStyle name="Normal 63 2 3 4" xfId="6062"/>
    <cellStyle name="Normal 63 2 3 5" xfId="10023"/>
    <cellStyle name="Normal 63 2 3 6" xfId="4539"/>
    <cellStyle name="Normal 63 2 4" xfId="1275"/>
    <cellStyle name="Normal 63 2 4 2" xfId="2223"/>
    <cellStyle name="Normal 63 2 4 2 2" xfId="7512"/>
    <cellStyle name="Normal 63 2 4 3" xfId="3902"/>
    <cellStyle name="Normal 63 2 4 3 2" xfId="8917"/>
    <cellStyle name="Normal 63 2 4 4" xfId="6628"/>
    <cellStyle name="Normal 63 2 4 5" xfId="10371"/>
    <cellStyle name="Normal 63 2 4 6" xfId="5105"/>
    <cellStyle name="Normal 63 2 5" xfId="590"/>
    <cellStyle name="Normal 63 2 5 2" xfId="2373"/>
    <cellStyle name="Normal 63 2 5 2 2" xfId="7655"/>
    <cellStyle name="Normal 63 2 5 3" xfId="4036"/>
    <cellStyle name="Normal 63 2 5 3 2" xfId="9051"/>
    <cellStyle name="Normal 63 2 5 4" xfId="5948"/>
    <cellStyle name="Normal 63 2 5 5" xfId="10505"/>
    <cellStyle name="Normal 63 2 5 6" xfId="5249"/>
    <cellStyle name="Normal 63 2 6" xfId="1545"/>
    <cellStyle name="Normal 63 2 6 2" xfId="6834"/>
    <cellStyle name="Normal 63 2 7" xfId="2992"/>
    <cellStyle name="Normal 63 2 7 2" xfId="8008"/>
    <cellStyle name="Normal 63 2 8" xfId="5569"/>
    <cellStyle name="Normal 63 2 9" xfId="9462"/>
    <cellStyle name="Normal 63 2_Degree data" xfId="2848"/>
    <cellStyle name="Normal 63 3" xfId="381"/>
    <cellStyle name="Normal 63 3 2" xfId="887"/>
    <cellStyle name="Normal 63 3 2 2" xfId="1839"/>
    <cellStyle name="Normal 63 3 2 2 2" xfId="7128"/>
    <cellStyle name="Normal 63 3 2 3" xfId="3555"/>
    <cellStyle name="Normal 63 3 2 3 2" xfId="8571"/>
    <cellStyle name="Normal 63 3 2 4" xfId="6244"/>
    <cellStyle name="Normal 63 3 2 5" xfId="10025"/>
    <cellStyle name="Normal 63 3 2 6" xfId="4721"/>
    <cellStyle name="Normal 63 3 3" xfId="1277"/>
    <cellStyle name="Normal 63 3 3 2" xfId="2225"/>
    <cellStyle name="Normal 63 3 3 2 2" xfId="7514"/>
    <cellStyle name="Normal 63 3 3 3" xfId="3904"/>
    <cellStyle name="Normal 63 3 3 3 2" xfId="8919"/>
    <cellStyle name="Normal 63 3 3 4" xfId="6630"/>
    <cellStyle name="Normal 63 3 3 5" xfId="10373"/>
    <cellStyle name="Normal 63 3 3 6" xfId="5107"/>
    <cellStyle name="Normal 63 3 4" xfId="567"/>
    <cellStyle name="Normal 63 3 4 2" xfId="2555"/>
    <cellStyle name="Normal 63 3 4 2 2" xfId="7837"/>
    <cellStyle name="Normal 63 3 4 3" xfId="4218"/>
    <cellStyle name="Normal 63 3 4 3 2" xfId="9233"/>
    <cellStyle name="Normal 63 3 4 4" xfId="5925"/>
    <cellStyle name="Normal 63 3 4 5" xfId="10687"/>
    <cellStyle name="Normal 63 3 4 6" xfId="5431"/>
    <cellStyle name="Normal 63 3 5" xfId="1522"/>
    <cellStyle name="Normal 63 3 5 2" xfId="6811"/>
    <cellStyle name="Normal 63 3 6" xfId="3174"/>
    <cellStyle name="Normal 63 3 6 2" xfId="8190"/>
    <cellStyle name="Normal 63 3 7" xfId="5751"/>
    <cellStyle name="Normal 63 3 8" xfId="9644"/>
    <cellStyle name="Normal 63 3 9" xfId="4404"/>
    <cellStyle name="Normal 63 3_Degree data" xfId="2850"/>
    <cellStyle name="Normal 63 4" xfId="296"/>
    <cellStyle name="Normal 63 4 2" xfId="1278"/>
    <cellStyle name="Normal 63 4 2 2" xfId="2226"/>
    <cellStyle name="Normal 63 4 2 2 2" xfId="7515"/>
    <cellStyle name="Normal 63 4 2 3" xfId="3556"/>
    <cellStyle name="Normal 63 4 2 3 2" xfId="8572"/>
    <cellStyle name="Normal 63 4 2 4" xfId="6631"/>
    <cellStyle name="Normal 63 4 2 5" xfId="10026"/>
    <cellStyle name="Normal 63 4 2 6" xfId="5108"/>
    <cellStyle name="Normal 63 4 3" xfId="805"/>
    <cellStyle name="Normal 63 4 3 2" xfId="2473"/>
    <cellStyle name="Normal 63 4 3 2 2" xfId="7755"/>
    <cellStyle name="Normal 63 4 3 3" xfId="3905"/>
    <cellStyle name="Normal 63 4 3 3 2" xfId="8920"/>
    <cellStyle name="Normal 63 4 3 4" xfId="6162"/>
    <cellStyle name="Normal 63 4 3 5" xfId="10374"/>
    <cellStyle name="Normal 63 4 3 6" xfId="5349"/>
    <cellStyle name="Normal 63 4 4" xfId="1757"/>
    <cellStyle name="Normal 63 4 4 2" xfId="4136"/>
    <cellStyle name="Normal 63 4 4 2 2" xfId="9151"/>
    <cellStyle name="Normal 63 4 4 3" xfId="10605"/>
    <cellStyle name="Normal 63 4 4 4" xfId="7046"/>
    <cellStyle name="Normal 63 4 5" xfId="3092"/>
    <cellStyle name="Normal 63 4 5 2" xfId="8108"/>
    <cellStyle name="Normal 63 4 6" xfId="5669"/>
    <cellStyle name="Normal 63 4 7" xfId="9562"/>
    <cellStyle name="Normal 63 4 8" xfId="4639"/>
    <cellStyle name="Normal 63 4_Degree data" xfId="2851"/>
    <cellStyle name="Normal 63 5" xfId="669"/>
    <cellStyle name="Normal 63 5 2" xfId="1621"/>
    <cellStyle name="Normal 63 5 2 2" xfId="6910"/>
    <cellStyle name="Normal 63 5 3" xfId="3552"/>
    <cellStyle name="Normal 63 5 3 2" xfId="8568"/>
    <cellStyle name="Normal 63 5 4" xfId="6026"/>
    <cellStyle name="Normal 63 5 5" xfId="10022"/>
    <cellStyle name="Normal 63 5 6" xfId="4503"/>
    <cellStyle name="Normal 63 6" xfId="1274"/>
    <cellStyle name="Normal 63 6 2" xfId="2222"/>
    <cellStyle name="Normal 63 6 2 2" xfId="7511"/>
    <cellStyle name="Normal 63 6 3" xfId="3901"/>
    <cellStyle name="Normal 63 6 3 2" xfId="8916"/>
    <cellStyle name="Normal 63 6 4" xfId="6627"/>
    <cellStyle name="Normal 63 6 5" xfId="10370"/>
    <cellStyle name="Normal 63 6 6" xfId="5104"/>
    <cellStyle name="Normal 63 7" xfId="478"/>
    <cellStyle name="Normal 63 7 2" xfId="2337"/>
    <cellStyle name="Normal 63 7 2 2" xfId="7619"/>
    <cellStyle name="Normal 63 7 3" xfId="4000"/>
    <cellStyle name="Normal 63 7 3 2" xfId="9015"/>
    <cellStyle name="Normal 63 7 4" xfId="5842"/>
    <cellStyle name="Normal 63 7 5" xfId="10469"/>
    <cellStyle name="Normal 63 7 6" xfId="5213"/>
    <cellStyle name="Normal 63 8" xfId="1439"/>
    <cellStyle name="Normal 63 8 2" xfId="6729"/>
    <cellStyle name="Normal 63 9" xfId="2954"/>
    <cellStyle name="Normal 63 9 2" xfId="7970"/>
    <cellStyle name="Normal 63_Degree data" xfId="2847"/>
    <cellStyle name="Normal 64" xfId="197"/>
    <cellStyle name="Normal 64 2" xfId="1279"/>
    <cellStyle name="Normal 64 3" xfId="485"/>
    <cellStyle name="Normal 64_Degree data" xfId="2852"/>
    <cellStyle name="Normal 65" xfId="199"/>
    <cellStyle name="Normal 65 2" xfId="1280"/>
    <cellStyle name="Normal 65 3" xfId="487"/>
    <cellStyle name="Normal 65_Degree data" xfId="2853"/>
    <cellStyle name="Normal 66" xfId="198"/>
    <cellStyle name="Normal 66 2" xfId="1281"/>
    <cellStyle name="Normal 66 3" xfId="486"/>
    <cellStyle name="Normal 66_Degree data" xfId="2854"/>
    <cellStyle name="Normal 67" xfId="231"/>
    <cellStyle name="Normal 67 2" xfId="1282"/>
    <cellStyle name="Normal 67 3" xfId="519"/>
    <cellStyle name="Normal 67_Degree data" xfId="2855"/>
    <cellStyle name="Normal 68" xfId="333"/>
    <cellStyle name="Normal 68 2" xfId="1283"/>
    <cellStyle name="Normal 68 3" xfId="520"/>
    <cellStyle name="Normal 68_Degree data" xfId="2856"/>
    <cellStyle name="Normal 69" xfId="362"/>
    <cellStyle name="Normal 69 2" xfId="1284"/>
    <cellStyle name="Normal 69 3" xfId="549"/>
    <cellStyle name="Normal 69_Degree data" xfId="2857"/>
    <cellStyle name="Normal 7" xfId="108"/>
    <cellStyle name="Normal 7 10" xfId="1285"/>
    <cellStyle name="Normal 7 10 2" xfId="2227"/>
    <cellStyle name="Normal 7 10 2 2" xfId="7516"/>
    <cellStyle name="Normal 7 10 3" xfId="3558"/>
    <cellStyle name="Normal 7 10 3 2" xfId="8573"/>
    <cellStyle name="Normal 7 10 4" xfId="6632"/>
    <cellStyle name="Normal 7 10 5" xfId="10027"/>
    <cellStyle name="Normal 7 10 6" xfId="5109"/>
    <cellStyle name="Normal 7 11" xfId="459"/>
    <cellStyle name="Normal 7 11 2" xfId="2286"/>
    <cellStyle name="Normal 7 11 2 2" xfId="7568"/>
    <cellStyle name="Normal 7 11 3" xfId="3906"/>
    <cellStyle name="Normal 7 11 3 2" xfId="8921"/>
    <cellStyle name="Normal 7 11 4" xfId="5826"/>
    <cellStyle name="Normal 7 11 5" xfId="10375"/>
    <cellStyle name="Normal 7 11 6" xfId="5162"/>
    <cellStyle name="Normal 7 12" xfId="1420"/>
    <cellStyle name="Normal 7 12 2" xfId="3949"/>
    <cellStyle name="Normal 7 12 2 2" xfId="8964"/>
    <cellStyle name="Normal 7 12 3" xfId="10418"/>
    <cellStyle name="Normal 7 12 4" xfId="6712"/>
    <cellStyle name="Normal 7 13" xfId="2903"/>
    <cellStyle name="Normal 7 13 2" xfId="9375"/>
    <cellStyle name="Normal 7 13 3" xfId="7919"/>
    <cellStyle name="Normal 7 14" xfId="5514"/>
    <cellStyle name="Normal 7 15" xfId="9335"/>
    <cellStyle name="Normal 7 16" xfId="4306"/>
    <cellStyle name="Normal 7 2" xfId="156"/>
    <cellStyle name="Normal 7 2 10" xfId="2915"/>
    <cellStyle name="Normal 7 2 10 2" xfId="9387"/>
    <cellStyle name="Normal 7 2 10 3" xfId="7931"/>
    <cellStyle name="Normal 7 2 11" xfId="5539"/>
    <cellStyle name="Normal 7 2 12" xfId="9357"/>
    <cellStyle name="Normal 7 2 13" xfId="4319"/>
    <cellStyle name="Normal 7 2 2" xfId="221"/>
    <cellStyle name="Normal 7 2 2 10" xfId="9489"/>
    <cellStyle name="Normal 7 2 2 11" xfId="4349"/>
    <cellStyle name="Normal 7 2 2 2" xfId="430"/>
    <cellStyle name="Normal 7 2 2 2 2" xfId="936"/>
    <cellStyle name="Normal 7 2 2 2 2 2" xfId="1888"/>
    <cellStyle name="Normal 7 2 2 2 2 2 2" xfId="7177"/>
    <cellStyle name="Normal 7 2 2 2 2 3" xfId="3561"/>
    <cellStyle name="Normal 7 2 2 2 2 3 2" xfId="8576"/>
    <cellStyle name="Normal 7 2 2 2 2 4" xfId="6293"/>
    <cellStyle name="Normal 7 2 2 2 2 5" xfId="10030"/>
    <cellStyle name="Normal 7 2 2 2 2 6" xfId="4770"/>
    <cellStyle name="Normal 7 2 2 2 3" xfId="1288"/>
    <cellStyle name="Normal 7 2 2 2 3 2" xfId="2230"/>
    <cellStyle name="Normal 7 2 2 2 3 2 2" xfId="7519"/>
    <cellStyle name="Normal 7 2 2 2 3 3" xfId="3909"/>
    <cellStyle name="Normal 7 2 2 2 3 3 2" xfId="8924"/>
    <cellStyle name="Normal 7 2 2 2 3 4" xfId="6635"/>
    <cellStyle name="Normal 7 2 2 2 3 5" xfId="10378"/>
    <cellStyle name="Normal 7 2 2 2 3 6" xfId="5112"/>
    <cellStyle name="Normal 7 2 2 2 4" xfId="616"/>
    <cellStyle name="Normal 7 2 2 2 4 2" xfId="2604"/>
    <cellStyle name="Normal 7 2 2 2 4 2 2" xfId="7886"/>
    <cellStyle name="Normal 7 2 2 2 4 3" xfId="4267"/>
    <cellStyle name="Normal 7 2 2 2 4 3 2" xfId="9282"/>
    <cellStyle name="Normal 7 2 2 2 4 4" xfId="5974"/>
    <cellStyle name="Normal 7 2 2 2 4 5" xfId="10736"/>
    <cellStyle name="Normal 7 2 2 2 4 6" xfId="5480"/>
    <cellStyle name="Normal 7 2 2 2 5" xfId="1571"/>
    <cellStyle name="Normal 7 2 2 2 5 2" xfId="6860"/>
    <cellStyle name="Normal 7 2 2 2 6" xfId="3223"/>
    <cellStyle name="Normal 7 2 2 2 6 2" xfId="8239"/>
    <cellStyle name="Normal 7 2 2 2 7" xfId="5800"/>
    <cellStyle name="Normal 7 2 2 2 8" xfId="9693"/>
    <cellStyle name="Normal 7 2 2 2 9" xfId="4453"/>
    <cellStyle name="Normal 7 2 2 2_Degree data" xfId="2861"/>
    <cellStyle name="Normal 7 2 2 3" xfId="323"/>
    <cellStyle name="Normal 7 2 2 3 2" xfId="1289"/>
    <cellStyle name="Normal 7 2 2 3 2 2" xfId="2231"/>
    <cellStyle name="Normal 7 2 2 3 2 2 2" xfId="7520"/>
    <cellStyle name="Normal 7 2 2 3 2 3" xfId="3562"/>
    <cellStyle name="Normal 7 2 2 3 2 3 2" xfId="8577"/>
    <cellStyle name="Normal 7 2 2 3 2 4" xfId="6636"/>
    <cellStyle name="Normal 7 2 2 3 2 5" xfId="10031"/>
    <cellStyle name="Normal 7 2 2 3 2 6" xfId="5113"/>
    <cellStyle name="Normal 7 2 2 3 3" xfId="832"/>
    <cellStyle name="Normal 7 2 2 3 3 2" xfId="2500"/>
    <cellStyle name="Normal 7 2 2 3 3 2 2" xfId="7782"/>
    <cellStyle name="Normal 7 2 2 3 3 3" xfId="3910"/>
    <cellStyle name="Normal 7 2 2 3 3 3 2" xfId="8925"/>
    <cellStyle name="Normal 7 2 2 3 3 4" xfId="6189"/>
    <cellStyle name="Normal 7 2 2 3 3 5" xfId="10379"/>
    <cellStyle name="Normal 7 2 2 3 3 6" xfId="5376"/>
    <cellStyle name="Normal 7 2 2 3 4" xfId="1784"/>
    <cellStyle name="Normal 7 2 2 3 4 2" xfId="4163"/>
    <cellStyle name="Normal 7 2 2 3 4 2 2" xfId="9178"/>
    <cellStyle name="Normal 7 2 2 3 4 3" xfId="10632"/>
    <cellStyle name="Normal 7 2 2 3 4 4" xfId="7073"/>
    <cellStyle name="Normal 7 2 2 3 5" xfId="3119"/>
    <cellStyle name="Normal 7 2 2 3 5 2" xfId="8135"/>
    <cellStyle name="Normal 7 2 2 3 6" xfId="5696"/>
    <cellStyle name="Normal 7 2 2 3 7" xfId="9589"/>
    <cellStyle name="Normal 7 2 2 3 8" xfId="4666"/>
    <cellStyle name="Normal 7 2 2 3_Degree data" xfId="2862"/>
    <cellStyle name="Normal 7 2 2 4" xfId="732"/>
    <cellStyle name="Normal 7 2 2 4 2" xfId="1684"/>
    <cellStyle name="Normal 7 2 2 4 2 2" xfId="6973"/>
    <cellStyle name="Normal 7 2 2 4 3" xfId="3560"/>
    <cellStyle name="Normal 7 2 2 4 3 2" xfId="8575"/>
    <cellStyle name="Normal 7 2 2 4 4" xfId="6089"/>
    <cellStyle name="Normal 7 2 2 4 5" xfId="10029"/>
    <cellStyle name="Normal 7 2 2 4 6" xfId="4566"/>
    <cellStyle name="Normal 7 2 2 5" xfId="1287"/>
    <cellStyle name="Normal 7 2 2 5 2" xfId="2229"/>
    <cellStyle name="Normal 7 2 2 5 2 2" xfId="7518"/>
    <cellStyle name="Normal 7 2 2 5 3" xfId="3908"/>
    <cellStyle name="Normal 7 2 2 5 3 2" xfId="8923"/>
    <cellStyle name="Normal 7 2 2 5 4" xfId="6634"/>
    <cellStyle name="Normal 7 2 2 5 5" xfId="10377"/>
    <cellStyle name="Normal 7 2 2 5 6" xfId="5111"/>
    <cellStyle name="Normal 7 2 2 6" xfId="509"/>
    <cellStyle name="Normal 7 2 2 6 2" xfId="2400"/>
    <cellStyle name="Normal 7 2 2 6 2 2" xfId="7682"/>
    <cellStyle name="Normal 7 2 2 6 3" xfId="4063"/>
    <cellStyle name="Normal 7 2 2 6 3 2" xfId="9078"/>
    <cellStyle name="Normal 7 2 2 6 4" xfId="5870"/>
    <cellStyle name="Normal 7 2 2 6 5" xfId="10532"/>
    <cellStyle name="Normal 7 2 2 6 6" xfId="5276"/>
    <cellStyle name="Normal 7 2 2 7" xfId="1467"/>
    <cellStyle name="Normal 7 2 2 7 2" xfId="6756"/>
    <cellStyle name="Normal 7 2 2 8" xfId="3019"/>
    <cellStyle name="Normal 7 2 2 8 2" xfId="8035"/>
    <cellStyle name="Normal 7 2 2 9" xfId="5596"/>
    <cellStyle name="Normal 7 2 2_Degree data" xfId="2860"/>
    <cellStyle name="Normal 7 2 3" xfId="266"/>
    <cellStyle name="Normal 7 2 3 10" xfId="4392"/>
    <cellStyle name="Normal 7 2 3 2" xfId="368"/>
    <cellStyle name="Normal 7 2 3 2 2" xfId="1291"/>
    <cellStyle name="Normal 7 2 3 2 2 2" xfId="2233"/>
    <cellStyle name="Normal 7 2 3 2 2 2 2" xfId="7522"/>
    <cellStyle name="Normal 7 2 3 2 2 3" xfId="3564"/>
    <cellStyle name="Normal 7 2 3 2 2 3 2" xfId="8579"/>
    <cellStyle name="Normal 7 2 3 2 2 4" xfId="6638"/>
    <cellStyle name="Normal 7 2 3 2 2 5" xfId="10033"/>
    <cellStyle name="Normal 7 2 3 2 2 6" xfId="5115"/>
    <cellStyle name="Normal 7 2 3 2 3" xfId="875"/>
    <cellStyle name="Normal 7 2 3 2 3 2" xfId="2543"/>
    <cellStyle name="Normal 7 2 3 2 3 2 2" xfId="7825"/>
    <cellStyle name="Normal 7 2 3 2 3 3" xfId="3912"/>
    <cellStyle name="Normal 7 2 3 2 3 3 2" xfId="8927"/>
    <cellStyle name="Normal 7 2 3 2 3 4" xfId="6232"/>
    <cellStyle name="Normal 7 2 3 2 3 5" xfId="10381"/>
    <cellStyle name="Normal 7 2 3 2 3 6" xfId="5419"/>
    <cellStyle name="Normal 7 2 3 2 4" xfId="1827"/>
    <cellStyle name="Normal 7 2 3 2 4 2" xfId="4206"/>
    <cellStyle name="Normal 7 2 3 2 4 2 2" xfId="9221"/>
    <cellStyle name="Normal 7 2 3 2 4 3" xfId="10675"/>
    <cellStyle name="Normal 7 2 3 2 4 4" xfId="7116"/>
    <cellStyle name="Normal 7 2 3 2 5" xfId="3162"/>
    <cellStyle name="Normal 7 2 3 2 5 2" xfId="8178"/>
    <cellStyle name="Normal 7 2 3 2 6" xfId="5739"/>
    <cellStyle name="Normal 7 2 3 2 7" xfId="9632"/>
    <cellStyle name="Normal 7 2 3 2 8" xfId="4709"/>
    <cellStyle name="Normal 7 2 3 2_Degree data" xfId="2864"/>
    <cellStyle name="Normal 7 2 3 3" xfId="775"/>
    <cellStyle name="Normal 7 2 3 3 2" xfId="1727"/>
    <cellStyle name="Normal 7 2 3 3 2 2" xfId="7016"/>
    <cellStyle name="Normal 7 2 3 3 3" xfId="3563"/>
    <cellStyle name="Normal 7 2 3 3 3 2" xfId="8578"/>
    <cellStyle name="Normal 7 2 3 3 4" xfId="6132"/>
    <cellStyle name="Normal 7 2 3 3 5" xfId="10032"/>
    <cellStyle name="Normal 7 2 3 3 6" xfId="4609"/>
    <cellStyle name="Normal 7 2 3 4" xfId="1290"/>
    <cellStyle name="Normal 7 2 3 4 2" xfId="2232"/>
    <cellStyle name="Normal 7 2 3 4 2 2" xfId="7521"/>
    <cellStyle name="Normal 7 2 3 4 3" xfId="3911"/>
    <cellStyle name="Normal 7 2 3 4 3 2" xfId="8926"/>
    <cellStyle name="Normal 7 2 3 4 4" xfId="6637"/>
    <cellStyle name="Normal 7 2 3 4 5" xfId="10380"/>
    <cellStyle name="Normal 7 2 3 4 6" xfId="5114"/>
    <cellStyle name="Normal 7 2 3 5" xfId="555"/>
    <cellStyle name="Normal 7 2 3 5 2" xfId="2443"/>
    <cellStyle name="Normal 7 2 3 5 2 2" xfId="7725"/>
    <cellStyle name="Normal 7 2 3 5 3" xfId="4106"/>
    <cellStyle name="Normal 7 2 3 5 3 2" xfId="9121"/>
    <cellStyle name="Normal 7 2 3 5 4" xfId="5913"/>
    <cellStyle name="Normal 7 2 3 5 5" xfId="10575"/>
    <cellStyle name="Normal 7 2 3 5 6" xfId="5319"/>
    <cellStyle name="Normal 7 2 3 6" xfId="1510"/>
    <cellStyle name="Normal 7 2 3 6 2" xfId="6799"/>
    <cellStyle name="Normal 7 2 3 7" xfId="3062"/>
    <cellStyle name="Normal 7 2 3 7 2" xfId="8078"/>
    <cellStyle name="Normal 7 2 3 8" xfId="5639"/>
    <cellStyle name="Normal 7 2 3 9" xfId="9532"/>
    <cellStyle name="Normal 7 2 3_Degree data" xfId="2863"/>
    <cellStyle name="Normal 7 2 4" xfId="187"/>
    <cellStyle name="Normal 7 2 4 10" xfId="4424"/>
    <cellStyle name="Normal 7 2 4 2" xfId="401"/>
    <cellStyle name="Normal 7 2 4 2 2" xfId="1293"/>
    <cellStyle name="Normal 7 2 4 2 2 2" xfId="2235"/>
    <cellStyle name="Normal 7 2 4 2 2 2 2" xfId="7524"/>
    <cellStyle name="Normal 7 2 4 2 2 3" xfId="3566"/>
    <cellStyle name="Normal 7 2 4 2 2 3 2" xfId="8581"/>
    <cellStyle name="Normal 7 2 4 2 2 4" xfId="6640"/>
    <cellStyle name="Normal 7 2 4 2 2 5" xfId="10035"/>
    <cellStyle name="Normal 7 2 4 2 2 6" xfId="5117"/>
    <cellStyle name="Normal 7 2 4 2 3" xfId="907"/>
    <cellStyle name="Normal 7 2 4 2 3 2" xfId="2575"/>
    <cellStyle name="Normal 7 2 4 2 3 2 2" xfId="7857"/>
    <cellStyle name="Normal 7 2 4 2 3 3" xfId="3914"/>
    <cellStyle name="Normal 7 2 4 2 3 3 2" xfId="8929"/>
    <cellStyle name="Normal 7 2 4 2 3 4" xfId="6264"/>
    <cellStyle name="Normal 7 2 4 2 3 5" xfId="10383"/>
    <cellStyle name="Normal 7 2 4 2 3 6" xfId="5451"/>
    <cellStyle name="Normal 7 2 4 2 4" xfId="1859"/>
    <cellStyle name="Normal 7 2 4 2 4 2" xfId="4238"/>
    <cellStyle name="Normal 7 2 4 2 4 2 2" xfId="9253"/>
    <cellStyle name="Normal 7 2 4 2 4 3" xfId="10707"/>
    <cellStyle name="Normal 7 2 4 2 4 4" xfId="7148"/>
    <cellStyle name="Normal 7 2 4 2 5" xfId="3194"/>
    <cellStyle name="Normal 7 2 4 2 5 2" xfId="8210"/>
    <cellStyle name="Normal 7 2 4 2 6" xfId="5771"/>
    <cellStyle name="Normal 7 2 4 2 7" xfId="9664"/>
    <cellStyle name="Normal 7 2 4 2 8" xfId="4741"/>
    <cellStyle name="Normal 7 2 4 2_Degree data" xfId="2866"/>
    <cellStyle name="Normal 7 2 4 3" xfId="702"/>
    <cellStyle name="Normal 7 2 4 3 2" xfId="1654"/>
    <cellStyle name="Normal 7 2 4 3 2 2" xfId="6943"/>
    <cellStyle name="Normal 7 2 4 3 3" xfId="3565"/>
    <cellStyle name="Normal 7 2 4 3 3 2" xfId="8580"/>
    <cellStyle name="Normal 7 2 4 3 4" xfId="6059"/>
    <cellStyle name="Normal 7 2 4 3 5" xfId="10034"/>
    <cellStyle name="Normal 7 2 4 3 6" xfId="4536"/>
    <cellStyle name="Normal 7 2 4 4" xfId="1292"/>
    <cellStyle name="Normal 7 2 4 4 2" xfId="2234"/>
    <cellStyle name="Normal 7 2 4 4 2 2" xfId="7523"/>
    <cellStyle name="Normal 7 2 4 4 3" xfId="3913"/>
    <cellStyle name="Normal 7 2 4 4 3 2" xfId="8928"/>
    <cellStyle name="Normal 7 2 4 4 4" xfId="6639"/>
    <cellStyle name="Normal 7 2 4 4 5" xfId="10382"/>
    <cellStyle name="Normal 7 2 4 4 6" xfId="5116"/>
    <cellStyle name="Normal 7 2 4 5" xfId="587"/>
    <cellStyle name="Normal 7 2 4 5 2" xfId="2370"/>
    <cellStyle name="Normal 7 2 4 5 2 2" xfId="7652"/>
    <cellStyle name="Normal 7 2 4 5 3" xfId="4033"/>
    <cellStyle name="Normal 7 2 4 5 3 2" xfId="9048"/>
    <cellStyle name="Normal 7 2 4 5 4" xfId="5945"/>
    <cellStyle name="Normal 7 2 4 5 5" xfId="10502"/>
    <cellStyle name="Normal 7 2 4 5 6" xfId="5246"/>
    <cellStyle name="Normal 7 2 4 6" xfId="1542"/>
    <cellStyle name="Normal 7 2 4 6 2" xfId="6831"/>
    <cellStyle name="Normal 7 2 4 7" xfId="2989"/>
    <cellStyle name="Normal 7 2 4 7 2" xfId="8005"/>
    <cellStyle name="Normal 7 2 4 8" xfId="5566"/>
    <cellStyle name="Normal 7 2 4 9" xfId="9459"/>
    <cellStyle name="Normal 7 2 4_Degree data" xfId="2865"/>
    <cellStyle name="Normal 7 2 5" xfId="293"/>
    <cellStyle name="Normal 7 2 5 2" xfId="1294"/>
    <cellStyle name="Normal 7 2 5 2 2" xfId="2236"/>
    <cellStyle name="Normal 7 2 5 2 2 2" xfId="7525"/>
    <cellStyle name="Normal 7 2 5 2 3" xfId="3567"/>
    <cellStyle name="Normal 7 2 5 2 3 2" xfId="8582"/>
    <cellStyle name="Normal 7 2 5 2 4" xfId="6641"/>
    <cellStyle name="Normal 7 2 5 2 5" xfId="10036"/>
    <cellStyle name="Normal 7 2 5 2 6" xfId="5118"/>
    <cellStyle name="Normal 7 2 5 3" xfId="802"/>
    <cellStyle name="Normal 7 2 5 3 2" xfId="2470"/>
    <cellStyle name="Normal 7 2 5 3 2 2" xfId="7752"/>
    <cellStyle name="Normal 7 2 5 3 3" xfId="3915"/>
    <cellStyle name="Normal 7 2 5 3 3 2" xfId="8930"/>
    <cellStyle name="Normal 7 2 5 3 4" xfId="6159"/>
    <cellStyle name="Normal 7 2 5 3 5" xfId="10384"/>
    <cellStyle name="Normal 7 2 5 3 6" xfId="5346"/>
    <cellStyle name="Normal 7 2 5 4" xfId="1754"/>
    <cellStyle name="Normal 7 2 5 4 2" xfId="4133"/>
    <cellStyle name="Normal 7 2 5 4 2 2" xfId="9148"/>
    <cellStyle name="Normal 7 2 5 4 3" xfId="10602"/>
    <cellStyle name="Normal 7 2 5 4 4" xfId="7043"/>
    <cellStyle name="Normal 7 2 5 5" xfId="3089"/>
    <cellStyle name="Normal 7 2 5 5 2" xfId="8105"/>
    <cellStyle name="Normal 7 2 5 6" xfId="5666"/>
    <cellStyle name="Normal 7 2 5 7" xfId="9559"/>
    <cellStyle name="Normal 7 2 5 8" xfId="4636"/>
    <cellStyle name="Normal 7 2 5_Degree data" xfId="2867"/>
    <cellStyle name="Normal 7 2 6" xfId="675"/>
    <cellStyle name="Normal 7 2 6 2" xfId="1295"/>
    <cellStyle name="Normal 7 2 6 2 2" xfId="2237"/>
    <cellStyle name="Normal 7 2 6 2 2 2" xfId="7526"/>
    <cellStyle name="Normal 7 2 6 2 3" xfId="3568"/>
    <cellStyle name="Normal 7 2 6 2 3 2" xfId="8583"/>
    <cellStyle name="Normal 7 2 6 2 4" xfId="6642"/>
    <cellStyle name="Normal 7 2 6 2 5" xfId="10037"/>
    <cellStyle name="Normal 7 2 6 2 6" xfId="5119"/>
    <cellStyle name="Normal 7 2 6 3" xfId="1409"/>
    <cellStyle name="Normal 7 2 6 3 2" xfId="2343"/>
    <cellStyle name="Normal 7 2 6 3 2 2" xfId="7625"/>
    <cellStyle name="Normal 7 2 6 3 3" xfId="3916"/>
    <cellStyle name="Normal 7 2 6 3 3 2" xfId="8931"/>
    <cellStyle name="Normal 7 2 6 3 4" xfId="6705"/>
    <cellStyle name="Normal 7 2 6 3 5" xfId="10385"/>
    <cellStyle name="Normal 7 2 6 3 6" xfId="5219"/>
    <cellStyle name="Normal 7 2 6 4" xfId="1627"/>
    <cellStyle name="Normal 7 2 6 4 2" xfId="4006"/>
    <cellStyle name="Normal 7 2 6 4 2 2" xfId="9021"/>
    <cellStyle name="Normal 7 2 6 4 3" xfId="10475"/>
    <cellStyle name="Normal 7 2 6 4 4" xfId="6916"/>
    <cellStyle name="Normal 7 2 6 5" xfId="2960"/>
    <cellStyle name="Normal 7 2 6 5 2" xfId="7976"/>
    <cellStyle name="Normal 7 2 6 6" xfId="6032"/>
    <cellStyle name="Normal 7 2 6 7" xfId="9432"/>
    <cellStyle name="Normal 7 2 6 8" xfId="4509"/>
    <cellStyle name="Normal 7 2 6_Degree data" xfId="2868"/>
    <cellStyle name="Normal 7 2 7" xfId="1286"/>
    <cellStyle name="Normal 7 2 7 2" xfId="2228"/>
    <cellStyle name="Normal 7 2 7 2 2" xfId="7517"/>
    <cellStyle name="Normal 7 2 7 3" xfId="3559"/>
    <cellStyle name="Normal 7 2 7 3 2" xfId="8574"/>
    <cellStyle name="Normal 7 2 7 4" xfId="6633"/>
    <cellStyle name="Normal 7 2 7 5" xfId="10028"/>
    <cellStyle name="Normal 7 2 7 6" xfId="5110"/>
    <cellStyle name="Normal 7 2 8" xfId="475"/>
    <cellStyle name="Normal 7 2 8 2" xfId="2298"/>
    <cellStyle name="Normal 7 2 8 2 2" xfId="7580"/>
    <cellStyle name="Normal 7 2 8 3" xfId="3907"/>
    <cellStyle name="Normal 7 2 8 3 2" xfId="8922"/>
    <cellStyle name="Normal 7 2 8 4" xfId="5839"/>
    <cellStyle name="Normal 7 2 8 5" xfId="10376"/>
    <cellStyle name="Normal 7 2 8 6" xfId="5174"/>
    <cellStyle name="Normal 7 2 9" xfId="1434"/>
    <cellStyle name="Normal 7 2 9 2" xfId="3961"/>
    <cellStyle name="Normal 7 2 9 2 2" xfId="8976"/>
    <cellStyle name="Normal 7 2 9 3" xfId="10430"/>
    <cellStyle name="Normal 7 2 9 4" xfId="6725"/>
    <cellStyle name="Normal 7 2_Degree data" xfId="2859"/>
    <cellStyle name="Normal 7 3" xfId="164"/>
    <cellStyle name="Normal 7 3 10" xfId="2923"/>
    <cellStyle name="Normal 7 3 10 2" xfId="9395"/>
    <cellStyle name="Normal 7 3 10 3" xfId="7939"/>
    <cellStyle name="Normal 7 3 11" xfId="5547"/>
    <cellStyle name="Normal 7 3 12" xfId="9365"/>
    <cellStyle name="Normal 7 3 13" xfId="4328"/>
    <cellStyle name="Normal 7 3 2" xfId="229"/>
    <cellStyle name="Normal 7 3 2 10" xfId="9497"/>
    <cellStyle name="Normal 7 3 2 11" xfId="4357"/>
    <cellStyle name="Normal 7 3 2 2" xfId="438"/>
    <cellStyle name="Normal 7 3 2 2 2" xfId="944"/>
    <cellStyle name="Normal 7 3 2 2 2 2" xfId="1896"/>
    <cellStyle name="Normal 7 3 2 2 2 2 2" xfId="7185"/>
    <cellStyle name="Normal 7 3 2 2 2 3" xfId="3571"/>
    <cellStyle name="Normal 7 3 2 2 2 3 2" xfId="8586"/>
    <cellStyle name="Normal 7 3 2 2 2 4" xfId="6301"/>
    <cellStyle name="Normal 7 3 2 2 2 5" xfId="10040"/>
    <cellStyle name="Normal 7 3 2 2 2 6" xfId="4778"/>
    <cellStyle name="Normal 7 3 2 2 3" xfId="1298"/>
    <cellStyle name="Normal 7 3 2 2 3 2" xfId="2240"/>
    <cellStyle name="Normal 7 3 2 2 3 2 2" xfId="7529"/>
    <cellStyle name="Normal 7 3 2 2 3 3" xfId="3919"/>
    <cellStyle name="Normal 7 3 2 2 3 3 2" xfId="8934"/>
    <cellStyle name="Normal 7 3 2 2 3 4" xfId="6645"/>
    <cellStyle name="Normal 7 3 2 2 3 5" xfId="10388"/>
    <cellStyle name="Normal 7 3 2 2 3 6" xfId="5122"/>
    <cellStyle name="Normal 7 3 2 2 4" xfId="624"/>
    <cellStyle name="Normal 7 3 2 2 4 2" xfId="2612"/>
    <cellStyle name="Normal 7 3 2 2 4 2 2" xfId="7894"/>
    <cellStyle name="Normal 7 3 2 2 4 3" xfId="4275"/>
    <cellStyle name="Normal 7 3 2 2 4 3 2" xfId="9290"/>
    <cellStyle name="Normal 7 3 2 2 4 4" xfId="5982"/>
    <cellStyle name="Normal 7 3 2 2 4 5" xfId="10744"/>
    <cellStyle name="Normal 7 3 2 2 4 6" xfId="5488"/>
    <cellStyle name="Normal 7 3 2 2 5" xfId="1579"/>
    <cellStyle name="Normal 7 3 2 2 5 2" xfId="6868"/>
    <cellStyle name="Normal 7 3 2 2 6" xfId="3231"/>
    <cellStyle name="Normal 7 3 2 2 6 2" xfId="8247"/>
    <cellStyle name="Normal 7 3 2 2 7" xfId="5808"/>
    <cellStyle name="Normal 7 3 2 2 8" xfId="9701"/>
    <cellStyle name="Normal 7 3 2 2 9" xfId="4461"/>
    <cellStyle name="Normal 7 3 2 2_Degree data" xfId="2871"/>
    <cellStyle name="Normal 7 3 2 3" xfId="331"/>
    <cellStyle name="Normal 7 3 2 3 2" xfId="1299"/>
    <cellStyle name="Normal 7 3 2 3 2 2" xfId="2241"/>
    <cellStyle name="Normal 7 3 2 3 2 2 2" xfId="7530"/>
    <cellStyle name="Normal 7 3 2 3 2 3" xfId="3572"/>
    <cellStyle name="Normal 7 3 2 3 2 3 2" xfId="8587"/>
    <cellStyle name="Normal 7 3 2 3 2 4" xfId="6646"/>
    <cellStyle name="Normal 7 3 2 3 2 5" xfId="10041"/>
    <cellStyle name="Normal 7 3 2 3 2 6" xfId="5123"/>
    <cellStyle name="Normal 7 3 2 3 3" xfId="840"/>
    <cellStyle name="Normal 7 3 2 3 3 2" xfId="2508"/>
    <cellStyle name="Normal 7 3 2 3 3 2 2" xfId="7790"/>
    <cellStyle name="Normal 7 3 2 3 3 3" xfId="3920"/>
    <cellStyle name="Normal 7 3 2 3 3 3 2" xfId="8935"/>
    <cellStyle name="Normal 7 3 2 3 3 4" xfId="6197"/>
    <cellStyle name="Normal 7 3 2 3 3 5" xfId="10389"/>
    <cellStyle name="Normal 7 3 2 3 3 6" xfId="5384"/>
    <cellStyle name="Normal 7 3 2 3 4" xfId="1792"/>
    <cellStyle name="Normal 7 3 2 3 4 2" xfId="4171"/>
    <cellStyle name="Normal 7 3 2 3 4 2 2" xfId="9186"/>
    <cellStyle name="Normal 7 3 2 3 4 3" xfId="10640"/>
    <cellStyle name="Normal 7 3 2 3 4 4" xfId="7081"/>
    <cellStyle name="Normal 7 3 2 3 5" xfId="3127"/>
    <cellStyle name="Normal 7 3 2 3 5 2" xfId="8143"/>
    <cellStyle name="Normal 7 3 2 3 6" xfId="5704"/>
    <cellStyle name="Normal 7 3 2 3 7" xfId="9597"/>
    <cellStyle name="Normal 7 3 2 3 8" xfId="4674"/>
    <cellStyle name="Normal 7 3 2 3_Degree data" xfId="2872"/>
    <cellStyle name="Normal 7 3 2 4" xfId="740"/>
    <cellStyle name="Normal 7 3 2 4 2" xfId="1692"/>
    <cellStyle name="Normal 7 3 2 4 2 2" xfId="6981"/>
    <cellStyle name="Normal 7 3 2 4 3" xfId="3570"/>
    <cellStyle name="Normal 7 3 2 4 3 2" xfId="8585"/>
    <cellStyle name="Normal 7 3 2 4 4" xfId="6097"/>
    <cellStyle name="Normal 7 3 2 4 5" xfId="10039"/>
    <cellStyle name="Normal 7 3 2 4 6" xfId="4574"/>
    <cellStyle name="Normal 7 3 2 5" xfId="1297"/>
    <cellStyle name="Normal 7 3 2 5 2" xfId="2239"/>
    <cellStyle name="Normal 7 3 2 5 2 2" xfId="7528"/>
    <cellStyle name="Normal 7 3 2 5 3" xfId="3918"/>
    <cellStyle name="Normal 7 3 2 5 3 2" xfId="8933"/>
    <cellStyle name="Normal 7 3 2 5 4" xfId="6644"/>
    <cellStyle name="Normal 7 3 2 5 5" xfId="10387"/>
    <cellStyle name="Normal 7 3 2 5 6" xfId="5121"/>
    <cellStyle name="Normal 7 3 2 6" xfId="517"/>
    <cellStyle name="Normal 7 3 2 6 2" xfId="2408"/>
    <cellStyle name="Normal 7 3 2 6 2 2" xfId="7690"/>
    <cellStyle name="Normal 7 3 2 6 3" xfId="4071"/>
    <cellStyle name="Normal 7 3 2 6 3 2" xfId="9086"/>
    <cellStyle name="Normal 7 3 2 6 4" xfId="5878"/>
    <cellStyle name="Normal 7 3 2 6 5" xfId="10540"/>
    <cellStyle name="Normal 7 3 2 6 6" xfId="5284"/>
    <cellStyle name="Normal 7 3 2 7" xfId="1475"/>
    <cellStyle name="Normal 7 3 2 7 2" xfId="6764"/>
    <cellStyle name="Normal 7 3 2 8" xfId="3027"/>
    <cellStyle name="Normal 7 3 2 8 2" xfId="8043"/>
    <cellStyle name="Normal 7 3 2 9" xfId="5604"/>
    <cellStyle name="Normal 7 3 2_Degree data" xfId="2870"/>
    <cellStyle name="Normal 7 3 3" xfId="274"/>
    <cellStyle name="Normal 7 3 3 10" xfId="4400"/>
    <cellStyle name="Normal 7 3 3 2" xfId="376"/>
    <cellStyle name="Normal 7 3 3 2 2" xfId="1301"/>
    <cellStyle name="Normal 7 3 3 2 2 2" xfId="2243"/>
    <cellStyle name="Normal 7 3 3 2 2 2 2" xfId="7532"/>
    <cellStyle name="Normal 7 3 3 2 2 3" xfId="3574"/>
    <cellStyle name="Normal 7 3 3 2 2 3 2" xfId="8589"/>
    <cellStyle name="Normal 7 3 3 2 2 4" xfId="6648"/>
    <cellStyle name="Normal 7 3 3 2 2 5" xfId="10043"/>
    <cellStyle name="Normal 7 3 3 2 2 6" xfId="5125"/>
    <cellStyle name="Normal 7 3 3 2 3" xfId="883"/>
    <cellStyle name="Normal 7 3 3 2 3 2" xfId="2551"/>
    <cellStyle name="Normal 7 3 3 2 3 2 2" xfId="7833"/>
    <cellStyle name="Normal 7 3 3 2 3 3" xfId="3922"/>
    <cellStyle name="Normal 7 3 3 2 3 3 2" xfId="8937"/>
    <cellStyle name="Normal 7 3 3 2 3 4" xfId="6240"/>
    <cellStyle name="Normal 7 3 3 2 3 5" xfId="10391"/>
    <cellStyle name="Normal 7 3 3 2 3 6" xfId="5427"/>
    <cellStyle name="Normal 7 3 3 2 4" xfId="1835"/>
    <cellStyle name="Normal 7 3 3 2 4 2" xfId="4214"/>
    <cellStyle name="Normal 7 3 3 2 4 2 2" xfId="9229"/>
    <cellStyle name="Normal 7 3 3 2 4 3" xfId="10683"/>
    <cellStyle name="Normal 7 3 3 2 4 4" xfId="7124"/>
    <cellStyle name="Normal 7 3 3 2 5" xfId="3170"/>
    <cellStyle name="Normal 7 3 3 2 5 2" xfId="8186"/>
    <cellStyle name="Normal 7 3 3 2 6" xfId="5747"/>
    <cellStyle name="Normal 7 3 3 2 7" xfId="9640"/>
    <cellStyle name="Normal 7 3 3 2 8" xfId="4717"/>
    <cellStyle name="Normal 7 3 3 2_Degree data" xfId="2874"/>
    <cellStyle name="Normal 7 3 3 3" xfId="783"/>
    <cellStyle name="Normal 7 3 3 3 2" xfId="1735"/>
    <cellStyle name="Normal 7 3 3 3 2 2" xfId="7024"/>
    <cellStyle name="Normal 7 3 3 3 3" xfId="3573"/>
    <cellStyle name="Normal 7 3 3 3 3 2" xfId="8588"/>
    <cellStyle name="Normal 7 3 3 3 4" xfId="6140"/>
    <cellStyle name="Normal 7 3 3 3 5" xfId="10042"/>
    <cellStyle name="Normal 7 3 3 3 6" xfId="4617"/>
    <cellStyle name="Normal 7 3 3 4" xfId="1300"/>
    <cellStyle name="Normal 7 3 3 4 2" xfId="2242"/>
    <cellStyle name="Normal 7 3 3 4 2 2" xfId="7531"/>
    <cellStyle name="Normal 7 3 3 4 3" xfId="3921"/>
    <cellStyle name="Normal 7 3 3 4 3 2" xfId="8936"/>
    <cellStyle name="Normal 7 3 3 4 4" xfId="6647"/>
    <cellStyle name="Normal 7 3 3 4 5" xfId="10390"/>
    <cellStyle name="Normal 7 3 3 4 6" xfId="5124"/>
    <cellStyle name="Normal 7 3 3 5" xfId="563"/>
    <cellStyle name="Normal 7 3 3 5 2" xfId="2451"/>
    <cellStyle name="Normal 7 3 3 5 2 2" xfId="7733"/>
    <cellStyle name="Normal 7 3 3 5 3" xfId="4114"/>
    <cellStyle name="Normal 7 3 3 5 3 2" xfId="9129"/>
    <cellStyle name="Normal 7 3 3 5 4" xfId="5921"/>
    <cellStyle name="Normal 7 3 3 5 5" xfId="10583"/>
    <cellStyle name="Normal 7 3 3 5 6" xfId="5327"/>
    <cellStyle name="Normal 7 3 3 6" xfId="1518"/>
    <cellStyle name="Normal 7 3 3 6 2" xfId="6807"/>
    <cellStyle name="Normal 7 3 3 7" xfId="3070"/>
    <cellStyle name="Normal 7 3 3 7 2" xfId="8086"/>
    <cellStyle name="Normal 7 3 3 8" xfId="5647"/>
    <cellStyle name="Normal 7 3 3 9" xfId="9540"/>
    <cellStyle name="Normal 7 3 3_Degree data" xfId="2873"/>
    <cellStyle name="Normal 7 3 4" xfId="196"/>
    <cellStyle name="Normal 7 3 4 10" xfId="4433"/>
    <cellStyle name="Normal 7 3 4 2" xfId="410"/>
    <cellStyle name="Normal 7 3 4 2 2" xfId="1303"/>
    <cellStyle name="Normal 7 3 4 2 2 2" xfId="2245"/>
    <cellStyle name="Normal 7 3 4 2 2 2 2" xfId="7534"/>
    <cellStyle name="Normal 7 3 4 2 2 3" xfId="3576"/>
    <cellStyle name="Normal 7 3 4 2 2 3 2" xfId="8591"/>
    <cellStyle name="Normal 7 3 4 2 2 4" xfId="6650"/>
    <cellStyle name="Normal 7 3 4 2 2 5" xfId="10045"/>
    <cellStyle name="Normal 7 3 4 2 2 6" xfId="5127"/>
    <cellStyle name="Normal 7 3 4 2 3" xfId="916"/>
    <cellStyle name="Normal 7 3 4 2 3 2" xfId="2584"/>
    <cellStyle name="Normal 7 3 4 2 3 2 2" xfId="7866"/>
    <cellStyle name="Normal 7 3 4 2 3 3" xfId="3924"/>
    <cellStyle name="Normal 7 3 4 2 3 3 2" xfId="8939"/>
    <cellStyle name="Normal 7 3 4 2 3 4" xfId="6273"/>
    <cellStyle name="Normal 7 3 4 2 3 5" xfId="10393"/>
    <cellStyle name="Normal 7 3 4 2 3 6" xfId="5460"/>
    <cellStyle name="Normal 7 3 4 2 4" xfId="1868"/>
    <cellStyle name="Normal 7 3 4 2 4 2" xfId="4247"/>
    <cellStyle name="Normal 7 3 4 2 4 2 2" xfId="9262"/>
    <cellStyle name="Normal 7 3 4 2 4 3" xfId="10716"/>
    <cellStyle name="Normal 7 3 4 2 4 4" xfId="7157"/>
    <cellStyle name="Normal 7 3 4 2 5" xfId="3203"/>
    <cellStyle name="Normal 7 3 4 2 5 2" xfId="8219"/>
    <cellStyle name="Normal 7 3 4 2 6" xfId="5780"/>
    <cellStyle name="Normal 7 3 4 2 7" xfId="9673"/>
    <cellStyle name="Normal 7 3 4 2 8" xfId="4750"/>
    <cellStyle name="Normal 7 3 4 2_Degree data" xfId="2876"/>
    <cellStyle name="Normal 7 3 4 3" xfId="711"/>
    <cellStyle name="Normal 7 3 4 3 2" xfId="1663"/>
    <cellStyle name="Normal 7 3 4 3 2 2" xfId="6952"/>
    <cellStyle name="Normal 7 3 4 3 3" xfId="3575"/>
    <cellStyle name="Normal 7 3 4 3 3 2" xfId="8590"/>
    <cellStyle name="Normal 7 3 4 3 4" xfId="6068"/>
    <cellStyle name="Normal 7 3 4 3 5" xfId="10044"/>
    <cellStyle name="Normal 7 3 4 3 6" xfId="4545"/>
    <cellStyle name="Normal 7 3 4 4" xfId="1302"/>
    <cellStyle name="Normal 7 3 4 4 2" xfId="2244"/>
    <cellStyle name="Normal 7 3 4 4 2 2" xfId="7533"/>
    <cellStyle name="Normal 7 3 4 4 3" xfId="3923"/>
    <cellStyle name="Normal 7 3 4 4 3 2" xfId="8938"/>
    <cellStyle name="Normal 7 3 4 4 4" xfId="6649"/>
    <cellStyle name="Normal 7 3 4 4 5" xfId="10392"/>
    <cellStyle name="Normal 7 3 4 4 6" xfId="5126"/>
    <cellStyle name="Normal 7 3 4 5" xfId="596"/>
    <cellStyle name="Normal 7 3 4 5 2" xfId="2379"/>
    <cellStyle name="Normal 7 3 4 5 2 2" xfId="7661"/>
    <cellStyle name="Normal 7 3 4 5 3" xfId="4042"/>
    <cellStyle name="Normal 7 3 4 5 3 2" xfId="9057"/>
    <cellStyle name="Normal 7 3 4 5 4" xfId="5954"/>
    <cellStyle name="Normal 7 3 4 5 5" xfId="10511"/>
    <cellStyle name="Normal 7 3 4 5 6" xfId="5255"/>
    <cellStyle name="Normal 7 3 4 6" xfId="1551"/>
    <cellStyle name="Normal 7 3 4 6 2" xfId="6840"/>
    <cellStyle name="Normal 7 3 4 7" xfId="2998"/>
    <cellStyle name="Normal 7 3 4 7 2" xfId="8014"/>
    <cellStyle name="Normal 7 3 4 8" xfId="5575"/>
    <cellStyle name="Normal 7 3 4 9" xfId="9468"/>
    <cellStyle name="Normal 7 3 4_Degree data" xfId="2875"/>
    <cellStyle name="Normal 7 3 5" xfId="302"/>
    <cellStyle name="Normal 7 3 5 2" xfId="1304"/>
    <cellStyle name="Normal 7 3 5 2 2" xfId="2246"/>
    <cellStyle name="Normal 7 3 5 2 2 2" xfId="7535"/>
    <cellStyle name="Normal 7 3 5 2 3" xfId="3577"/>
    <cellStyle name="Normal 7 3 5 2 3 2" xfId="8592"/>
    <cellStyle name="Normal 7 3 5 2 4" xfId="6651"/>
    <cellStyle name="Normal 7 3 5 2 5" xfId="10046"/>
    <cellStyle name="Normal 7 3 5 2 6" xfId="5128"/>
    <cellStyle name="Normal 7 3 5 3" xfId="811"/>
    <cellStyle name="Normal 7 3 5 3 2" xfId="2479"/>
    <cellStyle name="Normal 7 3 5 3 2 2" xfId="7761"/>
    <cellStyle name="Normal 7 3 5 3 3" xfId="3925"/>
    <cellStyle name="Normal 7 3 5 3 3 2" xfId="8940"/>
    <cellStyle name="Normal 7 3 5 3 4" xfId="6168"/>
    <cellStyle name="Normal 7 3 5 3 5" xfId="10394"/>
    <cellStyle name="Normal 7 3 5 3 6" xfId="5355"/>
    <cellStyle name="Normal 7 3 5 4" xfId="1763"/>
    <cellStyle name="Normal 7 3 5 4 2" xfId="4142"/>
    <cellStyle name="Normal 7 3 5 4 2 2" xfId="9157"/>
    <cellStyle name="Normal 7 3 5 4 3" xfId="10611"/>
    <cellStyle name="Normal 7 3 5 4 4" xfId="7052"/>
    <cellStyle name="Normal 7 3 5 5" xfId="3098"/>
    <cellStyle name="Normal 7 3 5 5 2" xfId="8114"/>
    <cellStyle name="Normal 7 3 5 6" xfId="5675"/>
    <cellStyle name="Normal 7 3 5 7" xfId="9568"/>
    <cellStyle name="Normal 7 3 5 8" xfId="4645"/>
    <cellStyle name="Normal 7 3 5_Degree data" xfId="2877"/>
    <cellStyle name="Normal 7 3 6" xfId="683"/>
    <cellStyle name="Normal 7 3 6 2" xfId="1305"/>
    <cellStyle name="Normal 7 3 6 2 2" xfId="2247"/>
    <cellStyle name="Normal 7 3 6 2 2 2" xfId="7536"/>
    <cellStyle name="Normal 7 3 6 2 3" xfId="3578"/>
    <cellStyle name="Normal 7 3 6 2 3 2" xfId="8593"/>
    <cellStyle name="Normal 7 3 6 2 4" xfId="6652"/>
    <cellStyle name="Normal 7 3 6 2 5" xfId="10047"/>
    <cellStyle name="Normal 7 3 6 2 6" xfId="5129"/>
    <cellStyle name="Normal 7 3 6 3" xfId="1410"/>
    <cellStyle name="Normal 7 3 6 3 2" xfId="2351"/>
    <cellStyle name="Normal 7 3 6 3 2 2" xfId="7633"/>
    <cellStyle name="Normal 7 3 6 3 3" xfId="3926"/>
    <cellStyle name="Normal 7 3 6 3 3 2" xfId="8941"/>
    <cellStyle name="Normal 7 3 6 3 4" xfId="6706"/>
    <cellStyle name="Normal 7 3 6 3 5" xfId="10395"/>
    <cellStyle name="Normal 7 3 6 3 6" xfId="5227"/>
    <cellStyle name="Normal 7 3 6 4" xfId="1635"/>
    <cellStyle name="Normal 7 3 6 4 2" xfId="4014"/>
    <cellStyle name="Normal 7 3 6 4 2 2" xfId="9029"/>
    <cellStyle name="Normal 7 3 6 4 3" xfId="10483"/>
    <cellStyle name="Normal 7 3 6 4 4" xfId="6924"/>
    <cellStyle name="Normal 7 3 6 5" xfId="2968"/>
    <cellStyle name="Normal 7 3 6 5 2" xfId="7984"/>
    <cellStyle name="Normal 7 3 6 6" xfId="6040"/>
    <cellStyle name="Normal 7 3 6 7" xfId="9440"/>
    <cellStyle name="Normal 7 3 6 8" xfId="4517"/>
    <cellStyle name="Normal 7 3 6_Degree data" xfId="2878"/>
    <cellStyle name="Normal 7 3 7" xfId="1296"/>
    <cellStyle name="Normal 7 3 7 2" xfId="2238"/>
    <cellStyle name="Normal 7 3 7 2 2" xfId="7527"/>
    <cellStyle name="Normal 7 3 7 3" xfId="3569"/>
    <cellStyle name="Normal 7 3 7 3 2" xfId="8584"/>
    <cellStyle name="Normal 7 3 7 4" xfId="6643"/>
    <cellStyle name="Normal 7 3 7 5" xfId="10038"/>
    <cellStyle name="Normal 7 3 7 6" xfId="5120"/>
    <cellStyle name="Normal 7 3 8" xfId="484"/>
    <cellStyle name="Normal 7 3 8 2" xfId="2306"/>
    <cellStyle name="Normal 7 3 8 2 2" xfId="7588"/>
    <cellStyle name="Normal 7 3 8 3" xfId="3917"/>
    <cellStyle name="Normal 7 3 8 3 2" xfId="8932"/>
    <cellStyle name="Normal 7 3 8 4" xfId="5848"/>
    <cellStyle name="Normal 7 3 8 5" xfId="10386"/>
    <cellStyle name="Normal 7 3 8 6" xfId="5182"/>
    <cellStyle name="Normal 7 3 9" xfId="1445"/>
    <cellStyle name="Normal 7 3 9 2" xfId="3969"/>
    <cellStyle name="Normal 7 3 9 2 2" xfId="8984"/>
    <cellStyle name="Normal 7 3 9 3" xfId="10438"/>
    <cellStyle name="Normal 7 3 9 4" xfId="6735"/>
    <cellStyle name="Normal 7 3_Degree data" xfId="2869"/>
    <cellStyle name="Normal 7 4" xfId="132"/>
    <cellStyle name="Normal 7 4 10" xfId="5525"/>
    <cellStyle name="Normal 7 4 11" xfId="9345"/>
    <cellStyle name="Normal 7 4 12" xfId="4337"/>
    <cellStyle name="Normal 7 4 2" xfId="253"/>
    <cellStyle name="Normal 7 4 2 10" xfId="4380"/>
    <cellStyle name="Normal 7 4 2 2" xfId="355"/>
    <cellStyle name="Normal 7 4 2 2 2" xfId="1308"/>
    <cellStyle name="Normal 7 4 2 2 2 2" xfId="2250"/>
    <cellStyle name="Normal 7 4 2 2 2 2 2" xfId="7539"/>
    <cellStyle name="Normal 7 4 2 2 2 3" xfId="3581"/>
    <cellStyle name="Normal 7 4 2 2 2 3 2" xfId="8596"/>
    <cellStyle name="Normal 7 4 2 2 2 4" xfId="6655"/>
    <cellStyle name="Normal 7 4 2 2 2 5" xfId="10050"/>
    <cellStyle name="Normal 7 4 2 2 2 6" xfId="5132"/>
    <cellStyle name="Normal 7 4 2 2 3" xfId="863"/>
    <cellStyle name="Normal 7 4 2 2 3 2" xfId="2531"/>
    <cellStyle name="Normal 7 4 2 2 3 2 2" xfId="7813"/>
    <cellStyle name="Normal 7 4 2 2 3 3" xfId="3929"/>
    <cellStyle name="Normal 7 4 2 2 3 3 2" xfId="8944"/>
    <cellStyle name="Normal 7 4 2 2 3 4" xfId="6220"/>
    <cellStyle name="Normal 7 4 2 2 3 5" xfId="10398"/>
    <cellStyle name="Normal 7 4 2 2 3 6" xfId="5407"/>
    <cellStyle name="Normal 7 4 2 2 4" xfId="1815"/>
    <cellStyle name="Normal 7 4 2 2 4 2" xfId="4194"/>
    <cellStyle name="Normal 7 4 2 2 4 2 2" xfId="9209"/>
    <cellStyle name="Normal 7 4 2 2 4 3" xfId="10663"/>
    <cellStyle name="Normal 7 4 2 2 4 4" xfId="7104"/>
    <cellStyle name="Normal 7 4 2 2 5" xfId="3150"/>
    <cellStyle name="Normal 7 4 2 2 5 2" xfId="8166"/>
    <cellStyle name="Normal 7 4 2 2 6" xfId="5727"/>
    <cellStyle name="Normal 7 4 2 2 7" xfId="9620"/>
    <cellStyle name="Normal 7 4 2 2 8" xfId="4697"/>
    <cellStyle name="Normal 7 4 2 2_Degree data" xfId="2881"/>
    <cellStyle name="Normal 7 4 2 3" xfId="763"/>
    <cellStyle name="Normal 7 4 2 3 2" xfId="1715"/>
    <cellStyle name="Normal 7 4 2 3 2 2" xfId="7004"/>
    <cellStyle name="Normal 7 4 2 3 3" xfId="3580"/>
    <cellStyle name="Normal 7 4 2 3 3 2" xfId="8595"/>
    <cellStyle name="Normal 7 4 2 3 4" xfId="6120"/>
    <cellStyle name="Normal 7 4 2 3 5" xfId="10049"/>
    <cellStyle name="Normal 7 4 2 3 6" xfId="4597"/>
    <cellStyle name="Normal 7 4 2 4" xfId="1307"/>
    <cellStyle name="Normal 7 4 2 4 2" xfId="2249"/>
    <cellStyle name="Normal 7 4 2 4 2 2" xfId="7538"/>
    <cellStyle name="Normal 7 4 2 4 3" xfId="3928"/>
    <cellStyle name="Normal 7 4 2 4 3 2" xfId="8943"/>
    <cellStyle name="Normal 7 4 2 4 4" xfId="6654"/>
    <cellStyle name="Normal 7 4 2 4 5" xfId="10397"/>
    <cellStyle name="Normal 7 4 2 4 6" xfId="5131"/>
    <cellStyle name="Normal 7 4 2 5" xfId="542"/>
    <cellStyle name="Normal 7 4 2 5 2" xfId="2431"/>
    <cellStyle name="Normal 7 4 2 5 2 2" xfId="7713"/>
    <cellStyle name="Normal 7 4 2 5 3" xfId="4094"/>
    <cellStyle name="Normal 7 4 2 5 3 2" xfId="9109"/>
    <cellStyle name="Normal 7 4 2 5 4" xfId="5901"/>
    <cellStyle name="Normal 7 4 2 5 5" xfId="10563"/>
    <cellStyle name="Normal 7 4 2 5 6" xfId="5307"/>
    <cellStyle name="Normal 7 4 2 6" xfId="1498"/>
    <cellStyle name="Normal 7 4 2 6 2" xfId="6787"/>
    <cellStyle name="Normal 7 4 2 7" xfId="3050"/>
    <cellStyle name="Normal 7 4 2 7 2" xfId="8066"/>
    <cellStyle name="Normal 7 4 2 8" xfId="5627"/>
    <cellStyle name="Normal 7 4 2 9" xfId="9520"/>
    <cellStyle name="Normal 7 4 2_Degree data" xfId="2880"/>
    <cellStyle name="Normal 7 4 3" xfId="208"/>
    <cellStyle name="Normal 7 4 3 10" xfId="4442"/>
    <cellStyle name="Normal 7 4 3 2" xfId="419"/>
    <cellStyle name="Normal 7 4 3 2 2" xfId="1310"/>
    <cellStyle name="Normal 7 4 3 2 2 2" xfId="2252"/>
    <cellStyle name="Normal 7 4 3 2 2 2 2" xfId="7541"/>
    <cellStyle name="Normal 7 4 3 2 2 3" xfId="3583"/>
    <cellStyle name="Normal 7 4 3 2 2 3 2" xfId="8598"/>
    <cellStyle name="Normal 7 4 3 2 2 4" xfId="6657"/>
    <cellStyle name="Normal 7 4 3 2 2 5" xfId="10052"/>
    <cellStyle name="Normal 7 4 3 2 2 6" xfId="5134"/>
    <cellStyle name="Normal 7 4 3 2 3" xfId="925"/>
    <cellStyle name="Normal 7 4 3 2 3 2" xfId="2593"/>
    <cellStyle name="Normal 7 4 3 2 3 2 2" xfId="7875"/>
    <cellStyle name="Normal 7 4 3 2 3 3" xfId="3931"/>
    <cellStyle name="Normal 7 4 3 2 3 3 2" xfId="8946"/>
    <cellStyle name="Normal 7 4 3 2 3 4" xfId="6282"/>
    <cellStyle name="Normal 7 4 3 2 3 5" xfId="10400"/>
    <cellStyle name="Normal 7 4 3 2 3 6" xfId="5469"/>
    <cellStyle name="Normal 7 4 3 2 4" xfId="1877"/>
    <cellStyle name="Normal 7 4 3 2 4 2" xfId="4256"/>
    <cellStyle name="Normal 7 4 3 2 4 2 2" xfId="9271"/>
    <cellStyle name="Normal 7 4 3 2 4 3" xfId="10725"/>
    <cellStyle name="Normal 7 4 3 2 4 4" xfId="7166"/>
    <cellStyle name="Normal 7 4 3 2 5" xfId="3212"/>
    <cellStyle name="Normal 7 4 3 2 5 2" xfId="8228"/>
    <cellStyle name="Normal 7 4 3 2 6" xfId="5789"/>
    <cellStyle name="Normal 7 4 3 2 7" xfId="9682"/>
    <cellStyle name="Normal 7 4 3 2 8" xfId="4759"/>
    <cellStyle name="Normal 7 4 3 2_Degree data" xfId="2883"/>
    <cellStyle name="Normal 7 4 3 3" xfId="720"/>
    <cellStyle name="Normal 7 4 3 3 2" xfId="1672"/>
    <cellStyle name="Normal 7 4 3 3 2 2" xfId="6961"/>
    <cellStyle name="Normal 7 4 3 3 3" xfId="3582"/>
    <cellStyle name="Normal 7 4 3 3 3 2" xfId="8597"/>
    <cellStyle name="Normal 7 4 3 3 4" xfId="6077"/>
    <cellStyle name="Normal 7 4 3 3 5" xfId="10051"/>
    <cellStyle name="Normal 7 4 3 3 6" xfId="4554"/>
    <cellStyle name="Normal 7 4 3 4" xfId="1309"/>
    <cellStyle name="Normal 7 4 3 4 2" xfId="2251"/>
    <cellStyle name="Normal 7 4 3 4 2 2" xfId="7540"/>
    <cellStyle name="Normal 7 4 3 4 3" xfId="3930"/>
    <cellStyle name="Normal 7 4 3 4 3 2" xfId="8945"/>
    <cellStyle name="Normal 7 4 3 4 4" xfId="6656"/>
    <cellStyle name="Normal 7 4 3 4 5" xfId="10399"/>
    <cellStyle name="Normal 7 4 3 4 6" xfId="5133"/>
    <cellStyle name="Normal 7 4 3 5" xfId="605"/>
    <cellStyle name="Normal 7 4 3 5 2" xfId="2388"/>
    <cellStyle name="Normal 7 4 3 5 2 2" xfId="7670"/>
    <cellStyle name="Normal 7 4 3 5 3" xfId="4051"/>
    <cellStyle name="Normal 7 4 3 5 3 2" xfId="9066"/>
    <cellStyle name="Normal 7 4 3 5 4" xfId="5963"/>
    <cellStyle name="Normal 7 4 3 5 5" xfId="10520"/>
    <cellStyle name="Normal 7 4 3 5 6" xfId="5264"/>
    <cellStyle name="Normal 7 4 3 6" xfId="1560"/>
    <cellStyle name="Normal 7 4 3 6 2" xfId="6849"/>
    <cellStyle name="Normal 7 4 3 7" xfId="3007"/>
    <cellStyle name="Normal 7 4 3 7 2" xfId="8023"/>
    <cellStyle name="Normal 7 4 3 8" xfId="5584"/>
    <cellStyle name="Normal 7 4 3 9" xfId="9477"/>
    <cellStyle name="Normal 7 4 3_Degree data" xfId="2882"/>
    <cellStyle name="Normal 7 4 4" xfId="311"/>
    <cellStyle name="Normal 7 4 4 2" xfId="1311"/>
    <cellStyle name="Normal 7 4 4 2 2" xfId="2253"/>
    <cellStyle name="Normal 7 4 4 2 2 2" xfId="7542"/>
    <cellStyle name="Normal 7 4 4 2 3" xfId="3584"/>
    <cellStyle name="Normal 7 4 4 2 3 2" xfId="8599"/>
    <cellStyle name="Normal 7 4 4 2 4" xfId="6658"/>
    <cellStyle name="Normal 7 4 4 2 5" xfId="10053"/>
    <cellStyle name="Normal 7 4 4 2 6" xfId="5135"/>
    <cellStyle name="Normal 7 4 4 3" xfId="820"/>
    <cellStyle name="Normal 7 4 4 3 2" xfId="2488"/>
    <cellStyle name="Normal 7 4 4 3 2 2" xfId="7770"/>
    <cellStyle name="Normal 7 4 4 3 3" xfId="3932"/>
    <cellStyle name="Normal 7 4 4 3 3 2" xfId="8947"/>
    <cellStyle name="Normal 7 4 4 3 4" xfId="6177"/>
    <cellStyle name="Normal 7 4 4 3 5" xfId="10401"/>
    <cellStyle name="Normal 7 4 4 3 6" xfId="5364"/>
    <cellStyle name="Normal 7 4 4 4" xfId="1772"/>
    <cellStyle name="Normal 7 4 4 4 2" xfId="4151"/>
    <cellStyle name="Normal 7 4 4 4 2 2" xfId="9166"/>
    <cellStyle name="Normal 7 4 4 4 3" xfId="10620"/>
    <cellStyle name="Normal 7 4 4 4 4" xfId="7061"/>
    <cellStyle name="Normal 7 4 4 5" xfId="3107"/>
    <cellStyle name="Normal 7 4 4 5 2" xfId="8123"/>
    <cellStyle name="Normal 7 4 4 6" xfId="5684"/>
    <cellStyle name="Normal 7 4 4 7" xfId="9577"/>
    <cellStyle name="Normal 7 4 4 8" xfId="4654"/>
    <cellStyle name="Normal 7 4 4_Degree data" xfId="2884"/>
    <cellStyle name="Normal 7 4 5" xfId="661"/>
    <cellStyle name="Normal 7 4 5 2" xfId="1613"/>
    <cellStyle name="Normal 7 4 5 2 2" xfId="6902"/>
    <cellStyle name="Normal 7 4 5 3" xfId="3579"/>
    <cellStyle name="Normal 7 4 5 3 2" xfId="8594"/>
    <cellStyle name="Normal 7 4 5 4" xfId="6018"/>
    <cellStyle name="Normal 7 4 5 5" xfId="10048"/>
    <cellStyle name="Normal 7 4 5 6" xfId="4495"/>
    <cellStyle name="Normal 7 4 6" xfId="1306"/>
    <cellStyle name="Normal 7 4 6 2" xfId="2248"/>
    <cellStyle name="Normal 7 4 6 2 2" xfId="7537"/>
    <cellStyle name="Normal 7 4 6 3" xfId="3927"/>
    <cellStyle name="Normal 7 4 6 3 2" xfId="8942"/>
    <cellStyle name="Normal 7 4 6 4" xfId="6653"/>
    <cellStyle name="Normal 7 4 6 5" xfId="10396"/>
    <cellStyle name="Normal 7 4 6 6" xfId="5130"/>
    <cellStyle name="Normal 7 4 7" xfId="496"/>
    <cellStyle name="Normal 7 4 7 2" xfId="2329"/>
    <cellStyle name="Normal 7 4 7 2 2" xfId="7611"/>
    <cellStyle name="Normal 7 4 7 3" xfId="3992"/>
    <cellStyle name="Normal 7 4 7 3 2" xfId="9007"/>
    <cellStyle name="Normal 7 4 7 4" xfId="5857"/>
    <cellStyle name="Normal 7 4 7 5" xfId="10461"/>
    <cellStyle name="Normal 7 4 7 6" xfId="5205"/>
    <cellStyle name="Normal 7 4 8" xfId="1455"/>
    <cellStyle name="Normal 7 4 8 2" xfId="9418"/>
    <cellStyle name="Normal 7 4 8 3" xfId="6744"/>
    <cellStyle name="Normal 7 4 9" xfId="2946"/>
    <cellStyle name="Normal 7 4 9 2" xfId="7962"/>
    <cellStyle name="Normal 7 4_Degree data" xfId="2879"/>
    <cellStyle name="Normal 7 5" xfId="236"/>
    <cellStyle name="Normal 7 5 10" xfId="4363"/>
    <cellStyle name="Normal 7 5 2" xfId="338"/>
    <cellStyle name="Normal 7 5 2 2" xfId="1313"/>
    <cellStyle name="Normal 7 5 2 2 2" xfId="2255"/>
    <cellStyle name="Normal 7 5 2 2 2 2" xfId="7544"/>
    <cellStyle name="Normal 7 5 2 2 3" xfId="3586"/>
    <cellStyle name="Normal 7 5 2 2 3 2" xfId="8601"/>
    <cellStyle name="Normal 7 5 2 2 4" xfId="6660"/>
    <cellStyle name="Normal 7 5 2 2 5" xfId="10055"/>
    <cellStyle name="Normal 7 5 2 2 6" xfId="5137"/>
    <cellStyle name="Normal 7 5 2 3" xfId="846"/>
    <cellStyle name="Normal 7 5 2 3 2" xfId="2514"/>
    <cellStyle name="Normal 7 5 2 3 2 2" xfId="7796"/>
    <cellStyle name="Normal 7 5 2 3 3" xfId="3934"/>
    <cellStyle name="Normal 7 5 2 3 3 2" xfId="8949"/>
    <cellStyle name="Normal 7 5 2 3 4" xfId="6203"/>
    <cellStyle name="Normal 7 5 2 3 5" xfId="10403"/>
    <cellStyle name="Normal 7 5 2 3 6" xfId="5390"/>
    <cellStyle name="Normal 7 5 2 4" xfId="1798"/>
    <cellStyle name="Normal 7 5 2 4 2" xfId="4177"/>
    <cellStyle name="Normal 7 5 2 4 2 2" xfId="9192"/>
    <cellStyle name="Normal 7 5 2 4 3" xfId="10646"/>
    <cellStyle name="Normal 7 5 2 4 4" xfId="7087"/>
    <cellStyle name="Normal 7 5 2 5" xfId="3133"/>
    <cellStyle name="Normal 7 5 2 5 2" xfId="8149"/>
    <cellStyle name="Normal 7 5 2 6" xfId="5710"/>
    <cellStyle name="Normal 7 5 2 7" xfId="9603"/>
    <cellStyle name="Normal 7 5 2 8" xfId="4680"/>
    <cellStyle name="Normal 7 5 2_Degree data" xfId="2886"/>
    <cellStyle name="Normal 7 5 3" xfId="746"/>
    <cellStyle name="Normal 7 5 3 2" xfId="1698"/>
    <cellStyle name="Normal 7 5 3 2 2" xfId="6987"/>
    <cellStyle name="Normal 7 5 3 3" xfId="3585"/>
    <cellStyle name="Normal 7 5 3 3 2" xfId="8600"/>
    <cellStyle name="Normal 7 5 3 4" xfId="6103"/>
    <cellStyle name="Normal 7 5 3 5" xfId="10054"/>
    <cellStyle name="Normal 7 5 3 6" xfId="4580"/>
    <cellStyle name="Normal 7 5 4" xfId="1312"/>
    <cellStyle name="Normal 7 5 4 2" xfId="2254"/>
    <cellStyle name="Normal 7 5 4 2 2" xfId="7543"/>
    <cellStyle name="Normal 7 5 4 3" xfId="3933"/>
    <cellStyle name="Normal 7 5 4 3 2" xfId="8948"/>
    <cellStyle name="Normal 7 5 4 4" xfId="6659"/>
    <cellStyle name="Normal 7 5 4 5" xfId="10402"/>
    <cellStyle name="Normal 7 5 4 6" xfId="5136"/>
    <cellStyle name="Normal 7 5 5" xfId="525"/>
    <cellStyle name="Normal 7 5 5 2" xfId="2414"/>
    <cellStyle name="Normal 7 5 5 2 2" xfId="7696"/>
    <cellStyle name="Normal 7 5 5 3" xfId="4077"/>
    <cellStyle name="Normal 7 5 5 3 2" xfId="9092"/>
    <cellStyle name="Normal 7 5 5 4" xfId="5884"/>
    <cellStyle name="Normal 7 5 5 5" xfId="10546"/>
    <cellStyle name="Normal 7 5 5 6" xfId="5290"/>
    <cellStyle name="Normal 7 5 6" xfId="1481"/>
    <cellStyle name="Normal 7 5 6 2" xfId="6770"/>
    <cellStyle name="Normal 7 5 7" xfId="3033"/>
    <cellStyle name="Normal 7 5 7 2" xfId="8049"/>
    <cellStyle name="Normal 7 5 8" xfId="5610"/>
    <cellStyle name="Normal 7 5 9" xfId="9503"/>
    <cellStyle name="Normal 7 5_Degree data" xfId="2885"/>
    <cellStyle name="Normal 7 6" xfId="174"/>
    <cellStyle name="Normal 7 6 10" xfId="4411"/>
    <cellStyle name="Normal 7 6 2" xfId="388"/>
    <cellStyle name="Normal 7 6 2 2" xfId="1315"/>
    <cellStyle name="Normal 7 6 2 2 2" xfId="2257"/>
    <cellStyle name="Normal 7 6 2 2 2 2" xfId="7546"/>
    <cellStyle name="Normal 7 6 2 2 3" xfId="3588"/>
    <cellStyle name="Normal 7 6 2 2 3 2" xfId="8603"/>
    <cellStyle name="Normal 7 6 2 2 4" xfId="6662"/>
    <cellStyle name="Normal 7 6 2 2 5" xfId="10057"/>
    <cellStyle name="Normal 7 6 2 2 6" xfId="5139"/>
    <cellStyle name="Normal 7 6 2 3" xfId="894"/>
    <cellStyle name="Normal 7 6 2 3 2" xfId="2562"/>
    <cellStyle name="Normal 7 6 2 3 2 2" xfId="7844"/>
    <cellStyle name="Normal 7 6 2 3 3" xfId="3936"/>
    <cellStyle name="Normal 7 6 2 3 3 2" xfId="8951"/>
    <cellStyle name="Normal 7 6 2 3 4" xfId="6251"/>
    <cellStyle name="Normal 7 6 2 3 5" xfId="10405"/>
    <cellStyle name="Normal 7 6 2 3 6" xfId="5438"/>
    <cellStyle name="Normal 7 6 2 4" xfId="1846"/>
    <cellStyle name="Normal 7 6 2 4 2" xfId="4225"/>
    <cellStyle name="Normal 7 6 2 4 2 2" xfId="9240"/>
    <cellStyle name="Normal 7 6 2 4 3" xfId="10694"/>
    <cellStyle name="Normal 7 6 2 4 4" xfId="7135"/>
    <cellStyle name="Normal 7 6 2 5" xfId="3181"/>
    <cellStyle name="Normal 7 6 2 5 2" xfId="8197"/>
    <cellStyle name="Normal 7 6 2 6" xfId="5758"/>
    <cellStyle name="Normal 7 6 2 7" xfId="9651"/>
    <cellStyle name="Normal 7 6 2 8" xfId="4728"/>
    <cellStyle name="Normal 7 6 2_Degree data" xfId="2888"/>
    <cellStyle name="Normal 7 6 3" xfId="689"/>
    <cellStyle name="Normal 7 6 3 2" xfId="1641"/>
    <cellStyle name="Normal 7 6 3 2 2" xfId="6930"/>
    <cellStyle name="Normal 7 6 3 3" xfId="3587"/>
    <cellStyle name="Normal 7 6 3 3 2" xfId="8602"/>
    <cellStyle name="Normal 7 6 3 4" xfId="6046"/>
    <cellStyle name="Normal 7 6 3 5" xfId="10056"/>
    <cellStyle name="Normal 7 6 3 6" xfId="4523"/>
    <cellStyle name="Normal 7 6 4" xfId="1314"/>
    <cellStyle name="Normal 7 6 4 2" xfId="2256"/>
    <cellStyle name="Normal 7 6 4 2 2" xfId="7545"/>
    <cellStyle name="Normal 7 6 4 3" xfId="3935"/>
    <cellStyle name="Normal 7 6 4 3 2" xfId="8950"/>
    <cellStyle name="Normal 7 6 4 4" xfId="6661"/>
    <cellStyle name="Normal 7 6 4 5" xfId="10404"/>
    <cellStyle name="Normal 7 6 4 6" xfId="5138"/>
    <cellStyle name="Normal 7 6 5" xfId="574"/>
    <cellStyle name="Normal 7 6 5 2" xfId="2357"/>
    <cellStyle name="Normal 7 6 5 2 2" xfId="7639"/>
    <cellStyle name="Normal 7 6 5 3" xfId="4020"/>
    <cellStyle name="Normal 7 6 5 3 2" xfId="9035"/>
    <cellStyle name="Normal 7 6 5 4" xfId="5932"/>
    <cellStyle name="Normal 7 6 5 5" xfId="10489"/>
    <cellStyle name="Normal 7 6 5 6" xfId="5233"/>
    <cellStyle name="Normal 7 6 6" xfId="1529"/>
    <cellStyle name="Normal 7 6 6 2" xfId="6818"/>
    <cellStyle name="Normal 7 6 7" xfId="2976"/>
    <cellStyle name="Normal 7 6 7 2" xfId="7992"/>
    <cellStyle name="Normal 7 6 8" xfId="5553"/>
    <cellStyle name="Normal 7 6 9" xfId="9446"/>
    <cellStyle name="Normal 7 6_Degree data" xfId="2887"/>
    <cellStyle name="Normal 7 7" xfId="444"/>
    <cellStyle name="Normal 7 7 2" xfId="950"/>
    <cellStyle name="Normal 7 7 2 2" xfId="1902"/>
    <cellStyle name="Normal 7 7 2 2 2" xfId="7191"/>
    <cellStyle name="Normal 7 7 2 3" xfId="3589"/>
    <cellStyle name="Normal 7 7 2 3 2" xfId="8604"/>
    <cellStyle name="Normal 7 7 2 4" xfId="6307"/>
    <cellStyle name="Normal 7 7 2 5" xfId="10058"/>
    <cellStyle name="Normal 7 7 2 6" xfId="4784"/>
    <cellStyle name="Normal 7 7 3" xfId="1316"/>
    <cellStyle name="Normal 7 7 3 2" xfId="2258"/>
    <cellStyle name="Normal 7 7 3 2 2" xfId="7547"/>
    <cellStyle name="Normal 7 7 3 3" xfId="3937"/>
    <cellStyle name="Normal 7 7 3 3 2" xfId="8952"/>
    <cellStyle name="Normal 7 7 3 4" xfId="6663"/>
    <cellStyle name="Normal 7 7 3 5" xfId="10406"/>
    <cellStyle name="Normal 7 7 3 6" xfId="5140"/>
    <cellStyle name="Normal 7 7 4" xfId="630"/>
    <cellStyle name="Normal 7 7 4 2" xfId="2618"/>
    <cellStyle name="Normal 7 7 4 2 2" xfId="7900"/>
    <cellStyle name="Normal 7 7 4 3" xfId="4281"/>
    <cellStyle name="Normal 7 7 4 3 2" xfId="9296"/>
    <cellStyle name="Normal 7 7 4 4" xfId="5988"/>
    <cellStyle name="Normal 7 7 4 5" xfId="10750"/>
    <cellStyle name="Normal 7 7 4 6" xfId="5494"/>
    <cellStyle name="Normal 7 7 5" xfId="1585"/>
    <cellStyle name="Normal 7 7 5 2" xfId="6874"/>
    <cellStyle name="Normal 7 7 6" xfId="3237"/>
    <cellStyle name="Normal 7 7 6 2" xfId="8253"/>
    <cellStyle name="Normal 7 7 7" xfId="5814"/>
    <cellStyle name="Normal 7 7 8" xfId="9707"/>
    <cellStyle name="Normal 7 7 9" xfId="4467"/>
    <cellStyle name="Normal 7 7_Degree data" xfId="2889"/>
    <cellStyle name="Normal 7 8" xfId="280"/>
    <cellStyle name="Normal 7 8 2" xfId="1317"/>
    <cellStyle name="Normal 7 8 2 2" xfId="2259"/>
    <cellStyle name="Normal 7 8 2 2 2" xfId="7548"/>
    <cellStyle name="Normal 7 8 2 3" xfId="3590"/>
    <cellStyle name="Normal 7 8 2 3 2" xfId="8605"/>
    <cellStyle name="Normal 7 8 2 4" xfId="6664"/>
    <cellStyle name="Normal 7 8 2 5" xfId="10059"/>
    <cellStyle name="Normal 7 8 2 6" xfId="5141"/>
    <cellStyle name="Normal 7 8 3" xfId="789"/>
    <cellStyle name="Normal 7 8 3 2" xfId="2457"/>
    <cellStyle name="Normal 7 8 3 2 2" xfId="7739"/>
    <cellStyle name="Normal 7 8 3 3" xfId="3938"/>
    <cellStyle name="Normal 7 8 3 3 2" xfId="8953"/>
    <cellStyle name="Normal 7 8 3 4" xfId="6146"/>
    <cellStyle name="Normal 7 8 3 5" xfId="10407"/>
    <cellStyle name="Normal 7 8 3 6" xfId="5333"/>
    <cellStyle name="Normal 7 8 4" xfId="1741"/>
    <cellStyle name="Normal 7 8 4 2" xfId="4120"/>
    <cellStyle name="Normal 7 8 4 2 2" xfId="9135"/>
    <cellStyle name="Normal 7 8 4 3" xfId="10589"/>
    <cellStyle name="Normal 7 8 4 4" xfId="7030"/>
    <cellStyle name="Normal 7 8 5" xfId="3076"/>
    <cellStyle name="Normal 7 8 5 2" xfId="8092"/>
    <cellStyle name="Normal 7 8 6" xfId="5653"/>
    <cellStyle name="Normal 7 8 7" xfId="9546"/>
    <cellStyle name="Normal 7 8 8" xfId="4623"/>
    <cellStyle name="Normal 7 8_Degree data" xfId="2890"/>
    <cellStyle name="Normal 7 9" xfId="650"/>
    <cellStyle name="Normal 7 9 2" xfId="1318"/>
    <cellStyle name="Normal 7 9 2 2" xfId="2260"/>
    <cellStyle name="Normal 7 9 2 2 2" xfId="7549"/>
    <cellStyle name="Normal 7 9 2 3" xfId="3591"/>
    <cellStyle name="Normal 7 9 2 3 2" xfId="8606"/>
    <cellStyle name="Normal 7 9 2 4" xfId="6665"/>
    <cellStyle name="Normal 7 9 2 5" xfId="10060"/>
    <cellStyle name="Normal 7 9 2 6" xfId="5142"/>
    <cellStyle name="Normal 7 9 3" xfId="1411"/>
    <cellStyle name="Normal 7 9 3 2" xfId="2318"/>
    <cellStyle name="Normal 7 9 3 2 2" xfId="7600"/>
    <cellStyle name="Normal 7 9 3 3" xfId="3939"/>
    <cellStyle name="Normal 7 9 3 3 2" xfId="8954"/>
    <cellStyle name="Normal 7 9 3 4" xfId="6707"/>
    <cellStyle name="Normal 7 9 3 5" xfId="10408"/>
    <cellStyle name="Normal 7 9 3 6" xfId="5194"/>
    <cellStyle name="Normal 7 9 4" xfId="1602"/>
    <cellStyle name="Normal 7 9 4 2" xfId="3981"/>
    <cellStyle name="Normal 7 9 4 2 2" xfId="8996"/>
    <cellStyle name="Normal 7 9 4 3" xfId="10450"/>
    <cellStyle name="Normal 7 9 4 4" xfId="6891"/>
    <cellStyle name="Normal 7 9 5" xfId="2935"/>
    <cellStyle name="Normal 7 9 5 2" xfId="7951"/>
    <cellStyle name="Normal 7 9 6" xfId="6007"/>
    <cellStyle name="Normal 7 9 7" xfId="9407"/>
    <cellStyle name="Normal 7 9 8" xfId="4484"/>
    <cellStyle name="Normal 7 9_Degree data" xfId="2891"/>
    <cellStyle name="Normal 7_Degree data" xfId="2858"/>
    <cellStyle name="Normal 70" xfId="638"/>
    <cellStyle name="Normal 70 2" xfId="1319"/>
    <cellStyle name="Normal 70 2 2" xfId="2261"/>
    <cellStyle name="Normal 70 2 2 2" xfId="7550"/>
    <cellStyle name="Normal 70 2 3" xfId="4297"/>
    <cellStyle name="Normal 70 2 3 2" xfId="9311"/>
    <cellStyle name="Normal 70 2 4" xfId="6666"/>
    <cellStyle name="Normal 70 2 5" xfId="5143"/>
    <cellStyle name="Normal 70 3" xfId="5995"/>
    <cellStyle name="Normal 71" xfId="4"/>
    <cellStyle name="Normal 72" xfId="5"/>
    <cellStyle name="Normal 73" xfId="6"/>
    <cellStyle name="Normal 73 2" xfId="1320"/>
    <cellStyle name="Normal 73 2 2" xfId="2262"/>
    <cellStyle name="Normal 73 2 2 2" xfId="7551"/>
    <cellStyle name="Normal 73 2 3" xfId="4295"/>
    <cellStyle name="Normal 73 2 3 2" xfId="9309"/>
    <cellStyle name="Normal 73 2 4" xfId="6667"/>
    <cellStyle name="Normal 73 2 5" xfId="5144"/>
    <cellStyle name="Normal 73 3" xfId="5996"/>
    <cellStyle name="Normal 73 4" xfId="639"/>
    <cellStyle name="Normal 74" xfId="1321"/>
    <cellStyle name="Normal 74 2" xfId="2263"/>
    <cellStyle name="Normal 74 2 2" xfId="7552"/>
    <cellStyle name="Normal 74 3" xfId="4293"/>
    <cellStyle name="Normal 74 3 2" xfId="9308"/>
    <cellStyle name="Normal 74 4" xfId="6668"/>
    <cellStyle name="Normal 74 5" xfId="5145"/>
    <cellStyle name="Normal 75" xfId="1322"/>
    <cellStyle name="Normal 75 2" xfId="2264"/>
    <cellStyle name="Normal 75 2 2" xfId="7553"/>
    <cellStyle name="Normal 75 3" xfId="4290"/>
    <cellStyle name="Normal 75 3 2" xfId="9305"/>
    <cellStyle name="Normal 75 4" xfId="6669"/>
    <cellStyle name="Normal 75 5" xfId="5146"/>
    <cellStyle name="Normal 76" xfId="1323"/>
    <cellStyle name="Normal 76 2" xfId="2265"/>
    <cellStyle name="Normal 76 2 2" xfId="7554"/>
    <cellStyle name="Normal 76 3" xfId="4289"/>
    <cellStyle name="Normal 76 3 2" xfId="9304"/>
    <cellStyle name="Normal 76 4" xfId="6670"/>
    <cellStyle name="Normal 76 5" xfId="5147"/>
    <cellStyle name="Normal 77" xfId="958"/>
    <cellStyle name="Normal 77 2" xfId="1910"/>
    <cellStyle name="Normal 77 2 2" xfId="7199"/>
    <cellStyle name="Normal 77 3" xfId="4298"/>
    <cellStyle name="Normal 77 3 2" xfId="9312"/>
    <cellStyle name="Normal 77 4" xfId="6315"/>
    <cellStyle name="Normal 77 5" xfId="4792"/>
    <cellStyle name="Normal 78" xfId="1324"/>
    <cellStyle name="Normal 78 2" xfId="2266"/>
    <cellStyle name="Normal 78 2 2" xfId="7555"/>
    <cellStyle name="Normal 78 3" xfId="2971"/>
    <cellStyle name="Normal 78 3 2" xfId="7987"/>
    <cellStyle name="Normal 78 4" xfId="6671"/>
    <cellStyle name="Normal 78 5" xfId="5148"/>
    <cellStyle name="Normal 79" xfId="959"/>
    <cellStyle name="Normal 79 2" xfId="1911"/>
    <cellStyle name="Normal 79 2 2" xfId="7200"/>
    <cellStyle name="Normal 79 3" xfId="4296"/>
    <cellStyle name="Normal 79 3 2" xfId="9310"/>
    <cellStyle name="Normal 79 4" xfId="6316"/>
    <cellStyle name="Normal 79 5" xfId="4793"/>
    <cellStyle name="Normal 8" xfId="83"/>
    <cellStyle name="Normal 8 2" xfId="97"/>
    <cellStyle name="Normal 8 3" xfId="147"/>
    <cellStyle name="Normal 80" xfId="960"/>
    <cellStyle name="Normal 80 2" xfId="1912"/>
    <cellStyle name="Normal 80 2 2" xfId="7201"/>
    <cellStyle name="Normal 80 3" xfId="4292"/>
    <cellStyle name="Normal 80 3 2" xfId="9307"/>
    <cellStyle name="Normal 80 4" xfId="6317"/>
    <cellStyle name="Normal 80 5" xfId="4794"/>
    <cellStyle name="Normal 81" xfId="1325"/>
    <cellStyle name="Normal 81 2" xfId="2267"/>
    <cellStyle name="Normal 81 2 2" xfId="7556"/>
    <cellStyle name="Normal 81 3" xfId="2899"/>
    <cellStyle name="Normal 81 3 2" xfId="7915"/>
    <cellStyle name="Normal 81 4" xfId="6672"/>
    <cellStyle name="Normal 81 5" xfId="5149"/>
    <cellStyle name="Normal 82" xfId="1326"/>
    <cellStyle name="Normal 82 2" xfId="2268"/>
    <cellStyle name="Normal 82 2 2" xfId="7557"/>
    <cellStyle name="Normal 82 3" xfId="4299"/>
    <cellStyle name="Normal 82 3 2" xfId="9313"/>
    <cellStyle name="Normal 82 4" xfId="6673"/>
    <cellStyle name="Normal 82 5" xfId="5150"/>
    <cellStyle name="Normal 83" xfId="7"/>
    <cellStyle name="Normal 84" xfId="8"/>
    <cellStyle name="Normal 85" xfId="18"/>
    <cellStyle name="Normal 85 2" xfId="1913"/>
    <cellStyle name="Normal 85 2 2" xfId="7202"/>
    <cellStyle name="Normal 85 3" xfId="4291"/>
    <cellStyle name="Normal 85 3 2" xfId="9306"/>
    <cellStyle name="Normal 85 4" xfId="6318"/>
    <cellStyle name="Normal 85 5" xfId="4795"/>
    <cellStyle name="Normal 85 6" xfId="961"/>
    <cellStyle name="Normal 86" xfId="9"/>
    <cellStyle name="Normal 87" xfId="957"/>
    <cellStyle name="Normal 87 2" xfId="1909"/>
    <cellStyle name="Normal 87 2 2" xfId="7198"/>
    <cellStyle name="Normal 87 3" xfId="4300"/>
    <cellStyle name="Normal 87 3 2" xfId="9314"/>
    <cellStyle name="Normal 87 4" xfId="6314"/>
    <cellStyle name="Normal 87 5" xfId="4791"/>
    <cellStyle name="Normal 88" xfId="2277"/>
    <cellStyle name="Normal 89" xfId="2893"/>
    <cellStyle name="Normal 9" xfId="84"/>
    <cellStyle name="Normal 9 2" xfId="450"/>
    <cellStyle name="Normal 9 2 2" xfId="954"/>
    <cellStyle name="Normal 9 2 2 2" xfId="1906"/>
    <cellStyle name="Normal 9 2 2 2 2" xfId="7195"/>
    <cellStyle name="Normal 9 2 2 3" xfId="3592"/>
    <cellStyle name="Normal 9 2 2 3 2" xfId="8607"/>
    <cellStyle name="Normal 9 2 2 4" xfId="6311"/>
    <cellStyle name="Normal 9 2 2 5" xfId="10061"/>
    <cellStyle name="Normal 9 2 2 6" xfId="4788"/>
    <cellStyle name="Normal 9 2 3" xfId="1327"/>
    <cellStyle name="Normal 9 2 3 2" xfId="2269"/>
    <cellStyle name="Normal 9 2 3 2 2" xfId="7558"/>
    <cellStyle name="Normal 9 2 3 3" xfId="3940"/>
    <cellStyle name="Normal 9 2 3 3 2" xfId="8955"/>
    <cellStyle name="Normal 9 2 3 4" xfId="6674"/>
    <cellStyle name="Normal 9 2 3 5" xfId="10409"/>
    <cellStyle name="Normal 9 2 3 6" xfId="5151"/>
    <cellStyle name="Normal 9 2 4" xfId="635"/>
    <cellStyle name="Normal 9 2 4 2" xfId="2622"/>
    <cellStyle name="Normal 9 2 4 2 2" xfId="7904"/>
    <cellStyle name="Normal 9 2 4 3" xfId="4285"/>
    <cellStyle name="Normal 9 2 4 3 2" xfId="9300"/>
    <cellStyle name="Normal 9 2 4 4" xfId="5992"/>
    <cellStyle name="Normal 9 2 4 5" xfId="10754"/>
    <cellStyle name="Normal 9 2 4 6" xfId="5498"/>
    <cellStyle name="Normal 9 2 5" xfId="1589"/>
    <cellStyle name="Normal 9 2 5 2" xfId="6878"/>
    <cellStyle name="Normal 9 2 6" xfId="3241"/>
    <cellStyle name="Normal 9 2 6 2" xfId="8257"/>
    <cellStyle name="Normal 9 2 7" xfId="5818"/>
    <cellStyle name="Normal 9 2 8" xfId="9711"/>
    <cellStyle name="Normal 9 2 9" xfId="4471"/>
    <cellStyle name="Normal 9 2_Degree data" xfId="2892"/>
    <cellStyle name="Normal 90" xfId="10"/>
    <cellStyle name="Normal 90 2" xfId="3557"/>
    <cellStyle name="Normal 91" xfId="11"/>
    <cellStyle name="Normal 91 2" xfId="4294"/>
    <cellStyle name="Normal 92" xfId="12"/>
    <cellStyle name="Normal 92 2" xfId="5502"/>
    <cellStyle name="Normal 93" xfId="13"/>
    <cellStyle name="Normal 93 2" xfId="6676"/>
    <cellStyle name="Normal 94" xfId="19"/>
    <cellStyle name="Normal 94 2" xfId="9316"/>
    <cellStyle name="Normal 95" xfId="14"/>
    <cellStyle name="Normal 95 2" xfId="9315"/>
    <cellStyle name="Normal 96" xfId="16"/>
    <cellStyle name="Normal 96 2" xfId="9320"/>
    <cellStyle name="Normal 97" xfId="17"/>
    <cellStyle name="Normal 97 2" xfId="9321"/>
    <cellStyle name="Normal 98" xfId="15"/>
    <cellStyle name="Normal 99" xfId="9323"/>
    <cellStyle name="Normal_03SCH&amp;FTE05" xfId="10769"/>
    <cellStyle name="Normal_Degree02 Form 2" xfId="24"/>
    <cellStyle name="Normal_Degree02 Form 3" xfId="10761"/>
    <cellStyle name="Normal_Degrees02 Form" xfId="10760"/>
    <cellStyle name="Normal_Degrees02 Form 2" xfId="10764"/>
    <cellStyle name="Normal_Degrees02 Form 2 2" xfId="10767"/>
    <cellStyle name="Normal_Degrees02 Form 3" xfId="10770"/>
    <cellStyle name="Normal_Funding02 Form" xfId="10772"/>
    <cellStyle name="Normal_SCH&amp;FTE02 Form" xfId="10762"/>
    <cellStyle name="Normal_SCH&amp;FTE03 Form" xfId="10766"/>
    <cellStyle name="Normal_StProg01B" xfId="10765"/>
    <cellStyle name="Normal_StProg01B 2" xfId="10768"/>
    <cellStyle name="Normal_StProg02 Form" xfId="10763"/>
    <cellStyle name="Normal_Tuition02 Form" xfId="10771"/>
    <cellStyle name="Note 2" xfId="1328"/>
    <cellStyle name="Note 2 2" xfId="1368"/>
    <cellStyle name="Note 2 3" xfId="1375"/>
    <cellStyle name="Note 2 4" xfId="2270"/>
    <cellStyle name="Note 2 4 2" xfId="7559"/>
    <cellStyle name="Note 2 5" xfId="2970"/>
    <cellStyle name="Note 2 5 2" xfId="7986"/>
    <cellStyle name="Note 2 6" xfId="6675"/>
    <cellStyle name="Note 2 7" xfId="5152"/>
    <cellStyle name="Note 3" xfId="1367"/>
    <cellStyle name="Note 4" xfId="1376"/>
    <cellStyle name="Output 2" xfId="1369"/>
    <cellStyle name="Output 3" xfId="1379"/>
    <cellStyle name="Percent" xfId="23" builtinId="5"/>
    <cellStyle name="Percent 2" xfId="29"/>
    <cellStyle name="Percent 2 2" xfId="91"/>
    <cellStyle name="Percent 2 2 2" xfId="167"/>
    <cellStyle name="Percent 2 2 3" xfId="152"/>
    <cellStyle name="Percent 2 3" xfId="1371"/>
    <cellStyle name="Percent 3" xfId="62"/>
    <cellStyle name="Percent 4" xfId="95"/>
    <cellStyle name="Percent 5" xfId="121"/>
    <cellStyle name="Percent 6" xfId="1370"/>
    <cellStyle name="questionable" xfId="26"/>
    <cellStyle name="questionable 2" xfId="74"/>
    <cellStyle name="review" xfId="27"/>
    <cellStyle name="Title 2" xfId="1372"/>
    <cellStyle name="Total 2" xfId="1373"/>
    <cellStyle name="Total 3" xfId="1380"/>
    <cellStyle name="Warning Text 2" xfId="1374"/>
  </cellStyles>
  <dxfs count="4349">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ont>
        <b val="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ill>
        <patternFill patternType="solid">
          <bgColor theme="5" tint="0.79998168889431442"/>
        </patternFill>
      </fill>
    </dxf>
    <dxf>
      <fill>
        <patternFill patternType="solid">
          <bgColor theme="5" tint="0.79998168889431442"/>
        </patternFill>
      </fill>
    </dxf>
    <dxf>
      <fill>
        <patternFill>
          <bgColor theme="5" tint="0.79998168889431442"/>
        </patternFill>
      </fill>
    </dxf>
    <dxf>
      <fill>
        <patternFill patternType="solid">
          <bgColor theme="5" tint="0.59999389629810485"/>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bottom style="thin">
          <color indexed="64"/>
        </bottom>
      </border>
    </dxf>
    <dxf>
      <border>
        <bottom style="thin">
          <color indexed="64"/>
        </bottom>
      </border>
    </dxf>
    <dxf>
      <font>
        <b val="0"/>
      </font>
    </dxf>
    <dxf>
      <border>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border>
        <bottom style="medium">
          <color indexed="64"/>
        </bottom>
      </bord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bottom style="thin">
          <color indexed="64"/>
        </bottom>
      </border>
    </dxf>
    <dxf>
      <numFmt numFmtId="3" formatCode="#,##0"/>
    </dxf>
    <dxf>
      <numFmt numFmtId="3" formatCode="#,##0"/>
    </dxf>
    <dxf>
      <numFmt numFmtId="3" formatCode="#,##0"/>
    </dxf>
    <dxf>
      <font>
        <sz val="10"/>
      </font>
    </dxf>
    <dxf>
      <font>
        <name val="Arial"/>
        <scheme val="none"/>
      </font>
    </dxf>
  </dxfs>
  <tableStyles count="0" defaultTableStyle="TableStyleMedium9" defaultPivotStyle="PivotStyleLight16"/>
  <colors>
    <mruColors>
      <color rgb="FF00FF00"/>
      <color rgb="FF0000FF"/>
      <color rgb="FF008000"/>
      <color rgb="FFFFCCCC"/>
      <color rgb="FFB1A0C7"/>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2417.508615046296" createdVersion="5" refreshedVersion="6" minRefreshableVersion="3" recordCount="666">
  <cacheSource type="worksheet">
    <worksheetSource ref="A7:EA673" sheet="Faculty Salary Data"/>
  </cacheSource>
  <cacheFields count="132">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 numFmtId="0">
      <sharedItems containsMixedTypes="1" containsNumber="1" containsInteger="1" minValue="100654" maxValue="870501"/>
    </cacheField>
    <cacheField name="Category" numFmtId="0">
      <sharedItems containsSemiMixedTypes="0" containsString="0" containsNumber="1" containsInteger="1" minValue="1" maxValue="99" count="14">
        <n v="1"/>
        <n v="2"/>
        <n v="3"/>
        <n v="4"/>
        <n v="5"/>
        <n v="6"/>
        <n v="8"/>
        <n v="9"/>
        <n v="10"/>
        <n v="12"/>
        <n v="13"/>
        <n v="7"/>
        <n v="99"/>
        <n v="11"/>
      </sharedItems>
      <fieldGroup par="131"/>
    </cacheField>
    <cacheField name="Old # Prof9" numFmtId="3">
      <sharedItems containsString="0" containsBlank="1" containsNumber="1" containsInteger="1" minValue="0" maxValue="990"/>
    </cacheField>
    <cacheField name="New # Prof9" numFmtId="0">
      <sharedItems containsString="0" containsBlank="1" containsNumber="1" containsInteger="1" minValue="0" maxValue="992"/>
    </cacheField>
    <cacheField name="Old # Prof10" numFmtId="3">
      <sharedItems containsString="0" containsBlank="1" containsNumber="1" containsInteger="1" minValue="0" maxValue="420"/>
    </cacheField>
    <cacheField name="New # Prof10" numFmtId="0">
      <sharedItems containsString="0" containsBlank="1" containsNumber="1" containsInteger="1" minValue="0" maxValue="434"/>
    </cacheField>
    <cacheField name="Old # Prof11" numFmtId="3">
      <sharedItems containsString="0" containsBlank="1" containsNumber="1" containsInteger="1" minValue="0" maxValue="264"/>
    </cacheField>
    <cacheField name="New # Prof11" numFmtId="0">
      <sharedItems containsString="0" containsBlank="1" containsNumber="1" containsInteger="1" minValue="0" maxValue="260"/>
    </cacheField>
    <cacheField name="Old # Prof12" numFmtId="3">
      <sharedItems containsString="0" containsBlank="1" containsNumber="1" containsInteger="1" minValue="0" maxValue="391"/>
    </cacheField>
    <cacheField name="New # Prof12" numFmtId="0">
      <sharedItems containsString="0" containsBlank="1" containsNumber="1" containsInteger="1" minValue="0" maxValue="292"/>
    </cacheField>
    <cacheField name="Old # Asc9" numFmtId="3">
      <sharedItems containsString="0" containsBlank="1" containsNumber="1" containsInteger="1" minValue="0" maxValue="676"/>
    </cacheField>
    <cacheField name="New # Asc9" numFmtId="0">
      <sharedItems containsString="0" containsBlank="1" containsNumber="1" containsInteger="1" minValue="0" maxValue="653"/>
    </cacheField>
    <cacheField name="Old # Asc10" numFmtId="3">
      <sharedItems containsString="0" containsBlank="1" containsNumber="1" containsInteger="1" minValue="0" maxValue="229"/>
    </cacheField>
    <cacheField name="New # Asc10" numFmtId="0">
      <sharedItems containsString="0" containsBlank="1" containsNumber="1" containsInteger="1" minValue="0" maxValue="222"/>
    </cacheField>
    <cacheField name="Old # Asc11" numFmtId="3">
      <sharedItems containsString="0" containsBlank="1" containsNumber="1" containsInteger="1" minValue="0" maxValue="125"/>
    </cacheField>
    <cacheField name="New # Asc11" numFmtId="0">
      <sharedItems containsString="0" containsBlank="1" containsNumber="1" containsInteger="1" minValue="0" maxValue="124"/>
    </cacheField>
    <cacheField name="Old # Asc12" numFmtId="3">
      <sharedItems containsString="0" containsBlank="1" containsNumber="1" containsInteger="1" minValue="0" maxValue="276"/>
    </cacheField>
    <cacheField name="New # Asc12" numFmtId="0">
      <sharedItems containsString="0" containsBlank="1" containsNumber="1" containsInteger="1" minValue="0" maxValue="191"/>
    </cacheField>
    <cacheField name="Old # Ast9" numFmtId="3">
      <sharedItems containsString="0" containsBlank="1" containsNumber="1" containsInteger="1" minValue="0" maxValue="734"/>
    </cacheField>
    <cacheField name="New # Ast9" numFmtId="0">
      <sharedItems containsString="0" containsBlank="1" containsNumber="1" containsInteger="1" minValue="0" maxValue="686"/>
    </cacheField>
    <cacheField name="Old # Ast10" numFmtId="3">
      <sharedItems containsString="0" containsBlank="1" containsNumber="1" containsInteger="1" minValue="0" maxValue="260"/>
    </cacheField>
    <cacheField name="New # Ast10" numFmtId="0">
      <sharedItems containsString="0" containsBlank="1" containsNumber="1" containsInteger="1" minValue="0" maxValue="235"/>
    </cacheField>
    <cacheField name="Old # Ast11" numFmtId="3">
      <sharedItems containsString="0" containsBlank="1" containsNumber="1" containsInteger="1" minValue="0" maxValue="92"/>
    </cacheField>
    <cacheField name="New # Ast11" numFmtId="0">
      <sharedItems containsString="0" containsBlank="1" containsNumber="1" containsInteger="1" minValue="0" maxValue="105"/>
    </cacheField>
    <cacheField name="Old # Ast12" numFmtId="3">
      <sharedItems containsString="0" containsBlank="1" containsNumber="1" containsInteger="1" minValue="0" maxValue="225"/>
    </cacheField>
    <cacheField name="New # Ast12" numFmtId="0">
      <sharedItems containsString="0" containsBlank="1" containsNumber="1" containsInteger="1" minValue="0" maxValue="230"/>
    </cacheField>
    <cacheField name="Old # Inst9" numFmtId="3">
      <sharedItems containsString="0" containsBlank="1" containsNumber="1" containsInteger="1" minValue="0" maxValue="463"/>
    </cacheField>
    <cacheField name="New # Inst9" numFmtId="0">
      <sharedItems containsString="0" containsBlank="1" containsNumber="1" containsInteger="1" minValue="0" maxValue="441"/>
    </cacheField>
    <cacheField name="Old # Inst10" numFmtId="3">
      <sharedItems containsString="0" containsBlank="1" containsNumber="1" containsInteger="1" minValue="0" maxValue="523"/>
    </cacheField>
    <cacheField name="New # Inst10" numFmtId="0">
      <sharedItems containsString="0" containsBlank="1" containsNumber="1" containsInteger="1" minValue="0" maxValue="549"/>
    </cacheField>
    <cacheField name="Old # Inst11" numFmtId="3">
      <sharedItems containsString="0" containsBlank="1" containsNumber="1" containsInteger="1" minValue="0" maxValue="95"/>
    </cacheField>
    <cacheField name="New # Inst11" numFmtId="0">
      <sharedItems containsString="0" containsBlank="1" containsNumber="1" containsInteger="1" minValue="0" maxValue="95"/>
    </cacheField>
    <cacheField name="Old # Inst12" numFmtId="3">
      <sharedItems containsString="0" containsBlank="1" containsNumber="1" containsInteger="1" minValue="0" maxValue="205"/>
    </cacheField>
    <cacheField name="New # Inst12" numFmtId="0">
      <sharedItems containsString="0" containsBlank="1" containsNumber="1" containsInteger="1" minValue="0" maxValue="199"/>
    </cacheField>
    <cacheField name="Old # Oth9" numFmtId="3">
      <sharedItems containsString="0" containsBlank="1" containsNumber="1" containsInteger="1" minValue="0" maxValue="854"/>
    </cacheField>
    <cacheField name="New # Oth9" numFmtId="0">
      <sharedItems containsString="0" containsBlank="1" containsNumber="1" containsInteger="1" minValue="0" maxValue="846"/>
    </cacheField>
    <cacheField name="Old # Oth10" numFmtId="3">
      <sharedItems containsString="0" containsBlank="1" containsNumber="1" containsInteger="1" minValue="0" maxValue="198"/>
    </cacheField>
    <cacheField name="New # Oth10" numFmtId="0">
      <sharedItems containsString="0" containsBlank="1" containsNumber="1" containsInteger="1" minValue="0" maxValue="198"/>
    </cacheField>
    <cacheField name="Old # Oth11" numFmtId="3">
      <sharedItems containsString="0" containsBlank="1" containsNumber="1" containsInteger="1" minValue="0" maxValue="51"/>
    </cacheField>
    <cacheField name="New # Oth11" numFmtId="0">
      <sharedItems containsString="0" containsBlank="1" containsNumber="1" containsInteger="1" minValue="0" maxValue="27"/>
    </cacheField>
    <cacheField name="Old # Oth12" numFmtId="3">
      <sharedItems containsString="0" containsBlank="1" containsNumber="1" containsInteger="1" minValue="0" maxValue="168"/>
    </cacheField>
    <cacheField name="New # Oth12" numFmtId="0">
      <sharedItems containsString="0" containsBlank="1" containsNumber="1" containsInteger="1" minValue="0" maxValue="442"/>
    </cacheField>
    <cacheField name="Old # SR9" numFmtId="3">
      <sharedItems containsString="0" containsBlank="1" containsNumber="1" minValue="0" maxValue="733"/>
    </cacheField>
    <cacheField name="New # SR9" numFmtId="0">
      <sharedItems containsString="0" containsBlank="1" containsNumber="1" minValue="0" maxValue="725"/>
    </cacheField>
    <cacheField name="Old # SR10" numFmtId="3">
      <sharedItems containsString="0" containsBlank="1" containsNumber="1" minValue="0" maxValue="349"/>
    </cacheField>
    <cacheField name="New # SR10" numFmtId="0">
      <sharedItems containsString="0" containsBlank="1" containsNumber="1" minValue="0" maxValue="354"/>
    </cacheField>
    <cacheField name="Old # SR11" numFmtId="3">
      <sharedItems containsString="0" containsBlank="1" containsNumber="1" containsInteger="1" minValue="0" maxValue="60"/>
    </cacheField>
    <cacheField name="New # SR11" numFmtId="0">
      <sharedItems containsString="0" containsBlank="1" containsNumber="1" minValue="0" maxValue="65"/>
    </cacheField>
    <cacheField name="Old # SR12" numFmtId="3">
      <sharedItems containsString="0" containsBlank="1" containsNumber="1" minValue="0" maxValue="203"/>
    </cacheField>
    <cacheField name="New # SR12" numFmtId="0">
      <sharedItems containsString="0" containsBlank="1" containsNumber="1" minValue="0" maxValue="203"/>
    </cacheField>
    <cacheField name="Old $ Prof" numFmtId="3">
      <sharedItems containsString="0" containsBlank="1" containsNumber="1" containsInteger="1" minValue="0" maxValue="136493398"/>
    </cacheField>
    <cacheField name="New $ Prof" numFmtId="0">
      <sharedItems containsString="0" containsBlank="1" containsNumber="1" minValue="0" maxValue="139749060"/>
    </cacheField>
    <cacheField name="Old $ Asc" numFmtId="3">
      <sharedItems containsString="0" containsBlank="1" containsNumber="1" containsInteger="1" minValue="0" maxValue="65496094"/>
    </cacheField>
    <cacheField name="New $ Asc" numFmtId="0">
      <sharedItems containsString="0" containsBlank="1" containsNumber="1" minValue="0" maxValue="65717034"/>
    </cacheField>
    <cacheField name="Old $ Ast" numFmtId="3">
      <sharedItems containsString="0" containsBlank="1" containsNumber="1" minValue="0" maxValue="43560298"/>
    </cacheField>
    <cacheField name="New $ Ast" numFmtId="0">
      <sharedItems containsString="0" containsBlank="1" containsNumber="1" minValue="0" maxValue="41119373"/>
    </cacheField>
    <cacheField name="Old $  Inst" numFmtId="3">
      <sharedItems containsBlank="1" containsMixedTypes="1" containsNumber="1" minValue="0" maxValue="50801558"/>
    </cacheField>
    <cacheField name="New $  Inst" numFmtId="0">
      <sharedItems containsString="0" containsBlank="1" containsNumber="1" minValue="0" maxValue="50827710"/>
    </cacheField>
    <cacheField name="Old $  Oth" numFmtId="3">
      <sharedItems containsString="0" containsBlank="1" containsNumber="1" minValue="0" maxValue="51006160"/>
    </cacheField>
    <cacheField name="New $  Oth" numFmtId="0">
      <sharedItems containsBlank="1" containsMixedTypes="1" containsNumber="1" minValue="0" maxValue="52023146"/>
    </cacheField>
    <cacheField name="Old $  SR" numFmtId="3">
      <sharedItems containsString="0" containsBlank="1" containsNumber="1" minValue="0" maxValue="45459927"/>
    </cacheField>
    <cacheField name="New $  SR" numFmtId="0">
      <sharedItems containsString="0" containsBlank="1" containsNumber="1" containsInteger="1" minValue="0" maxValue="45996900"/>
    </cacheField>
    <cacheField name="Old SM Prof" numFmtId="3">
      <sharedItems containsSemiMixedTypes="0" containsString="0" containsNumber="1" containsInteger="1" minValue="0" maxValue="9528"/>
    </cacheField>
    <cacheField name="New SM Prof" numFmtId="3">
      <sharedItems containsSemiMixedTypes="0" containsString="0" containsNumber="1" containsInteger="1" minValue="0" maxValue="9342"/>
    </cacheField>
    <cacheField name="Old SM Asc" numFmtId="3">
      <sharedItems containsSemiMixedTypes="0" containsString="0" containsNumber="1" containsInteger="1" minValue="0" maxValue="6805"/>
    </cacheField>
    <cacheField name="New SM Asc" numFmtId="3">
      <sharedItems containsSemiMixedTypes="0" containsString="0" containsNumber="1" containsInteger="1" minValue="0" maxValue="6808"/>
    </cacheField>
    <cacheField name="Old SM Ast" numFmtId="3">
      <sharedItems containsSemiMixedTypes="0" containsString="0" containsNumber="1" containsInteger="1" minValue="0" maxValue="6858"/>
    </cacheField>
    <cacheField name="New SM Ast" numFmtId="3">
      <sharedItems containsSemiMixedTypes="0" containsString="0" containsNumber="1" containsInteger="1" minValue="0" maxValue="6390"/>
    </cacheField>
    <cacheField name="Old SM Inst" numFmtId="3">
      <sharedItems containsSemiMixedTypes="0" containsString="0" containsNumber="1" containsInteger="1" minValue="0" maxValue="7663"/>
    </cacheField>
    <cacheField name="New SM Inst" numFmtId="3">
      <sharedItems containsSemiMixedTypes="0" containsString="0" containsNumber="1" containsInteger="1" minValue="0" maxValue="7683"/>
    </cacheField>
    <cacheField name="Old SM Oth" numFmtId="3">
      <sharedItems containsSemiMixedTypes="0" containsString="0" containsNumber="1" containsInteger="1" minValue="0" maxValue="7686"/>
    </cacheField>
    <cacheField name="New SM Oth" numFmtId="3">
      <sharedItems containsSemiMixedTypes="0" containsString="0" containsNumber="1" containsInteger="1" minValue="0" maxValue="7806"/>
    </cacheField>
    <cacheField name="Old SM SR" numFmtId="3">
      <sharedItems containsSemiMixedTypes="0" containsString="0" containsNumber="1" minValue="0" maxValue="6597"/>
    </cacheField>
    <cacheField name="New SM SR" numFmtId="3">
      <sharedItems containsSemiMixedTypes="0" containsString="0" containsNumber="1" minValue="0" maxValue="6525"/>
    </cacheField>
    <cacheField name="Old Avg p/m Prof" numFmtId="3">
      <sharedItems containsSemiMixedTypes="0" containsString="0" containsNumber="1" minValue="0" maxValue="26072.726190476191"/>
    </cacheField>
    <cacheField name="New Avg p/m Prof" numFmtId="3">
      <sharedItems containsSemiMixedTypes="0" containsString="0" containsNumber="1" minValue="0" maxValue="17597.657333333333"/>
    </cacheField>
    <cacheField name="Old Avg p/m Asc" numFmtId="3">
      <sharedItems containsSemiMixedTypes="0" containsString="0" containsNumber="1" minValue="0" maxValue="36234.017857142855"/>
    </cacheField>
    <cacheField name="New Avg p/m Asc" numFmtId="3">
      <sharedItems containsSemiMixedTypes="0" containsString="0" containsNumber="1" minValue="0" maxValue="18036.092105263157"/>
    </cacheField>
    <cacheField name="Old Avg p/m Ast" numFmtId="3">
      <sharedItems containsSemiMixedTypes="0" containsString="0" containsNumber="1" minValue="0" maxValue="26679.65053763441"/>
    </cacheField>
    <cacheField name="New Avg p/m Ast" numFmtId="3">
      <sharedItems containsSemiMixedTypes="0" containsString="0" containsNumber="1" minValue="0" maxValue="27298.1640625"/>
    </cacheField>
    <cacheField name="Old Avg p/m Inst" numFmtId="3">
      <sharedItems containsSemiMixedTypes="0" containsString="0" containsNumber="1" minValue="0" maxValue="10500"/>
    </cacheField>
    <cacheField name="New Avg p/m Inst" numFmtId="3">
      <sharedItems containsSemiMixedTypes="0" containsString="0" containsNumber="1" minValue="0" maxValue="12133.333333333334"/>
    </cacheField>
    <cacheField name="Old Avg p/m Oth" numFmtId="3">
      <sharedItems containsSemiMixedTypes="0" containsString="0" containsNumber="1" minValue="0" maxValue="23818.013071895424"/>
    </cacheField>
    <cacheField name="New Avg p/m Oth" numFmtId="3">
      <sharedItems containsSemiMixedTypes="0" containsString="0" containsNumber="1" minValue="0" maxValue="25553.514705882353"/>
    </cacheField>
    <cacheField name="Old Avg p/m SR" numFmtId="3">
      <sharedItems containsSemiMixedTypes="0" containsString="0" containsNumber="1" minValue="0" maxValue="8112.4444444444443"/>
    </cacheField>
    <cacheField name="New Avg p/m SR" numFmtId="3">
      <sharedItems containsSemiMixedTypes="0" containsString="0" containsNumber="1" minValue="0" maxValue="8200.1111111111113"/>
    </cacheField>
    <cacheField name="Old 9mEqv Prof" numFmtId="3">
      <sharedItems containsSemiMixedTypes="0" containsString="0" containsNumber="1" minValue="0" maxValue="234654.53571428571"/>
    </cacheField>
    <cacheField name="New 9mEqv Prof" numFmtId="3">
      <sharedItems containsSemiMixedTypes="0" containsString="0" containsNumber="1" minValue="0" maxValue="158378.916"/>
    </cacheField>
    <cacheField name="Old 9mEqv Asc" numFmtId="3">
      <sharedItems containsSemiMixedTypes="0" containsString="0" containsNumber="1" minValue="0" maxValue="326106.16071428568"/>
    </cacheField>
    <cacheField name="New 9mEqv Asc" numFmtId="3">
      <sharedItems containsSemiMixedTypes="0" containsString="0" containsNumber="1" minValue="0" maxValue="162324.8289473684"/>
    </cacheField>
    <cacheField name="Old 9mEqv Ast" numFmtId="3">
      <sharedItems containsSemiMixedTypes="0" containsString="0" containsNumber="1" minValue="0" maxValue="240116.8548387097"/>
    </cacheField>
    <cacheField name="New 9mEqv Ast" numFmtId="3">
      <sharedItems containsSemiMixedTypes="0" containsString="0" containsNumber="1" minValue="0" maxValue="245683.4765625"/>
    </cacheField>
    <cacheField name="Old 9mEqv Inst" numFmtId="3">
      <sharedItems containsSemiMixedTypes="0" containsString="0" containsNumber="1" minValue="0" maxValue="94500"/>
    </cacheField>
    <cacheField name="New 9mEqv Inst" numFmtId="3">
      <sharedItems containsSemiMixedTypes="0" containsString="0" containsNumber="1" minValue="0" maxValue="109200"/>
    </cacheField>
    <cacheField name="Old 9mEqv Oth" numFmtId="3">
      <sharedItems containsSemiMixedTypes="0" containsString="0" containsNumber="1" minValue="0" maxValue="214362.11764705883"/>
    </cacheField>
    <cacheField name="New 9mEqv Oth" numFmtId="3">
      <sharedItems containsSemiMixedTypes="0" containsString="0" containsNumber="1" minValue="0" maxValue="229981.63235294117"/>
    </cacheField>
    <cacheField name="Old 9mEqv SR" numFmtId="3">
      <sharedItems containsSemiMixedTypes="0" containsString="0" containsNumber="1" minValue="0" maxValue="73012"/>
    </cacheField>
    <cacheField name="New 9mEqv SR" numFmtId="3">
      <sharedItems containsSemiMixedTypes="0" containsString="0" containsNumber="1" minValue="0" maxValue="73801"/>
    </cacheField>
    <cacheField name="Old 9mEqv AR" numFmtId="3">
      <sharedItems containsSemiMixedTypes="0" containsString="0" containsNumber="1" minValue="0" maxValue="246323.23012718599"/>
    </cacheField>
    <cacheField name="New 9mEqv AR" numFmtId="3">
      <sharedItems containsSemiMixedTypes="0" containsString="0" containsNumber="1" minValue="0" maxValue="191310.20217391304"/>
    </cacheField>
    <cacheField name="Old # Prof Tot" numFmtId="3">
      <sharedItems containsSemiMixedTypes="0" containsString="0" containsNumber="1" containsInteger="1" minValue="0" maxValue="990"/>
    </cacheField>
    <cacheField name="New # Prof Tot" numFmtId="3">
      <sharedItems containsSemiMixedTypes="0" containsString="0" containsNumber="1" containsInteger="1" minValue="0" maxValue="992"/>
    </cacheField>
    <cacheField name="Old # Asc Tot" numFmtId="3">
      <sharedItems containsSemiMixedTypes="0" containsString="0" containsNumber="1" containsInteger="1" minValue="0" maxValue="707"/>
    </cacheField>
    <cacheField name="New # Asc Tot" numFmtId="3">
      <sharedItems containsSemiMixedTypes="0" containsString="0" containsNumber="1" containsInteger="1" minValue="0" maxValue="687"/>
    </cacheField>
    <cacheField name="Old # Ast Tot" numFmtId="3">
      <sharedItems containsSemiMixedTypes="0" containsString="0" containsNumber="1" containsInteger="1" minValue="0" maxValue="755"/>
    </cacheField>
    <cacheField name="New # Ast Tot" numFmtId="3">
      <sharedItems containsSemiMixedTypes="0" containsString="0" containsNumber="1" containsInteger="1" minValue="0" maxValue="704"/>
    </cacheField>
    <cacheField name="Old # Inst Tot" numFmtId="3">
      <sharedItems containsSemiMixedTypes="0" containsString="0" containsNumber="1" containsInteger="1" minValue="0" maxValue="759"/>
    </cacheField>
    <cacheField name="New # Inst Tot" numFmtId="3">
      <sharedItems containsSemiMixedTypes="0" containsString="0" containsNumber="1" containsInteger="1" minValue="0" maxValue="759"/>
    </cacheField>
    <cacheField name="Old # Oth Tot" numFmtId="3">
      <sharedItems containsSemiMixedTypes="0" containsString="0" containsNumber="1" containsInteger="1" minValue="0" maxValue="854"/>
    </cacheField>
    <cacheField name="New # Oth Tot" numFmtId="3">
      <sharedItems containsSemiMixedTypes="0" containsString="0" containsNumber="1" containsInteger="1" minValue="0" maxValue="846"/>
    </cacheField>
    <cacheField name="Old # SR Tot" numFmtId="3">
      <sharedItems containsSemiMixedTypes="0" containsString="0" containsNumber="1" minValue="0" maxValue="733"/>
    </cacheField>
    <cacheField name="New # SR Tot" numFmtId="3">
      <sharedItems containsSemiMixedTypes="0" containsString="0" containsNumber="1" minValue="0" maxValue="725"/>
    </cacheField>
    <cacheField name="Old # AR Tot" numFmtId="3">
      <sharedItems containsSemiMixedTypes="0" containsString="0" containsNumber="1" minValue="0" maxValue="2752"/>
    </cacheField>
    <cacheField name="New # AR Tot" numFmtId="3">
      <sharedItems containsSemiMixedTypes="0" containsString="0" containsNumber="1" minValue="0" maxValue="2745"/>
    </cacheField>
    <cacheField name="Old 9mEqv Outlay Prof" numFmtId="3">
      <sharedItems containsSemiMixedTypes="0" containsString="0" containsNumber="1" minValue="0" maxValue="136493398"/>
    </cacheField>
    <cacheField name="New 9mEqv Outlay Prof" numFmtId="3">
      <sharedItems containsSemiMixedTypes="0" containsString="0" containsNumber="1" minValue="0" maxValue="139749060"/>
    </cacheField>
    <cacheField name="Old 9mEqv Outlay Asc" numFmtId="3">
      <sharedItems containsSemiMixedTypes="0" containsString="0" containsNumber="1" minValue="0" maxValue="56910860.223659068"/>
    </cacheField>
    <cacheField name="New 9mEqv Outlay Asc" numFmtId="3">
      <sharedItems containsSemiMixedTypes="0" containsString="0" containsNumber="1" minValue="0" maxValue="59683963.164218567"/>
    </cacheField>
    <cacheField name="Old 9mEqv Outlay Ast" numFmtId="3">
      <sharedItems containsSemiMixedTypes="0" containsString="0" containsNumber="1" minValue="0" maxValue="43160137.782152228"/>
    </cacheField>
    <cacheField name="New 9mEqv Outlay Ast" numFmtId="3">
      <sharedItems containsSemiMixedTypes="0" containsString="0" containsNumber="1" minValue="0" maxValue="40771885.340845071"/>
    </cacheField>
    <cacheField name="Old 9mEqv Outlay Inst" numFmtId="3">
      <sharedItems containsSemiMixedTypes="0" containsString="0" containsNumber="1" minValue="0" maxValue="45285846.626386531"/>
    </cacheField>
    <cacheField name="New 9mEqv Outlay Inst" numFmtId="3">
      <sharedItems containsSemiMixedTypes="0" containsString="0" containsNumber="1" minValue="0" maxValue="45191212.678641155"/>
    </cacheField>
    <cacheField name="Old 9mEqv Outlay Oth" numFmtId="3">
      <sharedItems containsSemiMixedTypes="0" containsString="0" containsNumber="1" minValue="0" maxValue="51006160"/>
    </cacheField>
    <cacheField name="New 9mEqv Outlay Oth" numFmtId="3">
      <sharedItems containsSemiMixedTypes="0" containsString="0" containsNumber="1" minValue="0" maxValue="52023146"/>
    </cacheField>
    <cacheField name="Old 9mEqv Outlay SR" numFmtId="3">
      <sharedItems containsSemiMixedTypes="0" containsString="0" containsNumber="1" minValue="0" maxValue="45459927"/>
    </cacheField>
    <cacheField name="New 9mEqv Outlay SR" numFmtId="3">
      <sharedItems containsSemiMixedTypes="0" containsString="0" containsNumber="1" minValue="0" maxValue="45996900"/>
    </cacheField>
    <cacheField name="Old 9mEqv Outlay AR" numFmtId="3">
      <sharedItems containsSemiMixedTypes="0" containsString="0" containsNumber="1" minValue="0" maxValue="269977382"/>
    </cacheField>
    <cacheField name="New 9mEqv Outlay AR" numFmtId="3">
      <sharedItems containsSemiMixedTypes="0" containsString="0" containsNumber="1" minValue="0" maxValue="275994056"/>
    </cacheField>
    <cacheField name="Category2" numFmtId="0" databaseField="0">
      <fieldGroup base="4">
        <discretePr count="14">
          <x v="1"/>
          <x v="1"/>
          <x v="1"/>
          <x v="1"/>
          <x v="1"/>
          <x v="1"/>
          <x v="2"/>
          <x v="2"/>
          <x v="2"/>
          <x v="3"/>
          <x v="3"/>
          <x v="2"/>
          <x v="0"/>
          <x v="2"/>
        </discretePr>
        <groupItems count="4">
          <n v="99"/>
          <s v="Group1"/>
          <s v="Group2"/>
          <s v="Group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6">
  <r>
    <x v="0"/>
    <s v="Auburn University"/>
    <m/>
    <n v="100858"/>
    <x v="0"/>
    <n v="274"/>
    <n v="280"/>
    <m/>
    <m/>
    <m/>
    <m/>
    <n v="168"/>
    <n v="158"/>
    <n v="302"/>
    <n v="300"/>
    <m/>
    <m/>
    <m/>
    <m/>
    <n v="101"/>
    <n v="106"/>
    <n v="187"/>
    <n v="175"/>
    <m/>
    <m/>
    <m/>
    <m/>
    <n v="54"/>
    <n v="61"/>
    <n v="75"/>
    <n v="47"/>
    <m/>
    <m/>
    <m/>
    <m/>
    <n v="14"/>
    <n v="9"/>
    <n v="9"/>
    <n v="66"/>
    <m/>
    <m/>
    <m/>
    <m/>
    <m/>
    <n v="7"/>
    <m/>
    <m/>
    <m/>
    <m/>
    <m/>
    <m/>
    <m/>
    <m/>
    <n v="53564635"/>
    <n v="54179205"/>
    <n v="33850081"/>
    <n v="34753134"/>
    <n v="17841950"/>
    <n v="17804190"/>
    <n v="4095989"/>
    <n v="2559788"/>
    <n v="657870"/>
    <n v="3639253"/>
    <m/>
    <m/>
    <n v="4482"/>
    <n v="4416"/>
    <n v="3930"/>
    <n v="3972"/>
    <n v="2331"/>
    <n v="2307"/>
    <n v="843"/>
    <n v="531"/>
    <n v="81"/>
    <n v="678"/>
    <n v="0"/>
    <n v="0"/>
    <n v="11951.056448014278"/>
    <n v="12268.841711956522"/>
    <n v="8613.2521628498725"/>
    <n v="8749.5302114803617"/>
    <n v="7654.204204204204"/>
    <n v="7717.4642392717815"/>
    <n v="4858.8244365361807"/>
    <n v="4820.6930320150659"/>
    <n v="8121.8518518518522"/>
    <n v="5367.6297935103248"/>
    <n v="0"/>
    <n v="0"/>
    <n v="107559.50803212851"/>
    <n v="110419.5754076087"/>
    <n v="77519.26946564886"/>
    <n v="78745.771903323257"/>
    <n v="68887.83783783784"/>
    <n v="69457.178153446032"/>
    <n v="43729.419928825628"/>
    <n v="43386.237288135591"/>
    <n v="73096.666666666672"/>
    <n v="48308.66814159292"/>
    <n v="0"/>
    <n v="0"/>
    <n v="84403.146484325756"/>
    <n v="84931.85568897186"/>
    <n v="442"/>
    <n v="438"/>
    <n v="403"/>
    <n v="406"/>
    <n v="241"/>
    <n v="236"/>
    <n v="89"/>
    <n v="56"/>
    <n v="9"/>
    <n v="73"/>
    <n v="0"/>
    <n v="0"/>
    <n v="1184"/>
    <n v="1209"/>
    <n v="47541302.550200798"/>
    <n v="48363774.028532609"/>
    <n v="31240265.59465649"/>
    <n v="31970783.392749242"/>
    <n v="16601968.918918919"/>
    <n v="16391894.044213263"/>
    <n v="3891918.3736654809"/>
    <n v="2429629.2881355933"/>
    <n v="657870"/>
    <n v="3526532.7743362831"/>
    <n v="0"/>
    <n v="0"/>
    <n v="99933325.437441692"/>
    <n v="102682613.52796698"/>
  </r>
  <r>
    <x v="0"/>
    <s v="University of Alabama "/>
    <m/>
    <n v="100751"/>
    <x v="0"/>
    <n v="298"/>
    <n v="280"/>
    <m/>
    <m/>
    <m/>
    <m/>
    <n v="33"/>
    <n v="33"/>
    <n v="282"/>
    <n v="290"/>
    <m/>
    <m/>
    <m/>
    <m/>
    <n v="36"/>
    <n v="39"/>
    <n v="282"/>
    <n v="309"/>
    <m/>
    <m/>
    <m/>
    <m/>
    <n v="46"/>
    <n v="51"/>
    <n v="229"/>
    <n v="238"/>
    <m/>
    <m/>
    <m/>
    <m/>
    <n v="34"/>
    <n v="34"/>
    <n v="8"/>
    <n v="10"/>
    <m/>
    <m/>
    <m/>
    <m/>
    <n v="4"/>
    <n v="3"/>
    <m/>
    <m/>
    <m/>
    <m/>
    <m/>
    <m/>
    <m/>
    <m/>
    <n v="46255849"/>
    <n v="44921913"/>
    <n v="29573894"/>
    <n v="31007028"/>
    <n v="23224604"/>
    <n v="26050721"/>
    <n v="12542554"/>
    <n v="13533845"/>
    <n v="1045389"/>
    <n v="1102048"/>
    <m/>
    <m/>
    <n v="3078"/>
    <n v="2916"/>
    <n v="2970"/>
    <n v="3078"/>
    <n v="3090"/>
    <n v="3393"/>
    <n v="2469"/>
    <n v="2550"/>
    <n v="120"/>
    <n v="126"/>
    <n v="0"/>
    <n v="0"/>
    <n v="15027.891163092918"/>
    <n v="15405.319958847736"/>
    <n v="9957.5400673400673"/>
    <n v="10073.75828460039"/>
    <n v="7516.0530744336565"/>
    <n v="7677.7839669908635"/>
    <n v="5080.0137707573913"/>
    <n v="5307.3901960784315"/>
    <n v="8711.5750000000007"/>
    <n v="8746.4126984126979"/>
    <n v="0"/>
    <n v="0"/>
    <n v="135251.02046783626"/>
    <n v="138647.87962962964"/>
    <n v="89617.860606060611"/>
    <n v="90663.824561403511"/>
    <n v="67644.477669902903"/>
    <n v="69100.055702917773"/>
    <n v="45720.123936816519"/>
    <n v="47766.51176470588"/>
    <n v="78404.175000000003"/>
    <n v="78717.714285714275"/>
    <n v="0"/>
    <n v="0"/>
    <n v="86596.804168284332"/>
    <n v="87115.016428547417"/>
    <n v="331"/>
    <n v="313"/>
    <n v="318"/>
    <n v="329"/>
    <n v="328"/>
    <n v="360"/>
    <n v="263"/>
    <n v="272"/>
    <n v="12"/>
    <n v="13"/>
    <n v="0"/>
    <n v="0"/>
    <n v="1252"/>
    <n v="1287"/>
    <n v="44768087.774853803"/>
    <n v="43396786.324074075"/>
    <n v="28498479.672727276"/>
    <n v="29828398.280701756"/>
    <n v="22187388.675728153"/>
    <n v="24876020.053050399"/>
    <n v="12024392.595382744"/>
    <n v="12992491.199999999"/>
    <n v="940850.10000000009"/>
    <n v="1023330.2857142856"/>
    <n v="0"/>
    <n v="0"/>
    <n v="108419198.81869198"/>
    <n v="112117026.14354053"/>
  </r>
  <r>
    <x v="0"/>
    <s v="University of Alabama at Birmingham"/>
    <s v="Met the criteria for Four-Year 1 in 2014-15."/>
    <n v="100663"/>
    <x v="1"/>
    <n v="83"/>
    <n v="87"/>
    <m/>
    <m/>
    <m/>
    <m/>
    <n v="151"/>
    <n v="124"/>
    <n v="145"/>
    <n v="148"/>
    <m/>
    <m/>
    <m/>
    <m/>
    <n v="128"/>
    <n v="115"/>
    <n v="145"/>
    <n v="145"/>
    <m/>
    <m/>
    <m/>
    <m/>
    <n v="155"/>
    <n v="143"/>
    <n v="38"/>
    <n v="90"/>
    <m/>
    <m/>
    <m/>
    <m/>
    <n v="71"/>
    <n v="65"/>
    <n v="0"/>
    <m/>
    <m/>
    <m/>
    <m/>
    <m/>
    <n v="0"/>
    <m/>
    <m/>
    <m/>
    <m/>
    <m/>
    <m/>
    <m/>
    <m/>
    <m/>
    <n v="40017621"/>
    <n v="33508108"/>
    <n v="26684590"/>
    <n v="25730273"/>
    <n v="24867313"/>
    <n v="24030831"/>
    <n v="7680570"/>
    <n v="7601007"/>
    <m/>
    <n v="0"/>
    <m/>
    <m/>
    <n v="2559"/>
    <n v="2271"/>
    <n v="2841"/>
    <n v="2712"/>
    <n v="3165"/>
    <n v="3021"/>
    <n v="1194"/>
    <n v="1590"/>
    <n v="0"/>
    <n v="0"/>
    <n v="0"/>
    <n v="0"/>
    <n v="15637.991793669402"/>
    <n v="14754.781153676795"/>
    <n v="9392.6751143963393"/>
    <n v="9487.5637905604726"/>
    <n v="7856.9709320695101"/>
    <n v="7954.5948361469709"/>
    <n v="6432.6381909547736"/>
    <n v="4780.507547169811"/>
    <n v="0"/>
    <n v="0"/>
    <n v="0"/>
    <n v="0"/>
    <n v="140741.92614302461"/>
    <n v="132793.03038309116"/>
    <n v="84534.076029567048"/>
    <n v="85388.074115044248"/>
    <n v="70712.738388625585"/>
    <n v="71591.353525322746"/>
    <n v="57893.743718592959"/>
    <n v="43024.567924528295"/>
    <n v="0"/>
    <n v="0"/>
    <n v="0"/>
    <n v="0"/>
    <n v="91196.127789796796"/>
    <n v="84802.083693221051"/>
    <n v="234"/>
    <n v="211"/>
    <n v="273"/>
    <n v="263"/>
    <n v="300"/>
    <n v="288"/>
    <n v="109"/>
    <n v="155"/>
    <n v="0"/>
    <n v="0"/>
    <n v="0"/>
    <n v="0"/>
    <n v="916"/>
    <n v="917"/>
    <n v="32933610.717467759"/>
    <n v="28019329.410832234"/>
    <n v="23077802.756071806"/>
    <n v="22457063.492256638"/>
    <n v="21213821.516587675"/>
    <n v="20618309.815292951"/>
    <n v="6310418.0653266329"/>
    <n v="6668808.0283018854"/>
    <n v="0"/>
    <n v="0"/>
    <n v="0"/>
    <n v="0"/>
    <n v="83535653.055453867"/>
    <n v="77763510.746683702"/>
  </r>
  <r>
    <x v="0"/>
    <s v="University of Alabama in Huntsville"/>
    <m/>
    <n v="100706"/>
    <x v="1"/>
    <n v="54"/>
    <n v="42"/>
    <m/>
    <m/>
    <m/>
    <m/>
    <n v="22"/>
    <n v="19"/>
    <n v="81"/>
    <n v="79"/>
    <m/>
    <m/>
    <m/>
    <m/>
    <n v="10"/>
    <n v="7"/>
    <n v="91"/>
    <n v="98"/>
    <m/>
    <m/>
    <m/>
    <m/>
    <n v="2"/>
    <n v="2"/>
    <n v="12"/>
    <n v="13"/>
    <m/>
    <m/>
    <m/>
    <m/>
    <m/>
    <m/>
    <n v="30"/>
    <n v="26"/>
    <m/>
    <m/>
    <m/>
    <m/>
    <n v="10"/>
    <n v="12"/>
    <m/>
    <m/>
    <m/>
    <m/>
    <m/>
    <m/>
    <m/>
    <m/>
    <n v="9753566"/>
    <n v="7877343"/>
    <n v="8100329"/>
    <n v="7878788"/>
    <n v="6732424"/>
    <n v="7406240"/>
    <n v="657037"/>
    <n v="728105"/>
    <n v="2219361"/>
    <n v="2173115"/>
    <m/>
    <m/>
    <n v="750"/>
    <n v="606"/>
    <n v="849"/>
    <n v="795"/>
    <n v="843"/>
    <n v="906"/>
    <n v="108"/>
    <n v="117"/>
    <n v="390"/>
    <n v="378"/>
    <n v="0"/>
    <n v="0"/>
    <n v="13004.754666666666"/>
    <n v="12998.915841584158"/>
    <n v="9541.0235571260309"/>
    <n v="9910.4251572327048"/>
    <n v="7986.2680901542108"/>
    <n v="8174.657836644592"/>
    <n v="6083.6759259259261"/>
    <n v="6223.1196581196582"/>
    <n v="5690.669230769231"/>
    <n v="5748.9814814814818"/>
    <n v="0"/>
    <n v="0"/>
    <n v="117042.79199999999"/>
    <n v="116990.24257425741"/>
    <n v="85869.212014134275"/>
    <n v="89193.826415094343"/>
    <n v="71876.412811387898"/>
    <n v="73571.920529801326"/>
    <n v="54753.083333333336"/>
    <n v="56008.076923076922"/>
    <n v="51216.023076923077"/>
    <n v="51740.833333333336"/>
    <n v="0"/>
    <n v="0"/>
    <n v="83652.35512763531"/>
    <n v="83417.861034814137"/>
    <n v="76"/>
    <n v="61"/>
    <n v="91"/>
    <n v="86"/>
    <n v="93"/>
    <n v="100"/>
    <n v="12"/>
    <n v="13"/>
    <n v="40"/>
    <n v="38"/>
    <n v="0"/>
    <n v="0"/>
    <n v="312"/>
    <n v="298"/>
    <n v="8895252.1919999998"/>
    <n v="7136404.797029702"/>
    <n v="7814098.2932862192"/>
    <n v="7670669.0716981133"/>
    <n v="6684506.3914590748"/>
    <n v="7357192.0529801324"/>
    <n v="657037"/>
    <n v="728105"/>
    <n v="2048640.923076923"/>
    <n v="1966151.6666666667"/>
    <n v="0"/>
    <n v="0"/>
    <n v="26099534.799822215"/>
    <n v="24858522.588374615"/>
  </r>
  <r>
    <x v="0"/>
    <s v="Alabama Agricultural &amp; Mechanical University"/>
    <m/>
    <n v="100654"/>
    <x v="2"/>
    <n v="43"/>
    <n v="40"/>
    <m/>
    <m/>
    <m/>
    <m/>
    <n v="10"/>
    <n v="12"/>
    <n v="64"/>
    <n v="64"/>
    <m/>
    <m/>
    <m/>
    <m/>
    <n v="11"/>
    <n v="5"/>
    <n v="86"/>
    <n v="88"/>
    <m/>
    <m/>
    <m/>
    <m/>
    <n v="6"/>
    <n v="2"/>
    <n v="33"/>
    <n v="32"/>
    <m/>
    <m/>
    <m/>
    <m/>
    <m/>
    <n v="0"/>
    <n v="4"/>
    <m/>
    <m/>
    <m/>
    <m/>
    <m/>
    <m/>
    <n v="0"/>
    <m/>
    <m/>
    <m/>
    <m/>
    <m/>
    <m/>
    <m/>
    <m/>
    <n v="4809372"/>
    <n v="4461924"/>
    <n v="5067908"/>
    <n v="4648531"/>
    <n v="5453520"/>
    <n v="5027953"/>
    <n v="1387002"/>
    <n v="1327366"/>
    <n v="228355"/>
    <n v="0"/>
    <m/>
    <m/>
    <n v="507"/>
    <n v="504"/>
    <n v="708"/>
    <n v="636"/>
    <n v="846"/>
    <n v="816"/>
    <n v="297"/>
    <n v="288"/>
    <n v="36"/>
    <n v="0"/>
    <n v="0"/>
    <n v="0"/>
    <n v="9485.9408284023666"/>
    <n v="8853.0238095238092"/>
    <n v="7158.0621468926556"/>
    <n v="7309.0110062893082"/>
    <n v="6446.2411347517727"/>
    <n v="6161.7071078431372"/>
    <n v="4670.0404040404037"/>
    <n v="4608.9097222222226"/>
    <n v="6343.1944444444443"/>
    <n v="0"/>
    <n v="0"/>
    <n v="0"/>
    <n v="85373.467455621299"/>
    <n v="79677.21428571429"/>
    <n v="64422.5593220339"/>
    <n v="65781.09905660378"/>
    <n v="58016.170212765952"/>
    <n v="55455.363970588238"/>
    <n v="42030.363636363632"/>
    <n v="41480.1875"/>
    <n v="57088.75"/>
    <n v="0"/>
    <n v="0"/>
    <n v="0"/>
    <n v="63460.429509241003"/>
    <n v="61730.286975784955"/>
    <n v="53"/>
    <n v="52"/>
    <n v="75"/>
    <n v="69"/>
    <n v="92"/>
    <n v="90"/>
    <n v="33"/>
    <n v="32"/>
    <n v="4"/>
    <n v="0"/>
    <n v="0"/>
    <n v="0"/>
    <n v="257"/>
    <n v="243"/>
    <n v="4524793.7751479289"/>
    <n v="4143215.1428571432"/>
    <n v="4831691.9491525423"/>
    <n v="4538895.8349056607"/>
    <n v="5337487.6595744677"/>
    <n v="4990982.7573529417"/>
    <n v="1387001.9999999998"/>
    <n v="1327366"/>
    <n v="228355"/>
    <n v="0"/>
    <n v="0"/>
    <n v="0"/>
    <n v="16309330.383874938"/>
    <n v="15000459.735115744"/>
  </r>
  <r>
    <x v="0"/>
    <s v="Jacksonville State University "/>
    <m/>
    <n v="101480"/>
    <x v="2"/>
    <n v="71"/>
    <n v="74"/>
    <m/>
    <m/>
    <m/>
    <m/>
    <n v="20"/>
    <n v="19"/>
    <n v="71"/>
    <n v="65"/>
    <m/>
    <m/>
    <m/>
    <m/>
    <n v="5"/>
    <n v="6"/>
    <n v="60"/>
    <n v="65"/>
    <m/>
    <m/>
    <m/>
    <m/>
    <n v="0"/>
    <n v="0"/>
    <n v="88"/>
    <n v="88"/>
    <m/>
    <m/>
    <m/>
    <m/>
    <n v="3"/>
    <n v="3"/>
    <n v="0"/>
    <n v="0"/>
    <m/>
    <m/>
    <m/>
    <m/>
    <n v="0"/>
    <n v="0"/>
    <m/>
    <m/>
    <m/>
    <m/>
    <m/>
    <m/>
    <m/>
    <m/>
    <n v="7577699"/>
    <n v="7620989"/>
    <n v="4877554"/>
    <n v="4539664"/>
    <n v="3291221"/>
    <n v="3623257"/>
    <n v="4454683"/>
    <n v="4373731"/>
    <n v="0"/>
    <n v="0"/>
    <m/>
    <m/>
    <n v="879"/>
    <n v="894"/>
    <n v="699"/>
    <n v="657"/>
    <n v="540"/>
    <n v="585"/>
    <n v="828"/>
    <n v="828"/>
    <n v="0"/>
    <n v="0"/>
    <n v="0"/>
    <n v="0"/>
    <n v="8620.8179749715582"/>
    <n v="8524.5961968680094"/>
    <n v="6977.9027181688125"/>
    <n v="6909.6864535768646"/>
    <n v="6094.853703703704"/>
    <n v="6193.6017094017097"/>
    <n v="5380.0519323671497"/>
    <n v="5282.2838164251207"/>
    <n v="0"/>
    <n v="0"/>
    <n v="0"/>
    <n v="0"/>
    <n v="77587.361774744029"/>
    <n v="76721.365771812081"/>
    <n v="62801.124463519314"/>
    <n v="62187.178082191778"/>
    <n v="54853.683333333334"/>
    <n v="55742.415384615386"/>
    <n v="48420.467391304344"/>
    <n v="47540.554347826088"/>
    <n v="0"/>
    <n v="0"/>
    <n v="0"/>
    <n v="0"/>
    <n v="61417.669538798335"/>
    <n v="60936.950332082226"/>
    <n v="91"/>
    <n v="93"/>
    <n v="76"/>
    <n v="71"/>
    <n v="60"/>
    <n v="65"/>
    <n v="91"/>
    <n v="91"/>
    <n v="0"/>
    <n v="0"/>
    <n v="0"/>
    <n v="0"/>
    <n v="318"/>
    <n v="320"/>
    <n v="7060449.9215017064"/>
    <n v="7135087.0167785231"/>
    <n v="4772885.4592274679"/>
    <n v="4415289.6438356163"/>
    <n v="3291221"/>
    <n v="3623257"/>
    <n v="4406262.5326086953"/>
    <n v="4326190.4456521738"/>
    <n v="0"/>
    <n v="0"/>
    <n v="0"/>
    <n v="0"/>
    <n v="19530818.913337871"/>
    <n v="19499824.106266312"/>
  </r>
  <r>
    <x v="0"/>
    <s v="Troy University"/>
    <m/>
    <n v="102368"/>
    <x v="2"/>
    <n v="0"/>
    <n v="0"/>
    <m/>
    <m/>
    <m/>
    <m/>
    <n v="14"/>
    <n v="25"/>
    <n v="0"/>
    <n v="0"/>
    <m/>
    <m/>
    <m/>
    <m/>
    <n v="14"/>
    <n v="38"/>
    <n v="0"/>
    <n v="0"/>
    <m/>
    <m/>
    <m/>
    <m/>
    <n v="31"/>
    <n v="32"/>
    <n v="0"/>
    <n v="0"/>
    <m/>
    <m/>
    <m/>
    <m/>
    <n v="2"/>
    <n v="3"/>
    <n v="1"/>
    <n v="0"/>
    <m/>
    <m/>
    <m/>
    <m/>
    <n v="12"/>
    <n v="17"/>
    <m/>
    <m/>
    <m/>
    <m/>
    <m/>
    <m/>
    <m/>
    <m/>
    <n v="4380218"/>
    <n v="5170334"/>
    <n v="6087315"/>
    <n v="8224458"/>
    <n v="9924830"/>
    <n v="10482495"/>
    <n v="195919"/>
    <n v="244027"/>
    <n v="3644156"/>
    <n v="5212917"/>
    <m/>
    <m/>
    <n v="168"/>
    <n v="300"/>
    <n v="168"/>
    <n v="456"/>
    <n v="372"/>
    <n v="384"/>
    <n v="24"/>
    <n v="36"/>
    <n v="153"/>
    <n v="204"/>
    <n v="0"/>
    <n v="0"/>
    <n v="26072.726190476191"/>
    <n v="17234.446666666667"/>
    <n v="36234.017857142855"/>
    <n v="18036.092105263157"/>
    <n v="26679.65053763441"/>
    <n v="27298.1640625"/>
    <n v="8163.291666666667"/>
    <n v="6778.5277777777774"/>
    <n v="23818.013071895424"/>
    <n v="25553.514705882353"/>
    <n v="0"/>
    <n v="0"/>
    <n v="234654.53571428571"/>
    <n v="155110.01999999999"/>
    <n v="326106.16071428568"/>
    <n v="162324.8289473684"/>
    <n v="240116.8548387097"/>
    <n v="245683.4765625"/>
    <n v="73469.625"/>
    <n v="61006.75"/>
    <n v="214362.11764705883"/>
    <n v="229981.63235294117"/>
    <n v="0"/>
    <n v="0"/>
    <n v="246323.23012718599"/>
    <n v="191310.20217391304"/>
    <n v="14"/>
    <n v="25"/>
    <n v="14"/>
    <n v="38"/>
    <n v="31"/>
    <n v="32"/>
    <n v="2"/>
    <n v="3"/>
    <n v="13"/>
    <n v="17"/>
    <n v="0"/>
    <n v="0"/>
    <n v="74"/>
    <n v="115"/>
    <n v="3285163.5"/>
    <n v="3877750.4999999995"/>
    <n v="4565486.25"/>
    <n v="6168343.4999999991"/>
    <n v="7443622.5000000009"/>
    <n v="7861871.25"/>
    <n v="146939.25"/>
    <n v="183020.25"/>
    <n v="2786707.5294117648"/>
    <n v="3909687.75"/>
    <n v="0"/>
    <n v="0"/>
    <n v="18227919.029411763"/>
    <n v="22000673.25"/>
  </r>
  <r>
    <x v="0"/>
    <s v="University of South Alabama"/>
    <m/>
    <n v="102094"/>
    <x v="2"/>
    <n v="66"/>
    <n v="72"/>
    <m/>
    <m/>
    <m/>
    <m/>
    <n v="55"/>
    <n v="50"/>
    <n v="93"/>
    <n v="96"/>
    <m/>
    <m/>
    <m/>
    <m/>
    <n v="28"/>
    <n v="31"/>
    <n v="116"/>
    <n v="106"/>
    <m/>
    <m/>
    <m/>
    <m/>
    <n v="63"/>
    <n v="72"/>
    <n v="60"/>
    <n v="61"/>
    <m/>
    <m/>
    <m/>
    <m/>
    <n v="59"/>
    <n v="57"/>
    <n v="1"/>
    <n v="1"/>
    <m/>
    <m/>
    <m/>
    <m/>
    <m/>
    <m/>
    <m/>
    <m/>
    <m/>
    <m/>
    <m/>
    <m/>
    <m/>
    <m/>
    <n v="12069948"/>
    <n v="11974395"/>
    <n v="8900287"/>
    <n v="9254442"/>
    <n v="11914337"/>
    <n v="12168390"/>
    <n v="6612730"/>
    <n v="6438308"/>
    <n v="50923"/>
    <n v="50923"/>
    <m/>
    <m/>
    <n v="1254"/>
    <n v="1248"/>
    <n v="1173"/>
    <n v="1236"/>
    <n v="1800"/>
    <n v="1818"/>
    <n v="1248"/>
    <n v="1233"/>
    <n v="9"/>
    <n v="9"/>
    <n v="0"/>
    <n v="0"/>
    <n v="9625.1578947368416"/>
    <n v="9594.867788461539"/>
    <n v="7587.6274509803925"/>
    <n v="7487.4126213592235"/>
    <n v="6619.0761111111115"/>
    <n v="6693.2838283828387"/>
    <n v="5298.6618589743593"/>
    <n v="5221.66098945661"/>
    <n v="5658.1111111111113"/>
    <n v="5658.1111111111113"/>
    <n v="0"/>
    <n v="0"/>
    <n v="86626.421052631573"/>
    <n v="86353.810096153844"/>
    <n v="68288.647058823539"/>
    <n v="67386.713592233005"/>
    <n v="59571.685000000005"/>
    <n v="60239.554455445548"/>
    <n v="47687.956730769234"/>
    <n v="46994.948905109486"/>
    <n v="50923"/>
    <n v="50923"/>
    <n v="0"/>
    <n v="0"/>
    <n v="64942.411658868026"/>
    <n v="64857.591798198868"/>
    <n v="121"/>
    <n v="122"/>
    <n v="121"/>
    <n v="127"/>
    <n v="179"/>
    <n v="178"/>
    <n v="119"/>
    <n v="118"/>
    <n v="1"/>
    <n v="1"/>
    <n v="0"/>
    <n v="0"/>
    <n v="541"/>
    <n v="546"/>
    <n v="10481796.947368421"/>
    <n v="10535164.831730768"/>
    <n v="8262926.2941176482"/>
    <n v="8558112.6262135915"/>
    <n v="10663331.615"/>
    <n v="10722640.693069307"/>
    <n v="5674866.850961539"/>
    <n v="5545403.970802919"/>
    <n v="50923"/>
    <n v="50923"/>
    <n v="0"/>
    <n v="0"/>
    <n v="35133844.707447603"/>
    <n v="35412245.121816583"/>
  </r>
  <r>
    <x v="0"/>
    <s v="Alabama State University "/>
    <m/>
    <n v="100724"/>
    <x v="3"/>
    <n v="3"/>
    <m/>
    <m/>
    <m/>
    <m/>
    <m/>
    <n v="33"/>
    <n v="33"/>
    <n v="2"/>
    <m/>
    <m/>
    <m/>
    <m/>
    <m/>
    <n v="37"/>
    <n v="38"/>
    <n v="3"/>
    <m/>
    <m/>
    <m/>
    <m/>
    <m/>
    <n v="54"/>
    <n v="51"/>
    <n v="1"/>
    <m/>
    <m/>
    <m/>
    <m/>
    <m/>
    <n v="49"/>
    <n v="35"/>
    <m/>
    <m/>
    <m/>
    <m/>
    <m/>
    <m/>
    <m/>
    <n v="10"/>
    <m/>
    <m/>
    <m/>
    <m/>
    <m/>
    <m/>
    <m/>
    <m/>
    <n v="5753148"/>
    <n v="5983561"/>
    <n v="5302113"/>
    <n v="5174666"/>
    <n v="6080649"/>
    <n v="5836843"/>
    <n v="3040763"/>
    <n v="2576223"/>
    <m/>
    <n v="412893"/>
    <m/>
    <m/>
    <n v="423"/>
    <n v="396"/>
    <n v="462"/>
    <n v="456"/>
    <n v="675"/>
    <n v="612"/>
    <n v="597"/>
    <n v="420"/>
    <n v="0"/>
    <n v="120"/>
    <n v="0"/>
    <n v="0"/>
    <n v="13600.82269503546"/>
    <n v="15110.002525252525"/>
    <n v="11476.435064935065"/>
    <n v="11347.951754385966"/>
    <n v="9008.3688888888883"/>
    <n v="9537.3251633986929"/>
    <n v="5093.4053601340038"/>
    <n v="6133.8642857142859"/>
    <n v="0"/>
    <n v="3440.7750000000001"/>
    <n v="0"/>
    <n v="0"/>
    <n v="122407.40425531914"/>
    <n v="135990.02272727274"/>
    <n v="103287.91558441559"/>
    <n v="102131.56578947369"/>
    <n v="81075.319999999992"/>
    <n v="85835.926470588238"/>
    <n v="45840.648241206036"/>
    <n v="55204.778571428571"/>
    <n v="0"/>
    <n v="30966.975000000002"/>
    <n v="0"/>
    <n v="0"/>
    <n v="84330.884137604386"/>
    <n v="89749.338323353295"/>
    <n v="36"/>
    <n v="33"/>
    <n v="39"/>
    <n v="38"/>
    <n v="57"/>
    <n v="51"/>
    <n v="50"/>
    <n v="35"/>
    <n v="0"/>
    <n v="10"/>
    <n v="0"/>
    <n v="0"/>
    <n v="182"/>
    <n v="167"/>
    <n v="4406666.5531914886"/>
    <n v="4487670.75"/>
    <n v="4028228.7077922081"/>
    <n v="3880999.5000000005"/>
    <n v="4621293.2399999993"/>
    <n v="4377632.25"/>
    <n v="2292032.4120603018"/>
    <n v="1932167.25"/>
    <n v="0"/>
    <n v="309669.75"/>
    <n v="0"/>
    <n v="0"/>
    <n v="15348220.913043998"/>
    <n v="14988139.5"/>
  </r>
  <r>
    <x v="0"/>
    <s v="Auburn University at Montgomery"/>
    <m/>
    <n v="100830"/>
    <x v="3"/>
    <n v="38"/>
    <n v="43"/>
    <m/>
    <m/>
    <m/>
    <m/>
    <n v="15"/>
    <n v="14"/>
    <n v="50"/>
    <n v="46"/>
    <m/>
    <m/>
    <m/>
    <m/>
    <n v="17"/>
    <n v="14"/>
    <n v="48"/>
    <n v="40"/>
    <m/>
    <m/>
    <m/>
    <m/>
    <n v="13"/>
    <n v="8"/>
    <n v="11"/>
    <n v="10"/>
    <m/>
    <m/>
    <m/>
    <m/>
    <n v="3"/>
    <n v="3"/>
    <n v="8"/>
    <n v="21"/>
    <m/>
    <m/>
    <m/>
    <m/>
    <n v="0"/>
    <n v="4"/>
    <m/>
    <m/>
    <m/>
    <m/>
    <m/>
    <m/>
    <m/>
    <m/>
    <n v="4867410"/>
    <n v="5296147"/>
    <n v="4910380"/>
    <n v="4263341"/>
    <n v="3461730"/>
    <n v="2787827"/>
    <n v="571050"/>
    <n v="538500"/>
    <n v="326560"/>
    <n v="1305900"/>
    <m/>
    <m/>
    <n v="522"/>
    <n v="555"/>
    <n v="654"/>
    <n v="582"/>
    <n v="588"/>
    <n v="456"/>
    <n v="135"/>
    <n v="126"/>
    <n v="72"/>
    <n v="237"/>
    <n v="0"/>
    <n v="0"/>
    <n v="9324.5402298850568"/>
    <n v="9542.6072072072075"/>
    <n v="7508.2262996941899"/>
    <n v="7325.3281786941579"/>
    <n v="5887.2959183673465"/>
    <n v="6113.6557017543855"/>
    <n v="4230"/>
    <n v="4273.8095238095239"/>
    <n v="4535.5555555555557"/>
    <n v="5510.1265822784808"/>
    <n v="0"/>
    <n v="0"/>
    <n v="83920.862068965507"/>
    <n v="85883.464864864873"/>
    <n v="67574.036697247706"/>
    <n v="65927.953608247422"/>
    <n v="52985.663265306117"/>
    <n v="55022.901315789466"/>
    <n v="38070"/>
    <n v="38464.285714285717"/>
    <n v="40820"/>
    <n v="49591.139240506323"/>
    <n v="0"/>
    <n v="0"/>
    <n v="64369.12121948001"/>
    <n v="65182.010700731087"/>
    <n v="53"/>
    <n v="57"/>
    <n v="67"/>
    <n v="60"/>
    <n v="61"/>
    <n v="48"/>
    <n v="14"/>
    <n v="13"/>
    <n v="8"/>
    <n v="25"/>
    <n v="0"/>
    <n v="0"/>
    <n v="203"/>
    <n v="203"/>
    <n v="4447805.6896551717"/>
    <n v="4895357.4972972982"/>
    <n v="4527460.4587155962"/>
    <n v="3955677.2164948452"/>
    <n v="3232125.4591836729"/>
    <n v="2641099.2631578944"/>
    <n v="532980"/>
    <n v="500035.71428571432"/>
    <n v="326560"/>
    <n v="1239778.481012658"/>
    <n v="0"/>
    <n v="0"/>
    <n v="13066931.607554441"/>
    <n v="13231948.17224841"/>
  </r>
  <r>
    <x v="0"/>
    <s v="University of North Alabama"/>
    <s v="Met the criteria for Four-Year 3 in 2014-15."/>
    <n v="101879"/>
    <x v="3"/>
    <n v="71"/>
    <n v="77"/>
    <m/>
    <m/>
    <m/>
    <m/>
    <n v="2"/>
    <n v="2"/>
    <n v="40"/>
    <n v="47"/>
    <m/>
    <m/>
    <m/>
    <m/>
    <m/>
    <n v="1"/>
    <n v="77"/>
    <n v="89"/>
    <m/>
    <m/>
    <m/>
    <m/>
    <m/>
    <n v="1"/>
    <n v="28"/>
    <n v="28"/>
    <m/>
    <m/>
    <m/>
    <m/>
    <n v="1"/>
    <n v="1"/>
    <n v="4"/>
    <m/>
    <m/>
    <m/>
    <m/>
    <m/>
    <m/>
    <m/>
    <m/>
    <m/>
    <m/>
    <m/>
    <m/>
    <m/>
    <m/>
    <m/>
    <n v="5706193"/>
    <n v="6360837"/>
    <n v="2664329"/>
    <n v="3278948"/>
    <n v="4416111"/>
    <n v="5438031"/>
    <n v="1433027"/>
    <n v="1471073"/>
    <n v="197824"/>
    <n v="0"/>
    <m/>
    <m/>
    <n v="663"/>
    <n v="717"/>
    <n v="360"/>
    <n v="435"/>
    <n v="693"/>
    <n v="813"/>
    <n v="264"/>
    <n v="264"/>
    <n v="36"/>
    <n v="0"/>
    <n v="0"/>
    <n v="0"/>
    <n v="8606.6259426847664"/>
    <n v="8871.4602510460245"/>
    <n v="7400.9138888888892"/>
    <n v="7537.8114942528737"/>
    <n v="6372.454545454545"/>
    <n v="6688.8450184501844"/>
    <n v="5428.132575757576"/>
    <n v="5572.246212121212"/>
    <n v="5495.1111111111113"/>
    <n v="0"/>
    <n v="0"/>
    <n v="0"/>
    <n v="77459.6334841629"/>
    <n v="79843.14225941422"/>
    <n v="66608.225000000006"/>
    <n v="67840.303448275867"/>
    <n v="57352.090909090904"/>
    <n v="60199.60516605166"/>
    <n v="48853.193181818184"/>
    <n v="50150.215909090912"/>
    <n v="49456"/>
    <n v="0"/>
    <n v="0"/>
    <n v="0"/>
    <n v="64347.802002765107"/>
    <n v="66814.079391541673"/>
    <n v="73"/>
    <n v="79"/>
    <n v="40"/>
    <n v="48"/>
    <n v="77"/>
    <n v="90"/>
    <n v="29"/>
    <n v="29"/>
    <n v="4"/>
    <n v="0"/>
    <n v="0"/>
    <n v="0"/>
    <n v="223"/>
    <n v="246"/>
    <n v="5654553.2443438917"/>
    <n v="6307608.2384937238"/>
    <n v="2664329"/>
    <n v="3256334.5655172416"/>
    <n v="4416111"/>
    <n v="5417964.4649446495"/>
    <n v="1416742.6022727273"/>
    <n v="1454356.2613636365"/>
    <n v="197824"/>
    <n v="0"/>
    <n v="0"/>
    <n v="0"/>
    <n v="14349559.846616618"/>
    <n v="16436263.530319251"/>
  </r>
  <r>
    <x v="0"/>
    <s v="University of Montevallo"/>
    <m/>
    <n v="101709"/>
    <x v="4"/>
    <n v="42"/>
    <n v="43"/>
    <m/>
    <m/>
    <m/>
    <m/>
    <m/>
    <m/>
    <n v="41"/>
    <n v="39"/>
    <m/>
    <m/>
    <m/>
    <m/>
    <m/>
    <m/>
    <n v="49"/>
    <n v="53"/>
    <m/>
    <m/>
    <m/>
    <m/>
    <m/>
    <m/>
    <n v="4"/>
    <n v="7"/>
    <m/>
    <m/>
    <m/>
    <m/>
    <m/>
    <m/>
    <m/>
    <m/>
    <m/>
    <m/>
    <m/>
    <m/>
    <m/>
    <m/>
    <m/>
    <m/>
    <m/>
    <m/>
    <m/>
    <m/>
    <m/>
    <m/>
    <n v="3169574"/>
    <n v="3365382"/>
    <n v="2645847"/>
    <n v="2723522"/>
    <n v="2599454"/>
    <n v="3033197"/>
    <n v="195568"/>
    <n v="381805"/>
    <m/>
    <n v="0"/>
    <m/>
    <m/>
    <n v="378"/>
    <n v="387"/>
    <n v="369"/>
    <n v="351"/>
    <n v="441"/>
    <n v="477"/>
    <n v="36"/>
    <n v="63"/>
    <n v="0"/>
    <n v="0"/>
    <n v="0"/>
    <n v="0"/>
    <n v="8385.1164021164022"/>
    <n v="8696.0775193798454"/>
    <n v="7170.3170731707314"/>
    <n v="7759.3219373219372"/>
    <n v="5894.4535147392289"/>
    <n v="6358.9035639412996"/>
    <n v="5432.4444444444443"/>
    <n v="6060.3968253968251"/>
    <n v="0"/>
    <n v="0"/>
    <n v="0"/>
    <n v="0"/>
    <n v="75466.047619047618"/>
    <n v="78264.69767441861"/>
    <n v="64532.85365853658"/>
    <n v="69833.897435897437"/>
    <n v="53050.081632653062"/>
    <n v="57230.132075471694"/>
    <n v="48892"/>
    <n v="54543.571428571428"/>
    <n v="0"/>
    <n v="0"/>
    <n v="0"/>
    <n v="0"/>
    <n v="63312.080882352944"/>
    <n v="66928.915492957749"/>
    <n v="42"/>
    <n v="43"/>
    <n v="41"/>
    <n v="39"/>
    <n v="49"/>
    <n v="53"/>
    <n v="4"/>
    <n v="7"/>
    <n v="0"/>
    <n v="0"/>
    <n v="0"/>
    <n v="0"/>
    <n v="136"/>
    <n v="142"/>
    <n v="3169574"/>
    <n v="3365382.0000000005"/>
    <n v="2645847"/>
    <n v="2723522"/>
    <n v="2599454"/>
    <n v="3033197"/>
    <n v="195568"/>
    <n v="381805"/>
    <n v="0"/>
    <n v="0"/>
    <n v="0"/>
    <n v="0"/>
    <n v="8610443"/>
    <n v="9503906"/>
  </r>
  <r>
    <x v="0"/>
    <s v="University of West Alabama"/>
    <m/>
    <n v="101587"/>
    <x v="4"/>
    <n v="16"/>
    <n v="13"/>
    <m/>
    <m/>
    <m/>
    <m/>
    <n v="0"/>
    <n v="3"/>
    <n v="24"/>
    <n v="20"/>
    <m/>
    <m/>
    <m/>
    <m/>
    <n v="0"/>
    <n v="3"/>
    <n v="57"/>
    <n v="58"/>
    <m/>
    <m/>
    <m/>
    <m/>
    <n v="0"/>
    <n v="1"/>
    <n v="8"/>
    <n v="11"/>
    <m/>
    <m/>
    <m/>
    <m/>
    <n v="6"/>
    <n v="7"/>
    <n v="5"/>
    <n v="5"/>
    <m/>
    <m/>
    <m/>
    <m/>
    <n v="0"/>
    <m/>
    <m/>
    <m/>
    <m/>
    <m/>
    <m/>
    <m/>
    <m/>
    <m/>
    <n v="1180658"/>
    <n v="1205637"/>
    <n v="1647464"/>
    <n v="1541501"/>
    <n v="3171759"/>
    <n v="3197847"/>
    <n v="636945"/>
    <n v="837887"/>
    <n v="168535"/>
    <n v="168535"/>
    <m/>
    <m/>
    <n v="144"/>
    <n v="153"/>
    <n v="216"/>
    <n v="216"/>
    <n v="513"/>
    <n v="534"/>
    <n v="144"/>
    <n v="183"/>
    <n v="45"/>
    <n v="45"/>
    <n v="0"/>
    <n v="0"/>
    <n v="8199.0138888888887"/>
    <n v="7879.9803921568628"/>
    <n v="7627.1481481481478"/>
    <n v="7136.5787037037035"/>
    <n v="6182.7660818713448"/>
    <n v="5988.4775280898875"/>
    <n v="4423.229166666667"/>
    <n v="4578.6174863387978"/>
    <n v="3745.2222222222222"/>
    <n v="3745.2222222222222"/>
    <n v="0"/>
    <n v="0"/>
    <n v="73791.125"/>
    <n v="70919.823529411762"/>
    <n v="68644.333333333328"/>
    <n v="64229.208333333328"/>
    <n v="55644.894736842107"/>
    <n v="53896.29775280899"/>
    <n v="39809.0625"/>
    <n v="41207.557377049183"/>
    <n v="33707"/>
    <n v="33707"/>
    <n v="0"/>
    <n v="0"/>
    <n v="57980.542025862072"/>
    <n v="55389.599738346042"/>
    <n v="16"/>
    <n v="16"/>
    <n v="24"/>
    <n v="23"/>
    <n v="57"/>
    <n v="59"/>
    <n v="14"/>
    <n v="18"/>
    <n v="5"/>
    <n v="5"/>
    <n v="0"/>
    <n v="0"/>
    <n v="116"/>
    <n v="121"/>
    <n v="1180658"/>
    <n v="1134717.1764705882"/>
    <n v="1647464"/>
    <n v="1477271.7916666665"/>
    <n v="3171759"/>
    <n v="3179881.5674157306"/>
    <n v="557326.875"/>
    <n v="741736.03278688528"/>
    <n v="168535"/>
    <n v="168535"/>
    <n v="0"/>
    <n v="0"/>
    <n v="6725742.875"/>
    <n v="6702141.5683398712"/>
  </r>
  <r>
    <x v="0"/>
    <s v="Athens State University"/>
    <m/>
    <n v="100812"/>
    <x v="5"/>
    <n v="15"/>
    <n v="16"/>
    <m/>
    <m/>
    <m/>
    <m/>
    <n v="2"/>
    <n v="4"/>
    <n v="21"/>
    <n v="18"/>
    <m/>
    <m/>
    <m/>
    <m/>
    <n v="6"/>
    <n v="4"/>
    <n v="36"/>
    <n v="38"/>
    <m/>
    <m/>
    <m/>
    <m/>
    <n v="1"/>
    <n v="3"/>
    <n v="1"/>
    <n v="0"/>
    <m/>
    <m/>
    <m/>
    <m/>
    <n v="1"/>
    <n v="0"/>
    <n v="0"/>
    <n v="0"/>
    <m/>
    <m/>
    <m/>
    <m/>
    <n v="0"/>
    <n v="0"/>
    <m/>
    <m/>
    <m/>
    <m/>
    <m/>
    <m/>
    <m/>
    <m/>
    <n v="1495977"/>
    <n v="1786531"/>
    <n v="2153930"/>
    <n v="1730176"/>
    <n v="2246642"/>
    <n v="2517104"/>
    <n v="149237"/>
    <n v="65780"/>
    <n v="0"/>
    <n v="0"/>
    <m/>
    <m/>
    <n v="159"/>
    <n v="192"/>
    <n v="261"/>
    <n v="210"/>
    <n v="336"/>
    <n v="378"/>
    <n v="21"/>
    <n v="0"/>
    <n v="0"/>
    <n v="0"/>
    <n v="0"/>
    <n v="0"/>
    <n v="9408.6603773584902"/>
    <n v="9304.8489583333339"/>
    <n v="8252.6053639846741"/>
    <n v="8238.9333333333325"/>
    <n v="6686.4345238095239"/>
    <n v="6659.0052910052909"/>
    <n v="7106.5238095238092"/>
    <n v="0"/>
    <n v="0"/>
    <n v="0"/>
    <n v="0"/>
    <n v="0"/>
    <n v="84677.943396226416"/>
    <n v="83743.640625"/>
    <n v="74273.448275862072"/>
    <n v="74150.399999999994"/>
    <n v="60177.910714285717"/>
    <n v="59931.047619047618"/>
    <n v="63958.714285714283"/>
    <n v="0"/>
    <n v="0"/>
    <n v="0"/>
    <n v="0"/>
    <n v="0"/>
    <n v="69872.388749206322"/>
    <n v="69438.006805794605"/>
    <n v="17"/>
    <n v="20"/>
    <n v="27"/>
    <n v="22"/>
    <n v="37"/>
    <n v="41"/>
    <n v="2"/>
    <n v="0"/>
    <n v="0"/>
    <n v="0"/>
    <n v="0"/>
    <n v="0"/>
    <n v="83"/>
    <n v="83"/>
    <n v="1439525.0377358492"/>
    <n v="1674872.8125"/>
    <n v="2005383.1034482759"/>
    <n v="1631308.7999999998"/>
    <n v="2226582.6964285714"/>
    <n v="2457172.9523809524"/>
    <n v="127917.42857142857"/>
    <n v="0"/>
    <n v="0"/>
    <n v="0"/>
    <n v="0"/>
    <n v="0"/>
    <n v="5799408.2661841251"/>
    <n v="5763354.5648809522"/>
  </r>
  <r>
    <x v="0"/>
    <s v="Gadsden State Community College"/>
    <s v="Met the criteria for Two-Year 2 in 2013-14 and 2014-15."/>
    <n v="101240"/>
    <x v="6"/>
    <m/>
    <m/>
    <m/>
    <m/>
    <m/>
    <m/>
    <m/>
    <m/>
    <m/>
    <m/>
    <m/>
    <m/>
    <m/>
    <m/>
    <m/>
    <m/>
    <m/>
    <m/>
    <m/>
    <m/>
    <m/>
    <m/>
    <m/>
    <m/>
    <m/>
    <m/>
    <m/>
    <m/>
    <m/>
    <m/>
    <m/>
    <m/>
    <m/>
    <m/>
    <m/>
    <m/>
    <m/>
    <m/>
    <m/>
    <m/>
    <n v="150"/>
    <n v="150"/>
    <m/>
    <m/>
    <m/>
    <m/>
    <m/>
    <m/>
    <m/>
    <m/>
    <m/>
    <m/>
    <m/>
    <m/>
    <m/>
    <m/>
    <m/>
    <m/>
    <n v="8032091"/>
    <n v="8349843"/>
    <n v="0"/>
    <n v="0"/>
    <n v="0"/>
    <n v="0"/>
    <n v="0"/>
    <n v="0"/>
    <n v="0"/>
    <n v="0"/>
    <n v="0"/>
    <n v="0"/>
    <n v="1350"/>
    <n v="1350"/>
    <n v="0"/>
    <n v="0"/>
    <n v="0"/>
    <n v="0"/>
    <n v="0"/>
    <n v="0"/>
    <n v="0"/>
    <n v="0"/>
    <n v="0"/>
    <n v="0"/>
    <n v="5949.6970370370373"/>
    <n v="6185.068888888889"/>
    <n v="0"/>
    <n v="0"/>
    <n v="0"/>
    <n v="0"/>
    <n v="0"/>
    <n v="0"/>
    <n v="0"/>
    <n v="0"/>
    <n v="0"/>
    <n v="0"/>
    <n v="53547.273333333338"/>
    <n v="55665.62"/>
    <n v="53547.273333333338"/>
    <n v="55665.62"/>
    <n v="0"/>
    <n v="0"/>
    <n v="0"/>
    <n v="0"/>
    <n v="0"/>
    <n v="0"/>
    <n v="0"/>
    <n v="0"/>
    <n v="0"/>
    <n v="0"/>
    <n v="150"/>
    <n v="150"/>
    <n v="150"/>
    <n v="150"/>
    <n v="0"/>
    <n v="0"/>
    <n v="0"/>
    <n v="0"/>
    <n v="0"/>
    <n v="0"/>
    <n v="0"/>
    <n v="0"/>
    <n v="0"/>
    <n v="0"/>
    <n v="8032091.0000000009"/>
    <n v="8349843"/>
    <n v="8032091.0000000009"/>
    <n v="8349843"/>
  </r>
  <r>
    <x v="0"/>
    <s v="Jefferson State Community College"/>
    <m/>
    <n v="101505"/>
    <x v="6"/>
    <m/>
    <m/>
    <m/>
    <m/>
    <m/>
    <m/>
    <m/>
    <m/>
    <m/>
    <m/>
    <m/>
    <m/>
    <m/>
    <m/>
    <m/>
    <m/>
    <m/>
    <m/>
    <m/>
    <m/>
    <m/>
    <m/>
    <m/>
    <m/>
    <m/>
    <m/>
    <m/>
    <m/>
    <m/>
    <m/>
    <m/>
    <m/>
    <m/>
    <m/>
    <m/>
    <m/>
    <m/>
    <m/>
    <m/>
    <m/>
    <n v="130"/>
    <n v="130"/>
    <m/>
    <m/>
    <m/>
    <m/>
    <n v="13"/>
    <n v="11"/>
    <m/>
    <m/>
    <m/>
    <m/>
    <m/>
    <m/>
    <m/>
    <m/>
    <m/>
    <m/>
    <n v="8060381"/>
    <n v="7845746"/>
    <n v="0"/>
    <n v="0"/>
    <n v="0"/>
    <n v="0"/>
    <n v="0"/>
    <n v="0"/>
    <n v="0"/>
    <n v="0"/>
    <n v="0"/>
    <n v="0"/>
    <n v="1326"/>
    <n v="1302"/>
    <n v="0"/>
    <n v="0"/>
    <n v="0"/>
    <n v="0"/>
    <n v="0"/>
    <n v="0"/>
    <n v="0"/>
    <n v="0"/>
    <n v="0"/>
    <n v="0"/>
    <n v="6078.7187028657618"/>
    <n v="6025.9185867895549"/>
    <n v="0"/>
    <n v="0"/>
    <n v="0"/>
    <n v="0"/>
    <n v="0"/>
    <n v="0"/>
    <n v="0"/>
    <n v="0"/>
    <n v="0"/>
    <n v="0"/>
    <n v="54708.468325791859"/>
    <n v="54233.267281105997"/>
    <n v="54708.468325791859"/>
    <n v="54233.267281105997"/>
    <n v="0"/>
    <n v="0"/>
    <n v="0"/>
    <n v="0"/>
    <n v="0"/>
    <n v="0"/>
    <n v="0"/>
    <n v="0"/>
    <n v="0"/>
    <n v="0"/>
    <n v="143"/>
    <n v="141"/>
    <n v="143"/>
    <n v="141"/>
    <n v="0"/>
    <n v="0"/>
    <n v="0"/>
    <n v="0"/>
    <n v="0"/>
    <n v="0"/>
    <n v="0"/>
    <n v="0"/>
    <n v="0"/>
    <n v="0"/>
    <n v="7823310.9705882361"/>
    <n v="7646890.6866359459"/>
    <n v="7823310.9705882361"/>
    <n v="7646890.6866359459"/>
  </r>
  <r>
    <x v="0"/>
    <s v="John C. Calhoun State Community College "/>
    <m/>
    <n v="101514"/>
    <x v="6"/>
    <m/>
    <m/>
    <m/>
    <m/>
    <m/>
    <m/>
    <m/>
    <m/>
    <m/>
    <m/>
    <m/>
    <m/>
    <m/>
    <m/>
    <m/>
    <m/>
    <m/>
    <m/>
    <m/>
    <m/>
    <m/>
    <m/>
    <m/>
    <m/>
    <m/>
    <m/>
    <m/>
    <m/>
    <m/>
    <m/>
    <m/>
    <m/>
    <m/>
    <m/>
    <m/>
    <m/>
    <m/>
    <m/>
    <m/>
    <m/>
    <n v="143"/>
    <n v="143"/>
    <m/>
    <m/>
    <m/>
    <m/>
    <n v="0"/>
    <n v="0"/>
    <m/>
    <m/>
    <m/>
    <m/>
    <m/>
    <m/>
    <m/>
    <m/>
    <m/>
    <m/>
    <n v="7828435"/>
    <n v="7858927"/>
    <n v="0"/>
    <n v="0"/>
    <n v="0"/>
    <n v="0"/>
    <n v="0"/>
    <n v="0"/>
    <n v="0"/>
    <n v="0"/>
    <n v="0"/>
    <n v="0"/>
    <n v="1287"/>
    <n v="1287"/>
    <n v="0"/>
    <n v="0"/>
    <n v="0"/>
    <n v="0"/>
    <n v="0"/>
    <n v="0"/>
    <n v="0"/>
    <n v="0"/>
    <n v="0"/>
    <n v="0"/>
    <n v="6082.7000777000776"/>
    <n v="6106.3923853923852"/>
    <n v="0"/>
    <n v="0"/>
    <n v="0"/>
    <n v="0"/>
    <n v="0"/>
    <n v="0"/>
    <n v="0"/>
    <n v="0"/>
    <n v="0"/>
    <n v="0"/>
    <n v="54744.3006993007"/>
    <n v="54957.531468531466"/>
    <n v="54744.3006993007"/>
    <n v="54957.531468531466"/>
    <n v="0"/>
    <n v="0"/>
    <n v="0"/>
    <n v="0"/>
    <n v="0"/>
    <n v="0"/>
    <n v="0"/>
    <n v="0"/>
    <n v="0"/>
    <n v="0"/>
    <n v="143"/>
    <n v="143"/>
    <n v="143"/>
    <n v="143"/>
    <n v="0"/>
    <n v="0"/>
    <n v="0"/>
    <n v="0"/>
    <n v="0"/>
    <n v="0"/>
    <n v="0"/>
    <n v="0"/>
    <n v="0"/>
    <n v="0"/>
    <n v="7828435"/>
    <n v="7858927"/>
    <n v="7828435"/>
    <n v="7858927"/>
  </r>
  <r>
    <x v="0"/>
    <s v="Wallace Community College - Hanceville"/>
    <s v="Reclassified: Met the criteria for Two-Year 2 in 2012-13, 2013-14, and 2014-15."/>
    <n v="101295"/>
    <x v="7"/>
    <m/>
    <m/>
    <m/>
    <m/>
    <m/>
    <m/>
    <m/>
    <m/>
    <m/>
    <m/>
    <m/>
    <m/>
    <m/>
    <m/>
    <m/>
    <m/>
    <m/>
    <m/>
    <m/>
    <m/>
    <m/>
    <m/>
    <m/>
    <m/>
    <m/>
    <m/>
    <m/>
    <m/>
    <m/>
    <m/>
    <m/>
    <m/>
    <m/>
    <m/>
    <m/>
    <m/>
    <m/>
    <m/>
    <m/>
    <m/>
    <n v="127"/>
    <n v="127"/>
    <m/>
    <m/>
    <m/>
    <m/>
    <n v="1"/>
    <n v="1"/>
    <m/>
    <m/>
    <m/>
    <m/>
    <m/>
    <m/>
    <m/>
    <m/>
    <m/>
    <m/>
    <n v="6749138"/>
    <n v="6950948"/>
    <n v="0"/>
    <n v="0"/>
    <n v="0"/>
    <n v="0"/>
    <n v="0"/>
    <n v="0"/>
    <n v="0"/>
    <n v="0"/>
    <n v="0"/>
    <n v="0"/>
    <n v="1155"/>
    <n v="1155"/>
    <n v="0"/>
    <n v="0"/>
    <n v="0"/>
    <n v="0"/>
    <n v="0"/>
    <n v="0"/>
    <n v="0"/>
    <n v="0"/>
    <n v="0"/>
    <n v="0"/>
    <n v="5843.4095238095242"/>
    <n v="6018.1367965367963"/>
    <n v="0"/>
    <n v="0"/>
    <n v="0"/>
    <n v="0"/>
    <n v="0"/>
    <n v="0"/>
    <n v="0"/>
    <n v="0"/>
    <n v="0"/>
    <n v="0"/>
    <n v="52590.685714285719"/>
    <n v="54163.231168831167"/>
    <n v="52590.685714285719"/>
    <n v="54163.231168831167"/>
    <n v="0"/>
    <n v="0"/>
    <n v="0"/>
    <n v="0"/>
    <n v="0"/>
    <n v="0"/>
    <n v="0"/>
    <n v="0"/>
    <n v="0"/>
    <n v="0"/>
    <n v="128"/>
    <n v="128"/>
    <n v="128"/>
    <n v="128"/>
    <n v="0"/>
    <n v="0"/>
    <n v="0"/>
    <n v="0"/>
    <n v="0"/>
    <n v="0"/>
    <n v="0"/>
    <n v="0"/>
    <n v="0"/>
    <n v="0"/>
    <n v="6731607.771428572"/>
    <n v="6932893.5896103894"/>
    <n v="6731607.771428572"/>
    <n v="6932893.5896103894"/>
  </r>
  <r>
    <x v="0"/>
    <s v="Bevill State Community College"/>
    <m/>
    <n v="102429"/>
    <x v="7"/>
    <m/>
    <m/>
    <m/>
    <m/>
    <m/>
    <m/>
    <m/>
    <m/>
    <m/>
    <m/>
    <m/>
    <m/>
    <m/>
    <m/>
    <m/>
    <m/>
    <m/>
    <m/>
    <m/>
    <m/>
    <m/>
    <m/>
    <m/>
    <m/>
    <m/>
    <m/>
    <m/>
    <m/>
    <m/>
    <m/>
    <m/>
    <m/>
    <m/>
    <m/>
    <m/>
    <m/>
    <m/>
    <m/>
    <m/>
    <m/>
    <n v="111"/>
    <n v="112"/>
    <m/>
    <m/>
    <m/>
    <m/>
    <m/>
    <n v="2"/>
    <m/>
    <m/>
    <m/>
    <m/>
    <m/>
    <m/>
    <m/>
    <m/>
    <m/>
    <m/>
    <n v="6146670"/>
    <n v="6288098"/>
    <n v="0"/>
    <n v="0"/>
    <n v="0"/>
    <n v="0"/>
    <n v="0"/>
    <n v="0"/>
    <n v="0"/>
    <n v="0"/>
    <n v="0"/>
    <n v="0"/>
    <n v="999"/>
    <n v="1032"/>
    <n v="0"/>
    <n v="0"/>
    <n v="0"/>
    <n v="0"/>
    <n v="0"/>
    <n v="0"/>
    <n v="0"/>
    <n v="0"/>
    <n v="0"/>
    <n v="0"/>
    <n v="6152.8228228228227"/>
    <n v="6093.1182170542634"/>
    <n v="0"/>
    <n v="0"/>
    <n v="0"/>
    <n v="0"/>
    <n v="0"/>
    <n v="0"/>
    <n v="0"/>
    <n v="0"/>
    <n v="0"/>
    <n v="0"/>
    <n v="55375.405405405407"/>
    <n v="54838.063953488367"/>
    <n v="55375.405405405407"/>
    <n v="54838.063953488359"/>
    <n v="0"/>
    <n v="0"/>
    <n v="0"/>
    <n v="0"/>
    <n v="0"/>
    <n v="0"/>
    <n v="0"/>
    <n v="0"/>
    <n v="0"/>
    <n v="0"/>
    <n v="111"/>
    <n v="114"/>
    <n v="111"/>
    <n v="114"/>
    <n v="0"/>
    <n v="0"/>
    <n v="0"/>
    <n v="0"/>
    <n v="0"/>
    <n v="0"/>
    <n v="0"/>
    <n v="0"/>
    <n v="0"/>
    <n v="0"/>
    <n v="6146670"/>
    <n v="6251539.2906976733"/>
    <n v="6146670"/>
    <n v="6251539.2906976733"/>
  </r>
  <r>
    <x v="0"/>
    <s v="Bishop State Community College"/>
    <m/>
    <n v="102030"/>
    <x v="7"/>
    <m/>
    <m/>
    <m/>
    <m/>
    <m/>
    <m/>
    <m/>
    <m/>
    <m/>
    <m/>
    <m/>
    <m/>
    <m/>
    <m/>
    <m/>
    <m/>
    <m/>
    <m/>
    <m/>
    <m/>
    <m/>
    <m/>
    <m/>
    <m/>
    <m/>
    <m/>
    <m/>
    <m/>
    <m/>
    <m/>
    <m/>
    <m/>
    <m/>
    <m/>
    <m/>
    <m/>
    <m/>
    <m/>
    <m/>
    <m/>
    <n v="83"/>
    <n v="89"/>
    <m/>
    <m/>
    <m/>
    <m/>
    <m/>
    <n v="1"/>
    <m/>
    <m/>
    <m/>
    <m/>
    <m/>
    <m/>
    <m/>
    <m/>
    <m/>
    <m/>
    <n v="4610915"/>
    <n v="4867085"/>
    <n v="0"/>
    <n v="0"/>
    <n v="0"/>
    <n v="0"/>
    <n v="0"/>
    <n v="0"/>
    <n v="0"/>
    <n v="0"/>
    <n v="0"/>
    <n v="0"/>
    <n v="747"/>
    <n v="813"/>
    <n v="0"/>
    <n v="0"/>
    <n v="0"/>
    <n v="0"/>
    <n v="0"/>
    <n v="0"/>
    <n v="0"/>
    <n v="0"/>
    <n v="0"/>
    <n v="0"/>
    <n v="6172.5769745649268"/>
    <n v="5986.5744157441577"/>
    <n v="0"/>
    <n v="0"/>
    <n v="0"/>
    <n v="0"/>
    <n v="0"/>
    <n v="0"/>
    <n v="0"/>
    <n v="0"/>
    <n v="0"/>
    <n v="0"/>
    <n v="55553.192771084345"/>
    <n v="53879.16974169742"/>
    <n v="55553.192771084352"/>
    <n v="53879.16974169742"/>
    <n v="0"/>
    <n v="0"/>
    <n v="0"/>
    <n v="0"/>
    <n v="0"/>
    <n v="0"/>
    <n v="0"/>
    <n v="0"/>
    <n v="0"/>
    <n v="0"/>
    <n v="83"/>
    <n v="90"/>
    <n v="83"/>
    <n v="90"/>
    <n v="0"/>
    <n v="0"/>
    <n v="0"/>
    <n v="0"/>
    <n v="0"/>
    <n v="0"/>
    <n v="0"/>
    <n v="0"/>
    <n v="0"/>
    <n v="0"/>
    <n v="4610915.0000000009"/>
    <n v="4849125.2767527681"/>
    <n v="4610915.0000000009"/>
    <n v="4849125.2767527681"/>
  </r>
  <r>
    <x v="0"/>
    <s v="Central Alabama Community College"/>
    <s v="Reclassified: Met the criteria for Two-Year 3 in 2012-13, 2013-14, and 2014-15."/>
    <n v="100760"/>
    <x v="8"/>
    <m/>
    <m/>
    <m/>
    <m/>
    <m/>
    <m/>
    <m/>
    <m/>
    <m/>
    <m/>
    <m/>
    <m/>
    <m/>
    <m/>
    <m/>
    <m/>
    <m/>
    <m/>
    <m/>
    <m/>
    <m/>
    <m/>
    <m/>
    <m/>
    <m/>
    <m/>
    <m/>
    <m/>
    <m/>
    <m/>
    <m/>
    <m/>
    <m/>
    <m/>
    <m/>
    <m/>
    <m/>
    <m/>
    <m/>
    <m/>
    <n v="55"/>
    <n v="52"/>
    <m/>
    <m/>
    <m/>
    <m/>
    <n v="3"/>
    <n v="4"/>
    <m/>
    <m/>
    <m/>
    <m/>
    <m/>
    <m/>
    <m/>
    <m/>
    <m/>
    <m/>
    <n v="3082464"/>
    <n v="3000636"/>
    <n v="0"/>
    <n v="0"/>
    <n v="0"/>
    <n v="0"/>
    <n v="0"/>
    <n v="0"/>
    <n v="0"/>
    <n v="0"/>
    <n v="0"/>
    <n v="0"/>
    <n v="531"/>
    <n v="516"/>
    <n v="0"/>
    <n v="0"/>
    <n v="0"/>
    <n v="0"/>
    <n v="0"/>
    <n v="0"/>
    <n v="0"/>
    <n v="0"/>
    <n v="0"/>
    <n v="0"/>
    <n v="5805.0169491525421"/>
    <n v="5815.1860465116279"/>
    <n v="0"/>
    <n v="0"/>
    <n v="0"/>
    <n v="0"/>
    <n v="0"/>
    <n v="0"/>
    <n v="0"/>
    <n v="0"/>
    <n v="0"/>
    <n v="0"/>
    <n v="52245.152542372882"/>
    <n v="52336.674418604649"/>
    <n v="52245.152542372882"/>
    <n v="52336.674418604649"/>
    <n v="0"/>
    <n v="0"/>
    <n v="0"/>
    <n v="0"/>
    <n v="0"/>
    <n v="0"/>
    <n v="0"/>
    <n v="0"/>
    <n v="0"/>
    <n v="0"/>
    <n v="58"/>
    <n v="56"/>
    <n v="58"/>
    <n v="56"/>
    <n v="0"/>
    <n v="0"/>
    <n v="0"/>
    <n v="0"/>
    <n v="0"/>
    <n v="0"/>
    <n v="0"/>
    <n v="0"/>
    <n v="0"/>
    <n v="0"/>
    <n v="3030218.8474576273"/>
    <n v="2930853.7674418604"/>
    <n v="3030218.8474576273"/>
    <n v="2930853.7674418604"/>
  </r>
  <r>
    <x v="0"/>
    <s v="Enterprise-Ozark Community College"/>
    <s v="Met the criteria for Two-Year 3 in 2014-15."/>
    <n v="101143"/>
    <x v="7"/>
    <m/>
    <m/>
    <m/>
    <m/>
    <m/>
    <m/>
    <m/>
    <m/>
    <m/>
    <m/>
    <m/>
    <m/>
    <m/>
    <m/>
    <m/>
    <m/>
    <m/>
    <m/>
    <m/>
    <m/>
    <m/>
    <m/>
    <m/>
    <m/>
    <m/>
    <m/>
    <m/>
    <m/>
    <m/>
    <m/>
    <m/>
    <m/>
    <m/>
    <m/>
    <m/>
    <m/>
    <m/>
    <m/>
    <m/>
    <m/>
    <n v="67"/>
    <n v="57"/>
    <m/>
    <m/>
    <m/>
    <m/>
    <n v="2"/>
    <n v="1"/>
    <m/>
    <m/>
    <m/>
    <m/>
    <m/>
    <m/>
    <m/>
    <m/>
    <m/>
    <m/>
    <n v="3923144"/>
    <n v="3312082"/>
    <n v="0"/>
    <n v="0"/>
    <n v="0"/>
    <n v="0"/>
    <n v="0"/>
    <n v="0"/>
    <n v="0"/>
    <n v="0"/>
    <n v="0"/>
    <n v="0"/>
    <n v="627"/>
    <n v="525"/>
    <n v="0"/>
    <n v="0"/>
    <n v="0"/>
    <n v="0"/>
    <n v="0"/>
    <n v="0"/>
    <n v="0"/>
    <n v="0"/>
    <n v="0"/>
    <n v="0"/>
    <n v="6257.0079744816585"/>
    <n v="6308.7276190476186"/>
    <n v="0"/>
    <n v="0"/>
    <n v="0"/>
    <n v="0"/>
    <n v="0"/>
    <n v="0"/>
    <n v="0"/>
    <n v="0"/>
    <n v="0"/>
    <n v="0"/>
    <n v="56313.071770334929"/>
    <n v="56778.548571428568"/>
    <n v="56313.071770334929"/>
    <n v="56778.548571428568"/>
    <n v="0"/>
    <n v="0"/>
    <n v="0"/>
    <n v="0"/>
    <n v="0"/>
    <n v="0"/>
    <n v="0"/>
    <n v="0"/>
    <n v="0"/>
    <n v="0"/>
    <n v="69"/>
    <n v="58"/>
    <n v="69"/>
    <n v="58"/>
    <n v="0"/>
    <n v="0"/>
    <n v="0"/>
    <n v="0"/>
    <n v="0"/>
    <n v="0"/>
    <n v="0"/>
    <n v="0"/>
    <n v="0"/>
    <n v="0"/>
    <n v="3885601.9521531099"/>
    <n v="3293155.8171428568"/>
    <n v="3885601.9521531099"/>
    <n v="3293155.8171428568"/>
  </r>
  <r>
    <x v="0"/>
    <s v="George C. Wallace State Community College - Dothan"/>
    <m/>
    <n v="101286"/>
    <x v="7"/>
    <m/>
    <m/>
    <m/>
    <m/>
    <m/>
    <m/>
    <m/>
    <m/>
    <m/>
    <m/>
    <m/>
    <m/>
    <m/>
    <m/>
    <m/>
    <m/>
    <m/>
    <m/>
    <m/>
    <m/>
    <m/>
    <m/>
    <m/>
    <m/>
    <m/>
    <m/>
    <m/>
    <m/>
    <m/>
    <m/>
    <m/>
    <m/>
    <m/>
    <m/>
    <m/>
    <m/>
    <m/>
    <m/>
    <m/>
    <m/>
    <n v="130"/>
    <n v="131"/>
    <m/>
    <m/>
    <m/>
    <m/>
    <n v="0"/>
    <n v="0"/>
    <m/>
    <m/>
    <m/>
    <m/>
    <m/>
    <m/>
    <m/>
    <m/>
    <m/>
    <m/>
    <n v="6486477"/>
    <n v="6460030"/>
    <n v="0"/>
    <n v="0"/>
    <n v="0"/>
    <n v="0"/>
    <n v="0"/>
    <n v="0"/>
    <n v="0"/>
    <n v="0"/>
    <n v="0"/>
    <n v="0"/>
    <n v="1170"/>
    <n v="1179"/>
    <n v="0"/>
    <n v="0"/>
    <n v="0"/>
    <n v="0"/>
    <n v="0"/>
    <n v="0"/>
    <n v="0"/>
    <n v="0"/>
    <n v="0"/>
    <n v="0"/>
    <n v="5543.9974358974359"/>
    <n v="5479.2451229855806"/>
    <n v="0"/>
    <n v="0"/>
    <n v="0"/>
    <n v="0"/>
    <n v="0"/>
    <n v="0"/>
    <n v="0"/>
    <n v="0"/>
    <n v="0"/>
    <n v="0"/>
    <n v="49895.976923076923"/>
    <n v="49313.206106870224"/>
    <n v="49895.976923076923"/>
    <n v="49313.206106870224"/>
    <n v="0"/>
    <n v="0"/>
    <n v="0"/>
    <n v="0"/>
    <n v="0"/>
    <n v="0"/>
    <n v="0"/>
    <n v="0"/>
    <n v="0"/>
    <n v="0"/>
    <n v="130"/>
    <n v="131"/>
    <n v="130"/>
    <n v="131"/>
    <n v="0"/>
    <n v="0"/>
    <n v="0"/>
    <n v="0"/>
    <n v="0"/>
    <n v="0"/>
    <n v="0"/>
    <n v="0"/>
    <n v="0"/>
    <n v="0"/>
    <n v="6486477"/>
    <n v="6460029.9999999991"/>
    <n v="6486477"/>
    <n v="6460029.9999999991"/>
  </r>
  <r>
    <x v="0"/>
    <s v="James H. Faulkner State Community College"/>
    <m/>
    <n v="101161"/>
    <x v="7"/>
    <m/>
    <m/>
    <m/>
    <m/>
    <m/>
    <m/>
    <m/>
    <m/>
    <m/>
    <m/>
    <m/>
    <m/>
    <m/>
    <m/>
    <m/>
    <m/>
    <m/>
    <m/>
    <m/>
    <m/>
    <m/>
    <m/>
    <m/>
    <m/>
    <m/>
    <m/>
    <m/>
    <m/>
    <m/>
    <m/>
    <m/>
    <m/>
    <m/>
    <m/>
    <m/>
    <m/>
    <m/>
    <m/>
    <m/>
    <m/>
    <n v="65"/>
    <n v="64"/>
    <m/>
    <m/>
    <m/>
    <m/>
    <n v="16"/>
    <n v="14"/>
    <m/>
    <m/>
    <m/>
    <m/>
    <m/>
    <m/>
    <m/>
    <m/>
    <m/>
    <m/>
    <n v="4751845"/>
    <n v="4552265"/>
    <n v="0"/>
    <n v="0"/>
    <n v="0"/>
    <n v="0"/>
    <n v="0"/>
    <n v="0"/>
    <n v="0"/>
    <n v="0"/>
    <n v="0"/>
    <n v="0"/>
    <n v="777"/>
    <n v="744"/>
    <n v="0"/>
    <n v="0"/>
    <n v="0"/>
    <n v="0"/>
    <n v="0"/>
    <n v="0"/>
    <n v="0"/>
    <n v="0"/>
    <n v="0"/>
    <n v="0"/>
    <n v="6115.6306306306305"/>
    <n v="6118.635752688172"/>
    <n v="0"/>
    <n v="0"/>
    <n v="0"/>
    <n v="0"/>
    <n v="0"/>
    <n v="0"/>
    <n v="0"/>
    <n v="0"/>
    <n v="0"/>
    <n v="0"/>
    <n v="55040.675675675673"/>
    <n v="55067.721774193546"/>
    <n v="55040.675675675673"/>
    <n v="55067.721774193538"/>
    <n v="0"/>
    <n v="0"/>
    <n v="0"/>
    <n v="0"/>
    <n v="0"/>
    <n v="0"/>
    <n v="0"/>
    <n v="0"/>
    <n v="0"/>
    <n v="0"/>
    <n v="81"/>
    <n v="78"/>
    <n v="81"/>
    <n v="78"/>
    <n v="0"/>
    <n v="0"/>
    <n v="0"/>
    <n v="0"/>
    <n v="0"/>
    <n v="0"/>
    <n v="0"/>
    <n v="0"/>
    <n v="0"/>
    <n v="0"/>
    <n v="4458294.7297297297"/>
    <n v="4295282.2983870963"/>
    <n v="4458294.7297297297"/>
    <n v="4295282.2983870963"/>
  </r>
  <r>
    <x v="0"/>
    <s v="Lawson State Community College "/>
    <m/>
    <n v="101569"/>
    <x v="7"/>
    <m/>
    <m/>
    <m/>
    <m/>
    <m/>
    <m/>
    <m/>
    <m/>
    <m/>
    <m/>
    <m/>
    <m/>
    <m/>
    <m/>
    <m/>
    <m/>
    <m/>
    <m/>
    <m/>
    <m/>
    <m/>
    <m/>
    <m/>
    <m/>
    <m/>
    <m/>
    <m/>
    <m/>
    <m/>
    <m/>
    <m/>
    <m/>
    <m/>
    <m/>
    <m/>
    <m/>
    <m/>
    <m/>
    <m/>
    <m/>
    <n v="81"/>
    <n v="78"/>
    <m/>
    <m/>
    <m/>
    <m/>
    <m/>
    <m/>
    <m/>
    <m/>
    <m/>
    <m/>
    <m/>
    <m/>
    <m/>
    <m/>
    <m/>
    <m/>
    <n v="4377831"/>
    <n v="4106190"/>
    <n v="0"/>
    <n v="0"/>
    <n v="0"/>
    <n v="0"/>
    <n v="0"/>
    <n v="0"/>
    <n v="0"/>
    <n v="0"/>
    <n v="0"/>
    <n v="0"/>
    <n v="729"/>
    <n v="702"/>
    <n v="0"/>
    <n v="0"/>
    <n v="0"/>
    <n v="0"/>
    <n v="0"/>
    <n v="0"/>
    <n v="0"/>
    <n v="0"/>
    <n v="0"/>
    <n v="0"/>
    <n v="6005.2551440329216"/>
    <n v="5849.2735042735039"/>
    <n v="0"/>
    <n v="0"/>
    <n v="0"/>
    <n v="0"/>
    <n v="0"/>
    <n v="0"/>
    <n v="0"/>
    <n v="0"/>
    <n v="0"/>
    <n v="0"/>
    <n v="54047.296296296292"/>
    <n v="52643.461538461532"/>
    <n v="54047.296296296299"/>
    <n v="52643.461538461532"/>
    <n v="0"/>
    <n v="0"/>
    <n v="0"/>
    <n v="0"/>
    <n v="0"/>
    <n v="0"/>
    <n v="0"/>
    <n v="0"/>
    <n v="0"/>
    <n v="0"/>
    <n v="81"/>
    <n v="78"/>
    <n v="81"/>
    <n v="78"/>
    <n v="0"/>
    <n v="0"/>
    <n v="0"/>
    <n v="0"/>
    <n v="0"/>
    <n v="0"/>
    <n v="0"/>
    <n v="0"/>
    <n v="0"/>
    <n v="0"/>
    <n v="4377831"/>
    <n v="4106189.9999999995"/>
    <n v="4377831"/>
    <n v="4106189.9999999995"/>
  </r>
  <r>
    <x v="0"/>
    <s v="Northeast Alabama State Community College "/>
    <m/>
    <n v="101897"/>
    <x v="7"/>
    <m/>
    <m/>
    <m/>
    <m/>
    <m/>
    <m/>
    <m/>
    <m/>
    <m/>
    <m/>
    <m/>
    <m/>
    <m/>
    <m/>
    <m/>
    <m/>
    <m/>
    <m/>
    <m/>
    <m/>
    <m/>
    <m/>
    <m/>
    <m/>
    <m/>
    <m/>
    <m/>
    <m/>
    <m/>
    <m/>
    <m/>
    <m/>
    <m/>
    <m/>
    <m/>
    <m/>
    <m/>
    <m/>
    <m/>
    <m/>
    <n v="50"/>
    <n v="46"/>
    <m/>
    <m/>
    <m/>
    <m/>
    <n v="8"/>
    <n v="10"/>
    <m/>
    <m/>
    <m/>
    <m/>
    <m/>
    <m/>
    <m/>
    <m/>
    <m/>
    <m/>
    <n v="3330262"/>
    <n v="3218406"/>
    <n v="0"/>
    <n v="0"/>
    <n v="0"/>
    <n v="0"/>
    <n v="0"/>
    <n v="0"/>
    <n v="0"/>
    <n v="0"/>
    <n v="0"/>
    <n v="0"/>
    <n v="546"/>
    <n v="534"/>
    <n v="0"/>
    <n v="0"/>
    <n v="0"/>
    <n v="0"/>
    <n v="0"/>
    <n v="0"/>
    <n v="0"/>
    <n v="0"/>
    <n v="0"/>
    <n v="0"/>
    <n v="6099.3809523809523"/>
    <n v="6026.9775280898875"/>
    <n v="0"/>
    <n v="0"/>
    <n v="0"/>
    <n v="0"/>
    <n v="0"/>
    <n v="0"/>
    <n v="0"/>
    <n v="0"/>
    <n v="0"/>
    <n v="0"/>
    <n v="54894.428571428572"/>
    <n v="54242.79775280899"/>
    <n v="54894.428571428572"/>
    <n v="54242.79775280899"/>
    <n v="0"/>
    <n v="0"/>
    <n v="0"/>
    <n v="0"/>
    <n v="0"/>
    <n v="0"/>
    <n v="0"/>
    <n v="0"/>
    <n v="0"/>
    <n v="0"/>
    <n v="58"/>
    <n v="56"/>
    <n v="58"/>
    <n v="56"/>
    <n v="0"/>
    <n v="0"/>
    <n v="0"/>
    <n v="0"/>
    <n v="0"/>
    <n v="0"/>
    <n v="0"/>
    <n v="0"/>
    <n v="0"/>
    <n v="0"/>
    <n v="3183876.8571428573"/>
    <n v="3037596.6741573033"/>
    <n v="3183876.8571428573"/>
    <n v="3037596.6741573033"/>
  </r>
  <r>
    <x v="0"/>
    <s v="Northwest-Shoals Community College"/>
    <m/>
    <n v="101736"/>
    <x v="7"/>
    <m/>
    <m/>
    <m/>
    <m/>
    <m/>
    <m/>
    <m/>
    <m/>
    <m/>
    <m/>
    <m/>
    <m/>
    <m/>
    <m/>
    <m/>
    <m/>
    <m/>
    <m/>
    <m/>
    <m/>
    <m/>
    <m/>
    <m/>
    <m/>
    <m/>
    <m/>
    <m/>
    <m/>
    <m/>
    <m/>
    <m/>
    <m/>
    <m/>
    <m/>
    <m/>
    <m/>
    <m/>
    <m/>
    <m/>
    <m/>
    <n v="73"/>
    <n v="67"/>
    <m/>
    <m/>
    <m/>
    <m/>
    <n v="2"/>
    <m/>
    <m/>
    <m/>
    <m/>
    <m/>
    <m/>
    <m/>
    <m/>
    <m/>
    <m/>
    <m/>
    <n v="4123332"/>
    <n v="3697484"/>
    <n v="0"/>
    <n v="0"/>
    <n v="0"/>
    <n v="0"/>
    <n v="0"/>
    <n v="0"/>
    <n v="0"/>
    <n v="0"/>
    <n v="0"/>
    <n v="0"/>
    <n v="681"/>
    <n v="603"/>
    <n v="0"/>
    <n v="0"/>
    <n v="0"/>
    <n v="0"/>
    <n v="0"/>
    <n v="0"/>
    <n v="0"/>
    <n v="0"/>
    <n v="0"/>
    <n v="0"/>
    <n v="6054.8193832599118"/>
    <n v="6131.8142620232175"/>
    <n v="0"/>
    <n v="0"/>
    <n v="0"/>
    <n v="0"/>
    <n v="0"/>
    <n v="0"/>
    <n v="0"/>
    <n v="0"/>
    <n v="0"/>
    <n v="0"/>
    <n v="54493.374449339208"/>
    <n v="55186.328358208957"/>
    <n v="54493.374449339208"/>
    <n v="55186.328358208957"/>
    <n v="0"/>
    <n v="0"/>
    <n v="0"/>
    <n v="0"/>
    <n v="0"/>
    <n v="0"/>
    <n v="0"/>
    <n v="0"/>
    <n v="0"/>
    <n v="0"/>
    <n v="75"/>
    <n v="67"/>
    <n v="75"/>
    <n v="67"/>
    <n v="0"/>
    <n v="0"/>
    <n v="0"/>
    <n v="0"/>
    <n v="0"/>
    <n v="0"/>
    <n v="0"/>
    <n v="0"/>
    <n v="0"/>
    <n v="0"/>
    <n v="4087003.0837004404"/>
    <n v="3697484"/>
    <n v="4087003.0837004404"/>
    <n v="3697484"/>
  </r>
  <r>
    <x v="0"/>
    <s v="Shelton State Community College"/>
    <m/>
    <n v="102067"/>
    <x v="7"/>
    <m/>
    <m/>
    <m/>
    <m/>
    <m/>
    <m/>
    <m/>
    <m/>
    <m/>
    <m/>
    <m/>
    <m/>
    <m/>
    <m/>
    <m/>
    <m/>
    <m/>
    <m/>
    <m/>
    <m/>
    <m/>
    <m/>
    <m/>
    <m/>
    <m/>
    <m/>
    <m/>
    <m/>
    <m/>
    <m/>
    <m/>
    <m/>
    <m/>
    <m/>
    <m/>
    <m/>
    <m/>
    <m/>
    <m/>
    <m/>
    <m/>
    <n v="51"/>
    <m/>
    <m/>
    <m/>
    <m/>
    <n v="92"/>
    <n v="42"/>
    <m/>
    <m/>
    <m/>
    <m/>
    <m/>
    <m/>
    <m/>
    <m/>
    <m/>
    <m/>
    <n v="5060676"/>
    <n v="5141834"/>
    <n v="0"/>
    <n v="0"/>
    <n v="0"/>
    <n v="0"/>
    <n v="0"/>
    <n v="0"/>
    <n v="0"/>
    <n v="0"/>
    <n v="0"/>
    <n v="0"/>
    <n v="1104"/>
    <n v="963"/>
    <n v="0"/>
    <n v="0"/>
    <n v="0"/>
    <n v="0"/>
    <n v="0"/>
    <n v="0"/>
    <n v="0"/>
    <n v="0"/>
    <n v="0"/>
    <n v="0"/>
    <n v="4583.945652173913"/>
    <n v="5339.3914849428866"/>
    <n v="0"/>
    <n v="0"/>
    <n v="0"/>
    <n v="0"/>
    <n v="0"/>
    <n v="0"/>
    <n v="0"/>
    <n v="0"/>
    <n v="0"/>
    <n v="0"/>
    <n v="41255.510869565216"/>
    <n v="48054.523364485976"/>
    <n v="41255.510869565216"/>
    <n v="48054.523364485969"/>
    <n v="0"/>
    <n v="0"/>
    <n v="0"/>
    <n v="0"/>
    <n v="0"/>
    <n v="0"/>
    <n v="0"/>
    <n v="0"/>
    <n v="0"/>
    <n v="0"/>
    <n v="92"/>
    <n v="93"/>
    <n v="92"/>
    <n v="93"/>
    <n v="0"/>
    <n v="0"/>
    <n v="0"/>
    <n v="0"/>
    <n v="0"/>
    <n v="0"/>
    <n v="0"/>
    <n v="0"/>
    <n v="0"/>
    <n v="0"/>
    <n v="3795507"/>
    <n v="4469070.6728971954"/>
    <n v="3795507"/>
    <n v="4469070.6728971954"/>
  </r>
  <r>
    <x v="0"/>
    <s v="Southern Union State Community College"/>
    <m/>
    <n v="251260"/>
    <x v="7"/>
    <m/>
    <m/>
    <m/>
    <m/>
    <m/>
    <m/>
    <m/>
    <m/>
    <m/>
    <m/>
    <m/>
    <m/>
    <m/>
    <m/>
    <m/>
    <m/>
    <m/>
    <m/>
    <m/>
    <m/>
    <m/>
    <m/>
    <m/>
    <m/>
    <m/>
    <m/>
    <m/>
    <m/>
    <m/>
    <m/>
    <m/>
    <m/>
    <m/>
    <m/>
    <m/>
    <m/>
    <m/>
    <m/>
    <m/>
    <m/>
    <n v="86"/>
    <n v="86"/>
    <m/>
    <m/>
    <m/>
    <m/>
    <n v="2"/>
    <n v="2"/>
    <m/>
    <m/>
    <m/>
    <m/>
    <m/>
    <m/>
    <m/>
    <m/>
    <m/>
    <m/>
    <n v="4497096"/>
    <n v="4497096"/>
    <n v="0"/>
    <n v="0"/>
    <n v="0"/>
    <n v="0"/>
    <n v="0"/>
    <n v="0"/>
    <n v="0"/>
    <n v="0"/>
    <n v="0"/>
    <n v="0"/>
    <n v="798"/>
    <n v="798"/>
    <n v="0"/>
    <n v="0"/>
    <n v="0"/>
    <n v="0"/>
    <n v="0"/>
    <n v="0"/>
    <n v="0"/>
    <n v="0"/>
    <n v="0"/>
    <n v="0"/>
    <n v="5635.458646616541"/>
    <n v="5635.458646616541"/>
    <n v="0"/>
    <n v="0"/>
    <n v="0"/>
    <n v="0"/>
    <n v="0"/>
    <n v="0"/>
    <n v="0"/>
    <n v="0"/>
    <n v="0"/>
    <n v="0"/>
    <n v="50719.12781954887"/>
    <n v="50719.12781954887"/>
    <n v="50719.12781954887"/>
    <n v="50719.12781954887"/>
    <n v="0"/>
    <n v="0"/>
    <n v="0"/>
    <n v="0"/>
    <n v="0"/>
    <n v="0"/>
    <n v="0"/>
    <n v="0"/>
    <n v="0"/>
    <n v="0"/>
    <n v="88"/>
    <n v="88"/>
    <n v="88"/>
    <n v="88"/>
    <n v="0"/>
    <n v="0"/>
    <n v="0"/>
    <n v="0"/>
    <n v="0"/>
    <n v="0"/>
    <n v="0"/>
    <n v="0"/>
    <n v="0"/>
    <n v="0"/>
    <n v="4463283.2481203005"/>
    <n v="4463283.2481203005"/>
    <n v="4463283.2481203005"/>
    <n v="4463283.2481203005"/>
  </r>
  <r>
    <x v="0"/>
    <s v="Alabama Southern Community College"/>
    <m/>
    <n v="101949"/>
    <x v="8"/>
    <m/>
    <m/>
    <m/>
    <m/>
    <m/>
    <m/>
    <m/>
    <m/>
    <m/>
    <m/>
    <m/>
    <m/>
    <m/>
    <m/>
    <m/>
    <m/>
    <m/>
    <m/>
    <m/>
    <m/>
    <m/>
    <m/>
    <m/>
    <m/>
    <m/>
    <m/>
    <m/>
    <m/>
    <m/>
    <m/>
    <m/>
    <m/>
    <m/>
    <m/>
    <m/>
    <m/>
    <m/>
    <m/>
    <m/>
    <m/>
    <n v="35"/>
    <n v="36"/>
    <m/>
    <m/>
    <m/>
    <m/>
    <n v="0"/>
    <n v="1"/>
    <m/>
    <m/>
    <m/>
    <m/>
    <m/>
    <m/>
    <m/>
    <m/>
    <m/>
    <m/>
    <n v="1848890"/>
    <n v="1918802"/>
    <n v="0"/>
    <n v="0"/>
    <n v="0"/>
    <n v="0"/>
    <n v="0"/>
    <n v="0"/>
    <n v="0"/>
    <n v="0"/>
    <n v="0"/>
    <n v="0"/>
    <n v="315"/>
    <n v="336"/>
    <n v="0"/>
    <n v="0"/>
    <n v="0"/>
    <n v="0"/>
    <n v="0"/>
    <n v="0"/>
    <n v="0"/>
    <n v="0"/>
    <n v="0"/>
    <n v="0"/>
    <n v="5869.4920634920636"/>
    <n v="5710.7202380952385"/>
    <n v="0"/>
    <n v="0"/>
    <n v="0"/>
    <n v="0"/>
    <n v="0"/>
    <n v="0"/>
    <n v="0"/>
    <n v="0"/>
    <n v="0"/>
    <n v="0"/>
    <n v="52825.428571428572"/>
    <n v="51396.482142857145"/>
    <n v="52825.428571428572"/>
    <n v="51396.482142857145"/>
    <n v="0"/>
    <n v="0"/>
    <n v="0"/>
    <n v="0"/>
    <n v="0"/>
    <n v="0"/>
    <n v="0"/>
    <n v="0"/>
    <n v="0"/>
    <n v="0"/>
    <n v="35"/>
    <n v="37"/>
    <n v="35"/>
    <n v="37"/>
    <n v="0"/>
    <n v="0"/>
    <n v="0"/>
    <n v="0"/>
    <n v="0"/>
    <n v="0"/>
    <n v="0"/>
    <n v="0"/>
    <n v="0"/>
    <n v="0"/>
    <n v="1848890"/>
    <n v="1901669.8392857143"/>
    <n v="1848890"/>
    <n v="1901669.8392857143"/>
  </r>
  <r>
    <x v="0"/>
    <s v="Chattahoochee Valley State Community College "/>
    <m/>
    <n v="101028"/>
    <x v="8"/>
    <m/>
    <m/>
    <m/>
    <m/>
    <m/>
    <m/>
    <m/>
    <m/>
    <m/>
    <m/>
    <m/>
    <m/>
    <m/>
    <m/>
    <m/>
    <m/>
    <m/>
    <m/>
    <m/>
    <m/>
    <m/>
    <m/>
    <m/>
    <m/>
    <m/>
    <m/>
    <m/>
    <m/>
    <m/>
    <m/>
    <m/>
    <m/>
    <m/>
    <m/>
    <m/>
    <m/>
    <m/>
    <m/>
    <m/>
    <m/>
    <n v="35"/>
    <n v="37"/>
    <m/>
    <m/>
    <m/>
    <m/>
    <m/>
    <m/>
    <m/>
    <m/>
    <m/>
    <m/>
    <m/>
    <m/>
    <m/>
    <m/>
    <m/>
    <m/>
    <n v="1810947"/>
    <n v="1957223"/>
    <n v="0"/>
    <n v="0"/>
    <n v="0"/>
    <n v="0"/>
    <n v="0"/>
    <n v="0"/>
    <n v="0"/>
    <n v="0"/>
    <n v="0"/>
    <n v="0"/>
    <n v="315"/>
    <n v="333"/>
    <n v="0"/>
    <n v="0"/>
    <n v="0"/>
    <n v="0"/>
    <n v="0"/>
    <n v="0"/>
    <n v="0"/>
    <n v="0"/>
    <n v="0"/>
    <n v="0"/>
    <n v="5749.0380952380956"/>
    <n v="5877.5465465465468"/>
    <n v="0"/>
    <n v="0"/>
    <n v="0"/>
    <n v="0"/>
    <n v="0"/>
    <n v="0"/>
    <n v="0"/>
    <n v="0"/>
    <n v="0"/>
    <n v="0"/>
    <n v="51741.342857142859"/>
    <n v="52897.91891891892"/>
    <n v="51741.342857142859"/>
    <n v="52897.91891891892"/>
    <n v="0"/>
    <n v="0"/>
    <n v="0"/>
    <n v="0"/>
    <n v="0"/>
    <n v="0"/>
    <n v="0"/>
    <n v="0"/>
    <n v="0"/>
    <n v="0"/>
    <n v="35"/>
    <n v="37"/>
    <n v="35"/>
    <n v="37"/>
    <n v="0"/>
    <n v="0"/>
    <n v="0"/>
    <n v="0"/>
    <n v="0"/>
    <n v="0"/>
    <n v="0"/>
    <n v="0"/>
    <n v="0"/>
    <n v="0"/>
    <n v="1810947"/>
    <n v="1957223"/>
    <n v="1810947"/>
    <n v="1957223"/>
  </r>
  <r>
    <x v="0"/>
    <s v="George Corley Wallace State Community College - Selma"/>
    <m/>
    <n v="101301"/>
    <x v="8"/>
    <m/>
    <m/>
    <m/>
    <m/>
    <m/>
    <m/>
    <m/>
    <m/>
    <m/>
    <m/>
    <m/>
    <m/>
    <m/>
    <m/>
    <m/>
    <m/>
    <m/>
    <m/>
    <m/>
    <m/>
    <m/>
    <m/>
    <m/>
    <m/>
    <m/>
    <m/>
    <m/>
    <m/>
    <m/>
    <m/>
    <m/>
    <m/>
    <m/>
    <m/>
    <m/>
    <m/>
    <m/>
    <m/>
    <m/>
    <m/>
    <n v="55"/>
    <n v="56"/>
    <m/>
    <m/>
    <m/>
    <m/>
    <m/>
    <n v="1"/>
    <m/>
    <m/>
    <m/>
    <m/>
    <m/>
    <m/>
    <m/>
    <m/>
    <m/>
    <m/>
    <n v="2875528"/>
    <n v="2649248"/>
    <n v="0"/>
    <n v="0"/>
    <n v="0"/>
    <n v="0"/>
    <n v="0"/>
    <n v="0"/>
    <n v="0"/>
    <n v="0"/>
    <n v="0"/>
    <n v="0"/>
    <n v="495"/>
    <n v="516"/>
    <n v="0"/>
    <n v="0"/>
    <n v="0"/>
    <n v="0"/>
    <n v="0"/>
    <n v="0"/>
    <n v="0"/>
    <n v="0"/>
    <n v="0"/>
    <n v="0"/>
    <n v="5809.1474747474749"/>
    <n v="5134.2015503875973"/>
    <n v="0"/>
    <n v="0"/>
    <n v="0"/>
    <n v="0"/>
    <n v="0"/>
    <n v="0"/>
    <n v="0"/>
    <n v="0"/>
    <n v="0"/>
    <n v="0"/>
    <n v="52282.327272727271"/>
    <n v="46207.813953488374"/>
    <n v="52282.327272727271"/>
    <n v="46207.813953488374"/>
    <n v="0"/>
    <n v="0"/>
    <n v="0"/>
    <n v="0"/>
    <n v="0"/>
    <n v="0"/>
    <n v="0"/>
    <n v="0"/>
    <n v="0"/>
    <n v="0"/>
    <n v="55"/>
    <n v="57"/>
    <n v="55"/>
    <n v="57"/>
    <n v="0"/>
    <n v="0"/>
    <n v="0"/>
    <n v="0"/>
    <n v="0"/>
    <n v="0"/>
    <n v="0"/>
    <n v="0"/>
    <n v="0"/>
    <n v="0"/>
    <n v="2875528"/>
    <n v="2633845.3953488371"/>
    <n v="2875528"/>
    <n v="2633845.3953488371"/>
  </r>
  <r>
    <x v="0"/>
    <s v="Jefferson Davis Community College"/>
    <m/>
    <n v="101499"/>
    <x v="8"/>
    <m/>
    <m/>
    <m/>
    <m/>
    <m/>
    <m/>
    <m/>
    <m/>
    <m/>
    <m/>
    <m/>
    <m/>
    <m/>
    <m/>
    <m/>
    <m/>
    <m/>
    <m/>
    <m/>
    <m/>
    <m/>
    <m/>
    <m/>
    <m/>
    <m/>
    <m/>
    <m/>
    <m/>
    <m/>
    <m/>
    <m/>
    <m/>
    <m/>
    <m/>
    <m/>
    <m/>
    <m/>
    <m/>
    <m/>
    <m/>
    <n v="32"/>
    <n v="33"/>
    <m/>
    <m/>
    <m/>
    <m/>
    <n v="3"/>
    <n v="2"/>
    <m/>
    <m/>
    <m/>
    <m/>
    <m/>
    <m/>
    <m/>
    <m/>
    <m/>
    <m/>
    <n v="1826038"/>
    <n v="1766698"/>
    <n v="0"/>
    <n v="0"/>
    <n v="0"/>
    <n v="0"/>
    <n v="0"/>
    <n v="0"/>
    <n v="0"/>
    <n v="0"/>
    <n v="0"/>
    <n v="0"/>
    <n v="324"/>
    <n v="321"/>
    <n v="0"/>
    <n v="0"/>
    <n v="0"/>
    <n v="0"/>
    <n v="0"/>
    <n v="0"/>
    <n v="0"/>
    <n v="0"/>
    <n v="0"/>
    <n v="0"/>
    <n v="5635.9197530864194"/>
    <n v="5503.732087227414"/>
    <n v="0"/>
    <n v="0"/>
    <n v="0"/>
    <n v="0"/>
    <n v="0"/>
    <n v="0"/>
    <n v="0"/>
    <n v="0"/>
    <n v="0"/>
    <n v="0"/>
    <n v="50723.277777777774"/>
    <n v="49533.588785046726"/>
    <n v="50723.277777777774"/>
    <n v="49533.588785046726"/>
    <n v="0"/>
    <n v="0"/>
    <n v="0"/>
    <n v="0"/>
    <n v="0"/>
    <n v="0"/>
    <n v="0"/>
    <n v="0"/>
    <n v="0"/>
    <n v="0"/>
    <n v="35"/>
    <n v="35"/>
    <n v="35"/>
    <n v="35"/>
    <n v="0"/>
    <n v="0"/>
    <n v="0"/>
    <n v="0"/>
    <n v="0"/>
    <n v="0"/>
    <n v="0"/>
    <n v="0"/>
    <n v="0"/>
    <n v="0"/>
    <n v="1775314.722222222"/>
    <n v="1733675.6074766354"/>
    <n v="1775314.722222222"/>
    <n v="1733675.6074766354"/>
  </r>
  <r>
    <x v="0"/>
    <s v="Lurleen B. Wallace Community College "/>
    <m/>
    <n v="101602"/>
    <x v="8"/>
    <m/>
    <m/>
    <m/>
    <m/>
    <m/>
    <m/>
    <m/>
    <m/>
    <m/>
    <m/>
    <m/>
    <m/>
    <m/>
    <m/>
    <m/>
    <m/>
    <m/>
    <m/>
    <m/>
    <m/>
    <m/>
    <m/>
    <m/>
    <m/>
    <m/>
    <m/>
    <m/>
    <m/>
    <m/>
    <m/>
    <m/>
    <m/>
    <m/>
    <m/>
    <m/>
    <m/>
    <m/>
    <m/>
    <m/>
    <m/>
    <n v="56"/>
    <n v="55"/>
    <m/>
    <m/>
    <m/>
    <m/>
    <n v="1"/>
    <n v="1"/>
    <m/>
    <m/>
    <m/>
    <m/>
    <m/>
    <m/>
    <m/>
    <m/>
    <m/>
    <m/>
    <n v="2904361"/>
    <n v="2968189"/>
    <n v="0"/>
    <n v="0"/>
    <n v="0"/>
    <n v="0"/>
    <n v="0"/>
    <n v="0"/>
    <n v="0"/>
    <n v="0"/>
    <n v="0"/>
    <n v="0"/>
    <n v="516"/>
    <n v="507"/>
    <n v="0"/>
    <n v="0"/>
    <n v="0"/>
    <n v="0"/>
    <n v="0"/>
    <n v="0"/>
    <n v="0"/>
    <n v="0"/>
    <n v="0"/>
    <n v="0"/>
    <n v="5628.6065891472872"/>
    <n v="5854.41617357002"/>
    <n v="0"/>
    <n v="0"/>
    <n v="0"/>
    <n v="0"/>
    <n v="0"/>
    <n v="0"/>
    <n v="0"/>
    <n v="0"/>
    <n v="0"/>
    <n v="0"/>
    <n v="50657.459302325587"/>
    <n v="52689.745562130178"/>
    <n v="50657.459302325587"/>
    <n v="52689.745562130178"/>
    <n v="0"/>
    <n v="0"/>
    <n v="0"/>
    <n v="0"/>
    <n v="0"/>
    <n v="0"/>
    <n v="0"/>
    <n v="0"/>
    <n v="0"/>
    <n v="0"/>
    <n v="57"/>
    <n v="56"/>
    <n v="57"/>
    <n v="56"/>
    <n v="0"/>
    <n v="0"/>
    <n v="0"/>
    <n v="0"/>
    <n v="0"/>
    <n v="0"/>
    <n v="0"/>
    <n v="0"/>
    <n v="0"/>
    <n v="0"/>
    <n v="2887475.1802325584"/>
    <n v="2950625.75147929"/>
    <n v="2887475.1802325584"/>
    <n v="2950625.75147929"/>
  </r>
  <r>
    <x v="0"/>
    <s v="Snead State Community College "/>
    <m/>
    <n v="102076"/>
    <x v="8"/>
    <m/>
    <m/>
    <m/>
    <m/>
    <m/>
    <m/>
    <m/>
    <m/>
    <m/>
    <m/>
    <m/>
    <m/>
    <m/>
    <m/>
    <m/>
    <m/>
    <m/>
    <m/>
    <m/>
    <m/>
    <m/>
    <m/>
    <m/>
    <m/>
    <m/>
    <m/>
    <m/>
    <m/>
    <m/>
    <m/>
    <m/>
    <m/>
    <m/>
    <m/>
    <m/>
    <m/>
    <m/>
    <m/>
    <m/>
    <m/>
    <m/>
    <n v="27"/>
    <m/>
    <m/>
    <m/>
    <m/>
    <n v="43"/>
    <n v="11"/>
    <m/>
    <m/>
    <m/>
    <m/>
    <m/>
    <m/>
    <m/>
    <m/>
    <m/>
    <m/>
    <n v="2421753"/>
    <n v="2362362"/>
    <n v="0"/>
    <n v="0"/>
    <n v="0"/>
    <n v="0"/>
    <n v="0"/>
    <n v="0"/>
    <n v="0"/>
    <n v="0"/>
    <n v="0"/>
    <n v="0"/>
    <n v="516"/>
    <n v="375"/>
    <n v="0"/>
    <n v="0"/>
    <n v="0"/>
    <n v="0"/>
    <n v="0"/>
    <n v="0"/>
    <n v="0"/>
    <n v="0"/>
    <n v="0"/>
    <n v="0"/>
    <n v="4693.3197674418607"/>
    <n v="6299.6319999999996"/>
    <n v="0"/>
    <n v="0"/>
    <n v="0"/>
    <n v="0"/>
    <n v="0"/>
    <n v="0"/>
    <n v="0"/>
    <n v="0"/>
    <n v="0"/>
    <n v="0"/>
    <n v="42239.877906976748"/>
    <n v="56696.687999999995"/>
    <n v="42239.877906976748"/>
    <n v="56696.687999999995"/>
    <n v="0"/>
    <n v="0"/>
    <n v="0"/>
    <n v="0"/>
    <n v="0"/>
    <n v="0"/>
    <n v="0"/>
    <n v="0"/>
    <n v="0"/>
    <n v="0"/>
    <n v="43"/>
    <n v="38"/>
    <n v="43"/>
    <n v="38"/>
    <n v="0"/>
    <n v="0"/>
    <n v="0"/>
    <n v="0"/>
    <n v="0"/>
    <n v="0"/>
    <n v="0"/>
    <n v="0"/>
    <n v="0"/>
    <n v="0"/>
    <n v="1816314.7500000002"/>
    <n v="2154474.1439999999"/>
    <n v="1816314.7500000002"/>
    <n v="2154474.1439999999"/>
  </r>
  <r>
    <x v="0"/>
    <s v="Trenholm State Technical College "/>
    <m/>
    <n v="102313"/>
    <x v="9"/>
    <m/>
    <m/>
    <m/>
    <m/>
    <m/>
    <m/>
    <m/>
    <m/>
    <m/>
    <m/>
    <m/>
    <m/>
    <m/>
    <m/>
    <m/>
    <m/>
    <m/>
    <m/>
    <m/>
    <m/>
    <m/>
    <m/>
    <m/>
    <m/>
    <m/>
    <m/>
    <m/>
    <m/>
    <m/>
    <m/>
    <m/>
    <m/>
    <m/>
    <m/>
    <m/>
    <m/>
    <m/>
    <m/>
    <m/>
    <m/>
    <n v="52"/>
    <n v="54"/>
    <m/>
    <m/>
    <m/>
    <m/>
    <n v="7"/>
    <n v="4"/>
    <m/>
    <m/>
    <m/>
    <m/>
    <m/>
    <m/>
    <m/>
    <m/>
    <m/>
    <m/>
    <n v="3343883"/>
    <n v="3173219"/>
    <n v="0"/>
    <n v="0"/>
    <n v="0"/>
    <n v="0"/>
    <n v="0"/>
    <n v="0"/>
    <n v="0"/>
    <n v="0"/>
    <n v="0"/>
    <n v="0"/>
    <n v="552"/>
    <n v="534"/>
    <n v="0"/>
    <n v="0"/>
    <n v="0"/>
    <n v="0"/>
    <n v="0"/>
    <n v="0"/>
    <n v="0"/>
    <n v="0"/>
    <n v="0"/>
    <n v="0"/>
    <n v="6057.759057971014"/>
    <n v="5942.3576779026216"/>
    <n v="0"/>
    <n v="0"/>
    <n v="0"/>
    <n v="0"/>
    <n v="0"/>
    <n v="0"/>
    <n v="0"/>
    <n v="0"/>
    <n v="0"/>
    <n v="0"/>
    <n v="54519.831521739128"/>
    <n v="53481.219101123592"/>
    <n v="54519.831521739128"/>
    <n v="53481.219101123592"/>
    <n v="0"/>
    <n v="0"/>
    <n v="0"/>
    <n v="0"/>
    <n v="0"/>
    <n v="0"/>
    <n v="0"/>
    <n v="0"/>
    <n v="0"/>
    <n v="0"/>
    <n v="59"/>
    <n v="58"/>
    <n v="59"/>
    <n v="58"/>
    <n v="0"/>
    <n v="0"/>
    <n v="0"/>
    <n v="0"/>
    <n v="0"/>
    <n v="0"/>
    <n v="0"/>
    <n v="0"/>
    <n v="0"/>
    <n v="0"/>
    <n v="3216670.0597826084"/>
    <n v="3101910.7078651683"/>
    <n v="3216670.0597826084"/>
    <n v="3101910.7078651683"/>
  </r>
  <r>
    <x v="0"/>
    <s v="J.F. Drake State Technical College "/>
    <m/>
    <n v="101462"/>
    <x v="10"/>
    <m/>
    <m/>
    <m/>
    <m/>
    <m/>
    <m/>
    <m/>
    <m/>
    <m/>
    <m/>
    <m/>
    <m/>
    <m/>
    <m/>
    <m/>
    <m/>
    <m/>
    <m/>
    <m/>
    <m/>
    <m/>
    <m/>
    <m/>
    <m/>
    <m/>
    <m/>
    <m/>
    <m/>
    <m/>
    <m/>
    <m/>
    <m/>
    <m/>
    <m/>
    <m/>
    <m/>
    <m/>
    <m/>
    <m/>
    <m/>
    <n v="3"/>
    <n v="31"/>
    <m/>
    <m/>
    <m/>
    <m/>
    <n v="16"/>
    <m/>
    <m/>
    <m/>
    <m/>
    <m/>
    <m/>
    <m/>
    <m/>
    <m/>
    <m/>
    <m/>
    <n v="1521411"/>
    <n v="1557707"/>
    <n v="0"/>
    <n v="0"/>
    <n v="0"/>
    <n v="0"/>
    <n v="0"/>
    <n v="0"/>
    <n v="0"/>
    <n v="0"/>
    <n v="0"/>
    <n v="0"/>
    <n v="219"/>
    <n v="279"/>
    <n v="0"/>
    <n v="0"/>
    <n v="0"/>
    <n v="0"/>
    <n v="0"/>
    <n v="0"/>
    <n v="0"/>
    <n v="0"/>
    <n v="0"/>
    <n v="0"/>
    <n v="6947.0821917808216"/>
    <n v="5583.1792114695345"/>
    <n v="0"/>
    <n v="0"/>
    <n v="0"/>
    <n v="0"/>
    <n v="0"/>
    <n v="0"/>
    <n v="0"/>
    <n v="0"/>
    <n v="0"/>
    <n v="0"/>
    <n v="62523.739726027394"/>
    <n v="50248.61290322581"/>
    <n v="62523.739726027386"/>
    <n v="50248.61290322581"/>
    <n v="0"/>
    <n v="0"/>
    <n v="0"/>
    <n v="0"/>
    <n v="0"/>
    <n v="0"/>
    <n v="0"/>
    <n v="0"/>
    <n v="0"/>
    <n v="0"/>
    <n v="19"/>
    <n v="31"/>
    <n v="19"/>
    <n v="31"/>
    <n v="0"/>
    <n v="0"/>
    <n v="0"/>
    <n v="0"/>
    <n v="0"/>
    <n v="0"/>
    <n v="0"/>
    <n v="0"/>
    <n v="0"/>
    <n v="0"/>
    <n v="1187951.0547945204"/>
    <n v="1557707.0000000002"/>
    <n v="1187951.0547945204"/>
    <n v="1557707.0000000002"/>
  </r>
  <r>
    <x v="0"/>
    <s v="J.F. Ingram State Technical College "/>
    <m/>
    <n v="101471"/>
    <x v="10"/>
    <m/>
    <m/>
    <m/>
    <m/>
    <m/>
    <m/>
    <m/>
    <m/>
    <m/>
    <m/>
    <m/>
    <m/>
    <m/>
    <m/>
    <m/>
    <m/>
    <m/>
    <m/>
    <m/>
    <m/>
    <m/>
    <m/>
    <m/>
    <m/>
    <m/>
    <m/>
    <m/>
    <m/>
    <m/>
    <m/>
    <m/>
    <m/>
    <m/>
    <m/>
    <m/>
    <m/>
    <m/>
    <m/>
    <m/>
    <m/>
    <n v="38"/>
    <n v="28"/>
    <m/>
    <m/>
    <m/>
    <m/>
    <n v="2"/>
    <n v="9"/>
    <m/>
    <m/>
    <m/>
    <m/>
    <m/>
    <m/>
    <m/>
    <m/>
    <m/>
    <m/>
    <n v="2362007"/>
    <n v="2140825"/>
    <n v="0"/>
    <n v="0"/>
    <n v="0"/>
    <n v="0"/>
    <n v="0"/>
    <n v="0"/>
    <n v="0"/>
    <n v="0"/>
    <n v="0"/>
    <n v="0"/>
    <n v="366"/>
    <n v="360"/>
    <n v="0"/>
    <n v="0"/>
    <n v="0"/>
    <n v="0"/>
    <n v="0"/>
    <n v="0"/>
    <n v="0"/>
    <n v="0"/>
    <n v="0"/>
    <n v="0"/>
    <n v="6453.5710382513662"/>
    <n v="5946.7361111111113"/>
    <n v="0"/>
    <n v="0"/>
    <n v="0"/>
    <n v="0"/>
    <n v="0"/>
    <n v="0"/>
    <n v="0"/>
    <n v="0"/>
    <n v="0"/>
    <n v="0"/>
    <n v="58082.139344262294"/>
    <n v="53520.625"/>
    <n v="58082.139344262294"/>
    <n v="53520.625"/>
    <n v="0"/>
    <n v="0"/>
    <n v="0"/>
    <n v="0"/>
    <n v="0"/>
    <n v="0"/>
    <n v="0"/>
    <n v="0"/>
    <n v="0"/>
    <n v="0"/>
    <n v="40"/>
    <n v="37"/>
    <n v="40"/>
    <n v="37"/>
    <n v="0"/>
    <n v="0"/>
    <n v="0"/>
    <n v="0"/>
    <n v="0"/>
    <n v="0"/>
    <n v="0"/>
    <n v="0"/>
    <n v="0"/>
    <n v="0"/>
    <n v="2323285.5737704919"/>
    <n v="1980263.125"/>
    <n v="2323285.5737704919"/>
    <n v="1980263.125"/>
  </r>
  <r>
    <x v="0"/>
    <s v="Reid State Technical College "/>
    <m/>
    <n v="101994"/>
    <x v="10"/>
    <m/>
    <m/>
    <m/>
    <m/>
    <m/>
    <m/>
    <m/>
    <m/>
    <m/>
    <m/>
    <m/>
    <m/>
    <m/>
    <m/>
    <m/>
    <m/>
    <m/>
    <m/>
    <m/>
    <m/>
    <m/>
    <m/>
    <m/>
    <m/>
    <m/>
    <m/>
    <m/>
    <m/>
    <m/>
    <m/>
    <m/>
    <m/>
    <m/>
    <m/>
    <m/>
    <m/>
    <m/>
    <m/>
    <m/>
    <m/>
    <n v="21"/>
    <n v="22"/>
    <m/>
    <m/>
    <m/>
    <m/>
    <n v="2"/>
    <n v="2"/>
    <m/>
    <m/>
    <m/>
    <m/>
    <m/>
    <m/>
    <m/>
    <m/>
    <m/>
    <m/>
    <n v="1251309"/>
    <n v="1299029"/>
    <n v="0"/>
    <n v="0"/>
    <n v="0"/>
    <n v="0"/>
    <n v="0"/>
    <n v="0"/>
    <n v="0"/>
    <n v="0"/>
    <n v="0"/>
    <n v="0"/>
    <n v="213"/>
    <n v="222"/>
    <n v="0"/>
    <n v="0"/>
    <n v="0"/>
    <n v="0"/>
    <n v="0"/>
    <n v="0"/>
    <n v="0"/>
    <n v="0"/>
    <n v="0"/>
    <n v="0"/>
    <n v="5874.6901408450703"/>
    <n v="5851.4819819819822"/>
    <n v="0"/>
    <n v="0"/>
    <n v="0"/>
    <n v="0"/>
    <n v="0"/>
    <n v="0"/>
    <n v="0"/>
    <n v="0"/>
    <n v="0"/>
    <n v="0"/>
    <n v="52872.211267605635"/>
    <n v="52663.33783783784"/>
    <n v="52872.211267605635"/>
    <n v="52663.33783783784"/>
    <n v="0"/>
    <n v="0"/>
    <n v="0"/>
    <n v="0"/>
    <n v="0"/>
    <n v="0"/>
    <n v="0"/>
    <n v="0"/>
    <n v="0"/>
    <n v="0"/>
    <n v="23"/>
    <n v="24"/>
    <n v="23"/>
    <n v="24"/>
    <n v="0"/>
    <n v="0"/>
    <n v="0"/>
    <n v="0"/>
    <n v="0"/>
    <n v="0"/>
    <n v="0"/>
    <n v="0"/>
    <n v="0"/>
    <n v="0"/>
    <n v="1216060.8591549296"/>
    <n v="1263920.1081081082"/>
    <n v="1216060.8591549296"/>
    <n v="1263920.1081081082"/>
  </r>
  <r>
    <x v="1"/>
    <s v="University of Arkansas, Fayetteville"/>
    <m/>
    <n v="106397"/>
    <x v="0"/>
    <n v="207"/>
    <n v="194"/>
    <m/>
    <m/>
    <m/>
    <m/>
    <n v="150"/>
    <n v="156"/>
    <n v="176"/>
    <n v="180"/>
    <m/>
    <m/>
    <m/>
    <m/>
    <n v="46"/>
    <n v="48"/>
    <n v="185"/>
    <n v="192"/>
    <m/>
    <m/>
    <m/>
    <m/>
    <n v="20"/>
    <n v="18"/>
    <n v="175"/>
    <n v="198"/>
    <m/>
    <m/>
    <m/>
    <m/>
    <n v="46"/>
    <n v="51"/>
    <n v="82"/>
    <n v="82"/>
    <m/>
    <m/>
    <m/>
    <m/>
    <n v="7"/>
    <n v="7"/>
    <m/>
    <m/>
    <m/>
    <m/>
    <m/>
    <m/>
    <m/>
    <m/>
    <n v="44881850"/>
    <n v="45752480"/>
    <n v="18633070"/>
    <n v="20093975"/>
    <n v="15900993"/>
    <n v="16587569"/>
    <n v="10850656"/>
    <n v="12857215"/>
    <n v="4563260"/>
    <n v="4407771"/>
    <m/>
    <m/>
    <n v="3663"/>
    <n v="3618"/>
    <n v="2136"/>
    <n v="2196"/>
    <n v="1905"/>
    <n v="1944"/>
    <n v="2127"/>
    <n v="2394"/>
    <n v="822"/>
    <n v="822"/>
    <n v="0"/>
    <n v="0"/>
    <n v="12252.757302757303"/>
    <n v="12645.79325594251"/>
    <n v="8723.3473782771543"/>
    <n v="9150.2618397085607"/>
    <n v="8346.9779527559058"/>
    <n v="8532.700102880659"/>
    <n v="5101.3897508227546"/>
    <n v="5370.5994152046787"/>
    <n v="5551.4111922141119"/>
    <n v="5362.2518248175184"/>
    <n v="0"/>
    <n v="0"/>
    <n v="110274.81572481574"/>
    <n v="113812.13930348259"/>
    <n v="78510.126404494396"/>
    <n v="82352.356557377047"/>
    <n v="75122.801574803147"/>
    <n v="76794.300925925927"/>
    <n v="45912.50775740479"/>
    <n v="48335.394736842107"/>
    <n v="49962.700729927004"/>
    <n v="48260.266423357665"/>
    <n v="0"/>
    <n v="0"/>
    <n v="79333.524842542582"/>
    <n v="80877.501107369302"/>
    <n v="357"/>
    <n v="350"/>
    <n v="222"/>
    <n v="228"/>
    <n v="205"/>
    <n v="210"/>
    <n v="221"/>
    <n v="249"/>
    <n v="89"/>
    <n v="89"/>
    <n v="0"/>
    <n v="0"/>
    <n v="1094"/>
    <n v="1126"/>
    <n v="39368109.213759221"/>
    <n v="39834248.756218903"/>
    <n v="17429248.061797757"/>
    <n v="18776337.295081966"/>
    <n v="15400174.322834644"/>
    <n v="16126803.194444444"/>
    <n v="10146664.214386459"/>
    <n v="12035513.289473685"/>
    <n v="4446680.3649635036"/>
    <n v="4295163.7116788318"/>
    <n v="0"/>
    <n v="0"/>
    <n v="86790876.177741587"/>
    <n v="91068066.246897832"/>
  </r>
  <r>
    <x v="1"/>
    <s v="Arkansas State University"/>
    <m/>
    <n v="106458"/>
    <x v="2"/>
    <n v="92"/>
    <n v="89"/>
    <m/>
    <m/>
    <m/>
    <n v="11"/>
    <n v="13"/>
    <m/>
    <n v="109"/>
    <n v="106"/>
    <m/>
    <m/>
    <m/>
    <n v="18"/>
    <n v="23"/>
    <m/>
    <n v="142"/>
    <n v="139"/>
    <m/>
    <m/>
    <m/>
    <n v="21"/>
    <n v="20"/>
    <m/>
    <n v="97"/>
    <n v="105"/>
    <m/>
    <m/>
    <m/>
    <n v="13"/>
    <n v="9"/>
    <m/>
    <m/>
    <m/>
    <m/>
    <m/>
    <m/>
    <m/>
    <m/>
    <m/>
    <m/>
    <m/>
    <m/>
    <m/>
    <m/>
    <m/>
    <m/>
    <m/>
    <n v="9045739"/>
    <n v="8586555"/>
    <n v="9421485"/>
    <n v="8889461"/>
    <n v="9659798"/>
    <n v="9753288"/>
    <n v="4397259"/>
    <n v="4941890"/>
    <m/>
    <m/>
    <m/>
    <m/>
    <n v="984"/>
    <n v="922"/>
    <n v="1257"/>
    <n v="1152"/>
    <n v="1518"/>
    <n v="1482"/>
    <n v="981"/>
    <n v="1088"/>
    <n v="0"/>
    <n v="0"/>
    <n v="0"/>
    <n v="0"/>
    <n v="9192.8241869918693"/>
    <n v="9312.9663774403471"/>
    <n v="7495.2147971360382"/>
    <n v="7716.5460069444443"/>
    <n v="6363.503293807642"/>
    <n v="6581.1659919028343"/>
    <n v="4482.4250764525996"/>
    <n v="4542.1783088235297"/>
    <n v="0"/>
    <n v="0"/>
    <n v="0"/>
    <n v="0"/>
    <n v="82735.417682926825"/>
    <n v="83816.697396963122"/>
    <n v="67456.933174224338"/>
    <n v="69448.9140625"/>
    <n v="57271.529644268776"/>
    <n v="59230.493927125506"/>
    <n v="40341.825688073397"/>
    <n v="40879.604779411769"/>
    <n v="0"/>
    <n v="0"/>
    <n v="0"/>
    <n v="0"/>
    <n v="61674.763091113367"/>
    <n v="62338.660310272877"/>
    <n v="105"/>
    <n v="100"/>
    <n v="132"/>
    <n v="124"/>
    <n v="162"/>
    <n v="160"/>
    <n v="106"/>
    <n v="118"/>
    <n v="0"/>
    <n v="0"/>
    <n v="0"/>
    <n v="0"/>
    <n v="505"/>
    <n v="502"/>
    <n v="8687218.8567073159"/>
    <n v="8381669.7396963118"/>
    <n v="8904315.1789976135"/>
    <n v="8611665.34375"/>
    <n v="9277987.802371541"/>
    <n v="9476879.0283400808"/>
    <n v="4276233.5229357798"/>
    <n v="4823793.3639705889"/>
    <n v="0"/>
    <n v="0"/>
    <n v="0"/>
    <n v="0"/>
    <n v="31145755.36101225"/>
    <n v="31294007.475756984"/>
  </r>
  <r>
    <x v="1"/>
    <s v="Arkansas Tech University"/>
    <m/>
    <n v="106467"/>
    <x v="2"/>
    <n v="52"/>
    <n v="53"/>
    <m/>
    <m/>
    <m/>
    <m/>
    <n v="10"/>
    <n v="12"/>
    <n v="78"/>
    <n v="78"/>
    <m/>
    <m/>
    <m/>
    <m/>
    <n v="12"/>
    <n v="10"/>
    <n v="98"/>
    <n v="101"/>
    <m/>
    <m/>
    <m/>
    <m/>
    <n v="1"/>
    <n v="1"/>
    <n v="32"/>
    <n v="39"/>
    <m/>
    <m/>
    <m/>
    <m/>
    <m/>
    <m/>
    <n v="54"/>
    <n v="67"/>
    <m/>
    <m/>
    <m/>
    <m/>
    <n v="4"/>
    <n v="3"/>
    <m/>
    <m/>
    <m/>
    <m/>
    <m/>
    <m/>
    <m/>
    <m/>
    <n v="4702318"/>
    <n v="5212728"/>
    <n v="5724389"/>
    <n v="5647739"/>
    <n v="5142648"/>
    <n v="5315261"/>
    <n v="1289268"/>
    <n v="1617150"/>
    <n v="2343335"/>
    <n v="2609657"/>
    <m/>
    <m/>
    <n v="588"/>
    <n v="621"/>
    <n v="846"/>
    <n v="822"/>
    <n v="894"/>
    <n v="921"/>
    <n v="288"/>
    <n v="351"/>
    <n v="534"/>
    <n v="639"/>
    <n v="0"/>
    <n v="0"/>
    <n v="7997.1394557823132"/>
    <n v="8394.0869565217399"/>
    <n v="6766.4172576832152"/>
    <n v="6870.7287104622874"/>
    <n v="5752.4026845637582"/>
    <n v="5771.1845819761129"/>
    <n v="4476.625"/>
    <n v="4607.264957264957"/>
    <n v="4388.2677902621726"/>
    <n v="4083.9702660406888"/>
    <n v="0"/>
    <n v="0"/>
    <n v="71974.255102040814"/>
    <n v="75546.782608695663"/>
    <n v="60897.755319148935"/>
    <n v="61836.558394160587"/>
    <n v="51771.624161073822"/>
    <n v="51940.661237785018"/>
    <n v="40289.625"/>
    <n v="41465.38461538461"/>
    <n v="39494.410112359554"/>
    <n v="36755.732394366198"/>
    <n v="0"/>
    <n v="0"/>
    <n v="54687.789951651313"/>
    <n v="54505.925060744652"/>
    <n v="62"/>
    <n v="65"/>
    <n v="90"/>
    <n v="88"/>
    <n v="99"/>
    <n v="102"/>
    <n v="32"/>
    <n v="39"/>
    <n v="58"/>
    <n v="70"/>
    <n v="0"/>
    <n v="0"/>
    <n v="341"/>
    <n v="364"/>
    <n v="4462403.8163265307"/>
    <n v="4910540.8695652178"/>
    <n v="5480797.978723404"/>
    <n v="5441617.1386861317"/>
    <n v="5125390.7919463087"/>
    <n v="5297947.4462540718"/>
    <n v="1289268"/>
    <n v="1617149.9999999998"/>
    <n v="2290675.7865168541"/>
    <n v="2572901.2676056339"/>
    <n v="0"/>
    <n v="0"/>
    <n v="18648536.373513099"/>
    <n v="19840156.722111054"/>
  </r>
  <r>
    <x v="1"/>
    <s v="University of Arkansas at Little Rock"/>
    <s v="Reclassified: Met the criteria for Four-Year 2 in 2012-13, 2013-14, and 2014-15."/>
    <n v="106245"/>
    <x v="1"/>
    <n v="121"/>
    <n v="124"/>
    <m/>
    <m/>
    <n v="4"/>
    <n v="4"/>
    <n v="23"/>
    <n v="22"/>
    <n v="102"/>
    <n v="94"/>
    <n v="1"/>
    <n v="1"/>
    <n v="6"/>
    <n v="2"/>
    <n v="17"/>
    <n v="19"/>
    <n v="95"/>
    <n v="94"/>
    <m/>
    <m/>
    <n v="1"/>
    <m/>
    <n v="15"/>
    <n v="15"/>
    <n v="63"/>
    <n v="56"/>
    <m/>
    <m/>
    <n v="2"/>
    <m/>
    <n v="21"/>
    <n v="14"/>
    <m/>
    <m/>
    <m/>
    <m/>
    <m/>
    <m/>
    <m/>
    <m/>
    <m/>
    <m/>
    <m/>
    <m/>
    <m/>
    <m/>
    <m/>
    <m/>
    <n v="13820001"/>
    <n v="14315330"/>
    <n v="8958770"/>
    <n v="8496383"/>
    <n v="7021241"/>
    <n v="6927873"/>
    <n v="3813243"/>
    <n v="3580923"/>
    <m/>
    <m/>
    <m/>
    <m/>
    <n v="1409"/>
    <n v="1424"/>
    <n v="1198"/>
    <n v="1106"/>
    <n v="1046"/>
    <n v="1026"/>
    <n v="841"/>
    <n v="672"/>
    <n v="0"/>
    <n v="0"/>
    <n v="0"/>
    <n v="0"/>
    <n v="9808.3754435770043"/>
    <n v="10052.900280898877"/>
    <n v="7478.1051752921539"/>
    <n v="7682.0822784810125"/>
    <n v="6712.4674952198857"/>
    <n v="6752.312865497076"/>
    <n v="4534.1771700356721"/>
    <n v="5328.7544642857147"/>
    <n v="0"/>
    <n v="0"/>
    <n v="0"/>
    <n v="0"/>
    <n v="88275.378992193044"/>
    <n v="90476.10252808989"/>
    <n v="67302.94657762938"/>
    <n v="69138.740506329108"/>
    <n v="60412.207456978969"/>
    <n v="60770.815789473687"/>
    <n v="40807.594530321046"/>
    <n v="47958.790178571435"/>
    <n v="0"/>
    <n v="0"/>
    <n v="0"/>
    <n v="0"/>
    <n v="67431.28559863726"/>
    <n v="70949.760700000654"/>
    <n v="148"/>
    <n v="150"/>
    <n v="126"/>
    <n v="116"/>
    <n v="111"/>
    <n v="109"/>
    <n v="86"/>
    <n v="70"/>
    <n v="0"/>
    <n v="0"/>
    <n v="0"/>
    <n v="0"/>
    <n v="471"/>
    <n v="445"/>
    <n v="13064756.09084457"/>
    <n v="13571415.379213484"/>
    <n v="8480171.2687813025"/>
    <n v="8020093.8987341765"/>
    <n v="6705755.0277246656"/>
    <n v="6624018.9210526319"/>
    <n v="3509453.1296076099"/>
    <n v="3357115.3125000005"/>
    <n v="0"/>
    <n v="0"/>
    <n v="0"/>
    <n v="0"/>
    <n v="31760135.516958151"/>
    <n v="31572643.511500292"/>
  </r>
  <r>
    <x v="1"/>
    <s v="University of Central Arkansas "/>
    <m/>
    <n v="106704"/>
    <x v="2"/>
    <n v="61"/>
    <n v="67"/>
    <n v="1"/>
    <n v="1"/>
    <n v="2"/>
    <m/>
    <n v="19"/>
    <n v="17"/>
    <n v="106"/>
    <n v="111"/>
    <n v="5"/>
    <n v="4"/>
    <n v="2"/>
    <n v="2"/>
    <n v="13"/>
    <n v="19"/>
    <n v="126"/>
    <n v="114"/>
    <n v="3"/>
    <n v="4"/>
    <n v="3"/>
    <n v="1"/>
    <n v="6"/>
    <n v="5"/>
    <n v="58"/>
    <n v="53"/>
    <n v="5"/>
    <n v="3"/>
    <m/>
    <m/>
    <n v="10"/>
    <n v="8"/>
    <n v="104"/>
    <n v="119"/>
    <n v="4"/>
    <n v="4"/>
    <n v="2"/>
    <m/>
    <n v="3"/>
    <n v="5"/>
    <m/>
    <m/>
    <m/>
    <m/>
    <m/>
    <m/>
    <m/>
    <m/>
    <n v="7136720"/>
    <n v="7251408"/>
    <n v="8445878"/>
    <n v="9487546"/>
    <n v="8102776"/>
    <n v="7353821"/>
    <n v="3604155"/>
    <n v="3338641"/>
    <n v="4789894"/>
    <n v="5491891"/>
    <m/>
    <m/>
    <n v="809"/>
    <n v="817"/>
    <n v="1182"/>
    <n v="1289"/>
    <n v="1269"/>
    <n v="1137"/>
    <n v="692"/>
    <n v="603"/>
    <n v="1034"/>
    <n v="1171"/>
    <n v="0"/>
    <n v="0"/>
    <n v="8821.6563658838077"/>
    <n v="8875.6523867809065"/>
    <n v="7145.4128595600678"/>
    <n v="7360.3925523661756"/>
    <n v="6385.1662726556342"/>
    <n v="6467.740545294635"/>
    <n v="5208.3164739884396"/>
    <n v="5536.7180762852404"/>
    <n v="4632.3926499032877"/>
    <n v="4689.9154568744661"/>
    <n v="0"/>
    <n v="0"/>
    <n v="79394.907292954274"/>
    <n v="79880.871481028153"/>
    <n v="64308.715736040613"/>
    <n v="66243.532971295586"/>
    <n v="57466.496453900705"/>
    <n v="58209.664907651713"/>
    <n v="46874.848265895955"/>
    <n v="49830.46268656716"/>
    <n v="41691.533849129592"/>
    <n v="42209.239111870193"/>
    <n v="0"/>
    <n v="0"/>
    <n v="57703.675885659788"/>
    <n v="58862.058150450815"/>
    <n v="83"/>
    <n v="85"/>
    <n v="126"/>
    <n v="136"/>
    <n v="138"/>
    <n v="124"/>
    <n v="73"/>
    <n v="64"/>
    <n v="113"/>
    <n v="128"/>
    <n v="0"/>
    <n v="0"/>
    <n v="533"/>
    <n v="537"/>
    <n v="6589777.3053152049"/>
    <n v="6789874.0758873932"/>
    <n v="8102898.1827411167"/>
    <n v="9009120.4840961993"/>
    <n v="7930376.5106382975"/>
    <n v="7217998.4485488124"/>
    <n v="3421863.9234104045"/>
    <n v="3189149.6119402982"/>
    <n v="4711143.3249516441"/>
    <n v="5402782.6063193846"/>
    <n v="0"/>
    <n v="0"/>
    <n v="30756059.247056667"/>
    <n v="31608925.22679209"/>
  </r>
  <r>
    <x v="1"/>
    <s v="Henderson State University"/>
    <m/>
    <n v="107071"/>
    <x v="3"/>
    <m/>
    <m/>
    <n v="59"/>
    <n v="50"/>
    <m/>
    <m/>
    <n v="2"/>
    <n v="3"/>
    <m/>
    <m/>
    <n v="27"/>
    <n v="33"/>
    <m/>
    <m/>
    <n v="1"/>
    <n v="1"/>
    <m/>
    <m/>
    <n v="46"/>
    <n v="51"/>
    <m/>
    <m/>
    <n v="2"/>
    <n v="3"/>
    <m/>
    <m/>
    <n v="18"/>
    <n v="19"/>
    <m/>
    <m/>
    <n v="7"/>
    <n v="4"/>
    <m/>
    <m/>
    <n v="11"/>
    <n v="6"/>
    <m/>
    <m/>
    <m/>
    <n v="1"/>
    <m/>
    <m/>
    <m/>
    <m/>
    <m/>
    <m/>
    <m/>
    <m/>
    <n v="4072470"/>
    <n v="3552885"/>
    <n v="1628212"/>
    <n v="1985526"/>
    <n v="2449930"/>
    <n v="2833075"/>
    <n v="1192771"/>
    <n v="1038373"/>
    <n v="489500"/>
    <n v="342904"/>
    <m/>
    <m/>
    <n v="614"/>
    <n v="536"/>
    <n v="282"/>
    <n v="342"/>
    <n v="484"/>
    <n v="546"/>
    <n v="264"/>
    <n v="238"/>
    <n v="110"/>
    <n v="72"/>
    <n v="0"/>
    <n v="0"/>
    <n v="6632.6872964169379"/>
    <n v="6628.5167910447763"/>
    <n v="5773.8014184397161"/>
    <n v="5805.6315789473683"/>
    <n v="5061.8388429752067"/>
    <n v="5188.7820512820517"/>
    <n v="4518.07196969697"/>
    <n v="4362.911764705882"/>
    <n v="4450"/>
    <n v="4762.5555555555557"/>
    <n v="0"/>
    <n v="0"/>
    <n v="59694.185667752441"/>
    <n v="59656.651119402988"/>
    <n v="51964.212765957447"/>
    <n v="52250.684210526313"/>
    <n v="45556.549586776862"/>
    <n v="46699.038461538468"/>
    <n v="40662.647727272728"/>
    <n v="39266.205882352937"/>
    <n v="40050"/>
    <n v="42863"/>
    <n v="0"/>
    <n v="0"/>
    <n v="50521.236164894879"/>
    <n v="50662.208097680988"/>
    <n v="61"/>
    <n v="53"/>
    <n v="28"/>
    <n v="34"/>
    <n v="48"/>
    <n v="54"/>
    <n v="25"/>
    <n v="23"/>
    <n v="11"/>
    <n v="7"/>
    <n v="0"/>
    <n v="0"/>
    <n v="173"/>
    <n v="171"/>
    <n v="3641345.3257328989"/>
    <n v="3161802.5093283583"/>
    <n v="1454997.9574468085"/>
    <n v="1776523.2631578946"/>
    <n v="2186714.3801652892"/>
    <n v="2521748.0769230775"/>
    <n v="1016566.1931818182"/>
    <n v="903122.73529411759"/>
    <n v="440550"/>
    <n v="300041"/>
    <n v="0"/>
    <n v="0"/>
    <n v="8740173.8565268144"/>
    <n v="8663237.5847034492"/>
  </r>
  <r>
    <x v="1"/>
    <s v="Southern Arkansas University"/>
    <m/>
    <n v="107983"/>
    <x v="3"/>
    <n v="16"/>
    <n v="16"/>
    <m/>
    <m/>
    <m/>
    <n v="1"/>
    <n v="7"/>
    <n v="6"/>
    <n v="43"/>
    <n v="42"/>
    <m/>
    <m/>
    <m/>
    <n v="1"/>
    <n v="1"/>
    <m/>
    <n v="47"/>
    <n v="52"/>
    <n v="1"/>
    <n v="1"/>
    <m/>
    <m/>
    <n v="4"/>
    <n v="3"/>
    <n v="23"/>
    <n v="21"/>
    <n v="3"/>
    <n v="3"/>
    <m/>
    <m/>
    <n v="14"/>
    <n v="14"/>
    <m/>
    <m/>
    <m/>
    <m/>
    <m/>
    <m/>
    <n v="1"/>
    <m/>
    <m/>
    <m/>
    <m/>
    <m/>
    <m/>
    <m/>
    <m/>
    <m/>
    <n v="2005752"/>
    <n v="2030693"/>
    <n v="2574666"/>
    <n v="2663294"/>
    <n v="2803912"/>
    <n v="3028828"/>
    <n v="1823799"/>
    <n v="1786648"/>
    <n v="59552"/>
    <m/>
    <m/>
    <m/>
    <n v="228"/>
    <n v="227"/>
    <n v="399"/>
    <n v="389"/>
    <n v="481"/>
    <n v="514"/>
    <n v="405"/>
    <n v="387"/>
    <n v="12"/>
    <n v="0"/>
    <n v="0"/>
    <n v="0"/>
    <n v="8797.1578947368416"/>
    <n v="8945.7841409691628"/>
    <n v="6452.7969924812032"/>
    <n v="6846.5141388174807"/>
    <n v="5829.338877338877"/>
    <n v="5892.6614785992215"/>
    <n v="4503.2074074074071"/>
    <n v="4616.6614987080102"/>
    <n v="4962.666666666667"/>
    <n v="0"/>
    <n v="0"/>
    <n v="0"/>
    <n v="79174.421052631573"/>
    <n v="80512.057268722463"/>
    <n v="58075.172932330832"/>
    <n v="61618.627249357327"/>
    <n v="52464.049896049895"/>
    <n v="53033.953307392992"/>
    <n v="40528.866666666661"/>
    <n v="41549.953488372092"/>
    <n v="44664"/>
    <n v="0"/>
    <n v="0"/>
    <n v="0"/>
    <n v="54814.178465589648"/>
    <n v="56563.61191671955"/>
    <n v="23"/>
    <n v="23"/>
    <n v="44"/>
    <n v="43"/>
    <n v="52"/>
    <n v="56"/>
    <n v="40"/>
    <n v="38"/>
    <n v="1"/>
    <n v="0"/>
    <n v="0"/>
    <n v="0"/>
    <n v="160"/>
    <n v="160"/>
    <n v="1821011.6842105263"/>
    <n v="1851777.3171806165"/>
    <n v="2555307.6090225568"/>
    <n v="2649600.9717223649"/>
    <n v="2728130.5945945946"/>
    <n v="2969901.3852140075"/>
    <n v="1621154.6666666665"/>
    <n v="1578898.2325581396"/>
    <n v="44664"/>
    <n v="0"/>
    <n v="0"/>
    <n v="0"/>
    <n v="8770268.5544943437"/>
    <n v="9050177.9066751283"/>
  </r>
  <r>
    <x v="1"/>
    <s v="University of Arkansas at Monticello"/>
    <m/>
    <n v="106485"/>
    <x v="4"/>
    <n v="14"/>
    <n v="12"/>
    <m/>
    <n v="2"/>
    <m/>
    <m/>
    <n v="4"/>
    <n v="3"/>
    <n v="47"/>
    <n v="40"/>
    <m/>
    <n v="3"/>
    <m/>
    <m/>
    <n v="5"/>
    <n v="4"/>
    <n v="16"/>
    <n v="17"/>
    <m/>
    <n v="1"/>
    <m/>
    <m/>
    <n v="4"/>
    <n v="6"/>
    <n v="24"/>
    <n v="35"/>
    <m/>
    <n v="2"/>
    <m/>
    <n v="16"/>
    <n v="6"/>
    <n v="12"/>
    <n v="10"/>
    <m/>
    <m/>
    <m/>
    <n v="21"/>
    <m/>
    <n v="6"/>
    <m/>
    <m/>
    <m/>
    <m/>
    <m/>
    <m/>
    <m/>
    <m/>
    <m/>
    <n v="1441214"/>
    <n v="1238485"/>
    <n v="4256907"/>
    <n v="2678377"/>
    <n v="1574113"/>
    <n v="1252023"/>
    <n v="2119693"/>
    <n v="2939043"/>
    <n v="2728441"/>
    <m/>
    <m/>
    <m/>
    <n v="174"/>
    <n v="164"/>
    <n v="483"/>
    <n v="438"/>
    <n v="192"/>
    <n v="235"/>
    <n v="288"/>
    <n v="655"/>
    <n v="393"/>
    <n v="0"/>
    <n v="0"/>
    <n v="0"/>
    <n v="8282.8390804597693"/>
    <n v="7551.7378048780483"/>
    <n v="8813.4720496894406"/>
    <n v="6115.0159817351596"/>
    <n v="8198.5052083333339"/>
    <n v="5327.7574468085104"/>
    <n v="7360.0451388888887"/>
    <n v="4487.0885496183209"/>
    <n v="6942.5979643765904"/>
    <n v="0"/>
    <n v="0"/>
    <n v="0"/>
    <n v="74545.551724137928"/>
    <n v="67965.640243902439"/>
    <n v="79321.248447204969"/>
    <n v="55035.143835616436"/>
    <n v="73786.546875"/>
    <n v="47949.817021276591"/>
    <n v="66240.40625"/>
    <n v="40383.796946564886"/>
    <n v="62483.381679389313"/>
    <n v="0"/>
    <n v="0"/>
    <n v="0"/>
    <n v="71600.97514284424"/>
    <n v="49136.013427827907"/>
    <n v="18"/>
    <n v="17"/>
    <n v="52"/>
    <n v="47"/>
    <n v="20"/>
    <n v="24"/>
    <n v="30"/>
    <n v="65"/>
    <n v="37"/>
    <n v="0"/>
    <n v="0"/>
    <n v="0"/>
    <n v="157"/>
    <n v="153"/>
    <n v="1341819.9310344828"/>
    <n v="1155415.8841463414"/>
    <n v="4124704.9192546583"/>
    <n v="2586651.7602739725"/>
    <n v="1475730.9375"/>
    <n v="1150795.6085106381"/>
    <n v="1987212.1875"/>
    <n v="2624946.8015267174"/>
    <n v="2311885.1221374045"/>
    <n v="0"/>
    <n v="0"/>
    <n v="0"/>
    <n v="11241353.097426545"/>
    <n v="7517810.0544576701"/>
  </r>
  <r>
    <x v="1"/>
    <s v="University of Arkansas at Fort Smith"/>
    <m/>
    <n v="108092"/>
    <x v="5"/>
    <n v="13"/>
    <n v="16"/>
    <m/>
    <m/>
    <m/>
    <n v="1"/>
    <n v="5"/>
    <n v="5"/>
    <n v="40"/>
    <n v="38"/>
    <n v="1"/>
    <n v="1"/>
    <m/>
    <m/>
    <n v="15"/>
    <n v="14"/>
    <n v="87"/>
    <n v="80"/>
    <n v="4"/>
    <n v="1"/>
    <m/>
    <m/>
    <n v="13"/>
    <n v="12"/>
    <n v="38"/>
    <n v="46"/>
    <n v="1"/>
    <n v="1"/>
    <m/>
    <m/>
    <n v="5"/>
    <n v="5"/>
    <n v="14"/>
    <n v="14"/>
    <m/>
    <m/>
    <m/>
    <m/>
    <n v="2"/>
    <n v="2"/>
    <m/>
    <m/>
    <m/>
    <m/>
    <m/>
    <m/>
    <m/>
    <m/>
    <n v="1773888"/>
    <n v="2082398"/>
    <n v="4273864"/>
    <n v="4079079"/>
    <n v="5983659"/>
    <n v="5510474"/>
    <n v="2361418"/>
    <n v="2706666"/>
    <n v="708094"/>
    <n v="699842"/>
    <m/>
    <m/>
    <n v="177"/>
    <n v="215"/>
    <n v="550"/>
    <n v="520"/>
    <n v="979"/>
    <n v="874"/>
    <n v="412"/>
    <n v="484"/>
    <n v="150"/>
    <n v="150"/>
    <n v="0"/>
    <n v="0"/>
    <n v="10021.966101694916"/>
    <n v="9685.5720930232565"/>
    <n v="7770.6618181818185"/>
    <n v="7844.3826923076922"/>
    <n v="6112.0112359550558"/>
    <n v="6304.8901601830667"/>
    <n v="5731.5970873786409"/>
    <n v="5592.2851239669426"/>
    <n v="4720.626666666667"/>
    <n v="4665.6133333333337"/>
    <n v="0"/>
    <n v="0"/>
    <n v="90197.694915254237"/>
    <n v="87170.148837209301"/>
    <n v="69935.95636363636"/>
    <n v="70599.444230769237"/>
    <n v="55008.101123595501"/>
    <n v="56744.011441647599"/>
    <n v="51584.37378640777"/>
    <n v="50330.566115702481"/>
    <n v="42485.64"/>
    <n v="41990.520000000004"/>
    <n v="0"/>
    <n v="0"/>
    <n v="59707.131379386919"/>
    <n v="60278.578986182758"/>
    <n v="18"/>
    <n v="22"/>
    <n v="56"/>
    <n v="53"/>
    <n v="104"/>
    <n v="93"/>
    <n v="44"/>
    <n v="52"/>
    <n v="16"/>
    <n v="16"/>
    <n v="0"/>
    <n v="0"/>
    <n v="238"/>
    <n v="236"/>
    <n v="1623558.5084745763"/>
    <n v="1917743.2744186046"/>
    <n v="3916413.5563636362"/>
    <n v="3741770.5442307694"/>
    <n v="5720842.5168539323"/>
    <n v="5277193.0640732264"/>
    <n v="2269712.4466019417"/>
    <n v="2617189.4380165292"/>
    <n v="679770.24"/>
    <n v="671848.32000000007"/>
    <n v="0"/>
    <n v="0"/>
    <n v="14210297.268294087"/>
    <n v="14225744.640739132"/>
  </r>
  <r>
    <x v="1"/>
    <s v="University of Arkansas at Pine Bluff"/>
    <m/>
    <n v="106412"/>
    <x v="5"/>
    <n v="16"/>
    <n v="15"/>
    <m/>
    <m/>
    <m/>
    <m/>
    <n v="13"/>
    <n v="13"/>
    <n v="20"/>
    <n v="21"/>
    <n v="2"/>
    <m/>
    <m/>
    <m/>
    <n v="19"/>
    <n v="22"/>
    <n v="22"/>
    <n v="22"/>
    <m/>
    <m/>
    <m/>
    <m/>
    <n v="15"/>
    <n v="13"/>
    <n v="37"/>
    <n v="37"/>
    <m/>
    <m/>
    <m/>
    <m/>
    <n v="15"/>
    <n v="14"/>
    <m/>
    <m/>
    <m/>
    <m/>
    <m/>
    <m/>
    <m/>
    <m/>
    <m/>
    <m/>
    <m/>
    <m/>
    <m/>
    <m/>
    <m/>
    <m/>
    <n v="2002094"/>
    <n v="1983505"/>
    <n v="2512659"/>
    <n v="2739368"/>
    <n v="2003711"/>
    <n v="1927106"/>
    <n v="2128207"/>
    <n v="2120558"/>
    <m/>
    <m/>
    <m/>
    <m/>
    <n v="300"/>
    <n v="291"/>
    <n v="428"/>
    <n v="453"/>
    <n v="378"/>
    <n v="354"/>
    <n v="513"/>
    <n v="501"/>
    <n v="0"/>
    <n v="0"/>
    <n v="0"/>
    <n v="0"/>
    <n v="6673.6466666666665"/>
    <n v="6816.1683848797247"/>
    <n v="5870.6985981308408"/>
    <n v="6047.1699779249448"/>
    <n v="5300.8227513227512"/>
    <n v="5443.8022598870057"/>
    <n v="4148.5516569200781"/>
    <n v="4232.6506986027944"/>
    <n v="0"/>
    <n v="0"/>
    <n v="0"/>
    <n v="0"/>
    <n v="60062.82"/>
    <n v="61345.515463917523"/>
    <n v="52836.287383177565"/>
    <n v="54424.529801324505"/>
    <n v="47707.404761904763"/>
    <n v="48994.220338983054"/>
    <n v="37336.964912280702"/>
    <n v="38093.856287425151"/>
    <n v="0"/>
    <n v="0"/>
    <n v="0"/>
    <n v="0"/>
    <n v="47891.859838612283"/>
    <n v="49143.39870681359"/>
    <n v="29"/>
    <n v="28"/>
    <n v="41"/>
    <n v="43"/>
    <n v="37"/>
    <n v="35"/>
    <n v="52"/>
    <n v="51"/>
    <n v="0"/>
    <n v="0"/>
    <n v="0"/>
    <n v="0"/>
    <n v="159"/>
    <n v="157"/>
    <n v="1741821.78"/>
    <n v="1717674.4329896907"/>
    <n v="2166287.7827102803"/>
    <n v="2340254.7814569538"/>
    <n v="1765173.9761904762"/>
    <n v="1714797.7118644069"/>
    <n v="1941522.1754385964"/>
    <n v="1942786.6706586827"/>
    <n v="0"/>
    <n v="0"/>
    <n v="0"/>
    <n v="0"/>
    <n v="7614805.7143393531"/>
    <n v="7715513.5969697339"/>
  </r>
  <r>
    <x v="1"/>
    <s v="Northwest Arkansas Community College "/>
    <m/>
    <n v="367459"/>
    <x v="6"/>
    <m/>
    <n v="19"/>
    <m/>
    <m/>
    <m/>
    <m/>
    <m/>
    <m/>
    <m/>
    <n v="16"/>
    <m/>
    <m/>
    <m/>
    <m/>
    <m/>
    <n v="1"/>
    <m/>
    <n v="5"/>
    <m/>
    <m/>
    <m/>
    <m/>
    <m/>
    <n v="1"/>
    <m/>
    <n v="2"/>
    <m/>
    <m/>
    <m/>
    <m/>
    <m/>
    <m/>
    <m/>
    <n v="79"/>
    <m/>
    <m/>
    <m/>
    <m/>
    <m/>
    <n v="19"/>
    <n v="124"/>
    <m/>
    <m/>
    <m/>
    <m/>
    <m/>
    <n v="23"/>
    <m/>
    <m/>
    <n v="1238007"/>
    <m/>
    <n v="989228"/>
    <m/>
    <n v="358767"/>
    <m/>
    <n v="105951"/>
    <m/>
    <n v="5723967"/>
    <n v="8414104"/>
    <m/>
    <n v="0"/>
    <n v="171"/>
    <n v="0"/>
    <n v="156"/>
    <n v="0"/>
    <n v="57"/>
    <n v="0"/>
    <n v="18"/>
    <n v="0"/>
    <n v="939"/>
    <n v="1392"/>
    <n v="0"/>
    <n v="0"/>
    <n v="7239.8070175438597"/>
    <n v="0"/>
    <n v="6341.2051282051279"/>
    <n v="0"/>
    <n v="6294.1578947368425"/>
    <n v="0"/>
    <n v="5886.166666666667"/>
    <n v="0"/>
    <n v="6095.8115015974445"/>
    <n v="6044.6149425287358"/>
    <n v="0"/>
    <n v="0"/>
    <n v="65158.26315789474"/>
    <n v="0"/>
    <n v="57070.846153846149"/>
    <n v="0"/>
    <n v="56647.42105263158"/>
    <n v="0"/>
    <n v="52975.5"/>
    <n v="0"/>
    <n v="54862.303514377003"/>
    <n v="54401.534482758623"/>
    <n v="0"/>
    <n v="54401.534482758623"/>
    <n v="56553.187713662817"/>
    <n v="0"/>
    <n v="19"/>
    <n v="0"/>
    <n v="17"/>
    <n v="0"/>
    <n v="6"/>
    <n v="0"/>
    <n v="2"/>
    <n v="0"/>
    <n v="98"/>
    <n v="147"/>
    <n v="0"/>
    <n v="147"/>
    <n v="142"/>
    <n v="0"/>
    <n v="1238007"/>
    <n v="0"/>
    <n v="970204.38461538451"/>
    <n v="0"/>
    <n v="339884.5263157895"/>
    <n v="0"/>
    <n v="105951"/>
    <n v="0"/>
    <n v="5376505.7444089465"/>
    <n v="7997025.5689655179"/>
    <n v="0"/>
    <n v="7997025.5689655179"/>
    <n v="8030552.6553401202"/>
  </r>
  <r>
    <x v="1"/>
    <s v="Pulaski Technical College"/>
    <m/>
    <n v="107664"/>
    <x v="6"/>
    <m/>
    <m/>
    <m/>
    <m/>
    <m/>
    <m/>
    <m/>
    <m/>
    <m/>
    <m/>
    <m/>
    <m/>
    <m/>
    <m/>
    <m/>
    <m/>
    <m/>
    <m/>
    <m/>
    <m/>
    <m/>
    <m/>
    <m/>
    <m/>
    <m/>
    <m/>
    <m/>
    <m/>
    <m/>
    <m/>
    <m/>
    <m/>
    <m/>
    <m/>
    <m/>
    <m/>
    <m/>
    <m/>
    <m/>
    <m/>
    <n v="165"/>
    <n v="163"/>
    <n v="2"/>
    <n v="3"/>
    <n v="4"/>
    <n v="5"/>
    <n v="5"/>
    <n v="6"/>
    <m/>
    <m/>
    <m/>
    <m/>
    <m/>
    <m/>
    <m/>
    <m/>
    <m/>
    <m/>
    <n v="8362890"/>
    <n v="8322559"/>
    <n v="0"/>
    <n v="0"/>
    <n v="0"/>
    <n v="0"/>
    <n v="0"/>
    <n v="0"/>
    <n v="0"/>
    <n v="0"/>
    <n v="0"/>
    <n v="0"/>
    <n v="1609"/>
    <n v="1624"/>
    <n v="0"/>
    <n v="0"/>
    <n v="0"/>
    <n v="0"/>
    <n v="0"/>
    <n v="0"/>
    <n v="0"/>
    <n v="0"/>
    <n v="0"/>
    <n v="0"/>
    <n v="5197.5699192044749"/>
    <n v="5124.7284482758623"/>
    <n v="0"/>
    <n v="0"/>
    <n v="0"/>
    <n v="0"/>
    <n v="0"/>
    <n v="0"/>
    <n v="0"/>
    <n v="0"/>
    <n v="0"/>
    <n v="0"/>
    <n v="46778.129272840277"/>
    <n v="46122.556034482761"/>
    <n v="46778.129272840277"/>
    <n v="46122.556034482761"/>
    <n v="0"/>
    <n v="0"/>
    <n v="0"/>
    <n v="0"/>
    <n v="0"/>
    <n v="0"/>
    <n v="0"/>
    <n v="0"/>
    <n v="0"/>
    <n v="0"/>
    <n v="176"/>
    <n v="177"/>
    <n v="176"/>
    <n v="177"/>
    <n v="0"/>
    <n v="0"/>
    <n v="0"/>
    <n v="0"/>
    <n v="0"/>
    <n v="0"/>
    <n v="0"/>
    <n v="0"/>
    <n v="0"/>
    <n v="0"/>
    <n v="8232950.7520198887"/>
    <n v="8163692.418103449"/>
    <n v="8232950.7520198887"/>
    <n v="8163692.418103449"/>
  </r>
  <r>
    <x v="1"/>
    <s v="Arkansas State University-Beebe"/>
    <m/>
    <n v="106449"/>
    <x v="7"/>
    <n v="1"/>
    <n v="1"/>
    <m/>
    <m/>
    <m/>
    <m/>
    <m/>
    <m/>
    <n v="5"/>
    <n v="5"/>
    <n v="1"/>
    <n v="2"/>
    <m/>
    <m/>
    <n v="4"/>
    <n v="4"/>
    <n v="24"/>
    <n v="28"/>
    <n v="1"/>
    <m/>
    <m/>
    <m/>
    <n v="5"/>
    <n v="5"/>
    <n v="52"/>
    <n v="46"/>
    <n v="21"/>
    <n v="16"/>
    <n v="3"/>
    <n v="7"/>
    <n v="6"/>
    <n v="6"/>
    <m/>
    <m/>
    <m/>
    <m/>
    <m/>
    <m/>
    <m/>
    <m/>
    <m/>
    <m/>
    <m/>
    <m/>
    <m/>
    <m/>
    <m/>
    <m/>
    <n v="61037"/>
    <n v="61037"/>
    <n v="698804"/>
    <n v="751704"/>
    <n v="1603053"/>
    <n v="1685114"/>
    <n v="3639778"/>
    <n v="3254295"/>
    <m/>
    <m/>
    <m/>
    <m/>
    <n v="9"/>
    <n v="9"/>
    <n v="103"/>
    <n v="113"/>
    <n v="286"/>
    <n v="312"/>
    <n v="783"/>
    <n v="723"/>
    <n v="0"/>
    <n v="0"/>
    <n v="0"/>
    <n v="0"/>
    <n v="6781.8888888888887"/>
    <n v="6781.8888888888887"/>
    <n v="6784.5048543689318"/>
    <n v="6652.2477876106195"/>
    <n v="5605.0804195804194"/>
    <n v="5401.0064102564102"/>
    <n v="4648.5031928480203"/>
    <n v="4501.0995850622403"/>
    <n v="0"/>
    <n v="0"/>
    <n v="0"/>
    <n v="0"/>
    <n v="61037"/>
    <n v="61037"/>
    <n v="61060.543689320388"/>
    <n v="59870.230088495577"/>
    <n v="50445.723776223778"/>
    <n v="48609.057692307688"/>
    <n v="41836.528735632179"/>
    <n v="40509.896265560164"/>
    <n v="0"/>
    <n v="0"/>
    <n v="0"/>
    <n v="0"/>
    <n v="45655.361841477687"/>
    <n v="44682.922122805147"/>
    <n v="1"/>
    <n v="1"/>
    <n v="10"/>
    <n v="11"/>
    <n v="30"/>
    <n v="33"/>
    <n v="82"/>
    <n v="75"/>
    <n v="0"/>
    <n v="0"/>
    <n v="0"/>
    <n v="0"/>
    <n v="123"/>
    <n v="120"/>
    <n v="61037"/>
    <n v="61037"/>
    <n v="610605.43689320388"/>
    <n v="658572.53097345133"/>
    <n v="1513371.7132867132"/>
    <n v="1604098.9038461538"/>
    <n v="3430595.3563218387"/>
    <n v="3038242.2199170124"/>
    <n v="0"/>
    <n v="0"/>
    <n v="0"/>
    <n v="0"/>
    <n v="5615609.5065017557"/>
    <n v="5361950.6547366176"/>
  </r>
  <r>
    <x v="1"/>
    <s v="National Park Community College"/>
    <m/>
    <n v="106980"/>
    <x v="7"/>
    <m/>
    <m/>
    <m/>
    <m/>
    <m/>
    <m/>
    <m/>
    <m/>
    <m/>
    <m/>
    <m/>
    <m/>
    <m/>
    <m/>
    <m/>
    <m/>
    <m/>
    <m/>
    <m/>
    <m/>
    <m/>
    <m/>
    <m/>
    <m/>
    <m/>
    <m/>
    <m/>
    <m/>
    <m/>
    <m/>
    <m/>
    <m/>
    <m/>
    <m/>
    <m/>
    <m/>
    <m/>
    <m/>
    <m/>
    <m/>
    <n v="11"/>
    <n v="67"/>
    <n v="22"/>
    <n v="8"/>
    <n v="2"/>
    <n v="10"/>
    <n v="5"/>
    <n v="15"/>
    <m/>
    <m/>
    <m/>
    <m/>
    <m/>
    <m/>
    <m/>
    <m/>
    <m/>
    <m/>
    <n v="1801859"/>
    <n v="4477494"/>
    <n v="0"/>
    <n v="0"/>
    <n v="0"/>
    <n v="0"/>
    <n v="0"/>
    <n v="0"/>
    <n v="0"/>
    <n v="0"/>
    <n v="0"/>
    <n v="0"/>
    <n v="401"/>
    <n v="973"/>
    <n v="0"/>
    <n v="0"/>
    <n v="0"/>
    <n v="0"/>
    <n v="0"/>
    <n v="0"/>
    <n v="0"/>
    <n v="0"/>
    <n v="0"/>
    <n v="0"/>
    <n v="4493.4139650872821"/>
    <n v="4601.741007194245"/>
    <n v="0"/>
    <n v="0"/>
    <n v="0"/>
    <n v="0"/>
    <n v="0"/>
    <n v="0"/>
    <n v="0"/>
    <n v="0"/>
    <n v="0"/>
    <n v="0"/>
    <n v="40440.725685785539"/>
    <n v="41415.669064748203"/>
    <n v="40440.725685785539"/>
    <n v="41415.669064748203"/>
    <n v="0"/>
    <n v="0"/>
    <n v="0"/>
    <n v="0"/>
    <n v="0"/>
    <n v="0"/>
    <n v="0"/>
    <n v="0"/>
    <n v="0"/>
    <n v="0"/>
    <n v="40"/>
    <n v="100"/>
    <n v="40"/>
    <n v="100"/>
    <n v="0"/>
    <n v="0"/>
    <n v="0"/>
    <n v="0"/>
    <n v="0"/>
    <n v="0"/>
    <n v="0"/>
    <n v="0"/>
    <n v="0"/>
    <n v="0"/>
    <n v="1617629.0274314214"/>
    <n v="4141566.9064748203"/>
    <n v="1617629.0274314214"/>
    <n v="4141566.9064748203"/>
  </r>
  <r>
    <x v="1"/>
    <s v="Arkansas Northeastern College"/>
    <m/>
    <n v="107327"/>
    <x v="8"/>
    <m/>
    <m/>
    <m/>
    <m/>
    <m/>
    <m/>
    <m/>
    <m/>
    <m/>
    <m/>
    <m/>
    <m/>
    <m/>
    <m/>
    <m/>
    <m/>
    <m/>
    <m/>
    <m/>
    <m/>
    <m/>
    <m/>
    <m/>
    <m/>
    <m/>
    <m/>
    <m/>
    <m/>
    <m/>
    <m/>
    <m/>
    <m/>
    <m/>
    <m/>
    <m/>
    <m/>
    <m/>
    <m/>
    <m/>
    <m/>
    <n v="33"/>
    <n v="32"/>
    <n v="21"/>
    <n v="18"/>
    <m/>
    <m/>
    <n v="8"/>
    <n v="8"/>
    <m/>
    <m/>
    <m/>
    <m/>
    <m/>
    <m/>
    <m/>
    <m/>
    <m/>
    <m/>
    <n v="2924013"/>
    <n v="2813175"/>
    <n v="0"/>
    <n v="0"/>
    <n v="0"/>
    <n v="0"/>
    <n v="0"/>
    <n v="0"/>
    <n v="0"/>
    <n v="0"/>
    <n v="0"/>
    <n v="0"/>
    <n v="603"/>
    <n v="564"/>
    <n v="0"/>
    <n v="0"/>
    <n v="0"/>
    <n v="0"/>
    <n v="0"/>
    <n v="0"/>
    <n v="0"/>
    <n v="0"/>
    <n v="0"/>
    <n v="0"/>
    <n v="4849.1094527363184"/>
    <n v="4987.8989361702124"/>
    <n v="0"/>
    <n v="0"/>
    <n v="0"/>
    <n v="0"/>
    <n v="0"/>
    <n v="0"/>
    <n v="0"/>
    <n v="0"/>
    <n v="0"/>
    <n v="0"/>
    <n v="43641.985074626864"/>
    <n v="44891.090425531911"/>
    <n v="43641.985074626871"/>
    <n v="44891.090425531911"/>
    <n v="0"/>
    <n v="0"/>
    <n v="0"/>
    <n v="0"/>
    <n v="0"/>
    <n v="0"/>
    <n v="0"/>
    <n v="0"/>
    <n v="0"/>
    <n v="0"/>
    <n v="62"/>
    <n v="58"/>
    <n v="62"/>
    <n v="58"/>
    <n v="0"/>
    <n v="0"/>
    <n v="0"/>
    <n v="0"/>
    <n v="0"/>
    <n v="0"/>
    <n v="0"/>
    <n v="0"/>
    <n v="0"/>
    <n v="0"/>
    <n v="2705803.0746268658"/>
    <n v="2603683.2446808508"/>
    <n v="2705803.0746268658"/>
    <n v="2603683.2446808508"/>
  </r>
  <r>
    <x v="1"/>
    <s v="Arkansas State University Mountain Home"/>
    <m/>
    <n v="420538"/>
    <x v="8"/>
    <m/>
    <m/>
    <m/>
    <m/>
    <m/>
    <m/>
    <m/>
    <m/>
    <m/>
    <m/>
    <m/>
    <m/>
    <m/>
    <m/>
    <m/>
    <m/>
    <n v="8"/>
    <n v="8"/>
    <m/>
    <m/>
    <m/>
    <m/>
    <m/>
    <m/>
    <n v="39"/>
    <n v="33"/>
    <n v="1"/>
    <n v="4"/>
    <m/>
    <m/>
    <m/>
    <m/>
    <m/>
    <m/>
    <m/>
    <m/>
    <m/>
    <m/>
    <m/>
    <m/>
    <m/>
    <m/>
    <m/>
    <m/>
    <m/>
    <m/>
    <m/>
    <m/>
    <m/>
    <m/>
    <m/>
    <m/>
    <n v="422521"/>
    <n v="433770"/>
    <n v="1689642"/>
    <n v="1603826"/>
    <m/>
    <m/>
    <m/>
    <m/>
    <n v="0"/>
    <n v="0"/>
    <n v="0"/>
    <n v="0"/>
    <n v="72"/>
    <n v="72"/>
    <n v="361"/>
    <n v="337"/>
    <n v="0"/>
    <n v="0"/>
    <n v="0"/>
    <n v="0"/>
    <n v="0"/>
    <n v="0"/>
    <n v="0"/>
    <n v="0"/>
    <n v="5868.3472222222226"/>
    <n v="6024.583333333333"/>
    <n v="4680.4487534626041"/>
    <n v="4759.1275964391689"/>
    <n v="0"/>
    <n v="0"/>
    <n v="0"/>
    <n v="0"/>
    <n v="0"/>
    <n v="0"/>
    <n v="0"/>
    <n v="0"/>
    <n v="52815.125"/>
    <n v="54221.25"/>
    <n v="42124.038781163435"/>
    <n v="42832.148367952519"/>
    <n v="0"/>
    <n v="0"/>
    <n v="0"/>
    <n v="0"/>
    <n v="43905.886484302864"/>
    <n v="44856.877546983182"/>
    <n v="0"/>
    <n v="0"/>
    <n v="0"/>
    <n v="0"/>
    <n v="8"/>
    <n v="8"/>
    <n v="40"/>
    <n v="37"/>
    <n v="0"/>
    <n v="0"/>
    <n v="0"/>
    <n v="0"/>
    <n v="48"/>
    <n v="45"/>
    <n v="0"/>
    <n v="0"/>
    <n v="0"/>
    <n v="0"/>
    <n v="422521"/>
    <n v="433770"/>
    <n v="1684961.5512465374"/>
    <n v="1584789.4896142432"/>
    <n v="0"/>
    <n v="0"/>
    <n v="0"/>
    <n v="0"/>
    <n v="2107482.5512465374"/>
    <n v="2018559.4896142432"/>
  </r>
  <r>
    <x v="1"/>
    <s v="Arkansas State University-Newport"/>
    <m/>
    <n v="440402"/>
    <x v="8"/>
    <m/>
    <m/>
    <m/>
    <m/>
    <m/>
    <m/>
    <m/>
    <m/>
    <m/>
    <m/>
    <m/>
    <m/>
    <m/>
    <m/>
    <m/>
    <m/>
    <n v="27"/>
    <n v="27"/>
    <m/>
    <m/>
    <m/>
    <m/>
    <n v="2"/>
    <n v="3"/>
    <n v="5"/>
    <n v="4"/>
    <n v="17"/>
    <n v="12"/>
    <m/>
    <m/>
    <n v="11"/>
    <n v="20"/>
    <m/>
    <m/>
    <m/>
    <m/>
    <m/>
    <m/>
    <m/>
    <m/>
    <m/>
    <m/>
    <m/>
    <m/>
    <m/>
    <m/>
    <m/>
    <m/>
    <m/>
    <m/>
    <m/>
    <m/>
    <n v="1243543"/>
    <n v="1324540"/>
    <n v="1513362"/>
    <n v="1712895"/>
    <m/>
    <m/>
    <m/>
    <m/>
    <n v="0"/>
    <n v="0"/>
    <n v="0"/>
    <n v="0"/>
    <n v="267"/>
    <n v="279"/>
    <n v="347"/>
    <n v="396"/>
    <n v="0"/>
    <n v="0"/>
    <n v="0"/>
    <n v="0"/>
    <n v="0"/>
    <n v="0"/>
    <n v="0"/>
    <n v="0"/>
    <n v="4657.4644194756556"/>
    <n v="4747.4551971326164"/>
    <n v="4361.2737752161383"/>
    <n v="4325.492424242424"/>
    <n v="0"/>
    <n v="0"/>
    <n v="0"/>
    <n v="0"/>
    <n v="0"/>
    <n v="0"/>
    <n v="0"/>
    <n v="0"/>
    <n v="41917.1797752809"/>
    <n v="42727.096774193546"/>
    <n v="39251.463976945248"/>
    <n v="38929.431818181816"/>
    <n v="0"/>
    <n v="0"/>
    <n v="0"/>
    <n v="0"/>
    <n v="40498.3310439087"/>
    <n v="40655.643161823507"/>
    <n v="0"/>
    <n v="0"/>
    <n v="0"/>
    <n v="0"/>
    <n v="29"/>
    <n v="30"/>
    <n v="33"/>
    <n v="36"/>
    <n v="0"/>
    <n v="0"/>
    <n v="0"/>
    <n v="0"/>
    <n v="62"/>
    <n v="66"/>
    <n v="0"/>
    <n v="0"/>
    <n v="0"/>
    <n v="0"/>
    <n v="1215598.2134831462"/>
    <n v="1281812.9032258063"/>
    <n v="1295298.3112391932"/>
    <n v="1401459.5454545454"/>
    <n v="0"/>
    <n v="0"/>
    <n v="0"/>
    <n v="0"/>
    <n v="2510896.5247223396"/>
    <n v="2683272.4486803515"/>
  </r>
  <r>
    <x v="1"/>
    <s v="Black River Technical College"/>
    <m/>
    <n v="106625"/>
    <x v="8"/>
    <m/>
    <m/>
    <m/>
    <m/>
    <m/>
    <m/>
    <m/>
    <m/>
    <m/>
    <m/>
    <m/>
    <m/>
    <m/>
    <m/>
    <m/>
    <m/>
    <m/>
    <m/>
    <m/>
    <m/>
    <m/>
    <m/>
    <m/>
    <m/>
    <m/>
    <m/>
    <m/>
    <m/>
    <m/>
    <m/>
    <m/>
    <m/>
    <m/>
    <m/>
    <m/>
    <m/>
    <m/>
    <m/>
    <m/>
    <m/>
    <n v="56"/>
    <n v="56"/>
    <n v="9"/>
    <n v="7"/>
    <n v="2"/>
    <n v="1"/>
    <n v="7"/>
    <n v="9"/>
    <m/>
    <m/>
    <m/>
    <m/>
    <m/>
    <m/>
    <m/>
    <m/>
    <m/>
    <m/>
    <n v="3139455"/>
    <n v="3192277"/>
    <n v="0"/>
    <n v="0"/>
    <n v="0"/>
    <n v="0"/>
    <n v="0"/>
    <n v="0"/>
    <n v="0"/>
    <n v="0"/>
    <n v="0"/>
    <n v="0"/>
    <n v="700"/>
    <n v="693"/>
    <n v="0"/>
    <n v="0"/>
    <n v="0"/>
    <n v="0"/>
    <n v="0"/>
    <n v="0"/>
    <n v="0"/>
    <n v="0"/>
    <n v="0"/>
    <n v="0"/>
    <n v="4484.9357142857143"/>
    <n v="4606.4603174603171"/>
    <n v="0"/>
    <n v="0"/>
    <n v="0"/>
    <n v="0"/>
    <n v="0"/>
    <n v="0"/>
    <n v="0"/>
    <n v="0"/>
    <n v="0"/>
    <n v="0"/>
    <n v="40364.421428571426"/>
    <n v="41458.142857142855"/>
    <n v="40364.421428571426"/>
    <n v="41458.142857142855"/>
    <n v="0"/>
    <n v="0"/>
    <n v="0"/>
    <n v="0"/>
    <n v="0"/>
    <n v="0"/>
    <n v="0"/>
    <n v="0"/>
    <n v="0"/>
    <n v="0"/>
    <n v="74"/>
    <n v="73"/>
    <n v="74"/>
    <n v="73"/>
    <n v="0"/>
    <n v="0"/>
    <n v="0"/>
    <n v="0"/>
    <n v="0"/>
    <n v="0"/>
    <n v="0"/>
    <n v="0"/>
    <n v="0"/>
    <n v="0"/>
    <n v="2986967.1857142854"/>
    <n v="3026444.4285714286"/>
    <n v="2986967.1857142854"/>
    <n v="3026444.4285714286"/>
  </r>
  <r>
    <x v="1"/>
    <s v="College of the Ouachitas"/>
    <m/>
    <n v="107521"/>
    <x v="8"/>
    <m/>
    <m/>
    <m/>
    <m/>
    <m/>
    <m/>
    <m/>
    <m/>
    <m/>
    <m/>
    <m/>
    <m/>
    <m/>
    <m/>
    <m/>
    <m/>
    <m/>
    <m/>
    <m/>
    <m/>
    <m/>
    <m/>
    <m/>
    <m/>
    <m/>
    <m/>
    <m/>
    <m/>
    <m/>
    <m/>
    <m/>
    <m/>
    <m/>
    <m/>
    <m/>
    <m/>
    <m/>
    <m/>
    <m/>
    <m/>
    <n v="33"/>
    <n v="15"/>
    <m/>
    <n v="10"/>
    <m/>
    <m/>
    <m/>
    <n v="14"/>
    <m/>
    <m/>
    <m/>
    <m/>
    <m/>
    <m/>
    <m/>
    <m/>
    <m/>
    <m/>
    <n v="1398523"/>
    <n v="1754156"/>
    <n v="0"/>
    <n v="0"/>
    <n v="0"/>
    <n v="0"/>
    <n v="0"/>
    <n v="0"/>
    <n v="0"/>
    <n v="0"/>
    <n v="0"/>
    <n v="0"/>
    <n v="297"/>
    <n v="403"/>
    <n v="0"/>
    <n v="0"/>
    <n v="0"/>
    <n v="0"/>
    <n v="0"/>
    <n v="0"/>
    <n v="0"/>
    <n v="0"/>
    <n v="0"/>
    <n v="0"/>
    <n v="4708.8316498316499"/>
    <n v="4352.7444168734492"/>
    <n v="0"/>
    <n v="0"/>
    <n v="0"/>
    <n v="0"/>
    <n v="0"/>
    <n v="0"/>
    <n v="0"/>
    <n v="0"/>
    <n v="0"/>
    <n v="0"/>
    <n v="42379.484848484848"/>
    <n v="39174.699751861044"/>
    <n v="42379.484848484848"/>
    <n v="39174.699751861044"/>
    <n v="0"/>
    <n v="0"/>
    <n v="0"/>
    <n v="0"/>
    <n v="0"/>
    <n v="0"/>
    <n v="0"/>
    <n v="0"/>
    <n v="0"/>
    <n v="0"/>
    <n v="33"/>
    <n v="39"/>
    <n v="33"/>
    <n v="39"/>
    <n v="0"/>
    <n v="0"/>
    <n v="0"/>
    <n v="0"/>
    <n v="0"/>
    <n v="0"/>
    <n v="0"/>
    <n v="0"/>
    <n v="0"/>
    <n v="0"/>
    <n v="1398523"/>
    <n v="1527813.2903225808"/>
    <n v="1398523"/>
    <n v="1527813.2903225808"/>
  </r>
  <r>
    <x v="1"/>
    <s v="Cossatot Community College of the University of Arkansas"/>
    <m/>
    <n v="106795"/>
    <x v="8"/>
    <m/>
    <m/>
    <m/>
    <m/>
    <m/>
    <m/>
    <m/>
    <m/>
    <m/>
    <m/>
    <m/>
    <m/>
    <m/>
    <m/>
    <m/>
    <m/>
    <m/>
    <m/>
    <m/>
    <m/>
    <m/>
    <m/>
    <m/>
    <m/>
    <m/>
    <m/>
    <m/>
    <m/>
    <m/>
    <m/>
    <m/>
    <m/>
    <m/>
    <m/>
    <m/>
    <m/>
    <m/>
    <m/>
    <m/>
    <m/>
    <n v="26"/>
    <n v="26"/>
    <n v="5"/>
    <n v="5"/>
    <n v="1"/>
    <n v="1"/>
    <n v="5"/>
    <n v="5"/>
    <m/>
    <m/>
    <m/>
    <m/>
    <m/>
    <m/>
    <m/>
    <m/>
    <m/>
    <m/>
    <n v="1704634"/>
    <n v="1723520"/>
    <n v="0"/>
    <n v="0"/>
    <n v="0"/>
    <n v="0"/>
    <n v="0"/>
    <n v="0"/>
    <n v="0"/>
    <n v="0"/>
    <n v="0"/>
    <n v="0"/>
    <n v="355"/>
    <n v="355"/>
    <n v="0"/>
    <n v="0"/>
    <n v="0"/>
    <n v="0"/>
    <n v="0"/>
    <n v="0"/>
    <n v="0"/>
    <n v="0"/>
    <n v="0"/>
    <n v="0"/>
    <n v="4801.7859154929574"/>
    <n v="4854.9859154929582"/>
    <n v="0"/>
    <n v="0"/>
    <n v="0"/>
    <n v="0"/>
    <n v="0"/>
    <n v="0"/>
    <n v="0"/>
    <n v="0"/>
    <n v="0"/>
    <n v="0"/>
    <n v="43216.07323943662"/>
    <n v="43694.873239436623"/>
    <n v="43216.07323943662"/>
    <n v="43694.873239436623"/>
    <n v="0"/>
    <n v="0"/>
    <n v="0"/>
    <n v="0"/>
    <n v="0"/>
    <n v="0"/>
    <n v="0"/>
    <n v="0"/>
    <n v="0"/>
    <n v="0"/>
    <n v="37"/>
    <n v="37"/>
    <n v="37"/>
    <n v="37"/>
    <n v="0"/>
    <n v="0"/>
    <n v="0"/>
    <n v="0"/>
    <n v="0"/>
    <n v="0"/>
    <n v="0"/>
    <n v="0"/>
    <n v="0"/>
    <n v="0"/>
    <n v="1598994.7098591549"/>
    <n v="1616710.309859155"/>
    <n v="1598994.7098591549"/>
    <n v="1616710.309859155"/>
  </r>
  <r>
    <x v="1"/>
    <s v="East Arkansas Community College "/>
    <m/>
    <n v="106883"/>
    <x v="8"/>
    <m/>
    <m/>
    <m/>
    <m/>
    <m/>
    <m/>
    <m/>
    <m/>
    <m/>
    <m/>
    <m/>
    <m/>
    <m/>
    <m/>
    <m/>
    <m/>
    <m/>
    <m/>
    <m/>
    <m/>
    <m/>
    <m/>
    <m/>
    <m/>
    <m/>
    <m/>
    <m/>
    <m/>
    <m/>
    <m/>
    <m/>
    <m/>
    <m/>
    <m/>
    <m/>
    <m/>
    <m/>
    <m/>
    <m/>
    <m/>
    <n v="27"/>
    <n v="27"/>
    <m/>
    <m/>
    <m/>
    <n v="5"/>
    <n v="4"/>
    <m/>
    <m/>
    <m/>
    <m/>
    <m/>
    <m/>
    <m/>
    <m/>
    <m/>
    <m/>
    <m/>
    <n v="1515629"/>
    <n v="1548333"/>
    <n v="0"/>
    <n v="0"/>
    <n v="0"/>
    <n v="0"/>
    <n v="0"/>
    <n v="0"/>
    <n v="0"/>
    <n v="0"/>
    <n v="0"/>
    <n v="0"/>
    <n v="291"/>
    <n v="298"/>
    <n v="0"/>
    <n v="0"/>
    <n v="0"/>
    <n v="0"/>
    <n v="0"/>
    <n v="0"/>
    <n v="0"/>
    <n v="0"/>
    <n v="0"/>
    <n v="0"/>
    <n v="5208.3470790378005"/>
    <n v="5195.7483221476514"/>
    <n v="0"/>
    <n v="0"/>
    <n v="0"/>
    <n v="0"/>
    <n v="0"/>
    <n v="0"/>
    <n v="0"/>
    <n v="0"/>
    <n v="0"/>
    <n v="0"/>
    <n v="46875.123711340202"/>
    <n v="46761.734899328862"/>
    <n v="46875.123711340202"/>
    <n v="46761.734899328862"/>
    <n v="0"/>
    <n v="0"/>
    <n v="0"/>
    <n v="0"/>
    <n v="0"/>
    <n v="0"/>
    <n v="0"/>
    <n v="0"/>
    <n v="0"/>
    <n v="0"/>
    <n v="31"/>
    <n v="32"/>
    <n v="31"/>
    <n v="32"/>
    <n v="0"/>
    <n v="0"/>
    <n v="0"/>
    <n v="0"/>
    <n v="0"/>
    <n v="0"/>
    <n v="0"/>
    <n v="0"/>
    <n v="0"/>
    <n v="0"/>
    <n v="1453128.8350515463"/>
    <n v="1496375.5167785236"/>
    <n v="1453128.8350515463"/>
    <n v="1496375.5167785236"/>
  </r>
  <r>
    <x v="1"/>
    <s v="Mid-South Community College "/>
    <m/>
    <n v="107318"/>
    <x v="8"/>
    <m/>
    <m/>
    <m/>
    <m/>
    <m/>
    <m/>
    <m/>
    <m/>
    <m/>
    <m/>
    <m/>
    <m/>
    <m/>
    <m/>
    <m/>
    <m/>
    <m/>
    <m/>
    <m/>
    <m/>
    <m/>
    <m/>
    <m/>
    <m/>
    <m/>
    <m/>
    <m/>
    <m/>
    <m/>
    <m/>
    <m/>
    <m/>
    <m/>
    <m/>
    <m/>
    <m/>
    <m/>
    <m/>
    <m/>
    <m/>
    <m/>
    <m/>
    <n v="32"/>
    <n v="33"/>
    <m/>
    <m/>
    <n v="12"/>
    <n v="8"/>
    <m/>
    <m/>
    <m/>
    <m/>
    <m/>
    <m/>
    <m/>
    <m/>
    <m/>
    <m/>
    <n v="1983794"/>
    <n v="1875256"/>
    <n v="0"/>
    <n v="0"/>
    <n v="0"/>
    <n v="0"/>
    <n v="0"/>
    <n v="0"/>
    <n v="0"/>
    <n v="0"/>
    <n v="0"/>
    <n v="0"/>
    <n v="464"/>
    <n v="426"/>
    <n v="0"/>
    <n v="0"/>
    <n v="0"/>
    <n v="0"/>
    <n v="0"/>
    <n v="0"/>
    <n v="0"/>
    <n v="0"/>
    <n v="0"/>
    <n v="0"/>
    <n v="4275.4181034482763"/>
    <n v="4402.0093896713615"/>
    <n v="0"/>
    <n v="0"/>
    <n v="0"/>
    <n v="0"/>
    <n v="0"/>
    <n v="0"/>
    <n v="0"/>
    <n v="0"/>
    <n v="0"/>
    <n v="0"/>
    <n v="38478.762931034486"/>
    <n v="39618.084507042251"/>
    <n v="38478.762931034486"/>
    <n v="39618.084507042251"/>
    <n v="0"/>
    <n v="0"/>
    <n v="0"/>
    <n v="0"/>
    <n v="0"/>
    <n v="0"/>
    <n v="0"/>
    <n v="0"/>
    <n v="0"/>
    <n v="0"/>
    <n v="44"/>
    <n v="41"/>
    <n v="44"/>
    <n v="41"/>
    <n v="0"/>
    <n v="0"/>
    <n v="0"/>
    <n v="0"/>
    <n v="0"/>
    <n v="0"/>
    <n v="0"/>
    <n v="0"/>
    <n v="0"/>
    <n v="0"/>
    <n v="1693065.5689655175"/>
    <n v="1624341.4647887324"/>
    <n v="1693065.5689655175"/>
    <n v="1624341.4647887324"/>
  </r>
  <r>
    <x v="1"/>
    <s v="North Arkansas College"/>
    <m/>
    <n v="107460"/>
    <x v="8"/>
    <m/>
    <m/>
    <m/>
    <m/>
    <m/>
    <m/>
    <m/>
    <m/>
    <m/>
    <m/>
    <m/>
    <m/>
    <m/>
    <m/>
    <m/>
    <m/>
    <m/>
    <n v="5"/>
    <m/>
    <m/>
    <m/>
    <n v="8"/>
    <m/>
    <m/>
    <m/>
    <n v="40"/>
    <m/>
    <n v="1"/>
    <m/>
    <n v="7"/>
    <m/>
    <n v="3"/>
    <m/>
    <m/>
    <m/>
    <m/>
    <m/>
    <m/>
    <m/>
    <m/>
    <n v="48"/>
    <m/>
    <n v="1"/>
    <m/>
    <n v="16"/>
    <m/>
    <n v="0"/>
    <m/>
    <m/>
    <m/>
    <m/>
    <m/>
    <m/>
    <n v="757863"/>
    <m/>
    <n v="2408784"/>
    <m/>
    <m/>
    <n v="3189823"/>
    <m/>
    <n v="0"/>
    <n v="0"/>
    <n v="0"/>
    <n v="0"/>
    <n v="0"/>
    <n v="133"/>
    <n v="0"/>
    <n v="483"/>
    <n v="0"/>
    <n v="0"/>
    <n v="618"/>
    <n v="0"/>
    <n v="0"/>
    <n v="0"/>
    <n v="0"/>
    <n v="0"/>
    <n v="0"/>
    <n v="5698.2180451127815"/>
    <n v="0"/>
    <n v="4987.130434782609"/>
    <n v="0"/>
    <n v="0"/>
    <n v="5161.5258899676373"/>
    <n v="0"/>
    <n v="0"/>
    <n v="0"/>
    <n v="0"/>
    <n v="0"/>
    <n v="0"/>
    <n v="51283.962406015031"/>
    <n v="0"/>
    <n v="44884.17391304348"/>
    <n v="0"/>
    <n v="0"/>
    <n v="46453.73300970874"/>
    <n v="0"/>
    <n v="46453.73300970874"/>
    <n v="46184.130950678322"/>
    <n v="0"/>
    <n v="0"/>
    <n v="0"/>
    <n v="0"/>
    <n v="0"/>
    <n v="13"/>
    <n v="0"/>
    <n v="51"/>
    <n v="0"/>
    <n v="0"/>
    <n v="65"/>
    <n v="0"/>
    <n v="65"/>
    <n v="64"/>
    <n v="0"/>
    <n v="0"/>
    <n v="0"/>
    <n v="0"/>
    <n v="0"/>
    <n v="666691.51127819542"/>
    <n v="0"/>
    <n v="2289092.8695652173"/>
    <n v="0"/>
    <n v="0"/>
    <n v="3019492.6456310679"/>
    <n v="0"/>
    <n v="3019492.6456310679"/>
    <n v="2955784.3808434126"/>
  </r>
  <r>
    <x v="1"/>
    <s v="Ozarka College "/>
    <m/>
    <n v="107549"/>
    <x v="8"/>
    <m/>
    <m/>
    <m/>
    <m/>
    <m/>
    <m/>
    <m/>
    <m/>
    <m/>
    <m/>
    <m/>
    <m/>
    <m/>
    <m/>
    <m/>
    <m/>
    <m/>
    <m/>
    <m/>
    <m/>
    <m/>
    <m/>
    <m/>
    <m/>
    <m/>
    <m/>
    <m/>
    <m/>
    <m/>
    <m/>
    <m/>
    <m/>
    <m/>
    <m/>
    <m/>
    <m/>
    <m/>
    <m/>
    <m/>
    <m/>
    <n v="33"/>
    <n v="34"/>
    <m/>
    <m/>
    <n v="9"/>
    <n v="7"/>
    <m/>
    <m/>
    <m/>
    <m/>
    <m/>
    <m/>
    <m/>
    <m/>
    <m/>
    <m/>
    <m/>
    <m/>
    <n v="1832865"/>
    <n v="1719287"/>
    <n v="0"/>
    <n v="0"/>
    <n v="0"/>
    <n v="0"/>
    <n v="0"/>
    <n v="0"/>
    <n v="0"/>
    <n v="0"/>
    <n v="0"/>
    <n v="0"/>
    <n v="396"/>
    <n v="383"/>
    <n v="0"/>
    <n v="0"/>
    <n v="0"/>
    <n v="0"/>
    <n v="0"/>
    <n v="0"/>
    <n v="0"/>
    <n v="0"/>
    <n v="0"/>
    <n v="0"/>
    <n v="4628.44696969697"/>
    <n v="4489"/>
    <n v="0"/>
    <n v="0"/>
    <n v="0"/>
    <n v="0"/>
    <n v="0"/>
    <n v="0"/>
    <n v="0"/>
    <n v="0"/>
    <n v="0"/>
    <n v="0"/>
    <n v="41656.022727272728"/>
    <n v="40401"/>
    <n v="41656.022727272728"/>
    <n v="40401"/>
    <n v="0"/>
    <n v="0"/>
    <n v="0"/>
    <n v="0"/>
    <n v="0"/>
    <n v="0"/>
    <n v="0"/>
    <n v="0"/>
    <n v="0"/>
    <n v="0"/>
    <n v="42"/>
    <n v="41"/>
    <n v="42"/>
    <n v="41"/>
    <n v="0"/>
    <n v="0"/>
    <n v="0"/>
    <n v="0"/>
    <n v="0"/>
    <n v="0"/>
    <n v="0"/>
    <n v="0"/>
    <n v="0"/>
    <n v="0"/>
    <n v="1749552.9545454546"/>
    <n v="1656441"/>
    <n v="1749552.9545454546"/>
    <n v="1656441"/>
  </r>
  <r>
    <x v="1"/>
    <s v="Phillips Community College of the Univ of Arkansas"/>
    <m/>
    <n v="107619"/>
    <x v="8"/>
    <m/>
    <m/>
    <m/>
    <m/>
    <m/>
    <m/>
    <m/>
    <m/>
    <m/>
    <m/>
    <m/>
    <m/>
    <m/>
    <m/>
    <m/>
    <m/>
    <m/>
    <m/>
    <m/>
    <m/>
    <m/>
    <m/>
    <m/>
    <m/>
    <m/>
    <m/>
    <m/>
    <m/>
    <m/>
    <m/>
    <m/>
    <m/>
    <m/>
    <m/>
    <m/>
    <m/>
    <m/>
    <m/>
    <m/>
    <m/>
    <n v="61"/>
    <n v="60"/>
    <n v="0"/>
    <m/>
    <n v="6"/>
    <n v="5"/>
    <n v="3"/>
    <n v="3"/>
    <m/>
    <m/>
    <m/>
    <m/>
    <m/>
    <m/>
    <m/>
    <m/>
    <m/>
    <m/>
    <n v="2786400"/>
    <n v="2756812"/>
    <n v="0"/>
    <n v="0"/>
    <n v="0"/>
    <n v="0"/>
    <n v="0"/>
    <n v="0"/>
    <n v="0"/>
    <n v="0"/>
    <n v="0"/>
    <n v="0"/>
    <n v="651"/>
    <n v="631"/>
    <n v="0"/>
    <n v="0"/>
    <n v="0"/>
    <n v="0"/>
    <n v="0"/>
    <n v="0"/>
    <n v="0"/>
    <n v="0"/>
    <n v="0"/>
    <n v="0"/>
    <n v="4280.1843317972352"/>
    <n v="4368.9572107765453"/>
    <n v="0"/>
    <n v="0"/>
    <n v="0"/>
    <n v="0"/>
    <n v="0"/>
    <n v="0"/>
    <n v="0"/>
    <n v="0"/>
    <n v="0"/>
    <n v="0"/>
    <n v="38521.65898617512"/>
    <n v="39320.614896988904"/>
    <n v="38521.65898617512"/>
    <n v="39320.614896988904"/>
    <n v="0"/>
    <n v="0"/>
    <n v="0"/>
    <n v="0"/>
    <n v="0"/>
    <n v="0"/>
    <n v="0"/>
    <n v="0"/>
    <n v="0"/>
    <n v="0"/>
    <n v="70"/>
    <n v="68"/>
    <n v="70"/>
    <n v="68"/>
    <n v="0"/>
    <n v="0"/>
    <n v="0"/>
    <n v="0"/>
    <n v="0"/>
    <n v="0"/>
    <n v="0"/>
    <n v="0"/>
    <n v="0"/>
    <n v="0"/>
    <n v="2696516.1290322584"/>
    <n v="2673801.8129952457"/>
    <n v="2696516.1290322584"/>
    <n v="2673801.8129952457"/>
  </r>
  <r>
    <x v="1"/>
    <s v="Rich Mountain Community College "/>
    <m/>
    <n v="107743"/>
    <x v="8"/>
    <m/>
    <m/>
    <m/>
    <m/>
    <m/>
    <m/>
    <m/>
    <m/>
    <m/>
    <m/>
    <m/>
    <m/>
    <m/>
    <m/>
    <m/>
    <m/>
    <m/>
    <m/>
    <m/>
    <m/>
    <m/>
    <m/>
    <m/>
    <m/>
    <m/>
    <m/>
    <m/>
    <m/>
    <m/>
    <m/>
    <m/>
    <m/>
    <m/>
    <m/>
    <m/>
    <m/>
    <m/>
    <m/>
    <m/>
    <m/>
    <n v="18"/>
    <n v="17"/>
    <n v="1"/>
    <n v="2"/>
    <n v="2"/>
    <n v="3"/>
    <m/>
    <n v="1"/>
    <m/>
    <m/>
    <m/>
    <m/>
    <m/>
    <m/>
    <m/>
    <m/>
    <m/>
    <m/>
    <n v="986580"/>
    <n v="1049257"/>
    <n v="0"/>
    <n v="0"/>
    <n v="0"/>
    <n v="0"/>
    <n v="0"/>
    <n v="0"/>
    <n v="0"/>
    <n v="0"/>
    <n v="0"/>
    <n v="0"/>
    <n v="194"/>
    <n v="218"/>
    <n v="0"/>
    <n v="0"/>
    <n v="0"/>
    <n v="0"/>
    <n v="0"/>
    <n v="0"/>
    <n v="0"/>
    <n v="0"/>
    <n v="0"/>
    <n v="0"/>
    <n v="5085.4639175257735"/>
    <n v="4813.1055045871562"/>
    <n v="0"/>
    <n v="0"/>
    <n v="0"/>
    <n v="0"/>
    <n v="0"/>
    <n v="0"/>
    <n v="0"/>
    <n v="0"/>
    <n v="0"/>
    <n v="0"/>
    <n v="45769.175257731964"/>
    <n v="43317.949541284404"/>
    <n v="45769.175257731964"/>
    <n v="43317.949541284404"/>
    <n v="0"/>
    <n v="0"/>
    <n v="0"/>
    <n v="0"/>
    <n v="0"/>
    <n v="0"/>
    <n v="0"/>
    <n v="0"/>
    <n v="0"/>
    <n v="0"/>
    <n v="21"/>
    <n v="23"/>
    <n v="21"/>
    <n v="23"/>
    <n v="0"/>
    <n v="0"/>
    <n v="0"/>
    <n v="0"/>
    <n v="0"/>
    <n v="0"/>
    <n v="0"/>
    <n v="0"/>
    <n v="0"/>
    <n v="0"/>
    <n v="961152.68041237129"/>
    <n v="996312.83944954129"/>
    <n v="961152.68041237129"/>
    <n v="996312.83944954129"/>
  </r>
  <r>
    <x v="1"/>
    <s v="South Arkansas Community College"/>
    <m/>
    <n v="107974"/>
    <x v="8"/>
    <n v="12"/>
    <n v="11"/>
    <m/>
    <m/>
    <m/>
    <m/>
    <n v="5"/>
    <n v="5"/>
    <n v="1"/>
    <n v="1"/>
    <m/>
    <m/>
    <m/>
    <m/>
    <n v="2"/>
    <n v="2"/>
    <n v="5"/>
    <n v="6"/>
    <m/>
    <m/>
    <m/>
    <m/>
    <n v="5"/>
    <n v="5"/>
    <n v="15"/>
    <n v="21"/>
    <m/>
    <m/>
    <m/>
    <m/>
    <n v="7"/>
    <n v="8"/>
    <m/>
    <m/>
    <m/>
    <m/>
    <m/>
    <m/>
    <m/>
    <m/>
    <m/>
    <m/>
    <m/>
    <m/>
    <m/>
    <m/>
    <m/>
    <m/>
    <n v="834458"/>
    <n v="939693"/>
    <n v="131640"/>
    <n v="130796"/>
    <n v="423713"/>
    <n v="491578"/>
    <n v="824501"/>
    <n v="1173137"/>
    <m/>
    <m/>
    <m/>
    <m/>
    <n v="168"/>
    <n v="159"/>
    <n v="33"/>
    <n v="33"/>
    <n v="105"/>
    <n v="114"/>
    <n v="219"/>
    <n v="285"/>
    <n v="0"/>
    <n v="0"/>
    <n v="0"/>
    <n v="0"/>
    <n v="4967.0119047619046"/>
    <n v="5910.0188679245284"/>
    <n v="3989.090909090909"/>
    <n v="3963.5151515151515"/>
    <n v="4035.361904761905"/>
    <n v="4312.0877192982452"/>
    <n v="3764.8447488584475"/>
    <n v="4116.2701754385962"/>
    <n v="0"/>
    <n v="0"/>
    <n v="0"/>
    <n v="0"/>
    <n v="44703.107142857145"/>
    <n v="53190.169811320753"/>
    <n v="35901.818181818184"/>
    <n v="35671.63636363636"/>
    <n v="36318.257142857146"/>
    <n v="38808.789473684206"/>
    <n v="33883.602739726026"/>
    <n v="37046.431578947362"/>
    <n v="0"/>
    <n v="0"/>
    <n v="0"/>
    <n v="0"/>
    <n v="38005.386686087884"/>
    <n v="41683.064848678659"/>
    <n v="17"/>
    <n v="16"/>
    <n v="3"/>
    <n v="3"/>
    <n v="10"/>
    <n v="11"/>
    <n v="22"/>
    <n v="29"/>
    <n v="0"/>
    <n v="0"/>
    <n v="0"/>
    <n v="0"/>
    <n v="52"/>
    <n v="59"/>
    <n v="759952.82142857148"/>
    <n v="851042.71698113205"/>
    <n v="107705.45454545456"/>
    <n v="107014.90909090909"/>
    <n v="363182.57142857148"/>
    <n v="426896.68421052629"/>
    <n v="745439.26027397253"/>
    <n v="1074346.5157894734"/>
    <n v="0"/>
    <n v="0"/>
    <n v="0"/>
    <n v="0"/>
    <n v="1976280.1076765701"/>
    <n v="2459300.8260720409"/>
  </r>
  <r>
    <x v="1"/>
    <s v="Southeast Arkansas College"/>
    <m/>
    <n v="107637"/>
    <x v="8"/>
    <m/>
    <m/>
    <m/>
    <m/>
    <m/>
    <m/>
    <m/>
    <m/>
    <m/>
    <m/>
    <m/>
    <m/>
    <m/>
    <m/>
    <m/>
    <m/>
    <m/>
    <m/>
    <m/>
    <m/>
    <m/>
    <m/>
    <m/>
    <m/>
    <m/>
    <m/>
    <m/>
    <m/>
    <m/>
    <m/>
    <m/>
    <m/>
    <m/>
    <m/>
    <m/>
    <m/>
    <m/>
    <m/>
    <m/>
    <m/>
    <n v="28"/>
    <n v="45"/>
    <n v="2"/>
    <n v="2"/>
    <m/>
    <m/>
    <n v="4"/>
    <n v="4"/>
    <m/>
    <m/>
    <m/>
    <m/>
    <m/>
    <m/>
    <m/>
    <m/>
    <m/>
    <m/>
    <n v="1229675"/>
    <n v="2230110"/>
    <n v="0"/>
    <n v="0"/>
    <n v="0"/>
    <n v="0"/>
    <n v="0"/>
    <n v="0"/>
    <n v="0"/>
    <n v="0"/>
    <n v="0"/>
    <n v="0"/>
    <n v="320"/>
    <n v="473"/>
    <n v="0"/>
    <n v="0"/>
    <n v="0"/>
    <n v="0"/>
    <n v="0"/>
    <n v="0"/>
    <n v="0"/>
    <n v="0"/>
    <n v="0"/>
    <n v="0"/>
    <n v="3842.734375"/>
    <n v="4714.8202959830869"/>
    <n v="0"/>
    <n v="0"/>
    <n v="0"/>
    <n v="0"/>
    <n v="0"/>
    <n v="0"/>
    <n v="0"/>
    <n v="0"/>
    <n v="0"/>
    <n v="0"/>
    <n v="34584.609375"/>
    <n v="42433.382663847784"/>
    <n v="34584.609375"/>
    <n v="42433.382663847784"/>
    <n v="0"/>
    <n v="0"/>
    <n v="0"/>
    <n v="0"/>
    <n v="0"/>
    <n v="0"/>
    <n v="0"/>
    <n v="0"/>
    <n v="0"/>
    <n v="0"/>
    <n v="34"/>
    <n v="51"/>
    <n v="34"/>
    <n v="51"/>
    <n v="0"/>
    <n v="0"/>
    <n v="0"/>
    <n v="0"/>
    <n v="0"/>
    <n v="0"/>
    <n v="0"/>
    <n v="0"/>
    <n v="0"/>
    <n v="0"/>
    <n v="1175876.71875"/>
    <n v="2164102.5158562372"/>
    <n v="1175876.71875"/>
    <n v="2164102.5158562372"/>
  </r>
  <r>
    <x v="1"/>
    <s v="Southern Arkansas University Tech"/>
    <m/>
    <n v="107992"/>
    <x v="8"/>
    <m/>
    <m/>
    <m/>
    <m/>
    <m/>
    <m/>
    <m/>
    <m/>
    <m/>
    <m/>
    <m/>
    <m/>
    <m/>
    <m/>
    <m/>
    <m/>
    <m/>
    <m/>
    <m/>
    <m/>
    <m/>
    <m/>
    <m/>
    <m/>
    <m/>
    <m/>
    <m/>
    <m/>
    <m/>
    <m/>
    <m/>
    <m/>
    <m/>
    <m/>
    <m/>
    <m/>
    <m/>
    <m/>
    <m/>
    <m/>
    <n v="23"/>
    <n v="21"/>
    <n v="1"/>
    <n v="1"/>
    <n v="3"/>
    <n v="3"/>
    <n v="8"/>
    <n v="8"/>
    <m/>
    <m/>
    <m/>
    <m/>
    <m/>
    <m/>
    <m/>
    <m/>
    <m/>
    <m/>
    <n v="1547174"/>
    <n v="1454644"/>
    <n v="0"/>
    <n v="0"/>
    <n v="0"/>
    <n v="0"/>
    <n v="0"/>
    <n v="0"/>
    <n v="0"/>
    <n v="0"/>
    <n v="0"/>
    <n v="0"/>
    <n v="346"/>
    <n v="328"/>
    <n v="0"/>
    <n v="0"/>
    <n v="0"/>
    <n v="0"/>
    <n v="0"/>
    <n v="0"/>
    <n v="0"/>
    <n v="0"/>
    <n v="0"/>
    <n v="0"/>
    <n v="4471.6011560693642"/>
    <n v="4434.8902439024387"/>
    <n v="0"/>
    <n v="0"/>
    <n v="0"/>
    <n v="0"/>
    <n v="0"/>
    <n v="0"/>
    <n v="0"/>
    <n v="0"/>
    <n v="0"/>
    <n v="0"/>
    <n v="40244.410404624279"/>
    <n v="39914.012195121948"/>
    <n v="40244.410404624279"/>
    <n v="39914.012195121948"/>
    <n v="0"/>
    <n v="0"/>
    <n v="0"/>
    <n v="0"/>
    <n v="0"/>
    <n v="0"/>
    <n v="0"/>
    <n v="0"/>
    <n v="0"/>
    <n v="0"/>
    <n v="35"/>
    <n v="33"/>
    <n v="35"/>
    <n v="33"/>
    <n v="0"/>
    <n v="0"/>
    <n v="0"/>
    <n v="0"/>
    <n v="0"/>
    <n v="0"/>
    <n v="0"/>
    <n v="0"/>
    <n v="0"/>
    <n v="0"/>
    <n v="1408554.3641618497"/>
    <n v="1317162.4024390243"/>
    <n v="1408554.3641618497"/>
    <n v="1317162.4024390243"/>
  </r>
  <r>
    <x v="1"/>
    <s v="University of Arkansas Community College at Batesville"/>
    <m/>
    <n v="106999"/>
    <x v="8"/>
    <m/>
    <m/>
    <m/>
    <m/>
    <m/>
    <m/>
    <m/>
    <m/>
    <m/>
    <m/>
    <m/>
    <m/>
    <m/>
    <m/>
    <m/>
    <m/>
    <m/>
    <m/>
    <m/>
    <m/>
    <m/>
    <m/>
    <m/>
    <m/>
    <m/>
    <m/>
    <m/>
    <m/>
    <m/>
    <m/>
    <m/>
    <m/>
    <m/>
    <m/>
    <m/>
    <m/>
    <m/>
    <m/>
    <m/>
    <m/>
    <n v="24"/>
    <n v="26"/>
    <n v="2"/>
    <n v="1"/>
    <n v="9"/>
    <n v="10"/>
    <n v="6"/>
    <n v="6"/>
    <m/>
    <m/>
    <m/>
    <m/>
    <m/>
    <m/>
    <m/>
    <m/>
    <m/>
    <m/>
    <n v="1787583"/>
    <n v="1921620"/>
    <n v="0"/>
    <n v="0"/>
    <n v="0"/>
    <n v="0"/>
    <n v="0"/>
    <n v="0"/>
    <n v="0"/>
    <n v="0"/>
    <n v="0"/>
    <n v="0"/>
    <n v="407"/>
    <n v="426"/>
    <n v="0"/>
    <n v="0"/>
    <n v="0"/>
    <n v="0"/>
    <n v="0"/>
    <n v="0"/>
    <n v="0"/>
    <n v="0"/>
    <n v="0"/>
    <n v="0"/>
    <n v="4392.0958230958231"/>
    <n v="4510.8450704225352"/>
    <n v="0"/>
    <n v="0"/>
    <n v="0"/>
    <n v="0"/>
    <n v="0"/>
    <n v="0"/>
    <n v="0"/>
    <n v="0"/>
    <n v="0"/>
    <n v="0"/>
    <n v="39528.862407862405"/>
    <n v="40597.605633802814"/>
    <n v="39528.862407862405"/>
    <n v="40597.605633802814"/>
    <n v="0"/>
    <n v="0"/>
    <n v="0"/>
    <n v="0"/>
    <n v="0"/>
    <n v="0"/>
    <n v="0"/>
    <n v="0"/>
    <n v="0"/>
    <n v="0"/>
    <n v="41"/>
    <n v="43"/>
    <n v="41"/>
    <n v="43"/>
    <n v="0"/>
    <n v="0"/>
    <n v="0"/>
    <n v="0"/>
    <n v="0"/>
    <n v="0"/>
    <n v="0"/>
    <n v="0"/>
    <n v="0"/>
    <n v="0"/>
    <n v="1620683.3587223587"/>
    <n v="1745697.042253521"/>
    <n v="1620683.3587223587"/>
    <n v="1745697.042253521"/>
  </r>
  <r>
    <x v="1"/>
    <s v="University of Arkansas Community College at Hope"/>
    <m/>
    <n v="107725"/>
    <x v="8"/>
    <m/>
    <m/>
    <m/>
    <m/>
    <m/>
    <m/>
    <m/>
    <m/>
    <m/>
    <m/>
    <m/>
    <m/>
    <m/>
    <m/>
    <m/>
    <m/>
    <m/>
    <m/>
    <m/>
    <m/>
    <m/>
    <m/>
    <m/>
    <m/>
    <m/>
    <m/>
    <m/>
    <m/>
    <m/>
    <m/>
    <m/>
    <m/>
    <m/>
    <m/>
    <m/>
    <m/>
    <m/>
    <m/>
    <m/>
    <m/>
    <n v="11"/>
    <n v="37"/>
    <n v="22"/>
    <n v="1"/>
    <n v="2"/>
    <n v="2"/>
    <n v="5"/>
    <n v="4"/>
    <m/>
    <m/>
    <m/>
    <m/>
    <m/>
    <m/>
    <m/>
    <m/>
    <m/>
    <m/>
    <n v="1801859"/>
    <n v="1870094"/>
    <n v="0"/>
    <n v="0"/>
    <n v="0"/>
    <n v="0"/>
    <n v="0"/>
    <n v="0"/>
    <n v="0"/>
    <n v="0"/>
    <n v="0"/>
    <n v="0"/>
    <n v="401"/>
    <n v="413"/>
    <n v="0"/>
    <n v="0"/>
    <n v="0"/>
    <n v="0"/>
    <n v="0"/>
    <n v="0"/>
    <n v="0"/>
    <n v="0"/>
    <n v="0"/>
    <n v="0"/>
    <n v="4493.4139650872821"/>
    <n v="4528.0726392251818"/>
    <n v="0"/>
    <n v="0"/>
    <n v="0"/>
    <n v="0"/>
    <n v="0"/>
    <n v="0"/>
    <n v="0"/>
    <n v="0"/>
    <n v="0"/>
    <n v="0"/>
    <n v="40440.725685785539"/>
    <n v="40752.653753026636"/>
    <n v="40440.725685785539"/>
    <n v="40752.653753026636"/>
    <n v="0"/>
    <n v="0"/>
    <n v="0"/>
    <n v="0"/>
    <n v="0"/>
    <n v="0"/>
    <n v="0"/>
    <n v="0"/>
    <n v="0"/>
    <n v="0"/>
    <n v="40"/>
    <n v="44"/>
    <n v="40"/>
    <n v="44"/>
    <n v="0"/>
    <n v="0"/>
    <n v="0"/>
    <n v="0"/>
    <n v="0"/>
    <n v="0"/>
    <n v="0"/>
    <n v="0"/>
    <n v="0"/>
    <n v="0"/>
    <n v="1617629.0274314214"/>
    <n v="1793116.765133172"/>
    <n v="1617629.0274314214"/>
    <n v="1793116.765133172"/>
  </r>
  <r>
    <x v="1"/>
    <s v="University of Arkansas Community College at Morrilton"/>
    <m/>
    <n v="107585"/>
    <x v="8"/>
    <m/>
    <m/>
    <m/>
    <m/>
    <m/>
    <m/>
    <m/>
    <m/>
    <m/>
    <m/>
    <m/>
    <m/>
    <m/>
    <m/>
    <m/>
    <m/>
    <m/>
    <m/>
    <m/>
    <m/>
    <m/>
    <m/>
    <m/>
    <m/>
    <m/>
    <m/>
    <m/>
    <m/>
    <m/>
    <m/>
    <m/>
    <m/>
    <m/>
    <m/>
    <m/>
    <m/>
    <m/>
    <m/>
    <m/>
    <m/>
    <n v="55"/>
    <n v="52"/>
    <m/>
    <m/>
    <m/>
    <m/>
    <n v="9"/>
    <n v="10"/>
    <m/>
    <m/>
    <m/>
    <m/>
    <m/>
    <m/>
    <m/>
    <m/>
    <m/>
    <m/>
    <n v="2777180"/>
    <n v="2854601"/>
    <n v="0"/>
    <n v="0"/>
    <n v="0"/>
    <n v="0"/>
    <n v="0"/>
    <n v="0"/>
    <n v="0"/>
    <n v="0"/>
    <n v="0"/>
    <n v="0"/>
    <n v="603"/>
    <n v="588"/>
    <n v="0"/>
    <n v="0"/>
    <n v="0"/>
    <n v="0"/>
    <n v="0"/>
    <n v="0"/>
    <n v="0"/>
    <n v="0"/>
    <n v="0"/>
    <n v="0"/>
    <n v="4605.6053067993371"/>
    <n v="4854.7636054421773"/>
    <n v="0"/>
    <n v="0"/>
    <n v="0"/>
    <n v="0"/>
    <n v="0"/>
    <n v="0"/>
    <n v="0"/>
    <n v="0"/>
    <n v="0"/>
    <n v="0"/>
    <n v="41450.447761194031"/>
    <n v="43692.872448979593"/>
    <n v="41450.447761194031"/>
    <n v="43692.872448979593"/>
    <n v="0"/>
    <n v="0"/>
    <n v="0"/>
    <n v="0"/>
    <n v="0"/>
    <n v="0"/>
    <n v="0"/>
    <n v="0"/>
    <n v="0"/>
    <n v="0"/>
    <n v="64"/>
    <n v="62"/>
    <n v="64"/>
    <n v="62"/>
    <n v="0"/>
    <n v="0"/>
    <n v="0"/>
    <n v="0"/>
    <n v="0"/>
    <n v="0"/>
    <n v="0"/>
    <n v="0"/>
    <n v="0"/>
    <n v="0"/>
    <n v="2652828.656716418"/>
    <n v="2708958.0918367347"/>
    <n v="2652828.656716418"/>
    <n v="2708958.0918367347"/>
  </r>
  <r>
    <x v="2"/>
    <s v="University of Delaware"/>
    <m/>
    <n v="130943"/>
    <x v="0"/>
    <n v="335"/>
    <n v="342"/>
    <n v="8"/>
    <n v="10"/>
    <n v="13"/>
    <n v="9"/>
    <n v="32"/>
    <n v="30"/>
    <n v="306"/>
    <n v="306"/>
    <n v="9"/>
    <n v="8"/>
    <n v="10"/>
    <n v="9"/>
    <n v="16"/>
    <n v="14"/>
    <n v="247"/>
    <n v="255"/>
    <n v="10"/>
    <n v="11"/>
    <n v="10"/>
    <n v="10"/>
    <n v="18"/>
    <n v="14"/>
    <n v="60"/>
    <n v="57"/>
    <n v="14"/>
    <n v="14"/>
    <n v="7"/>
    <n v="7"/>
    <n v="17"/>
    <n v="16"/>
    <m/>
    <m/>
    <m/>
    <m/>
    <m/>
    <m/>
    <m/>
    <m/>
    <m/>
    <m/>
    <m/>
    <m/>
    <m/>
    <m/>
    <m/>
    <m/>
    <n v="57183263"/>
    <n v="57962608"/>
    <n v="34322945"/>
    <n v="34636185"/>
    <n v="24469814"/>
    <n v="25350806"/>
    <n v="6840681"/>
    <n v="6680667"/>
    <m/>
    <m/>
    <m/>
    <m/>
    <n v="3622"/>
    <n v="3637"/>
    <n v="3146"/>
    <n v="3101"/>
    <n v="2649"/>
    <n v="2683"/>
    <n v="961"/>
    <n v="922"/>
    <n v="0"/>
    <n v="0"/>
    <n v="0"/>
    <n v="0"/>
    <n v="15787.758972943126"/>
    <n v="15936.928237558428"/>
    <n v="10910.027018436109"/>
    <n v="11169.359883908417"/>
    <n v="9237.3778784446968"/>
    <n v="9448.6790905702564"/>
    <n v="7118.2944849115502"/>
    <n v="7245.8427331887206"/>
    <n v="0"/>
    <n v="0"/>
    <n v="0"/>
    <n v="0"/>
    <n v="142089.83075648814"/>
    <n v="143432.35413802584"/>
    <n v="98190.243165924985"/>
    <n v="100524.23895517575"/>
    <n v="83136.400906002265"/>
    <n v="85038.111815132303"/>
    <n v="64064.650364203953"/>
    <n v="65212.584598698486"/>
    <n v="0"/>
    <n v="0"/>
    <n v="0"/>
    <n v="0"/>
    <n v="106642.0298983817"/>
    <n v="108587.90861018738"/>
    <n v="388"/>
    <n v="391"/>
    <n v="341"/>
    <n v="337"/>
    <n v="285"/>
    <n v="290"/>
    <n v="98"/>
    <n v="94"/>
    <n v="0"/>
    <n v="0"/>
    <n v="0"/>
    <n v="0"/>
    <n v="1112"/>
    <n v="1112"/>
    <n v="55130854.333517395"/>
    <n v="56082050.467968106"/>
    <n v="33482872.919580419"/>
    <n v="33876668.527894229"/>
    <n v="23693874.258210644"/>
    <n v="24661052.426388368"/>
    <n v="6278335.735691987"/>
    <n v="6129982.9522776576"/>
    <n v="0"/>
    <n v="0"/>
    <n v="0"/>
    <n v="0"/>
    <n v="118585937.24700046"/>
    <n v="120749754.37452836"/>
  </r>
  <r>
    <x v="2"/>
    <s v="Delaware State University"/>
    <m/>
    <n v="130934"/>
    <x v="2"/>
    <n v="29"/>
    <n v="24"/>
    <m/>
    <m/>
    <m/>
    <m/>
    <n v="16"/>
    <n v="15"/>
    <n v="87"/>
    <n v="82"/>
    <m/>
    <m/>
    <m/>
    <m/>
    <n v="17"/>
    <n v="20"/>
    <n v="48"/>
    <n v="53"/>
    <m/>
    <m/>
    <m/>
    <m/>
    <n v="7"/>
    <n v="6"/>
    <n v="6"/>
    <n v="14"/>
    <m/>
    <m/>
    <m/>
    <m/>
    <m/>
    <n v="1"/>
    <n v="5"/>
    <n v="9"/>
    <m/>
    <m/>
    <m/>
    <m/>
    <m/>
    <n v="5"/>
    <m/>
    <m/>
    <m/>
    <m/>
    <m/>
    <m/>
    <m/>
    <m/>
    <n v="3861635"/>
    <n v="3473047"/>
    <n v="7301435"/>
    <n v="7439802"/>
    <n v="3612206"/>
    <n v="3321556"/>
    <n v="320341"/>
    <n v="827000"/>
    <n v="271459"/>
    <n v="659753"/>
    <m/>
    <m/>
    <n v="453"/>
    <n v="396"/>
    <n v="987"/>
    <n v="978"/>
    <n v="516"/>
    <n v="549"/>
    <n v="54"/>
    <n v="138"/>
    <n v="45"/>
    <n v="141"/>
    <n v="0"/>
    <n v="0"/>
    <n v="8524.5805739514344"/>
    <n v="8770.3207070707067"/>
    <n v="7397.6038500506584"/>
    <n v="7607.1595092024536"/>
    <n v="7000.3992248062013"/>
    <n v="6050.193078324226"/>
    <n v="5932.2407407407409"/>
    <n v="5992.753623188406"/>
    <n v="6032.4222222222224"/>
    <n v="4679.0992907801419"/>
    <n v="0"/>
    <n v="0"/>
    <n v="76721.225165562908"/>
    <n v="78932.886363636353"/>
    <n v="66578.434650455922"/>
    <n v="68464.435582822087"/>
    <n v="63003.593023255809"/>
    <n v="54451.737704918036"/>
    <n v="53390.166666666672"/>
    <n v="53934.782608695656"/>
    <n v="54291.8"/>
    <n v="42111.893617021276"/>
    <n v="0"/>
    <n v="0"/>
    <n v="67133.069545938677"/>
    <n v="64074.217344928249"/>
    <n v="45"/>
    <n v="39"/>
    <n v="104"/>
    <n v="102"/>
    <n v="55"/>
    <n v="59"/>
    <n v="6"/>
    <n v="15"/>
    <n v="5"/>
    <n v="14"/>
    <n v="0"/>
    <n v="0"/>
    <n v="215"/>
    <n v="229"/>
    <n v="3452455.132450331"/>
    <n v="3078382.5681818179"/>
    <n v="6924157.2036474161"/>
    <n v="6983372.429447853"/>
    <n v="3465197.6162790693"/>
    <n v="3212652.524590164"/>
    <n v="320341"/>
    <n v="809021.73913043481"/>
    <n v="271459"/>
    <n v="589566.51063829788"/>
    <n v="0"/>
    <n v="0"/>
    <n v="14433609.952376816"/>
    <n v="14672995.771988569"/>
  </r>
  <r>
    <x v="2"/>
    <s v="Delaware Technical and Community College--Stanton-Wilmington"/>
    <s v="Met the criteria for Two-Year 2 in 2013-14 and 2014-15."/>
    <n v="130916"/>
    <x v="6"/>
    <m/>
    <m/>
    <m/>
    <m/>
    <m/>
    <m/>
    <m/>
    <m/>
    <m/>
    <m/>
    <m/>
    <m/>
    <m/>
    <m/>
    <m/>
    <m/>
    <m/>
    <m/>
    <m/>
    <m/>
    <m/>
    <m/>
    <m/>
    <m/>
    <m/>
    <m/>
    <m/>
    <m/>
    <m/>
    <m/>
    <m/>
    <m/>
    <m/>
    <m/>
    <m/>
    <m/>
    <m/>
    <m/>
    <m/>
    <m/>
    <m/>
    <m/>
    <n v="137"/>
    <n v="137"/>
    <n v="23"/>
    <n v="24"/>
    <n v="24"/>
    <n v="28"/>
    <m/>
    <m/>
    <m/>
    <m/>
    <m/>
    <m/>
    <m/>
    <m/>
    <m/>
    <m/>
    <n v="12764385"/>
    <n v="13103686"/>
    <n v="0"/>
    <n v="0"/>
    <n v="0"/>
    <n v="0"/>
    <n v="0"/>
    <n v="0"/>
    <n v="0"/>
    <n v="0"/>
    <n v="0"/>
    <n v="0"/>
    <n v="1911"/>
    <n v="1970"/>
    <n v="0"/>
    <n v="0"/>
    <n v="0"/>
    <n v="0"/>
    <n v="0"/>
    <n v="0"/>
    <n v="0"/>
    <n v="0"/>
    <n v="0"/>
    <n v="0"/>
    <n v="6679.4270015698585"/>
    <n v="6651.6172588832487"/>
    <n v="0"/>
    <n v="0"/>
    <n v="0"/>
    <n v="0"/>
    <n v="0"/>
    <n v="0"/>
    <n v="0"/>
    <n v="0"/>
    <n v="0"/>
    <n v="0"/>
    <n v="60114.843014128724"/>
    <n v="59864.555329949239"/>
    <n v="60114.843014128732"/>
    <n v="59864.555329949239"/>
    <n v="0"/>
    <n v="0"/>
    <n v="0"/>
    <n v="0"/>
    <n v="0"/>
    <n v="0"/>
    <n v="0"/>
    <n v="0"/>
    <n v="0"/>
    <n v="0"/>
    <n v="184"/>
    <n v="189"/>
    <n v="184"/>
    <n v="189"/>
    <n v="0"/>
    <n v="0"/>
    <n v="0"/>
    <n v="0"/>
    <n v="0"/>
    <n v="0"/>
    <n v="0"/>
    <n v="0"/>
    <n v="0"/>
    <n v="0"/>
    <n v="11061131.114599686"/>
    <n v="11314400.957360405"/>
    <n v="11061131.114599686"/>
    <n v="11314400.957360405"/>
  </r>
  <r>
    <x v="2"/>
    <s v="Delaware Technical and Community College--Owens"/>
    <m/>
    <n v="130891"/>
    <x v="7"/>
    <m/>
    <m/>
    <m/>
    <m/>
    <m/>
    <m/>
    <m/>
    <m/>
    <m/>
    <m/>
    <m/>
    <m/>
    <m/>
    <m/>
    <m/>
    <m/>
    <m/>
    <m/>
    <m/>
    <m/>
    <m/>
    <m/>
    <m/>
    <m/>
    <m/>
    <m/>
    <m/>
    <m/>
    <m/>
    <m/>
    <m/>
    <m/>
    <m/>
    <m/>
    <m/>
    <m/>
    <m/>
    <m/>
    <m/>
    <m/>
    <m/>
    <m/>
    <n v="82"/>
    <n v="80"/>
    <n v="9"/>
    <n v="9"/>
    <n v="32"/>
    <n v="33"/>
    <m/>
    <m/>
    <m/>
    <m/>
    <m/>
    <m/>
    <m/>
    <m/>
    <m/>
    <m/>
    <n v="8835228"/>
    <n v="7026188"/>
    <n v="0"/>
    <n v="0"/>
    <n v="0"/>
    <n v="0"/>
    <n v="0"/>
    <n v="0"/>
    <n v="0"/>
    <n v="0"/>
    <n v="0"/>
    <n v="0"/>
    <n v="1303"/>
    <n v="1295"/>
    <n v="0"/>
    <n v="0"/>
    <n v="0"/>
    <n v="0"/>
    <n v="0"/>
    <n v="0"/>
    <n v="0"/>
    <n v="0"/>
    <n v="0"/>
    <n v="0"/>
    <n v="6780.6815042210283"/>
    <n v="5425.6277992277992"/>
    <n v="0"/>
    <n v="0"/>
    <n v="0"/>
    <n v="0"/>
    <n v="0"/>
    <n v="0"/>
    <n v="0"/>
    <n v="0"/>
    <n v="0"/>
    <n v="0"/>
    <n v="61026.133537989255"/>
    <n v="48830.650193050191"/>
    <n v="61026.133537989255"/>
    <n v="48830.650193050191"/>
    <n v="0"/>
    <n v="0"/>
    <n v="0"/>
    <n v="0"/>
    <n v="0"/>
    <n v="0"/>
    <n v="0"/>
    <n v="0"/>
    <n v="0"/>
    <n v="0"/>
    <n v="123"/>
    <n v="122"/>
    <n v="123"/>
    <n v="122"/>
    <n v="0"/>
    <n v="0"/>
    <n v="0"/>
    <n v="0"/>
    <n v="0"/>
    <n v="0"/>
    <n v="0"/>
    <n v="0"/>
    <n v="0"/>
    <n v="0"/>
    <n v="7506214.4251726782"/>
    <n v="5957339.3235521233"/>
    <n v="7506214.4251726782"/>
    <n v="5957339.3235521233"/>
  </r>
  <r>
    <x v="2"/>
    <s v="Delaware Technical and Community College--Terry"/>
    <m/>
    <n v="130907"/>
    <x v="7"/>
    <m/>
    <m/>
    <m/>
    <m/>
    <m/>
    <m/>
    <m/>
    <m/>
    <m/>
    <m/>
    <m/>
    <m/>
    <m/>
    <m/>
    <m/>
    <m/>
    <m/>
    <m/>
    <m/>
    <m/>
    <m/>
    <m/>
    <m/>
    <m/>
    <m/>
    <m/>
    <m/>
    <m/>
    <m/>
    <m/>
    <m/>
    <m/>
    <m/>
    <m/>
    <m/>
    <m/>
    <m/>
    <m/>
    <m/>
    <m/>
    <m/>
    <n v="37"/>
    <n v="58"/>
    <n v="23"/>
    <n v="8"/>
    <n v="8"/>
    <n v="20"/>
    <n v="16"/>
    <m/>
    <m/>
    <m/>
    <m/>
    <m/>
    <m/>
    <m/>
    <m/>
    <m/>
    <m/>
    <n v="6047642"/>
    <n v="6490995"/>
    <n v="0"/>
    <n v="0"/>
    <n v="0"/>
    <n v="0"/>
    <n v="0"/>
    <n v="0"/>
    <n v="0"/>
    <n v="0"/>
    <n v="0"/>
    <n v="0"/>
    <n v="908"/>
    <n v="843"/>
    <n v="0"/>
    <n v="0"/>
    <n v="0"/>
    <n v="0"/>
    <n v="0"/>
    <n v="0"/>
    <n v="0"/>
    <n v="0"/>
    <n v="0"/>
    <n v="0"/>
    <n v="6660.398678414097"/>
    <n v="7699.8754448398577"/>
    <n v="0"/>
    <n v="0"/>
    <n v="0"/>
    <n v="0"/>
    <n v="0"/>
    <n v="0"/>
    <n v="0"/>
    <n v="0"/>
    <n v="0"/>
    <n v="0"/>
    <n v="59943.588105726871"/>
    <n v="69298.879003558715"/>
    <n v="59943.588105726871"/>
    <n v="69298.879003558715"/>
    <n v="0"/>
    <n v="0"/>
    <n v="0"/>
    <n v="0"/>
    <n v="0"/>
    <n v="0"/>
    <n v="0"/>
    <n v="0"/>
    <n v="0"/>
    <n v="0"/>
    <n v="86"/>
    <n v="84"/>
    <n v="86"/>
    <n v="84"/>
    <n v="0"/>
    <n v="0"/>
    <n v="0"/>
    <n v="0"/>
    <n v="0"/>
    <n v="0"/>
    <n v="0"/>
    <n v="0"/>
    <n v="0"/>
    <n v="0"/>
    <n v="5155148.5770925106"/>
    <n v="5821105.8362989323"/>
    <n v="5155148.5770925106"/>
    <n v="5821105.8362989323"/>
  </r>
  <r>
    <x v="3"/>
    <s v="Florida International University"/>
    <m/>
    <n v="133951"/>
    <x v="0"/>
    <n v="218"/>
    <n v="226"/>
    <m/>
    <m/>
    <m/>
    <m/>
    <n v="29"/>
    <n v="22"/>
    <n v="259"/>
    <n v="272"/>
    <m/>
    <m/>
    <m/>
    <m/>
    <n v="11"/>
    <n v="13"/>
    <n v="276"/>
    <n v="266"/>
    <m/>
    <m/>
    <m/>
    <m/>
    <n v="20"/>
    <n v="24"/>
    <n v="195"/>
    <n v="207"/>
    <m/>
    <m/>
    <m/>
    <m/>
    <n v="21"/>
    <n v="23"/>
    <n v="43"/>
    <n v="37"/>
    <m/>
    <m/>
    <m/>
    <m/>
    <n v="29"/>
    <n v="31"/>
    <m/>
    <m/>
    <m/>
    <m/>
    <m/>
    <m/>
    <m/>
    <m/>
    <n v="30756720"/>
    <n v="30564315"/>
    <n v="24618374"/>
    <n v="26160727"/>
    <n v="24484811"/>
    <n v="24272430"/>
    <n v="13048933"/>
    <n v="14113199"/>
    <n v="5960566"/>
    <n v="5696025"/>
    <m/>
    <m/>
    <n v="2310"/>
    <n v="2298"/>
    <n v="2463"/>
    <n v="2604"/>
    <n v="2724"/>
    <n v="2682"/>
    <n v="2007"/>
    <n v="2139"/>
    <n v="735"/>
    <n v="705"/>
    <n v="0"/>
    <n v="0"/>
    <n v="13314.597402597403"/>
    <n v="13300.398172323759"/>
    <n v="9995.279740154283"/>
    <n v="10046.362135176651"/>
    <n v="8988.5502936857556"/>
    <n v="9050.1230425055928"/>
    <n v="6501.7105132037868"/>
    <n v="6598.0359981299671"/>
    <n v="8109.6136054421768"/>
    <n v="8079.4680851063831"/>
    <n v="0"/>
    <n v="0"/>
    <n v="119831.37662337662"/>
    <n v="119703.58355091384"/>
    <n v="89957.517661388541"/>
    <n v="90417.259216589853"/>
    <n v="80896.952643171797"/>
    <n v="81451.107382550341"/>
    <n v="58515.394618834078"/>
    <n v="59382.323983169706"/>
    <n v="72986.522448979595"/>
    <n v="72715.212765957447"/>
    <n v="0"/>
    <n v="0"/>
    <n v="86945.261245161193"/>
    <n v="87135.412776546364"/>
    <n v="247"/>
    <n v="248"/>
    <n v="270"/>
    <n v="285"/>
    <n v="296"/>
    <n v="290"/>
    <n v="216"/>
    <n v="230"/>
    <n v="72"/>
    <n v="68"/>
    <n v="0"/>
    <n v="0"/>
    <n v="1101"/>
    <n v="1121"/>
    <n v="29598350.025974024"/>
    <n v="29686488.720626634"/>
    <n v="24288529.768574905"/>
    <n v="25768918.87672811"/>
    <n v="23945497.982378852"/>
    <n v="23620821.140939597"/>
    <n v="12639325.23766816"/>
    <n v="13657934.516129032"/>
    <n v="5255029.6163265305"/>
    <n v="4944634.4680851065"/>
    <n v="0"/>
    <n v="0"/>
    <n v="95726732.630922467"/>
    <n v="97678797.722508475"/>
  </r>
  <r>
    <x v="3"/>
    <s v="Florida State University "/>
    <m/>
    <n v="134097"/>
    <x v="0"/>
    <n v="447"/>
    <n v="442"/>
    <m/>
    <m/>
    <m/>
    <m/>
    <n v="8"/>
    <n v="7"/>
    <n v="316"/>
    <n v="314"/>
    <m/>
    <m/>
    <m/>
    <m/>
    <n v="1"/>
    <n v="0"/>
    <n v="254"/>
    <n v="279"/>
    <m/>
    <m/>
    <m/>
    <m/>
    <n v="2"/>
    <n v="1"/>
    <n v="1"/>
    <n v="1"/>
    <m/>
    <m/>
    <m/>
    <m/>
    <n v="0"/>
    <n v="1"/>
    <n v="131"/>
    <n v="128"/>
    <m/>
    <m/>
    <m/>
    <m/>
    <n v="112"/>
    <n v="143"/>
    <m/>
    <m/>
    <m/>
    <m/>
    <m/>
    <m/>
    <m/>
    <m/>
    <n v="52810612"/>
    <n v="53432038"/>
    <n v="25158785"/>
    <n v="26045673"/>
    <n v="20918046"/>
    <n v="23221620"/>
    <n v="33400"/>
    <n v="144571"/>
    <n v="15780005"/>
    <n v="19702815"/>
    <m/>
    <m/>
    <n v="4119"/>
    <n v="4062"/>
    <n v="2856"/>
    <n v="2826"/>
    <n v="2310"/>
    <n v="2523"/>
    <n v="9"/>
    <n v="21"/>
    <n v="2523"/>
    <n v="2868"/>
    <n v="0"/>
    <n v="0"/>
    <n v="12821.221655741685"/>
    <n v="13154.120630231413"/>
    <n v="8809.0983893557423"/>
    <n v="9216.444798301487"/>
    <n v="9055.4311688311682"/>
    <n v="9203.9714625445904"/>
    <n v="3711.1111111111113"/>
    <n v="6884.333333333333"/>
    <n v="6254.4609591755843"/>
    <n v="6869.8797071129711"/>
    <n v="0"/>
    <n v="0"/>
    <n v="115390.99490167516"/>
    <n v="118387.08567208271"/>
    <n v="79281.88550420168"/>
    <n v="82948.00318471338"/>
    <n v="81498.880519480517"/>
    <n v="82835.743162901315"/>
    <n v="33400"/>
    <n v="61959"/>
    <n v="56290.148632580262"/>
    <n v="61828.917364016743"/>
    <n v="0"/>
    <n v="0"/>
    <n v="88216.100562734384"/>
    <n v="90634.526715825254"/>
    <n v="455"/>
    <n v="449"/>
    <n v="317"/>
    <n v="314"/>
    <n v="256"/>
    <n v="280"/>
    <n v="1"/>
    <n v="2"/>
    <n v="243"/>
    <n v="271"/>
    <n v="0"/>
    <n v="0"/>
    <n v="1272"/>
    <n v="1316"/>
    <n v="52502902.680262201"/>
    <n v="53155801.466765136"/>
    <n v="25132357.704831932"/>
    <n v="26045673"/>
    <n v="20863713.412987012"/>
    <n v="23194008.085612368"/>
    <n v="33400"/>
    <n v="123918"/>
    <n v="13678506.117717003"/>
    <n v="16755636.605648538"/>
    <n v="0"/>
    <n v="0"/>
    <n v="112210879.91579814"/>
    <n v="119275037.15802604"/>
  </r>
  <r>
    <x v="3"/>
    <s v="University of Central Florida "/>
    <m/>
    <n v="132903"/>
    <x v="0"/>
    <n v="205"/>
    <n v="206"/>
    <m/>
    <m/>
    <m/>
    <m/>
    <n v="39"/>
    <n v="41"/>
    <n v="323"/>
    <n v="320"/>
    <m/>
    <m/>
    <m/>
    <m/>
    <n v="16"/>
    <n v="16"/>
    <n v="180"/>
    <n v="194"/>
    <m/>
    <m/>
    <m/>
    <m/>
    <n v="0"/>
    <n v="3"/>
    <n v="163"/>
    <n v="184"/>
    <m/>
    <m/>
    <m/>
    <m/>
    <n v="33"/>
    <n v="24"/>
    <n v="151"/>
    <n v="185"/>
    <m/>
    <m/>
    <m/>
    <m/>
    <n v="21"/>
    <n v="25"/>
    <m/>
    <m/>
    <m/>
    <m/>
    <m/>
    <m/>
    <m/>
    <m/>
    <n v="30588115"/>
    <n v="33962233"/>
    <n v="28320663"/>
    <n v="30088443"/>
    <n v="12540821"/>
    <n v="14795759"/>
    <n v="10075462"/>
    <n v="11579205"/>
    <n v="9780946"/>
    <n v="12944779"/>
    <m/>
    <m/>
    <n v="2313"/>
    <n v="2346"/>
    <n v="3099"/>
    <n v="3072"/>
    <n v="1620"/>
    <n v="1782"/>
    <n v="1863"/>
    <n v="1944"/>
    <n v="1611"/>
    <n v="1965"/>
    <n v="0"/>
    <n v="0"/>
    <n v="13224.433635970601"/>
    <n v="14476.65515771526"/>
    <n v="9138.6456921587614"/>
    <n v="9794.4150390625"/>
    <n v="7741.2475308641979"/>
    <n v="8302.8950617283954"/>
    <n v="5408.1921631776704"/>
    <n v="5956.3811728395058"/>
    <n v="6071.3507138423338"/>
    <n v="6587.6737913486004"/>
    <n v="0"/>
    <n v="0"/>
    <n v="119019.90272373542"/>
    <n v="130289.89641943734"/>
    <n v="82247.811229428858"/>
    <n v="88149.7353515625"/>
    <n v="69671.227777777778"/>
    <n v="74726.055555555562"/>
    <n v="48673.729468599035"/>
    <n v="53607.430555555555"/>
    <n v="54642.156424581"/>
    <n v="59289.064122137403"/>
    <n v="0"/>
    <n v="0"/>
    <n v="78162.853361840098"/>
    <n v="83574.288363418091"/>
    <n v="244"/>
    <n v="247"/>
    <n v="339"/>
    <n v="336"/>
    <n v="180"/>
    <n v="197"/>
    <n v="196"/>
    <n v="208"/>
    <n v="172"/>
    <n v="210"/>
    <n v="0"/>
    <n v="0"/>
    <n v="1131"/>
    <n v="1198"/>
    <n v="29040856.264591441"/>
    <n v="32181604.415601023"/>
    <n v="27882008.006776381"/>
    <n v="29618311.078125"/>
    <n v="12540821"/>
    <n v="14721032.944444446"/>
    <n v="9540050.9758454114"/>
    <n v="11150345.555555556"/>
    <n v="9398450.9050279316"/>
    <n v="12450703.465648854"/>
    <n v="0"/>
    <n v="0"/>
    <n v="88402187.152241156"/>
    <n v="100121997.45937487"/>
  </r>
  <r>
    <x v="3"/>
    <s v="University of Florida"/>
    <m/>
    <n v="134130"/>
    <x v="0"/>
    <n v="498"/>
    <n v="501"/>
    <m/>
    <m/>
    <m/>
    <m/>
    <n v="213"/>
    <n v="210"/>
    <n v="389"/>
    <n v="388"/>
    <m/>
    <m/>
    <m/>
    <m/>
    <n v="182"/>
    <n v="191"/>
    <n v="191"/>
    <n v="184"/>
    <m/>
    <m/>
    <m/>
    <m/>
    <n v="225"/>
    <n v="230"/>
    <n v="0"/>
    <n v="0"/>
    <m/>
    <m/>
    <m/>
    <m/>
    <n v="0"/>
    <n v="0"/>
    <n v="153"/>
    <n v="172"/>
    <m/>
    <m/>
    <m/>
    <m/>
    <n v="70"/>
    <n v="74"/>
    <m/>
    <m/>
    <m/>
    <m/>
    <m/>
    <m/>
    <m/>
    <m/>
    <n v="96944846"/>
    <n v="100928960"/>
    <n v="51984666"/>
    <n v="55487349"/>
    <n v="35103302"/>
    <n v="36426154"/>
    <m/>
    <m/>
    <n v="14714032"/>
    <n v="16792083"/>
    <m/>
    <m/>
    <n v="7038"/>
    <n v="7029"/>
    <n v="5685"/>
    <n v="5784"/>
    <n v="4419"/>
    <n v="4416"/>
    <n v="0"/>
    <n v="0"/>
    <n v="2217"/>
    <n v="2436"/>
    <n v="0"/>
    <n v="0"/>
    <n v="13774.487922705313"/>
    <n v="14358.935837245697"/>
    <n v="9144.1804749340372"/>
    <n v="9593.2484439834025"/>
    <n v="7943.720751301199"/>
    <n v="8248.676177536232"/>
    <n v="0"/>
    <n v="0"/>
    <n v="6636.9111411817776"/>
    <n v="6893.3017241379312"/>
    <n v="0"/>
    <n v="0"/>
    <n v="123970.39130434782"/>
    <n v="129230.42253521127"/>
    <n v="82297.624274406335"/>
    <n v="86339.235995850628"/>
    <n v="71493.486761710796"/>
    <n v="74238.085597826081"/>
    <n v="0"/>
    <n v="0"/>
    <n v="59732.200270636"/>
    <n v="62039.715517241377"/>
    <n v="0"/>
    <n v="0"/>
    <n v="92762.34400380055"/>
    <n v="96343.377189166204"/>
    <n v="711"/>
    <n v="711"/>
    <n v="571"/>
    <n v="579"/>
    <n v="416"/>
    <n v="414"/>
    <n v="0"/>
    <n v="0"/>
    <n v="223"/>
    <n v="246"/>
    <n v="0"/>
    <n v="0"/>
    <n v="1921"/>
    <n v="1950"/>
    <n v="88142948.217391297"/>
    <n v="91882830.422535211"/>
    <n v="46991943.460686021"/>
    <n v="49990417.641597517"/>
    <n v="29741290.492871691"/>
    <n v="30734567.437499996"/>
    <n v="0"/>
    <n v="0"/>
    <n v="13320280.660351828"/>
    <n v="15261770.017241379"/>
    <n v="0"/>
    <n v="0"/>
    <n v="178196462.83130085"/>
    <n v="187869585.51887411"/>
  </r>
  <r>
    <x v="3"/>
    <s v="University of South Florida "/>
    <m/>
    <n v="137351"/>
    <x v="0"/>
    <n v="287"/>
    <n v="298"/>
    <m/>
    <m/>
    <m/>
    <m/>
    <n v="61"/>
    <n v="57"/>
    <n v="360"/>
    <n v="330"/>
    <m/>
    <m/>
    <m/>
    <m/>
    <n v="49"/>
    <n v="50"/>
    <n v="280"/>
    <n v="268"/>
    <m/>
    <m/>
    <m/>
    <m/>
    <n v="48"/>
    <n v="43"/>
    <n v="209"/>
    <n v="225"/>
    <m/>
    <m/>
    <m/>
    <m/>
    <n v="109"/>
    <n v="114"/>
    <n v="0"/>
    <n v="1"/>
    <m/>
    <m/>
    <m/>
    <m/>
    <n v="1"/>
    <n v="1"/>
    <m/>
    <m/>
    <m/>
    <m/>
    <m/>
    <m/>
    <m/>
    <m/>
    <n v="40313706"/>
    <n v="41539850"/>
    <n v="33977681"/>
    <n v="32170966"/>
    <n v="23182233"/>
    <n v="22444608"/>
    <n v="17382997"/>
    <n v="22444608"/>
    <n v="58505"/>
    <n v="97495"/>
    <m/>
    <m/>
    <n v="3315"/>
    <n v="3366"/>
    <n v="3828"/>
    <n v="3570"/>
    <n v="3096"/>
    <n v="2928"/>
    <n v="3189"/>
    <n v="3393"/>
    <n v="12"/>
    <n v="21"/>
    <n v="0"/>
    <n v="0"/>
    <n v="12160.997285067873"/>
    <n v="12341.013071895424"/>
    <n v="8876.0922152560088"/>
    <n v="9011.475070028011"/>
    <n v="7487.801356589147"/>
    <n v="7665.5081967213118"/>
    <n v="5450.9241141423645"/>
    <n v="6614.9743589743593"/>
    <n v="4875.416666666667"/>
    <n v="4642.6190476190477"/>
    <n v="0"/>
    <n v="0"/>
    <n v="109448.97556561086"/>
    <n v="111069.11764705883"/>
    <n v="79884.829937304079"/>
    <n v="81103.275630252101"/>
    <n v="67390.212209302321"/>
    <n v="68989.573770491814"/>
    <n v="49058.317027281279"/>
    <n v="59534.769230769234"/>
    <n v="43878.75"/>
    <n v="41783.571428571428"/>
    <n v="0"/>
    <n v="0"/>
    <n v="77286.005776721184"/>
    <n v="80728.473582489227"/>
    <n v="348"/>
    <n v="355"/>
    <n v="409"/>
    <n v="380"/>
    <n v="328"/>
    <n v="311"/>
    <n v="318"/>
    <n v="339"/>
    <n v="1"/>
    <n v="2"/>
    <n v="0"/>
    <n v="0"/>
    <n v="1404"/>
    <n v="1387"/>
    <n v="38088243.496832579"/>
    <n v="39429536.764705881"/>
    <n v="32672895.444357369"/>
    <n v="30819244.739495799"/>
    <n v="22103989.604651161"/>
    <n v="21455757.442622956"/>
    <n v="15600544.814675447"/>
    <n v="20182286.769230772"/>
    <n v="43878.75"/>
    <n v="83567.142857142855"/>
    <n v="0"/>
    <n v="0"/>
    <n v="108509552.11051655"/>
    <n v="111970392.85891256"/>
  </r>
  <r>
    <x v="3"/>
    <s v="Florida Atlantic University "/>
    <s v="Reclassified: Met the criteria for Four-Year 1 in 2012-13, 2013-14, and 2014-15."/>
    <n v="133669"/>
    <x v="0"/>
    <n v="193"/>
    <n v="203"/>
    <m/>
    <m/>
    <m/>
    <m/>
    <n v="2"/>
    <n v="3"/>
    <n v="224"/>
    <n v="214"/>
    <m/>
    <m/>
    <m/>
    <m/>
    <n v="5"/>
    <n v="4"/>
    <n v="115"/>
    <n v="134"/>
    <m/>
    <m/>
    <m/>
    <m/>
    <n v="1"/>
    <n v="1"/>
    <n v="158"/>
    <n v="156"/>
    <m/>
    <m/>
    <m/>
    <m/>
    <n v="25"/>
    <n v="23"/>
    <n v="0"/>
    <n v="3"/>
    <m/>
    <m/>
    <m/>
    <m/>
    <n v="1"/>
    <n v="1"/>
    <m/>
    <m/>
    <m/>
    <m/>
    <m/>
    <m/>
    <m/>
    <m/>
    <n v="19022872"/>
    <n v="21293026"/>
    <n v="16252567"/>
    <n v="16684739"/>
    <n v="7987498"/>
    <n v="9283458"/>
    <n v="9214443"/>
    <n v="9655265"/>
    <n v="66862"/>
    <n v="289875"/>
    <m/>
    <m/>
    <n v="1761"/>
    <n v="1863"/>
    <n v="2076"/>
    <n v="1974"/>
    <n v="1047"/>
    <n v="1218"/>
    <n v="1722"/>
    <n v="1680"/>
    <n v="12"/>
    <n v="39"/>
    <n v="0"/>
    <n v="0"/>
    <n v="10802.312322544009"/>
    <n v="11429.428878153516"/>
    <n v="7828.7894990366085"/>
    <n v="8452.2487335359674"/>
    <n v="7628.9379178605541"/>
    <n v="7621.8866995073895"/>
    <n v="5351.0121951219517"/>
    <n v="5747.1815476190477"/>
    <n v="5571.833333333333"/>
    <n v="7432.6923076923076"/>
    <n v="0"/>
    <n v="0"/>
    <n v="97220.810902896075"/>
    <n v="102864.85990338164"/>
    <n v="70459.105491329479"/>
    <n v="76070.238601823701"/>
    <n v="68660.441260744992"/>
    <n v="68596.980295566507"/>
    <n v="48159.109756097561"/>
    <n v="51724.633928571428"/>
    <n v="50146.5"/>
    <n v="66894.230769230766"/>
    <n v="0"/>
    <n v="0"/>
    <n v="71714.182396673277"/>
    <n v="76226.889341626505"/>
    <n v="195"/>
    <n v="206"/>
    <n v="229"/>
    <n v="218"/>
    <n v="116"/>
    <n v="135"/>
    <n v="183"/>
    <n v="179"/>
    <n v="1"/>
    <n v="4"/>
    <n v="0"/>
    <n v="0"/>
    <n v="724"/>
    <n v="742"/>
    <n v="18958058.126064736"/>
    <n v="21190161.14009662"/>
    <n v="16135135.157514451"/>
    <n v="16583312.015197568"/>
    <n v="7964611.1862464193"/>
    <n v="9260592.339901479"/>
    <n v="8813117.0853658542"/>
    <n v="9258709.4732142854"/>
    <n v="50146.5"/>
    <n v="267576.92307692306"/>
    <n v="0"/>
    <n v="0"/>
    <n v="51921068.05519145"/>
    <n v="56560351.891486868"/>
  </r>
  <r>
    <x v="3"/>
    <s v="Florida Agricultural &amp; Mechanical University "/>
    <m/>
    <n v="133650"/>
    <x v="2"/>
    <n v="86"/>
    <n v="81"/>
    <m/>
    <m/>
    <m/>
    <m/>
    <n v="60"/>
    <n v="64"/>
    <n v="128"/>
    <n v="127"/>
    <m/>
    <m/>
    <m/>
    <m/>
    <n v="51"/>
    <n v="51"/>
    <n v="97"/>
    <n v="102"/>
    <m/>
    <m/>
    <m/>
    <m/>
    <n v="51"/>
    <n v="54"/>
    <n v="54"/>
    <n v="46"/>
    <m/>
    <m/>
    <m/>
    <m/>
    <n v="22"/>
    <n v="23"/>
    <n v="0"/>
    <n v="0"/>
    <m/>
    <m/>
    <m/>
    <m/>
    <n v="0"/>
    <n v="0"/>
    <m/>
    <m/>
    <m/>
    <m/>
    <m/>
    <m/>
    <m/>
    <m/>
    <n v="15187209"/>
    <n v="15699911"/>
    <n v="14682967"/>
    <n v="14986804"/>
    <n v="9723230"/>
    <n v="10651836"/>
    <n v="4488253"/>
    <n v="4246645"/>
    <m/>
    <m/>
    <m/>
    <m/>
    <n v="1494"/>
    <n v="1497"/>
    <n v="1764"/>
    <n v="1755"/>
    <n v="1485"/>
    <n v="1566"/>
    <n v="750"/>
    <n v="690"/>
    <n v="0"/>
    <n v="0"/>
    <n v="0"/>
    <n v="0"/>
    <n v="10165.467871485944"/>
    <n v="10487.582498329994"/>
    <n v="8323.6774376417234"/>
    <n v="8539.4894586894588"/>
    <n v="6547.6296296296296"/>
    <n v="6801.9386973180081"/>
    <n v="5984.3373333333329"/>
    <n v="6154.557971014493"/>
    <n v="0"/>
    <n v="0"/>
    <n v="0"/>
    <n v="0"/>
    <n v="91489.210843373497"/>
    <n v="94388.242484969946"/>
    <n v="74913.096938775503"/>
    <n v="76855.405128205137"/>
    <n v="58928.666666666664"/>
    <n v="61217.448275862072"/>
    <n v="53859.035999999993"/>
    <n v="55391.02173913044"/>
    <n v="0"/>
    <n v="0"/>
    <n v="0"/>
    <n v="0"/>
    <n v="72097.629394972697"/>
    <n v="74340.254934627068"/>
    <n v="146"/>
    <n v="145"/>
    <n v="179"/>
    <n v="178"/>
    <n v="148"/>
    <n v="156"/>
    <n v="76"/>
    <n v="69"/>
    <n v="0"/>
    <n v="0"/>
    <n v="0"/>
    <n v="0"/>
    <n v="549"/>
    <n v="548"/>
    <n v="13357424.783132531"/>
    <n v="13686295.160320641"/>
    <n v="13409444.352040814"/>
    <n v="13680262.112820514"/>
    <n v="8721442.666666666"/>
    <n v="9549921.931034483"/>
    <n v="4093286.7359999996"/>
    <n v="3821980.5000000005"/>
    <n v="0"/>
    <n v="0"/>
    <n v="0"/>
    <n v="0"/>
    <n v="39581598.537840009"/>
    <n v="40738459.704175636"/>
  </r>
  <r>
    <x v="3"/>
    <s v="University of North Florida"/>
    <m/>
    <n v="136172"/>
    <x v="2"/>
    <n v="76"/>
    <n v="85"/>
    <m/>
    <m/>
    <m/>
    <m/>
    <n v="9"/>
    <n v="7"/>
    <n v="128"/>
    <n v="137"/>
    <m/>
    <m/>
    <m/>
    <m/>
    <n v="4"/>
    <n v="9"/>
    <n v="131"/>
    <n v="126"/>
    <m/>
    <m/>
    <m/>
    <m/>
    <n v="2"/>
    <n v="4"/>
    <n v="67"/>
    <n v="66"/>
    <m/>
    <m/>
    <m/>
    <m/>
    <n v="9"/>
    <n v="10"/>
    <n v="1"/>
    <n v="1"/>
    <m/>
    <m/>
    <m/>
    <m/>
    <n v="1"/>
    <n v="15"/>
    <m/>
    <m/>
    <m/>
    <m/>
    <m/>
    <m/>
    <m/>
    <m/>
    <n v="8499886"/>
    <n v="8976190.7300000004"/>
    <n v="9321589"/>
    <n v="10455006.060000001"/>
    <n v="8056848"/>
    <n v="8054027.8099999996"/>
    <n v="3723417"/>
    <n v="3837743.14"/>
    <n v="111532"/>
    <n v="783632.23"/>
    <m/>
    <m/>
    <n v="792"/>
    <n v="849"/>
    <n v="1200"/>
    <n v="1341"/>
    <n v="1203"/>
    <n v="1182"/>
    <n v="711"/>
    <n v="714"/>
    <n v="21"/>
    <n v="189"/>
    <n v="0"/>
    <n v="0"/>
    <n v="10732.179292929293"/>
    <n v="10572.662815076561"/>
    <n v="7767.9908333333333"/>
    <n v="7796.4251006711411"/>
    <n v="6697.2967581047378"/>
    <n v="6813.8983164128595"/>
    <n v="5236.8734177215192"/>
    <n v="5374.990392156863"/>
    <n v="5311.0476190476193"/>
    <n v="4146.2022751322747"/>
    <n v="0"/>
    <n v="0"/>
    <n v="96589.613636363647"/>
    <n v="95153.965335689049"/>
    <n v="69911.917499999996"/>
    <n v="70167.825906040263"/>
    <n v="60275.670822942644"/>
    <n v="61325.084847715734"/>
    <n v="47131.860759493677"/>
    <n v="48374.913529411766"/>
    <n v="47799.428571428572"/>
    <n v="37315.820476190471"/>
    <n v="0"/>
    <n v="0"/>
    <n v="68067.230755623023"/>
    <n v="67922.771693962291"/>
    <n v="85"/>
    <n v="92"/>
    <n v="132"/>
    <n v="146"/>
    <n v="133"/>
    <n v="130"/>
    <n v="76"/>
    <n v="76"/>
    <n v="2"/>
    <n v="16"/>
    <n v="0"/>
    <n v="0"/>
    <n v="428"/>
    <n v="460"/>
    <n v="8210117.1590909101"/>
    <n v="8754164.8108833916"/>
    <n v="9228373.1099999994"/>
    <n v="10244502.582281878"/>
    <n v="8016664.2194513716"/>
    <n v="7972261.0302030453"/>
    <n v="3582021.4177215192"/>
    <n v="3676493.4282352943"/>
    <n v="95598.857142857145"/>
    <n v="597053.12761904753"/>
    <n v="0"/>
    <n v="0"/>
    <n v="29132774.763406653"/>
    <n v="31244474.979222655"/>
  </r>
  <r>
    <x v="3"/>
    <s v="University of West Florida"/>
    <m/>
    <n v="138354"/>
    <x v="2"/>
    <n v="57"/>
    <n v="63"/>
    <m/>
    <m/>
    <m/>
    <m/>
    <n v="10"/>
    <n v="10"/>
    <n v="65"/>
    <n v="63"/>
    <m/>
    <m/>
    <m/>
    <m/>
    <n v="14"/>
    <n v="8"/>
    <n v="91"/>
    <n v="96"/>
    <m/>
    <m/>
    <m/>
    <m/>
    <n v="2"/>
    <n v="2"/>
    <n v="30"/>
    <n v="30"/>
    <m/>
    <m/>
    <m/>
    <m/>
    <n v="13"/>
    <n v="15"/>
    <n v="18"/>
    <n v="22"/>
    <m/>
    <m/>
    <m/>
    <m/>
    <n v="12"/>
    <n v="10"/>
    <m/>
    <m/>
    <m/>
    <m/>
    <m/>
    <m/>
    <m/>
    <m/>
    <n v="6556657"/>
    <n v="7058356"/>
    <n v="5620568"/>
    <n v="5029866"/>
    <n v="5971055"/>
    <n v="6445898"/>
    <n v="2155516"/>
    <n v="2316786"/>
    <n v="1619889"/>
    <n v="1704427"/>
    <m/>
    <m/>
    <n v="633"/>
    <n v="687"/>
    <n v="753"/>
    <n v="663"/>
    <n v="843"/>
    <n v="888"/>
    <n v="426"/>
    <n v="450"/>
    <n v="306"/>
    <n v="318"/>
    <n v="0"/>
    <n v="0"/>
    <n v="10358.067930489731"/>
    <n v="10274.171761280932"/>
    <n v="7464.2337317397078"/>
    <n v="7586.5248868778281"/>
    <n v="7083.1020166073549"/>
    <n v="7258.8941441441439"/>
    <n v="5059.8967136150231"/>
    <n v="5148.413333333333"/>
    <n v="5293.7549019607841"/>
    <n v="5359.833333333333"/>
    <n v="0"/>
    <n v="0"/>
    <n v="93222.611374407585"/>
    <n v="92467.545851528383"/>
    <n v="67178.103585657373"/>
    <n v="68278.723981900446"/>
    <n v="63747.918149466197"/>
    <n v="65330.047297297293"/>
    <n v="45539.070422535209"/>
    <n v="46335.719999999994"/>
    <n v="47643.794117647056"/>
    <n v="48238.5"/>
    <n v="0"/>
    <n v="0"/>
    <n v="66887.933926125072"/>
    <n v="67802.521269628953"/>
    <n v="67"/>
    <n v="73"/>
    <n v="79"/>
    <n v="71"/>
    <n v="93"/>
    <n v="98"/>
    <n v="43"/>
    <n v="45"/>
    <n v="30"/>
    <n v="32"/>
    <n v="0"/>
    <n v="0"/>
    <n v="312"/>
    <n v="319"/>
    <n v="6245914.9620853085"/>
    <n v="6750130.8471615715"/>
    <n v="5307070.1832669321"/>
    <n v="4847789.4027149314"/>
    <n v="5928556.3879003562"/>
    <n v="6402344.6351351347"/>
    <n v="1958180.028169014"/>
    <n v="2085107.3999999997"/>
    <n v="1429313.8235294116"/>
    <n v="1543632"/>
    <n v="0"/>
    <n v="0"/>
    <n v="20869035.384951022"/>
    <n v="21629004.285011634"/>
  </r>
  <r>
    <x v="3"/>
    <s v="Florida Gulf Coast University"/>
    <m/>
    <n v="433660"/>
    <x v="3"/>
    <n v="56"/>
    <n v="54"/>
    <m/>
    <m/>
    <m/>
    <m/>
    <n v="17"/>
    <n v="18"/>
    <n v="86"/>
    <n v="89"/>
    <m/>
    <m/>
    <m/>
    <m/>
    <n v="19"/>
    <n v="20"/>
    <n v="108"/>
    <n v="116"/>
    <m/>
    <m/>
    <m/>
    <m/>
    <n v="24"/>
    <n v="31"/>
    <n v="96"/>
    <n v="93"/>
    <m/>
    <m/>
    <m/>
    <m/>
    <n v="23"/>
    <n v="24"/>
    <n v="0"/>
    <n v="2"/>
    <m/>
    <m/>
    <m/>
    <m/>
    <n v="0"/>
    <n v="0"/>
    <m/>
    <m/>
    <m/>
    <m/>
    <m/>
    <m/>
    <m/>
    <m/>
    <n v="7657331"/>
    <n v="7823483"/>
    <n v="7946488"/>
    <n v="8685416"/>
    <n v="8814532"/>
    <n v="10091770"/>
    <n v="5923593"/>
    <n v="5984282"/>
    <n v="0"/>
    <n v="90000"/>
    <m/>
    <m/>
    <n v="708"/>
    <n v="702"/>
    <n v="1002"/>
    <n v="1041"/>
    <n v="1260"/>
    <n v="1416"/>
    <n v="1140"/>
    <n v="1125"/>
    <n v="0"/>
    <n v="18"/>
    <n v="0"/>
    <n v="0"/>
    <n v="10815.439265536723"/>
    <n v="11144.562678062679"/>
    <n v="7930.6267465069859"/>
    <n v="8343.3390970220935"/>
    <n v="6995.6603174603179"/>
    <n v="7126.9562146892658"/>
    <n v="5196.1342105263157"/>
    <n v="5319.3617777777781"/>
    <n v="0"/>
    <n v="5000"/>
    <n v="0"/>
    <n v="0"/>
    <n v="97338.953389830509"/>
    <n v="100301.06410256411"/>
    <n v="71375.640718562878"/>
    <n v="75090.051873198841"/>
    <n v="62960.942857142858"/>
    <n v="64142.605932203391"/>
    <n v="46765.207894736843"/>
    <n v="47874.256000000001"/>
    <n v="0"/>
    <n v="45000"/>
    <n v="0"/>
    <n v="0"/>
    <n v="66377.832329891069"/>
    <n v="68292.49058970288"/>
    <n v="73"/>
    <n v="72"/>
    <n v="105"/>
    <n v="109"/>
    <n v="132"/>
    <n v="147"/>
    <n v="119"/>
    <n v="117"/>
    <n v="0"/>
    <n v="2"/>
    <n v="0"/>
    <n v="0"/>
    <n v="429"/>
    <n v="447"/>
    <n v="7105743.5974576268"/>
    <n v="7221676.615384616"/>
    <n v="7494442.2754491018"/>
    <n v="8184815.6541786734"/>
    <n v="8310844.4571428569"/>
    <n v="9428963.0720338989"/>
    <n v="5565059.7394736847"/>
    <n v="5601287.9520000005"/>
    <n v="0"/>
    <n v="90000"/>
    <n v="0"/>
    <n v="0"/>
    <n v="28476090.069523267"/>
    <n v="30526743.293597188"/>
  </r>
  <r>
    <x v="3"/>
    <s v="New College of Florida"/>
    <m/>
    <n v="262129"/>
    <x v="5"/>
    <n v="30"/>
    <n v="29"/>
    <m/>
    <m/>
    <m/>
    <m/>
    <n v="0"/>
    <n v="0"/>
    <n v="23"/>
    <n v="24"/>
    <m/>
    <m/>
    <m/>
    <m/>
    <n v="0"/>
    <n v="0"/>
    <n v="16"/>
    <n v="19"/>
    <m/>
    <m/>
    <m/>
    <m/>
    <n v="0"/>
    <n v="0"/>
    <n v="1"/>
    <n v="1"/>
    <m/>
    <m/>
    <m/>
    <m/>
    <n v="0"/>
    <n v="0"/>
    <n v="0"/>
    <n v="0"/>
    <m/>
    <m/>
    <m/>
    <m/>
    <n v="0"/>
    <n v="0"/>
    <m/>
    <m/>
    <m/>
    <m/>
    <m/>
    <m/>
    <m/>
    <m/>
    <n v="2610235"/>
    <n v="2557642"/>
    <n v="1599371"/>
    <n v="1663633"/>
    <n v="917760"/>
    <n v="1106341"/>
    <n v="44412"/>
    <n v="44412"/>
    <m/>
    <m/>
    <m/>
    <m/>
    <n v="270"/>
    <n v="261"/>
    <n v="207"/>
    <n v="216"/>
    <n v="144"/>
    <n v="171"/>
    <n v="9"/>
    <n v="9"/>
    <n v="0"/>
    <n v="0"/>
    <n v="0"/>
    <n v="0"/>
    <n v="9667.5370370370365"/>
    <n v="9799.3946360153259"/>
    <n v="7726.4299516908213"/>
    <n v="7702.0046296296296"/>
    <n v="6373.333333333333"/>
    <n v="6469.8304093567249"/>
    <n v="4934.666666666667"/>
    <n v="4934.666666666667"/>
    <n v="0"/>
    <n v="0"/>
    <n v="0"/>
    <n v="0"/>
    <n v="87007.833333333328"/>
    <n v="88194.551724137928"/>
    <n v="69537.869565217392"/>
    <n v="69318.041666666672"/>
    <n v="57360"/>
    <n v="58228.473684210527"/>
    <n v="44412"/>
    <n v="44412"/>
    <n v="0"/>
    <n v="0"/>
    <n v="0"/>
    <n v="0"/>
    <n v="73882.542857142864"/>
    <n v="73589.42465753424"/>
    <n v="30"/>
    <n v="29"/>
    <n v="23"/>
    <n v="24"/>
    <n v="16"/>
    <n v="19"/>
    <n v="1"/>
    <n v="1"/>
    <n v="0"/>
    <n v="0"/>
    <n v="0"/>
    <n v="0"/>
    <n v="70"/>
    <n v="73"/>
    <n v="2610235"/>
    <n v="2557642"/>
    <n v="1599371"/>
    <n v="1663633"/>
    <n v="917760"/>
    <n v="1106341"/>
    <n v="44412"/>
    <n v="44412"/>
    <n v="0"/>
    <n v="0"/>
    <n v="0"/>
    <n v="0"/>
    <n v="5171778"/>
    <n v="5372028"/>
  </r>
  <r>
    <x v="4"/>
    <s v="Georgia State University "/>
    <m/>
    <n v="139940"/>
    <x v="0"/>
    <n v="237"/>
    <n v="247"/>
    <m/>
    <m/>
    <n v="7"/>
    <n v="13"/>
    <m/>
    <m/>
    <n v="307"/>
    <n v="305"/>
    <m/>
    <m/>
    <n v="8"/>
    <n v="13"/>
    <m/>
    <m/>
    <n v="334"/>
    <n v="264"/>
    <m/>
    <m/>
    <n v="11"/>
    <n v="11"/>
    <m/>
    <m/>
    <n v="72"/>
    <n v="48"/>
    <m/>
    <m/>
    <n v="8"/>
    <n v="4"/>
    <m/>
    <m/>
    <n v="173"/>
    <n v="168"/>
    <m/>
    <m/>
    <n v="23"/>
    <n v="9"/>
    <m/>
    <m/>
    <m/>
    <m/>
    <m/>
    <m/>
    <m/>
    <m/>
    <m/>
    <m/>
    <n v="29073156"/>
    <n v="31733813"/>
    <n v="24947489"/>
    <n v="27141859"/>
    <n v="25965689"/>
    <n v="19573561"/>
    <n v="3564282"/>
    <n v="2795776"/>
    <n v="9647920"/>
    <n v="8811086"/>
    <m/>
    <m/>
    <n v="2210"/>
    <n v="2366"/>
    <n v="2851"/>
    <n v="2888"/>
    <n v="3127"/>
    <n v="2497"/>
    <n v="736"/>
    <n v="476"/>
    <n v="1810"/>
    <n v="1611"/>
    <n v="0"/>
    <n v="0"/>
    <n v="13155.274208144796"/>
    <n v="13412.431530008453"/>
    <n v="8750.434584356366"/>
    <n v="9398.1506232686988"/>
    <n v="8303.7061080908225"/>
    <n v="7838.8309971966364"/>
    <n v="4842.774456521739"/>
    <n v="5873.4789915966385"/>
    <n v="5330.3425414364638"/>
    <n v="5469.3271260086904"/>
    <n v="0"/>
    <n v="0"/>
    <n v="118397.46787330316"/>
    <n v="120711.88377007608"/>
    <n v="78753.911259207292"/>
    <n v="84583.355609418286"/>
    <n v="74733.354972817397"/>
    <n v="70549.478974769721"/>
    <n v="43584.970108695648"/>
    <n v="52861.310924369747"/>
    <n v="47973.082872928171"/>
    <n v="49223.944134078214"/>
    <n v="0"/>
    <n v="0"/>
    <n v="78278.808072159183"/>
    <n v="82389.21429008829"/>
    <n v="244"/>
    <n v="260"/>
    <n v="315"/>
    <n v="318"/>
    <n v="345"/>
    <n v="275"/>
    <n v="80"/>
    <n v="52"/>
    <n v="196"/>
    <n v="177"/>
    <n v="0"/>
    <n v="0"/>
    <n v="1180"/>
    <n v="1082"/>
    <n v="28888982.161085971"/>
    <n v="31385089.780219778"/>
    <n v="24807482.046650298"/>
    <n v="26897507.083795015"/>
    <n v="25783007.465622"/>
    <n v="19401106.718061674"/>
    <n v="3486797.6086956519"/>
    <n v="2748788.1680672267"/>
    <n v="9402724.2430939209"/>
    <n v="8712638.111731844"/>
    <n v="0"/>
    <n v="0"/>
    <n v="92368993.52514784"/>
    <n v="89145129.861875534"/>
  </r>
  <r>
    <x v="4"/>
    <s v="University of Georgia"/>
    <m/>
    <n v="139959"/>
    <x v="0"/>
    <n v="511"/>
    <n v="514"/>
    <m/>
    <m/>
    <n v="214"/>
    <n v="209"/>
    <m/>
    <m/>
    <n v="420"/>
    <n v="432"/>
    <m/>
    <m/>
    <n v="125"/>
    <n v="124"/>
    <m/>
    <m/>
    <n v="342"/>
    <n v="335"/>
    <m/>
    <m/>
    <n v="86"/>
    <n v="84"/>
    <m/>
    <m/>
    <n v="40"/>
    <n v="46"/>
    <m/>
    <m/>
    <n v="7"/>
    <n v="8"/>
    <m/>
    <m/>
    <n v="138"/>
    <n v="147"/>
    <m/>
    <m/>
    <n v="11"/>
    <n v="9"/>
    <m/>
    <m/>
    <m/>
    <m/>
    <m/>
    <m/>
    <m/>
    <m/>
    <m/>
    <m/>
    <n v="85300708"/>
    <n v="89030382"/>
    <n v="46908291"/>
    <n v="49822634"/>
    <n v="34710416"/>
    <n v="35648550"/>
    <n v="2640778"/>
    <n v="3299293"/>
    <n v="9177968"/>
    <n v="10069175"/>
    <m/>
    <m/>
    <n v="6953"/>
    <n v="6925"/>
    <n v="5155"/>
    <n v="5252"/>
    <n v="4024"/>
    <n v="3939"/>
    <n v="437"/>
    <n v="502"/>
    <n v="1363"/>
    <n v="1422"/>
    <n v="0"/>
    <n v="0"/>
    <n v="12268.187544944629"/>
    <n v="12856.372851985559"/>
    <n v="9099.5714839961202"/>
    <n v="9486.4116527037313"/>
    <n v="8625.8489065606354"/>
    <n v="9050.1523229245995"/>
    <n v="6042.9702517162468"/>
    <n v="6572.2968127490039"/>
    <n v="6733.6522377109313"/>
    <n v="7080.9950773558367"/>
    <n v="0"/>
    <n v="0"/>
    <n v="110413.68790450165"/>
    <n v="115707.35566787004"/>
    <n v="81896.143355965076"/>
    <n v="85377.704874333576"/>
    <n v="77632.640159045724"/>
    <n v="81451.37090632139"/>
    <n v="54386.732265446219"/>
    <n v="59150.671314741034"/>
    <n v="60602.870139398379"/>
    <n v="63728.955696202531"/>
    <n v="0"/>
    <n v="0"/>
    <n v="89491.074928765884"/>
    <n v="93496.016670519792"/>
    <n v="725"/>
    <n v="723"/>
    <n v="545"/>
    <n v="556"/>
    <n v="428"/>
    <n v="419"/>
    <n v="47"/>
    <n v="54"/>
    <n v="149"/>
    <n v="156"/>
    <n v="0"/>
    <n v="0"/>
    <n v="1894"/>
    <n v="1908"/>
    <n v="80049923.730763704"/>
    <n v="83656418.147870034"/>
    <n v="44633398.129000969"/>
    <n v="47470003.910129465"/>
    <n v="33226769.988071568"/>
    <n v="34128124.409748666"/>
    <n v="2556176.4164759722"/>
    <n v="3194136.250996016"/>
    <n v="9029827.6507703587"/>
    <n v="9941717.0886075944"/>
    <n v="0"/>
    <n v="0"/>
    <n v="169496095.91508257"/>
    <n v="178390399.80735177"/>
  </r>
  <r>
    <x v="4"/>
    <s v="Georgia Institute of Technology"/>
    <m/>
    <n v="139755"/>
    <x v="1"/>
    <n v="383"/>
    <n v="393"/>
    <m/>
    <m/>
    <n v="44"/>
    <n v="43"/>
    <m/>
    <m/>
    <n v="274"/>
    <n v="286"/>
    <m/>
    <m/>
    <n v="2"/>
    <n v="2"/>
    <m/>
    <m/>
    <n v="238"/>
    <n v="218"/>
    <m/>
    <m/>
    <m/>
    <m/>
    <m/>
    <m/>
    <n v="47"/>
    <n v="41"/>
    <m/>
    <m/>
    <n v="2"/>
    <n v="1"/>
    <m/>
    <m/>
    <n v="55"/>
    <n v="72"/>
    <m/>
    <m/>
    <n v="16"/>
    <n v="18"/>
    <m/>
    <m/>
    <m/>
    <m/>
    <m/>
    <m/>
    <m/>
    <m/>
    <m/>
    <m/>
    <n v="63926340"/>
    <n v="67819135"/>
    <n v="27639491"/>
    <n v="29783111"/>
    <n v="21446342"/>
    <n v="20113147"/>
    <n v="2109038"/>
    <n v="1852257"/>
    <n v="5468228"/>
    <n v="6671700"/>
    <m/>
    <m/>
    <n v="3931"/>
    <n v="4010"/>
    <n v="2488"/>
    <n v="2596"/>
    <n v="2142"/>
    <n v="1962"/>
    <n v="445"/>
    <n v="380"/>
    <n v="671"/>
    <n v="846"/>
    <n v="0"/>
    <n v="0"/>
    <n v="16262.106334266091"/>
    <n v="16912.502493765587"/>
    <n v="11109.120176848875"/>
    <n v="11472.692989214176"/>
    <n v="10012.297852474323"/>
    <n v="10251.349133537207"/>
    <n v="4739.4112359550563"/>
    <n v="4874.3605263157897"/>
    <n v="8149.3710879284654"/>
    <n v="7886.1702127659573"/>
    <n v="0"/>
    <n v="0"/>
    <n v="146358.95700839482"/>
    <n v="152212.52244389028"/>
    <n v="99982.081591639871"/>
    <n v="103254.23690292759"/>
    <n v="90110.680672268907"/>
    <n v="92262.142201834868"/>
    <n v="42654.701123595507"/>
    <n v="43869.244736842105"/>
    <n v="73344.339791356193"/>
    <n v="70975.531914893611"/>
    <n v="0"/>
    <n v="0"/>
    <n v="112002.07317824662"/>
    <n v="115870.88749056528"/>
    <n v="427"/>
    <n v="436"/>
    <n v="276"/>
    <n v="288"/>
    <n v="238"/>
    <n v="218"/>
    <n v="49"/>
    <n v="42"/>
    <n v="71"/>
    <n v="90"/>
    <n v="0"/>
    <n v="0"/>
    <n v="1061"/>
    <n v="1074"/>
    <n v="62495274.642584585"/>
    <n v="66364659.785536163"/>
    <n v="27595054.519292604"/>
    <n v="29737220.228043146"/>
    <n v="21446342"/>
    <n v="20113147"/>
    <n v="2090080.3550561799"/>
    <n v="1842508.2789473685"/>
    <n v="5207448.1251862897"/>
    <n v="6387797.8723404249"/>
    <n v="0"/>
    <n v="0"/>
    <n v="118834199.64211966"/>
    <n v="124445333.1648671"/>
  </r>
  <r>
    <x v="4"/>
    <s v="Georgia Southern University"/>
    <m/>
    <n v="139931"/>
    <x v="2"/>
    <n v="127"/>
    <n v="125"/>
    <m/>
    <m/>
    <m/>
    <m/>
    <m/>
    <m/>
    <n v="202"/>
    <n v="201"/>
    <m/>
    <m/>
    <n v="3"/>
    <n v="3"/>
    <m/>
    <m/>
    <n v="250"/>
    <n v="289"/>
    <m/>
    <m/>
    <n v="1"/>
    <n v="1"/>
    <m/>
    <m/>
    <n v="134"/>
    <n v="100"/>
    <m/>
    <m/>
    <n v="1"/>
    <n v="1"/>
    <m/>
    <m/>
    <n v="56"/>
    <n v="68"/>
    <m/>
    <m/>
    <n v="2"/>
    <n v="1"/>
    <m/>
    <m/>
    <m/>
    <m/>
    <m/>
    <m/>
    <m/>
    <m/>
    <m/>
    <m/>
    <n v="10322374"/>
    <n v="10390615"/>
    <n v="13995382"/>
    <n v="14309822"/>
    <n v="15718741"/>
    <n v="18279831"/>
    <n v="5568205"/>
    <n v="4257968"/>
    <n v="2729044"/>
    <n v="3351652"/>
    <m/>
    <m/>
    <n v="1143"/>
    <n v="1125"/>
    <n v="1851"/>
    <n v="1842"/>
    <n v="2261"/>
    <n v="2612"/>
    <n v="1217"/>
    <n v="911"/>
    <n v="526"/>
    <n v="623"/>
    <n v="0"/>
    <n v="0"/>
    <n v="9030.9483814523192"/>
    <n v="9236.1022222222218"/>
    <n v="7560.9843327930848"/>
    <n v="7768.6330076004342"/>
    <n v="6952.1189739053516"/>
    <n v="6998.4039050535985"/>
    <n v="4575.3533278553823"/>
    <n v="4673.949506037322"/>
    <n v="5188.2965779467677"/>
    <n v="5379.8587479935795"/>
    <n v="0"/>
    <n v="0"/>
    <n v="81278.53543307088"/>
    <n v="83124.92"/>
    <n v="68048.858995137765"/>
    <n v="69917.697068403912"/>
    <n v="62569.070765148164"/>
    <n v="62985.635145482389"/>
    <n v="41178.179950698439"/>
    <n v="42065.545554335898"/>
    <n v="46694.669201520912"/>
    <n v="48418.728731942218"/>
    <n v="0"/>
    <n v="0"/>
    <n v="62170.840158618477"/>
    <n v="64016.694268233507"/>
    <n v="127"/>
    <n v="125"/>
    <n v="205"/>
    <n v="204"/>
    <n v="251"/>
    <n v="290"/>
    <n v="135"/>
    <n v="101"/>
    <n v="58"/>
    <n v="69"/>
    <n v="0"/>
    <n v="0"/>
    <n v="776"/>
    <n v="789"/>
    <n v="10322374.000000002"/>
    <n v="10390615"/>
    <n v="13950016.094003242"/>
    <n v="14263210.201954398"/>
    <n v="15704836.76205219"/>
    <n v="18265834.192189895"/>
    <n v="5559054.2933442891"/>
    <n v="4248620.1009879261"/>
    <n v="2708290.813688213"/>
    <n v="3340892.2825040128"/>
    <n v="0"/>
    <n v="0"/>
    <n v="48244571.963087939"/>
    <n v="50509171.777636237"/>
  </r>
  <r>
    <x v="4"/>
    <s v="Kennesaw State University"/>
    <m/>
    <n v="140164"/>
    <x v="2"/>
    <n v="128"/>
    <n v="124"/>
    <m/>
    <m/>
    <n v="9"/>
    <n v="7"/>
    <m/>
    <m/>
    <n v="199"/>
    <n v="206"/>
    <m/>
    <m/>
    <n v="3"/>
    <n v="6"/>
    <m/>
    <m/>
    <n v="205"/>
    <n v="200"/>
    <m/>
    <m/>
    <n v="2"/>
    <n v="5"/>
    <m/>
    <m/>
    <n v="27"/>
    <n v="36"/>
    <m/>
    <m/>
    <n v="4"/>
    <m/>
    <m/>
    <m/>
    <n v="122"/>
    <n v="126"/>
    <m/>
    <m/>
    <n v="7"/>
    <n v="11"/>
    <m/>
    <m/>
    <m/>
    <m/>
    <m/>
    <m/>
    <m/>
    <m/>
    <m/>
    <m/>
    <n v="11332369"/>
    <n v="11290737"/>
    <n v="13635207"/>
    <n v="14503671"/>
    <n v="11733492"/>
    <n v="11956648"/>
    <n v="1423200"/>
    <n v="1582699"/>
    <n v="6324946"/>
    <n v="6905263"/>
    <m/>
    <m/>
    <n v="1251"/>
    <n v="1193"/>
    <n v="1824"/>
    <n v="1920"/>
    <n v="1867"/>
    <n v="1855"/>
    <n v="287"/>
    <n v="324"/>
    <n v="1175"/>
    <n v="1255"/>
    <n v="0"/>
    <n v="0"/>
    <n v="9058.6482813749008"/>
    <n v="9464.1550712489516"/>
    <n v="7475.4424342105267"/>
    <n v="7553.9953125000002"/>
    <n v="6284.6770219603641"/>
    <n v="6445.6323450134769"/>
    <n v="4958.8850174216032"/>
    <n v="4884.8734567901238"/>
    <n v="5382.9327659574465"/>
    <n v="5502.2015936254984"/>
    <n v="0"/>
    <n v="0"/>
    <n v="81527.834532374109"/>
    <n v="85177.395641240568"/>
    <n v="67278.981907894748"/>
    <n v="67985.957812499997"/>
    <n v="56562.093197643277"/>
    <n v="58010.691105121296"/>
    <n v="44629.965156794431"/>
    <n v="43963.861111111117"/>
    <n v="48446.39489361702"/>
    <n v="49519.814342629485"/>
    <n v="0"/>
    <n v="0"/>
    <n v="62466.196642180417"/>
    <n v="63565.002949712369"/>
    <n v="137"/>
    <n v="131"/>
    <n v="202"/>
    <n v="212"/>
    <n v="207"/>
    <n v="205"/>
    <n v="31"/>
    <n v="36"/>
    <n v="129"/>
    <n v="137"/>
    <n v="0"/>
    <n v="0"/>
    <n v="706"/>
    <n v="721"/>
    <n v="11169313.330935253"/>
    <n v="11158238.829002514"/>
    <n v="13590354.34539474"/>
    <n v="14413023.056249999"/>
    <n v="11708353.291912159"/>
    <n v="11892191.676549865"/>
    <n v="1383528.9198606273"/>
    <n v="1582699.0000000002"/>
    <n v="6249584.9412765959"/>
    <n v="6784214.5649402393"/>
    <n v="0"/>
    <n v="0"/>
    <n v="44101134.829379372"/>
    <n v="45830367.126742616"/>
  </r>
  <r>
    <x v="4"/>
    <s v="University of West Georgia"/>
    <m/>
    <n v="141334"/>
    <x v="2"/>
    <n v="68"/>
    <n v="76"/>
    <m/>
    <m/>
    <n v="9"/>
    <n v="5"/>
    <m/>
    <m/>
    <n v="95"/>
    <n v="94"/>
    <m/>
    <m/>
    <n v="3"/>
    <n v="5"/>
    <m/>
    <m/>
    <n v="129"/>
    <n v="125"/>
    <m/>
    <m/>
    <m/>
    <m/>
    <m/>
    <m/>
    <n v="75"/>
    <n v="92"/>
    <m/>
    <m/>
    <m/>
    <n v="1"/>
    <m/>
    <m/>
    <n v="40"/>
    <n v="39"/>
    <m/>
    <m/>
    <n v="1"/>
    <n v="2"/>
    <m/>
    <m/>
    <m/>
    <m/>
    <m/>
    <m/>
    <m/>
    <m/>
    <m/>
    <m/>
    <n v="6554378"/>
    <n v="6875398"/>
    <n v="6067422"/>
    <n v="6381710"/>
    <n v="6911260"/>
    <n v="6916540"/>
    <n v="2998330"/>
    <n v="3916460"/>
    <n v="1923220"/>
    <n v="2122864"/>
    <m/>
    <m/>
    <n v="711"/>
    <n v="739"/>
    <n v="888"/>
    <n v="901"/>
    <n v="1161"/>
    <n v="1125"/>
    <n v="675"/>
    <n v="839"/>
    <n v="371"/>
    <n v="373"/>
    <n v="0"/>
    <n v="0"/>
    <n v="9218.5344585091425"/>
    <n v="9303.6508795669815"/>
    <n v="6832.6824324324325"/>
    <n v="7082.9189789123193"/>
    <n v="5952.8509905254095"/>
    <n v="6148.0355555555552"/>
    <n v="4441.9703703703708"/>
    <n v="4668.0095351609061"/>
    <n v="5183.881401617251"/>
    <n v="5691.3243967828421"/>
    <n v="0"/>
    <n v="0"/>
    <n v="82966.810126582277"/>
    <n v="83732.857916102832"/>
    <n v="61494.141891891893"/>
    <n v="63746.270810210874"/>
    <n v="53575.658914728687"/>
    <n v="55332.32"/>
    <n v="39977.733333333337"/>
    <n v="42012.085816448154"/>
    <n v="46654.932614555262"/>
    <n v="51221.919571045582"/>
    <n v="0"/>
    <n v="0"/>
    <n v="57707.886957973824"/>
    <n v="59264.248256851381"/>
    <n v="77"/>
    <n v="81"/>
    <n v="98"/>
    <n v="99"/>
    <n v="129"/>
    <n v="125"/>
    <n v="75"/>
    <n v="93"/>
    <n v="41"/>
    <n v="41"/>
    <n v="0"/>
    <n v="0"/>
    <n v="420"/>
    <n v="439"/>
    <n v="6388444.3797468357"/>
    <n v="6782361.4912043298"/>
    <n v="6026425.9054054059"/>
    <n v="6310880.8102108762"/>
    <n v="6911260.0000000009"/>
    <n v="6916540"/>
    <n v="2998330.0000000005"/>
    <n v="3907123.9809296783"/>
    <n v="1912852.2371967658"/>
    <n v="2100098.7024128688"/>
    <n v="0"/>
    <n v="0"/>
    <n v="24237312.522349007"/>
    <n v="26017004.984757755"/>
  </r>
  <r>
    <x v="4"/>
    <s v="Valdosta State University "/>
    <m/>
    <n v="141264"/>
    <x v="2"/>
    <n v="122"/>
    <n v="129"/>
    <m/>
    <m/>
    <n v="10"/>
    <n v="9"/>
    <m/>
    <m/>
    <n v="89"/>
    <n v="86"/>
    <m/>
    <m/>
    <m/>
    <m/>
    <m/>
    <m/>
    <n v="155"/>
    <n v="149"/>
    <m/>
    <m/>
    <n v="13"/>
    <n v="14"/>
    <m/>
    <m/>
    <n v="50"/>
    <n v="35"/>
    <m/>
    <m/>
    <n v="12"/>
    <n v="17"/>
    <m/>
    <m/>
    <n v="23"/>
    <n v="50"/>
    <m/>
    <m/>
    <m/>
    <m/>
    <m/>
    <m/>
    <m/>
    <m/>
    <m/>
    <m/>
    <m/>
    <m/>
    <m/>
    <m/>
    <n v="10142163"/>
    <n v="10856982"/>
    <n v="5413490"/>
    <n v="5359581"/>
    <n v="9498157"/>
    <n v="9432154"/>
    <n v="2861230"/>
    <n v="2193220"/>
    <n v="934332"/>
    <n v="2181856"/>
    <m/>
    <m/>
    <n v="1208"/>
    <n v="1260"/>
    <n v="801"/>
    <n v="774"/>
    <n v="1538"/>
    <n v="1495"/>
    <n v="582"/>
    <n v="502"/>
    <n v="207"/>
    <n v="450"/>
    <n v="0"/>
    <n v="0"/>
    <n v="8395.8302980132448"/>
    <n v="8616.6523809523806"/>
    <n v="6758.4144818976283"/>
    <n v="6924.5232558139533"/>
    <n v="6175.6547464239275"/>
    <n v="6309.1331103678931"/>
    <n v="4916.2027491408935"/>
    <n v="4368.9641434262949"/>
    <n v="4513.68115942029"/>
    <n v="4848.568888888889"/>
    <n v="0"/>
    <n v="0"/>
    <n v="75562.472682119202"/>
    <n v="77549.871428571423"/>
    <n v="60825.730337078654"/>
    <n v="62320.70930232558"/>
    <n v="55580.892717815346"/>
    <n v="56782.197993311042"/>
    <n v="44245.824742268043"/>
    <n v="39320.677290836655"/>
    <n v="40623.130434782608"/>
    <n v="43637.120000000003"/>
    <n v="0"/>
    <n v="0"/>
    <n v="59921.728912770748"/>
    <n v="60416.140591362091"/>
    <n v="132"/>
    <n v="138"/>
    <n v="89"/>
    <n v="86"/>
    <n v="168"/>
    <n v="163"/>
    <n v="62"/>
    <n v="52"/>
    <n v="23"/>
    <n v="50"/>
    <n v="0"/>
    <n v="0"/>
    <n v="474"/>
    <n v="489"/>
    <n v="9974246.3940397352"/>
    <n v="10701882.257142857"/>
    <n v="5413490"/>
    <n v="5359581"/>
    <n v="9337589.9765929785"/>
    <n v="9255498.272909699"/>
    <n v="2743241.1340206186"/>
    <n v="2044675.219123506"/>
    <n v="934332"/>
    <n v="2181856"/>
    <n v="0"/>
    <n v="0"/>
    <n v="28402899.504653335"/>
    <n v="29543492.749176063"/>
  </r>
  <r>
    <x v="4"/>
    <s v="Albany State University "/>
    <m/>
    <n v="138716"/>
    <x v="3"/>
    <n v="29"/>
    <n v="27"/>
    <m/>
    <m/>
    <m/>
    <n v="4"/>
    <m/>
    <m/>
    <n v="42"/>
    <n v="41"/>
    <m/>
    <m/>
    <m/>
    <n v="4"/>
    <m/>
    <m/>
    <n v="65"/>
    <n v="71"/>
    <m/>
    <m/>
    <n v="1"/>
    <n v="5"/>
    <m/>
    <m/>
    <n v="8"/>
    <n v="11"/>
    <m/>
    <m/>
    <n v="2"/>
    <n v="7"/>
    <m/>
    <m/>
    <m/>
    <m/>
    <m/>
    <m/>
    <m/>
    <m/>
    <m/>
    <m/>
    <m/>
    <m/>
    <m/>
    <m/>
    <m/>
    <m/>
    <m/>
    <m/>
    <n v="2037169"/>
    <n v="2254206"/>
    <n v="2338778"/>
    <n v="2695519"/>
    <n v="3444197"/>
    <n v="4137402"/>
    <n v="456446"/>
    <n v="967632"/>
    <m/>
    <m/>
    <m/>
    <m/>
    <n v="261"/>
    <n v="287"/>
    <n v="378"/>
    <n v="413"/>
    <n v="596"/>
    <n v="694"/>
    <n v="94"/>
    <n v="176"/>
    <n v="0"/>
    <n v="0"/>
    <n v="0"/>
    <n v="0"/>
    <n v="7805.2452107279696"/>
    <n v="7854.3763066202091"/>
    <n v="6187.2433862433863"/>
    <n v="6526.6803874092011"/>
    <n v="5778.8540268456372"/>
    <n v="5961.6743515850148"/>
    <n v="4855.8085106382978"/>
    <n v="5497.909090909091"/>
    <n v="0"/>
    <n v="0"/>
    <n v="0"/>
    <n v="0"/>
    <n v="70247.206896551725"/>
    <n v="70689.386759581888"/>
    <n v="55685.190476190473"/>
    <n v="58740.123486682809"/>
    <n v="52009.686241610732"/>
    <n v="53655.069164265136"/>
    <n v="43702.276595744683"/>
    <n v="49481.181818181816"/>
    <n v="0"/>
    <n v="0"/>
    <n v="0"/>
    <n v="0"/>
    <n v="56092.578625195616"/>
    <n v="57665.429856818759"/>
    <n v="29"/>
    <n v="31"/>
    <n v="42"/>
    <n v="45"/>
    <n v="66"/>
    <n v="76"/>
    <n v="10"/>
    <n v="18"/>
    <n v="0"/>
    <n v="0"/>
    <n v="0"/>
    <n v="0"/>
    <n v="147"/>
    <n v="170"/>
    <n v="2037169"/>
    <n v="2191370.9895470385"/>
    <n v="2338778"/>
    <n v="2643305.5569007266"/>
    <n v="3432639.2919463082"/>
    <n v="4077785.2564841504"/>
    <n v="437022.76595744683"/>
    <n v="890661.27272727271"/>
    <n v="0"/>
    <n v="0"/>
    <n v="0"/>
    <n v="0"/>
    <n v="8245609.0579037555"/>
    <n v="9803123.0756591894"/>
  </r>
  <r>
    <x v="4"/>
    <s v="Armstrong State University"/>
    <m/>
    <n v="138789"/>
    <x v="3"/>
    <n v="49"/>
    <n v="49"/>
    <m/>
    <m/>
    <n v="2"/>
    <n v="1"/>
    <m/>
    <m/>
    <n v="57"/>
    <n v="59"/>
    <m/>
    <m/>
    <n v="1"/>
    <n v="1"/>
    <m/>
    <m/>
    <n v="80"/>
    <n v="77"/>
    <m/>
    <m/>
    <n v="4"/>
    <n v="4"/>
    <m/>
    <m/>
    <n v="58"/>
    <n v="32"/>
    <m/>
    <m/>
    <n v="4"/>
    <n v="2"/>
    <m/>
    <m/>
    <n v="8"/>
    <n v="34"/>
    <m/>
    <m/>
    <m/>
    <n v="6"/>
    <m/>
    <m/>
    <m/>
    <m/>
    <m/>
    <m/>
    <m/>
    <m/>
    <m/>
    <m/>
    <n v="3951492"/>
    <n v="4050428"/>
    <n v="3552300"/>
    <n v="3715641"/>
    <n v="4277555"/>
    <n v="4348985"/>
    <n v="2753701"/>
    <n v="1534170"/>
    <n v="368500"/>
    <n v="1946281"/>
    <m/>
    <m/>
    <n v="463"/>
    <n v="452"/>
    <n v="524"/>
    <n v="542"/>
    <n v="764"/>
    <n v="737"/>
    <n v="566"/>
    <n v="310"/>
    <n v="72"/>
    <n v="372"/>
    <n v="0"/>
    <n v="0"/>
    <n v="8534.5399568034554"/>
    <n v="8961.1238938053102"/>
    <n v="6779.198473282443"/>
    <n v="6855.4261992619922"/>
    <n v="5598.8939790575914"/>
    <n v="5900.9294436906375"/>
    <n v="4865.1961130742047"/>
    <n v="4948.9354838709678"/>
    <n v="5118.0555555555557"/>
    <n v="5231.938172043011"/>
    <n v="0"/>
    <n v="0"/>
    <n v="76810.859611231106"/>
    <n v="80650.115044247796"/>
    <n v="61012.786259541987"/>
    <n v="61698.835793357932"/>
    <n v="50390.045811518321"/>
    <n v="53108.364993215735"/>
    <n v="43786.765017667843"/>
    <n v="44540.419354838712"/>
    <n v="46062.5"/>
    <n v="47087.443548387098"/>
    <n v="0"/>
    <n v="0"/>
    <n v="56167.82784216413"/>
    <n v="58241.831940620155"/>
    <n v="51"/>
    <n v="50"/>
    <n v="58"/>
    <n v="60"/>
    <n v="84"/>
    <n v="81"/>
    <n v="62"/>
    <n v="34"/>
    <n v="8"/>
    <n v="40"/>
    <n v="0"/>
    <n v="0"/>
    <n v="263"/>
    <n v="265"/>
    <n v="3917353.8401727863"/>
    <n v="4032505.7522123898"/>
    <n v="3538741.6030534352"/>
    <n v="3701930.1476014759"/>
    <n v="4232763.8481675386"/>
    <n v="4301777.5644504745"/>
    <n v="2714779.4310954064"/>
    <n v="1514374.2580645161"/>
    <n v="368500"/>
    <n v="1883497.7419354839"/>
    <n v="0"/>
    <n v="0"/>
    <n v="14772138.722489167"/>
    <n v="15434085.464264341"/>
  </r>
  <r>
    <x v="4"/>
    <s v="Columbus State University"/>
    <m/>
    <n v="139366"/>
    <x v="3"/>
    <n v="56"/>
    <n v="61"/>
    <m/>
    <m/>
    <n v="21"/>
    <n v="21"/>
    <m/>
    <m/>
    <n v="76"/>
    <n v="79"/>
    <m/>
    <m/>
    <n v="13"/>
    <n v="10"/>
    <m/>
    <m/>
    <n v="82"/>
    <n v="73"/>
    <m/>
    <m/>
    <n v="3"/>
    <n v="3"/>
    <m/>
    <m/>
    <n v="10"/>
    <n v="12"/>
    <m/>
    <m/>
    <m/>
    <n v="1"/>
    <m/>
    <m/>
    <n v="32"/>
    <n v="31"/>
    <m/>
    <m/>
    <n v="2"/>
    <n v="2"/>
    <m/>
    <m/>
    <m/>
    <m/>
    <m/>
    <m/>
    <m/>
    <m/>
    <m/>
    <m/>
    <n v="6112465"/>
    <n v="6514043"/>
    <n v="5840966"/>
    <n v="6040008"/>
    <n v="4831765"/>
    <n v="4250826"/>
    <n v="575500"/>
    <n v="717000"/>
    <n v="1448962"/>
    <n v="1422299"/>
    <m/>
    <m/>
    <n v="735"/>
    <n v="780"/>
    <n v="827"/>
    <n v="821"/>
    <n v="771"/>
    <n v="690"/>
    <n v="90"/>
    <n v="119"/>
    <n v="310"/>
    <n v="301"/>
    <n v="0"/>
    <n v="0"/>
    <n v="8316.2789115646265"/>
    <n v="8351.33717948718"/>
    <n v="7062.836759371221"/>
    <n v="7356.8915956151031"/>
    <n v="6266.8806744487674"/>
    <n v="6160.6173913043476"/>
    <n v="6394.4444444444443"/>
    <n v="6025.2100840336134"/>
    <n v="4674.0709677419354"/>
    <n v="4725.2458471760801"/>
    <n v="0"/>
    <n v="0"/>
    <n v="74846.510204081642"/>
    <n v="75162.034615384619"/>
    <n v="63565.530834340985"/>
    <n v="66212.024360535928"/>
    <n v="56401.926070038906"/>
    <n v="55445.556521739127"/>
    <n v="57550"/>
    <n v="54226.89075630252"/>
    <n v="42066.63870967742"/>
    <n v="42527.212624584718"/>
    <n v="0"/>
    <n v="0"/>
    <n v="61764.213430688047"/>
    <n v="62724.801701858829"/>
    <n v="77"/>
    <n v="82"/>
    <n v="89"/>
    <n v="89"/>
    <n v="85"/>
    <n v="76"/>
    <n v="10"/>
    <n v="13"/>
    <n v="34"/>
    <n v="33"/>
    <n v="0"/>
    <n v="0"/>
    <n v="295"/>
    <n v="293"/>
    <n v="5763181.2857142864"/>
    <n v="6163286.8384615388"/>
    <n v="5657332.2442563474"/>
    <n v="5892870.1680876976"/>
    <n v="4794163.7159533072"/>
    <n v="4213862.2956521735"/>
    <n v="575500"/>
    <n v="704949.57983193279"/>
    <n v="1430265.7161290322"/>
    <n v="1403398.0166112958"/>
    <n v="0"/>
    <n v="0"/>
    <n v="18220442.962052975"/>
    <n v="18378366.898644637"/>
  </r>
  <r>
    <x v="4"/>
    <s v="Georgia College and State University"/>
    <m/>
    <n v="139861"/>
    <x v="3"/>
    <n v="74"/>
    <n v="82"/>
    <m/>
    <m/>
    <n v="9"/>
    <n v="11"/>
    <m/>
    <m/>
    <n v="59"/>
    <n v="73"/>
    <m/>
    <m/>
    <n v="7"/>
    <n v="10"/>
    <m/>
    <m/>
    <n v="112"/>
    <n v="83"/>
    <m/>
    <m/>
    <n v="5"/>
    <n v="6"/>
    <m/>
    <m/>
    <n v="10"/>
    <n v="8"/>
    <m/>
    <m/>
    <m/>
    <n v="3"/>
    <m/>
    <m/>
    <n v="32"/>
    <n v="43"/>
    <m/>
    <m/>
    <n v="2"/>
    <n v="1"/>
    <m/>
    <m/>
    <m/>
    <m/>
    <m/>
    <m/>
    <m/>
    <m/>
    <m/>
    <m/>
    <n v="6660539"/>
    <n v="7577282"/>
    <n v="4589697"/>
    <n v="5701807"/>
    <n v="6720390"/>
    <n v="5126756"/>
    <n v="436500"/>
    <n v="469693"/>
    <n v="1583402"/>
    <n v="2039372"/>
    <m/>
    <m/>
    <n v="765"/>
    <n v="859"/>
    <n v="608"/>
    <n v="767"/>
    <n v="1063"/>
    <n v="813"/>
    <n v="90"/>
    <n v="105"/>
    <n v="310"/>
    <n v="398"/>
    <n v="0"/>
    <n v="0"/>
    <n v="8706.5869281045743"/>
    <n v="8821.0500582072182"/>
    <n v="7548.84375"/>
    <n v="7433.907431551499"/>
    <n v="6322.097836312324"/>
    <n v="6305.9729397293977"/>
    <n v="4850"/>
    <n v="4473.2666666666664"/>
    <n v="5107.7483870967744"/>
    <n v="5124.0502512562816"/>
    <n v="0"/>
    <n v="0"/>
    <n v="78359.282352941169"/>
    <n v="79389.450523864958"/>
    <n v="67939.59375"/>
    <n v="66905.166883963495"/>
    <n v="56898.880526810914"/>
    <n v="56753.756457564581"/>
    <n v="43650"/>
    <n v="40259.399999999994"/>
    <n v="45969.735483870973"/>
    <n v="46116.452261306535"/>
    <n v="0"/>
    <n v="0"/>
    <n v="63369.269841556801"/>
    <n v="63935.654294716078"/>
    <n v="83"/>
    <n v="93"/>
    <n v="66"/>
    <n v="83"/>
    <n v="117"/>
    <n v="89"/>
    <n v="10"/>
    <n v="11"/>
    <n v="34"/>
    <n v="44"/>
    <n v="0"/>
    <n v="0"/>
    <n v="310"/>
    <n v="320"/>
    <n v="6503820.4352941168"/>
    <n v="7383218.8987194411"/>
    <n v="4484013.1875"/>
    <n v="5553128.8513689702"/>
    <n v="6657169.0216368772"/>
    <n v="5051084.3247232474"/>
    <n v="436500"/>
    <n v="442853.39999999991"/>
    <n v="1562971.006451613"/>
    <n v="2029123.8994974876"/>
    <n v="0"/>
    <n v="0"/>
    <n v="19644473.650882609"/>
    <n v="20459409.374309145"/>
  </r>
  <r>
    <x v="4"/>
    <s v="Georgia Regents University"/>
    <m/>
    <n v="482149"/>
    <x v="3"/>
    <n v="44"/>
    <n v="46"/>
    <m/>
    <m/>
    <n v="19"/>
    <n v="17"/>
    <m/>
    <m/>
    <n v="55"/>
    <n v="54"/>
    <m/>
    <m/>
    <n v="51"/>
    <n v="48"/>
    <m/>
    <m/>
    <n v="56"/>
    <n v="88"/>
    <m/>
    <m/>
    <n v="80"/>
    <n v="85"/>
    <m/>
    <m/>
    <n v="20"/>
    <n v="10"/>
    <m/>
    <m/>
    <n v="13"/>
    <n v="15"/>
    <m/>
    <m/>
    <n v="16"/>
    <n v="29"/>
    <m/>
    <m/>
    <n v="2"/>
    <m/>
    <m/>
    <m/>
    <m/>
    <m/>
    <m/>
    <m/>
    <m/>
    <m/>
    <m/>
    <m/>
    <n v="5990388"/>
    <n v="6011536"/>
    <n v="9274675"/>
    <n v="8860867"/>
    <n v="11231276"/>
    <n v="13948210"/>
    <n v="2010380"/>
    <n v="1855923"/>
    <n v="856125"/>
    <n v="1278707"/>
    <m/>
    <m/>
    <n v="605"/>
    <n v="601"/>
    <n v="1056"/>
    <n v="1014"/>
    <n v="1384"/>
    <n v="1727"/>
    <n v="323"/>
    <n v="255"/>
    <n v="166"/>
    <n v="261"/>
    <n v="0"/>
    <n v="0"/>
    <n v="9901.467768595041"/>
    <n v="10002.555740432612"/>
    <n v="8782.836174242424"/>
    <n v="8738.5276134122287"/>
    <n v="8115.0838150289019"/>
    <n v="8076.5547191661844"/>
    <n v="6224.0866873065015"/>
    <n v="7278.1294117647058"/>
    <n v="5157.3795180722891"/>
    <n v="4899.2605363984676"/>
    <n v="0"/>
    <n v="0"/>
    <n v="89113.209917355372"/>
    <n v="90023.001663893505"/>
    <n v="79045.525568181823"/>
    <n v="78646.748520710054"/>
    <n v="73035.754335260121"/>
    <n v="72688.992472495665"/>
    <n v="56016.780185758515"/>
    <n v="65503.164705882351"/>
    <n v="46416.415662650601"/>
    <n v="44093.34482758621"/>
    <n v="0"/>
    <n v="0"/>
    <n v="74746.825147960059"/>
    <n v="74451.273646241141"/>
    <n v="63"/>
    <n v="63"/>
    <n v="106"/>
    <n v="102"/>
    <n v="136"/>
    <n v="173"/>
    <n v="33"/>
    <n v="25"/>
    <n v="18"/>
    <n v="29"/>
    <n v="0"/>
    <n v="0"/>
    <n v="356"/>
    <n v="392"/>
    <n v="5614132.2247933885"/>
    <n v="5671449.1048252909"/>
    <n v="8378825.7102272734"/>
    <n v="8021968.3491124259"/>
    <n v="9932862.5895953756"/>
    <n v="12575195.697741751"/>
    <n v="1848553.7461300311"/>
    <n v="1637579.1176470588"/>
    <n v="835495.48192771082"/>
    <n v="1278707"/>
    <n v="0"/>
    <n v="0"/>
    <n v="26609869.752673782"/>
    <n v="29184899.269326527"/>
  </r>
  <r>
    <x v="4"/>
    <s v="University of North Georgia"/>
    <m/>
    <n v="482680"/>
    <x v="3"/>
    <n v="79"/>
    <n v="79"/>
    <m/>
    <m/>
    <n v="7"/>
    <n v="7"/>
    <m/>
    <m/>
    <n v="110"/>
    <n v="105"/>
    <m/>
    <m/>
    <n v="9"/>
    <n v="14"/>
    <m/>
    <m/>
    <n v="149"/>
    <n v="164"/>
    <m/>
    <m/>
    <n v="7"/>
    <n v="3"/>
    <m/>
    <m/>
    <n v="9"/>
    <n v="1"/>
    <m/>
    <m/>
    <m/>
    <n v="3"/>
    <m/>
    <m/>
    <n v="75"/>
    <n v="131"/>
    <m/>
    <m/>
    <n v="1"/>
    <n v="3"/>
    <m/>
    <m/>
    <m/>
    <m/>
    <m/>
    <m/>
    <m/>
    <m/>
    <m/>
    <m/>
    <n v="6281824"/>
    <n v="6505367"/>
    <n v="7183286"/>
    <n v="7632108"/>
    <n v="7683813"/>
    <n v="8838372"/>
    <n v="370963"/>
    <n v="199209"/>
    <n v="3236936"/>
    <n v="5547251"/>
    <m/>
    <m/>
    <n v="788"/>
    <n v="788"/>
    <n v="1089"/>
    <n v="1099"/>
    <n v="1418"/>
    <n v="1509"/>
    <n v="81"/>
    <n v="42"/>
    <n v="686"/>
    <n v="1212"/>
    <n v="0"/>
    <n v="0"/>
    <n v="7971.8578680203045"/>
    <n v="8255.5418781725893"/>
    <n v="6596.2222222222226"/>
    <n v="6944.5932666060053"/>
    <n v="5418.7679830747529"/>
    <n v="5857.1053677932405"/>
    <n v="4579.7901234567898"/>
    <n v="4743.0714285714284"/>
    <n v="4718.565597667638"/>
    <n v="4576.9397689768975"/>
    <n v="0"/>
    <n v="0"/>
    <n v="71746.720812182743"/>
    <n v="74299.876903553304"/>
    <n v="59366"/>
    <n v="62501.339399454046"/>
    <n v="48768.911847672774"/>
    <n v="52713.948310139167"/>
    <n v="41218.111111111109"/>
    <n v="42687.642857142855"/>
    <n v="42467.09037900874"/>
    <n v="41192.457920792076"/>
    <n v="0"/>
    <n v="0"/>
    <n v="54800.861226209257"/>
    <n v="55531.800201663857"/>
    <n v="86"/>
    <n v="86"/>
    <n v="119"/>
    <n v="119"/>
    <n v="156"/>
    <n v="167"/>
    <n v="9"/>
    <n v="4"/>
    <n v="76"/>
    <n v="134"/>
    <n v="0"/>
    <n v="0"/>
    <n v="446"/>
    <n v="510"/>
    <n v="6170217.9898477159"/>
    <n v="6389789.4137055846"/>
    <n v="7064554"/>
    <n v="7437659.3885350311"/>
    <n v="7607950.2482369523"/>
    <n v="8803229.3677932415"/>
    <n v="370963"/>
    <n v="170750.57142857142"/>
    <n v="3227498.8688046644"/>
    <n v="5519789.361386138"/>
    <n v="0"/>
    <n v="0"/>
    <n v="24441184.10688933"/>
    <n v="28321218.102848567"/>
  </r>
  <r>
    <x v="4"/>
    <s v="Clayton State University"/>
    <s v="Reclassified: met the criteria for Four-Year 4 in 2012-13, 2013-14, and 2014-15."/>
    <n v="139311"/>
    <x v="3"/>
    <n v="30"/>
    <n v="39"/>
    <m/>
    <m/>
    <n v="1"/>
    <n v="5"/>
    <m/>
    <m/>
    <n v="68"/>
    <n v="59"/>
    <m/>
    <m/>
    <n v="5"/>
    <n v="9"/>
    <m/>
    <m/>
    <n v="58"/>
    <n v="67"/>
    <m/>
    <m/>
    <n v="1"/>
    <n v="1"/>
    <m/>
    <m/>
    <n v="14"/>
    <n v="16"/>
    <m/>
    <m/>
    <n v="1"/>
    <m/>
    <m/>
    <m/>
    <n v="38"/>
    <n v="32"/>
    <m/>
    <m/>
    <m/>
    <n v="1"/>
    <m/>
    <m/>
    <m/>
    <m/>
    <m/>
    <m/>
    <m/>
    <m/>
    <m/>
    <m/>
    <n v="2477166"/>
    <n v="3536305"/>
    <n v="4549755"/>
    <n v="4417023"/>
    <n v="3362212"/>
    <n v="3960837"/>
    <n v="826500"/>
    <n v="854241"/>
    <n v="1882581"/>
    <n v="1697033"/>
    <m/>
    <m/>
    <n v="281"/>
    <n v="406"/>
    <n v="667"/>
    <n v="630"/>
    <n v="533"/>
    <n v="614"/>
    <n v="137"/>
    <n v="144"/>
    <n v="342"/>
    <n v="299"/>
    <n v="0"/>
    <n v="0"/>
    <n v="8815.537366548042"/>
    <n v="8710.1108374384239"/>
    <n v="6821.2218890554723"/>
    <n v="7011.1476190476187"/>
    <n v="6308.0900562851784"/>
    <n v="6450.8745928338758"/>
    <n v="6032.8467153284673"/>
    <n v="5932.229166666667"/>
    <n v="5504.6228070175439"/>
    <n v="5675.695652173913"/>
    <n v="0"/>
    <n v="0"/>
    <n v="79339.83629893238"/>
    <n v="78390.997536945812"/>
    <n v="61390.99700149925"/>
    <n v="63100.328571428567"/>
    <n v="56772.810506566602"/>
    <n v="58057.871335504882"/>
    <n v="54295.620437956204"/>
    <n v="53390.0625"/>
    <n v="49541.605263157893"/>
    <n v="51081.260869565216"/>
    <n v="0"/>
    <n v="0"/>
    <n v="60128.189040894089"/>
    <n v="62130.498227042546"/>
    <n v="31"/>
    <n v="44"/>
    <n v="73"/>
    <n v="68"/>
    <n v="59"/>
    <n v="68"/>
    <n v="15"/>
    <n v="16"/>
    <n v="38"/>
    <n v="33"/>
    <n v="0"/>
    <n v="0"/>
    <n v="216"/>
    <n v="229"/>
    <n v="2459534.9252669038"/>
    <n v="3449203.8916256158"/>
    <n v="4481542.7811094457"/>
    <n v="4290822.3428571429"/>
    <n v="3349595.8198874295"/>
    <n v="3947935.2508143322"/>
    <n v="814434.30656934308"/>
    <n v="854241"/>
    <n v="1882581"/>
    <n v="1685681.6086956521"/>
    <n v="0"/>
    <n v="0"/>
    <n v="12987688.832833122"/>
    <n v="14227884.093992744"/>
  </r>
  <r>
    <x v="4"/>
    <s v="Fort Valley State University"/>
    <s v="Met the criteria for Four-Year 4 in 2013-14 and 2014-15."/>
    <n v="139719"/>
    <x v="4"/>
    <n v="19"/>
    <n v="18"/>
    <m/>
    <m/>
    <n v="4"/>
    <n v="7"/>
    <m/>
    <m/>
    <n v="21"/>
    <n v="20"/>
    <m/>
    <m/>
    <n v="1"/>
    <n v="8"/>
    <m/>
    <m/>
    <n v="41"/>
    <n v="16"/>
    <m/>
    <m/>
    <n v="4"/>
    <n v="2"/>
    <m/>
    <m/>
    <n v="2"/>
    <n v="1"/>
    <m/>
    <m/>
    <m/>
    <m/>
    <m/>
    <m/>
    <n v="1"/>
    <n v="8"/>
    <m/>
    <m/>
    <m/>
    <m/>
    <m/>
    <m/>
    <m/>
    <m/>
    <m/>
    <m/>
    <m/>
    <m/>
    <m/>
    <m/>
    <n v="1785468"/>
    <n v="2011726"/>
    <n v="1313399"/>
    <n v="1819823"/>
    <n v="2638224"/>
    <n v="962703"/>
    <n v="80265"/>
    <n v="60253"/>
    <n v="50000"/>
    <n v="399387"/>
    <m/>
    <m/>
    <n v="215"/>
    <n v="239"/>
    <n v="200"/>
    <n v="268"/>
    <n v="413"/>
    <n v="166"/>
    <n v="18"/>
    <n v="9"/>
    <n v="9"/>
    <n v="72"/>
    <n v="0"/>
    <n v="0"/>
    <n v="8304.5023255813958"/>
    <n v="8417.263598326359"/>
    <n v="6566.9949999999999"/>
    <n v="6790.3843283582091"/>
    <n v="6387.9515738498785"/>
    <n v="5799.4156626506028"/>
    <n v="4459.166666666667"/>
    <n v="6694.7777777777774"/>
    <n v="5555.5555555555557"/>
    <n v="5547.041666666667"/>
    <n v="0"/>
    <n v="0"/>
    <n v="74740.520930232567"/>
    <n v="75755.372384937233"/>
    <n v="59102.955000000002"/>
    <n v="61113.458955223883"/>
    <n v="57491.564164648909"/>
    <n v="52194.740963855424"/>
    <n v="40132.5"/>
    <n v="60253"/>
    <n v="50000"/>
    <n v="49923.375"/>
    <n v="0"/>
    <n v="0"/>
    <n v="61684.756761339246"/>
    <n v="62552.581221488712"/>
    <n v="23"/>
    <n v="25"/>
    <n v="22"/>
    <n v="28"/>
    <n v="45"/>
    <n v="18"/>
    <n v="2"/>
    <n v="1"/>
    <n v="1"/>
    <n v="8"/>
    <n v="0"/>
    <n v="0"/>
    <n v="93"/>
    <n v="80"/>
    <n v="1719031.9813953491"/>
    <n v="1893884.3096234307"/>
    <n v="1300265.01"/>
    <n v="1711176.8507462686"/>
    <n v="2587120.3874092009"/>
    <n v="939505.3373493976"/>
    <n v="80265"/>
    <n v="60253"/>
    <n v="50000"/>
    <n v="399387"/>
    <n v="0"/>
    <n v="0"/>
    <n v="5736682.3788045496"/>
    <n v="5004206.497719097"/>
  </r>
  <r>
    <x v="4"/>
    <s v="Georgia Southwestern State University"/>
    <m/>
    <n v="139764"/>
    <x v="4"/>
    <n v="24"/>
    <n v="25"/>
    <m/>
    <m/>
    <m/>
    <n v="1"/>
    <m/>
    <m/>
    <n v="29"/>
    <n v="28"/>
    <m/>
    <m/>
    <n v="1"/>
    <m/>
    <m/>
    <m/>
    <n v="24"/>
    <n v="24"/>
    <m/>
    <m/>
    <m/>
    <m/>
    <m/>
    <m/>
    <n v="5"/>
    <n v="4"/>
    <m/>
    <m/>
    <m/>
    <m/>
    <m/>
    <m/>
    <n v="25"/>
    <n v="25"/>
    <m/>
    <m/>
    <m/>
    <m/>
    <m/>
    <m/>
    <m/>
    <m/>
    <m/>
    <m/>
    <m/>
    <m/>
    <m/>
    <m/>
    <n v="1614754"/>
    <n v="1797128"/>
    <n v="1862680"/>
    <n v="1661119"/>
    <n v="1228116"/>
    <n v="1340416"/>
    <n v="246200"/>
    <n v="158370"/>
    <n v="1203243"/>
    <n v="1252048"/>
    <m/>
    <m/>
    <n v="216"/>
    <n v="236"/>
    <n v="272"/>
    <n v="252"/>
    <n v="216"/>
    <n v="216"/>
    <n v="45"/>
    <n v="36"/>
    <n v="225"/>
    <n v="225"/>
    <n v="0"/>
    <n v="0"/>
    <n v="7475.7129629629626"/>
    <n v="7614.9491525423728"/>
    <n v="6848.088235294118"/>
    <n v="6591.7420634920636"/>
    <n v="5685.7222222222226"/>
    <n v="6205.6296296296296"/>
    <n v="5471.1111111111113"/>
    <n v="4399.166666666667"/>
    <n v="5347.7466666666669"/>
    <n v="5564.6577777777775"/>
    <n v="0"/>
    <n v="0"/>
    <n v="67281.416666666657"/>
    <n v="68534.542372881348"/>
    <n v="61632.794117647063"/>
    <n v="59325.678571428572"/>
    <n v="51171.5"/>
    <n v="55850.666666666664"/>
    <n v="49240"/>
    <n v="39592.5"/>
    <n v="48129.72"/>
    <n v="50081.919999999998"/>
    <n v="0"/>
    <n v="0"/>
    <n v="56863.859477124177"/>
    <n v="57886.458894345007"/>
    <n v="24"/>
    <n v="26"/>
    <n v="30"/>
    <n v="28"/>
    <n v="24"/>
    <n v="24"/>
    <n v="5"/>
    <n v="4"/>
    <n v="25"/>
    <n v="25"/>
    <n v="0"/>
    <n v="0"/>
    <n v="108"/>
    <n v="107"/>
    <n v="1614753.9999999998"/>
    <n v="1781898.101694915"/>
    <n v="1848983.8235294118"/>
    <n v="1661119"/>
    <n v="1228116"/>
    <n v="1340416"/>
    <n v="246200"/>
    <n v="158370"/>
    <n v="1203243"/>
    <n v="1252048"/>
    <n v="0"/>
    <n v="0"/>
    <n v="6141296.8235294111"/>
    <n v="6193851.1016949154"/>
  </r>
  <r>
    <x v="4"/>
    <s v="Savannah State University"/>
    <m/>
    <n v="140960"/>
    <x v="4"/>
    <n v="21"/>
    <n v="23"/>
    <m/>
    <m/>
    <m/>
    <n v="4"/>
    <m/>
    <m/>
    <n v="32"/>
    <n v="35"/>
    <m/>
    <m/>
    <m/>
    <n v="3"/>
    <m/>
    <m/>
    <n v="53"/>
    <n v="64"/>
    <m/>
    <m/>
    <n v="3"/>
    <n v="5"/>
    <m/>
    <m/>
    <n v="47"/>
    <n v="55"/>
    <m/>
    <m/>
    <n v="2"/>
    <n v="5"/>
    <m/>
    <m/>
    <n v="13"/>
    <n v="14"/>
    <m/>
    <m/>
    <m/>
    <n v="1"/>
    <m/>
    <m/>
    <m/>
    <m/>
    <m/>
    <m/>
    <m/>
    <m/>
    <m/>
    <m/>
    <n v="1520937"/>
    <n v="2114211"/>
    <n v="2010467"/>
    <n v="2526588"/>
    <n v="3001538"/>
    <n v="3997741"/>
    <n v="2009101"/>
    <n v="2304811"/>
    <n v="564163"/>
    <n v="586105"/>
    <m/>
    <m/>
    <n v="189"/>
    <n v="251"/>
    <n v="288"/>
    <n v="348"/>
    <n v="510"/>
    <n v="631"/>
    <n v="445"/>
    <n v="550"/>
    <n v="117"/>
    <n v="137"/>
    <n v="0"/>
    <n v="0"/>
    <n v="8047.2857142857147"/>
    <n v="8423.1513944223116"/>
    <n v="6980.7881944444443"/>
    <n v="7260.3103448275861"/>
    <n v="5885.3686274509801"/>
    <n v="6335.5641838351821"/>
    <n v="4514.8337078651684"/>
    <n v="4190.5654545454545"/>
    <n v="4821.9059829059825"/>
    <n v="4278.1386861313867"/>
    <n v="0"/>
    <n v="0"/>
    <n v="72425.571428571435"/>
    <n v="75808.362549800804"/>
    <n v="62827.09375"/>
    <n v="65342.793103448275"/>
    <n v="52968.317647058822"/>
    <n v="57020.077654516637"/>
    <n v="40633.503370786515"/>
    <n v="37715.089090909089"/>
    <n v="43397.153846153844"/>
    <n v="38503.248175182482"/>
    <n v="0"/>
    <n v="0"/>
    <n v="52940.552359086738"/>
    <n v="54089.432311098499"/>
    <n v="21"/>
    <n v="27"/>
    <n v="32"/>
    <n v="38"/>
    <n v="56"/>
    <n v="69"/>
    <n v="49"/>
    <n v="60"/>
    <n v="13"/>
    <n v="15"/>
    <n v="0"/>
    <n v="0"/>
    <n v="171"/>
    <n v="209"/>
    <n v="1520937.0000000002"/>
    <n v="2046825.7888446217"/>
    <n v="2010467"/>
    <n v="2483026.1379310344"/>
    <n v="2966225.7882352942"/>
    <n v="3934385.3581616478"/>
    <n v="1991041.6651685392"/>
    <n v="2262905.3454545452"/>
    <n v="564163"/>
    <n v="577548.72262773721"/>
    <n v="0"/>
    <n v="0"/>
    <n v="9052834.4534038324"/>
    <n v="11304691.353019586"/>
  </r>
  <r>
    <x v="4"/>
    <s v="Dalton State College "/>
    <m/>
    <n v="139463"/>
    <x v="5"/>
    <n v="13"/>
    <n v="18"/>
    <m/>
    <m/>
    <m/>
    <m/>
    <m/>
    <m/>
    <n v="51"/>
    <n v="63"/>
    <m/>
    <m/>
    <m/>
    <m/>
    <m/>
    <m/>
    <n v="63"/>
    <n v="60"/>
    <m/>
    <m/>
    <m/>
    <m/>
    <m/>
    <m/>
    <n v="9"/>
    <n v="8"/>
    <m/>
    <m/>
    <m/>
    <m/>
    <m/>
    <m/>
    <n v="11"/>
    <n v="11"/>
    <m/>
    <m/>
    <m/>
    <m/>
    <m/>
    <m/>
    <m/>
    <m/>
    <m/>
    <m/>
    <m/>
    <m/>
    <m/>
    <m/>
    <n v="920029"/>
    <n v="1299712"/>
    <n v="2646214"/>
    <n v="3370032"/>
    <n v="3165291"/>
    <n v="3049720"/>
    <n v="483000"/>
    <n v="392384"/>
    <n v="370178"/>
    <n v="416550"/>
    <m/>
    <m/>
    <n v="117"/>
    <n v="162"/>
    <n v="459"/>
    <n v="567"/>
    <n v="567"/>
    <n v="540"/>
    <n v="81"/>
    <n v="72"/>
    <n v="99"/>
    <n v="99"/>
    <n v="0"/>
    <n v="0"/>
    <n v="7863.4957264957266"/>
    <n v="8022.9135802469136"/>
    <n v="5765.1721132897601"/>
    <n v="5943.6190476190477"/>
    <n v="5582.5238095238092"/>
    <n v="5647.6296296296296"/>
    <n v="5962.9629629629626"/>
    <n v="5449.7777777777774"/>
    <n v="3739.1717171717173"/>
    <n v="4207.575757575758"/>
    <n v="0"/>
    <n v="0"/>
    <n v="70771.461538461532"/>
    <n v="72206.222222222219"/>
    <n v="51886.549019607839"/>
    <n v="53492.571428571428"/>
    <n v="50242.714285714283"/>
    <n v="50828.666666666664"/>
    <n v="53666.666666666664"/>
    <n v="49048"/>
    <n v="33652.545454545456"/>
    <n v="37868.181818181823"/>
    <n v="0"/>
    <n v="0"/>
    <n v="51596.680272108846"/>
    <n v="53302.487500000003"/>
    <n v="13"/>
    <n v="18"/>
    <n v="51"/>
    <n v="63"/>
    <n v="63"/>
    <n v="60"/>
    <n v="9"/>
    <n v="8"/>
    <n v="11"/>
    <n v="11"/>
    <n v="0"/>
    <n v="0"/>
    <n v="147"/>
    <n v="160"/>
    <n v="920028.99999999988"/>
    <n v="1299712"/>
    <n v="2646214"/>
    <n v="3370032"/>
    <n v="3165291"/>
    <n v="3049720"/>
    <n v="483000"/>
    <n v="392384"/>
    <n v="370178"/>
    <n v="416550.00000000006"/>
    <n v="0"/>
    <n v="0"/>
    <n v="7584712"/>
    <n v="8528398"/>
  </r>
  <r>
    <x v="4"/>
    <s v="Georgia Gwinnett College"/>
    <m/>
    <n v="447689"/>
    <x v="5"/>
    <n v="23"/>
    <n v="32"/>
    <m/>
    <m/>
    <m/>
    <m/>
    <m/>
    <m/>
    <n v="65"/>
    <n v="87"/>
    <m/>
    <m/>
    <m/>
    <m/>
    <m/>
    <m/>
    <n v="228"/>
    <n v="242"/>
    <m/>
    <m/>
    <m/>
    <m/>
    <m/>
    <m/>
    <n v="28"/>
    <n v="32"/>
    <m/>
    <m/>
    <m/>
    <m/>
    <m/>
    <m/>
    <m/>
    <m/>
    <m/>
    <m/>
    <m/>
    <m/>
    <m/>
    <m/>
    <m/>
    <m/>
    <m/>
    <m/>
    <m/>
    <m/>
    <m/>
    <m/>
    <n v="2238144"/>
    <n v="2996705"/>
    <n v="4665385"/>
    <n v="6241942"/>
    <n v="14210521"/>
    <n v="15258066"/>
    <n v="1432939"/>
    <n v="1690405"/>
    <m/>
    <m/>
    <m/>
    <m/>
    <n v="207"/>
    <n v="288"/>
    <n v="585"/>
    <n v="783"/>
    <n v="2052"/>
    <n v="2178"/>
    <n v="252"/>
    <n v="288"/>
    <n v="0"/>
    <n v="0"/>
    <n v="0"/>
    <n v="0"/>
    <n v="10812.289855072464"/>
    <n v="10405.225694444445"/>
    <n v="7975.0170940170938"/>
    <n v="7971.8288633461043"/>
    <n v="6925.2051656920075"/>
    <n v="7005.5399449035813"/>
    <n v="5686.2658730158728"/>
    <n v="5869.4618055555557"/>
    <n v="0"/>
    <n v="0"/>
    <n v="0"/>
    <n v="0"/>
    <n v="97310.608695652176"/>
    <n v="93647.03125"/>
    <n v="71775.153846153844"/>
    <n v="71746.459770114932"/>
    <n v="62326.846491228069"/>
    <n v="63049.859504132233"/>
    <n v="51176.392857142855"/>
    <n v="52825.15625"/>
    <n v="0"/>
    <n v="0"/>
    <n v="0"/>
    <n v="0"/>
    <n v="65543.57267441861"/>
    <n v="66633.888040712467"/>
    <n v="23"/>
    <n v="32"/>
    <n v="65"/>
    <n v="87"/>
    <n v="228"/>
    <n v="242"/>
    <n v="28"/>
    <n v="32"/>
    <n v="0"/>
    <n v="0"/>
    <n v="0"/>
    <n v="0"/>
    <n v="344"/>
    <n v="393"/>
    <n v="2238144"/>
    <n v="2996705"/>
    <n v="4665385"/>
    <n v="6241941.9999999991"/>
    <n v="14210521"/>
    <n v="15258066"/>
    <n v="1432939"/>
    <n v="1690405"/>
    <n v="0"/>
    <n v="0"/>
    <n v="0"/>
    <n v="0"/>
    <n v="22546989.000000004"/>
    <n v="26187118"/>
  </r>
  <r>
    <x v="4"/>
    <s v="Middle Georgia State College"/>
    <m/>
    <n v="482158"/>
    <x v="5"/>
    <n v="26"/>
    <n v="20"/>
    <m/>
    <m/>
    <n v="1"/>
    <n v="12"/>
    <m/>
    <m/>
    <n v="84"/>
    <n v="81"/>
    <m/>
    <m/>
    <n v="3"/>
    <n v="13"/>
    <m/>
    <m/>
    <n v="96"/>
    <n v="72"/>
    <m/>
    <m/>
    <n v="1"/>
    <n v="5"/>
    <m/>
    <m/>
    <n v="3"/>
    <n v="4"/>
    <m/>
    <m/>
    <n v="1"/>
    <n v="1"/>
    <m/>
    <m/>
    <n v="39"/>
    <n v="33"/>
    <m/>
    <m/>
    <n v="1"/>
    <n v="2"/>
    <m/>
    <m/>
    <m/>
    <m/>
    <m/>
    <m/>
    <m/>
    <m/>
    <m/>
    <m/>
    <n v="1837951"/>
    <n v="2085204"/>
    <n v="4494049"/>
    <n v="5369918"/>
    <n v="4771394"/>
    <n v="4275470"/>
    <n v="185000"/>
    <n v="159694"/>
    <n v="1799729"/>
    <n v="1637219"/>
    <m/>
    <m/>
    <n v="245"/>
    <n v="312"/>
    <n v="789"/>
    <n v="872"/>
    <n v="875"/>
    <n v="703"/>
    <n v="38"/>
    <n v="47"/>
    <n v="362"/>
    <n v="319"/>
    <n v="0"/>
    <n v="0"/>
    <n v="7501.8408163265303"/>
    <n v="6683.3461538461543"/>
    <n v="5695.8795944233207"/>
    <n v="6158.1628440366976"/>
    <n v="5453.0217142857146"/>
    <n v="6081.7496443812233"/>
    <n v="4868.4210526315792"/>
    <n v="3397.744680851064"/>
    <n v="4971.6270718232045"/>
    <n v="5132.3479623824451"/>
    <n v="0"/>
    <n v="0"/>
    <n v="67516.567346938769"/>
    <n v="60150.11538461539"/>
    <n v="51262.916349809886"/>
    <n v="55423.465596330279"/>
    <n v="49077.195428571431"/>
    <n v="54735.746799431014"/>
    <n v="43815.789473684214"/>
    <n v="30579.702127659577"/>
    <n v="44744.64364640884"/>
    <n v="46191.131661442007"/>
    <n v="0"/>
    <n v="0"/>
    <n v="51013.16823969932"/>
    <n v="53987.037369167476"/>
    <n v="27"/>
    <n v="32"/>
    <n v="87"/>
    <n v="94"/>
    <n v="97"/>
    <n v="77"/>
    <n v="4"/>
    <n v="5"/>
    <n v="40"/>
    <n v="35"/>
    <n v="0"/>
    <n v="0"/>
    <n v="255"/>
    <n v="243"/>
    <n v="1822947.3183673467"/>
    <n v="1924803.6923076925"/>
    <n v="4459873.7224334599"/>
    <n v="5209805.7660550466"/>
    <n v="4760487.956571429"/>
    <n v="4214652.5035561882"/>
    <n v="175263.15789473685"/>
    <n v="152898.51063829788"/>
    <n v="1789785.7458563535"/>
    <n v="1616689.6081504703"/>
    <n v="0"/>
    <n v="0"/>
    <n v="13008357.901123326"/>
    <n v="13118850.080707697"/>
  </r>
  <r>
    <x v="4"/>
    <s v="Abraham Baldwin Agricultural College "/>
    <m/>
    <n v="138558"/>
    <x v="11"/>
    <n v="10"/>
    <n v="14"/>
    <m/>
    <m/>
    <m/>
    <n v="1"/>
    <m/>
    <m/>
    <n v="17"/>
    <n v="13"/>
    <m/>
    <m/>
    <n v="3"/>
    <n v="8"/>
    <m/>
    <m/>
    <n v="37"/>
    <n v="48"/>
    <m/>
    <m/>
    <m/>
    <m/>
    <m/>
    <m/>
    <n v="11"/>
    <n v="5"/>
    <m/>
    <m/>
    <m/>
    <n v="2"/>
    <m/>
    <m/>
    <n v="8"/>
    <n v="9"/>
    <m/>
    <m/>
    <m/>
    <n v="1"/>
    <m/>
    <m/>
    <m/>
    <m/>
    <m/>
    <m/>
    <m/>
    <m/>
    <m/>
    <m/>
    <n v="520515"/>
    <n v="827025"/>
    <n v="1013456"/>
    <n v="1170641"/>
    <n v="1713189"/>
    <n v="2308300"/>
    <n v="517496"/>
    <n v="352675"/>
    <n v="351000"/>
    <n v="445296"/>
    <m/>
    <m/>
    <n v="90"/>
    <n v="137"/>
    <n v="186"/>
    <n v="205"/>
    <n v="333"/>
    <n v="432"/>
    <n v="99"/>
    <n v="67"/>
    <n v="72"/>
    <n v="92"/>
    <n v="0"/>
    <n v="0"/>
    <n v="5783.5"/>
    <n v="6036.6788321167887"/>
    <n v="5448.688172043011"/>
    <n v="5710.443902439024"/>
    <n v="5144.7117117117114"/>
    <n v="5343.2870370370374"/>
    <n v="5227.2323232323233"/>
    <n v="5263.8059701492539"/>
    <n v="4875"/>
    <n v="4840.173913043478"/>
    <n v="0"/>
    <n v="0"/>
    <n v="52051.5"/>
    <n v="54330.109489051101"/>
    <n v="49038.193548387098"/>
    <n v="51393.995121951215"/>
    <n v="46302.4054054054"/>
    <n v="48089.583333333336"/>
    <n v="47045.090909090912"/>
    <n v="47374.253731343284"/>
    <n v="43875"/>
    <n v="43561.565217391304"/>
    <n v="0"/>
    <n v="0"/>
    <n v="47476.324081020255"/>
    <n v="49205.554140495617"/>
    <n v="10"/>
    <n v="15"/>
    <n v="20"/>
    <n v="21"/>
    <n v="37"/>
    <n v="48"/>
    <n v="11"/>
    <n v="7"/>
    <n v="8"/>
    <n v="10"/>
    <n v="0"/>
    <n v="0"/>
    <n v="86"/>
    <n v="101"/>
    <n v="520515"/>
    <n v="814951.64233576646"/>
    <n v="980763.87096774194"/>
    <n v="1079273.8975609755"/>
    <n v="1713188.9999999998"/>
    <n v="2308300"/>
    <n v="517496"/>
    <n v="331619.77611940296"/>
    <n v="351000"/>
    <n v="435615.65217391303"/>
    <n v="0"/>
    <n v="0"/>
    <n v="4082963.8709677421"/>
    <n v="4969760.9681900572"/>
  </r>
  <r>
    <x v="4"/>
    <s v="College of Coastal Georgia "/>
    <s v="Met the criteria for Four-Year 6 in 2014-15. "/>
    <n v="139250"/>
    <x v="11"/>
    <n v="7"/>
    <n v="7"/>
    <m/>
    <m/>
    <n v="1"/>
    <n v="1"/>
    <m/>
    <m/>
    <n v="21"/>
    <n v="19"/>
    <m/>
    <m/>
    <m/>
    <m/>
    <m/>
    <m/>
    <n v="46"/>
    <n v="43"/>
    <m/>
    <m/>
    <n v="7"/>
    <n v="7"/>
    <m/>
    <m/>
    <n v="3"/>
    <n v="5"/>
    <m/>
    <m/>
    <n v="2"/>
    <n v="2"/>
    <m/>
    <m/>
    <n v="2"/>
    <n v="3"/>
    <m/>
    <m/>
    <n v="1"/>
    <m/>
    <m/>
    <m/>
    <m/>
    <m/>
    <m/>
    <m/>
    <m/>
    <m/>
    <m/>
    <m/>
    <n v="549085"/>
    <n v="584347"/>
    <n v="1245836"/>
    <n v="1124812"/>
    <n v="2990991"/>
    <n v="2882208"/>
    <n v="230850"/>
    <n v="351110"/>
    <n v="142102"/>
    <n v="141210"/>
    <m/>
    <m/>
    <n v="74"/>
    <n v="74"/>
    <n v="189"/>
    <n v="171"/>
    <n v="491"/>
    <n v="464"/>
    <n v="49"/>
    <n v="67"/>
    <n v="29"/>
    <n v="27"/>
    <n v="0"/>
    <n v="0"/>
    <n v="7420.0675675675675"/>
    <n v="7896.5810810810808"/>
    <n v="6591.7248677248681"/>
    <n v="6577.8479532163747"/>
    <n v="6091.6313645621185"/>
    <n v="6211.6551724137935"/>
    <n v="4711.2244897959181"/>
    <n v="5240.4477611940301"/>
    <n v="4900.0689655172409"/>
    <n v="5230"/>
    <n v="0"/>
    <n v="0"/>
    <n v="66780.608108108107"/>
    <n v="71069.229729729734"/>
    <n v="59325.523809523816"/>
    <n v="59200.631578947374"/>
    <n v="54824.682281059067"/>
    <n v="55904.896551724145"/>
    <n v="42401.020408163262"/>
    <n v="47164.029850746272"/>
    <n v="44100.620689655167"/>
    <n v="47070"/>
    <n v="0"/>
    <n v="0"/>
    <n v="55889.955443008628"/>
    <n v="57011.136487118034"/>
    <n v="8"/>
    <n v="8"/>
    <n v="21"/>
    <n v="19"/>
    <n v="53"/>
    <n v="50"/>
    <n v="5"/>
    <n v="7"/>
    <n v="3"/>
    <n v="3"/>
    <n v="0"/>
    <n v="0"/>
    <n v="90"/>
    <n v="87"/>
    <n v="534244.86486486485"/>
    <n v="568553.83783783787"/>
    <n v="1245836.0000000002"/>
    <n v="1124812"/>
    <n v="2905708.1608961304"/>
    <n v="2795244.8275862071"/>
    <n v="212005.1020408163"/>
    <n v="330148.2089552239"/>
    <n v="132301.86206896551"/>
    <n v="141210"/>
    <n v="0"/>
    <n v="0"/>
    <n v="5030095.9898707764"/>
    <n v="4959968.8743792688"/>
  </r>
  <r>
    <x v="4"/>
    <s v="Gordon State College "/>
    <m/>
    <n v="139968"/>
    <x v="11"/>
    <n v="29"/>
    <n v="34"/>
    <m/>
    <m/>
    <m/>
    <m/>
    <m/>
    <m/>
    <n v="40"/>
    <n v="34"/>
    <m/>
    <m/>
    <m/>
    <m/>
    <m/>
    <m/>
    <n v="37"/>
    <n v="49"/>
    <m/>
    <m/>
    <m/>
    <m/>
    <m/>
    <m/>
    <n v="11"/>
    <n v="5"/>
    <m/>
    <m/>
    <m/>
    <m/>
    <m/>
    <m/>
    <m/>
    <m/>
    <m/>
    <m/>
    <m/>
    <m/>
    <m/>
    <m/>
    <m/>
    <m/>
    <m/>
    <m/>
    <m/>
    <m/>
    <m/>
    <m/>
    <n v="1804436"/>
    <n v="2131363"/>
    <n v="2127640"/>
    <n v="1812400"/>
    <n v="1685547"/>
    <n v="2259720"/>
    <n v="428428"/>
    <n v="201466"/>
    <m/>
    <m/>
    <m/>
    <m/>
    <n v="261"/>
    <n v="306"/>
    <n v="360"/>
    <n v="306"/>
    <n v="333"/>
    <n v="441"/>
    <n v="99"/>
    <n v="45"/>
    <n v="0"/>
    <n v="0"/>
    <n v="0"/>
    <n v="0"/>
    <n v="6913.5478927203067"/>
    <n v="6965.2385620915029"/>
    <n v="5910.1111111111113"/>
    <n v="5922.8758169934645"/>
    <n v="5061.7027027027025"/>
    <n v="5124.0816326530612"/>
    <n v="4327.5555555555557"/>
    <n v="4477.0222222222219"/>
    <n v="0"/>
    <n v="0"/>
    <n v="0"/>
    <n v="0"/>
    <n v="62221.931034482761"/>
    <n v="62687.147058823524"/>
    <n v="53191"/>
    <n v="53305.882352941182"/>
    <n v="45555.32432432432"/>
    <n v="46116.734693877552"/>
    <n v="38948"/>
    <n v="40293.199999999997"/>
    <n v="0"/>
    <n v="0"/>
    <n v="0"/>
    <n v="0"/>
    <n v="51675.64957264957"/>
    <n v="52499.581967213118"/>
    <n v="29"/>
    <n v="34"/>
    <n v="40"/>
    <n v="34"/>
    <n v="37"/>
    <n v="49"/>
    <n v="11"/>
    <n v="5"/>
    <n v="0"/>
    <n v="0"/>
    <n v="0"/>
    <n v="0"/>
    <n v="117"/>
    <n v="122"/>
    <n v="1804436"/>
    <n v="2131363"/>
    <n v="2127640"/>
    <n v="1812400.0000000002"/>
    <n v="1685546.9999999998"/>
    <n v="2259720"/>
    <n v="428428"/>
    <n v="201466"/>
    <n v="0"/>
    <n v="0"/>
    <n v="0"/>
    <n v="0"/>
    <n v="6046051"/>
    <n v="6404949"/>
  </r>
  <r>
    <x v="4"/>
    <s v="Georgia Perimeter College "/>
    <m/>
    <n v="244437"/>
    <x v="6"/>
    <n v="40"/>
    <n v="40"/>
    <m/>
    <m/>
    <m/>
    <m/>
    <m/>
    <m/>
    <n v="106"/>
    <n v="108"/>
    <m/>
    <m/>
    <m/>
    <m/>
    <m/>
    <m/>
    <n v="116"/>
    <n v="124"/>
    <m/>
    <m/>
    <m/>
    <m/>
    <m/>
    <m/>
    <n v="188"/>
    <n v="124"/>
    <m/>
    <m/>
    <m/>
    <m/>
    <m/>
    <m/>
    <n v="12"/>
    <n v="35"/>
    <m/>
    <m/>
    <m/>
    <m/>
    <m/>
    <m/>
    <m/>
    <m/>
    <m/>
    <m/>
    <m/>
    <m/>
    <m/>
    <m/>
    <n v="2445711"/>
    <n v="2408325"/>
    <n v="5892823"/>
    <n v="5897157"/>
    <n v="5102538"/>
    <n v="5422751"/>
    <n v="7330994"/>
    <n v="4936373"/>
    <n v="495445"/>
    <n v="1351436"/>
    <m/>
    <m/>
    <n v="360"/>
    <n v="360"/>
    <n v="954"/>
    <n v="972"/>
    <n v="1044"/>
    <n v="1116"/>
    <n v="1692"/>
    <n v="1116"/>
    <n v="108"/>
    <n v="315"/>
    <n v="0"/>
    <n v="0"/>
    <n v="6793.6416666666664"/>
    <n v="6689.791666666667"/>
    <n v="6176.9633123689728"/>
    <n v="6067.0339506172841"/>
    <n v="4887.4885057471265"/>
    <n v="4859.0958781362006"/>
    <n v="4332.7387706855789"/>
    <n v="4423.2732974910396"/>
    <n v="4587.4537037037035"/>
    <n v="4290.2730158730155"/>
    <n v="0"/>
    <n v="0"/>
    <n v="61142.774999999994"/>
    <n v="60208.125"/>
    <n v="55592.669811320753"/>
    <n v="54603.305555555555"/>
    <n v="43987.396551724138"/>
    <n v="43731.862903225803"/>
    <n v="38994.648936170212"/>
    <n v="39809.459677419356"/>
    <n v="41287.083333333328"/>
    <n v="38612.457142857136"/>
    <n v="0"/>
    <n v="0"/>
    <n v="46033.57359307359"/>
    <n v="46440.932714617171"/>
    <n v="40"/>
    <n v="40"/>
    <n v="106"/>
    <n v="108"/>
    <n v="116"/>
    <n v="124"/>
    <n v="188"/>
    <n v="124"/>
    <n v="12"/>
    <n v="35"/>
    <n v="0"/>
    <n v="0"/>
    <n v="462"/>
    <n v="431"/>
    <n v="2445711"/>
    <n v="2408325"/>
    <n v="5892823"/>
    <n v="5897157"/>
    <n v="5102538"/>
    <n v="5422751"/>
    <n v="7330994"/>
    <n v="4936373"/>
    <n v="495444.99999999994"/>
    <n v="1351435.9999999998"/>
    <n v="0"/>
    <n v="0"/>
    <n v="21267511"/>
    <n v="20016042"/>
  </r>
  <r>
    <x v="4"/>
    <s v="Atlanta Metropolitan State College"/>
    <s v="Met the criteria for Two-Year with Bachelor's in 2014-15. "/>
    <n v="138901"/>
    <x v="7"/>
    <n v="3"/>
    <n v="3"/>
    <m/>
    <m/>
    <m/>
    <n v="4"/>
    <m/>
    <m/>
    <n v="9"/>
    <n v="9"/>
    <m/>
    <m/>
    <m/>
    <n v="2"/>
    <m/>
    <m/>
    <n v="27"/>
    <n v="26"/>
    <m/>
    <m/>
    <m/>
    <n v="2"/>
    <m/>
    <m/>
    <n v="1"/>
    <m/>
    <m/>
    <m/>
    <m/>
    <n v="2"/>
    <m/>
    <m/>
    <n v="16"/>
    <n v="27"/>
    <m/>
    <m/>
    <m/>
    <n v="1"/>
    <m/>
    <m/>
    <m/>
    <m/>
    <m/>
    <m/>
    <m/>
    <m/>
    <m/>
    <m/>
    <n v="180505"/>
    <n v="487733"/>
    <n v="490261"/>
    <n v="623321"/>
    <n v="1271298"/>
    <n v="1361712"/>
    <n v="24000"/>
    <n v="78030"/>
    <n v="384000"/>
    <n v="756372"/>
    <m/>
    <m/>
    <n v="27"/>
    <n v="71"/>
    <n v="81"/>
    <n v="103"/>
    <n v="243"/>
    <n v="256"/>
    <n v="9"/>
    <n v="22"/>
    <n v="144"/>
    <n v="254"/>
    <n v="0"/>
    <n v="0"/>
    <n v="6685.3703703703704"/>
    <n v="6869.4788732394363"/>
    <n v="6052.6049382716046"/>
    <n v="6051.6601941747576"/>
    <n v="5231.6790123456794"/>
    <n v="5319.1875"/>
    <n v="2666.6666666666665"/>
    <n v="3546.818181818182"/>
    <n v="2666.6666666666665"/>
    <n v="2977.8425196850394"/>
    <n v="0"/>
    <n v="0"/>
    <n v="60168.333333333336"/>
    <n v="61825.309859154928"/>
    <n v="54473.444444444438"/>
    <n v="54464.941747572819"/>
    <n v="47085.111111111117"/>
    <n v="47872.6875"/>
    <n v="24000"/>
    <n v="31921.36363636364"/>
    <n v="24000"/>
    <n v="26800.582677165356"/>
    <n v="0"/>
    <n v="0"/>
    <n v="41965.428571428572"/>
    <n v="41928.760795667673"/>
    <n v="3"/>
    <n v="7"/>
    <n v="9"/>
    <n v="11"/>
    <n v="27"/>
    <n v="28"/>
    <n v="1"/>
    <n v="2"/>
    <n v="16"/>
    <n v="28"/>
    <n v="0"/>
    <n v="0"/>
    <n v="56"/>
    <n v="76"/>
    <n v="180505"/>
    <n v="432777.1690140845"/>
    <n v="490260.99999999994"/>
    <n v="599114.35922330106"/>
    <n v="1271298.0000000002"/>
    <n v="1340435.25"/>
    <n v="24000"/>
    <n v="63842.727272727279"/>
    <n v="384000"/>
    <n v="750416.31496062991"/>
    <n v="0"/>
    <n v="0"/>
    <n v="2350064"/>
    <n v="3186585.8204707433"/>
  </r>
  <r>
    <x v="4"/>
    <s v="Bainbridge State College "/>
    <s v="Met the criteria for Two-Year 3 in 2014-15."/>
    <n v="139010"/>
    <x v="7"/>
    <n v="6"/>
    <n v="9"/>
    <m/>
    <m/>
    <m/>
    <m/>
    <m/>
    <m/>
    <n v="17"/>
    <n v="18"/>
    <m/>
    <m/>
    <n v="1"/>
    <n v="1"/>
    <m/>
    <m/>
    <n v="13"/>
    <n v="12"/>
    <m/>
    <m/>
    <n v="6"/>
    <n v="5"/>
    <m/>
    <m/>
    <n v="18"/>
    <n v="13"/>
    <m/>
    <m/>
    <n v="8"/>
    <n v="6"/>
    <m/>
    <m/>
    <m/>
    <m/>
    <m/>
    <m/>
    <m/>
    <m/>
    <m/>
    <m/>
    <m/>
    <m/>
    <m/>
    <m/>
    <m/>
    <m/>
    <m/>
    <m/>
    <n v="332243"/>
    <n v="494970"/>
    <n v="862591"/>
    <n v="955668"/>
    <n v="844134"/>
    <n v="747207"/>
    <n v="1084017"/>
    <n v="815185"/>
    <m/>
    <m/>
    <m/>
    <m/>
    <n v="54"/>
    <n v="81"/>
    <n v="164"/>
    <n v="173"/>
    <n v="183"/>
    <n v="163"/>
    <n v="250"/>
    <n v="183"/>
    <n v="0"/>
    <n v="0"/>
    <n v="0"/>
    <n v="0"/>
    <n v="6152.6481481481478"/>
    <n v="6110.7407407407409"/>
    <n v="5259.7012195121952"/>
    <n v="5524.092485549133"/>
    <n v="4612.7540983606559"/>
    <n v="4584.0920245398775"/>
    <n v="4336.0680000000002"/>
    <n v="4454.5628415300544"/>
    <n v="0"/>
    <n v="0"/>
    <n v="0"/>
    <n v="0"/>
    <n v="55373.833333333328"/>
    <n v="54996.666666666672"/>
    <n v="47337.310975609755"/>
    <n v="49716.832369942196"/>
    <n v="41514.786885245907"/>
    <n v="41256.828220858893"/>
    <n v="39024.612000000001"/>
    <n v="40091.065573770487"/>
    <n v="0"/>
    <n v="0"/>
    <n v="0"/>
    <n v="0"/>
    <n v="43300.513918560115"/>
    <n v="45354.470948205344"/>
    <n v="6"/>
    <n v="9"/>
    <n v="18"/>
    <n v="19"/>
    <n v="19"/>
    <n v="17"/>
    <n v="26"/>
    <n v="19"/>
    <n v="0"/>
    <n v="0"/>
    <n v="0"/>
    <n v="0"/>
    <n v="69"/>
    <n v="64"/>
    <n v="332243"/>
    <n v="494970.00000000006"/>
    <n v="852071.59756097558"/>
    <n v="944619.81502890168"/>
    <n v="788780.9508196722"/>
    <n v="701366.07975460123"/>
    <n v="1014639.912"/>
    <n v="761730.24590163922"/>
    <n v="0"/>
    <n v="0"/>
    <n v="0"/>
    <n v="0"/>
    <n v="2987735.4603806478"/>
    <n v="2902686.140685142"/>
  </r>
  <r>
    <x v="4"/>
    <s v="Darton State College "/>
    <s v="Met the criteria for Two-Year with Bachelor's in 2014-15. "/>
    <n v="138691"/>
    <x v="7"/>
    <n v="4"/>
    <n v="6"/>
    <m/>
    <m/>
    <m/>
    <n v="1"/>
    <m/>
    <m/>
    <n v="7"/>
    <n v="11"/>
    <m/>
    <m/>
    <n v="4"/>
    <n v="6"/>
    <m/>
    <m/>
    <n v="57"/>
    <n v="53"/>
    <m/>
    <m/>
    <n v="12"/>
    <n v="15"/>
    <m/>
    <m/>
    <n v="26"/>
    <n v="17"/>
    <m/>
    <m/>
    <n v="19"/>
    <n v="43"/>
    <m/>
    <m/>
    <m/>
    <m/>
    <m/>
    <m/>
    <m/>
    <m/>
    <m/>
    <m/>
    <m/>
    <m/>
    <m/>
    <m/>
    <m/>
    <m/>
    <m/>
    <m/>
    <n v="227230"/>
    <n v="442801"/>
    <n v="638044"/>
    <n v="929772"/>
    <n v="3187672"/>
    <n v="3212415"/>
    <n v="2196346"/>
    <n v="2714675"/>
    <m/>
    <m/>
    <m/>
    <m/>
    <n v="36"/>
    <n v="65"/>
    <n v="107"/>
    <n v="165"/>
    <n v="645"/>
    <n v="642"/>
    <n v="443"/>
    <n v="626"/>
    <n v="0"/>
    <n v="0"/>
    <n v="0"/>
    <n v="0"/>
    <n v="6311.9444444444443"/>
    <n v="6812.3230769230768"/>
    <n v="5963.0280373831774"/>
    <n v="5634.9818181818182"/>
    <n v="4942.127131782946"/>
    <n v="5003.7616822429909"/>
    <n v="4957.8916478555302"/>
    <n v="4336.5415335463258"/>
    <n v="0"/>
    <n v="0"/>
    <n v="0"/>
    <n v="0"/>
    <n v="56807.5"/>
    <n v="61310.907692307694"/>
    <n v="53667.252336448597"/>
    <n v="50714.836363636365"/>
    <n v="44479.144186046513"/>
    <n v="45033.855140186919"/>
    <n v="44621.024830699775"/>
    <n v="39028.873801916932"/>
    <n v="0"/>
    <n v="0"/>
    <n v="0"/>
    <n v="0"/>
    <n v="45694.394123408019"/>
    <n v="44048.441774182233"/>
    <n v="4"/>
    <n v="7"/>
    <n v="11"/>
    <n v="17"/>
    <n v="69"/>
    <n v="68"/>
    <n v="45"/>
    <n v="60"/>
    <n v="0"/>
    <n v="0"/>
    <n v="0"/>
    <n v="0"/>
    <n v="129"/>
    <n v="152"/>
    <n v="227230"/>
    <n v="429176.35384615383"/>
    <n v="590339.77570093458"/>
    <n v="862152.21818181826"/>
    <n v="3069060.9488372095"/>
    <n v="3062302.1495327107"/>
    <n v="2007946.1173814898"/>
    <n v="2341732.4281150158"/>
    <n v="0"/>
    <n v="0"/>
    <n v="0"/>
    <n v="0"/>
    <n v="5894576.8419196345"/>
    <n v="6695363.149675699"/>
  </r>
  <r>
    <x v="4"/>
    <s v="East Georgia State College"/>
    <s v="Met the criteria for Two-Year with Bachelor's in 2014-15. "/>
    <n v="139621"/>
    <x v="7"/>
    <n v="1"/>
    <n v="4"/>
    <m/>
    <m/>
    <m/>
    <m/>
    <m/>
    <m/>
    <n v="10"/>
    <n v="9"/>
    <m/>
    <m/>
    <m/>
    <m/>
    <m/>
    <m/>
    <n v="37"/>
    <n v="37"/>
    <m/>
    <m/>
    <m/>
    <m/>
    <m/>
    <m/>
    <n v="18"/>
    <n v="17"/>
    <m/>
    <m/>
    <m/>
    <n v="3"/>
    <m/>
    <m/>
    <n v="3"/>
    <m/>
    <m/>
    <m/>
    <m/>
    <m/>
    <m/>
    <m/>
    <m/>
    <m/>
    <m/>
    <m/>
    <m/>
    <m/>
    <m/>
    <m/>
    <n v="63384"/>
    <n v="234768"/>
    <n v="521956"/>
    <n v="463497"/>
    <n v="1570825"/>
    <n v="1591115"/>
    <n v="689125"/>
    <n v="764784"/>
    <n v="105306"/>
    <m/>
    <m/>
    <m/>
    <n v="9"/>
    <n v="36"/>
    <n v="90"/>
    <n v="81"/>
    <n v="333"/>
    <n v="333"/>
    <n v="162"/>
    <n v="186"/>
    <n v="27"/>
    <n v="0"/>
    <n v="0"/>
    <n v="0"/>
    <n v="7042.666666666667"/>
    <n v="6521.333333333333"/>
    <n v="5799.5111111111109"/>
    <n v="5722.1851851851852"/>
    <n v="4717.1921921921921"/>
    <n v="4778.1231231231232"/>
    <n v="4253.858024691358"/>
    <n v="4111.7419354838712"/>
    <n v="3900.2222222222222"/>
    <n v="0"/>
    <n v="0"/>
    <n v="0"/>
    <n v="63384"/>
    <n v="58692"/>
    <n v="52195.6"/>
    <n v="51499.666666666664"/>
    <n v="42454.729729729726"/>
    <n v="43003.108108108107"/>
    <n v="38284.722222222219"/>
    <n v="37005.677419354841"/>
    <n v="35102"/>
    <n v="0"/>
    <n v="0"/>
    <n v="0"/>
    <n v="42762.260869565216"/>
    <n v="43278.479262672809"/>
    <n v="1"/>
    <n v="4"/>
    <n v="10"/>
    <n v="9"/>
    <n v="37"/>
    <n v="37"/>
    <n v="18"/>
    <n v="20"/>
    <n v="3"/>
    <n v="0"/>
    <n v="0"/>
    <n v="0"/>
    <n v="69"/>
    <n v="70"/>
    <n v="63384"/>
    <n v="234768"/>
    <n v="521956"/>
    <n v="463497"/>
    <n v="1570824.9999999998"/>
    <n v="1591115"/>
    <n v="689125"/>
    <n v="740113.54838709685"/>
    <n v="105306"/>
    <n v="0"/>
    <n v="0"/>
    <n v="0"/>
    <n v="2950596"/>
    <n v="3029493.5483870967"/>
  </r>
  <r>
    <x v="4"/>
    <s v="Georgia Highlands College"/>
    <m/>
    <n v="139700"/>
    <x v="7"/>
    <n v="18"/>
    <n v="17"/>
    <m/>
    <m/>
    <m/>
    <m/>
    <m/>
    <m/>
    <n v="37"/>
    <n v="35"/>
    <m/>
    <m/>
    <m/>
    <m/>
    <m/>
    <m/>
    <n v="39"/>
    <n v="41"/>
    <m/>
    <m/>
    <n v="1"/>
    <n v="3"/>
    <m/>
    <m/>
    <n v="13"/>
    <n v="27"/>
    <m/>
    <m/>
    <n v="3"/>
    <n v="1"/>
    <m/>
    <m/>
    <n v="18"/>
    <m/>
    <m/>
    <m/>
    <m/>
    <m/>
    <m/>
    <m/>
    <m/>
    <m/>
    <m/>
    <m/>
    <m/>
    <m/>
    <m/>
    <m/>
    <n v="1083530"/>
    <n v="1020687"/>
    <n v="1725477"/>
    <n v="1662735"/>
    <n v="1665374"/>
    <n v="1901477"/>
    <n v="689810"/>
    <n v="1140792"/>
    <n v="725320"/>
    <m/>
    <m/>
    <m/>
    <n v="162"/>
    <n v="153"/>
    <n v="333"/>
    <n v="315"/>
    <n v="362"/>
    <n v="402"/>
    <n v="150"/>
    <n v="254"/>
    <n v="162"/>
    <n v="0"/>
    <n v="0"/>
    <n v="0"/>
    <n v="6688.4567901234568"/>
    <n v="6671.1568627450979"/>
    <n v="5181.6126126126128"/>
    <n v="5278.5238095238092"/>
    <n v="4600.4806629834256"/>
    <n v="4730.0422885572143"/>
    <n v="4598.7333333333336"/>
    <n v="4491.3070866141734"/>
    <n v="4477.2839506172841"/>
    <n v="0"/>
    <n v="0"/>
    <n v="0"/>
    <n v="60196.111111111109"/>
    <n v="60040.411764705881"/>
    <n v="46634.513513513513"/>
    <n v="47506.714285714283"/>
    <n v="41404.325966850833"/>
    <n v="42570.380597014926"/>
    <n v="41388.600000000006"/>
    <n v="40421.763779527559"/>
    <n v="40295.555555555555"/>
    <n v="0"/>
    <n v="0"/>
    <n v="0"/>
    <n v="45369.904175767704"/>
    <n v="45873.613968511519"/>
    <n v="18"/>
    <n v="17"/>
    <n v="37"/>
    <n v="35"/>
    <n v="40"/>
    <n v="44"/>
    <n v="16"/>
    <n v="28"/>
    <n v="18"/>
    <n v="0"/>
    <n v="0"/>
    <n v="0"/>
    <n v="129"/>
    <n v="124"/>
    <n v="1083530"/>
    <n v="1020687"/>
    <n v="1725477"/>
    <n v="1662735"/>
    <n v="1656173.0386740332"/>
    <n v="1873096.7462686568"/>
    <n v="662217.60000000009"/>
    <n v="1131809.3858267716"/>
    <n v="725320"/>
    <n v="0"/>
    <n v="0"/>
    <n v="0"/>
    <n v="5852717.6386740338"/>
    <n v="5688328.1320954282"/>
  </r>
  <r>
    <x v="4"/>
    <s v="South Georgia State College"/>
    <s v="Met the criteria for Two-Year with Bachelor's in 2014-15. "/>
    <n v="482699"/>
    <x v="7"/>
    <n v="6"/>
    <n v="7"/>
    <m/>
    <m/>
    <m/>
    <m/>
    <m/>
    <m/>
    <n v="17"/>
    <n v="14"/>
    <m/>
    <m/>
    <m/>
    <m/>
    <m/>
    <m/>
    <n v="17"/>
    <n v="17"/>
    <m/>
    <m/>
    <m/>
    <n v="1"/>
    <m/>
    <m/>
    <n v="14"/>
    <n v="9"/>
    <m/>
    <m/>
    <m/>
    <m/>
    <m/>
    <m/>
    <n v="7"/>
    <n v="8"/>
    <m/>
    <m/>
    <m/>
    <m/>
    <m/>
    <m/>
    <m/>
    <m/>
    <m/>
    <m/>
    <m/>
    <m/>
    <m/>
    <m/>
    <n v="318742"/>
    <n v="364589"/>
    <n v="801507"/>
    <n v="665180"/>
    <n v="748810"/>
    <n v="832452"/>
    <n v="535005"/>
    <n v="350566"/>
    <n v="257000"/>
    <n v="362429"/>
    <m/>
    <m/>
    <n v="54"/>
    <n v="63"/>
    <n v="153"/>
    <n v="126"/>
    <n v="153"/>
    <n v="164"/>
    <n v="126"/>
    <n v="81"/>
    <n v="63"/>
    <n v="72"/>
    <n v="0"/>
    <n v="0"/>
    <n v="5902.6296296296296"/>
    <n v="5787.1269841269841"/>
    <n v="5238.6078431372553"/>
    <n v="5279.2063492063489"/>
    <n v="4894.1830065359482"/>
    <n v="5075.9268292682927"/>
    <n v="4246.0714285714284"/>
    <n v="4327.9753086419751"/>
    <n v="4079.3650793650795"/>
    <n v="5033.7361111111113"/>
    <n v="0"/>
    <n v="0"/>
    <n v="53123.666666666664"/>
    <n v="52084.142857142855"/>
    <n v="47147.470588235301"/>
    <n v="47512.857142857138"/>
    <n v="44047.647058823532"/>
    <n v="45683.341463414632"/>
    <n v="38214.642857142855"/>
    <n v="38951.777777777774"/>
    <n v="36714.285714285717"/>
    <n v="45303.625"/>
    <n v="0"/>
    <n v="0"/>
    <n v="43624"/>
    <n v="45804.716898954699"/>
    <n v="6"/>
    <n v="7"/>
    <n v="17"/>
    <n v="14"/>
    <n v="17"/>
    <n v="18"/>
    <n v="14"/>
    <n v="9"/>
    <n v="7"/>
    <n v="8"/>
    <n v="0"/>
    <n v="0"/>
    <n v="61"/>
    <n v="56"/>
    <n v="318742"/>
    <n v="364589"/>
    <n v="801507.00000000012"/>
    <n v="665179.99999999988"/>
    <n v="748810"/>
    <n v="822300.14634146332"/>
    <n v="535005"/>
    <n v="350565.99999999994"/>
    <n v="257000.00000000003"/>
    <n v="362429"/>
    <n v="0"/>
    <n v="0"/>
    <n v="2661064"/>
    <n v="2565064.1463414631"/>
  </r>
  <r>
    <x v="4"/>
    <s v="Albany Technical College"/>
    <m/>
    <n v="138682"/>
    <x v="9"/>
    <m/>
    <m/>
    <m/>
    <m/>
    <m/>
    <m/>
    <m/>
    <m/>
    <m/>
    <m/>
    <m/>
    <m/>
    <m/>
    <m/>
    <m/>
    <m/>
    <m/>
    <m/>
    <m/>
    <m/>
    <m/>
    <m/>
    <m/>
    <m/>
    <m/>
    <m/>
    <m/>
    <m/>
    <m/>
    <m/>
    <m/>
    <m/>
    <m/>
    <m/>
    <m/>
    <m/>
    <m/>
    <m/>
    <m/>
    <m/>
    <m/>
    <m/>
    <m/>
    <m/>
    <m/>
    <m/>
    <n v="90"/>
    <n v="92"/>
    <m/>
    <m/>
    <m/>
    <m/>
    <m/>
    <m/>
    <m/>
    <m/>
    <m/>
    <m/>
    <n v="4766520"/>
    <n v="4555944"/>
    <n v="0"/>
    <n v="0"/>
    <n v="0"/>
    <n v="0"/>
    <n v="0"/>
    <n v="0"/>
    <n v="0"/>
    <n v="0"/>
    <n v="0"/>
    <n v="0"/>
    <n v="1080"/>
    <n v="1104"/>
    <n v="0"/>
    <n v="0"/>
    <n v="0"/>
    <n v="0"/>
    <n v="0"/>
    <n v="0"/>
    <n v="0"/>
    <n v="0"/>
    <n v="0"/>
    <n v="0"/>
    <n v="4413.4444444444443"/>
    <n v="4126.760869565217"/>
    <n v="0"/>
    <n v="0"/>
    <n v="0"/>
    <n v="0"/>
    <n v="0"/>
    <n v="0"/>
    <n v="0"/>
    <n v="0"/>
    <n v="0"/>
    <n v="0"/>
    <n v="39721"/>
    <n v="37140.847826086952"/>
    <n v="39721"/>
    <n v="37140.847826086952"/>
    <n v="0"/>
    <n v="0"/>
    <n v="0"/>
    <n v="0"/>
    <n v="0"/>
    <n v="0"/>
    <n v="0"/>
    <n v="0"/>
    <n v="0"/>
    <n v="0"/>
    <n v="90"/>
    <n v="92"/>
    <n v="90"/>
    <n v="92"/>
    <n v="0"/>
    <n v="0"/>
    <n v="0"/>
    <n v="0"/>
    <n v="0"/>
    <n v="0"/>
    <n v="0"/>
    <n v="0"/>
    <n v="0"/>
    <n v="0"/>
    <n v="3574890"/>
    <n v="3416957.9999999995"/>
    <n v="3574890"/>
    <n v="3416957.9999999995"/>
  </r>
  <r>
    <x v="4"/>
    <s v="Athens Technical College"/>
    <m/>
    <n v="246813"/>
    <x v="9"/>
    <m/>
    <m/>
    <m/>
    <m/>
    <m/>
    <m/>
    <m/>
    <m/>
    <m/>
    <m/>
    <m/>
    <m/>
    <m/>
    <m/>
    <m/>
    <m/>
    <m/>
    <m/>
    <m/>
    <m/>
    <m/>
    <m/>
    <m/>
    <m/>
    <m/>
    <m/>
    <m/>
    <m/>
    <m/>
    <m/>
    <m/>
    <m/>
    <m/>
    <m/>
    <m/>
    <m/>
    <m/>
    <m/>
    <m/>
    <m/>
    <n v="12"/>
    <n v="12"/>
    <m/>
    <m/>
    <m/>
    <m/>
    <n v="94"/>
    <n v="94"/>
    <m/>
    <m/>
    <m/>
    <m/>
    <m/>
    <m/>
    <m/>
    <m/>
    <m/>
    <m/>
    <n v="6297641"/>
    <n v="6316687"/>
    <n v="0"/>
    <n v="0"/>
    <n v="0"/>
    <n v="0"/>
    <n v="0"/>
    <n v="0"/>
    <n v="0"/>
    <n v="0"/>
    <n v="0"/>
    <n v="0"/>
    <n v="1236"/>
    <n v="1236"/>
    <n v="0"/>
    <n v="0"/>
    <n v="0"/>
    <n v="0"/>
    <n v="0"/>
    <n v="0"/>
    <n v="0"/>
    <n v="0"/>
    <n v="0"/>
    <n v="0"/>
    <n v="5095.1788025889964"/>
    <n v="5110.5881877022657"/>
    <n v="0"/>
    <n v="0"/>
    <n v="0"/>
    <n v="0"/>
    <n v="0"/>
    <n v="0"/>
    <n v="0"/>
    <n v="0"/>
    <n v="0"/>
    <n v="0"/>
    <n v="45856.609223300969"/>
    <n v="45995.293689320388"/>
    <n v="45856.609223300969"/>
    <n v="45995.293689320388"/>
    <n v="0"/>
    <n v="0"/>
    <n v="0"/>
    <n v="0"/>
    <n v="0"/>
    <n v="0"/>
    <n v="0"/>
    <n v="0"/>
    <n v="0"/>
    <n v="0"/>
    <n v="106"/>
    <n v="106"/>
    <n v="106"/>
    <n v="106"/>
    <n v="0"/>
    <n v="0"/>
    <n v="0"/>
    <n v="0"/>
    <n v="0"/>
    <n v="0"/>
    <n v="0"/>
    <n v="0"/>
    <n v="0"/>
    <n v="0"/>
    <n v="4860800.5776699027"/>
    <n v="4875501.1310679615"/>
    <n v="4860800.5776699027"/>
    <n v="4875501.1310679615"/>
  </r>
  <r>
    <x v="4"/>
    <s v="Atlanta Technical College"/>
    <m/>
    <n v="138840"/>
    <x v="9"/>
    <m/>
    <m/>
    <m/>
    <m/>
    <m/>
    <m/>
    <m/>
    <m/>
    <m/>
    <m/>
    <m/>
    <m/>
    <m/>
    <m/>
    <m/>
    <m/>
    <m/>
    <m/>
    <m/>
    <m/>
    <m/>
    <m/>
    <m/>
    <m/>
    <m/>
    <m/>
    <m/>
    <m/>
    <m/>
    <m/>
    <m/>
    <m/>
    <m/>
    <m/>
    <m/>
    <m/>
    <m/>
    <m/>
    <m/>
    <m/>
    <m/>
    <m/>
    <m/>
    <m/>
    <m/>
    <m/>
    <n v="116"/>
    <n v="95"/>
    <m/>
    <m/>
    <m/>
    <m/>
    <m/>
    <m/>
    <m/>
    <m/>
    <m/>
    <m/>
    <n v="5521253"/>
    <n v="4398790"/>
    <n v="0"/>
    <n v="0"/>
    <n v="0"/>
    <n v="0"/>
    <n v="0"/>
    <n v="0"/>
    <n v="0"/>
    <n v="0"/>
    <n v="0"/>
    <n v="0"/>
    <n v="1392"/>
    <n v="1140"/>
    <n v="0"/>
    <n v="0"/>
    <n v="0"/>
    <n v="0"/>
    <n v="0"/>
    <n v="0"/>
    <n v="0"/>
    <n v="0"/>
    <n v="0"/>
    <n v="0"/>
    <n v="3966.4173850574712"/>
    <n v="3858.5877192982457"/>
    <n v="0"/>
    <n v="0"/>
    <n v="0"/>
    <n v="0"/>
    <n v="0"/>
    <n v="0"/>
    <n v="0"/>
    <n v="0"/>
    <n v="0"/>
    <n v="0"/>
    <n v="35697.756465517239"/>
    <n v="34727.289473684214"/>
    <n v="35697.756465517239"/>
    <n v="34727.289473684214"/>
    <n v="0"/>
    <n v="0"/>
    <n v="0"/>
    <n v="0"/>
    <n v="0"/>
    <n v="0"/>
    <n v="0"/>
    <n v="0"/>
    <n v="0"/>
    <n v="0"/>
    <n v="116"/>
    <n v="95"/>
    <n v="116"/>
    <n v="95"/>
    <n v="0"/>
    <n v="0"/>
    <n v="0"/>
    <n v="0"/>
    <n v="0"/>
    <n v="0"/>
    <n v="0"/>
    <n v="0"/>
    <n v="0"/>
    <n v="0"/>
    <n v="4140939.7499999995"/>
    <n v="3299092.5000000005"/>
    <n v="4140939.7499999995"/>
    <n v="3299092.5000000005"/>
  </r>
  <r>
    <x v="4"/>
    <s v="Augusta Technical College"/>
    <m/>
    <n v="138956"/>
    <x v="9"/>
    <m/>
    <m/>
    <m/>
    <m/>
    <m/>
    <m/>
    <m/>
    <m/>
    <m/>
    <m/>
    <m/>
    <m/>
    <m/>
    <m/>
    <m/>
    <m/>
    <m/>
    <m/>
    <m/>
    <m/>
    <m/>
    <m/>
    <m/>
    <m/>
    <m/>
    <m/>
    <m/>
    <m/>
    <m/>
    <m/>
    <m/>
    <m/>
    <m/>
    <m/>
    <m/>
    <m/>
    <m/>
    <m/>
    <m/>
    <m/>
    <m/>
    <m/>
    <n v="2"/>
    <m/>
    <n v="1"/>
    <m/>
    <n v="129"/>
    <n v="138"/>
    <m/>
    <m/>
    <m/>
    <m/>
    <m/>
    <m/>
    <m/>
    <m/>
    <m/>
    <m/>
    <n v="7693242"/>
    <n v="8165937"/>
    <n v="0"/>
    <n v="0"/>
    <n v="0"/>
    <n v="0"/>
    <n v="0"/>
    <n v="0"/>
    <n v="0"/>
    <n v="0"/>
    <n v="0"/>
    <n v="0"/>
    <n v="1579"/>
    <n v="1656"/>
    <n v="0"/>
    <n v="0"/>
    <n v="0"/>
    <n v="0"/>
    <n v="0"/>
    <n v="0"/>
    <n v="0"/>
    <n v="0"/>
    <n v="0"/>
    <n v="0"/>
    <n v="4872.2241925269154"/>
    <n v="4931.121376811594"/>
    <n v="0"/>
    <n v="0"/>
    <n v="0"/>
    <n v="0"/>
    <n v="0"/>
    <n v="0"/>
    <n v="0"/>
    <n v="0"/>
    <n v="0"/>
    <n v="0"/>
    <n v="43850.017732742243"/>
    <n v="44380.092391304344"/>
    <n v="43850.017732742243"/>
    <n v="44380.092391304344"/>
    <n v="0"/>
    <n v="0"/>
    <n v="0"/>
    <n v="0"/>
    <n v="0"/>
    <n v="0"/>
    <n v="0"/>
    <n v="0"/>
    <n v="0"/>
    <n v="0"/>
    <n v="132"/>
    <n v="138"/>
    <n v="132"/>
    <n v="138"/>
    <n v="0"/>
    <n v="0"/>
    <n v="0"/>
    <n v="0"/>
    <n v="0"/>
    <n v="0"/>
    <n v="0"/>
    <n v="0"/>
    <n v="0"/>
    <n v="0"/>
    <n v="5788202.340721976"/>
    <n v="6124452.7499999991"/>
    <n v="5788202.340721976"/>
    <n v="6124452.7499999991"/>
  </r>
  <r>
    <x v="4"/>
    <s v="Central Georgia Technical College"/>
    <m/>
    <n v="483045"/>
    <x v="9"/>
    <m/>
    <m/>
    <m/>
    <m/>
    <m/>
    <m/>
    <m/>
    <m/>
    <m/>
    <m/>
    <m/>
    <m/>
    <m/>
    <m/>
    <m/>
    <m/>
    <m/>
    <m/>
    <m/>
    <m/>
    <m/>
    <m/>
    <m/>
    <m/>
    <m/>
    <m/>
    <m/>
    <m/>
    <m/>
    <m/>
    <m/>
    <m/>
    <m/>
    <m/>
    <m/>
    <m/>
    <m/>
    <m/>
    <m/>
    <m/>
    <m/>
    <n v="1"/>
    <m/>
    <m/>
    <n v="0"/>
    <m/>
    <n v="203"/>
    <n v="203"/>
    <m/>
    <m/>
    <m/>
    <m/>
    <m/>
    <m/>
    <m/>
    <m/>
    <m/>
    <m/>
    <n v="10368975"/>
    <n v="10519676"/>
    <n v="0"/>
    <n v="0"/>
    <n v="0"/>
    <n v="0"/>
    <n v="0"/>
    <n v="0"/>
    <n v="0"/>
    <n v="0"/>
    <n v="0"/>
    <n v="0"/>
    <n v="2436"/>
    <n v="2445"/>
    <n v="0"/>
    <n v="0"/>
    <n v="0"/>
    <n v="0"/>
    <n v="0"/>
    <n v="0"/>
    <n v="0"/>
    <n v="0"/>
    <n v="0"/>
    <n v="0"/>
    <n v="4256.5578817733995"/>
    <n v="4302.5259713701435"/>
    <n v="0"/>
    <n v="0"/>
    <n v="0"/>
    <n v="0"/>
    <n v="0"/>
    <n v="0"/>
    <n v="0"/>
    <n v="0"/>
    <n v="0"/>
    <n v="0"/>
    <n v="38309.020935960594"/>
    <n v="38722.733742331293"/>
    <n v="38309.020935960594"/>
    <n v="38722.733742331293"/>
    <n v="0"/>
    <n v="0"/>
    <n v="0"/>
    <n v="0"/>
    <n v="0"/>
    <n v="0"/>
    <n v="0"/>
    <n v="0"/>
    <n v="0"/>
    <n v="0"/>
    <n v="203"/>
    <n v="204"/>
    <n v="203"/>
    <n v="204"/>
    <n v="0"/>
    <n v="0"/>
    <n v="0"/>
    <n v="0"/>
    <n v="0"/>
    <n v="0"/>
    <n v="0"/>
    <n v="0"/>
    <n v="0"/>
    <n v="0"/>
    <n v="7776731.2500000009"/>
    <n v="7899437.6834355835"/>
    <n v="7776731.2500000009"/>
    <n v="7899437.6834355835"/>
  </r>
  <r>
    <x v="4"/>
    <s v="Chattahoochee Technical College"/>
    <m/>
    <n v="140331"/>
    <x v="9"/>
    <m/>
    <m/>
    <m/>
    <m/>
    <m/>
    <m/>
    <m/>
    <m/>
    <m/>
    <m/>
    <m/>
    <m/>
    <m/>
    <m/>
    <m/>
    <m/>
    <m/>
    <m/>
    <m/>
    <m/>
    <m/>
    <m/>
    <m/>
    <m/>
    <m/>
    <m/>
    <m/>
    <m/>
    <m/>
    <m/>
    <m/>
    <m/>
    <m/>
    <m/>
    <m/>
    <m/>
    <m/>
    <m/>
    <m/>
    <m/>
    <m/>
    <m/>
    <m/>
    <m/>
    <m/>
    <m/>
    <n v="173"/>
    <n v="171"/>
    <m/>
    <m/>
    <m/>
    <m/>
    <m/>
    <m/>
    <m/>
    <m/>
    <m/>
    <m/>
    <n v="9636439"/>
    <n v="9502141"/>
    <n v="0"/>
    <n v="0"/>
    <n v="0"/>
    <n v="0"/>
    <n v="0"/>
    <n v="0"/>
    <n v="0"/>
    <n v="0"/>
    <n v="0"/>
    <n v="0"/>
    <n v="2076"/>
    <n v="2052"/>
    <n v="0"/>
    <n v="0"/>
    <n v="0"/>
    <n v="0"/>
    <n v="0"/>
    <n v="0"/>
    <n v="0"/>
    <n v="0"/>
    <n v="0"/>
    <n v="0"/>
    <n v="4641.8299614643547"/>
    <n v="4630.6730019493179"/>
    <n v="0"/>
    <n v="0"/>
    <n v="0"/>
    <n v="0"/>
    <n v="0"/>
    <n v="0"/>
    <n v="0"/>
    <n v="0"/>
    <n v="0"/>
    <n v="0"/>
    <n v="41776.469653179192"/>
    <n v="41676.057017543862"/>
    <n v="41776.469653179192"/>
    <n v="41676.057017543862"/>
    <n v="0"/>
    <n v="0"/>
    <n v="0"/>
    <n v="0"/>
    <n v="0"/>
    <n v="0"/>
    <n v="0"/>
    <n v="0"/>
    <n v="0"/>
    <n v="0"/>
    <n v="173"/>
    <n v="171"/>
    <n v="173"/>
    <n v="171"/>
    <n v="0"/>
    <n v="0"/>
    <n v="0"/>
    <n v="0"/>
    <n v="0"/>
    <n v="0"/>
    <n v="0"/>
    <n v="0"/>
    <n v="0"/>
    <n v="0"/>
    <n v="7227329.25"/>
    <n v="7126605.7500000009"/>
    <n v="7227329.25"/>
    <n v="7126605.7500000009"/>
  </r>
  <r>
    <x v="4"/>
    <s v="Coastal Pines Technical College"/>
    <m/>
    <n v="485458"/>
    <x v="9"/>
    <m/>
    <m/>
    <m/>
    <m/>
    <m/>
    <m/>
    <m/>
    <m/>
    <m/>
    <m/>
    <m/>
    <m/>
    <m/>
    <m/>
    <m/>
    <m/>
    <m/>
    <m/>
    <m/>
    <m/>
    <m/>
    <m/>
    <m/>
    <m/>
    <m/>
    <m/>
    <m/>
    <m/>
    <m/>
    <m/>
    <m/>
    <m/>
    <m/>
    <m/>
    <m/>
    <m/>
    <m/>
    <m/>
    <m/>
    <m/>
    <m/>
    <m/>
    <m/>
    <m/>
    <m/>
    <m/>
    <n v="90"/>
    <n v="95"/>
    <m/>
    <m/>
    <m/>
    <m/>
    <m/>
    <m/>
    <m/>
    <m/>
    <m/>
    <m/>
    <n v="4389077"/>
    <n v="4598994"/>
    <n v="0"/>
    <n v="0"/>
    <n v="0"/>
    <n v="0"/>
    <n v="0"/>
    <n v="0"/>
    <n v="0"/>
    <n v="0"/>
    <n v="0"/>
    <n v="0"/>
    <n v="1080"/>
    <n v="1140"/>
    <n v="0"/>
    <n v="0"/>
    <n v="0"/>
    <n v="0"/>
    <n v="0"/>
    <n v="0"/>
    <n v="0"/>
    <n v="0"/>
    <n v="0"/>
    <n v="0"/>
    <n v="4063.9601851851853"/>
    <n v="4034.2052631578949"/>
    <n v="0"/>
    <n v="0"/>
    <n v="0"/>
    <n v="0"/>
    <n v="0"/>
    <n v="0"/>
    <n v="0"/>
    <n v="0"/>
    <n v="0"/>
    <n v="0"/>
    <n v="36575.64166666667"/>
    <n v="36307.847368421055"/>
    <n v="36575.64166666667"/>
    <n v="36307.847368421055"/>
    <n v="0"/>
    <n v="0"/>
    <n v="0"/>
    <n v="0"/>
    <n v="0"/>
    <n v="0"/>
    <n v="0"/>
    <n v="0"/>
    <n v="0"/>
    <n v="0"/>
    <n v="90"/>
    <n v="95"/>
    <n v="90"/>
    <n v="95"/>
    <n v="0"/>
    <n v="0"/>
    <n v="0"/>
    <n v="0"/>
    <n v="0"/>
    <n v="0"/>
    <n v="0"/>
    <n v="0"/>
    <n v="0"/>
    <n v="0"/>
    <n v="3291807.7500000005"/>
    <n v="3449245.5"/>
    <n v="3291807.7500000005"/>
    <n v="3449245.5"/>
  </r>
  <r>
    <x v="4"/>
    <s v="Columbus Technical College"/>
    <m/>
    <n v="139357"/>
    <x v="9"/>
    <m/>
    <m/>
    <m/>
    <m/>
    <m/>
    <m/>
    <m/>
    <m/>
    <m/>
    <m/>
    <m/>
    <m/>
    <m/>
    <m/>
    <m/>
    <m/>
    <m/>
    <m/>
    <m/>
    <m/>
    <m/>
    <m/>
    <m/>
    <m/>
    <m/>
    <m/>
    <m/>
    <m/>
    <m/>
    <m/>
    <m/>
    <m/>
    <m/>
    <m/>
    <m/>
    <m/>
    <m/>
    <m/>
    <m/>
    <m/>
    <m/>
    <m/>
    <m/>
    <m/>
    <m/>
    <m/>
    <n v="78"/>
    <n v="77"/>
    <m/>
    <m/>
    <m/>
    <m/>
    <m/>
    <m/>
    <m/>
    <m/>
    <m/>
    <m/>
    <n v="4129513"/>
    <n v="3906569"/>
    <n v="0"/>
    <n v="0"/>
    <n v="0"/>
    <n v="0"/>
    <n v="0"/>
    <n v="0"/>
    <n v="0"/>
    <n v="0"/>
    <n v="0"/>
    <n v="0"/>
    <n v="936"/>
    <n v="924"/>
    <n v="0"/>
    <n v="0"/>
    <n v="0"/>
    <n v="0"/>
    <n v="0"/>
    <n v="0"/>
    <n v="0"/>
    <n v="0"/>
    <n v="0"/>
    <n v="0"/>
    <n v="4411.8728632478633"/>
    <n v="4227.8885281385283"/>
    <n v="0"/>
    <n v="0"/>
    <n v="0"/>
    <n v="0"/>
    <n v="0"/>
    <n v="0"/>
    <n v="0"/>
    <n v="0"/>
    <n v="0"/>
    <n v="0"/>
    <n v="39706.855769230766"/>
    <n v="38050.996753246756"/>
    <n v="39706.855769230766"/>
    <n v="38050.996753246756"/>
    <n v="0"/>
    <n v="0"/>
    <n v="0"/>
    <n v="0"/>
    <n v="0"/>
    <n v="0"/>
    <n v="0"/>
    <n v="0"/>
    <n v="0"/>
    <n v="0"/>
    <n v="78"/>
    <n v="77"/>
    <n v="78"/>
    <n v="77"/>
    <n v="0"/>
    <n v="0"/>
    <n v="0"/>
    <n v="0"/>
    <n v="0"/>
    <n v="0"/>
    <n v="0"/>
    <n v="0"/>
    <n v="0"/>
    <n v="0"/>
    <n v="3097134.7499999995"/>
    <n v="2929926.75"/>
    <n v="3097134.7499999995"/>
    <n v="2929926.75"/>
  </r>
  <r>
    <x v="4"/>
    <s v="Georgia Northwestern Technical College"/>
    <m/>
    <n v="139384"/>
    <x v="9"/>
    <m/>
    <m/>
    <m/>
    <m/>
    <m/>
    <m/>
    <m/>
    <m/>
    <m/>
    <m/>
    <m/>
    <m/>
    <m/>
    <m/>
    <m/>
    <m/>
    <m/>
    <m/>
    <m/>
    <m/>
    <m/>
    <m/>
    <m/>
    <m/>
    <m/>
    <m/>
    <m/>
    <m/>
    <m/>
    <m/>
    <m/>
    <m/>
    <m/>
    <m/>
    <m/>
    <m/>
    <m/>
    <m/>
    <m/>
    <m/>
    <n v="6"/>
    <n v="6"/>
    <n v="3"/>
    <n v="3"/>
    <n v="4"/>
    <n v="4"/>
    <n v="107"/>
    <n v="104"/>
    <m/>
    <m/>
    <m/>
    <m/>
    <m/>
    <m/>
    <m/>
    <m/>
    <m/>
    <m/>
    <n v="6467413"/>
    <n v="6367106"/>
    <n v="0"/>
    <n v="0"/>
    <n v="0"/>
    <n v="0"/>
    <n v="0"/>
    <n v="0"/>
    <n v="0"/>
    <n v="0"/>
    <n v="0"/>
    <n v="0"/>
    <n v="1412"/>
    <n v="1376"/>
    <n v="0"/>
    <n v="0"/>
    <n v="0"/>
    <n v="0"/>
    <n v="0"/>
    <n v="0"/>
    <n v="0"/>
    <n v="0"/>
    <n v="0"/>
    <n v="0"/>
    <n v="4580.3208215297454"/>
    <n v="4627.2572674418607"/>
    <n v="0"/>
    <n v="0"/>
    <n v="0"/>
    <n v="0"/>
    <n v="0"/>
    <n v="0"/>
    <n v="0"/>
    <n v="0"/>
    <n v="0"/>
    <n v="0"/>
    <n v="41222.887393767713"/>
    <n v="41645.315406976748"/>
    <n v="41222.887393767713"/>
    <n v="41645.315406976748"/>
    <n v="0"/>
    <n v="0"/>
    <n v="0"/>
    <n v="0"/>
    <n v="0"/>
    <n v="0"/>
    <n v="0"/>
    <n v="0"/>
    <n v="0"/>
    <n v="0"/>
    <n v="120"/>
    <n v="117"/>
    <n v="120"/>
    <n v="117"/>
    <n v="0"/>
    <n v="0"/>
    <n v="0"/>
    <n v="0"/>
    <n v="0"/>
    <n v="0"/>
    <n v="0"/>
    <n v="0"/>
    <n v="0"/>
    <n v="0"/>
    <n v="4946746.4872521255"/>
    <n v="4872501.9026162792"/>
    <n v="4946746.4872521255"/>
    <n v="4872501.9026162792"/>
  </r>
  <r>
    <x v="4"/>
    <s v="Georgia Piedmont Technical College"/>
    <m/>
    <n v="244446"/>
    <x v="9"/>
    <m/>
    <m/>
    <m/>
    <m/>
    <m/>
    <m/>
    <m/>
    <m/>
    <m/>
    <m/>
    <m/>
    <m/>
    <m/>
    <m/>
    <m/>
    <m/>
    <m/>
    <m/>
    <m/>
    <m/>
    <m/>
    <m/>
    <m/>
    <m/>
    <m/>
    <m/>
    <m/>
    <m/>
    <m/>
    <m/>
    <m/>
    <m/>
    <m/>
    <m/>
    <m/>
    <m/>
    <m/>
    <m/>
    <m/>
    <m/>
    <m/>
    <m/>
    <m/>
    <m/>
    <m/>
    <m/>
    <n v="71"/>
    <n v="74"/>
    <m/>
    <m/>
    <m/>
    <m/>
    <m/>
    <m/>
    <m/>
    <m/>
    <m/>
    <m/>
    <n v="4149868"/>
    <n v="4172660"/>
    <n v="0"/>
    <n v="0"/>
    <n v="0"/>
    <n v="0"/>
    <n v="0"/>
    <n v="0"/>
    <n v="0"/>
    <n v="0"/>
    <n v="0"/>
    <n v="0"/>
    <n v="852"/>
    <n v="888"/>
    <n v="0"/>
    <n v="0"/>
    <n v="0"/>
    <n v="0"/>
    <n v="0"/>
    <n v="0"/>
    <n v="0"/>
    <n v="0"/>
    <n v="0"/>
    <n v="0"/>
    <n v="4870.737089201878"/>
    <n v="4698.9414414414414"/>
    <n v="0"/>
    <n v="0"/>
    <n v="0"/>
    <n v="0"/>
    <n v="0"/>
    <n v="0"/>
    <n v="0"/>
    <n v="0"/>
    <n v="0"/>
    <n v="0"/>
    <n v="43836.633802816905"/>
    <n v="42290.472972972973"/>
    <n v="43836.633802816905"/>
    <n v="42290.472972972973"/>
    <n v="0"/>
    <n v="0"/>
    <n v="0"/>
    <n v="0"/>
    <n v="0"/>
    <n v="0"/>
    <n v="0"/>
    <n v="0"/>
    <n v="0"/>
    <n v="0"/>
    <n v="71"/>
    <n v="74"/>
    <n v="71"/>
    <n v="74"/>
    <n v="0"/>
    <n v="0"/>
    <n v="0"/>
    <n v="0"/>
    <n v="0"/>
    <n v="0"/>
    <n v="0"/>
    <n v="0"/>
    <n v="0"/>
    <n v="0"/>
    <n v="3112401.0000000005"/>
    <n v="3129495"/>
    <n v="3112401.0000000005"/>
    <n v="3129495"/>
  </r>
  <r>
    <x v="4"/>
    <s v="Gwinnett Technical College"/>
    <m/>
    <n v="140012"/>
    <x v="9"/>
    <m/>
    <m/>
    <m/>
    <m/>
    <m/>
    <m/>
    <m/>
    <m/>
    <m/>
    <m/>
    <m/>
    <m/>
    <m/>
    <m/>
    <m/>
    <m/>
    <m/>
    <m/>
    <m/>
    <m/>
    <m/>
    <m/>
    <m/>
    <m/>
    <m/>
    <m/>
    <m/>
    <m/>
    <m/>
    <m/>
    <m/>
    <m/>
    <m/>
    <m/>
    <m/>
    <m/>
    <m/>
    <m/>
    <m/>
    <m/>
    <m/>
    <m/>
    <n v="5"/>
    <n v="4"/>
    <m/>
    <m/>
    <n v="97"/>
    <n v="100"/>
    <m/>
    <m/>
    <m/>
    <m/>
    <m/>
    <m/>
    <m/>
    <m/>
    <m/>
    <m/>
    <n v="7252452"/>
    <n v="6588593"/>
    <n v="0"/>
    <n v="0"/>
    <n v="0"/>
    <n v="0"/>
    <n v="0"/>
    <n v="0"/>
    <n v="0"/>
    <n v="0"/>
    <n v="0"/>
    <n v="0"/>
    <n v="1214"/>
    <n v="1240"/>
    <n v="0"/>
    <n v="0"/>
    <n v="0"/>
    <n v="0"/>
    <n v="0"/>
    <n v="0"/>
    <n v="0"/>
    <n v="0"/>
    <n v="0"/>
    <n v="0"/>
    <n v="5974.0131795716643"/>
    <n v="5313.3814516129032"/>
    <n v="0"/>
    <n v="0"/>
    <n v="0"/>
    <n v="0"/>
    <n v="0"/>
    <n v="0"/>
    <n v="0"/>
    <n v="0"/>
    <n v="0"/>
    <n v="0"/>
    <n v="53766.11861614498"/>
    <n v="47820.433064516132"/>
    <n v="53766.118616144973"/>
    <n v="47820.433064516132"/>
    <n v="0"/>
    <n v="0"/>
    <n v="0"/>
    <n v="0"/>
    <n v="0"/>
    <n v="0"/>
    <n v="0"/>
    <n v="0"/>
    <n v="0"/>
    <n v="0"/>
    <n v="102"/>
    <n v="104"/>
    <n v="102"/>
    <n v="104"/>
    <n v="0"/>
    <n v="0"/>
    <n v="0"/>
    <n v="0"/>
    <n v="0"/>
    <n v="0"/>
    <n v="0"/>
    <n v="0"/>
    <n v="0"/>
    <n v="0"/>
    <n v="5484144.0988467876"/>
    <n v="4973325.0387096778"/>
    <n v="5484144.0988467876"/>
    <n v="4973325.0387096778"/>
  </r>
  <r>
    <x v="4"/>
    <s v="Lanier Technical College"/>
    <m/>
    <n v="140243"/>
    <x v="9"/>
    <m/>
    <m/>
    <m/>
    <m/>
    <m/>
    <m/>
    <m/>
    <m/>
    <m/>
    <m/>
    <m/>
    <m/>
    <m/>
    <m/>
    <m/>
    <m/>
    <m/>
    <m/>
    <m/>
    <m/>
    <m/>
    <m/>
    <m/>
    <m/>
    <m/>
    <m/>
    <m/>
    <m/>
    <m/>
    <m/>
    <m/>
    <m/>
    <m/>
    <m/>
    <m/>
    <m/>
    <m/>
    <m/>
    <m/>
    <m/>
    <n v="7"/>
    <m/>
    <m/>
    <m/>
    <n v="3"/>
    <n v="6"/>
    <n v="82"/>
    <n v="90"/>
    <m/>
    <m/>
    <m/>
    <m/>
    <m/>
    <m/>
    <m/>
    <m/>
    <m/>
    <m/>
    <n v="4637412"/>
    <n v="5293321"/>
    <n v="0"/>
    <n v="0"/>
    <n v="0"/>
    <n v="0"/>
    <n v="0"/>
    <n v="0"/>
    <n v="0"/>
    <n v="0"/>
    <n v="0"/>
    <n v="0"/>
    <n v="1080"/>
    <n v="1146"/>
    <n v="0"/>
    <n v="0"/>
    <n v="0"/>
    <n v="0"/>
    <n v="0"/>
    <n v="0"/>
    <n v="0"/>
    <n v="0"/>
    <n v="0"/>
    <n v="0"/>
    <n v="4293.8999999999996"/>
    <n v="4618.9537521815009"/>
    <n v="0"/>
    <n v="0"/>
    <n v="0"/>
    <n v="0"/>
    <n v="0"/>
    <n v="0"/>
    <n v="0"/>
    <n v="0"/>
    <n v="0"/>
    <n v="0"/>
    <n v="38645.1"/>
    <n v="41570.583769633507"/>
    <n v="38645.1"/>
    <n v="41570.583769633507"/>
    <n v="0"/>
    <n v="0"/>
    <n v="0"/>
    <n v="0"/>
    <n v="0"/>
    <n v="0"/>
    <n v="0"/>
    <n v="0"/>
    <n v="0"/>
    <n v="0"/>
    <n v="92"/>
    <n v="96"/>
    <n v="92"/>
    <n v="96"/>
    <n v="0"/>
    <n v="0"/>
    <n v="0"/>
    <n v="0"/>
    <n v="0"/>
    <n v="0"/>
    <n v="0"/>
    <n v="0"/>
    <n v="0"/>
    <n v="0"/>
    <n v="3555349.1999999997"/>
    <n v="3990776.0418848167"/>
    <n v="3555349.1999999997"/>
    <n v="3990776.0418848167"/>
  </r>
  <r>
    <x v="4"/>
    <s v="Moultrie Technical College"/>
    <m/>
    <n v="140599"/>
    <x v="9"/>
    <m/>
    <m/>
    <m/>
    <m/>
    <m/>
    <m/>
    <m/>
    <m/>
    <m/>
    <m/>
    <m/>
    <m/>
    <m/>
    <m/>
    <m/>
    <m/>
    <m/>
    <m/>
    <m/>
    <m/>
    <m/>
    <m/>
    <m/>
    <m/>
    <m/>
    <m/>
    <m/>
    <m/>
    <m/>
    <m/>
    <m/>
    <m/>
    <m/>
    <m/>
    <m/>
    <m/>
    <m/>
    <m/>
    <m/>
    <m/>
    <m/>
    <m/>
    <n v="4"/>
    <n v="4"/>
    <m/>
    <n v="3"/>
    <n v="52"/>
    <n v="62"/>
    <m/>
    <m/>
    <m/>
    <m/>
    <m/>
    <m/>
    <m/>
    <m/>
    <m/>
    <m/>
    <n v="2808384"/>
    <n v="3550380"/>
    <n v="0"/>
    <n v="0"/>
    <n v="0"/>
    <n v="0"/>
    <n v="0"/>
    <n v="0"/>
    <n v="0"/>
    <n v="0"/>
    <n v="0"/>
    <n v="0"/>
    <n v="664"/>
    <n v="817"/>
    <n v="0"/>
    <n v="0"/>
    <n v="0"/>
    <n v="0"/>
    <n v="0"/>
    <n v="0"/>
    <n v="0"/>
    <n v="0"/>
    <n v="0"/>
    <n v="0"/>
    <n v="4229.4939759036142"/>
    <n v="4345.6303549571603"/>
    <n v="0"/>
    <n v="0"/>
    <n v="0"/>
    <n v="0"/>
    <n v="0"/>
    <n v="0"/>
    <n v="0"/>
    <n v="0"/>
    <n v="0"/>
    <n v="0"/>
    <n v="38065.445783132527"/>
    <n v="39110.673194614443"/>
    <n v="38065.445783132527"/>
    <n v="39110.673194614443"/>
    <n v="0"/>
    <n v="0"/>
    <n v="0"/>
    <n v="0"/>
    <n v="0"/>
    <n v="0"/>
    <n v="0"/>
    <n v="0"/>
    <n v="0"/>
    <n v="0"/>
    <n v="56"/>
    <n v="69"/>
    <n v="56"/>
    <n v="69"/>
    <n v="0"/>
    <n v="0"/>
    <n v="0"/>
    <n v="0"/>
    <n v="0"/>
    <n v="0"/>
    <n v="0"/>
    <n v="0"/>
    <n v="0"/>
    <n v="0"/>
    <n v="2131664.9638554216"/>
    <n v="2698636.4504283965"/>
    <n v="2131664.9638554216"/>
    <n v="2698636.4504283965"/>
  </r>
  <r>
    <x v="4"/>
    <s v="North Georgia Technical College"/>
    <m/>
    <n v="140678"/>
    <x v="9"/>
    <m/>
    <m/>
    <m/>
    <m/>
    <m/>
    <m/>
    <m/>
    <m/>
    <m/>
    <m/>
    <m/>
    <m/>
    <m/>
    <m/>
    <m/>
    <m/>
    <m/>
    <m/>
    <m/>
    <m/>
    <m/>
    <m/>
    <m/>
    <m/>
    <m/>
    <m/>
    <m/>
    <m/>
    <m/>
    <m/>
    <m/>
    <m/>
    <m/>
    <m/>
    <m/>
    <m/>
    <m/>
    <m/>
    <m/>
    <m/>
    <m/>
    <m/>
    <n v="6"/>
    <n v="4"/>
    <m/>
    <m/>
    <n v="65"/>
    <n v="64"/>
    <m/>
    <m/>
    <m/>
    <m/>
    <m/>
    <m/>
    <m/>
    <m/>
    <m/>
    <m/>
    <n v="3462239"/>
    <n v="3265463"/>
    <n v="0"/>
    <n v="0"/>
    <n v="0"/>
    <n v="0"/>
    <n v="0"/>
    <n v="0"/>
    <n v="0"/>
    <n v="0"/>
    <n v="0"/>
    <n v="0"/>
    <n v="840"/>
    <n v="808"/>
    <n v="0"/>
    <n v="0"/>
    <n v="0"/>
    <n v="0"/>
    <n v="0"/>
    <n v="0"/>
    <n v="0"/>
    <n v="0"/>
    <n v="0"/>
    <n v="0"/>
    <n v="4121.7130952380949"/>
    <n v="4041.4146039603961"/>
    <n v="0"/>
    <n v="0"/>
    <n v="0"/>
    <n v="0"/>
    <n v="0"/>
    <n v="0"/>
    <n v="0"/>
    <n v="0"/>
    <n v="0"/>
    <n v="0"/>
    <n v="37095.417857142857"/>
    <n v="36372.731435643567"/>
    <n v="37095.417857142857"/>
    <n v="36372.731435643567"/>
    <n v="0"/>
    <n v="0"/>
    <n v="0"/>
    <n v="0"/>
    <n v="0"/>
    <n v="0"/>
    <n v="0"/>
    <n v="0"/>
    <n v="0"/>
    <n v="0"/>
    <n v="71"/>
    <n v="68"/>
    <n v="71"/>
    <n v="68"/>
    <n v="0"/>
    <n v="0"/>
    <n v="0"/>
    <n v="0"/>
    <n v="0"/>
    <n v="0"/>
    <n v="0"/>
    <n v="0"/>
    <n v="0"/>
    <n v="0"/>
    <n v="2633774.6678571426"/>
    <n v="2473345.7376237623"/>
    <n v="2633774.6678571426"/>
    <n v="2473345.7376237623"/>
  </r>
  <r>
    <x v="4"/>
    <s v="Oconee Fall Line Technical College"/>
    <m/>
    <n v="420431"/>
    <x v="9"/>
    <m/>
    <m/>
    <m/>
    <m/>
    <m/>
    <m/>
    <m/>
    <m/>
    <m/>
    <m/>
    <m/>
    <m/>
    <m/>
    <m/>
    <m/>
    <m/>
    <m/>
    <m/>
    <m/>
    <m/>
    <m/>
    <m/>
    <m/>
    <m/>
    <m/>
    <m/>
    <m/>
    <m/>
    <m/>
    <m/>
    <m/>
    <m/>
    <m/>
    <m/>
    <m/>
    <m/>
    <m/>
    <m/>
    <m/>
    <m/>
    <m/>
    <m/>
    <m/>
    <m/>
    <m/>
    <m/>
    <n v="62"/>
    <n v="66"/>
    <m/>
    <m/>
    <m/>
    <m/>
    <m/>
    <m/>
    <m/>
    <m/>
    <m/>
    <m/>
    <n v="3236368"/>
    <n v="3477718"/>
    <n v="0"/>
    <n v="0"/>
    <n v="0"/>
    <n v="0"/>
    <n v="0"/>
    <n v="0"/>
    <n v="0"/>
    <n v="0"/>
    <n v="0"/>
    <n v="0"/>
    <n v="744"/>
    <n v="792"/>
    <n v="0"/>
    <n v="0"/>
    <n v="0"/>
    <n v="0"/>
    <n v="0"/>
    <n v="0"/>
    <n v="0"/>
    <n v="0"/>
    <n v="0"/>
    <n v="0"/>
    <n v="4349.9569892473119"/>
    <n v="4391.0580808080804"/>
    <n v="0"/>
    <n v="0"/>
    <n v="0"/>
    <n v="0"/>
    <n v="0"/>
    <n v="0"/>
    <n v="0"/>
    <n v="0"/>
    <n v="0"/>
    <n v="0"/>
    <n v="39149.612903225803"/>
    <n v="39519.522727272721"/>
    <n v="39149.612903225803"/>
    <n v="39519.522727272721"/>
    <n v="0"/>
    <n v="0"/>
    <n v="0"/>
    <n v="0"/>
    <n v="0"/>
    <n v="0"/>
    <n v="0"/>
    <n v="0"/>
    <n v="0"/>
    <n v="0"/>
    <n v="62"/>
    <n v="66"/>
    <n v="62"/>
    <n v="66"/>
    <n v="0"/>
    <n v="0"/>
    <n v="0"/>
    <n v="0"/>
    <n v="0"/>
    <n v="0"/>
    <n v="0"/>
    <n v="0"/>
    <n v="0"/>
    <n v="0"/>
    <n v="2427276"/>
    <n v="2608288.4999999995"/>
    <n v="2427276"/>
    <n v="2608288.4999999995"/>
  </r>
  <r>
    <x v="4"/>
    <s v="Ogeechee Technical College"/>
    <m/>
    <n v="366465"/>
    <x v="9"/>
    <m/>
    <m/>
    <m/>
    <m/>
    <m/>
    <m/>
    <m/>
    <m/>
    <m/>
    <m/>
    <m/>
    <m/>
    <m/>
    <m/>
    <m/>
    <m/>
    <m/>
    <m/>
    <m/>
    <m/>
    <m/>
    <m/>
    <m/>
    <m/>
    <m/>
    <m/>
    <m/>
    <m/>
    <m/>
    <m/>
    <m/>
    <m/>
    <m/>
    <m/>
    <m/>
    <m/>
    <m/>
    <m/>
    <m/>
    <m/>
    <m/>
    <m/>
    <m/>
    <m/>
    <m/>
    <m/>
    <n v="66"/>
    <n v="68"/>
    <m/>
    <m/>
    <m/>
    <m/>
    <m/>
    <m/>
    <m/>
    <m/>
    <m/>
    <m/>
    <n v="3230832"/>
    <n v="3492468"/>
    <n v="0"/>
    <n v="0"/>
    <n v="0"/>
    <n v="0"/>
    <n v="0"/>
    <n v="0"/>
    <n v="0"/>
    <n v="0"/>
    <n v="0"/>
    <n v="0"/>
    <n v="792"/>
    <n v="816"/>
    <n v="0"/>
    <n v="0"/>
    <n v="0"/>
    <n v="0"/>
    <n v="0"/>
    <n v="0"/>
    <n v="0"/>
    <n v="0"/>
    <n v="0"/>
    <n v="0"/>
    <n v="4079.3333333333335"/>
    <n v="4279.9852941176468"/>
    <n v="0"/>
    <n v="0"/>
    <n v="0"/>
    <n v="0"/>
    <n v="0"/>
    <n v="0"/>
    <n v="0"/>
    <n v="0"/>
    <n v="0"/>
    <n v="0"/>
    <n v="36714"/>
    <n v="38519.867647058825"/>
    <n v="36714"/>
    <n v="38519.867647058825"/>
    <n v="0"/>
    <n v="0"/>
    <n v="0"/>
    <n v="0"/>
    <n v="0"/>
    <n v="0"/>
    <n v="0"/>
    <n v="0"/>
    <n v="0"/>
    <n v="0"/>
    <n v="66"/>
    <n v="68"/>
    <n v="66"/>
    <n v="68"/>
    <n v="0"/>
    <n v="0"/>
    <n v="0"/>
    <n v="0"/>
    <n v="0"/>
    <n v="0"/>
    <n v="0"/>
    <n v="0"/>
    <n v="0"/>
    <n v="0"/>
    <n v="2423124"/>
    <n v="2619351"/>
    <n v="2423124"/>
    <n v="2619351"/>
  </r>
  <r>
    <x v="4"/>
    <s v="Savannah Technical College"/>
    <m/>
    <n v="140942"/>
    <x v="9"/>
    <m/>
    <m/>
    <m/>
    <m/>
    <m/>
    <m/>
    <m/>
    <m/>
    <m/>
    <m/>
    <m/>
    <m/>
    <m/>
    <m/>
    <m/>
    <m/>
    <m/>
    <m/>
    <m/>
    <m/>
    <m/>
    <m/>
    <m/>
    <m/>
    <m/>
    <m/>
    <m/>
    <m/>
    <m/>
    <m/>
    <m/>
    <m/>
    <m/>
    <m/>
    <m/>
    <m/>
    <m/>
    <m/>
    <m/>
    <m/>
    <m/>
    <m/>
    <m/>
    <m/>
    <n v="2"/>
    <m/>
    <n v="85"/>
    <n v="98"/>
    <m/>
    <m/>
    <m/>
    <m/>
    <m/>
    <m/>
    <m/>
    <m/>
    <m/>
    <m/>
    <n v="4722470"/>
    <n v="5258003"/>
    <n v="0"/>
    <n v="0"/>
    <n v="0"/>
    <n v="0"/>
    <n v="0"/>
    <n v="0"/>
    <n v="0"/>
    <n v="0"/>
    <n v="0"/>
    <n v="0"/>
    <n v="1042"/>
    <n v="1176"/>
    <n v="0"/>
    <n v="0"/>
    <n v="0"/>
    <n v="0"/>
    <n v="0"/>
    <n v="0"/>
    <n v="0"/>
    <n v="0"/>
    <n v="0"/>
    <n v="0"/>
    <n v="4532.1209213051825"/>
    <n v="4471.0909863945581"/>
    <n v="0"/>
    <n v="0"/>
    <n v="0"/>
    <n v="0"/>
    <n v="0"/>
    <n v="0"/>
    <n v="0"/>
    <n v="0"/>
    <n v="0"/>
    <n v="0"/>
    <n v="40789.088291746644"/>
    <n v="40239.818877551021"/>
    <n v="40789.088291746644"/>
    <n v="40239.818877551021"/>
    <n v="0"/>
    <n v="0"/>
    <n v="0"/>
    <n v="0"/>
    <n v="0"/>
    <n v="0"/>
    <n v="0"/>
    <n v="0"/>
    <n v="0"/>
    <n v="0"/>
    <n v="87"/>
    <n v="98"/>
    <n v="87"/>
    <n v="98"/>
    <n v="0"/>
    <n v="0"/>
    <n v="0"/>
    <n v="0"/>
    <n v="0"/>
    <n v="0"/>
    <n v="0"/>
    <n v="0"/>
    <n v="0"/>
    <n v="0"/>
    <n v="3548650.6813819581"/>
    <n v="3943502.25"/>
    <n v="3548650.6813819581"/>
    <n v="3943502.25"/>
  </r>
  <r>
    <x v="4"/>
    <s v="South Georgia Technical College"/>
    <m/>
    <n v="141006"/>
    <x v="9"/>
    <m/>
    <m/>
    <m/>
    <m/>
    <m/>
    <m/>
    <m/>
    <m/>
    <m/>
    <m/>
    <m/>
    <m/>
    <m/>
    <m/>
    <m/>
    <m/>
    <m/>
    <m/>
    <m/>
    <m/>
    <m/>
    <m/>
    <m/>
    <m/>
    <m/>
    <m/>
    <m/>
    <m/>
    <m/>
    <m/>
    <m/>
    <m/>
    <m/>
    <m/>
    <m/>
    <m/>
    <m/>
    <m/>
    <m/>
    <m/>
    <m/>
    <m/>
    <m/>
    <m/>
    <m/>
    <m/>
    <n v="53"/>
    <n v="55"/>
    <m/>
    <m/>
    <m/>
    <m/>
    <m/>
    <m/>
    <m/>
    <m/>
    <m/>
    <m/>
    <n v="2675877"/>
    <n v="2820455"/>
    <n v="0"/>
    <n v="0"/>
    <n v="0"/>
    <n v="0"/>
    <n v="0"/>
    <n v="0"/>
    <n v="0"/>
    <n v="0"/>
    <n v="0"/>
    <n v="0"/>
    <n v="636"/>
    <n v="660"/>
    <n v="0"/>
    <n v="0"/>
    <n v="0"/>
    <n v="0"/>
    <n v="0"/>
    <n v="0"/>
    <n v="0"/>
    <n v="0"/>
    <n v="0"/>
    <n v="0"/>
    <n v="4207.3537735849059"/>
    <n v="4273.416666666667"/>
    <n v="0"/>
    <n v="0"/>
    <n v="0"/>
    <n v="0"/>
    <n v="0"/>
    <n v="0"/>
    <n v="0"/>
    <n v="0"/>
    <n v="0"/>
    <n v="0"/>
    <n v="37866.183962264156"/>
    <n v="38460.75"/>
    <n v="37866.183962264156"/>
    <n v="38460.75"/>
    <n v="0"/>
    <n v="0"/>
    <n v="0"/>
    <n v="0"/>
    <n v="0"/>
    <n v="0"/>
    <n v="0"/>
    <n v="0"/>
    <n v="0"/>
    <n v="0"/>
    <n v="53"/>
    <n v="55"/>
    <n v="53"/>
    <n v="55"/>
    <n v="0"/>
    <n v="0"/>
    <n v="0"/>
    <n v="0"/>
    <n v="0"/>
    <n v="0"/>
    <n v="0"/>
    <n v="0"/>
    <n v="0"/>
    <n v="0"/>
    <n v="2006907.7500000002"/>
    <n v="2115341.25"/>
    <n v="2006907.7500000002"/>
    <n v="2115341.25"/>
  </r>
  <r>
    <x v="4"/>
    <s v="Southeastern Technical College"/>
    <m/>
    <n v="368911"/>
    <x v="9"/>
    <m/>
    <m/>
    <m/>
    <m/>
    <m/>
    <m/>
    <m/>
    <m/>
    <m/>
    <m/>
    <m/>
    <m/>
    <m/>
    <m/>
    <m/>
    <m/>
    <m/>
    <m/>
    <m/>
    <m/>
    <m/>
    <m/>
    <m/>
    <m/>
    <m/>
    <m/>
    <m/>
    <m/>
    <m/>
    <m/>
    <m/>
    <m/>
    <m/>
    <m/>
    <m/>
    <m/>
    <m/>
    <m/>
    <m/>
    <m/>
    <m/>
    <m/>
    <m/>
    <m/>
    <n v="9"/>
    <m/>
    <n v="62"/>
    <n v="67"/>
    <m/>
    <m/>
    <m/>
    <m/>
    <m/>
    <m/>
    <m/>
    <m/>
    <m/>
    <m/>
    <n v="3727182"/>
    <n v="3578310"/>
    <n v="0"/>
    <n v="0"/>
    <n v="0"/>
    <n v="0"/>
    <n v="0"/>
    <n v="0"/>
    <n v="0"/>
    <n v="0"/>
    <n v="0"/>
    <n v="0"/>
    <n v="843"/>
    <n v="804"/>
    <n v="0"/>
    <n v="0"/>
    <n v="0"/>
    <n v="0"/>
    <n v="0"/>
    <n v="0"/>
    <n v="0"/>
    <n v="0"/>
    <n v="0"/>
    <n v="0"/>
    <n v="4421.3309608540922"/>
    <n v="4450.6343283582091"/>
    <n v="0"/>
    <n v="0"/>
    <n v="0"/>
    <n v="0"/>
    <n v="0"/>
    <n v="0"/>
    <n v="0"/>
    <n v="0"/>
    <n v="0"/>
    <n v="0"/>
    <n v="39791.978647686832"/>
    <n v="40055.708955223883"/>
    <n v="39791.978647686832"/>
    <n v="40055.708955223883"/>
    <n v="0"/>
    <n v="0"/>
    <n v="0"/>
    <n v="0"/>
    <n v="0"/>
    <n v="0"/>
    <n v="0"/>
    <n v="0"/>
    <n v="0"/>
    <n v="0"/>
    <n v="71"/>
    <n v="67"/>
    <n v="71"/>
    <n v="67"/>
    <n v="0"/>
    <n v="0"/>
    <n v="0"/>
    <n v="0"/>
    <n v="0"/>
    <n v="0"/>
    <n v="0"/>
    <n v="0"/>
    <n v="0"/>
    <n v="0"/>
    <n v="2825230.4839857649"/>
    <n v="2683732.5"/>
    <n v="2825230.4839857649"/>
    <n v="2683732.5"/>
  </r>
  <r>
    <x v="4"/>
    <s v="Southern Crescent Technical College"/>
    <m/>
    <n v="139986"/>
    <x v="9"/>
    <m/>
    <m/>
    <m/>
    <m/>
    <m/>
    <m/>
    <m/>
    <m/>
    <m/>
    <m/>
    <m/>
    <m/>
    <m/>
    <m/>
    <m/>
    <m/>
    <m/>
    <m/>
    <m/>
    <m/>
    <m/>
    <m/>
    <m/>
    <m/>
    <m/>
    <m/>
    <m/>
    <m/>
    <m/>
    <m/>
    <m/>
    <m/>
    <m/>
    <m/>
    <m/>
    <m/>
    <m/>
    <m/>
    <m/>
    <m/>
    <m/>
    <m/>
    <m/>
    <m/>
    <m/>
    <m/>
    <n v="107"/>
    <n v="115"/>
    <m/>
    <m/>
    <m/>
    <m/>
    <m/>
    <m/>
    <m/>
    <m/>
    <m/>
    <m/>
    <n v="5847655"/>
    <n v="6185388"/>
    <n v="0"/>
    <n v="0"/>
    <n v="0"/>
    <n v="0"/>
    <n v="0"/>
    <n v="0"/>
    <n v="0"/>
    <n v="0"/>
    <n v="0"/>
    <n v="0"/>
    <n v="1284"/>
    <n v="1380"/>
    <n v="0"/>
    <n v="0"/>
    <n v="0"/>
    <n v="0"/>
    <n v="0"/>
    <n v="0"/>
    <n v="0"/>
    <n v="0"/>
    <n v="0"/>
    <n v="0"/>
    <n v="4554.2484423676015"/>
    <n v="4482.1652173913044"/>
    <n v="0"/>
    <n v="0"/>
    <n v="0"/>
    <n v="0"/>
    <n v="0"/>
    <n v="0"/>
    <n v="0"/>
    <n v="0"/>
    <n v="0"/>
    <n v="0"/>
    <n v="40988.235981308411"/>
    <n v="40339.486956521738"/>
    <n v="40988.235981308411"/>
    <n v="40339.486956521738"/>
    <n v="0"/>
    <n v="0"/>
    <n v="0"/>
    <n v="0"/>
    <n v="0"/>
    <n v="0"/>
    <n v="0"/>
    <n v="0"/>
    <n v="0"/>
    <n v="0"/>
    <n v="107"/>
    <n v="115"/>
    <n v="107"/>
    <n v="115"/>
    <n v="0"/>
    <n v="0"/>
    <n v="0"/>
    <n v="0"/>
    <n v="0"/>
    <n v="0"/>
    <n v="0"/>
    <n v="0"/>
    <n v="0"/>
    <n v="0"/>
    <n v="4385741.25"/>
    <n v="4639041"/>
    <n v="4385741.25"/>
    <n v="4639041"/>
  </r>
  <r>
    <x v="4"/>
    <s v="Southwest Georgia Technical College"/>
    <m/>
    <n v="141158"/>
    <x v="9"/>
    <m/>
    <m/>
    <m/>
    <m/>
    <m/>
    <m/>
    <m/>
    <m/>
    <m/>
    <m/>
    <m/>
    <m/>
    <m/>
    <m/>
    <m/>
    <m/>
    <m/>
    <m/>
    <m/>
    <m/>
    <m/>
    <m/>
    <m/>
    <m/>
    <m/>
    <m/>
    <m/>
    <m/>
    <m/>
    <m/>
    <m/>
    <m/>
    <m/>
    <m/>
    <m/>
    <m/>
    <m/>
    <m/>
    <m/>
    <m/>
    <m/>
    <m/>
    <n v="1"/>
    <n v="1"/>
    <m/>
    <m/>
    <n v="44"/>
    <n v="46"/>
    <m/>
    <m/>
    <m/>
    <m/>
    <m/>
    <m/>
    <m/>
    <m/>
    <m/>
    <m/>
    <n v="2489131"/>
    <n v="2636051"/>
    <n v="0"/>
    <n v="0"/>
    <n v="0"/>
    <n v="0"/>
    <n v="0"/>
    <n v="0"/>
    <n v="0"/>
    <n v="0"/>
    <n v="0"/>
    <n v="0"/>
    <n v="538"/>
    <n v="562"/>
    <n v="0"/>
    <n v="0"/>
    <n v="0"/>
    <n v="0"/>
    <n v="0"/>
    <n v="0"/>
    <n v="0"/>
    <n v="0"/>
    <n v="0"/>
    <n v="0"/>
    <n v="4626.6375464684015"/>
    <n v="4690.4822064056943"/>
    <n v="0"/>
    <n v="0"/>
    <n v="0"/>
    <n v="0"/>
    <n v="0"/>
    <n v="0"/>
    <n v="0"/>
    <n v="0"/>
    <n v="0"/>
    <n v="0"/>
    <n v="41639.737918215615"/>
    <n v="42214.339857651248"/>
    <n v="41639.737918215615"/>
    <n v="42214.339857651248"/>
    <n v="0"/>
    <n v="0"/>
    <n v="0"/>
    <n v="0"/>
    <n v="0"/>
    <n v="0"/>
    <n v="0"/>
    <n v="0"/>
    <n v="0"/>
    <n v="0"/>
    <n v="45"/>
    <n v="47"/>
    <n v="45"/>
    <n v="47"/>
    <n v="0"/>
    <n v="0"/>
    <n v="0"/>
    <n v="0"/>
    <n v="0"/>
    <n v="0"/>
    <n v="0"/>
    <n v="0"/>
    <n v="0"/>
    <n v="0"/>
    <n v="1873788.2063197026"/>
    <n v="1984073.9733096086"/>
    <n v="1873788.2063197026"/>
    <n v="1984073.9733096086"/>
  </r>
  <r>
    <x v="4"/>
    <s v="West Georgia Technical College"/>
    <m/>
    <n v="139278"/>
    <x v="9"/>
    <m/>
    <m/>
    <m/>
    <m/>
    <m/>
    <m/>
    <m/>
    <m/>
    <m/>
    <m/>
    <m/>
    <m/>
    <m/>
    <m/>
    <m/>
    <m/>
    <m/>
    <m/>
    <m/>
    <m/>
    <m/>
    <m/>
    <m/>
    <m/>
    <m/>
    <m/>
    <m/>
    <m/>
    <m/>
    <m/>
    <m/>
    <m/>
    <m/>
    <m/>
    <m/>
    <m/>
    <m/>
    <m/>
    <m/>
    <m/>
    <m/>
    <m/>
    <m/>
    <n v="5"/>
    <m/>
    <m/>
    <n v="136"/>
    <n v="134"/>
    <m/>
    <m/>
    <m/>
    <m/>
    <m/>
    <m/>
    <m/>
    <m/>
    <m/>
    <m/>
    <n v="6760984"/>
    <n v="6832122"/>
    <n v="0"/>
    <n v="0"/>
    <n v="0"/>
    <n v="0"/>
    <n v="0"/>
    <n v="0"/>
    <n v="0"/>
    <n v="0"/>
    <n v="0"/>
    <n v="0"/>
    <n v="1632"/>
    <n v="1658"/>
    <n v="0"/>
    <n v="0"/>
    <n v="0"/>
    <n v="0"/>
    <n v="0"/>
    <n v="0"/>
    <n v="0"/>
    <n v="0"/>
    <n v="0"/>
    <n v="0"/>
    <n v="4142.7598039215691"/>
    <n v="4120.7008443908326"/>
    <n v="0"/>
    <n v="0"/>
    <n v="0"/>
    <n v="0"/>
    <n v="0"/>
    <n v="0"/>
    <n v="0"/>
    <n v="0"/>
    <n v="0"/>
    <n v="0"/>
    <n v="37284.838235294119"/>
    <n v="37086.307599517495"/>
    <n v="37284.838235294119"/>
    <n v="37086.307599517495"/>
    <n v="0"/>
    <n v="0"/>
    <n v="0"/>
    <n v="0"/>
    <n v="0"/>
    <n v="0"/>
    <n v="0"/>
    <n v="0"/>
    <n v="0"/>
    <n v="0"/>
    <n v="136"/>
    <n v="139"/>
    <n v="136"/>
    <n v="139"/>
    <n v="0"/>
    <n v="0"/>
    <n v="0"/>
    <n v="0"/>
    <n v="0"/>
    <n v="0"/>
    <n v="0"/>
    <n v="0"/>
    <n v="0"/>
    <n v="0"/>
    <n v="5070738"/>
    <n v="5154996.756332932"/>
    <n v="5070738"/>
    <n v="5154996.756332932"/>
  </r>
  <r>
    <x v="4"/>
    <s v="Wiregrass Georgia Technical College"/>
    <m/>
    <n v="141255"/>
    <x v="9"/>
    <m/>
    <m/>
    <m/>
    <m/>
    <m/>
    <m/>
    <m/>
    <m/>
    <m/>
    <m/>
    <m/>
    <m/>
    <m/>
    <m/>
    <m/>
    <m/>
    <m/>
    <m/>
    <m/>
    <m/>
    <m/>
    <m/>
    <m/>
    <m/>
    <m/>
    <m/>
    <m/>
    <m/>
    <m/>
    <m/>
    <m/>
    <m/>
    <m/>
    <m/>
    <m/>
    <m/>
    <m/>
    <m/>
    <m/>
    <m/>
    <m/>
    <m/>
    <m/>
    <n v="5"/>
    <n v="6"/>
    <n v="6"/>
    <n v="106"/>
    <n v="106"/>
    <m/>
    <m/>
    <m/>
    <m/>
    <m/>
    <m/>
    <m/>
    <m/>
    <m/>
    <m/>
    <n v="6092408"/>
    <n v="5526738"/>
    <n v="0"/>
    <n v="0"/>
    <n v="0"/>
    <n v="0"/>
    <n v="0"/>
    <n v="0"/>
    <n v="0"/>
    <n v="0"/>
    <n v="0"/>
    <n v="0"/>
    <n v="1338"/>
    <n v="1388"/>
    <n v="0"/>
    <n v="0"/>
    <n v="0"/>
    <n v="0"/>
    <n v="0"/>
    <n v="0"/>
    <n v="0"/>
    <n v="0"/>
    <n v="0"/>
    <n v="0"/>
    <n v="4553.3692077727956"/>
    <n v="3981.7997118155617"/>
    <n v="0"/>
    <n v="0"/>
    <n v="0"/>
    <n v="0"/>
    <n v="0"/>
    <n v="0"/>
    <n v="0"/>
    <n v="0"/>
    <n v="0"/>
    <n v="0"/>
    <n v="40980.322869955162"/>
    <n v="35836.197406340056"/>
    <n v="40980.322869955162"/>
    <n v="35836.197406340056"/>
    <n v="0"/>
    <n v="0"/>
    <n v="0"/>
    <n v="0"/>
    <n v="0"/>
    <n v="0"/>
    <n v="0"/>
    <n v="0"/>
    <n v="0"/>
    <n v="0"/>
    <n v="112"/>
    <n v="117"/>
    <n v="112"/>
    <n v="117"/>
    <n v="0"/>
    <n v="0"/>
    <n v="0"/>
    <n v="0"/>
    <n v="0"/>
    <n v="0"/>
    <n v="0"/>
    <n v="0"/>
    <n v="0"/>
    <n v="0"/>
    <n v="4589796.1614349782"/>
    <n v="4192835.0965417866"/>
    <n v="4589796.1614349782"/>
    <n v="4192835.0965417866"/>
  </r>
  <r>
    <x v="3"/>
    <s v="Broward College "/>
    <m/>
    <n v="132709"/>
    <x v="11"/>
    <m/>
    <m/>
    <m/>
    <m/>
    <m/>
    <m/>
    <m/>
    <m/>
    <m/>
    <m/>
    <m/>
    <m/>
    <m/>
    <m/>
    <m/>
    <m/>
    <m/>
    <m/>
    <m/>
    <m/>
    <m/>
    <m/>
    <m/>
    <m/>
    <m/>
    <m/>
    <m/>
    <m/>
    <m/>
    <m/>
    <m/>
    <m/>
    <m/>
    <m/>
    <m/>
    <m/>
    <m/>
    <m/>
    <m/>
    <m/>
    <n v="406"/>
    <n v="405"/>
    <m/>
    <m/>
    <m/>
    <m/>
    <m/>
    <m/>
    <m/>
    <m/>
    <m/>
    <m/>
    <m/>
    <m/>
    <m/>
    <m/>
    <m/>
    <m/>
    <n v="23668176"/>
    <n v="24246945"/>
    <n v="0"/>
    <n v="0"/>
    <n v="0"/>
    <n v="0"/>
    <n v="0"/>
    <n v="0"/>
    <n v="0"/>
    <n v="0"/>
    <n v="0"/>
    <n v="0"/>
    <n v="3654"/>
    <n v="3645"/>
    <n v="0"/>
    <n v="0"/>
    <n v="0"/>
    <n v="0"/>
    <n v="0"/>
    <n v="0"/>
    <n v="0"/>
    <n v="0"/>
    <n v="0"/>
    <n v="0"/>
    <n v="6477.333333333333"/>
    <n v="6652.1111111111113"/>
    <n v="0"/>
    <n v="0"/>
    <n v="0"/>
    <n v="0"/>
    <n v="0"/>
    <n v="0"/>
    <n v="0"/>
    <n v="0"/>
    <n v="0"/>
    <n v="0"/>
    <n v="58296"/>
    <n v="59869"/>
    <n v="58296"/>
    <n v="59869"/>
    <n v="0"/>
    <n v="0"/>
    <n v="0"/>
    <n v="0"/>
    <n v="0"/>
    <n v="0"/>
    <n v="0"/>
    <n v="0"/>
    <n v="0"/>
    <n v="0"/>
    <n v="406"/>
    <n v="405"/>
    <n v="406"/>
    <n v="405"/>
    <n v="0"/>
    <n v="0"/>
    <n v="0"/>
    <n v="0"/>
    <n v="0"/>
    <n v="0"/>
    <n v="0"/>
    <n v="0"/>
    <n v="0"/>
    <n v="0"/>
    <n v="23668176"/>
    <n v="24246945"/>
    <n v="23668176"/>
    <n v="24246945"/>
  </r>
  <r>
    <x v="3"/>
    <s v="Chipola College "/>
    <m/>
    <n v="133021"/>
    <x v="11"/>
    <m/>
    <m/>
    <m/>
    <m/>
    <m/>
    <m/>
    <m/>
    <m/>
    <m/>
    <m/>
    <m/>
    <m/>
    <m/>
    <m/>
    <m/>
    <m/>
    <m/>
    <m/>
    <m/>
    <m/>
    <m/>
    <m/>
    <m/>
    <m/>
    <m/>
    <m/>
    <m/>
    <m/>
    <m/>
    <m/>
    <m/>
    <m/>
    <m/>
    <m/>
    <m/>
    <m/>
    <m/>
    <m/>
    <m/>
    <m/>
    <n v="42"/>
    <n v="43"/>
    <m/>
    <m/>
    <m/>
    <m/>
    <m/>
    <m/>
    <m/>
    <m/>
    <m/>
    <m/>
    <m/>
    <m/>
    <m/>
    <m/>
    <m/>
    <m/>
    <n v="1927464"/>
    <n v="1948115"/>
    <n v="0"/>
    <n v="0"/>
    <n v="0"/>
    <n v="0"/>
    <n v="0"/>
    <n v="0"/>
    <n v="0"/>
    <n v="0"/>
    <n v="0"/>
    <n v="0"/>
    <n v="378"/>
    <n v="387"/>
    <n v="0"/>
    <n v="0"/>
    <n v="0"/>
    <n v="0"/>
    <n v="0"/>
    <n v="0"/>
    <n v="0"/>
    <n v="0"/>
    <n v="0"/>
    <n v="0"/>
    <n v="5099.1111111111113"/>
    <n v="5033.8888888888887"/>
    <n v="0"/>
    <n v="0"/>
    <n v="0"/>
    <n v="0"/>
    <n v="0"/>
    <n v="0"/>
    <n v="0"/>
    <n v="0"/>
    <n v="0"/>
    <n v="0"/>
    <n v="45892"/>
    <n v="45305"/>
    <n v="45892"/>
    <n v="45305"/>
    <n v="0"/>
    <n v="0"/>
    <n v="0"/>
    <n v="0"/>
    <n v="0"/>
    <n v="0"/>
    <n v="0"/>
    <n v="0"/>
    <n v="0"/>
    <n v="0"/>
    <n v="42"/>
    <n v="43"/>
    <n v="42"/>
    <n v="43"/>
    <n v="0"/>
    <n v="0"/>
    <n v="0"/>
    <n v="0"/>
    <n v="0"/>
    <n v="0"/>
    <n v="0"/>
    <n v="0"/>
    <n v="0"/>
    <n v="0"/>
    <n v="1927464"/>
    <n v="1948115"/>
    <n v="1927464"/>
    <n v="1948115"/>
  </r>
  <r>
    <x v="3"/>
    <s v="Daytona State College "/>
    <m/>
    <n v="133386"/>
    <x v="11"/>
    <m/>
    <m/>
    <m/>
    <m/>
    <m/>
    <m/>
    <m/>
    <m/>
    <m/>
    <m/>
    <m/>
    <m/>
    <m/>
    <m/>
    <m/>
    <m/>
    <m/>
    <m/>
    <m/>
    <m/>
    <m/>
    <m/>
    <m/>
    <m/>
    <m/>
    <m/>
    <m/>
    <m/>
    <m/>
    <m/>
    <m/>
    <m/>
    <m/>
    <m/>
    <m/>
    <m/>
    <m/>
    <m/>
    <m/>
    <m/>
    <n v="307"/>
    <n v="303"/>
    <m/>
    <m/>
    <m/>
    <m/>
    <m/>
    <m/>
    <m/>
    <m/>
    <m/>
    <m/>
    <m/>
    <m/>
    <m/>
    <m/>
    <m/>
    <m/>
    <n v="17933712"/>
    <n v="18083646"/>
    <n v="0"/>
    <n v="0"/>
    <n v="0"/>
    <n v="0"/>
    <n v="0"/>
    <n v="0"/>
    <n v="0"/>
    <n v="0"/>
    <n v="0"/>
    <n v="0"/>
    <n v="2763"/>
    <n v="2727"/>
    <n v="0"/>
    <n v="0"/>
    <n v="0"/>
    <n v="0"/>
    <n v="0"/>
    <n v="0"/>
    <n v="0"/>
    <n v="0"/>
    <n v="0"/>
    <n v="0"/>
    <n v="6490.666666666667"/>
    <n v="6631.333333333333"/>
    <n v="0"/>
    <n v="0"/>
    <n v="0"/>
    <n v="0"/>
    <n v="0"/>
    <n v="0"/>
    <n v="0"/>
    <n v="0"/>
    <n v="0"/>
    <n v="0"/>
    <n v="58416"/>
    <n v="59682"/>
    <n v="58416"/>
    <n v="59682"/>
    <n v="0"/>
    <n v="0"/>
    <n v="0"/>
    <n v="0"/>
    <n v="0"/>
    <n v="0"/>
    <n v="0"/>
    <n v="0"/>
    <n v="0"/>
    <n v="0"/>
    <n v="307"/>
    <n v="303"/>
    <n v="307"/>
    <n v="303"/>
    <n v="0"/>
    <n v="0"/>
    <n v="0"/>
    <n v="0"/>
    <n v="0"/>
    <n v="0"/>
    <n v="0"/>
    <n v="0"/>
    <n v="0"/>
    <n v="0"/>
    <n v="17933712"/>
    <n v="18083646"/>
    <n v="17933712"/>
    <n v="18083646"/>
  </r>
  <r>
    <x v="3"/>
    <s v="Florida SouthWestern State College"/>
    <m/>
    <n v="133508"/>
    <x v="11"/>
    <m/>
    <m/>
    <m/>
    <m/>
    <m/>
    <m/>
    <m/>
    <m/>
    <m/>
    <m/>
    <m/>
    <m/>
    <m/>
    <m/>
    <m/>
    <m/>
    <m/>
    <m/>
    <m/>
    <m/>
    <m/>
    <m/>
    <m/>
    <m/>
    <m/>
    <m/>
    <m/>
    <m/>
    <m/>
    <m/>
    <m/>
    <m/>
    <m/>
    <m/>
    <m/>
    <m/>
    <m/>
    <m/>
    <m/>
    <m/>
    <n v="170"/>
    <n v="172"/>
    <m/>
    <m/>
    <m/>
    <m/>
    <m/>
    <m/>
    <m/>
    <m/>
    <m/>
    <m/>
    <m/>
    <m/>
    <m/>
    <m/>
    <m/>
    <m/>
    <n v="9548050"/>
    <n v="9756528"/>
    <n v="0"/>
    <n v="0"/>
    <n v="0"/>
    <n v="0"/>
    <n v="0"/>
    <n v="0"/>
    <n v="0"/>
    <n v="0"/>
    <n v="0"/>
    <n v="0"/>
    <n v="1530"/>
    <n v="1548"/>
    <n v="0"/>
    <n v="0"/>
    <n v="0"/>
    <n v="0"/>
    <n v="0"/>
    <n v="0"/>
    <n v="0"/>
    <n v="0"/>
    <n v="0"/>
    <n v="0"/>
    <n v="6240.5555555555557"/>
    <n v="6302.666666666667"/>
    <n v="0"/>
    <n v="0"/>
    <n v="0"/>
    <n v="0"/>
    <n v="0"/>
    <n v="0"/>
    <n v="0"/>
    <n v="0"/>
    <n v="0"/>
    <n v="0"/>
    <n v="56165"/>
    <n v="56724"/>
    <n v="56165"/>
    <n v="56724"/>
    <n v="0"/>
    <n v="0"/>
    <n v="0"/>
    <n v="0"/>
    <n v="0"/>
    <n v="0"/>
    <n v="0"/>
    <n v="0"/>
    <n v="0"/>
    <n v="0"/>
    <n v="170"/>
    <n v="172"/>
    <n v="170"/>
    <n v="172"/>
    <n v="0"/>
    <n v="0"/>
    <n v="0"/>
    <n v="0"/>
    <n v="0"/>
    <n v="0"/>
    <n v="0"/>
    <n v="0"/>
    <n v="0"/>
    <n v="0"/>
    <n v="9548050"/>
    <n v="9756528"/>
    <n v="9548050"/>
    <n v="9756528"/>
  </r>
  <r>
    <x v="3"/>
    <s v="Florida State College at Jacksonville"/>
    <m/>
    <n v="133702"/>
    <x v="11"/>
    <m/>
    <m/>
    <m/>
    <m/>
    <m/>
    <m/>
    <m/>
    <m/>
    <m/>
    <m/>
    <m/>
    <m/>
    <m/>
    <m/>
    <m/>
    <m/>
    <m/>
    <m/>
    <m/>
    <m/>
    <m/>
    <m/>
    <m/>
    <m/>
    <m/>
    <m/>
    <m/>
    <m/>
    <m/>
    <m/>
    <m/>
    <m/>
    <m/>
    <m/>
    <m/>
    <m/>
    <m/>
    <m/>
    <m/>
    <m/>
    <n v="404"/>
    <n v="409"/>
    <m/>
    <m/>
    <m/>
    <m/>
    <m/>
    <m/>
    <m/>
    <m/>
    <m/>
    <m/>
    <m/>
    <m/>
    <m/>
    <m/>
    <m/>
    <m/>
    <n v="21177276"/>
    <n v="21184973"/>
    <n v="0"/>
    <n v="0"/>
    <n v="0"/>
    <n v="0"/>
    <n v="0"/>
    <n v="0"/>
    <n v="0"/>
    <n v="0"/>
    <n v="0"/>
    <n v="0"/>
    <n v="3636"/>
    <n v="3681"/>
    <n v="0"/>
    <n v="0"/>
    <n v="0"/>
    <n v="0"/>
    <n v="0"/>
    <n v="0"/>
    <n v="0"/>
    <n v="0"/>
    <n v="0"/>
    <n v="0"/>
    <n v="5824.333333333333"/>
    <n v="5755.2222222222226"/>
    <n v="0"/>
    <n v="0"/>
    <n v="0"/>
    <n v="0"/>
    <n v="0"/>
    <n v="0"/>
    <n v="0"/>
    <n v="0"/>
    <n v="0"/>
    <n v="0"/>
    <n v="52419"/>
    <n v="51797"/>
    <n v="52419"/>
    <n v="51797"/>
    <n v="0"/>
    <n v="0"/>
    <n v="0"/>
    <n v="0"/>
    <n v="0"/>
    <n v="0"/>
    <n v="0"/>
    <n v="0"/>
    <n v="0"/>
    <n v="0"/>
    <n v="404"/>
    <n v="409"/>
    <n v="404"/>
    <n v="409"/>
    <n v="0"/>
    <n v="0"/>
    <n v="0"/>
    <n v="0"/>
    <n v="0"/>
    <n v="0"/>
    <n v="0"/>
    <n v="0"/>
    <n v="0"/>
    <n v="0"/>
    <n v="21177276"/>
    <n v="21184973"/>
    <n v="21177276"/>
    <n v="21184973"/>
  </r>
  <r>
    <x v="3"/>
    <s v="Indian River State College "/>
    <m/>
    <n v="134608"/>
    <x v="11"/>
    <m/>
    <m/>
    <m/>
    <m/>
    <m/>
    <m/>
    <m/>
    <m/>
    <m/>
    <m/>
    <m/>
    <m/>
    <m/>
    <m/>
    <m/>
    <m/>
    <m/>
    <m/>
    <m/>
    <m/>
    <m/>
    <m/>
    <m/>
    <m/>
    <m/>
    <m/>
    <m/>
    <m/>
    <m/>
    <m/>
    <m/>
    <m/>
    <m/>
    <m/>
    <m/>
    <m/>
    <m/>
    <m/>
    <m/>
    <m/>
    <n v="207"/>
    <n v="211"/>
    <m/>
    <m/>
    <m/>
    <m/>
    <m/>
    <m/>
    <m/>
    <m/>
    <m/>
    <m/>
    <m/>
    <m/>
    <m/>
    <m/>
    <m/>
    <m/>
    <n v="15113484"/>
    <n v="15572011"/>
    <n v="0"/>
    <n v="0"/>
    <n v="0"/>
    <n v="0"/>
    <n v="0"/>
    <n v="0"/>
    <n v="0"/>
    <n v="0"/>
    <n v="0"/>
    <n v="0"/>
    <n v="1863"/>
    <n v="1899"/>
    <n v="0"/>
    <n v="0"/>
    <n v="0"/>
    <n v="0"/>
    <n v="0"/>
    <n v="0"/>
    <n v="0"/>
    <n v="0"/>
    <n v="0"/>
    <n v="0"/>
    <n v="8112.4444444444443"/>
    <n v="8200.1111111111113"/>
    <n v="0"/>
    <n v="0"/>
    <n v="0"/>
    <n v="0"/>
    <n v="0"/>
    <n v="0"/>
    <n v="0"/>
    <n v="0"/>
    <n v="0"/>
    <n v="0"/>
    <n v="73012"/>
    <n v="73801"/>
    <n v="73012"/>
    <n v="73801"/>
    <n v="0"/>
    <n v="0"/>
    <n v="0"/>
    <n v="0"/>
    <n v="0"/>
    <n v="0"/>
    <n v="0"/>
    <n v="0"/>
    <n v="0"/>
    <n v="0"/>
    <n v="207"/>
    <n v="211"/>
    <n v="207"/>
    <n v="211"/>
    <n v="0"/>
    <n v="0"/>
    <n v="0"/>
    <n v="0"/>
    <n v="0"/>
    <n v="0"/>
    <n v="0"/>
    <n v="0"/>
    <n v="0"/>
    <n v="0"/>
    <n v="15113484"/>
    <n v="15572011"/>
    <n v="15113484"/>
    <n v="15572011"/>
  </r>
  <r>
    <x v="3"/>
    <s v="Miami Dade College "/>
    <m/>
    <n v="135717"/>
    <x v="11"/>
    <m/>
    <m/>
    <m/>
    <m/>
    <m/>
    <m/>
    <m/>
    <m/>
    <m/>
    <m/>
    <m/>
    <m/>
    <m/>
    <m/>
    <m/>
    <m/>
    <m/>
    <m/>
    <m/>
    <m/>
    <m/>
    <m/>
    <m/>
    <m/>
    <m/>
    <m/>
    <m/>
    <m/>
    <m/>
    <m/>
    <m/>
    <m/>
    <m/>
    <m/>
    <m/>
    <m/>
    <m/>
    <m/>
    <m/>
    <m/>
    <n v="733"/>
    <n v="725"/>
    <m/>
    <m/>
    <m/>
    <m/>
    <m/>
    <m/>
    <m/>
    <m/>
    <m/>
    <m/>
    <m/>
    <m/>
    <m/>
    <m/>
    <m/>
    <m/>
    <n v="45459927"/>
    <n v="45996900"/>
    <n v="0"/>
    <n v="0"/>
    <n v="0"/>
    <n v="0"/>
    <n v="0"/>
    <n v="0"/>
    <n v="0"/>
    <n v="0"/>
    <n v="0"/>
    <n v="0"/>
    <n v="6597"/>
    <n v="6525"/>
    <n v="0"/>
    <n v="0"/>
    <n v="0"/>
    <n v="0"/>
    <n v="0"/>
    <n v="0"/>
    <n v="0"/>
    <n v="0"/>
    <n v="0"/>
    <n v="0"/>
    <n v="6891"/>
    <n v="7049.333333333333"/>
    <n v="0"/>
    <n v="0"/>
    <n v="0"/>
    <n v="0"/>
    <n v="0"/>
    <n v="0"/>
    <n v="0"/>
    <n v="0"/>
    <n v="0"/>
    <n v="0"/>
    <n v="62019"/>
    <n v="63444"/>
    <n v="62019"/>
    <n v="63444"/>
    <n v="0"/>
    <n v="0"/>
    <n v="0"/>
    <n v="0"/>
    <n v="0"/>
    <n v="0"/>
    <n v="0"/>
    <n v="0"/>
    <n v="0"/>
    <n v="0"/>
    <n v="733"/>
    <n v="725"/>
    <n v="733"/>
    <n v="725"/>
    <n v="0"/>
    <n v="0"/>
    <n v="0"/>
    <n v="0"/>
    <n v="0"/>
    <n v="0"/>
    <n v="0"/>
    <n v="0"/>
    <n v="0"/>
    <n v="0"/>
    <n v="45459927"/>
    <n v="45996900"/>
    <n v="45459927"/>
    <n v="45996900"/>
  </r>
  <r>
    <x v="3"/>
    <s v="Northwest Florida State College"/>
    <m/>
    <n v="136233"/>
    <x v="11"/>
    <m/>
    <m/>
    <m/>
    <m/>
    <m/>
    <m/>
    <m/>
    <m/>
    <m/>
    <m/>
    <m/>
    <m/>
    <m/>
    <m/>
    <m/>
    <m/>
    <m/>
    <m/>
    <m/>
    <m/>
    <m/>
    <m/>
    <m/>
    <m/>
    <m/>
    <m/>
    <m/>
    <m/>
    <m/>
    <m/>
    <m/>
    <m/>
    <m/>
    <m/>
    <m/>
    <m/>
    <m/>
    <m/>
    <m/>
    <m/>
    <n v="100"/>
    <n v="99"/>
    <m/>
    <m/>
    <m/>
    <m/>
    <m/>
    <m/>
    <m/>
    <m/>
    <m/>
    <m/>
    <m/>
    <m/>
    <m/>
    <m/>
    <m/>
    <m/>
    <n v="5607000"/>
    <n v="5538060"/>
    <n v="0"/>
    <n v="0"/>
    <n v="0"/>
    <n v="0"/>
    <n v="0"/>
    <n v="0"/>
    <n v="0"/>
    <n v="0"/>
    <n v="0"/>
    <n v="0"/>
    <n v="900"/>
    <n v="891"/>
    <n v="0"/>
    <n v="0"/>
    <n v="0"/>
    <n v="0"/>
    <n v="0"/>
    <n v="0"/>
    <n v="0"/>
    <n v="0"/>
    <n v="0"/>
    <n v="0"/>
    <n v="6230"/>
    <n v="6215.5555555555557"/>
    <n v="0"/>
    <n v="0"/>
    <n v="0"/>
    <n v="0"/>
    <n v="0"/>
    <n v="0"/>
    <n v="0"/>
    <n v="0"/>
    <n v="0"/>
    <n v="0"/>
    <n v="56070"/>
    <n v="55940"/>
    <n v="56070"/>
    <n v="55940"/>
    <n v="0"/>
    <n v="0"/>
    <n v="0"/>
    <n v="0"/>
    <n v="0"/>
    <n v="0"/>
    <n v="0"/>
    <n v="0"/>
    <n v="0"/>
    <n v="0"/>
    <n v="100"/>
    <n v="99"/>
    <n v="100"/>
    <n v="99"/>
    <n v="0"/>
    <n v="0"/>
    <n v="0"/>
    <n v="0"/>
    <n v="0"/>
    <n v="0"/>
    <n v="0"/>
    <n v="0"/>
    <n v="0"/>
    <n v="0"/>
    <n v="5607000"/>
    <n v="5538060"/>
    <n v="5607000"/>
    <n v="5538060"/>
  </r>
  <r>
    <x v="3"/>
    <s v="Palm Beach State College "/>
    <m/>
    <n v="136358"/>
    <x v="11"/>
    <m/>
    <m/>
    <m/>
    <m/>
    <m/>
    <m/>
    <m/>
    <m/>
    <m/>
    <m/>
    <m/>
    <m/>
    <m/>
    <m/>
    <m/>
    <m/>
    <m/>
    <m/>
    <m/>
    <m/>
    <m/>
    <m/>
    <m/>
    <m/>
    <m/>
    <m/>
    <m/>
    <m/>
    <m/>
    <m/>
    <m/>
    <m/>
    <m/>
    <m/>
    <m/>
    <m/>
    <m/>
    <m/>
    <m/>
    <m/>
    <n v="282"/>
    <n v="300"/>
    <m/>
    <m/>
    <m/>
    <m/>
    <m/>
    <m/>
    <m/>
    <m/>
    <m/>
    <m/>
    <m/>
    <m/>
    <m/>
    <m/>
    <m/>
    <m/>
    <n v="15446832"/>
    <n v="16178100"/>
    <n v="0"/>
    <n v="0"/>
    <n v="0"/>
    <n v="0"/>
    <n v="0"/>
    <n v="0"/>
    <n v="0"/>
    <n v="0"/>
    <n v="0"/>
    <n v="0"/>
    <n v="2538"/>
    <n v="2700"/>
    <n v="0"/>
    <n v="0"/>
    <n v="0"/>
    <n v="0"/>
    <n v="0"/>
    <n v="0"/>
    <n v="0"/>
    <n v="0"/>
    <n v="0"/>
    <n v="0"/>
    <n v="6086.2222222222226"/>
    <n v="5991.8888888888887"/>
    <n v="0"/>
    <n v="0"/>
    <n v="0"/>
    <n v="0"/>
    <n v="0"/>
    <n v="0"/>
    <n v="0"/>
    <n v="0"/>
    <n v="0"/>
    <n v="0"/>
    <n v="54776"/>
    <n v="53927"/>
    <n v="54776"/>
    <n v="53927"/>
    <n v="0"/>
    <n v="0"/>
    <n v="0"/>
    <n v="0"/>
    <n v="0"/>
    <n v="0"/>
    <n v="0"/>
    <n v="0"/>
    <n v="0"/>
    <n v="0"/>
    <n v="282"/>
    <n v="300"/>
    <n v="282"/>
    <n v="300"/>
    <n v="0"/>
    <n v="0"/>
    <n v="0"/>
    <n v="0"/>
    <n v="0"/>
    <n v="0"/>
    <n v="0"/>
    <n v="0"/>
    <n v="0"/>
    <n v="0"/>
    <n v="15446832"/>
    <n v="16178100"/>
    <n v="15446832"/>
    <n v="16178100"/>
  </r>
  <r>
    <x v="3"/>
    <s v="Polk State College "/>
    <m/>
    <n v="136516"/>
    <x v="11"/>
    <m/>
    <m/>
    <m/>
    <m/>
    <m/>
    <m/>
    <m/>
    <m/>
    <m/>
    <m/>
    <m/>
    <m/>
    <m/>
    <m/>
    <m/>
    <m/>
    <m/>
    <m/>
    <m/>
    <m/>
    <m/>
    <m/>
    <m/>
    <m/>
    <m/>
    <m/>
    <m/>
    <m/>
    <m/>
    <m/>
    <m/>
    <m/>
    <m/>
    <m/>
    <m/>
    <m/>
    <m/>
    <m/>
    <m/>
    <m/>
    <n v="161"/>
    <n v="151"/>
    <m/>
    <m/>
    <m/>
    <m/>
    <m/>
    <m/>
    <m/>
    <m/>
    <m/>
    <m/>
    <m/>
    <m/>
    <m/>
    <m/>
    <m/>
    <m/>
    <n v="8794464"/>
    <n v="8318590"/>
    <n v="0"/>
    <n v="0"/>
    <n v="0"/>
    <n v="0"/>
    <n v="0"/>
    <n v="0"/>
    <n v="0"/>
    <n v="0"/>
    <n v="0"/>
    <n v="0"/>
    <n v="1449"/>
    <n v="1359"/>
    <n v="0"/>
    <n v="0"/>
    <n v="0"/>
    <n v="0"/>
    <n v="0"/>
    <n v="0"/>
    <n v="0"/>
    <n v="0"/>
    <n v="0"/>
    <n v="0"/>
    <n v="6069.333333333333"/>
    <n v="6121.1111111111113"/>
    <n v="0"/>
    <n v="0"/>
    <n v="0"/>
    <n v="0"/>
    <n v="0"/>
    <n v="0"/>
    <n v="0"/>
    <n v="0"/>
    <n v="0"/>
    <n v="0"/>
    <n v="54624"/>
    <n v="55090"/>
    <n v="54624"/>
    <n v="55090"/>
    <n v="0"/>
    <n v="0"/>
    <n v="0"/>
    <n v="0"/>
    <n v="0"/>
    <n v="0"/>
    <n v="0"/>
    <n v="0"/>
    <n v="0"/>
    <n v="0"/>
    <n v="161"/>
    <n v="151"/>
    <n v="161"/>
    <n v="151"/>
    <n v="0"/>
    <n v="0"/>
    <n v="0"/>
    <n v="0"/>
    <n v="0"/>
    <n v="0"/>
    <n v="0"/>
    <n v="0"/>
    <n v="0"/>
    <n v="0"/>
    <n v="8794464"/>
    <n v="8318590"/>
    <n v="8794464"/>
    <n v="8318590"/>
  </r>
  <r>
    <x v="3"/>
    <s v="St. Johns River State College "/>
    <m/>
    <n v="137281"/>
    <x v="11"/>
    <m/>
    <m/>
    <m/>
    <m/>
    <m/>
    <m/>
    <m/>
    <m/>
    <m/>
    <m/>
    <m/>
    <m/>
    <m/>
    <m/>
    <m/>
    <m/>
    <m/>
    <m/>
    <m/>
    <m/>
    <m/>
    <m/>
    <m/>
    <m/>
    <m/>
    <m/>
    <m/>
    <m/>
    <m/>
    <m/>
    <m/>
    <m/>
    <m/>
    <m/>
    <m/>
    <m/>
    <m/>
    <m/>
    <m/>
    <m/>
    <n v="144"/>
    <n v="133"/>
    <m/>
    <m/>
    <m/>
    <m/>
    <m/>
    <m/>
    <m/>
    <m/>
    <m/>
    <m/>
    <m/>
    <m/>
    <m/>
    <m/>
    <m/>
    <m/>
    <n v="6586560"/>
    <n v="6210169"/>
    <n v="0"/>
    <n v="0"/>
    <n v="0"/>
    <n v="0"/>
    <n v="0"/>
    <n v="0"/>
    <n v="0"/>
    <n v="0"/>
    <n v="0"/>
    <n v="0"/>
    <n v="1296"/>
    <n v="1197"/>
    <n v="0"/>
    <n v="0"/>
    <n v="0"/>
    <n v="0"/>
    <n v="0"/>
    <n v="0"/>
    <n v="0"/>
    <n v="0"/>
    <n v="0"/>
    <n v="0"/>
    <n v="5082.2222222222226"/>
    <n v="5188.1111111111113"/>
    <n v="0"/>
    <n v="0"/>
    <n v="0"/>
    <n v="0"/>
    <n v="0"/>
    <n v="0"/>
    <n v="0"/>
    <n v="0"/>
    <n v="0"/>
    <n v="0"/>
    <n v="45740"/>
    <n v="46693"/>
    <n v="45740"/>
    <n v="46693"/>
    <n v="0"/>
    <n v="0"/>
    <n v="0"/>
    <n v="0"/>
    <n v="0"/>
    <n v="0"/>
    <n v="0"/>
    <n v="0"/>
    <n v="0"/>
    <n v="0"/>
    <n v="144"/>
    <n v="133"/>
    <n v="144"/>
    <n v="133"/>
    <n v="0"/>
    <n v="0"/>
    <n v="0"/>
    <n v="0"/>
    <n v="0"/>
    <n v="0"/>
    <n v="0"/>
    <n v="0"/>
    <n v="0"/>
    <n v="0"/>
    <n v="6586560"/>
    <n v="6210169"/>
    <n v="6586560"/>
    <n v="6210169"/>
  </r>
  <r>
    <x v="3"/>
    <s v="St. Petersburg College "/>
    <m/>
    <n v="137078"/>
    <x v="11"/>
    <m/>
    <m/>
    <m/>
    <m/>
    <m/>
    <m/>
    <m/>
    <m/>
    <m/>
    <m/>
    <m/>
    <m/>
    <m/>
    <m/>
    <m/>
    <m/>
    <m/>
    <m/>
    <m/>
    <m/>
    <m/>
    <m/>
    <m/>
    <m/>
    <m/>
    <m/>
    <m/>
    <m/>
    <m/>
    <m/>
    <m/>
    <m/>
    <m/>
    <m/>
    <m/>
    <m/>
    <m/>
    <m/>
    <m/>
    <m/>
    <n v="372"/>
    <n v="379"/>
    <m/>
    <m/>
    <m/>
    <m/>
    <m/>
    <m/>
    <m/>
    <m/>
    <m/>
    <m/>
    <m/>
    <m/>
    <m/>
    <m/>
    <m/>
    <m/>
    <n v="24248820"/>
    <n v="24347339"/>
    <n v="0"/>
    <n v="0"/>
    <n v="0"/>
    <n v="0"/>
    <n v="0"/>
    <n v="0"/>
    <n v="0"/>
    <n v="0"/>
    <n v="0"/>
    <n v="0"/>
    <n v="3348"/>
    <n v="3411"/>
    <n v="0"/>
    <n v="0"/>
    <n v="0"/>
    <n v="0"/>
    <n v="0"/>
    <n v="0"/>
    <n v="0"/>
    <n v="0"/>
    <n v="0"/>
    <n v="0"/>
    <n v="7242.7777777777774"/>
    <n v="7137.8888888888887"/>
    <n v="0"/>
    <n v="0"/>
    <n v="0"/>
    <n v="0"/>
    <n v="0"/>
    <n v="0"/>
    <n v="0"/>
    <n v="0"/>
    <n v="0"/>
    <n v="0"/>
    <n v="65185"/>
    <n v="64241"/>
    <n v="65185"/>
    <n v="64241"/>
    <n v="0"/>
    <n v="0"/>
    <n v="0"/>
    <n v="0"/>
    <n v="0"/>
    <n v="0"/>
    <n v="0"/>
    <n v="0"/>
    <n v="0"/>
    <n v="0"/>
    <n v="372"/>
    <n v="379"/>
    <n v="372"/>
    <n v="379"/>
    <n v="0"/>
    <n v="0"/>
    <n v="0"/>
    <n v="0"/>
    <n v="0"/>
    <n v="0"/>
    <n v="0"/>
    <n v="0"/>
    <n v="0"/>
    <n v="0"/>
    <n v="24248820"/>
    <n v="24347339"/>
    <n v="24248820"/>
    <n v="24347339"/>
  </r>
  <r>
    <x v="3"/>
    <s v="State College of Florida, Manatee-Sarasota"/>
    <m/>
    <n v="135391"/>
    <x v="11"/>
    <m/>
    <m/>
    <m/>
    <m/>
    <m/>
    <m/>
    <m/>
    <m/>
    <m/>
    <m/>
    <m/>
    <m/>
    <m/>
    <m/>
    <m/>
    <m/>
    <m/>
    <m/>
    <m/>
    <m/>
    <m/>
    <m/>
    <m/>
    <m/>
    <m/>
    <m/>
    <m/>
    <m/>
    <m/>
    <m/>
    <m/>
    <m/>
    <m/>
    <m/>
    <m/>
    <m/>
    <m/>
    <m/>
    <m/>
    <m/>
    <n v="147"/>
    <n v="148"/>
    <m/>
    <m/>
    <m/>
    <m/>
    <m/>
    <m/>
    <m/>
    <m/>
    <m/>
    <m/>
    <m/>
    <m/>
    <m/>
    <m/>
    <m/>
    <m/>
    <n v="7673841"/>
    <n v="7895060"/>
    <n v="0"/>
    <n v="0"/>
    <n v="0"/>
    <n v="0"/>
    <n v="0"/>
    <n v="0"/>
    <n v="0"/>
    <n v="0"/>
    <n v="0"/>
    <n v="0"/>
    <n v="1323"/>
    <n v="1332"/>
    <n v="0"/>
    <n v="0"/>
    <n v="0"/>
    <n v="0"/>
    <n v="0"/>
    <n v="0"/>
    <n v="0"/>
    <n v="0"/>
    <n v="0"/>
    <n v="0"/>
    <n v="5800.333333333333"/>
    <n v="5927.2222222222226"/>
    <n v="0"/>
    <n v="0"/>
    <n v="0"/>
    <n v="0"/>
    <n v="0"/>
    <n v="0"/>
    <n v="0"/>
    <n v="0"/>
    <n v="0"/>
    <n v="0"/>
    <n v="52203"/>
    <n v="53345"/>
    <n v="52203"/>
    <n v="53345"/>
    <n v="0"/>
    <n v="0"/>
    <n v="0"/>
    <n v="0"/>
    <n v="0"/>
    <n v="0"/>
    <n v="0"/>
    <n v="0"/>
    <n v="0"/>
    <n v="0"/>
    <n v="147"/>
    <n v="148"/>
    <n v="147"/>
    <n v="148"/>
    <n v="0"/>
    <n v="0"/>
    <n v="0"/>
    <n v="0"/>
    <n v="0"/>
    <n v="0"/>
    <n v="0"/>
    <n v="0"/>
    <n v="0"/>
    <n v="0"/>
    <n v="7673841"/>
    <n v="7895060"/>
    <n v="7673841"/>
    <n v="7895060"/>
  </r>
  <r>
    <x v="3"/>
    <s v="College of Central Florida"/>
    <s v="Met the criteria for Two-Year with Bachelor's in 2013-14 and 2014-15."/>
    <n v="132851"/>
    <x v="6"/>
    <m/>
    <m/>
    <m/>
    <m/>
    <m/>
    <m/>
    <m/>
    <m/>
    <m/>
    <m/>
    <m/>
    <m/>
    <m/>
    <m/>
    <m/>
    <m/>
    <m/>
    <m/>
    <m/>
    <m/>
    <m/>
    <m/>
    <m/>
    <m/>
    <m/>
    <m/>
    <m/>
    <m/>
    <m/>
    <m/>
    <m/>
    <m/>
    <m/>
    <m/>
    <m/>
    <m/>
    <m/>
    <m/>
    <m/>
    <m/>
    <n v="114"/>
    <n v="127"/>
    <m/>
    <m/>
    <m/>
    <m/>
    <m/>
    <m/>
    <m/>
    <m/>
    <m/>
    <m/>
    <m/>
    <m/>
    <m/>
    <m/>
    <m/>
    <m/>
    <n v="5944074"/>
    <n v="6847586"/>
    <n v="0"/>
    <n v="0"/>
    <n v="0"/>
    <n v="0"/>
    <n v="0"/>
    <n v="0"/>
    <n v="0"/>
    <n v="0"/>
    <n v="0"/>
    <n v="0"/>
    <n v="1026"/>
    <n v="1143"/>
    <n v="0"/>
    <n v="0"/>
    <n v="0"/>
    <n v="0"/>
    <n v="0"/>
    <n v="0"/>
    <n v="0"/>
    <n v="0"/>
    <n v="0"/>
    <n v="0"/>
    <n v="5793.4444444444443"/>
    <n v="5990.8888888888887"/>
    <n v="0"/>
    <n v="0"/>
    <n v="0"/>
    <n v="0"/>
    <n v="0"/>
    <n v="0"/>
    <n v="0"/>
    <n v="0"/>
    <n v="0"/>
    <n v="0"/>
    <n v="52141"/>
    <n v="53918"/>
    <n v="52141"/>
    <n v="53918"/>
    <n v="0"/>
    <n v="0"/>
    <n v="0"/>
    <n v="0"/>
    <n v="0"/>
    <n v="0"/>
    <n v="0"/>
    <n v="0"/>
    <n v="0"/>
    <n v="0"/>
    <n v="114"/>
    <n v="127"/>
    <n v="114"/>
    <n v="127"/>
    <n v="0"/>
    <n v="0"/>
    <n v="0"/>
    <n v="0"/>
    <n v="0"/>
    <n v="0"/>
    <n v="0"/>
    <n v="0"/>
    <n v="0"/>
    <n v="0"/>
    <n v="5944074"/>
    <n v="6847586"/>
    <n v="5944074"/>
    <n v="6847586"/>
  </r>
  <r>
    <x v="3"/>
    <s v="Eastern Florida State College"/>
    <m/>
    <n v="132693"/>
    <x v="6"/>
    <m/>
    <m/>
    <m/>
    <m/>
    <m/>
    <m/>
    <m/>
    <m/>
    <m/>
    <m/>
    <m/>
    <m/>
    <m/>
    <m/>
    <m/>
    <m/>
    <m/>
    <m/>
    <m/>
    <m/>
    <m/>
    <m/>
    <m/>
    <m/>
    <m/>
    <m/>
    <m/>
    <m/>
    <m/>
    <m/>
    <m/>
    <m/>
    <m/>
    <m/>
    <m/>
    <m/>
    <m/>
    <m/>
    <m/>
    <m/>
    <n v="239"/>
    <n v="221"/>
    <m/>
    <m/>
    <m/>
    <m/>
    <m/>
    <m/>
    <m/>
    <m/>
    <m/>
    <m/>
    <m/>
    <m/>
    <m/>
    <m/>
    <m/>
    <m/>
    <n v="13158623"/>
    <n v="11960299"/>
    <n v="0"/>
    <n v="0"/>
    <n v="0"/>
    <n v="0"/>
    <n v="0"/>
    <n v="0"/>
    <n v="0"/>
    <n v="0"/>
    <n v="0"/>
    <n v="0"/>
    <n v="2151"/>
    <n v="1989"/>
    <n v="0"/>
    <n v="0"/>
    <n v="0"/>
    <n v="0"/>
    <n v="0"/>
    <n v="0"/>
    <n v="0"/>
    <n v="0"/>
    <n v="0"/>
    <n v="0"/>
    <n v="6117.4444444444443"/>
    <n v="6013.2222222222226"/>
    <n v="0"/>
    <n v="0"/>
    <n v="0"/>
    <n v="0"/>
    <n v="0"/>
    <n v="0"/>
    <n v="0"/>
    <n v="0"/>
    <n v="0"/>
    <n v="0"/>
    <n v="55057"/>
    <n v="54119"/>
    <n v="55057"/>
    <n v="54119"/>
    <n v="0"/>
    <n v="0"/>
    <n v="0"/>
    <n v="0"/>
    <n v="0"/>
    <n v="0"/>
    <n v="0"/>
    <n v="0"/>
    <n v="0"/>
    <n v="0"/>
    <n v="239"/>
    <n v="221"/>
    <n v="239"/>
    <n v="221"/>
    <n v="0"/>
    <n v="0"/>
    <n v="0"/>
    <n v="0"/>
    <n v="0"/>
    <n v="0"/>
    <n v="0"/>
    <n v="0"/>
    <n v="0"/>
    <n v="0"/>
    <n v="13158623"/>
    <n v="11960299"/>
    <n v="13158623"/>
    <n v="11960299"/>
  </r>
  <r>
    <x v="3"/>
    <s v="Hillsborough Community College "/>
    <m/>
    <n v="134495"/>
    <x v="6"/>
    <m/>
    <m/>
    <m/>
    <m/>
    <m/>
    <m/>
    <m/>
    <m/>
    <m/>
    <m/>
    <m/>
    <m/>
    <m/>
    <m/>
    <m/>
    <m/>
    <m/>
    <m/>
    <m/>
    <m/>
    <m/>
    <m/>
    <m/>
    <m/>
    <m/>
    <m/>
    <m/>
    <m/>
    <m/>
    <m/>
    <m/>
    <m/>
    <m/>
    <m/>
    <m/>
    <m/>
    <m/>
    <m/>
    <m/>
    <m/>
    <n v="308"/>
    <n v="311"/>
    <m/>
    <m/>
    <m/>
    <m/>
    <m/>
    <m/>
    <m/>
    <m/>
    <m/>
    <m/>
    <m/>
    <m/>
    <m/>
    <m/>
    <m/>
    <m/>
    <n v="15677200"/>
    <n v="16162359"/>
    <n v="0"/>
    <n v="0"/>
    <n v="0"/>
    <n v="0"/>
    <n v="0"/>
    <n v="0"/>
    <n v="0"/>
    <n v="0"/>
    <n v="0"/>
    <n v="0"/>
    <n v="2772"/>
    <n v="2799"/>
    <n v="0"/>
    <n v="0"/>
    <n v="0"/>
    <n v="0"/>
    <n v="0"/>
    <n v="0"/>
    <n v="0"/>
    <n v="0"/>
    <n v="0"/>
    <n v="0"/>
    <n v="5655.5555555555557"/>
    <n v="5774.333333333333"/>
    <n v="0"/>
    <n v="0"/>
    <n v="0"/>
    <n v="0"/>
    <n v="0"/>
    <n v="0"/>
    <n v="0"/>
    <n v="0"/>
    <n v="0"/>
    <n v="0"/>
    <n v="50900"/>
    <n v="51969"/>
    <n v="50900"/>
    <n v="51969"/>
    <n v="0"/>
    <n v="0"/>
    <n v="0"/>
    <n v="0"/>
    <n v="0"/>
    <n v="0"/>
    <n v="0"/>
    <n v="0"/>
    <n v="0"/>
    <n v="0"/>
    <n v="308"/>
    <n v="311"/>
    <n v="308"/>
    <n v="311"/>
    <n v="0"/>
    <n v="0"/>
    <n v="0"/>
    <n v="0"/>
    <n v="0"/>
    <n v="0"/>
    <n v="0"/>
    <n v="0"/>
    <n v="0"/>
    <n v="0"/>
    <n v="15677200"/>
    <n v="16162359"/>
    <n v="15677200"/>
    <n v="16162359"/>
  </r>
  <r>
    <x v="3"/>
    <s v="Pasco-Hernando Community College "/>
    <m/>
    <n v="136400"/>
    <x v="6"/>
    <m/>
    <m/>
    <m/>
    <m/>
    <m/>
    <m/>
    <m/>
    <m/>
    <m/>
    <m/>
    <m/>
    <m/>
    <m/>
    <m/>
    <m/>
    <m/>
    <m/>
    <m/>
    <m/>
    <m/>
    <m/>
    <m/>
    <m/>
    <m/>
    <m/>
    <m/>
    <m/>
    <m/>
    <m/>
    <m/>
    <m/>
    <m/>
    <m/>
    <m/>
    <m/>
    <m/>
    <m/>
    <m/>
    <m/>
    <m/>
    <n v="132"/>
    <n v="153"/>
    <m/>
    <m/>
    <m/>
    <m/>
    <m/>
    <m/>
    <m/>
    <m/>
    <m/>
    <m/>
    <m/>
    <m/>
    <m/>
    <m/>
    <m/>
    <m/>
    <n v="7187004"/>
    <n v="8314326"/>
    <n v="0"/>
    <n v="0"/>
    <n v="0"/>
    <n v="0"/>
    <n v="0"/>
    <n v="0"/>
    <n v="0"/>
    <n v="0"/>
    <n v="0"/>
    <n v="0"/>
    <n v="1188"/>
    <n v="1377"/>
    <n v="0"/>
    <n v="0"/>
    <n v="0"/>
    <n v="0"/>
    <n v="0"/>
    <n v="0"/>
    <n v="0"/>
    <n v="0"/>
    <n v="0"/>
    <n v="0"/>
    <n v="6049.666666666667"/>
    <n v="6038"/>
    <n v="0"/>
    <n v="0"/>
    <n v="0"/>
    <n v="0"/>
    <n v="0"/>
    <n v="0"/>
    <n v="0"/>
    <n v="0"/>
    <n v="0"/>
    <n v="0"/>
    <n v="54447"/>
    <n v="54342"/>
    <n v="54447"/>
    <n v="54342"/>
    <n v="0"/>
    <n v="0"/>
    <n v="0"/>
    <n v="0"/>
    <n v="0"/>
    <n v="0"/>
    <n v="0"/>
    <n v="0"/>
    <n v="0"/>
    <n v="0"/>
    <n v="132"/>
    <n v="153"/>
    <n v="132"/>
    <n v="153"/>
    <n v="0"/>
    <n v="0"/>
    <n v="0"/>
    <n v="0"/>
    <n v="0"/>
    <n v="0"/>
    <n v="0"/>
    <n v="0"/>
    <n v="0"/>
    <n v="0"/>
    <n v="7187004"/>
    <n v="8314326"/>
    <n v="7187004"/>
    <n v="8314326"/>
  </r>
  <r>
    <x v="3"/>
    <s v="Pensacola State College "/>
    <s v="Reclassified: Met the criteria for Two-Year with Bachelor's in 2012-13, 2013-14, and 2014-15."/>
    <n v="136473"/>
    <x v="11"/>
    <m/>
    <m/>
    <m/>
    <m/>
    <m/>
    <m/>
    <m/>
    <m/>
    <m/>
    <m/>
    <m/>
    <m/>
    <m/>
    <m/>
    <m/>
    <m/>
    <m/>
    <m/>
    <m/>
    <m/>
    <m/>
    <m/>
    <m/>
    <m/>
    <m/>
    <m/>
    <m/>
    <m/>
    <m/>
    <m/>
    <m/>
    <m/>
    <m/>
    <m/>
    <m/>
    <m/>
    <m/>
    <m/>
    <m/>
    <m/>
    <n v="183"/>
    <n v="180"/>
    <m/>
    <m/>
    <m/>
    <m/>
    <m/>
    <m/>
    <m/>
    <m/>
    <m/>
    <m/>
    <m/>
    <m/>
    <m/>
    <m/>
    <m/>
    <m/>
    <n v="8766981"/>
    <n v="8507700"/>
    <n v="0"/>
    <n v="0"/>
    <n v="0"/>
    <n v="0"/>
    <n v="0"/>
    <n v="0"/>
    <n v="0"/>
    <n v="0"/>
    <n v="0"/>
    <n v="0"/>
    <n v="1647"/>
    <n v="1620"/>
    <n v="0"/>
    <n v="0"/>
    <n v="0"/>
    <n v="0"/>
    <n v="0"/>
    <n v="0"/>
    <n v="0"/>
    <n v="0"/>
    <n v="0"/>
    <n v="0"/>
    <n v="5323"/>
    <n v="5251.666666666667"/>
    <n v="0"/>
    <n v="0"/>
    <n v="0"/>
    <n v="0"/>
    <n v="0"/>
    <n v="0"/>
    <n v="0"/>
    <n v="0"/>
    <n v="0"/>
    <n v="0"/>
    <n v="47907"/>
    <n v="47265"/>
    <n v="47907"/>
    <n v="47265"/>
    <n v="0"/>
    <n v="0"/>
    <n v="0"/>
    <n v="0"/>
    <n v="0"/>
    <n v="0"/>
    <n v="0"/>
    <n v="0"/>
    <n v="0"/>
    <n v="0"/>
    <n v="183"/>
    <n v="180"/>
    <n v="183"/>
    <n v="180"/>
    <n v="0"/>
    <n v="0"/>
    <n v="0"/>
    <n v="0"/>
    <n v="0"/>
    <n v="0"/>
    <n v="0"/>
    <n v="0"/>
    <n v="0"/>
    <n v="0"/>
    <n v="8766981"/>
    <n v="8507700"/>
    <n v="8766981"/>
    <n v="8507700"/>
  </r>
  <r>
    <x v="3"/>
    <s v="Santa Fe College "/>
    <s v="Reclassified: Met the criteria for Two-Year with Bachelor's in 2012-13, 2013-14, and 2014-15."/>
    <n v="137096"/>
    <x v="11"/>
    <m/>
    <m/>
    <m/>
    <m/>
    <m/>
    <m/>
    <m/>
    <m/>
    <m/>
    <m/>
    <m/>
    <m/>
    <m/>
    <m/>
    <m/>
    <m/>
    <m/>
    <m/>
    <m/>
    <m/>
    <m/>
    <m/>
    <m/>
    <m/>
    <m/>
    <m/>
    <m/>
    <m/>
    <m/>
    <m/>
    <m/>
    <m/>
    <m/>
    <m/>
    <m/>
    <m/>
    <m/>
    <m/>
    <m/>
    <m/>
    <n v="241"/>
    <n v="242"/>
    <m/>
    <m/>
    <m/>
    <m/>
    <m/>
    <m/>
    <m/>
    <m/>
    <m/>
    <m/>
    <m/>
    <m/>
    <m/>
    <m/>
    <m/>
    <m/>
    <n v="12449096"/>
    <n v="12324576"/>
    <n v="0"/>
    <n v="0"/>
    <n v="0"/>
    <n v="0"/>
    <n v="0"/>
    <n v="0"/>
    <n v="0"/>
    <n v="0"/>
    <n v="0"/>
    <n v="0"/>
    <n v="2169"/>
    <n v="2178"/>
    <n v="0"/>
    <n v="0"/>
    <n v="0"/>
    <n v="0"/>
    <n v="0"/>
    <n v="0"/>
    <n v="0"/>
    <n v="0"/>
    <n v="0"/>
    <n v="0"/>
    <n v="5739.5555555555557"/>
    <n v="5658.666666666667"/>
    <n v="0"/>
    <n v="0"/>
    <n v="0"/>
    <n v="0"/>
    <n v="0"/>
    <n v="0"/>
    <n v="0"/>
    <n v="0"/>
    <n v="0"/>
    <n v="0"/>
    <n v="51656"/>
    <n v="50928"/>
    <n v="51656"/>
    <n v="50928"/>
    <n v="0"/>
    <n v="0"/>
    <n v="0"/>
    <n v="0"/>
    <n v="0"/>
    <n v="0"/>
    <n v="0"/>
    <n v="0"/>
    <n v="0"/>
    <n v="0"/>
    <n v="241"/>
    <n v="242"/>
    <n v="241"/>
    <n v="242"/>
    <n v="0"/>
    <n v="0"/>
    <n v="0"/>
    <n v="0"/>
    <n v="0"/>
    <n v="0"/>
    <n v="0"/>
    <n v="0"/>
    <n v="0"/>
    <n v="0"/>
    <n v="12449096"/>
    <n v="12324576"/>
    <n v="12449096"/>
    <n v="12324576"/>
  </r>
  <r>
    <x v="3"/>
    <s v="Seminole State College of Florida"/>
    <s v="Reclassified: Met the criteria for Two-Year with Bachelor's in 2012-13, 2013-14, and 2014-15."/>
    <n v="137209"/>
    <x v="11"/>
    <m/>
    <m/>
    <m/>
    <m/>
    <m/>
    <m/>
    <m/>
    <m/>
    <m/>
    <m/>
    <m/>
    <m/>
    <m/>
    <m/>
    <m/>
    <m/>
    <m/>
    <m/>
    <m/>
    <m/>
    <m/>
    <m/>
    <m/>
    <m/>
    <m/>
    <m/>
    <m/>
    <m/>
    <m/>
    <m/>
    <m/>
    <m/>
    <m/>
    <m/>
    <m/>
    <m/>
    <m/>
    <m/>
    <m/>
    <m/>
    <n v="197"/>
    <n v="197"/>
    <m/>
    <m/>
    <m/>
    <m/>
    <m/>
    <m/>
    <m/>
    <m/>
    <m/>
    <m/>
    <m/>
    <m/>
    <m/>
    <m/>
    <m/>
    <m/>
    <n v="10720149"/>
    <n v="10648835"/>
    <n v="0"/>
    <n v="0"/>
    <n v="0"/>
    <n v="0"/>
    <n v="0"/>
    <n v="0"/>
    <n v="0"/>
    <n v="0"/>
    <n v="0"/>
    <n v="0"/>
    <n v="1773"/>
    <n v="1773"/>
    <n v="0"/>
    <n v="0"/>
    <n v="0"/>
    <n v="0"/>
    <n v="0"/>
    <n v="0"/>
    <n v="0"/>
    <n v="0"/>
    <n v="0"/>
    <n v="0"/>
    <n v="6046.333333333333"/>
    <n v="6006.1111111111113"/>
    <n v="0"/>
    <n v="0"/>
    <n v="0"/>
    <n v="0"/>
    <n v="0"/>
    <n v="0"/>
    <n v="0"/>
    <n v="0"/>
    <n v="0"/>
    <n v="0"/>
    <n v="54417"/>
    <n v="54055"/>
    <n v="54417"/>
    <n v="54055"/>
    <n v="0"/>
    <n v="0"/>
    <n v="0"/>
    <n v="0"/>
    <n v="0"/>
    <n v="0"/>
    <n v="0"/>
    <n v="0"/>
    <n v="0"/>
    <n v="0"/>
    <n v="197"/>
    <n v="197"/>
    <n v="197"/>
    <n v="197"/>
    <n v="0"/>
    <n v="0"/>
    <n v="0"/>
    <n v="0"/>
    <n v="0"/>
    <n v="0"/>
    <n v="0"/>
    <n v="0"/>
    <n v="0"/>
    <n v="0"/>
    <n v="10720149"/>
    <n v="10648835"/>
    <n v="10720149"/>
    <n v="10648835"/>
  </r>
  <r>
    <x v="3"/>
    <s v="Tallahassee Community College "/>
    <m/>
    <n v="137759"/>
    <x v="6"/>
    <m/>
    <m/>
    <m/>
    <m/>
    <m/>
    <m/>
    <m/>
    <m/>
    <m/>
    <m/>
    <m/>
    <m/>
    <m/>
    <m/>
    <m/>
    <m/>
    <m/>
    <m/>
    <m/>
    <m/>
    <m/>
    <m/>
    <m/>
    <m/>
    <m/>
    <m/>
    <m/>
    <m/>
    <m/>
    <m/>
    <m/>
    <m/>
    <m/>
    <m/>
    <m/>
    <m/>
    <m/>
    <m/>
    <m/>
    <m/>
    <n v="195"/>
    <n v="193"/>
    <m/>
    <m/>
    <m/>
    <m/>
    <m/>
    <m/>
    <m/>
    <m/>
    <m/>
    <m/>
    <m/>
    <m/>
    <m/>
    <m/>
    <m/>
    <m/>
    <n v="10081890"/>
    <n v="9851878"/>
    <n v="0"/>
    <n v="0"/>
    <n v="0"/>
    <n v="0"/>
    <n v="0"/>
    <n v="0"/>
    <n v="0"/>
    <n v="0"/>
    <n v="0"/>
    <n v="0"/>
    <n v="1755"/>
    <n v="1737"/>
    <n v="0"/>
    <n v="0"/>
    <n v="0"/>
    <n v="0"/>
    <n v="0"/>
    <n v="0"/>
    <n v="0"/>
    <n v="0"/>
    <n v="0"/>
    <n v="0"/>
    <n v="5744.666666666667"/>
    <n v="5671.7777777777774"/>
    <n v="0"/>
    <n v="0"/>
    <n v="0"/>
    <n v="0"/>
    <n v="0"/>
    <n v="0"/>
    <n v="0"/>
    <n v="0"/>
    <n v="0"/>
    <n v="0"/>
    <n v="51702"/>
    <n v="51046"/>
    <n v="51702"/>
    <n v="51046"/>
    <n v="0"/>
    <n v="0"/>
    <n v="0"/>
    <n v="0"/>
    <n v="0"/>
    <n v="0"/>
    <n v="0"/>
    <n v="0"/>
    <n v="0"/>
    <n v="0"/>
    <n v="195"/>
    <n v="193"/>
    <n v="195"/>
    <n v="193"/>
    <n v="0"/>
    <n v="0"/>
    <n v="0"/>
    <n v="0"/>
    <n v="0"/>
    <n v="0"/>
    <n v="0"/>
    <n v="0"/>
    <n v="0"/>
    <n v="0"/>
    <n v="10081890"/>
    <n v="9851878"/>
    <n v="10081890"/>
    <n v="9851878"/>
  </r>
  <r>
    <x v="3"/>
    <s v="Valencia College "/>
    <s v="Met the criteria for Two-Year with Bachelor's in 2013-14 and 2014-15."/>
    <n v="138187"/>
    <x v="6"/>
    <m/>
    <m/>
    <m/>
    <m/>
    <m/>
    <m/>
    <m/>
    <m/>
    <m/>
    <m/>
    <m/>
    <m/>
    <m/>
    <m/>
    <m/>
    <m/>
    <m/>
    <m/>
    <m/>
    <m/>
    <m/>
    <m/>
    <m/>
    <m/>
    <m/>
    <m/>
    <m/>
    <m/>
    <m/>
    <m/>
    <m/>
    <m/>
    <m/>
    <m/>
    <m/>
    <m/>
    <m/>
    <m/>
    <m/>
    <m/>
    <n v="475"/>
    <n v="495"/>
    <m/>
    <m/>
    <m/>
    <m/>
    <m/>
    <m/>
    <m/>
    <m/>
    <m/>
    <m/>
    <m/>
    <m/>
    <m/>
    <m/>
    <m/>
    <m/>
    <n v="25239125"/>
    <n v="26890875"/>
    <n v="0"/>
    <n v="0"/>
    <n v="0"/>
    <n v="0"/>
    <n v="0"/>
    <n v="0"/>
    <n v="0"/>
    <n v="0"/>
    <n v="0"/>
    <n v="0"/>
    <n v="4275"/>
    <n v="4455"/>
    <n v="0"/>
    <n v="0"/>
    <n v="0"/>
    <n v="0"/>
    <n v="0"/>
    <n v="0"/>
    <n v="0"/>
    <n v="0"/>
    <n v="0"/>
    <n v="0"/>
    <n v="5903.8888888888887"/>
    <n v="6036.1111111111113"/>
    <n v="0"/>
    <n v="0"/>
    <n v="0"/>
    <n v="0"/>
    <n v="0"/>
    <n v="0"/>
    <n v="0"/>
    <n v="0"/>
    <n v="0"/>
    <n v="0"/>
    <n v="53135"/>
    <n v="54325"/>
    <n v="53135"/>
    <n v="54325"/>
    <n v="0"/>
    <n v="0"/>
    <n v="0"/>
    <n v="0"/>
    <n v="0"/>
    <n v="0"/>
    <n v="0"/>
    <n v="0"/>
    <n v="0"/>
    <n v="0"/>
    <n v="475"/>
    <n v="495"/>
    <n v="475"/>
    <n v="495"/>
    <n v="0"/>
    <n v="0"/>
    <n v="0"/>
    <n v="0"/>
    <n v="0"/>
    <n v="0"/>
    <n v="0"/>
    <n v="0"/>
    <n v="0"/>
    <n v="0"/>
    <n v="25239125"/>
    <n v="26890875"/>
    <n v="25239125"/>
    <n v="26890875"/>
  </r>
  <r>
    <x v="3"/>
    <s v="Florida Gateway College"/>
    <s v="Met the criteria for Two-Year with Bachelor's in 2014-15."/>
    <n v="135160"/>
    <x v="7"/>
    <m/>
    <m/>
    <m/>
    <m/>
    <m/>
    <m/>
    <m/>
    <m/>
    <m/>
    <m/>
    <m/>
    <m/>
    <m/>
    <m/>
    <m/>
    <m/>
    <m/>
    <m/>
    <m/>
    <m/>
    <m/>
    <m/>
    <m/>
    <m/>
    <m/>
    <m/>
    <m/>
    <m/>
    <m/>
    <m/>
    <m/>
    <m/>
    <m/>
    <m/>
    <m/>
    <m/>
    <m/>
    <m/>
    <m/>
    <m/>
    <n v="66"/>
    <n v="65"/>
    <m/>
    <m/>
    <m/>
    <m/>
    <m/>
    <m/>
    <m/>
    <m/>
    <m/>
    <m/>
    <m/>
    <m/>
    <m/>
    <m/>
    <m/>
    <m/>
    <n v="3230634"/>
    <n v="3274765"/>
    <n v="0"/>
    <n v="0"/>
    <n v="0"/>
    <n v="0"/>
    <n v="0"/>
    <n v="0"/>
    <n v="0"/>
    <n v="0"/>
    <n v="0"/>
    <n v="0"/>
    <n v="594"/>
    <n v="585"/>
    <n v="0"/>
    <n v="0"/>
    <n v="0"/>
    <n v="0"/>
    <n v="0"/>
    <n v="0"/>
    <n v="0"/>
    <n v="0"/>
    <n v="0"/>
    <n v="0"/>
    <n v="5438.7777777777774"/>
    <n v="5597.8888888888887"/>
    <n v="0"/>
    <n v="0"/>
    <n v="0"/>
    <n v="0"/>
    <n v="0"/>
    <n v="0"/>
    <n v="0"/>
    <n v="0"/>
    <n v="0"/>
    <n v="0"/>
    <n v="48949"/>
    <n v="50381"/>
    <n v="48949"/>
    <n v="50381"/>
    <n v="0"/>
    <n v="0"/>
    <n v="0"/>
    <n v="0"/>
    <n v="0"/>
    <n v="0"/>
    <n v="0"/>
    <n v="0"/>
    <n v="0"/>
    <n v="0"/>
    <n v="66"/>
    <n v="65"/>
    <n v="66"/>
    <n v="65"/>
    <n v="0"/>
    <n v="0"/>
    <n v="0"/>
    <n v="0"/>
    <n v="0"/>
    <n v="0"/>
    <n v="0"/>
    <n v="0"/>
    <n v="0"/>
    <n v="0"/>
    <n v="3230634"/>
    <n v="3274765"/>
    <n v="3230634"/>
    <n v="3274765"/>
  </r>
  <r>
    <x v="3"/>
    <s v="Gulf Coast State College "/>
    <s v="Reclassified: Met the criteria for Two-Year with Bachelor's in 2012-13, 2013-14, and 2014-15."/>
    <n v="134343"/>
    <x v="11"/>
    <m/>
    <m/>
    <m/>
    <m/>
    <m/>
    <m/>
    <m/>
    <m/>
    <m/>
    <m/>
    <m/>
    <m/>
    <m/>
    <m/>
    <m/>
    <m/>
    <m/>
    <m/>
    <m/>
    <m/>
    <m/>
    <m/>
    <m/>
    <m/>
    <m/>
    <m/>
    <m/>
    <m/>
    <m/>
    <m/>
    <m/>
    <m/>
    <m/>
    <m/>
    <m/>
    <m/>
    <m/>
    <m/>
    <m/>
    <m/>
    <n v="103"/>
    <n v="107"/>
    <m/>
    <m/>
    <m/>
    <m/>
    <m/>
    <m/>
    <m/>
    <m/>
    <m/>
    <m/>
    <m/>
    <m/>
    <m/>
    <m/>
    <m/>
    <m/>
    <n v="4806495"/>
    <n v="4961055"/>
    <n v="0"/>
    <n v="0"/>
    <n v="0"/>
    <n v="0"/>
    <n v="0"/>
    <n v="0"/>
    <n v="0"/>
    <n v="0"/>
    <n v="0"/>
    <n v="0"/>
    <n v="927"/>
    <n v="963"/>
    <n v="0"/>
    <n v="0"/>
    <n v="0"/>
    <n v="0"/>
    <n v="0"/>
    <n v="0"/>
    <n v="0"/>
    <n v="0"/>
    <n v="0"/>
    <n v="0"/>
    <n v="5185"/>
    <n v="5151.666666666667"/>
    <n v="0"/>
    <n v="0"/>
    <n v="0"/>
    <n v="0"/>
    <n v="0"/>
    <n v="0"/>
    <n v="0"/>
    <n v="0"/>
    <n v="0"/>
    <n v="0"/>
    <n v="46665"/>
    <n v="46365"/>
    <n v="46665"/>
    <n v="46365"/>
    <n v="0"/>
    <n v="0"/>
    <n v="0"/>
    <n v="0"/>
    <n v="0"/>
    <n v="0"/>
    <n v="0"/>
    <n v="0"/>
    <n v="0"/>
    <n v="0"/>
    <n v="103"/>
    <n v="107"/>
    <n v="103"/>
    <n v="107"/>
    <n v="0"/>
    <n v="0"/>
    <n v="0"/>
    <n v="0"/>
    <n v="0"/>
    <n v="0"/>
    <n v="0"/>
    <n v="0"/>
    <n v="0"/>
    <n v="0"/>
    <n v="4806495"/>
    <n v="4961055"/>
    <n v="4806495"/>
    <n v="4961055"/>
  </r>
  <r>
    <x v="3"/>
    <s v="Lake-Sumter State College "/>
    <m/>
    <n v="135188"/>
    <x v="7"/>
    <m/>
    <m/>
    <m/>
    <m/>
    <m/>
    <m/>
    <m/>
    <m/>
    <m/>
    <m/>
    <m/>
    <m/>
    <m/>
    <m/>
    <m/>
    <m/>
    <m/>
    <m/>
    <m/>
    <m/>
    <m/>
    <m/>
    <m/>
    <m/>
    <m/>
    <m/>
    <m/>
    <m/>
    <m/>
    <m/>
    <m/>
    <m/>
    <m/>
    <m/>
    <m/>
    <m/>
    <m/>
    <m/>
    <m/>
    <m/>
    <n v="78"/>
    <n v="81"/>
    <m/>
    <m/>
    <m/>
    <m/>
    <m/>
    <m/>
    <m/>
    <m/>
    <m/>
    <m/>
    <m/>
    <m/>
    <m/>
    <m/>
    <m/>
    <m/>
    <n v="3633396"/>
    <n v="3751920"/>
    <n v="0"/>
    <n v="0"/>
    <n v="0"/>
    <n v="0"/>
    <n v="0"/>
    <n v="0"/>
    <n v="0"/>
    <n v="0"/>
    <n v="0"/>
    <n v="0"/>
    <n v="702"/>
    <n v="729"/>
    <n v="0"/>
    <n v="0"/>
    <n v="0"/>
    <n v="0"/>
    <n v="0"/>
    <n v="0"/>
    <n v="0"/>
    <n v="0"/>
    <n v="0"/>
    <n v="0"/>
    <n v="5175.7777777777774"/>
    <n v="5146.666666666667"/>
    <n v="0"/>
    <n v="0"/>
    <n v="0"/>
    <n v="0"/>
    <n v="0"/>
    <n v="0"/>
    <n v="0"/>
    <n v="0"/>
    <n v="0"/>
    <n v="0"/>
    <n v="46582"/>
    <n v="46320"/>
    <n v="46582"/>
    <n v="46320"/>
    <n v="0"/>
    <n v="0"/>
    <n v="0"/>
    <n v="0"/>
    <n v="0"/>
    <n v="0"/>
    <n v="0"/>
    <n v="0"/>
    <n v="0"/>
    <n v="0"/>
    <n v="78"/>
    <n v="81"/>
    <n v="78"/>
    <n v="81"/>
    <n v="0"/>
    <n v="0"/>
    <n v="0"/>
    <n v="0"/>
    <n v="0"/>
    <n v="0"/>
    <n v="0"/>
    <n v="0"/>
    <n v="0"/>
    <n v="0"/>
    <n v="3633396"/>
    <n v="3751920"/>
    <n v="3633396"/>
    <n v="3751920"/>
  </r>
  <r>
    <x v="3"/>
    <s v="South Florida State College "/>
    <m/>
    <n v="137315"/>
    <x v="7"/>
    <m/>
    <m/>
    <m/>
    <m/>
    <m/>
    <m/>
    <m/>
    <m/>
    <m/>
    <m/>
    <m/>
    <m/>
    <m/>
    <m/>
    <m/>
    <m/>
    <m/>
    <m/>
    <m/>
    <m/>
    <m/>
    <m/>
    <m/>
    <m/>
    <m/>
    <m/>
    <m/>
    <m/>
    <m/>
    <m/>
    <m/>
    <m/>
    <m/>
    <m/>
    <m/>
    <m/>
    <m/>
    <m/>
    <m/>
    <m/>
    <n v="67"/>
    <n v="67"/>
    <m/>
    <m/>
    <m/>
    <m/>
    <m/>
    <m/>
    <m/>
    <m/>
    <m/>
    <m/>
    <m/>
    <m/>
    <m/>
    <m/>
    <m/>
    <m/>
    <n v="3373785"/>
    <n v="3392478"/>
    <n v="0"/>
    <n v="0"/>
    <n v="0"/>
    <n v="0"/>
    <n v="0"/>
    <n v="0"/>
    <n v="0"/>
    <n v="0"/>
    <n v="0"/>
    <n v="0"/>
    <n v="603"/>
    <n v="603"/>
    <n v="0"/>
    <n v="0"/>
    <n v="0"/>
    <n v="0"/>
    <n v="0"/>
    <n v="0"/>
    <n v="0"/>
    <n v="0"/>
    <n v="0"/>
    <n v="0"/>
    <n v="5595"/>
    <n v="5626"/>
    <n v="0"/>
    <n v="0"/>
    <n v="0"/>
    <n v="0"/>
    <n v="0"/>
    <n v="0"/>
    <n v="0"/>
    <n v="0"/>
    <n v="0"/>
    <n v="0"/>
    <n v="50355"/>
    <n v="50634"/>
    <n v="50355"/>
    <n v="50634"/>
    <n v="0"/>
    <n v="0"/>
    <n v="0"/>
    <n v="0"/>
    <n v="0"/>
    <n v="0"/>
    <n v="0"/>
    <n v="0"/>
    <n v="0"/>
    <n v="0"/>
    <n v="67"/>
    <n v="67"/>
    <n v="67"/>
    <n v="67"/>
    <n v="0"/>
    <n v="0"/>
    <n v="0"/>
    <n v="0"/>
    <n v="0"/>
    <n v="0"/>
    <n v="0"/>
    <n v="0"/>
    <n v="0"/>
    <n v="0"/>
    <n v="3373785"/>
    <n v="3392478"/>
    <n v="3373785"/>
    <n v="3392478"/>
  </r>
  <r>
    <x v="3"/>
    <s v="Florida Keys Community College "/>
    <m/>
    <n v="133960"/>
    <x v="8"/>
    <m/>
    <m/>
    <m/>
    <m/>
    <m/>
    <m/>
    <m/>
    <m/>
    <m/>
    <m/>
    <m/>
    <m/>
    <m/>
    <m/>
    <m/>
    <m/>
    <m/>
    <m/>
    <m/>
    <m/>
    <m/>
    <m/>
    <m/>
    <m/>
    <m/>
    <m/>
    <m/>
    <m/>
    <m/>
    <m/>
    <m/>
    <m/>
    <m/>
    <m/>
    <m/>
    <m/>
    <m/>
    <m/>
    <m/>
    <m/>
    <n v="22"/>
    <n v="25"/>
    <m/>
    <m/>
    <m/>
    <m/>
    <m/>
    <m/>
    <m/>
    <m/>
    <m/>
    <m/>
    <m/>
    <m/>
    <m/>
    <m/>
    <m/>
    <m/>
    <n v="1255408"/>
    <n v="1443200"/>
    <n v="0"/>
    <n v="0"/>
    <n v="0"/>
    <n v="0"/>
    <n v="0"/>
    <n v="0"/>
    <n v="0"/>
    <n v="0"/>
    <n v="0"/>
    <n v="0"/>
    <n v="198"/>
    <n v="225"/>
    <n v="0"/>
    <n v="0"/>
    <n v="0"/>
    <n v="0"/>
    <n v="0"/>
    <n v="0"/>
    <n v="0"/>
    <n v="0"/>
    <n v="0"/>
    <n v="0"/>
    <n v="6340.4444444444443"/>
    <n v="6414.2222222222226"/>
    <n v="0"/>
    <n v="0"/>
    <n v="0"/>
    <n v="0"/>
    <n v="0"/>
    <n v="0"/>
    <n v="0"/>
    <n v="0"/>
    <n v="0"/>
    <n v="0"/>
    <n v="57064"/>
    <n v="57728"/>
    <n v="57064"/>
    <n v="57728"/>
    <n v="0"/>
    <n v="0"/>
    <n v="0"/>
    <n v="0"/>
    <n v="0"/>
    <n v="0"/>
    <n v="0"/>
    <n v="0"/>
    <n v="0"/>
    <n v="0"/>
    <n v="22"/>
    <n v="25"/>
    <n v="22"/>
    <n v="25"/>
    <n v="0"/>
    <n v="0"/>
    <n v="0"/>
    <n v="0"/>
    <n v="0"/>
    <n v="0"/>
    <n v="0"/>
    <n v="0"/>
    <n v="0"/>
    <n v="0"/>
    <n v="1255408"/>
    <n v="1443200"/>
    <n v="1255408"/>
    <n v="1443200"/>
  </r>
  <r>
    <x v="3"/>
    <s v="North Florida Community College "/>
    <m/>
    <n v="136145"/>
    <x v="8"/>
    <m/>
    <m/>
    <m/>
    <m/>
    <m/>
    <m/>
    <m/>
    <m/>
    <m/>
    <m/>
    <m/>
    <m/>
    <m/>
    <m/>
    <m/>
    <m/>
    <m/>
    <m/>
    <m/>
    <m/>
    <m/>
    <m/>
    <m/>
    <m/>
    <m/>
    <m/>
    <m/>
    <m/>
    <m/>
    <m/>
    <m/>
    <m/>
    <m/>
    <m/>
    <m/>
    <m/>
    <m/>
    <m/>
    <m/>
    <m/>
    <n v="30"/>
    <n v="32"/>
    <m/>
    <m/>
    <m/>
    <m/>
    <m/>
    <m/>
    <m/>
    <m/>
    <m/>
    <m/>
    <m/>
    <m/>
    <m/>
    <m/>
    <m/>
    <m/>
    <n v="1347690"/>
    <n v="1422144"/>
    <n v="0"/>
    <n v="0"/>
    <n v="0"/>
    <n v="0"/>
    <n v="0"/>
    <n v="0"/>
    <n v="0"/>
    <n v="0"/>
    <n v="0"/>
    <n v="0"/>
    <n v="270"/>
    <n v="288"/>
    <n v="0"/>
    <n v="0"/>
    <n v="0"/>
    <n v="0"/>
    <n v="0"/>
    <n v="0"/>
    <n v="0"/>
    <n v="0"/>
    <n v="0"/>
    <n v="0"/>
    <n v="4991.4444444444443"/>
    <n v="4938"/>
    <n v="0"/>
    <n v="0"/>
    <n v="0"/>
    <n v="0"/>
    <n v="0"/>
    <n v="0"/>
    <n v="0"/>
    <n v="0"/>
    <n v="0"/>
    <n v="0"/>
    <n v="44923"/>
    <n v="44442"/>
    <n v="44923"/>
    <n v="44442"/>
    <n v="0"/>
    <n v="0"/>
    <n v="0"/>
    <n v="0"/>
    <n v="0"/>
    <n v="0"/>
    <n v="0"/>
    <n v="0"/>
    <n v="0"/>
    <n v="0"/>
    <n v="30"/>
    <n v="32"/>
    <n v="30"/>
    <n v="32"/>
    <n v="0"/>
    <n v="0"/>
    <n v="0"/>
    <n v="0"/>
    <n v="0"/>
    <n v="0"/>
    <n v="0"/>
    <n v="0"/>
    <n v="0"/>
    <n v="0"/>
    <n v="1347690"/>
    <n v="1422144"/>
    <n v="1347690"/>
    <n v="1422144"/>
  </r>
  <r>
    <x v="5"/>
    <s v="University of Kentucky"/>
    <m/>
    <n v="157085"/>
    <x v="0"/>
    <n v="317"/>
    <n v="305"/>
    <n v="3"/>
    <n v="2"/>
    <n v="7"/>
    <n v="7"/>
    <n v="128"/>
    <n v="129"/>
    <n v="287"/>
    <n v="289"/>
    <n v="4"/>
    <n v="4"/>
    <n v="20"/>
    <n v="17"/>
    <n v="101"/>
    <n v="101"/>
    <n v="190"/>
    <n v="218"/>
    <m/>
    <n v="1"/>
    <n v="6"/>
    <n v="8"/>
    <n v="81"/>
    <n v="75"/>
    <m/>
    <m/>
    <m/>
    <m/>
    <m/>
    <m/>
    <m/>
    <m/>
    <n v="155"/>
    <n v="148"/>
    <n v="9"/>
    <n v="11"/>
    <n v="2"/>
    <n v="2"/>
    <n v="7"/>
    <n v="11"/>
    <m/>
    <m/>
    <m/>
    <m/>
    <m/>
    <m/>
    <m/>
    <m/>
    <n v="55791422"/>
    <n v="55496649"/>
    <n v="36688537"/>
    <n v="37447280"/>
    <n v="22382220"/>
    <n v="24647883"/>
    <m/>
    <m/>
    <n v="9058588"/>
    <n v="9225093"/>
    <m/>
    <m/>
    <n v="4496"/>
    <n v="4390"/>
    <n v="4055"/>
    <n v="4040"/>
    <n v="2748"/>
    <n v="2960"/>
    <n v="0"/>
    <n v="0"/>
    <n v="1591"/>
    <n v="1596"/>
    <n v="0"/>
    <n v="0"/>
    <n v="12409.124110320285"/>
    <n v="12641.605694760819"/>
    <n v="9047.7279901356342"/>
    <n v="9269.1287128712866"/>
    <n v="8144.9126637554582"/>
    <n v="8326.9874999999993"/>
    <n v="0"/>
    <n v="0"/>
    <n v="5693.6442489000628"/>
    <n v="5780.1334586466164"/>
    <n v="0"/>
    <n v="0"/>
    <n v="111682.11699288257"/>
    <n v="113774.45125284737"/>
    <n v="81429.551911220711"/>
    <n v="83422.158415841579"/>
    <n v="73304.213973799124"/>
    <n v="74942.887499999997"/>
    <n v="0"/>
    <n v="0"/>
    <n v="51242.798240100565"/>
    <n v="52021.20112781955"/>
    <n v="0"/>
    <n v="0"/>
    <n v="86206.993155249991"/>
    <n v="87551.948518755453"/>
    <n v="455"/>
    <n v="443"/>
    <n v="412"/>
    <n v="411"/>
    <n v="277"/>
    <n v="302"/>
    <n v="0"/>
    <n v="0"/>
    <n v="173"/>
    <n v="172"/>
    <n v="0"/>
    <n v="0"/>
    <n v="1317"/>
    <n v="1328"/>
    <n v="50815363.231761567"/>
    <n v="50402081.905011386"/>
    <n v="33548975.387422934"/>
    <n v="34286507.108910888"/>
    <n v="20305267.270742357"/>
    <n v="22632752.024999999"/>
    <n v="0"/>
    <n v="0"/>
    <n v="8865004.095537398"/>
    <n v="8947646.5939849634"/>
    <n v="0"/>
    <n v="0"/>
    <n v="113534609.98546425"/>
    <n v="116268987.63290724"/>
  </r>
  <r>
    <x v="5"/>
    <s v="University of Louisville"/>
    <m/>
    <n v="157289"/>
    <x v="0"/>
    <n v="200"/>
    <n v="175"/>
    <m/>
    <m/>
    <n v="140"/>
    <n v="124"/>
    <m/>
    <m/>
    <n v="159"/>
    <n v="170"/>
    <m/>
    <m/>
    <n v="88"/>
    <n v="88"/>
    <m/>
    <m/>
    <n v="202"/>
    <n v="197"/>
    <m/>
    <m/>
    <n v="92"/>
    <n v="105"/>
    <m/>
    <m/>
    <n v="52"/>
    <n v="51"/>
    <m/>
    <m/>
    <n v="36"/>
    <n v="30"/>
    <m/>
    <m/>
    <n v="13"/>
    <n v="8"/>
    <m/>
    <m/>
    <m/>
    <m/>
    <m/>
    <m/>
    <m/>
    <m/>
    <m/>
    <m/>
    <m/>
    <m/>
    <m/>
    <m/>
    <n v="42920376"/>
    <n v="38977408"/>
    <n v="20798959"/>
    <n v="21853050"/>
    <n v="20356121"/>
    <n v="21331631"/>
    <n v="4841267"/>
    <n v="4397934"/>
    <n v="595057"/>
    <n v="626273"/>
    <m/>
    <m/>
    <n v="3340"/>
    <n v="2939"/>
    <n v="2399"/>
    <n v="2498"/>
    <n v="2830"/>
    <n v="2928"/>
    <n v="864"/>
    <n v="789"/>
    <n v="117"/>
    <n v="72"/>
    <n v="0"/>
    <n v="0"/>
    <n v="12850.411976047904"/>
    <n v="13262.132698196665"/>
    <n v="8669.8453522300952"/>
    <n v="8748.2185748598877"/>
    <n v="7192.9756183745585"/>
    <n v="7285.3931010928964"/>
    <n v="5603.3182870370374"/>
    <n v="5574.0608365019016"/>
    <n v="5085.9572649572647"/>
    <n v="8698.2361111111113"/>
    <n v="0"/>
    <n v="0"/>
    <n v="115653.70778443114"/>
    <n v="119359.19428376999"/>
    <n v="78028.60817007086"/>
    <n v="78733.967173738987"/>
    <n v="64736.780565371024"/>
    <n v="65568.537909836072"/>
    <n v="50429.864583333336"/>
    <n v="50166.547528517112"/>
    <n v="45773.615384615383"/>
    <n v="78284.125"/>
    <n v="0"/>
    <n v="0"/>
    <n v="84175.993313917003"/>
    <n v="84908.464578325176"/>
    <n v="340"/>
    <n v="299"/>
    <n v="247"/>
    <n v="258"/>
    <n v="294"/>
    <n v="302"/>
    <n v="88"/>
    <n v="81"/>
    <n v="13"/>
    <n v="8"/>
    <n v="0"/>
    <n v="0"/>
    <n v="982"/>
    <n v="948"/>
    <n v="39322260.646706589"/>
    <n v="35688399.090847224"/>
    <n v="19273066.218007501"/>
    <n v="20313363.530824658"/>
    <n v="19032613.486219082"/>
    <n v="19801698.448770493"/>
    <n v="4437828.083333334"/>
    <n v="4063490.349809886"/>
    <n v="595057"/>
    <n v="626273"/>
    <n v="0"/>
    <n v="0"/>
    <n v="82660825.434266493"/>
    <n v="80493224.420252264"/>
  </r>
  <r>
    <x v="5"/>
    <s v="Eastern Kentucky University "/>
    <m/>
    <n v="156620"/>
    <x v="2"/>
    <n v="83"/>
    <n v="104"/>
    <m/>
    <m/>
    <m/>
    <m/>
    <n v="19"/>
    <n v="29"/>
    <n v="121"/>
    <n v="159"/>
    <m/>
    <m/>
    <m/>
    <m/>
    <n v="6"/>
    <n v="11"/>
    <n v="138"/>
    <n v="179"/>
    <m/>
    <m/>
    <m/>
    <m/>
    <n v="4"/>
    <n v="5"/>
    <n v="16"/>
    <n v="22"/>
    <m/>
    <m/>
    <m/>
    <m/>
    <n v="1"/>
    <n v="1"/>
    <n v="155"/>
    <n v="87"/>
    <m/>
    <m/>
    <m/>
    <m/>
    <n v="14"/>
    <n v="2"/>
    <m/>
    <m/>
    <m/>
    <m/>
    <m/>
    <m/>
    <m/>
    <m/>
    <n v="8371677"/>
    <n v="11064445"/>
    <n v="8041629"/>
    <n v="10784164"/>
    <n v="8206803"/>
    <n v="10808937"/>
    <n v="994815"/>
    <n v="1353782"/>
    <n v="9936341"/>
    <n v="4479783"/>
    <m/>
    <m/>
    <n v="975"/>
    <n v="1284"/>
    <n v="1161"/>
    <n v="1563"/>
    <n v="1290"/>
    <n v="1671"/>
    <n v="156"/>
    <n v="210"/>
    <n v="1563"/>
    <n v="807"/>
    <n v="0"/>
    <n v="0"/>
    <n v="8586.3353846153841"/>
    <n v="8617.1690031152648"/>
    <n v="6926.4677002583976"/>
    <n v="6899.6570697376837"/>
    <n v="6361.8627906976744"/>
    <n v="6468.5439856373432"/>
    <n v="6377.0192307692305"/>
    <n v="6446.5809523809521"/>
    <n v="6357.2239283429299"/>
    <n v="5551.1561338289966"/>
    <n v="0"/>
    <n v="0"/>
    <n v="77277.01846153845"/>
    <n v="77554.521028037387"/>
    <n v="62338.20930232558"/>
    <n v="62096.913627639151"/>
    <n v="57256.765116279072"/>
    <n v="58216.895870736087"/>
    <n v="57393.173076923078"/>
    <n v="58019.228571428568"/>
    <n v="57215.015355086369"/>
    <n v="49960.405204460971"/>
    <n v="0"/>
    <n v="0"/>
    <n v="62073.05322854792"/>
    <n v="62377.385265413941"/>
    <n v="102"/>
    <n v="133"/>
    <n v="127"/>
    <n v="170"/>
    <n v="142"/>
    <n v="184"/>
    <n v="17"/>
    <n v="23"/>
    <n v="169"/>
    <n v="89"/>
    <n v="0"/>
    <n v="0"/>
    <n v="557"/>
    <n v="599"/>
    <n v="7882255.883076922"/>
    <n v="10314751.296728972"/>
    <n v="7916952.5813953485"/>
    <n v="10556475.316698655"/>
    <n v="8130460.6465116283"/>
    <n v="10711908.840215441"/>
    <n v="975683.94230769237"/>
    <n v="1334442.2571428572"/>
    <n v="9669337.595009597"/>
    <n v="4446476.063197026"/>
    <n v="0"/>
    <n v="0"/>
    <n v="34574690.648301192"/>
    <n v="37364053.77398295"/>
  </r>
  <r>
    <x v="5"/>
    <s v="Morehead State University "/>
    <m/>
    <n v="157386"/>
    <x v="2"/>
    <n v="59"/>
    <n v="55"/>
    <n v="3"/>
    <n v="4"/>
    <m/>
    <m/>
    <n v="15"/>
    <n v="16"/>
    <n v="139"/>
    <n v="138"/>
    <n v="6"/>
    <n v="2"/>
    <m/>
    <m/>
    <n v="5"/>
    <n v="4"/>
    <n v="66"/>
    <n v="61"/>
    <n v="2"/>
    <n v="2"/>
    <n v="1"/>
    <n v="1"/>
    <m/>
    <m/>
    <n v="71"/>
    <n v="72"/>
    <n v="1"/>
    <m/>
    <m/>
    <m/>
    <n v="3"/>
    <n v="4"/>
    <m/>
    <m/>
    <m/>
    <m/>
    <m/>
    <m/>
    <m/>
    <m/>
    <m/>
    <m/>
    <m/>
    <m/>
    <m/>
    <m/>
    <m/>
    <m/>
    <n v="6115729"/>
    <n v="6134996"/>
    <n v="9502854"/>
    <n v="9230403"/>
    <n v="3695270"/>
    <n v="3477680"/>
    <n v="3020388"/>
    <n v="3148697"/>
    <m/>
    <m/>
    <m/>
    <m/>
    <n v="741"/>
    <n v="727"/>
    <n v="1371"/>
    <n v="1310"/>
    <n v="625"/>
    <n v="580"/>
    <n v="685"/>
    <n v="696"/>
    <n v="0"/>
    <n v="0"/>
    <n v="0"/>
    <n v="0"/>
    <n v="8253.3454790823216"/>
    <n v="8438.7840440165055"/>
    <n v="6931.3304157549237"/>
    <n v="7046.1091603053437"/>
    <n v="5912.4319999999998"/>
    <n v="5996"/>
    <n v="4409.3255474452553"/>
    <n v="4523.9899425287358"/>
    <n v="0"/>
    <n v="0"/>
    <n v="0"/>
    <n v="0"/>
    <n v="74280.109311740889"/>
    <n v="75949.056396148546"/>
    <n v="62381.973741794311"/>
    <n v="63414.982442748093"/>
    <n v="53211.887999999999"/>
    <n v="53964"/>
    <n v="39683.929927007295"/>
    <n v="40715.909482758623"/>
    <n v="0"/>
    <n v="0"/>
    <n v="0"/>
    <n v="0"/>
    <n v="58557.35712883759"/>
    <n v="59543.291983722906"/>
    <n v="77"/>
    <n v="75"/>
    <n v="150"/>
    <n v="144"/>
    <n v="69"/>
    <n v="64"/>
    <n v="75"/>
    <n v="76"/>
    <n v="0"/>
    <n v="0"/>
    <n v="0"/>
    <n v="0"/>
    <n v="371"/>
    <n v="359"/>
    <n v="5719568.4170040488"/>
    <n v="5696179.2297111405"/>
    <n v="9357296.0612691473"/>
    <n v="9131757.4717557244"/>
    <n v="3671620.2719999999"/>
    <n v="3453696"/>
    <n v="2976294.7445255471"/>
    <n v="3094409.1206896552"/>
    <n v="0"/>
    <n v="0"/>
    <n v="0"/>
    <n v="0"/>
    <n v="21724779.494798746"/>
    <n v="21376041.822156522"/>
  </r>
  <r>
    <x v="5"/>
    <s v="Murray State University "/>
    <m/>
    <n v="157401"/>
    <x v="2"/>
    <n v="85"/>
    <n v="78"/>
    <m/>
    <m/>
    <m/>
    <m/>
    <n v="24"/>
    <n v="23"/>
    <n v="89"/>
    <n v="88"/>
    <m/>
    <m/>
    <m/>
    <m/>
    <n v="14"/>
    <n v="14"/>
    <n v="127"/>
    <n v="144"/>
    <m/>
    <n v="1"/>
    <m/>
    <m/>
    <n v="6"/>
    <n v="6"/>
    <m/>
    <m/>
    <m/>
    <m/>
    <m/>
    <m/>
    <m/>
    <m/>
    <n v="70"/>
    <n v="77"/>
    <n v="1"/>
    <n v="1"/>
    <n v="4"/>
    <n v="4"/>
    <n v="7"/>
    <n v="9"/>
    <m/>
    <m/>
    <m/>
    <m/>
    <m/>
    <m/>
    <m/>
    <m/>
    <n v="9785283"/>
    <n v="8985048"/>
    <n v="7193621"/>
    <n v="7173745"/>
    <n v="7808930"/>
    <n v="8949925"/>
    <m/>
    <m/>
    <n v="3828436"/>
    <n v="4133636"/>
    <m/>
    <m/>
    <n v="1053"/>
    <n v="978"/>
    <n v="969"/>
    <n v="960"/>
    <n v="1215"/>
    <n v="1378"/>
    <n v="0"/>
    <n v="0"/>
    <n v="768"/>
    <n v="855"/>
    <n v="0"/>
    <n v="0"/>
    <n v="9292.7663817663815"/>
    <n v="9187.1656441717787"/>
    <n v="7423.7574819401443"/>
    <n v="7472.651041666667"/>
    <n v="6427.1028806584363"/>
    <n v="6494.8657474600868"/>
    <n v="0"/>
    <n v="0"/>
    <n v="4984.942708333333"/>
    <n v="4834.6619883040939"/>
    <n v="0"/>
    <n v="0"/>
    <n v="83634.897435897437"/>
    <n v="82684.490797546008"/>
    <n v="66813.817337461296"/>
    <n v="67253.859375"/>
    <n v="57843.925925925927"/>
    <n v="58453.791727140779"/>
    <n v="0"/>
    <n v="0"/>
    <n v="44864.484375"/>
    <n v="43511.957894736843"/>
    <n v="0"/>
    <n v="0"/>
    <n v="64098.728040209557"/>
    <n v="62914.916732632497"/>
    <n v="109"/>
    <n v="101"/>
    <n v="103"/>
    <n v="102"/>
    <n v="133"/>
    <n v="151"/>
    <n v="0"/>
    <n v="0"/>
    <n v="82"/>
    <n v="91"/>
    <n v="0"/>
    <n v="0"/>
    <n v="427"/>
    <n v="445"/>
    <n v="9116203.82051282"/>
    <n v="8351133.570552147"/>
    <n v="6881823.1857585134"/>
    <n v="6859893.65625"/>
    <n v="7693242.1481481483"/>
    <n v="8826522.5507982578"/>
    <n v="0"/>
    <n v="0"/>
    <n v="3678887.71875"/>
    <n v="3959588.1684210529"/>
    <n v="0"/>
    <n v="0"/>
    <n v="27370156.873169482"/>
    <n v="27997137.94602146"/>
  </r>
  <r>
    <x v="5"/>
    <s v="Western Kentucky University "/>
    <m/>
    <n v="157951"/>
    <x v="2"/>
    <n v="128"/>
    <n v="132"/>
    <n v="1"/>
    <n v="1"/>
    <n v="1"/>
    <m/>
    <n v="26"/>
    <n v="30"/>
    <n v="224"/>
    <n v="222"/>
    <n v="1"/>
    <m/>
    <m/>
    <n v="1"/>
    <n v="16"/>
    <n v="13"/>
    <n v="198"/>
    <n v="191"/>
    <m/>
    <m/>
    <m/>
    <m/>
    <n v="4"/>
    <n v="4"/>
    <n v="152"/>
    <n v="148"/>
    <m/>
    <n v="1"/>
    <m/>
    <m/>
    <n v="2"/>
    <n v="2"/>
    <n v="33"/>
    <n v="27"/>
    <m/>
    <m/>
    <m/>
    <n v="1"/>
    <n v="2"/>
    <n v="1"/>
    <m/>
    <m/>
    <m/>
    <m/>
    <m/>
    <m/>
    <m/>
    <m/>
    <n v="14075316"/>
    <n v="14687376"/>
    <n v="16480332"/>
    <n v="16289844"/>
    <n v="11533164"/>
    <n v="11215968"/>
    <n v="6618696"/>
    <n v="6636471"/>
    <n v="1889116"/>
    <n v="1611024"/>
    <m/>
    <m/>
    <n v="1485"/>
    <n v="1558"/>
    <n v="2218"/>
    <n v="2165"/>
    <n v="1830"/>
    <n v="1767"/>
    <n v="1392"/>
    <n v="1366"/>
    <n v="321"/>
    <n v="266"/>
    <n v="0"/>
    <n v="0"/>
    <n v="9478.3272727272724"/>
    <n v="9427.0706033376118"/>
    <n v="7430.266907123535"/>
    <n v="7524.1773672055424"/>
    <n v="6302.2754098360656"/>
    <n v="6347.463497453311"/>
    <n v="4754.8103448275861"/>
    <n v="4858.324304538799"/>
    <n v="5885.0965732087225"/>
    <n v="6056.4812030075191"/>
    <n v="0"/>
    <n v="0"/>
    <n v="85304.94545454545"/>
    <n v="84843.635430038499"/>
    <n v="66872.402164111816"/>
    <n v="67717.596304849882"/>
    <n v="56720.478688524592"/>
    <n v="57127.171477079799"/>
    <n v="42793.293103448275"/>
    <n v="43724.918740849193"/>
    <n v="52965.8691588785"/>
    <n v="54508.330827067672"/>
    <n v="0"/>
    <n v="0"/>
    <n v="62595.596022885518"/>
    <n v="63480.44969628501"/>
    <n v="156"/>
    <n v="163"/>
    <n v="241"/>
    <n v="236"/>
    <n v="202"/>
    <n v="195"/>
    <n v="154"/>
    <n v="151"/>
    <n v="35"/>
    <n v="29"/>
    <n v="0"/>
    <n v="0"/>
    <n v="788"/>
    <n v="774"/>
    <n v="13307571.49090909"/>
    <n v="13829512.575096276"/>
    <n v="16116248.921550948"/>
    <n v="15981352.727944572"/>
    <n v="11457536.695081968"/>
    <n v="11139798.438030561"/>
    <n v="6590167.137931034"/>
    <n v="6602462.7298682276"/>
    <n v="1853805.4205607476"/>
    <n v="1580741.5939849624"/>
    <n v="0"/>
    <n v="0"/>
    <n v="49325329.66603379"/>
    <n v="49133868.064924598"/>
  </r>
  <r>
    <x v="5"/>
    <s v="Kentucky State University "/>
    <m/>
    <n v="157058"/>
    <x v="3"/>
    <n v="23"/>
    <n v="27"/>
    <m/>
    <m/>
    <m/>
    <m/>
    <n v="3"/>
    <n v="3"/>
    <n v="32"/>
    <n v="25"/>
    <m/>
    <m/>
    <m/>
    <m/>
    <n v="4"/>
    <n v="4"/>
    <n v="43"/>
    <n v="42"/>
    <m/>
    <m/>
    <m/>
    <m/>
    <n v="2"/>
    <n v="2"/>
    <n v="19"/>
    <n v="16"/>
    <m/>
    <m/>
    <m/>
    <m/>
    <m/>
    <m/>
    <m/>
    <m/>
    <m/>
    <m/>
    <m/>
    <m/>
    <m/>
    <m/>
    <m/>
    <m/>
    <m/>
    <m/>
    <m/>
    <m/>
    <m/>
    <m/>
    <n v="1949966"/>
    <n v="2271364"/>
    <n v="2146532"/>
    <n v="1733879"/>
    <n v="2203430"/>
    <n v="2104111"/>
    <n v="784507"/>
    <n v="674742"/>
    <m/>
    <m/>
    <m/>
    <m/>
    <n v="243"/>
    <n v="279"/>
    <n v="336"/>
    <n v="273"/>
    <n v="411"/>
    <n v="402"/>
    <n v="171"/>
    <n v="144"/>
    <n v="0"/>
    <n v="0"/>
    <n v="0"/>
    <n v="0"/>
    <n v="8024.5514403292182"/>
    <n v="8141.0896057347672"/>
    <n v="6388.4880952380954"/>
    <n v="6351.2051282051279"/>
    <n v="5361.1435523114351"/>
    <n v="5234.1069651741291"/>
    <n v="4587.7602339181285"/>
    <n v="4685.708333333333"/>
    <n v="0"/>
    <n v="0"/>
    <n v="0"/>
    <n v="0"/>
    <n v="72220.962962962964"/>
    <n v="73269.806451612909"/>
    <n v="57496.392857142855"/>
    <n v="57160.846153846149"/>
    <n v="48250.291970802915"/>
    <n v="47106.96268656716"/>
    <n v="41289.84210526316"/>
    <n v="42171.375"/>
    <n v="0"/>
    <n v="0"/>
    <n v="0"/>
    <n v="0"/>
    <n v="54788.772369685008"/>
    <n v="55489.135211923371"/>
    <n v="26"/>
    <n v="30"/>
    <n v="36"/>
    <n v="29"/>
    <n v="45"/>
    <n v="44"/>
    <n v="19"/>
    <n v="16"/>
    <n v="0"/>
    <n v="0"/>
    <n v="0"/>
    <n v="0"/>
    <n v="126"/>
    <n v="119"/>
    <n v="1877745.0370370371"/>
    <n v="2198094.1935483874"/>
    <n v="2069870.1428571427"/>
    <n v="1657664.5384615383"/>
    <n v="2171263.1386861312"/>
    <n v="2072706.358208955"/>
    <n v="784507"/>
    <n v="674742"/>
    <n v="0"/>
    <n v="0"/>
    <n v="0"/>
    <n v="0"/>
    <n v="6903385.3185803108"/>
    <n v="6603207.0902188811"/>
  </r>
  <r>
    <x v="5"/>
    <s v="Northern Kentucky University "/>
    <s v="Reclassified: Met the criteria for Four-Year 3 in 2012-13, 2013-14, and 2014-15."/>
    <n v="157447"/>
    <x v="2"/>
    <m/>
    <m/>
    <n v="97"/>
    <n v="93"/>
    <m/>
    <m/>
    <n v="3"/>
    <n v="15"/>
    <m/>
    <m/>
    <n v="154"/>
    <n v="160"/>
    <m/>
    <m/>
    <n v="4"/>
    <n v="18"/>
    <m/>
    <m/>
    <n v="116"/>
    <n v="107"/>
    <m/>
    <m/>
    <n v="5"/>
    <n v="5"/>
    <m/>
    <m/>
    <n v="2"/>
    <n v="2"/>
    <m/>
    <m/>
    <n v="1"/>
    <n v="2"/>
    <m/>
    <m/>
    <n v="154"/>
    <n v="167"/>
    <m/>
    <m/>
    <n v="14"/>
    <n v="25"/>
    <m/>
    <m/>
    <m/>
    <m/>
    <m/>
    <m/>
    <m/>
    <m/>
    <n v="9774940"/>
    <n v="11318508"/>
    <n v="11517464"/>
    <n v="13508092"/>
    <n v="8183859"/>
    <n v="7527140"/>
    <n v="207453"/>
    <n v="248453"/>
    <n v="7972667"/>
    <n v="9309797"/>
    <m/>
    <m/>
    <n v="1006"/>
    <n v="1110"/>
    <n v="1588"/>
    <n v="1816"/>
    <n v="1220"/>
    <n v="1130"/>
    <n v="32"/>
    <n v="44"/>
    <n v="1708"/>
    <n v="1970"/>
    <n v="0"/>
    <n v="0"/>
    <n v="9716.6401590457263"/>
    <n v="10196.854054054054"/>
    <n v="7252.8110831234253"/>
    <n v="7438.3766519823785"/>
    <n v="6708.0811475409837"/>
    <n v="6661.1858407079644"/>
    <n v="6482.90625"/>
    <n v="5646.659090909091"/>
    <n v="4667.8378220140512"/>
    <n v="4725.7852791878177"/>
    <n v="0"/>
    <n v="0"/>
    <n v="87449.761431411534"/>
    <n v="91771.686486486491"/>
    <n v="65275.299748110825"/>
    <n v="66945.389867841412"/>
    <n v="60372.730327868856"/>
    <n v="59950.672566371679"/>
    <n v="58346.15625"/>
    <n v="50819.931818181816"/>
    <n v="42010.540398126461"/>
    <n v="42532.067512690359"/>
    <n v="0"/>
    <n v="0"/>
    <n v="61084.332961181892"/>
    <n v="62140.628879055905"/>
    <n v="100"/>
    <n v="108"/>
    <n v="158"/>
    <n v="178"/>
    <n v="121"/>
    <n v="112"/>
    <n v="3"/>
    <n v="4"/>
    <n v="168"/>
    <n v="192"/>
    <n v="0"/>
    <n v="0"/>
    <n v="550"/>
    <n v="594"/>
    <n v="8744976.1431411542"/>
    <n v="9911342.1405405402"/>
    <n v="10313497.36020151"/>
    <n v="11916279.396475771"/>
    <n v="7305100.3696721317"/>
    <n v="6714475.327433628"/>
    <n v="175038.46875"/>
    <n v="203279.72727272726"/>
    <n v="7057770.7868852457"/>
    <n v="8166156.9624365494"/>
    <n v="0"/>
    <n v="0"/>
    <n v="33596383.128650039"/>
    <n v="36911533.554159209"/>
  </r>
  <r>
    <x v="5"/>
    <s v="Bluegrass Community and Technical College"/>
    <m/>
    <n v="157173"/>
    <x v="6"/>
    <m/>
    <m/>
    <n v="57"/>
    <n v="58"/>
    <m/>
    <m/>
    <n v="4"/>
    <n v="4"/>
    <m/>
    <m/>
    <n v="104"/>
    <n v="92"/>
    <n v="2"/>
    <n v="1"/>
    <n v="2"/>
    <n v="2"/>
    <m/>
    <m/>
    <n v="25"/>
    <n v="25"/>
    <m/>
    <m/>
    <n v="4"/>
    <n v="5"/>
    <m/>
    <m/>
    <n v="27"/>
    <n v="22"/>
    <n v="1"/>
    <n v="1"/>
    <n v="3"/>
    <n v="2"/>
    <m/>
    <m/>
    <m/>
    <m/>
    <m/>
    <m/>
    <m/>
    <m/>
    <m/>
    <m/>
    <m/>
    <m/>
    <m/>
    <m/>
    <m/>
    <m/>
    <n v="3685418"/>
    <n v="3739267"/>
    <n v="5558237"/>
    <n v="4958166"/>
    <n v="1295991"/>
    <n v="1341462"/>
    <n v="1212276"/>
    <n v="972583"/>
    <m/>
    <m/>
    <m/>
    <m/>
    <n v="618"/>
    <n v="628"/>
    <n v="1086"/>
    <n v="955"/>
    <n v="298"/>
    <n v="310"/>
    <n v="317"/>
    <n v="255"/>
    <n v="0"/>
    <n v="0"/>
    <n v="0"/>
    <n v="0"/>
    <n v="5963.4595469255664"/>
    <n v="5954.246815286624"/>
    <n v="5118.0819521178637"/>
    <n v="5191.7968586387433"/>
    <n v="4348.9630872483222"/>
    <n v="4327.2967741935481"/>
    <n v="3824.2145110410092"/>
    <n v="3814.0509803921568"/>
    <n v="0"/>
    <n v="0"/>
    <n v="0"/>
    <n v="0"/>
    <n v="53671.135922330097"/>
    <n v="53588.221337579613"/>
    <n v="46062.737569060773"/>
    <n v="46726.17172774869"/>
    <n v="39140.667785234902"/>
    <n v="38945.670967741935"/>
    <n v="34417.93059936908"/>
    <n v="34326.458823529414"/>
    <n v="0"/>
    <n v="0"/>
    <n v="0"/>
    <n v="0"/>
    <n v="45636.46359420503"/>
    <n v="46169.75300323846"/>
    <n v="61"/>
    <n v="62"/>
    <n v="108"/>
    <n v="95"/>
    <n v="29"/>
    <n v="30"/>
    <n v="31"/>
    <n v="25"/>
    <n v="0"/>
    <n v="0"/>
    <n v="0"/>
    <n v="0"/>
    <n v="229"/>
    <n v="212"/>
    <n v="3273939.2912621358"/>
    <n v="3322469.7229299359"/>
    <n v="4974775.6574585633"/>
    <n v="4438986.3141361251"/>
    <n v="1135079.3657718122"/>
    <n v="1168370.1290322579"/>
    <n v="1066955.8485804414"/>
    <n v="858161.4705882353"/>
    <n v="0"/>
    <n v="0"/>
    <n v="0"/>
    <n v="0"/>
    <n v="10450750.163072951"/>
    <n v="9787987.6366865542"/>
  </r>
  <r>
    <x v="5"/>
    <s v="Jefferson Community and Technical College "/>
    <m/>
    <n v="156921"/>
    <x v="6"/>
    <m/>
    <m/>
    <n v="83"/>
    <n v="77"/>
    <n v="2"/>
    <n v="2"/>
    <n v="16"/>
    <n v="19"/>
    <m/>
    <m/>
    <n v="77"/>
    <n v="74"/>
    <m/>
    <m/>
    <n v="17"/>
    <n v="15"/>
    <m/>
    <m/>
    <n v="22"/>
    <n v="29"/>
    <m/>
    <m/>
    <n v="7"/>
    <n v="5"/>
    <m/>
    <m/>
    <n v="38"/>
    <n v="28"/>
    <n v="2"/>
    <n v="2"/>
    <n v="11"/>
    <n v="11"/>
    <m/>
    <m/>
    <m/>
    <m/>
    <m/>
    <m/>
    <m/>
    <m/>
    <m/>
    <m/>
    <m/>
    <m/>
    <m/>
    <m/>
    <m/>
    <m/>
    <n v="6638659"/>
    <n v="6474381"/>
    <n v="5061326"/>
    <n v="4721140"/>
    <n v="1434711"/>
    <n v="1620146"/>
    <n v="2252398"/>
    <n v="1865168"/>
    <m/>
    <m/>
    <m/>
    <m/>
    <n v="1044"/>
    <n v="1020"/>
    <n v="974"/>
    <n v="920"/>
    <n v="304"/>
    <n v="350"/>
    <n v="534"/>
    <n v="434"/>
    <n v="0"/>
    <n v="0"/>
    <n v="0"/>
    <n v="0"/>
    <n v="6358.8687739463603"/>
    <n v="6347.4323529411768"/>
    <n v="5196.4332648870641"/>
    <n v="5131.673913043478"/>
    <n v="4719.4440789473683"/>
    <n v="4628.988571428571"/>
    <n v="4217.9737827715353"/>
    <n v="4297.6221198156682"/>
    <n v="0"/>
    <n v="0"/>
    <n v="0"/>
    <n v="0"/>
    <n v="57229.818965517246"/>
    <n v="57126.891176470592"/>
    <n v="46767.899383983575"/>
    <n v="46185.065217391304"/>
    <n v="42474.996710526313"/>
    <n v="41660.897142857139"/>
    <n v="37961.764044943819"/>
    <n v="38678.599078341016"/>
    <n v="0"/>
    <n v="0"/>
    <n v="0"/>
    <n v="0"/>
    <n v="48524.433194578531"/>
    <n v="48516.027498897209"/>
    <n v="101"/>
    <n v="98"/>
    <n v="94"/>
    <n v="89"/>
    <n v="29"/>
    <n v="34"/>
    <n v="51"/>
    <n v="41"/>
    <n v="0"/>
    <n v="0"/>
    <n v="0"/>
    <n v="0"/>
    <n v="275"/>
    <n v="262"/>
    <n v="5780211.7155172415"/>
    <n v="5598435.3352941182"/>
    <n v="4396182.542094456"/>
    <n v="4110470.8043478262"/>
    <n v="1231774.9046052631"/>
    <n v="1416470.5028571426"/>
    <n v="1936049.9662921347"/>
    <n v="1585822.5622119817"/>
    <n v="0"/>
    <n v="0"/>
    <n v="0"/>
    <n v="0"/>
    <n v="13344219.128509097"/>
    <n v="12711199.204711068"/>
  </r>
  <r>
    <x v="5"/>
    <s v="Ashland Community and Technical College"/>
    <m/>
    <n v="156231"/>
    <x v="7"/>
    <m/>
    <m/>
    <n v="24"/>
    <n v="26"/>
    <n v="1"/>
    <m/>
    <n v="5"/>
    <n v="6"/>
    <m/>
    <m/>
    <n v="34"/>
    <n v="28"/>
    <m/>
    <m/>
    <n v="5"/>
    <n v="3"/>
    <m/>
    <m/>
    <n v="6"/>
    <n v="11"/>
    <m/>
    <m/>
    <n v="1"/>
    <m/>
    <m/>
    <m/>
    <n v="22"/>
    <n v="18"/>
    <m/>
    <m/>
    <m/>
    <m/>
    <m/>
    <m/>
    <m/>
    <m/>
    <m/>
    <m/>
    <m/>
    <m/>
    <m/>
    <m/>
    <m/>
    <m/>
    <m/>
    <m/>
    <m/>
    <m/>
    <n v="1984695"/>
    <n v="2074893"/>
    <n v="1995100"/>
    <n v="1284379"/>
    <n v="317453"/>
    <n v="472840"/>
    <n v="907176"/>
    <n v="731872"/>
    <m/>
    <m/>
    <m/>
    <m/>
    <n v="311"/>
    <n v="332"/>
    <n v="400"/>
    <n v="316"/>
    <n v="72"/>
    <n v="110"/>
    <n v="220"/>
    <n v="180"/>
    <n v="0"/>
    <n v="0"/>
    <n v="0"/>
    <n v="0"/>
    <n v="6381.6559485530543"/>
    <n v="6249.6777108433735"/>
    <n v="4987.75"/>
    <n v="4064.4905063291139"/>
    <n v="4409.0694444444443"/>
    <n v="4298.545454545455"/>
    <n v="4123.5272727272732"/>
    <n v="4065.9555555555557"/>
    <n v="0"/>
    <n v="0"/>
    <n v="0"/>
    <n v="0"/>
    <n v="57434.903536977487"/>
    <n v="56247.099397590362"/>
    <n v="44889.75"/>
    <n v="36580.414556962023"/>
    <n v="39681.625"/>
    <n v="38686.909090909096"/>
    <n v="37111.74545454546"/>
    <n v="36593.599999999999"/>
    <n v="0"/>
    <n v="0"/>
    <n v="0"/>
    <n v="0"/>
    <n v="46612.01154193189"/>
    <n v="43675.443825964285"/>
    <n v="30"/>
    <n v="32"/>
    <n v="39"/>
    <n v="31"/>
    <n v="7"/>
    <n v="11"/>
    <n v="22"/>
    <n v="18"/>
    <n v="0"/>
    <n v="0"/>
    <n v="0"/>
    <n v="0"/>
    <n v="98"/>
    <n v="92"/>
    <n v="1723047.1061093246"/>
    <n v="1799907.1807228916"/>
    <n v="1750700.25"/>
    <n v="1133992.8512658228"/>
    <n v="277771.375"/>
    <n v="425556.00000000006"/>
    <n v="816458.40000000014"/>
    <n v="658684.79999999993"/>
    <n v="0"/>
    <n v="0"/>
    <n v="0"/>
    <n v="0"/>
    <n v="4567977.1311093252"/>
    <n v="4018140.8319887142"/>
  </r>
  <r>
    <x v="5"/>
    <s v="Big Sandy Community and Technical College "/>
    <m/>
    <n v="157553"/>
    <x v="7"/>
    <m/>
    <m/>
    <n v="31"/>
    <n v="32"/>
    <n v="1"/>
    <n v="3"/>
    <n v="11"/>
    <n v="11"/>
    <m/>
    <m/>
    <n v="23"/>
    <n v="25"/>
    <n v="1"/>
    <m/>
    <n v="5"/>
    <n v="4"/>
    <m/>
    <m/>
    <n v="24"/>
    <n v="22"/>
    <m/>
    <m/>
    <n v="2"/>
    <n v="1"/>
    <m/>
    <m/>
    <n v="13"/>
    <n v="10"/>
    <m/>
    <m/>
    <n v="1"/>
    <m/>
    <m/>
    <m/>
    <m/>
    <m/>
    <m/>
    <m/>
    <m/>
    <m/>
    <m/>
    <m/>
    <m/>
    <m/>
    <m/>
    <m/>
    <m/>
    <m/>
    <n v="2702638"/>
    <n v="2915898"/>
    <n v="1491741"/>
    <n v="1435305"/>
    <n v="1068618"/>
    <n v="942560"/>
    <n v="528940"/>
    <n v="366686"/>
    <m/>
    <m/>
    <m/>
    <m/>
    <n v="453"/>
    <n v="485"/>
    <n v="301"/>
    <n v="298"/>
    <n v="264"/>
    <n v="232"/>
    <n v="142"/>
    <n v="100"/>
    <n v="0"/>
    <n v="0"/>
    <n v="0"/>
    <n v="0"/>
    <n v="5966.0883002207502"/>
    <n v="6012.1608247422682"/>
    <n v="4955.950166112957"/>
    <n v="4816.459731543624"/>
    <n v="4047.7954545454545"/>
    <n v="4062.7586206896553"/>
    <n v="3724.9295774647885"/>
    <n v="3666.86"/>
    <n v="0"/>
    <n v="0"/>
    <n v="0"/>
    <n v="0"/>
    <n v="53694.79470198675"/>
    <n v="54109.447422680416"/>
    <n v="44603.551495016611"/>
    <n v="43348.137583892618"/>
    <n v="36430.159090909088"/>
    <n v="36564.827586206899"/>
    <n v="33524.366197183095"/>
    <n v="33001.74"/>
    <n v="0"/>
    <n v="0"/>
    <n v="0"/>
    <n v="0"/>
    <n v="44811.64668450992"/>
    <n v="45529.064869064292"/>
    <n v="43"/>
    <n v="46"/>
    <n v="29"/>
    <n v="29"/>
    <n v="26"/>
    <n v="23"/>
    <n v="14"/>
    <n v="10"/>
    <n v="0"/>
    <n v="0"/>
    <n v="0"/>
    <n v="0"/>
    <n v="112"/>
    <n v="108"/>
    <n v="2308876.1721854303"/>
    <n v="2489034.5814432991"/>
    <n v="1293502.9933554817"/>
    <n v="1257095.9899328859"/>
    <n v="947184.13636363624"/>
    <n v="840991.03448275873"/>
    <n v="469341.12676056335"/>
    <n v="330017.39999999997"/>
    <n v="0"/>
    <n v="0"/>
    <n v="0"/>
    <n v="0"/>
    <n v="5018904.4286651108"/>
    <n v="4917139.0058589438"/>
  </r>
  <r>
    <x v="5"/>
    <s v="Elizabethtown Community and Technical College "/>
    <m/>
    <n v="156648"/>
    <x v="7"/>
    <m/>
    <m/>
    <n v="40"/>
    <n v="41"/>
    <m/>
    <m/>
    <n v="4"/>
    <n v="4"/>
    <m/>
    <m/>
    <n v="37"/>
    <n v="36"/>
    <m/>
    <m/>
    <n v="1"/>
    <n v="1"/>
    <m/>
    <m/>
    <n v="25"/>
    <n v="30"/>
    <m/>
    <m/>
    <m/>
    <m/>
    <m/>
    <m/>
    <n v="33"/>
    <n v="29"/>
    <m/>
    <m/>
    <n v="1"/>
    <m/>
    <m/>
    <m/>
    <m/>
    <m/>
    <m/>
    <m/>
    <m/>
    <m/>
    <m/>
    <m/>
    <m/>
    <m/>
    <m/>
    <m/>
    <m/>
    <m/>
    <n v="2723022"/>
    <n v="2827938"/>
    <n v="1876295"/>
    <n v="1848250"/>
    <n v="1038581"/>
    <n v="1237920"/>
    <n v="1270759"/>
    <n v="1116484"/>
    <m/>
    <m/>
    <m/>
    <m/>
    <n v="448"/>
    <n v="458"/>
    <n v="382"/>
    <n v="372"/>
    <n v="250"/>
    <n v="300"/>
    <n v="342"/>
    <n v="290"/>
    <n v="0"/>
    <n v="0"/>
    <n v="0"/>
    <n v="0"/>
    <n v="6078.1741071428569"/>
    <n v="6174.5371179039303"/>
    <n v="4911.767015706806"/>
    <n v="4968.4139784946237"/>
    <n v="4154.3239999999996"/>
    <n v="4126.3999999999996"/>
    <n v="3715.6695906432747"/>
    <n v="3849.9448275862069"/>
    <n v="0"/>
    <n v="0"/>
    <n v="0"/>
    <n v="0"/>
    <n v="54703.56696428571"/>
    <n v="55570.834061135371"/>
    <n v="44205.903141361254"/>
    <n v="44715.725806451614"/>
    <n v="37388.915999999997"/>
    <n v="37137.599999999999"/>
    <n v="33441.026315789473"/>
    <n v="34649.503448275864"/>
    <n v="0"/>
    <n v="0"/>
    <n v="0"/>
    <n v="0"/>
    <n v="43677.298301681854"/>
    <n v="44497.397075104971"/>
    <n v="44"/>
    <n v="45"/>
    <n v="38"/>
    <n v="37"/>
    <n v="25"/>
    <n v="30"/>
    <n v="34"/>
    <n v="29"/>
    <n v="0"/>
    <n v="0"/>
    <n v="0"/>
    <n v="0"/>
    <n v="141"/>
    <n v="141"/>
    <n v="2406956.9464285714"/>
    <n v="2500687.5327510918"/>
    <n v="1679824.3193717278"/>
    <n v="1654481.8548387098"/>
    <n v="934722.89999999991"/>
    <n v="1114128"/>
    <n v="1136994.894736842"/>
    <n v="1004835.6000000001"/>
    <n v="0"/>
    <n v="0"/>
    <n v="0"/>
    <n v="0"/>
    <n v="6158499.0605371417"/>
    <n v="6274132.9875898007"/>
  </r>
  <r>
    <x v="5"/>
    <s v="Hazard Community and Technical College"/>
    <s v="Met the criteria for Two-Year 3 in 2014-15."/>
    <n v="156790"/>
    <x v="7"/>
    <m/>
    <m/>
    <n v="42"/>
    <n v="41"/>
    <m/>
    <n v="1"/>
    <n v="10"/>
    <n v="12"/>
    <m/>
    <m/>
    <n v="15"/>
    <n v="12"/>
    <m/>
    <m/>
    <n v="3"/>
    <n v="1"/>
    <m/>
    <m/>
    <n v="11"/>
    <n v="13"/>
    <n v="2"/>
    <n v="1"/>
    <n v="4"/>
    <n v="5"/>
    <m/>
    <m/>
    <n v="9"/>
    <n v="11"/>
    <n v="1"/>
    <m/>
    <n v="3"/>
    <n v="3"/>
    <m/>
    <m/>
    <m/>
    <m/>
    <m/>
    <m/>
    <m/>
    <m/>
    <m/>
    <m/>
    <m/>
    <m/>
    <m/>
    <m/>
    <m/>
    <m/>
    <n v="3315742"/>
    <n v="3454722"/>
    <n v="951393"/>
    <n v="696137"/>
    <n v="765348"/>
    <n v="860354"/>
    <n v="543983"/>
    <n v="561080"/>
    <m/>
    <m/>
    <m/>
    <m/>
    <n v="540"/>
    <n v="565"/>
    <n v="186"/>
    <n v="132"/>
    <n v="180"/>
    <n v="201"/>
    <n v="137"/>
    <n v="146"/>
    <n v="0"/>
    <n v="0"/>
    <n v="0"/>
    <n v="0"/>
    <n v="6140.2629629629628"/>
    <n v="6114.5522123893807"/>
    <n v="5115.0161290322585"/>
    <n v="5273.765151515152"/>
    <n v="4251.9333333333334"/>
    <n v="4280.3681592039802"/>
    <n v="3970.6788321167883"/>
    <n v="3843.0136986301368"/>
    <n v="0"/>
    <n v="0"/>
    <n v="0"/>
    <n v="0"/>
    <n v="55262.366666666669"/>
    <n v="55030.969911504428"/>
    <n v="46035.145161290326"/>
    <n v="47463.886363636368"/>
    <n v="38267.4"/>
    <n v="38523.313432835821"/>
    <n v="35736.109489051094"/>
    <n v="34587.123287671231"/>
    <n v="0"/>
    <n v="0"/>
    <n v="0"/>
    <n v="0"/>
    <n v="48173.909029275572"/>
    <n v="48048.655791997902"/>
    <n v="52"/>
    <n v="54"/>
    <n v="18"/>
    <n v="13"/>
    <n v="17"/>
    <n v="19"/>
    <n v="13"/>
    <n v="14"/>
    <n v="0"/>
    <n v="0"/>
    <n v="0"/>
    <n v="0"/>
    <n v="100"/>
    <n v="100"/>
    <n v="2873643.0666666669"/>
    <n v="2971672.3752212389"/>
    <n v="828632.61290322582"/>
    <n v="617030.52272727282"/>
    <n v="650545.80000000005"/>
    <n v="731942.95522388059"/>
    <n v="464569.4233576642"/>
    <n v="484219.72602739721"/>
    <n v="0"/>
    <n v="0"/>
    <n v="0"/>
    <n v="0"/>
    <n v="4817390.902927557"/>
    <n v="4804865.57919979"/>
  </r>
  <r>
    <x v="5"/>
    <s v="Hopkinsville Community College "/>
    <m/>
    <n v="156860"/>
    <x v="7"/>
    <m/>
    <m/>
    <n v="20"/>
    <n v="21"/>
    <n v="3"/>
    <n v="4"/>
    <n v="3"/>
    <n v="1"/>
    <m/>
    <m/>
    <n v="13"/>
    <n v="15"/>
    <n v="1"/>
    <n v="1"/>
    <n v="2"/>
    <n v="2"/>
    <m/>
    <m/>
    <n v="16"/>
    <n v="10"/>
    <m/>
    <m/>
    <m/>
    <m/>
    <m/>
    <m/>
    <n v="9"/>
    <n v="12"/>
    <m/>
    <m/>
    <m/>
    <n v="1"/>
    <m/>
    <m/>
    <m/>
    <m/>
    <m/>
    <m/>
    <m/>
    <m/>
    <m/>
    <m/>
    <m/>
    <m/>
    <m/>
    <m/>
    <m/>
    <m/>
    <n v="1652562"/>
    <n v="1611103"/>
    <n v="826276"/>
    <n v="914374"/>
    <n v="653451"/>
    <n v="408293"/>
    <n v="364260"/>
    <n v="521445"/>
    <m/>
    <m/>
    <m/>
    <m/>
    <n v="269"/>
    <n v="266"/>
    <n v="165"/>
    <n v="185"/>
    <n v="160"/>
    <n v="100"/>
    <n v="90"/>
    <n v="132"/>
    <n v="0"/>
    <n v="0"/>
    <n v="0"/>
    <n v="0"/>
    <n v="6143.3531598513009"/>
    <n v="6056.7781954887214"/>
    <n v="5007.7333333333336"/>
    <n v="4942.5621621621622"/>
    <n v="4084.0687499999999"/>
    <n v="4082.93"/>
    <n v="4047.3333333333335"/>
    <n v="3950.340909090909"/>
    <n v="0"/>
    <n v="0"/>
    <n v="0"/>
    <n v="0"/>
    <n v="55290.178438661707"/>
    <n v="54511.003759398489"/>
    <n v="45069.600000000006"/>
    <n v="44483.059459459459"/>
    <n v="36756.618750000001"/>
    <n v="36746.369999999995"/>
    <n v="36426"/>
    <n v="35553.068181818184"/>
    <n v="0"/>
    <n v="0"/>
    <n v="0"/>
    <n v="0"/>
    <n v="45889.524468734395"/>
    <n v="45487.085886242792"/>
    <n v="26"/>
    <n v="26"/>
    <n v="16"/>
    <n v="18"/>
    <n v="16"/>
    <n v="10"/>
    <n v="9"/>
    <n v="13"/>
    <n v="0"/>
    <n v="0"/>
    <n v="0"/>
    <n v="0"/>
    <n v="67"/>
    <n v="67"/>
    <n v="1437544.6394052044"/>
    <n v="1417286.0977443608"/>
    <n v="721113.60000000009"/>
    <n v="800695.07027027023"/>
    <n v="588105.9"/>
    <n v="367463.69999999995"/>
    <n v="327834"/>
    <n v="462189.88636363641"/>
    <n v="0"/>
    <n v="0"/>
    <n v="0"/>
    <n v="0"/>
    <n v="3074598.1394052044"/>
    <n v="3047634.7543782671"/>
  </r>
  <r>
    <x v="5"/>
    <s v="Madisonville Community College"/>
    <m/>
    <n v="157304"/>
    <x v="7"/>
    <m/>
    <m/>
    <n v="32"/>
    <n v="33"/>
    <n v="1"/>
    <n v="1"/>
    <n v="7"/>
    <n v="6"/>
    <m/>
    <m/>
    <n v="23"/>
    <n v="22"/>
    <n v="1"/>
    <n v="1"/>
    <n v="1"/>
    <n v="2"/>
    <m/>
    <m/>
    <n v="12"/>
    <n v="18"/>
    <n v="1"/>
    <n v="1"/>
    <n v="3"/>
    <n v="2"/>
    <m/>
    <m/>
    <n v="16"/>
    <n v="8"/>
    <m/>
    <m/>
    <n v="7"/>
    <n v="7"/>
    <m/>
    <m/>
    <m/>
    <m/>
    <m/>
    <m/>
    <m/>
    <m/>
    <m/>
    <m/>
    <m/>
    <m/>
    <m/>
    <m/>
    <m/>
    <m/>
    <n v="2554887"/>
    <n v="2553635"/>
    <n v="1233879"/>
    <n v="1257012"/>
    <n v="702063"/>
    <n v="926199"/>
    <n v="1022236"/>
    <n v="672276"/>
    <m/>
    <m/>
    <m/>
    <m/>
    <n v="415"/>
    <n v="413"/>
    <n v="253"/>
    <n v="255"/>
    <n v="167"/>
    <n v="215"/>
    <n v="244"/>
    <n v="164"/>
    <n v="0"/>
    <n v="0"/>
    <n v="0"/>
    <n v="0"/>
    <n v="6156.3542168674703"/>
    <n v="6183.1355932203387"/>
    <n v="4876.99209486166"/>
    <n v="4929.4588235294113"/>
    <n v="4203.9700598802392"/>
    <n v="4307.9023255813954"/>
    <n v="4189.4918032786882"/>
    <n v="4099.2439024390242"/>
    <n v="0"/>
    <n v="0"/>
    <n v="0"/>
    <n v="0"/>
    <n v="55407.187951807231"/>
    <n v="55648.220338983047"/>
    <n v="43892.928853754944"/>
    <n v="44365.129411764705"/>
    <n v="37835.730538922151"/>
    <n v="38771.120930232559"/>
    <n v="37705.426229508194"/>
    <n v="36893.195121951219"/>
    <n v="0"/>
    <n v="0"/>
    <n v="0"/>
    <n v="0"/>
    <n v="46021.223378053903"/>
    <n v="46560.876388292978"/>
    <n v="40"/>
    <n v="40"/>
    <n v="25"/>
    <n v="25"/>
    <n v="16"/>
    <n v="21"/>
    <n v="23"/>
    <n v="15"/>
    <n v="0"/>
    <n v="0"/>
    <n v="0"/>
    <n v="0"/>
    <n v="104"/>
    <n v="101"/>
    <n v="2216287.5180722894"/>
    <n v="2225928.8135593217"/>
    <n v="1097323.2213438735"/>
    <n v="1109128.2352941176"/>
    <n v="605371.68862275442"/>
    <n v="814193.53953488369"/>
    <n v="867224.80327868846"/>
    <n v="553397.92682926834"/>
    <n v="0"/>
    <n v="0"/>
    <n v="0"/>
    <n v="0"/>
    <n v="4786207.2313176058"/>
    <n v="4702648.5152175911"/>
  </r>
  <r>
    <x v="5"/>
    <s v="Maysville Community and Technical College "/>
    <m/>
    <n v="157331"/>
    <x v="7"/>
    <m/>
    <m/>
    <n v="25"/>
    <n v="27"/>
    <n v="3"/>
    <n v="3"/>
    <n v="3"/>
    <n v="3"/>
    <m/>
    <m/>
    <n v="26"/>
    <n v="23"/>
    <m/>
    <m/>
    <n v="2"/>
    <n v="2"/>
    <m/>
    <m/>
    <n v="14"/>
    <n v="17"/>
    <m/>
    <m/>
    <m/>
    <m/>
    <m/>
    <m/>
    <n v="18"/>
    <n v="20"/>
    <m/>
    <m/>
    <m/>
    <m/>
    <m/>
    <m/>
    <m/>
    <m/>
    <m/>
    <m/>
    <m/>
    <m/>
    <m/>
    <m/>
    <m/>
    <m/>
    <m/>
    <m/>
    <m/>
    <m/>
    <n v="1973501"/>
    <n v="2022856"/>
    <n v="1404820"/>
    <n v="1282496"/>
    <n v="606294"/>
    <n v="716628"/>
    <n v="711027"/>
    <n v="769361"/>
    <m/>
    <m/>
    <m/>
    <m/>
    <n v="319"/>
    <n v="339"/>
    <n v="284"/>
    <n v="254"/>
    <n v="140"/>
    <n v="170"/>
    <n v="180"/>
    <n v="200"/>
    <n v="0"/>
    <n v="0"/>
    <n v="0"/>
    <n v="0"/>
    <n v="6186.5235109717869"/>
    <n v="5967.1268436578175"/>
    <n v="4946.5492957746483"/>
    <n v="5049.1968503937005"/>
    <n v="4330.6714285714288"/>
    <n v="4215.4588235294113"/>
    <n v="3950.15"/>
    <n v="3846.8049999999998"/>
    <n v="0"/>
    <n v="0"/>
    <n v="0"/>
    <n v="0"/>
    <n v="55678.711598746086"/>
    <n v="53704.141592920358"/>
    <n v="44518.943661971833"/>
    <n v="45442.771653543306"/>
    <n v="38976.042857142857"/>
    <n v="37939.129411764705"/>
    <n v="35551.35"/>
    <n v="34621.244999999995"/>
    <n v="0"/>
    <n v="0"/>
    <n v="0"/>
    <n v="0"/>
    <n v="45694.059143915823"/>
    <n v="44691.537514788994"/>
    <n v="31"/>
    <n v="33"/>
    <n v="28"/>
    <n v="25"/>
    <n v="14"/>
    <n v="17"/>
    <n v="18"/>
    <n v="20"/>
    <n v="0"/>
    <n v="0"/>
    <n v="0"/>
    <n v="0"/>
    <n v="91"/>
    <n v="95"/>
    <n v="1726040.0595611287"/>
    <n v="1772236.6725663717"/>
    <n v="1246530.4225352113"/>
    <n v="1136069.2913385828"/>
    <n v="545664.6"/>
    <n v="644965.19999999995"/>
    <n v="639924.29999999993"/>
    <n v="692424.89999999991"/>
    <n v="0"/>
    <n v="0"/>
    <n v="0"/>
    <n v="0"/>
    <n v="4158159.3820963399"/>
    <n v="4245696.0639049541"/>
  </r>
  <r>
    <x v="5"/>
    <s v="Owensboro Community and Technical College "/>
    <m/>
    <n v="247940"/>
    <x v="7"/>
    <m/>
    <m/>
    <n v="17"/>
    <n v="21"/>
    <m/>
    <n v="1"/>
    <n v="1"/>
    <m/>
    <m/>
    <m/>
    <n v="38"/>
    <n v="29"/>
    <n v="1"/>
    <n v="1"/>
    <n v="5"/>
    <n v="5"/>
    <m/>
    <m/>
    <n v="12"/>
    <n v="17"/>
    <m/>
    <m/>
    <n v="2"/>
    <n v="1"/>
    <m/>
    <m/>
    <n v="18"/>
    <n v="13"/>
    <m/>
    <m/>
    <n v="1"/>
    <n v="2"/>
    <m/>
    <m/>
    <m/>
    <m/>
    <m/>
    <m/>
    <m/>
    <m/>
    <m/>
    <m/>
    <m/>
    <m/>
    <m/>
    <m/>
    <m/>
    <m/>
    <n v="1111263"/>
    <n v="1333199"/>
    <n v="2245598"/>
    <n v="1805760"/>
    <n v="598124"/>
    <n v="757989"/>
    <n v="732896"/>
    <n v="586733"/>
    <m/>
    <m/>
    <m/>
    <m/>
    <n v="182"/>
    <n v="221"/>
    <n v="451"/>
    <n v="361"/>
    <n v="144"/>
    <n v="182"/>
    <n v="192"/>
    <n v="154"/>
    <n v="0"/>
    <n v="0"/>
    <n v="0"/>
    <n v="0"/>
    <n v="6105.8406593406589"/>
    <n v="6032.5746606334842"/>
    <n v="4979.1529933481152"/>
    <n v="5002.105263157895"/>
    <n v="4153.6388888888887"/>
    <n v="4164.7747252747249"/>
    <n v="3817.1666666666665"/>
    <n v="3809.9545454545455"/>
    <n v="0"/>
    <n v="0"/>
    <n v="0"/>
    <n v="0"/>
    <n v="54952.565934065933"/>
    <n v="54293.171945701361"/>
    <n v="44812.376940133036"/>
    <n v="45018.947368421053"/>
    <n v="37382.75"/>
    <n v="37482.972527472521"/>
    <n v="34354.5"/>
    <n v="34289.590909090912"/>
    <n v="0"/>
    <n v="0"/>
    <n v="0"/>
    <n v="0"/>
    <n v="43547.208128200422"/>
    <n v="43990.558998122622"/>
    <n v="18"/>
    <n v="22"/>
    <n v="44"/>
    <n v="35"/>
    <n v="14"/>
    <n v="18"/>
    <n v="19"/>
    <n v="15"/>
    <n v="0"/>
    <n v="0"/>
    <n v="0"/>
    <n v="0"/>
    <n v="95"/>
    <n v="90"/>
    <n v="989146.18681318685"/>
    <n v="1194449.78280543"/>
    <n v="1971744.5853658535"/>
    <n v="1575663.1578947369"/>
    <n v="523358.5"/>
    <n v="674693.5054945054"/>
    <n v="652735.5"/>
    <n v="514343.86363636365"/>
    <n v="0"/>
    <n v="0"/>
    <n v="0"/>
    <n v="0"/>
    <n v="4136984.7721790401"/>
    <n v="3959150.3098310358"/>
  </r>
  <r>
    <x v="5"/>
    <s v="Somerset Community and Technical College "/>
    <m/>
    <n v="157711"/>
    <x v="7"/>
    <m/>
    <m/>
    <n v="45"/>
    <n v="46"/>
    <n v="2"/>
    <n v="1"/>
    <n v="7"/>
    <n v="7"/>
    <m/>
    <m/>
    <n v="40"/>
    <n v="38"/>
    <n v="2"/>
    <n v="2"/>
    <n v="5"/>
    <n v="6"/>
    <m/>
    <m/>
    <n v="35"/>
    <n v="43"/>
    <n v="2"/>
    <n v="4"/>
    <n v="5"/>
    <n v="2"/>
    <m/>
    <m/>
    <n v="21"/>
    <n v="13"/>
    <n v="3"/>
    <m/>
    <n v="2"/>
    <n v="4"/>
    <m/>
    <m/>
    <m/>
    <m/>
    <m/>
    <m/>
    <m/>
    <m/>
    <m/>
    <m/>
    <m/>
    <m/>
    <m/>
    <m/>
    <m/>
    <m/>
    <n v="3384913"/>
    <n v="3459089"/>
    <n v="2437294"/>
    <n v="2426075"/>
    <n v="1782229"/>
    <n v="2048484"/>
    <n v="999508"/>
    <n v="655428"/>
    <m/>
    <m/>
    <m/>
    <m/>
    <n v="556"/>
    <n v="555"/>
    <n v="482"/>
    <n v="474"/>
    <n v="432"/>
    <n v="498"/>
    <n v="267"/>
    <n v="178"/>
    <n v="0"/>
    <n v="0"/>
    <n v="0"/>
    <n v="0"/>
    <n v="6087.973021582734"/>
    <n v="6232.5927927927924"/>
    <n v="5056.6265560165975"/>
    <n v="5118.3016877637128"/>
    <n v="4125.5300925925922"/>
    <n v="4113.4216867469877"/>
    <n v="3743.4756554307114"/>
    <n v="3682.1797752808989"/>
    <n v="0"/>
    <n v="0"/>
    <n v="0"/>
    <n v="0"/>
    <n v="54791.757194244608"/>
    <n v="56093.33513513513"/>
    <n v="45509.63900414938"/>
    <n v="46064.715189873416"/>
    <n v="37129.770833333328"/>
    <n v="37020.795180722889"/>
    <n v="33691.280898876401"/>
    <n v="33139.617977528091"/>
    <n v="0"/>
    <n v="0"/>
    <n v="0"/>
    <n v="0"/>
    <n v="44574.743195591815"/>
    <n v="45333.791960872732"/>
    <n v="54"/>
    <n v="54"/>
    <n v="47"/>
    <n v="46"/>
    <n v="42"/>
    <n v="49"/>
    <n v="26"/>
    <n v="17"/>
    <n v="0"/>
    <n v="0"/>
    <n v="0"/>
    <n v="0"/>
    <n v="169"/>
    <n v="166"/>
    <n v="2958754.8884892086"/>
    <n v="3029040.0972972969"/>
    <n v="2138953.0331950206"/>
    <n v="2118976.898734177"/>
    <n v="1559450.3749999998"/>
    <n v="1814018.9638554216"/>
    <n v="875973.30337078637"/>
    <n v="563373.50561797759"/>
    <n v="0"/>
    <n v="0"/>
    <n v="0"/>
    <n v="0"/>
    <n v="7533131.6000550166"/>
    <n v="7525409.4655048735"/>
  </r>
  <r>
    <x v="5"/>
    <s v="Southeast Kentucky Community and Technical College"/>
    <m/>
    <n v="157739"/>
    <x v="7"/>
    <m/>
    <m/>
    <n v="32"/>
    <n v="32"/>
    <m/>
    <m/>
    <n v="9"/>
    <n v="10"/>
    <m/>
    <m/>
    <n v="18"/>
    <n v="18"/>
    <n v="2"/>
    <n v="1"/>
    <n v="3"/>
    <n v="3"/>
    <m/>
    <m/>
    <n v="11"/>
    <n v="16"/>
    <m/>
    <n v="1"/>
    <m/>
    <m/>
    <m/>
    <m/>
    <n v="15"/>
    <n v="12"/>
    <m/>
    <m/>
    <n v="1"/>
    <m/>
    <m/>
    <m/>
    <m/>
    <m/>
    <m/>
    <m/>
    <m/>
    <m/>
    <m/>
    <m/>
    <m/>
    <m/>
    <m/>
    <m/>
    <m/>
    <m/>
    <n v="2626165"/>
    <n v="2712189"/>
    <n v="1164989"/>
    <n v="1120433"/>
    <n v="458905"/>
    <n v="700200"/>
    <n v="620324"/>
    <n v="471747"/>
    <m/>
    <m/>
    <m/>
    <m/>
    <n v="428"/>
    <n v="440"/>
    <n v="238"/>
    <n v="227"/>
    <n v="110"/>
    <n v="171"/>
    <n v="162"/>
    <n v="120"/>
    <n v="0"/>
    <n v="0"/>
    <n v="0"/>
    <n v="0"/>
    <n v="6135.8995327102803"/>
    <n v="6164.0659090909094"/>
    <n v="4894.911764705882"/>
    <n v="4935.828193832599"/>
    <n v="4171.863636363636"/>
    <n v="4094.7368421052633"/>
    <n v="3829.1604938271603"/>
    <n v="3931.2249999999999"/>
    <n v="0"/>
    <n v="0"/>
    <n v="0"/>
    <n v="0"/>
    <n v="55223.095794392524"/>
    <n v="55476.593181818185"/>
    <n v="44054.205882352937"/>
    <n v="44422.453744493389"/>
    <n v="37546.772727272721"/>
    <n v="36852.631578947374"/>
    <n v="34462.444444444445"/>
    <n v="35381.025000000001"/>
    <n v="0"/>
    <n v="0"/>
    <n v="0"/>
    <n v="0"/>
    <n v="46613.266746981564"/>
    <n v="46864.27884792821"/>
    <n v="41"/>
    <n v="42"/>
    <n v="23"/>
    <n v="22"/>
    <n v="11"/>
    <n v="17"/>
    <n v="16"/>
    <n v="12"/>
    <n v="0"/>
    <n v="0"/>
    <n v="0"/>
    <n v="0"/>
    <n v="91"/>
    <n v="93"/>
    <n v="2264146.9275700934"/>
    <n v="2330016.9136363636"/>
    <n v="1013246.7352941176"/>
    <n v="977293.98237885453"/>
    <n v="413014.49999999994"/>
    <n v="626494.7368421054"/>
    <n v="551399.11111111112"/>
    <n v="424572.30000000005"/>
    <n v="0"/>
    <n v="0"/>
    <n v="0"/>
    <n v="0"/>
    <n v="4241807.273975322"/>
    <n v="4358377.9328573234"/>
  </r>
  <r>
    <x v="5"/>
    <s v="West Kentucky Community and Technical College"/>
    <m/>
    <n v="157483"/>
    <x v="7"/>
    <m/>
    <m/>
    <n v="35"/>
    <n v="36"/>
    <n v="5"/>
    <n v="5"/>
    <n v="8"/>
    <n v="8"/>
    <m/>
    <m/>
    <n v="28"/>
    <n v="28"/>
    <n v="1"/>
    <n v="1"/>
    <n v="7"/>
    <n v="6"/>
    <m/>
    <m/>
    <n v="14"/>
    <n v="15"/>
    <m/>
    <m/>
    <n v="14"/>
    <n v="16"/>
    <m/>
    <m/>
    <n v="10"/>
    <n v="6"/>
    <m/>
    <m/>
    <n v="17"/>
    <n v="18"/>
    <m/>
    <m/>
    <m/>
    <m/>
    <m/>
    <m/>
    <m/>
    <m/>
    <m/>
    <m/>
    <m/>
    <m/>
    <m/>
    <m/>
    <m/>
    <m/>
    <n v="3056500"/>
    <n v="3083368"/>
    <n v="1829007"/>
    <n v="1777216"/>
    <n v="1354863"/>
    <n v="1507295"/>
    <n v="1211240"/>
    <n v="1158031"/>
    <m/>
    <m/>
    <m/>
    <m/>
    <n v="501"/>
    <n v="511"/>
    <n v="375"/>
    <n v="363"/>
    <n v="308"/>
    <n v="342"/>
    <n v="304"/>
    <n v="276"/>
    <n v="0"/>
    <n v="0"/>
    <n v="0"/>
    <n v="0"/>
    <n v="6100.798403193613"/>
    <n v="6033.9882583170256"/>
    <n v="4877.3519999999999"/>
    <n v="4895.9118457300274"/>
    <n v="4398.9058441558445"/>
    <n v="4407.2953216374272"/>
    <n v="3984.3421052631579"/>
    <n v="4195.764492753623"/>
    <n v="0"/>
    <n v="0"/>
    <n v="0"/>
    <n v="0"/>
    <n v="54907.185628742518"/>
    <n v="54305.894324853231"/>
    <n v="43896.167999999998"/>
    <n v="44063.206611570247"/>
    <n v="39590.152597402601"/>
    <n v="39665.657894736847"/>
    <n v="35859.07894736842"/>
    <n v="37761.880434782608"/>
    <n v="0"/>
    <n v="0"/>
    <n v="0"/>
    <n v="0"/>
    <n v="45269.973830833544"/>
    <n v="45605.191212189864"/>
    <n v="48"/>
    <n v="49"/>
    <n v="36"/>
    <n v="35"/>
    <n v="28"/>
    <n v="31"/>
    <n v="27"/>
    <n v="24"/>
    <n v="0"/>
    <n v="0"/>
    <n v="0"/>
    <n v="0"/>
    <n v="139"/>
    <n v="139"/>
    <n v="2635544.9101796411"/>
    <n v="2660988.8219178081"/>
    <n v="1580262.048"/>
    <n v="1542212.2314049588"/>
    <n v="1108524.2727272729"/>
    <n v="1229635.3947368423"/>
    <n v="968195.1315789473"/>
    <n v="906285.13043478259"/>
    <n v="0"/>
    <n v="0"/>
    <n v="0"/>
    <n v="0"/>
    <n v="6292526.3624858623"/>
    <n v="6339121.5784943914"/>
  </r>
  <r>
    <x v="5"/>
    <s v="Henderson Community College "/>
    <m/>
    <n v="156851"/>
    <x v="8"/>
    <m/>
    <m/>
    <n v="21"/>
    <n v="20"/>
    <n v="2"/>
    <n v="2"/>
    <n v="1"/>
    <n v="1"/>
    <m/>
    <m/>
    <n v="11"/>
    <n v="11"/>
    <n v="1"/>
    <n v="1"/>
    <n v="1"/>
    <n v="1"/>
    <m/>
    <m/>
    <n v="4"/>
    <n v="5"/>
    <m/>
    <m/>
    <m/>
    <m/>
    <m/>
    <m/>
    <n v="6"/>
    <n v="3"/>
    <m/>
    <m/>
    <m/>
    <n v="2"/>
    <m/>
    <m/>
    <m/>
    <m/>
    <m/>
    <m/>
    <m/>
    <m/>
    <m/>
    <m/>
    <m/>
    <m/>
    <m/>
    <m/>
    <m/>
    <m/>
    <n v="1524521"/>
    <n v="1449647"/>
    <n v="668180"/>
    <n v="672350"/>
    <n v="185921"/>
    <n v="218540"/>
    <n v="247138"/>
    <n v="205620"/>
    <m/>
    <m/>
    <m/>
    <m/>
    <n v="244"/>
    <n v="234"/>
    <n v="133"/>
    <n v="133"/>
    <n v="40"/>
    <n v="50"/>
    <n v="60"/>
    <n v="54"/>
    <n v="0"/>
    <n v="0"/>
    <n v="0"/>
    <n v="0"/>
    <n v="6248.0368852459014"/>
    <n v="6195.0726495726494"/>
    <n v="5023.9097744360906"/>
    <n v="5055.2631578947367"/>
    <n v="4648.0249999999996"/>
    <n v="4370.8"/>
    <n v="4118.9666666666662"/>
    <n v="3807.7777777777778"/>
    <n v="0"/>
    <n v="0"/>
    <n v="0"/>
    <n v="0"/>
    <n v="56232.331967213111"/>
    <n v="55755.653846153844"/>
    <n v="45215.187969924817"/>
    <n v="45497.368421052626"/>
    <n v="41832.224999999999"/>
    <n v="39337.200000000004"/>
    <n v="37070.699999999997"/>
    <n v="34270"/>
    <n v="0"/>
    <n v="0"/>
    <n v="0"/>
    <n v="0"/>
    <n v="49513.330017492284"/>
    <n v="48736.561476852665"/>
    <n v="24"/>
    <n v="23"/>
    <n v="13"/>
    <n v="13"/>
    <n v="4"/>
    <n v="5"/>
    <n v="6"/>
    <n v="5"/>
    <n v="0"/>
    <n v="0"/>
    <n v="0"/>
    <n v="0"/>
    <n v="47"/>
    <n v="46"/>
    <n v="1349575.9672131147"/>
    <n v="1282380.0384615385"/>
    <n v="587797.44360902265"/>
    <n v="591465.78947368416"/>
    <n v="167328.9"/>
    <n v="196686.00000000003"/>
    <n v="222424.19999999998"/>
    <n v="171350"/>
    <n v="0"/>
    <n v="0"/>
    <n v="0"/>
    <n v="0"/>
    <n v="2327126.5108221374"/>
    <n v="2241881.8279352225"/>
  </r>
  <r>
    <x v="5"/>
    <s v="Gateway Community and Technical College"/>
    <m/>
    <n v="157438"/>
    <x v="9"/>
    <m/>
    <m/>
    <n v="7"/>
    <n v="9"/>
    <n v="1"/>
    <m/>
    <m/>
    <m/>
    <m/>
    <m/>
    <n v="11"/>
    <n v="13"/>
    <n v="1"/>
    <n v="1"/>
    <n v="3"/>
    <n v="4"/>
    <m/>
    <m/>
    <n v="24"/>
    <n v="20"/>
    <n v="2"/>
    <n v="2"/>
    <n v="7"/>
    <n v="7"/>
    <m/>
    <m/>
    <n v="12"/>
    <n v="16"/>
    <n v="4"/>
    <n v="6"/>
    <n v="13"/>
    <n v="11"/>
    <m/>
    <m/>
    <m/>
    <m/>
    <m/>
    <m/>
    <m/>
    <m/>
    <m/>
    <m/>
    <m/>
    <m/>
    <m/>
    <m/>
    <m/>
    <m/>
    <n v="518792"/>
    <n v="539485"/>
    <n v="815220"/>
    <n v="975061"/>
    <n v="1672688"/>
    <n v="1483366"/>
    <n v="1357206"/>
    <n v="1552793"/>
    <m/>
    <m/>
    <m/>
    <m/>
    <n v="81"/>
    <n v="90"/>
    <n v="157"/>
    <n v="189"/>
    <n v="346"/>
    <n v="306"/>
    <n v="320"/>
    <n v="358"/>
    <n v="0"/>
    <n v="0"/>
    <n v="0"/>
    <n v="0"/>
    <n v="6404.8395061728397"/>
    <n v="5994.2777777777774"/>
    <n v="5192.4840764331211"/>
    <n v="5159.0529100529102"/>
    <n v="4834.3583815028906"/>
    <n v="4847.6013071895422"/>
    <n v="4241.2687500000002"/>
    <n v="4337.4106145251399"/>
    <n v="0"/>
    <n v="0"/>
    <n v="0"/>
    <n v="0"/>
    <n v="57643.555555555555"/>
    <n v="53948.5"/>
    <n v="46732.356687898093"/>
    <n v="46431.476190476191"/>
    <n v="43509.225433526015"/>
    <n v="43628.411764705881"/>
    <n v="38171.418750000004"/>
    <n v="39036.695530726261"/>
    <n v="0"/>
    <n v="0"/>
    <n v="0"/>
    <n v="0"/>
    <n v="43587.169150814996"/>
    <n v="43536.381630550663"/>
    <n v="8"/>
    <n v="9"/>
    <n v="15"/>
    <n v="18"/>
    <n v="33"/>
    <n v="29"/>
    <n v="29"/>
    <n v="33"/>
    <n v="0"/>
    <n v="0"/>
    <n v="0"/>
    <n v="0"/>
    <n v="85"/>
    <n v="89"/>
    <n v="461148.44444444444"/>
    <n v="485536.5"/>
    <n v="700985.35031847144"/>
    <n v="835766.57142857148"/>
    <n v="1435804.4393063586"/>
    <n v="1265223.9411764706"/>
    <n v="1106971.14375"/>
    <n v="1288210.9525139667"/>
    <n v="0"/>
    <n v="0"/>
    <n v="0"/>
    <n v="0"/>
    <n v="3704909.3778192746"/>
    <n v="3874737.9651190089"/>
  </r>
  <r>
    <x v="5"/>
    <s v="Southcentral Kentucky Community and Technical College"/>
    <m/>
    <n v="156338"/>
    <x v="9"/>
    <m/>
    <m/>
    <n v="5"/>
    <n v="5"/>
    <m/>
    <m/>
    <n v="2"/>
    <n v="3"/>
    <m/>
    <m/>
    <n v="15"/>
    <n v="17"/>
    <m/>
    <m/>
    <n v="8"/>
    <n v="6"/>
    <m/>
    <m/>
    <n v="17"/>
    <n v="19"/>
    <m/>
    <m/>
    <n v="9"/>
    <n v="6"/>
    <m/>
    <m/>
    <n v="27"/>
    <n v="23"/>
    <m/>
    <m/>
    <n v="5"/>
    <n v="6"/>
    <m/>
    <m/>
    <m/>
    <m/>
    <m/>
    <m/>
    <m/>
    <m/>
    <m/>
    <m/>
    <m/>
    <m/>
    <m/>
    <m/>
    <m/>
    <m/>
    <n v="411697"/>
    <n v="479171"/>
    <n v="1187133"/>
    <n v="1172303"/>
    <n v="1167342"/>
    <n v="1081088"/>
    <n v="1214981"/>
    <n v="1102184"/>
    <m/>
    <m/>
    <m/>
    <m/>
    <n v="74"/>
    <n v="86"/>
    <n v="246"/>
    <n v="242"/>
    <n v="278"/>
    <n v="262"/>
    <n v="330"/>
    <n v="302"/>
    <n v="0"/>
    <n v="0"/>
    <n v="0"/>
    <n v="0"/>
    <n v="5563.4729729729734"/>
    <n v="5571.7558139534885"/>
    <n v="4825.7439024390242"/>
    <n v="4844.227272727273"/>
    <n v="4199.0719424460431"/>
    <n v="4126.2900763358775"/>
    <n v="3681.7606060606063"/>
    <n v="3649.6158940397349"/>
    <n v="0"/>
    <n v="0"/>
    <n v="0"/>
    <n v="0"/>
    <n v="50071.25675675676"/>
    <n v="50145.802325581397"/>
    <n v="43431.695121951219"/>
    <n v="43598.045454545456"/>
    <n v="37791.647482014385"/>
    <n v="37136.610687022898"/>
    <n v="33135.845454545459"/>
    <n v="32846.543046357612"/>
    <n v="0"/>
    <n v="0"/>
    <n v="0"/>
    <n v="0"/>
    <n v="38549.519024772773"/>
    <n v="38645.723289166352"/>
    <n v="7"/>
    <n v="8"/>
    <n v="23"/>
    <n v="23"/>
    <n v="26"/>
    <n v="25"/>
    <n v="32"/>
    <n v="29"/>
    <n v="0"/>
    <n v="0"/>
    <n v="0"/>
    <n v="0"/>
    <n v="88"/>
    <n v="85"/>
    <n v="350498.79729729734"/>
    <n v="401166.41860465117"/>
    <n v="998928.98780487804"/>
    <n v="1002755.0454545455"/>
    <n v="982582.83453237405"/>
    <n v="928415.26717557246"/>
    <n v="1060347.0545454547"/>
    <n v="952549.74834437075"/>
    <n v="0"/>
    <n v="0"/>
    <n v="0"/>
    <n v="0"/>
    <n v="3392357.6741800038"/>
    <n v="3284886.47957914"/>
  </r>
  <r>
    <x v="6"/>
    <s v="Louisiana State University and A&amp;M College"/>
    <m/>
    <n v="159391"/>
    <x v="0"/>
    <n v="361"/>
    <n v="377"/>
    <n v="0"/>
    <m/>
    <n v="0"/>
    <m/>
    <n v="52"/>
    <n v="50"/>
    <n v="293"/>
    <n v="297"/>
    <n v="0"/>
    <m/>
    <n v="0"/>
    <m/>
    <n v="23"/>
    <n v="23"/>
    <n v="223"/>
    <n v="235"/>
    <n v="0"/>
    <m/>
    <n v="0"/>
    <m/>
    <n v="31"/>
    <n v="32"/>
    <n v="210"/>
    <n v="219"/>
    <n v="0"/>
    <m/>
    <n v="0"/>
    <m/>
    <n v="18"/>
    <n v="18"/>
    <n v="15"/>
    <n v="14"/>
    <n v="0"/>
    <m/>
    <n v="0"/>
    <m/>
    <n v="6"/>
    <n v="8"/>
    <m/>
    <m/>
    <m/>
    <m/>
    <m/>
    <m/>
    <m/>
    <m/>
    <n v="48482677"/>
    <n v="51614631"/>
    <n v="25850975"/>
    <n v="26909916"/>
    <n v="19270776"/>
    <n v="20839650"/>
    <n v="10480018"/>
    <n v="11032553"/>
    <n v="1393363"/>
    <n v="1719427"/>
    <n v="0"/>
    <m/>
    <n v="3873"/>
    <n v="3993"/>
    <n v="2913"/>
    <n v="2949"/>
    <n v="2379"/>
    <n v="2499"/>
    <n v="2106"/>
    <n v="2187"/>
    <n v="207"/>
    <n v="222"/>
    <n v="0"/>
    <n v="0"/>
    <n v="12518.119545571908"/>
    <n v="12926.278737791134"/>
    <n v="8874.3477514589777"/>
    <n v="9125.0986775178026"/>
    <n v="8100.3682219419925"/>
    <n v="8339.1956782713078"/>
    <n v="4976.2668566001903"/>
    <n v="5044.6058527663463"/>
    <n v="6731.2222222222226"/>
    <n v="7745.166666666667"/>
    <n v="0"/>
    <n v="0"/>
    <n v="112663.07591014718"/>
    <n v="116336.5086401202"/>
    <n v="79869.129763130797"/>
    <n v="82125.888097660223"/>
    <n v="72903.313997477933"/>
    <n v="75052.761104441772"/>
    <n v="44786.401709401711"/>
    <n v="45401.452674897118"/>
    <n v="60581"/>
    <n v="69706.5"/>
    <n v="0"/>
    <n v="0"/>
    <n v="82605.063069109659"/>
    <n v="85065.787807870511"/>
    <n v="413"/>
    <n v="427"/>
    <n v="316"/>
    <n v="320"/>
    <n v="254"/>
    <n v="267"/>
    <n v="228"/>
    <n v="237"/>
    <n v="21"/>
    <n v="22"/>
    <n v="0"/>
    <n v="0"/>
    <n v="1232"/>
    <n v="1273"/>
    <n v="46529850.350890785"/>
    <n v="49675689.189331323"/>
    <n v="25238645.005149331"/>
    <n v="26280284.19125127"/>
    <n v="18517441.755359396"/>
    <n v="20039087.214885954"/>
    <n v="10211299.58974359"/>
    <n v="10760144.283950618"/>
    <n v="1272201"/>
    <n v="1533543"/>
    <n v="0"/>
    <n v="0"/>
    <n v="101769437.7011431"/>
    <n v="108288747.87941916"/>
  </r>
  <r>
    <x v="6"/>
    <s v="Louisiana Tech University "/>
    <m/>
    <n v="159647"/>
    <x v="1"/>
    <n v="38"/>
    <n v="40"/>
    <n v="1"/>
    <n v="1"/>
    <n v="0"/>
    <m/>
    <n v="29"/>
    <n v="25"/>
    <n v="107"/>
    <n v="111"/>
    <n v="1"/>
    <m/>
    <n v="0"/>
    <m/>
    <n v="14"/>
    <n v="18"/>
    <n v="102"/>
    <n v="84"/>
    <n v="0"/>
    <m/>
    <n v="0"/>
    <m/>
    <n v="6"/>
    <n v="4"/>
    <n v="45"/>
    <n v="45"/>
    <n v="0"/>
    <m/>
    <n v="0"/>
    <m/>
    <n v="10"/>
    <n v="10"/>
    <n v="19"/>
    <n v="24"/>
    <n v="1"/>
    <m/>
    <n v="0"/>
    <m/>
    <n v="1"/>
    <n v="2"/>
    <m/>
    <m/>
    <m/>
    <m/>
    <m/>
    <m/>
    <m/>
    <m/>
    <n v="6376167"/>
    <n v="6322057"/>
    <n v="8460466"/>
    <n v="9437026"/>
    <n v="6705121"/>
    <n v="5634773"/>
    <n v="2258177"/>
    <n v="2351943"/>
    <n v="1237273"/>
    <n v="1619347"/>
    <n v="0"/>
    <m/>
    <n v="700"/>
    <n v="670"/>
    <n v="1141"/>
    <n v="1215"/>
    <n v="990"/>
    <n v="804"/>
    <n v="525"/>
    <n v="525"/>
    <n v="193"/>
    <n v="240"/>
    <n v="0"/>
    <n v="0"/>
    <n v="9108.81"/>
    <n v="9435.9059701492533"/>
    <n v="7414.9570552147243"/>
    <n v="7767.0995884773665"/>
    <n v="6772.8494949494952"/>
    <n v="7008.4241293532341"/>
    <n v="4301.2895238095234"/>
    <n v="4479.8914285714282"/>
    <n v="6410.7409326424868"/>
    <n v="6747.2791666666662"/>
    <n v="0"/>
    <n v="0"/>
    <n v="81979.289999999994"/>
    <n v="84923.153731343278"/>
    <n v="66734.613496932521"/>
    <n v="69903.896296296298"/>
    <n v="60955.645454545454"/>
    <n v="63075.817164179105"/>
    <n v="38711.60571428571"/>
    <n v="40319.022857142852"/>
    <n v="57696.668393782384"/>
    <n v="60725.512499999997"/>
    <n v="0"/>
    <n v="0"/>
    <n v="63209.071193240168"/>
    <n v="65850.583134839282"/>
    <n v="68"/>
    <n v="66"/>
    <n v="122"/>
    <n v="129"/>
    <n v="108"/>
    <n v="88"/>
    <n v="55"/>
    <n v="55"/>
    <n v="21"/>
    <n v="26"/>
    <n v="0"/>
    <n v="0"/>
    <n v="374"/>
    <n v="364"/>
    <n v="5574591.7199999997"/>
    <n v="5604928.1462686565"/>
    <n v="8141622.8466257676"/>
    <n v="9017602.6222222224"/>
    <n v="6583209.709090909"/>
    <n v="5550671.9104477614"/>
    <n v="2129138.3142857142"/>
    <n v="2217546.2571428567"/>
    <n v="1211630.0362694301"/>
    <n v="1578863.325"/>
    <n v="0"/>
    <n v="0"/>
    <n v="23640192.626271822"/>
    <n v="23969612.261081498"/>
  </r>
  <r>
    <x v="6"/>
    <s v="University of Louisiana at Lafayette"/>
    <m/>
    <n v="160658"/>
    <x v="1"/>
    <n v="138"/>
    <n v="143"/>
    <n v="0"/>
    <m/>
    <n v="0"/>
    <m/>
    <n v="3"/>
    <n v="3"/>
    <n v="126"/>
    <n v="132"/>
    <n v="0"/>
    <m/>
    <n v="0"/>
    <m/>
    <n v="2"/>
    <n v="4"/>
    <n v="142"/>
    <n v="133"/>
    <n v="0"/>
    <m/>
    <n v="0"/>
    <m/>
    <n v="3"/>
    <n v="5"/>
    <n v="176"/>
    <n v="171"/>
    <n v="0"/>
    <m/>
    <n v="0"/>
    <m/>
    <n v="15"/>
    <n v="10"/>
    <n v="0"/>
    <m/>
    <n v="0"/>
    <m/>
    <n v="0"/>
    <m/>
    <n v="0"/>
    <m/>
    <m/>
    <m/>
    <m/>
    <m/>
    <m/>
    <m/>
    <m/>
    <m/>
    <n v="14142374"/>
    <n v="11530367"/>
    <n v="9688428"/>
    <n v="9814987"/>
    <n v="8929993"/>
    <n v="9176448"/>
    <n v="8967909"/>
    <n v="11375472"/>
    <n v="0"/>
    <m/>
    <n v="0"/>
    <m/>
    <n v="1278"/>
    <n v="1323"/>
    <n v="1158"/>
    <n v="1236"/>
    <n v="1314"/>
    <n v="1257"/>
    <n v="1764"/>
    <n v="1659"/>
    <n v="0"/>
    <n v="0"/>
    <n v="0"/>
    <n v="0"/>
    <n v="11066.02034428795"/>
    <n v="8715.3189720332575"/>
    <n v="8366.5181347150265"/>
    <n v="7940.9279935275081"/>
    <n v="6796.0372907153733"/>
    <n v="7300.2768496420049"/>
    <n v="5083.8486394557822"/>
    <n v="6856.8245931283909"/>
    <n v="0"/>
    <n v="0"/>
    <n v="0"/>
    <n v="0"/>
    <n v="99594.183098591544"/>
    <n v="78437.87074829932"/>
    <n v="75298.663212435233"/>
    <n v="71468.351941747576"/>
    <n v="61164.335616438359"/>
    <n v="65702.491646778042"/>
    <n v="45754.637755102041"/>
    <n v="61711.421338155516"/>
    <n v="0"/>
    <n v="0"/>
    <n v="0"/>
    <n v="0"/>
    <n v="68246.236667274672"/>
    <n v="68899.061735092997"/>
    <n v="141"/>
    <n v="146"/>
    <n v="128"/>
    <n v="136"/>
    <n v="145"/>
    <n v="138"/>
    <n v="191"/>
    <n v="181"/>
    <n v="0"/>
    <n v="0"/>
    <n v="0"/>
    <n v="0"/>
    <n v="605"/>
    <n v="601"/>
    <n v="14042779.816901408"/>
    <n v="11451929.1292517"/>
    <n v="9638228.8911917098"/>
    <n v="9719695.8640776705"/>
    <n v="8868828.6643835623"/>
    <n v="9066943.8472553696"/>
    <n v="8739135.8112244904"/>
    <n v="11169767.262206148"/>
    <n v="0"/>
    <n v="0"/>
    <n v="0"/>
    <n v="0"/>
    <n v="41288973.18370118"/>
    <n v="41408336.102790892"/>
  </r>
  <r>
    <x v="6"/>
    <s v="University of New Orleans"/>
    <m/>
    <n v="159939"/>
    <x v="1"/>
    <n v="92"/>
    <n v="88"/>
    <n v="0"/>
    <m/>
    <n v="0"/>
    <m/>
    <n v="2"/>
    <n v="2"/>
    <n v="76"/>
    <n v="85"/>
    <n v="0"/>
    <m/>
    <n v="0"/>
    <m/>
    <n v="3"/>
    <n v="2"/>
    <n v="56"/>
    <n v="42"/>
    <n v="0"/>
    <m/>
    <n v="0"/>
    <m/>
    <n v="3"/>
    <n v="1"/>
    <n v="53"/>
    <n v="52"/>
    <n v="0"/>
    <m/>
    <n v="0"/>
    <m/>
    <n v="2"/>
    <n v="2"/>
    <n v="0"/>
    <m/>
    <n v="0"/>
    <m/>
    <n v="0"/>
    <m/>
    <n v="0"/>
    <m/>
    <m/>
    <m/>
    <m/>
    <m/>
    <m/>
    <m/>
    <m/>
    <m/>
    <n v="8260170"/>
    <n v="7942747"/>
    <n v="5311233"/>
    <n v="5876781"/>
    <n v="3714728"/>
    <n v="2787379"/>
    <n v="2174637"/>
    <n v="2146098"/>
    <n v="0"/>
    <m/>
    <n v="0"/>
    <m/>
    <n v="852"/>
    <n v="816"/>
    <n v="720"/>
    <n v="789"/>
    <n v="540"/>
    <n v="390"/>
    <n v="501"/>
    <n v="492"/>
    <n v="0"/>
    <n v="0"/>
    <n v="0"/>
    <n v="0"/>
    <n v="9695.0352112676064"/>
    <n v="9733.7585784313724"/>
    <n v="7376.7124999999996"/>
    <n v="7448.3916349809888"/>
    <n v="6879.1259259259259"/>
    <n v="7147.125641025641"/>
    <n v="4340.5928143712572"/>
    <n v="4361.9878048780483"/>
    <n v="0"/>
    <n v="0"/>
    <n v="0"/>
    <n v="0"/>
    <n v="87255.316901408456"/>
    <n v="87603.82720588235"/>
    <n v="66390.412499999991"/>
    <n v="67035.524714828905"/>
    <n v="61912.133333333331"/>
    <n v="64324.130769230767"/>
    <n v="39065.335329341317"/>
    <n v="39257.890243902439"/>
    <n v="0"/>
    <n v="0"/>
    <n v="0"/>
    <n v="0"/>
    <n v="67067.079045340884"/>
    <n v="67891.601441486069"/>
    <n v="94"/>
    <n v="90"/>
    <n v="79"/>
    <n v="87"/>
    <n v="59"/>
    <n v="43"/>
    <n v="55"/>
    <n v="54"/>
    <n v="0"/>
    <n v="0"/>
    <n v="0"/>
    <n v="0"/>
    <n v="287"/>
    <n v="274"/>
    <n v="8201999.7887323946"/>
    <n v="7884344.4485294111"/>
    <n v="5244842.5874999994"/>
    <n v="5832090.650190115"/>
    <n v="3652815.8666666667"/>
    <n v="2765937.6230769232"/>
    <n v="2148593.4431137722"/>
    <n v="2119926.0731707318"/>
    <n v="0"/>
    <n v="0"/>
    <n v="0"/>
    <n v="0"/>
    <n v="19248251.686012834"/>
    <n v="18602298.794967182"/>
  </r>
  <r>
    <x v="6"/>
    <s v="Southeastern Louisiana University "/>
    <m/>
    <n v="160612"/>
    <x v="2"/>
    <n v="92"/>
    <n v="94"/>
    <n v="0"/>
    <m/>
    <n v="0"/>
    <m/>
    <n v="0"/>
    <m/>
    <n v="105"/>
    <n v="106"/>
    <n v="0"/>
    <m/>
    <n v="0"/>
    <m/>
    <n v="0"/>
    <m/>
    <n v="56"/>
    <n v="53"/>
    <n v="0"/>
    <m/>
    <n v="0"/>
    <m/>
    <n v="0"/>
    <m/>
    <n v="210"/>
    <n v="226"/>
    <n v="0"/>
    <m/>
    <n v="0"/>
    <m/>
    <n v="0"/>
    <m/>
    <n v="0"/>
    <m/>
    <n v="0"/>
    <m/>
    <n v="0"/>
    <m/>
    <n v="0"/>
    <m/>
    <m/>
    <m/>
    <m/>
    <m/>
    <m/>
    <m/>
    <m/>
    <m/>
    <n v="7079244"/>
    <n v="7313511"/>
    <n v="6831199"/>
    <n v="6885001"/>
    <n v="3192916"/>
    <n v="3103033"/>
    <n v="9296037"/>
    <n v="9882074"/>
    <n v="0"/>
    <m/>
    <n v="0"/>
    <m/>
    <n v="828"/>
    <n v="846"/>
    <n v="945"/>
    <n v="954"/>
    <n v="504"/>
    <n v="477"/>
    <n v="1890"/>
    <n v="2034"/>
    <n v="0"/>
    <n v="0"/>
    <n v="0"/>
    <n v="0"/>
    <n v="8549.811594202898"/>
    <n v="8644.8120567375881"/>
    <n v="7228.782010582011"/>
    <n v="7216.9821802935012"/>
    <n v="6335.1507936507933"/>
    <n v="6505.310272536688"/>
    <n v="4918.5380952380956"/>
    <n v="4858.4434611602755"/>
    <n v="0"/>
    <n v="0"/>
    <n v="0"/>
    <n v="0"/>
    <n v="76948.304347826081"/>
    <n v="77803.308510638293"/>
    <n v="65059.038095238102"/>
    <n v="64952.839622641513"/>
    <n v="57016.357142857138"/>
    <n v="58547.792452830196"/>
    <n v="44266.842857142859"/>
    <n v="43725.991150442482"/>
    <n v="0"/>
    <n v="0"/>
    <n v="0"/>
    <n v="0"/>
    <n v="57018.133909287259"/>
    <n v="56750.770354906053"/>
    <n v="92"/>
    <n v="94"/>
    <n v="105"/>
    <n v="106"/>
    <n v="56"/>
    <n v="53"/>
    <n v="210"/>
    <n v="226"/>
    <n v="0"/>
    <n v="0"/>
    <n v="0"/>
    <n v="0"/>
    <n v="463"/>
    <n v="479"/>
    <n v="7079243.9999999991"/>
    <n v="7313511"/>
    <n v="6831199.0000000009"/>
    <n v="6885001"/>
    <n v="3192915.9999999995"/>
    <n v="3103033.0000000005"/>
    <n v="9296037"/>
    <n v="9882074"/>
    <n v="0"/>
    <n v="0"/>
    <n v="0"/>
    <n v="0"/>
    <n v="26399396"/>
    <n v="27183619"/>
  </r>
  <r>
    <x v="6"/>
    <s v="Southern University and A&amp;M College at Baton Rouge "/>
    <m/>
    <n v="160621"/>
    <x v="2"/>
    <n v="77"/>
    <n v="71"/>
    <n v="0"/>
    <m/>
    <n v="0"/>
    <m/>
    <n v="2"/>
    <n v="37"/>
    <n v="48"/>
    <n v="50"/>
    <n v="0"/>
    <m/>
    <n v="0"/>
    <m/>
    <n v="4"/>
    <n v="10"/>
    <n v="69"/>
    <n v="66"/>
    <n v="0"/>
    <m/>
    <n v="0"/>
    <m/>
    <n v="6"/>
    <n v="9"/>
    <n v="48"/>
    <n v="42"/>
    <n v="0"/>
    <m/>
    <n v="0"/>
    <m/>
    <n v="2"/>
    <n v="21"/>
    <n v="22"/>
    <n v="12"/>
    <n v="0"/>
    <m/>
    <n v="0"/>
    <m/>
    <n v="1"/>
    <n v="2"/>
    <m/>
    <m/>
    <m/>
    <m/>
    <m/>
    <m/>
    <m/>
    <m/>
    <n v="5667711"/>
    <n v="8410320"/>
    <n v="3313706"/>
    <n v="3819088"/>
    <n v="4252763"/>
    <n v="2518769"/>
    <n v="2032527"/>
    <n v="2628140"/>
    <n v="473343"/>
    <n v="336500"/>
    <n v="0"/>
    <m/>
    <n v="717"/>
    <n v="1083"/>
    <n v="480"/>
    <n v="570"/>
    <n v="693"/>
    <n v="702"/>
    <n v="456"/>
    <n v="630"/>
    <n v="210"/>
    <n v="132"/>
    <n v="0"/>
    <n v="0"/>
    <n v="7904.757322175732"/>
    <n v="7765.7617728531859"/>
    <n v="6903.5541666666668"/>
    <n v="6700.1543859649119"/>
    <n v="6136.7431457431458"/>
    <n v="3587.9900284900286"/>
    <n v="4457.2960526315792"/>
    <n v="4171.6507936507933"/>
    <n v="2254.0142857142855"/>
    <n v="2549.242424242424"/>
    <n v="0"/>
    <n v="0"/>
    <n v="71142.81589958159"/>
    <n v="69891.855955678679"/>
    <n v="62131.987500000003"/>
    <n v="60301.389473684205"/>
    <n v="55230.688311688311"/>
    <n v="32291.910256410258"/>
    <n v="40115.664473684214"/>
    <n v="37544.857142857138"/>
    <n v="20286.12857142857"/>
    <n v="22943.181818181816"/>
    <n v="0"/>
    <n v="0"/>
    <n v="55433.016524267514"/>
    <n v="50858.836332248946"/>
    <n v="79"/>
    <n v="108"/>
    <n v="52"/>
    <n v="60"/>
    <n v="75"/>
    <n v="75"/>
    <n v="50"/>
    <n v="63"/>
    <n v="23"/>
    <n v="14"/>
    <n v="0"/>
    <n v="0"/>
    <n v="279"/>
    <n v="320"/>
    <n v="5620282.4560669456"/>
    <n v="7548320.4432132971"/>
    <n v="3230863.35"/>
    <n v="3618083.3684210521"/>
    <n v="4142301.6233766233"/>
    <n v="2421893.2692307695"/>
    <n v="2005783.2236842108"/>
    <n v="2365325.9999999995"/>
    <n v="466580.95714285708"/>
    <n v="321204.54545454541"/>
    <n v="0"/>
    <n v="0"/>
    <n v="15465811.610270636"/>
    <n v="16274827.626319662"/>
  </r>
  <r>
    <x v="6"/>
    <s v="University of Louisiana at Monroe"/>
    <m/>
    <n v="159993"/>
    <x v="2"/>
    <n v="40"/>
    <n v="32"/>
    <n v="0"/>
    <m/>
    <n v="11"/>
    <n v="14"/>
    <n v="0"/>
    <m/>
    <n v="81"/>
    <n v="77"/>
    <n v="0"/>
    <m/>
    <n v="27"/>
    <n v="29"/>
    <n v="0"/>
    <m/>
    <n v="70"/>
    <n v="70"/>
    <n v="0"/>
    <m/>
    <n v="22"/>
    <n v="21"/>
    <n v="0"/>
    <m/>
    <n v="42"/>
    <n v="46"/>
    <n v="0"/>
    <m/>
    <n v="4"/>
    <n v="3"/>
    <n v="0"/>
    <m/>
    <n v="0"/>
    <m/>
    <n v="0"/>
    <m/>
    <n v="0"/>
    <m/>
    <n v="0"/>
    <m/>
    <m/>
    <m/>
    <m/>
    <m/>
    <m/>
    <m/>
    <m/>
    <m/>
    <n v="4204576"/>
    <n v="3944073"/>
    <n v="7491670"/>
    <n v="7426098"/>
    <n v="5823612"/>
    <n v="5724703"/>
    <n v="1957414"/>
    <n v="2173034"/>
    <n v="0"/>
    <m/>
    <n v="0"/>
    <m/>
    <n v="481"/>
    <n v="442"/>
    <n v="1026"/>
    <n v="1012"/>
    <n v="872"/>
    <n v="861"/>
    <n v="422"/>
    <n v="447"/>
    <n v="0"/>
    <n v="0"/>
    <n v="0"/>
    <n v="0"/>
    <n v="8741.3222453222461"/>
    <n v="8923.2420814479647"/>
    <n v="7301.8226120857698"/>
    <n v="7338.041501976285"/>
    <n v="6678.4541284403667"/>
    <n v="6648.9001161440183"/>
    <n v="4638.4218009478673"/>
    <n v="4861.373601789709"/>
    <n v="0"/>
    <n v="0"/>
    <n v="0"/>
    <n v="0"/>
    <n v="78671.900207900209"/>
    <n v="80309.178733031687"/>
    <n v="65716.403508771924"/>
    <n v="66042.37351778656"/>
    <n v="60106.087155963301"/>
    <n v="59840.101045296164"/>
    <n v="41745.796208530803"/>
    <n v="43752.362416107382"/>
    <n v="0"/>
    <n v="0"/>
    <n v="0"/>
    <n v="0"/>
    <n v="62490.589675054944"/>
    <n v="62616.536877109749"/>
    <n v="51"/>
    <n v="46"/>
    <n v="108"/>
    <n v="106"/>
    <n v="92"/>
    <n v="91"/>
    <n v="46"/>
    <n v="49"/>
    <n v="0"/>
    <n v="0"/>
    <n v="0"/>
    <n v="0"/>
    <n v="297"/>
    <n v="292"/>
    <n v="4012266.9106029104"/>
    <n v="3694222.2217194578"/>
    <n v="7097371.5789473681"/>
    <n v="7000491.592885375"/>
    <n v="5529760.018348624"/>
    <n v="5445449.1951219505"/>
    <n v="1920306.6255924169"/>
    <n v="2143865.7583892616"/>
    <n v="0"/>
    <n v="0"/>
    <n v="0"/>
    <n v="0"/>
    <n v="18559705.133491319"/>
    <n v="18284028.768116046"/>
  </r>
  <r>
    <x v="6"/>
    <s v="Grambling State University"/>
    <m/>
    <n v="159009"/>
    <x v="3"/>
    <n v="36"/>
    <n v="33"/>
    <n v="0"/>
    <m/>
    <n v="0"/>
    <m/>
    <n v="6"/>
    <n v="7"/>
    <n v="33"/>
    <n v="32"/>
    <n v="0"/>
    <m/>
    <n v="0"/>
    <m/>
    <n v="10"/>
    <n v="13"/>
    <n v="63"/>
    <n v="68"/>
    <n v="0"/>
    <m/>
    <n v="0"/>
    <m/>
    <n v="8"/>
    <n v="10"/>
    <n v="9"/>
    <n v="9"/>
    <n v="0"/>
    <m/>
    <n v="0"/>
    <m/>
    <n v="8"/>
    <n v="8"/>
    <n v="18"/>
    <n v="14"/>
    <n v="0"/>
    <m/>
    <n v="0"/>
    <m/>
    <n v="3"/>
    <n v="1"/>
    <m/>
    <m/>
    <m/>
    <m/>
    <m/>
    <m/>
    <m/>
    <m/>
    <n v="2839745"/>
    <n v="2940743"/>
    <n v="2565690"/>
    <n v="2962422"/>
    <n v="3772310"/>
    <n v="4272780"/>
    <n v="619372"/>
    <n v="826848"/>
    <n v="928374"/>
    <n v="690383"/>
    <n v="0"/>
    <m/>
    <n v="396"/>
    <n v="381"/>
    <n v="417"/>
    <n v="444"/>
    <n v="663"/>
    <n v="732"/>
    <n v="177"/>
    <n v="177"/>
    <n v="198"/>
    <n v="138"/>
    <n v="0"/>
    <n v="0"/>
    <n v="7171.0732323232323"/>
    <n v="7718.4855643044621"/>
    <n v="6152.7338129496402"/>
    <n v="6672.1216216216217"/>
    <n v="5689.7586726998488"/>
    <n v="5837.1311475409839"/>
    <n v="3499.2768361581921"/>
    <n v="4671.4576271186443"/>
    <n v="4688.757575757576"/>
    <n v="5002.775362318841"/>
    <n v="0"/>
    <n v="0"/>
    <n v="64539.659090909088"/>
    <n v="69466.370078740161"/>
    <n v="55374.604316546764"/>
    <n v="60049.094594594593"/>
    <n v="51207.828054298639"/>
    <n v="52534.180327868853"/>
    <n v="31493.491525423728"/>
    <n v="42043.118644067799"/>
    <n v="42198.818181818184"/>
    <n v="45024.978260869568"/>
    <n v="0"/>
    <n v="0"/>
    <n v="52314.917510491141"/>
    <n v="56249.424699191433"/>
    <n v="42"/>
    <n v="40"/>
    <n v="43"/>
    <n v="45"/>
    <n v="71"/>
    <n v="78"/>
    <n v="17"/>
    <n v="17"/>
    <n v="21"/>
    <n v="15"/>
    <n v="0"/>
    <n v="0"/>
    <n v="194"/>
    <n v="195"/>
    <n v="2710665.6818181816"/>
    <n v="2778654.8031496066"/>
    <n v="2381107.9856115109"/>
    <n v="2702209.2567567569"/>
    <n v="3635755.7918552035"/>
    <n v="4097666.0655737706"/>
    <n v="535389.35593220335"/>
    <n v="714733.01694915257"/>
    <n v="886175.18181818188"/>
    <n v="675374.67391304346"/>
    <n v="0"/>
    <n v="0"/>
    <n v="10149093.997035282"/>
    <n v="10968637.81634233"/>
  </r>
  <r>
    <x v="6"/>
    <s v="Louisiana State University in Shreveport"/>
    <m/>
    <n v="159416"/>
    <x v="3"/>
    <n v="40"/>
    <n v="42"/>
    <n v="0"/>
    <m/>
    <n v="0"/>
    <m/>
    <n v="3"/>
    <n v="3"/>
    <n v="43"/>
    <n v="39"/>
    <n v="0"/>
    <m/>
    <n v="0"/>
    <m/>
    <n v="1"/>
    <n v="2"/>
    <n v="15"/>
    <n v="15"/>
    <n v="0"/>
    <m/>
    <n v="0"/>
    <m/>
    <n v="0"/>
    <n v="1"/>
    <n v="15"/>
    <n v="13"/>
    <n v="0"/>
    <m/>
    <n v="0"/>
    <m/>
    <n v="7"/>
    <n v="6"/>
    <n v="1"/>
    <m/>
    <n v="0"/>
    <m/>
    <n v="0"/>
    <m/>
    <n v="2"/>
    <m/>
    <m/>
    <m/>
    <m/>
    <m/>
    <m/>
    <m/>
    <m/>
    <m/>
    <n v="2940649"/>
    <n v="3074880"/>
    <n v="2562757"/>
    <n v="2404055"/>
    <n v="809097"/>
    <n v="850923"/>
    <n v="959024"/>
    <n v="780612"/>
    <n v="149846"/>
    <m/>
    <n v="0"/>
    <m/>
    <n v="396"/>
    <n v="414"/>
    <n v="399"/>
    <n v="375"/>
    <n v="135"/>
    <n v="147"/>
    <n v="219"/>
    <n v="189"/>
    <n v="33"/>
    <n v="0"/>
    <n v="0"/>
    <n v="0"/>
    <n v="7425.8813131313127"/>
    <n v="7427.246376811594"/>
    <n v="6422.9498746867166"/>
    <n v="6410.8133333333335"/>
    <n v="5993.3111111111111"/>
    <n v="5788.591836734694"/>
    <n v="4379.1050228310505"/>
    <n v="4130.2222222222226"/>
    <n v="4540.787878787879"/>
    <n v="0"/>
    <n v="0"/>
    <n v="0"/>
    <n v="66832.931818181809"/>
    <n v="66845.217391304352"/>
    <n v="57806.54887218045"/>
    <n v="57697.32"/>
    <n v="53939.8"/>
    <n v="52097.326530612248"/>
    <n v="39411.945205479453"/>
    <n v="37172"/>
    <n v="40867.090909090912"/>
    <n v="0"/>
    <n v="0"/>
    <n v="0"/>
    <n v="56819.411699256525"/>
    <n v="57135.951463623904"/>
    <n v="43"/>
    <n v="45"/>
    <n v="44"/>
    <n v="41"/>
    <n v="15"/>
    <n v="16"/>
    <n v="22"/>
    <n v="19"/>
    <n v="3"/>
    <n v="0"/>
    <n v="0"/>
    <n v="0"/>
    <n v="127"/>
    <n v="121"/>
    <n v="2873816.0681818179"/>
    <n v="3008034.7826086958"/>
    <n v="2543488.1503759399"/>
    <n v="2365590.12"/>
    <n v="809097"/>
    <n v="833557.22448979598"/>
    <n v="867062.79452054796"/>
    <n v="706268"/>
    <n v="122601.27272727274"/>
    <n v="0"/>
    <n v="0"/>
    <n v="0"/>
    <n v="7216065.2858055783"/>
    <n v="6913450.1270984923"/>
  </r>
  <r>
    <x v="6"/>
    <s v="McNeese State University"/>
    <m/>
    <n v="159717"/>
    <x v="3"/>
    <n v="52"/>
    <n v="52"/>
    <n v="2"/>
    <n v="2"/>
    <n v="0"/>
    <m/>
    <n v="0"/>
    <m/>
    <n v="50"/>
    <n v="55"/>
    <n v="0"/>
    <m/>
    <n v="0"/>
    <m/>
    <n v="0"/>
    <n v="1"/>
    <n v="97"/>
    <n v="86"/>
    <n v="0"/>
    <m/>
    <n v="0"/>
    <m/>
    <n v="12"/>
    <n v="11"/>
    <n v="54"/>
    <n v="56"/>
    <n v="1"/>
    <n v="1"/>
    <n v="0"/>
    <m/>
    <n v="2"/>
    <n v="1"/>
    <n v="0"/>
    <m/>
    <n v="0"/>
    <m/>
    <n v="0"/>
    <m/>
    <n v="0"/>
    <m/>
    <m/>
    <m/>
    <m/>
    <m/>
    <m/>
    <m/>
    <m/>
    <m/>
    <n v="4293992"/>
    <n v="4281475"/>
    <n v="3058114"/>
    <n v="3405214"/>
    <n v="6109927"/>
    <n v="5454935"/>
    <n v="2401895"/>
    <n v="2436758"/>
    <n v="0"/>
    <m/>
    <n v="0"/>
    <m/>
    <n v="488"/>
    <n v="488"/>
    <n v="450"/>
    <n v="507"/>
    <n v="1017"/>
    <n v="906"/>
    <n v="520"/>
    <n v="526"/>
    <n v="0"/>
    <n v="0"/>
    <n v="0"/>
    <n v="0"/>
    <n v="8799.1639344262294"/>
    <n v="8773.5143442622957"/>
    <n v="6795.8088888888888"/>
    <n v="6716.3984220907296"/>
    <n v="6007.7944936086533"/>
    <n v="6020.8995584988961"/>
    <n v="4619.0288461538457"/>
    <n v="4632.6197718631174"/>
    <n v="0"/>
    <n v="0"/>
    <n v="0"/>
    <n v="0"/>
    <n v="79192.475409836072"/>
    <n v="78961.62909836066"/>
    <n v="61162.28"/>
    <n v="60447.585798816566"/>
    <n v="54070.150442477883"/>
    <n v="54188.096026490064"/>
    <n v="41571.25961538461"/>
    <n v="41693.577946768055"/>
    <n v="0"/>
    <n v="0"/>
    <n v="0"/>
    <n v="0"/>
    <n v="57769.318031252442"/>
    <n v="57824.398534065229"/>
    <n v="54"/>
    <n v="54"/>
    <n v="50"/>
    <n v="56"/>
    <n v="109"/>
    <n v="97"/>
    <n v="57"/>
    <n v="58"/>
    <n v="0"/>
    <n v="0"/>
    <n v="0"/>
    <n v="0"/>
    <n v="270"/>
    <n v="265"/>
    <n v="4276393.6721311482"/>
    <n v="4263927.9713114761"/>
    <n v="3058114"/>
    <n v="3385064.8047337276"/>
    <n v="5893646.3982300889"/>
    <n v="5256245.3145695366"/>
    <n v="2369561.7980769225"/>
    <n v="2418227.5209125471"/>
    <n v="0"/>
    <n v="0"/>
    <n v="0"/>
    <n v="0"/>
    <n v="15597715.86843816"/>
    <n v="15323465.611527286"/>
  </r>
  <r>
    <x v="6"/>
    <s v="Nicholls State University "/>
    <m/>
    <n v="159966"/>
    <x v="3"/>
    <n v="23"/>
    <n v="21"/>
    <n v="10"/>
    <n v="12"/>
    <n v="0"/>
    <m/>
    <n v="0"/>
    <n v="1"/>
    <n v="58"/>
    <n v="53"/>
    <n v="9"/>
    <n v="10"/>
    <n v="0"/>
    <m/>
    <n v="1"/>
    <m/>
    <n v="60"/>
    <n v="71"/>
    <n v="6"/>
    <n v="5"/>
    <n v="0"/>
    <m/>
    <n v="3"/>
    <n v="3"/>
    <n v="62"/>
    <n v="67"/>
    <n v="1"/>
    <n v="1"/>
    <n v="0"/>
    <m/>
    <n v="1"/>
    <n v="7"/>
    <n v="7"/>
    <n v="2"/>
    <n v="0"/>
    <m/>
    <n v="0"/>
    <m/>
    <n v="0"/>
    <n v="1"/>
    <m/>
    <m/>
    <m/>
    <m/>
    <m/>
    <m/>
    <m/>
    <m/>
    <n v="2265095"/>
    <n v="2385087"/>
    <n v="3988635"/>
    <n v="3760357"/>
    <n v="3707994"/>
    <n v="4277242"/>
    <n v="2607190"/>
    <n v="3098717"/>
    <n v="215100"/>
    <n v="114600"/>
    <n v="0"/>
    <m/>
    <n v="307"/>
    <n v="321"/>
    <n v="624"/>
    <n v="577"/>
    <n v="636"/>
    <n v="725"/>
    <n v="580"/>
    <n v="697"/>
    <n v="63"/>
    <n v="30"/>
    <n v="0"/>
    <n v="0"/>
    <n v="7378.1596091205211"/>
    <n v="7430.1775700934577"/>
    <n v="6392.0432692307695"/>
    <n v="6517.0831889081455"/>
    <n v="5830.1792452830186"/>
    <n v="5899.6441379310345"/>
    <n v="4495.1551724137935"/>
    <n v="4445.7919655667147"/>
    <n v="3414.2857142857142"/>
    <n v="3820"/>
    <n v="0"/>
    <n v="0"/>
    <n v="66403.436482084682"/>
    <n v="66871.598130841114"/>
    <n v="57528.389423076922"/>
    <n v="58653.74870017331"/>
    <n v="52471.613207547169"/>
    <n v="53096.79724137931"/>
    <n v="40456.396551724145"/>
    <n v="40012.127690100431"/>
    <n v="30728.571428571428"/>
    <n v="34380"/>
    <n v="0"/>
    <n v="0"/>
    <n v="51983.794918295127"/>
    <n v="52234.319147189039"/>
    <n v="33"/>
    <n v="34"/>
    <n v="68"/>
    <n v="63"/>
    <n v="69"/>
    <n v="79"/>
    <n v="64"/>
    <n v="75"/>
    <n v="7"/>
    <n v="3"/>
    <n v="0"/>
    <n v="0"/>
    <n v="241"/>
    <n v="254"/>
    <n v="2191313.4039087947"/>
    <n v="2273634.3364485977"/>
    <n v="3911930.4807692305"/>
    <n v="3695186.1681109187"/>
    <n v="3620541.3113207547"/>
    <n v="4194646.9820689652"/>
    <n v="2589209.3793103453"/>
    <n v="3000909.5767575325"/>
    <n v="215100"/>
    <n v="103140"/>
    <n v="0"/>
    <n v="0"/>
    <n v="12528094.575309126"/>
    <n v="13267517.063386016"/>
  </r>
  <r>
    <x v="6"/>
    <s v="Northwestern State University"/>
    <m/>
    <n v="160038"/>
    <x v="3"/>
    <n v="45"/>
    <n v="44"/>
    <n v="0"/>
    <m/>
    <n v="0"/>
    <m/>
    <n v="12"/>
    <n v="11"/>
    <n v="52"/>
    <n v="55"/>
    <n v="0"/>
    <m/>
    <n v="0"/>
    <m/>
    <n v="19"/>
    <n v="19"/>
    <n v="75"/>
    <n v="79"/>
    <n v="0"/>
    <m/>
    <n v="0"/>
    <m/>
    <n v="13"/>
    <n v="19"/>
    <n v="43"/>
    <n v="34"/>
    <n v="0"/>
    <m/>
    <n v="0"/>
    <m/>
    <n v="7"/>
    <n v="6"/>
    <n v="0"/>
    <m/>
    <n v="0"/>
    <m/>
    <n v="0"/>
    <m/>
    <n v="0"/>
    <m/>
    <m/>
    <m/>
    <m/>
    <m/>
    <m/>
    <m/>
    <m/>
    <m/>
    <n v="4264908"/>
    <n v="4160243"/>
    <n v="4308685"/>
    <n v="4576113"/>
    <n v="4378400"/>
    <n v="5113129"/>
    <n v="2069006"/>
    <n v="1697284"/>
    <n v="0"/>
    <m/>
    <n v="0"/>
    <m/>
    <n v="549"/>
    <n v="528"/>
    <n v="696"/>
    <n v="723"/>
    <n v="831"/>
    <n v="939"/>
    <n v="471"/>
    <n v="378"/>
    <n v="0"/>
    <n v="0"/>
    <n v="0"/>
    <n v="0"/>
    <n v="7768.5027322404376"/>
    <n v="7879.248106060606"/>
    <n v="6190.6393678160921"/>
    <n v="6329.340248962656"/>
    <n v="5268.8327316486166"/>
    <n v="5445.2917997870072"/>
    <n v="4392.7940552016989"/>
    <n v="4490.1693121693124"/>
    <n v="0"/>
    <n v="0"/>
    <n v="0"/>
    <n v="0"/>
    <n v="69916.524590163943"/>
    <n v="70913.232954545456"/>
    <n v="55715.754310344826"/>
    <n v="56964.062240663901"/>
    <n v="47419.49458483755"/>
    <n v="49007.626198083068"/>
    <n v="39535.146496815287"/>
    <n v="40411.523809523809"/>
    <n v="0"/>
    <n v="0"/>
    <n v="0"/>
    <n v="0"/>
    <n v="52972.681601429678"/>
    <n v="54437.366060307941"/>
    <n v="57"/>
    <n v="55"/>
    <n v="71"/>
    <n v="74"/>
    <n v="88"/>
    <n v="98"/>
    <n v="50"/>
    <n v="40"/>
    <n v="0"/>
    <n v="0"/>
    <n v="0"/>
    <n v="0"/>
    <n v="266"/>
    <n v="267"/>
    <n v="3985241.9016393446"/>
    <n v="3900227.8125"/>
    <n v="3955818.5560344825"/>
    <n v="4215340.6058091288"/>
    <n v="4172915.5234657042"/>
    <n v="4802747.3674121406"/>
    <n v="1976757.3248407643"/>
    <n v="1616460.9523809524"/>
    <n v="0"/>
    <n v="0"/>
    <n v="0"/>
    <n v="0"/>
    <n v="14090733.305980295"/>
    <n v="14534776.73810222"/>
  </r>
  <r>
    <x v="6"/>
    <s v="Southern University at New Orleans"/>
    <s v="Reclassified: Met the criteria for Four-Year 5 in 2012-13, 2013-14, and 2014-15."/>
    <n v="160630"/>
    <x v="4"/>
    <n v="14"/>
    <n v="7"/>
    <n v="0"/>
    <m/>
    <n v="0"/>
    <m/>
    <n v="1"/>
    <n v="2"/>
    <n v="21"/>
    <n v="20"/>
    <n v="0"/>
    <m/>
    <n v="0"/>
    <m/>
    <n v="1"/>
    <n v="1"/>
    <n v="52"/>
    <n v="47"/>
    <n v="0"/>
    <m/>
    <n v="0"/>
    <m/>
    <n v="5"/>
    <n v="2"/>
    <n v="5"/>
    <n v="2"/>
    <n v="0"/>
    <m/>
    <n v="0"/>
    <m/>
    <n v="0"/>
    <m/>
    <n v="0"/>
    <n v="2"/>
    <n v="0"/>
    <m/>
    <n v="0"/>
    <m/>
    <n v="0"/>
    <n v="1"/>
    <m/>
    <m/>
    <m/>
    <m/>
    <m/>
    <m/>
    <m/>
    <m/>
    <n v="978833"/>
    <n v="566500"/>
    <n v="1248927"/>
    <n v="1211698"/>
    <n v="2884628"/>
    <n v="2471591"/>
    <n v="205000"/>
    <n v="60000"/>
    <n v="0"/>
    <n v="83701"/>
    <n v="0"/>
    <m/>
    <n v="138"/>
    <n v="87"/>
    <n v="201"/>
    <n v="192"/>
    <n v="528"/>
    <n v="447"/>
    <n v="45"/>
    <n v="18"/>
    <n v="0"/>
    <n v="30"/>
    <n v="0"/>
    <n v="0"/>
    <n v="7092.992753623188"/>
    <n v="6511.4942528735628"/>
    <n v="6213.5671641791041"/>
    <n v="6310.927083333333"/>
    <n v="5463.310606060606"/>
    <n v="5529.2863534675616"/>
    <n v="4555.5555555555557"/>
    <n v="3333.3333333333335"/>
    <n v="0"/>
    <n v="2790.0333333333333"/>
    <n v="0"/>
    <n v="0"/>
    <n v="63836.934782608689"/>
    <n v="58603.448275862065"/>
    <n v="55922.104477611938"/>
    <n v="56798.34375"/>
    <n v="49169.795454545456"/>
    <n v="49763.577181208057"/>
    <n v="41000"/>
    <n v="30000"/>
    <n v="0"/>
    <n v="25110.3"/>
    <n v="0"/>
    <n v="0"/>
    <n v="52479.986476320038"/>
    <n v="51118.362322761343"/>
    <n v="15"/>
    <n v="9"/>
    <n v="22"/>
    <n v="21"/>
    <n v="57"/>
    <n v="49"/>
    <n v="5"/>
    <n v="2"/>
    <n v="0"/>
    <n v="3"/>
    <n v="0"/>
    <n v="0"/>
    <n v="99"/>
    <n v="84"/>
    <n v="957554.02173913037"/>
    <n v="527431.03448275861"/>
    <n v="1230286.2985074627"/>
    <n v="1192765.21875"/>
    <n v="2802678.3409090908"/>
    <n v="2438415.2818791945"/>
    <n v="205000"/>
    <n v="60000"/>
    <n v="0"/>
    <n v="75330.899999999994"/>
    <n v="0"/>
    <n v="0"/>
    <n v="5195518.6611556839"/>
    <n v="4293942.4351119529"/>
  </r>
  <r>
    <x v="6"/>
    <s v="Louisiana State University at Alexandria"/>
    <m/>
    <n v="159382"/>
    <x v="5"/>
    <n v="8"/>
    <n v="8"/>
    <n v="0"/>
    <m/>
    <n v="0"/>
    <m/>
    <n v="5"/>
    <n v="4"/>
    <n v="28"/>
    <n v="23"/>
    <n v="0"/>
    <m/>
    <n v="0"/>
    <m/>
    <n v="6"/>
    <n v="3"/>
    <n v="21"/>
    <n v="26"/>
    <n v="0"/>
    <m/>
    <n v="0"/>
    <m/>
    <n v="0"/>
    <m/>
    <n v="17"/>
    <n v="17"/>
    <n v="0"/>
    <m/>
    <n v="0"/>
    <m/>
    <n v="0"/>
    <m/>
    <n v="0"/>
    <m/>
    <n v="0"/>
    <m/>
    <n v="0"/>
    <m/>
    <n v="0"/>
    <m/>
    <m/>
    <m/>
    <m/>
    <m/>
    <m/>
    <m/>
    <m/>
    <m/>
    <n v="878509"/>
    <n v="784815"/>
    <n v="1706828"/>
    <n v="1293593"/>
    <n v="941241"/>
    <n v="1218296"/>
    <n v="701241"/>
    <n v="708241"/>
    <n v="0"/>
    <m/>
    <n v="0"/>
    <m/>
    <n v="132"/>
    <n v="120"/>
    <n v="324"/>
    <n v="243"/>
    <n v="189"/>
    <n v="234"/>
    <n v="153"/>
    <n v="153"/>
    <n v="0"/>
    <n v="0"/>
    <n v="0"/>
    <n v="0"/>
    <n v="6655.371212121212"/>
    <n v="6540.125"/>
    <n v="5267.9876543209875"/>
    <n v="5323.4279835390944"/>
    <n v="4980.1111111111113"/>
    <n v="5206.3931623931621"/>
    <n v="4583.2745098039213"/>
    <n v="4629.0261437908493"/>
    <n v="0"/>
    <n v="0"/>
    <n v="0"/>
    <n v="0"/>
    <n v="59898.340909090912"/>
    <n v="58861.125"/>
    <n v="47411.888888888891"/>
    <n v="47910.851851851847"/>
    <n v="44821"/>
    <n v="46857.538461538461"/>
    <n v="41249.470588235294"/>
    <n v="41661.235294117643"/>
    <n v="0"/>
    <n v="0"/>
    <n v="0"/>
    <n v="0"/>
    <n v="47448.995929887111"/>
    <n v="47883.366026520351"/>
    <n v="13"/>
    <n v="12"/>
    <n v="34"/>
    <n v="26"/>
    <n v="21"/>
    <n v="26"/>
    <n v="17"/>
    <n v="17"/>
    <n v="0"/>
    <n v="0"/>
    <n v="0"/>
    <n v="0"/>
    <n v="85"/>
    <n v="81"/>
    <n v="778678.43181818188"/>
    <n v="706333.5"/>
    <n v="1612004.2222222222"/>
    <n v="1245682.1481481481"/>
    <n v="941241"/>
    <n v="1218296"/>
    <n v="701241"/>
    <n v="708240.99999999988"/>
    <n v="0"/>
    <n v="0"/>
    <n v="0"/>
    <n v="0"/>
    <n v="4033164.6540404046"/>
    <n v="3878552.6481481483"/>
  </r>
  <r>
    <x v="6"/>
    <s v="Baton Rouge Community College"/>
    <m/>
    <n v="437103"/>
    <x v="6"/>
    <n v="7"/>
    <n v="6"/>
    <n v="0"/>
    <m/>
    <n v="0"/>
    <m/>
    <n v="7"/>
    <n v="1"/>
    <n v="36"/>
    <n v="28"/>
    <n v="0"/>
    <m/>
    <n v="0"/>
    <m/>
    <n v="0"/>
    <n v="2"/>
    <n v="40"/>
    <n v="53"/>
    <n v="0"/>
    <m/>
    <n v="0"/>
    <m/>
    <n v="3"/>
    <n v="1"/>
    <n v="49"/>
    <n v="45"/>
    <n v="0"/>
    <m/>
    <n v="0"/>
    <m/>
    <n v="6"/>
    <n v="50"/>
    <n v="1"/>
    <n v="1"/>
    <n v="0"/>
    <m/>
    <n v="0"/>
    <m/>
    <n v="0"/>
    <n v="3"/>
    <m/>
    <m/>
    <m/>
    <m/>
    <m/>
    <m/>
    <m/>
    <m/>
    <n v="910285"/>
    <n v="384643"/>
    <n v="1760500"/>
    <n v="1543089"/>
    <n v="2045458"/>
    <n v="2563293"/>
    <n v="2438018"/>
    <n v="4697880"/>
    <n v="67651"/>
    <n v="191719"/>
    <n v="0"/>
    <m/>
    <n v="147"/>
    <n v="66"/>
    <n v="324"/>
    <n v="276"/>
    <n v="396"/>
    <n v="489"/>
    <n v="513"/>
    <n v="1005"/>
    <n v="9"/>
    <n v="45"/>
    <n v="0"/>
    <n v="0"/>
    <n v="6192.4149659863942"/>
    <n v="5827.924242424242"/>
    <n v="5433.641975308642"/>
    <n v="5590.902173913043"/>
    <n v="5165.2979797979797"/>
    <n v="5241.9079754601225"/>
    <n v="4752.4717348927879"/>
    <n v="4674.5074626865671"/>
    <n v="7516.7777777777774"/>
    <n v="4260.4222222222224"/>
    <n v="0"/>
    <n v="0"/>
    <n v="55731.734693877544"/>
    <n v="52451.318181818177"/>
    <n v="48902.777777777781"/>
    <n v="50318.119565217385"/>
    <n v="46487.681818181816"/>
    <n v="47177.171779141107"/>
    <n v="42772.245614035091"/>
    <n v="42070.567164179105"/>
    <n v="67651"/>
    <n v="38343.800000000003"/>
    <n v="0"/>
    <n v="0"/>
    <n v="46710.329615221701"/>
    <n v="45128.153531052012"/>
    <n v="14"/>
    <n v="7"/>
    <n v="36"/>
    <n v="30"/>
    <n v="43"/>
    <n v="54"/>
    <n v="55"/>
    <n v="95"/>
    <n v="1"/>
    <n v="4"/>
    <n v="0"/>
    <n v="0"/>
    <n v="149"/>
    <n v="190"/>
    <n v="780244.28571428568"/>
    <n v="367159.22727272724"/>
    <n v="1760500"/>
    <n v="1509543.5869565215"/>
    <n v="1998970.3181818181"/>
    <n v="2547567.2760736197"/>
    <n v="2352473.5087719299"/>
    <n v="3996703.8805970149"/>
    <n v="67651"/>
    <n v="153375.20000000001"/>
    <n v="0"/>
    <n v="0"/>
    <n v="6959839.1126680337"/>
    <n v="8574349.1708998829"/>
  </r>
  <r>
    <x v="6"/>
    <s v="Bossier Parish Community College"/>
    <m/>
    <n v="158431"/>
    <x v="6"/>
    <n v="23"/>
    <n v="24"/>
    <n v="0"/>
    <m/>
    <n v="0"/>
    <m/>
    <n v="0"/>
    <m/>
    <n v="21"/>
    <n v="26"/>
    <n v="0"/>
    <m/>
    <n v="0"/>
    <m/>
    <n v="0"/>
    <m/>
    <n v="29"/>
    <n v="26"/>
    <n v="0"/>
    <m/>
    <n v="0"/>
    <m/>
    <n v="0"/>
    <m/>
    <n v="67"/>
    <n v="65"/>
    <n v="0"/>
    <m/>
    <n v="0"/>
    <m/>
    <n v="0"/>
    <m/>
    <n v="3"/>
    <n v="5"/>
    <n v="0"/>
    <m/>
    <n v="0"/>
    <m/>
    <n v="0"/>
    <m/>
    <m/>
    <m/>
    <m/>
    <m/>
    <m/>
    <m/>
    <m/>
    <m/>
    <n v="1307361"/>
    <n v="1373227"/>
    <n v="983102"/>
    <n v="1188572"/>
    <n v="1196018"/>
    <n v="1148208"/>
    <n v="2760796"/>
    <n v="2603642"/>
    <n v="90000"/>
    <n v="150000"/>
    <n v="0"/>
    <m/>
    <n v="207"/>
    <n v="216"/>
    <n v="189"/>
    <n v="234"/>
    <n v="261"/>
    <n v="234"/>
    <n v="603"/>
    <n v="585"/>
    <n v="27"/>
    <n v="45"/>
    <n v="0"/>
    <n v="0"/>
    <n v="6315.753623188406"/>
    <n v="6357.5324074074078"/>
    <n v="5201.597883597884"/>
    <n v="5079.3675213675215"/>
    <n v="4582.4444444444443"/>
    <n v="4906.8717948717949"/>
    <n v="4578.4344941956879"/>
    <n v="4450.6700854700857"/>
    <n v="3333.3333333333335"/>
    <n v="3333.3333333333335"/>
    <n v="0"/>
    <n v="0"/>
    <n v="56841.782608695656"/>
    <n v="57217.791666666672"/>
    <n v="46814.380952380954"/>
    <n v="45714.307692307695"/>
    <n v="41242"/>
    <n v="44161.846153846156"/>
    <n v="41205.910447761191"/>
    <n v="40056.030769230769"/>
    <n v="30000"/>
    <n v="30000"/>
    <n v="0"/>
    <n v="0"/>
    <n v="44316.622377622378"/>
    <n v="44271.568493150684"/>
    <n v="23"/>
    <n v="24"/>
    <n v="21"/>
    <n v="26"/>
    <n v="29"/>
    <n v="26"/>
    <n v="67"/>
    <n v="65"/>
    <n v="3"/>
    <n v="5"/>
    <n v="0"/>
    <n v="0"/>
    <n v="143"/>
    <n v="146"/>
    <n v="1307361"/>
    <n v="1373227"/>
    <n v="983102"/>
    <n v="1188572"/>
    <n v="1196018"/>
    <n v="1148208"/>
    <n v="2760796"/>
    <n v="2603642"/>
    <n v="90000"/>
    <n v="150000"/>
    <n v="0"/>
    <n v="0"/>
    <n v="6337277"/>
    <n v="6463649"/>
  </r>
  <r>
    <x v="6"/>
    <s v="Delgado Community College "/>
    <m/>
    <n v="158662"/>
    <x v="6"/>
    <n v="69"/>
    <n v="62"/>
    <n v="0"/>
    <m/>
    <n v="0"/>
    <m/>
    <n v="0"/>
    <m/>
    <n v="50"/>
    <n v="76"/>
    <n v="0"/>
    <m/>
    <n v="0"/>
    <m/>
    <n v="0"/>
    <m/>
    <n v="80"/>
    <n v="75"/>
    <n v="0"/>
    <m/>
    <n v="0"/>
    <m/>
    <n v="0"/>
    <m/>
    <n v="206"/>
    <n v="183"/>
    <n v="0"/>
    <m/>
    <n v="0"/>
    <m/>
    <n v="1"/>
    <n v="2"/>
    <n v="6"/>
    <n v="1"/>
    <n v="0"/>
    <m/>
    <n v="0"/>
    <m/>
    <n v="0"/>
    <m/>
    <m/>
    <m/>
    <m/>
    <m/>
    <m/>
    <m/>
    <m/>
    <m/>
    <n v="4678077"/>
    <n v="4372975"/>
    <n v="2887827"/>
    <n v="4190834"/>
    <n v="3900682"/>
    <n v="3377714"/>
    <n v="7773472"/>
    <n v="6865392"/>
    <n v="249165"/>
    <n v="35600"/>
    <n v="0"/>
    <m/>
    <n v="621"/>
    <n v="558"/>
    <n v="450"/>
    <n v="684"/>
    <n v="720"/>
    <n v="675"/>
    <n v="1866"/>
    <n v="1671"/>
    <n v="54"/>
    <n v="9"/>
    <n v="0"/>
    <n v="0"/>
    <n v="7533.1352657004827"/>
    <n v="7836.8727598566311"/>
    <n v="6417.3933333333334"/>
    <n v="6126.9502923976606"/>
    <n v="5417.6138888888891"/>
    <n v="5004.0207407407406"/>
    <n v="4165.8478027867095"/>
    <n v="4108.5529622980248"/>
    <n v="4614.166666666667"/>
    <n v="3955.5555555555557"/>
    <n v="0"/>
    <n v="0"/>
    <n v="67798.217391304352"/>
    <n v="70531.854838709682"/>
    <n v="57756.54"/>
    <n v="55142.552631578947"/>
    <n v="48758.525000000001"/>
    <n v="45036.186666666668"/>
    <n v="37492.630225080386"/>
    <n v="36976.976660682223"/>
    <n v="41527.5"/>
    <n v="35600"/>
    <n v="0"/>
    <n v="0"/>
    <n v="47273.605477164172"/>
    <n v="47162.565619614565"/>
    <n v="69"/>
    <n v="62"/>
    <n v="50"/>
    <n v="76"/>
    <n v="80"/>
    <n v="75"/>
    <n v="207"/>
    <n v="185"/>
    <n v="6"/>
    <n v="1"/>
    <n v="0"/>
    <n v="0"/>
    <n v="412"/>
    <n v="399"/>
    <n v="4678077"/>
    <n v="4372975"/>
    <n v="2887827"/>
    <n v="4190834"/>
    <n v="3900682"/>
    <n v="3377714"/>
    <n v="7760974.4565916397"/>
    <n v="6840740.6822262108"/>
    <n v="249165"/>
    <n v="35600"/>
    <n v="0"/>
    <n v="0"/>
    <n v="19476725.45659164"/>
    <n v="18817863.682226211"/>
  </r>
  <r>
    <x v="6"/>
    <s v="Louisiana Delta Community College"/>
    <m/>
    <n v="440624"/>
    <x v="7"/>
    <n v="4"/>
    <n v="3"/>
    <n v="0"/>
    <m/>
    <n v="0"/>
    <m/>
    <n v="0"/>
    <m/>
    <n v="9"/>
    <n v="6"/>
    <n v="0"/>
    <n v="1"/>
    <n v="0"/>
    <m/>
    <n v="0"/>
    <m/>
    <n v="16"/>
    <n v="13"/>
    <n v="0"/>
    <n v="3"/>
    <n v="0"/>
    <m/>
    <n v="1"/>
    <n v="1"/>
    <n v="74"/>
    <n v="54"/>
    <n v="0"/>
    <n v="1"/>
    <n v="0"/>
    <m/>
    <n v="5"/>
    <n v="9"/>
    <n v="0"/>
    <n v="1"/>
    <n v="0"/>
    <m/>
    <n v="0"/>
    <m/>
    <n v="0"/>
    <m/>
    <n v="0"/>
    <m/>
    <n v="0"/>
    <m/>
    <n v="0"/>
    <m/>
    <n v="0"/>
    <m/>
    <n v="159449"/>
    <n v="119449"/>
    <n v="374772"/>
    <n v="330510"/>
    <n v="774648"/>
    <n v="794914"/>
    <n v="2705678"/>
    <n v="2229312"/>
    <n v="0"/>
    <n v="37000"/>
    <n v="0"/>
    <m/>
    <n v="36"/>
    <n v="27"/>
    <n v="81"/>
    <n v="64"/>
    <n v="156"/>
    <n v="159"/>
    <n v="726"/>
    <n v="604"/>
    <n v="0"/>
    <n v="9"/>
    <n v="0"/>
    <n v="0"/>
    <n v="4429.1388888888887"/>
    <n v="4424.0370370370374"/>
    <n v="4626.8148148148148"/>
    <n v="5164.21875"/>
    <n v="4965.6923076923076"/>
    <n v="4999.4591194968552"/>
    <n v="3726.8292011019284"/>
    <n v="3690.9139072847684"/>
    <n v="0"/>
    <n v="4111.1111111111113"/>
    <n v="0"/>
    <n v="0"/>
    <n v="39862.25"/>
    <n v="39816.333333333336"/>
    <n v="41641.333333333336"/>
    <n v="46477.96875"/>
    <n v="44691.230769230766"/>
    <n v="44995.132075471694"/>
    <n v="33541.462809917357"/>
    <n v="33218.225165562915"/>
    <n v="0"/>
    <n v="37000"/>
    <n v="0"/>
    <n v="0"/>
    <n v="36181.169587710043"/>
    <n v="36659.548229663538"/>
    <n v="4"/>
    <n v="3"/>
    <n v="9"/>
    <n v="7"/>
    <n v="17"/>
    <n v="17"/>
    <n v="79"/>
    <n v="64"/>
    <n v="0"/>
    <n v="1"/>
    <n v="0"/>
    <n v="0"/>
    <n v="109"/>
    <n v="92"/>
    <n v="159449"/>
    <n v="119449"/>
    <n v="374772"/>
    <n v="325345.78125"/>
    <n v="759750.92307692301"/>
    <n v="764917.2452830188"/>
    <n v="2649775.5619834713"/>
    <n v="2125966.4105960266"/>
    <n v="0"/>
    <n v="37000"/>
    <n v="0"/>
    <n v="0"/>
    <n v="3943747.4850603947"/>
    <n v="3372678.4371290454"/>
  </r>
  <r>
    <x v="6"/>
    <s v="Louisiana State University at Eunice"/>
    <s v="Met the criteria for Two-Year 3 in 2013-14 and 2014-15. "/>
    <n v="159407"/>
    <x v="7"/>
    <n v="9"/>
    <n v="9"/>
    <n v="0"/>
    <m/>
    <n v="0"/>
    <m/>
    <n v="1"/>
    <n v="1"/>
    <n v="12"/>
    <n v="14"/>
    <n v="0"/>
    <m/>
    <n v="0"/>
    <m/>
    <n v="4"/>
    <n v="3"/>
    <n v="6"/>
    <n v="3"/>
    <n v="0"/>
    <m/>
    <n v="0"/>
    <m/>
    <n v="0"/>
    <m/>
    <n v="32"/>
    <n v="27"/>
    <n v="0"/>
    <m/>
    <n v="0"/>
    <m/>
    <n v="3"/>
    <n v="2"/>
    <n v="0"/>
    <m/>
    <n v="0"/>
    <m/>
    <n v="0"/>
    <m/>
    <n v="0"/>
    <m/>
    <m/>
    <m/>
    <m/>
    <m/>
    <m/>
    <m/>
    <m/>
    <m/>
    <n v="573199"/>
    <n v="571999"/>
    <n v="828904"/>
    <n v="848352"/>
    <n v="251354"/>
    <n v="127354"/>
    <n v="1314541"/>
    <n v="1165558"/>
    <n v="0"/>
    <m/>
    <n v="0"/>
    <m/>
    <n v="93"/>
    <n v="93"/>
    <n v="156"/>
    <n v="162"/>
    <n v="54"/>
    <n v="27"/>
    <n v="324"/>
    <n v="267"/>
    <n v="0"/>
    <n v="0"/>
    <n v="0"/>
    <n v="0"/>
    <n v="6163.4301075268813"/>
    <n v="6150.5268817204305"/>
    <n v="5313.4871794871797"/>
    <n v="5236.7407407407409"/>
    <n v="4654.7037037037035"/>
    <n v="4716.8148148148148"/>
    <n v="4057.2253086419755"/>
    <n v="4365.3857677902624"/>
    <n v="0"/>
    <n v="0"/>
    <n v="0"/>
    <n v="0"/>
    <n v="55470.870967741932"/>
    <n v="55354.741935483878"/>
    <n v="47821.384615384617"/>
    <n v="47130.666666666672"/>
    <n v="41892.333333333328"/>
    <n v="42451.333333333336"/>
    <n v="36515.027777777781"/>
    <n v="39288.471910112363"/>
    <n v="0"/>
    <n v="0"/>
    <n v="0"/>
    <n v="0"/>
    <n v="42525.833369340231"/>
    <n v="44432.007425108997"/>
    <n v="10"/>
    <n v="10"/>
    <n v="16"/>
    <n v="17"/>
    <n v="6"/>
    <n v="3"/>
    <n v="35"/>
    <n v="29"/>
    <n v="0"/>
    <n v="0"/>
    <n v="0"/>
    <n v="0"/>
    <n v="67"/>
    <n v="59"/>
    <n v="554708.70967741928"/>
    <n v="553547.41935483878"/>
    <n v="765142.15384615387"/>
    <n v="801221.33333333337"/>
    <n v="251353.99999999997"/>
    <n v="127354"/>
    <n v="1278025.9722222222"/>
    <n v="1139365.6853932585"/>
    <n v="0"/>
    <n v="0"/>
    <n v="0"/>
    <n v="0"/>
    <n v="2849230.8357457956"/>
    <n v="2621488.4380814307"/>
  </r>
  <r>
    <x v="6"/>
    <s v="South Louisiana Community College"/>
    <m/>
    <n v="434061"/>
    <x v="7"/>
    <n v="0"/>
    <n v="1"/>
    <n v="0"/>
    <m/>
    <n v="0"/>
    <m/>
    <n v="18"/>
    <n v="16"/>
    <n v="0"/>
    <n v="1"/>
    <n v="0"/>
    <m/>
    <n v="0"/>
    <m/>
    <n v="3"/>
    <n v="3"/>
    <n v="2"/>
    <n v="10"/>
    <n v="0"/>
    <m/>
    <n v="0"/>
    <m/>
    <n v="4"/>
    <n v="2"/>
    <n v="52"/>
    <n v="42"/>
    <n v="0"/>
    <m/>
    <n v="0"/>
    <m/>
    <n v="50"/>
    <n v="60"/>
    <n v="2"/>
    <n v="1"/>
    <n v="0"/>
    <m/>
    <n v="0"/>
    <m/>
    <n v="2"/>
    <m/>
    <n v="0"/>
    <m/>
    <n v="0"/>
    <m/>
    <n v="0"/>
    <m/>
    <n v="0"/>
    <m/>
    <n v="914301"/>
    <n v="880383"/>
    <n v="158682"/>
    <n v="208406"/>
    <n v="268739"/>
    <n v="535560"/>
    <n v="4415219"/>
    <n v="4573245"/>
    <n v="171104"/>
    <n v="32240"/>
    <n v="0"/>
    <m/>
    <n v="216"/>
    <n v="201"/>
    <n v="36"/>
    <n v="45"/>
    <n v="66"/>
    <n v="114"/>
    <n v="1068"/>
    <n v="1098"/>
    <n v="42"/>
    <n v="9"/>
    <n v="0"/>
    <n v="0"/>
    <n v="4232.875"/>
    <n v="4380.0149253731342"/>
    <n v="4407.833333333333"/>
    <n v="4631.2444444444445"/>
    <n v="4071.8030303030305"/>
    <n v="4697.894736842105"/>
    <n v="4134.1001872659172"/>
    <n v="4165.0683060109286"/>
    <n v="4073.9047619047619"/>
    <n v="3582.2222222222222"/>
    <n v="0"/>
    <n v="0"/>
    <n v="38095.875"/>
    <n v="39420.13432835821"/>
    <n v="39670.5"/>
    <n v="41681.199999999997"/>
    <n v="36646.227272727272"/>
    <n v="42281.052631578947"/>
    <n v="37206.901685393255"/>
    <n v="37485.614754098358"/>
    <n v="36665.142857142855"/>
    <n v="32240"/>
    <n v="0"/>
    <n v="0"/>
    <n v="37341.196668985322"/>
    <n v="38235.385441757862"/>
    <n v="18"/>
    <n v="17"/>
    <n v="3"/>
    <n v="4"/>
    <n v="6"/>
    <n v="12"/>
    <n v="102"/>
    <n v="102"/>
    <n v="4"/>
    <n v="1"/>
    <n v="0"/>
    <n v="0"/>
    <n v="133"/>
    <n v="136"/>
    <n v="685725.75"/>
    <n v="670142.28358208959"/>
    <n v="119011.5"/>
    <n v="166724.79999999999"/>
    <n v="219877.36363636365"/>
    <n v="507372.63157894736"/>
    <n v="3795103.9719101121"/>
    <n v="3823532.7049180325"/>
    <n v="146660.57142857142"/>
    <n v="32240"/>
    <n v="0"/>
    <n v="0"/>
    <n v="4966379.1569750477"/>
    <n v="5200012.4200790692"/>
  </r>
  <r>
    <x v="6"/>
    <s v="Southern University in Shreveport"/>
    <m/>
    <n v="160649"/>
    <x v="7"/>
    <n v="4"/>
    <n v="4"/>
    <n v="0"/>
    <m/>
    <n v="0"/>
    <m/>
    <n v="1"/>
    <n v="1"/>
    <n v="11"/>
    <n v="11"/>
    <n v="0"/>
    <m/>
    <n v="0"/>
    <m/>
    <n v="1"/>
    <m/>
    <n v="24"/>
    <n v="20"/>
    <n v="0"/>
    <m/>
    <n v="0"/>
    <m/>
    <n v="6"/>
    <n v="7"/>
    <n v="16"/>
    <n v="18"/>
    <n v="0"/>
    <m/>
    <n v="0"/>
    <m/>
    <n v="16"/>
    <n v="14"/>
    <n v="0"/>
    <m/>
    <n v="0"/>
    <m/>
    <n v="0"/>
    <m/>
    <n v="0"/>
    <m/>
    <m/>
    <m/>
    <m/>
    <m/>
    <m/>
    <m/>
    <m/>
    <m/>
    <n v="303903"/>
    <n v="342298"/>
    <n v="603638"/>
    <n v="573452"/>
    <n v="1374515"/>
    <n v="1329537"/>
    <n v="1385818"/>
    <n v="1449215"/>
    <n v="0"/>
    <m/>
    <n v="0"/>
    <m/>
    <n v="48"/>
    <n v="48"/>
    <n v="111"/>
    <n v="99"/>
    <n v="288"/>
    <n v="264"/>
    <n v="336"/>
    <n v="330"/>
    <n v="0"/>
    <n v="0"/>
    <n v="0"/>
    <n v="0"/>
    <n v="6331.3125"/>
    <n v="7131.208333333333"/>
    <n v="5438.1801801801803"/>
    <n v="5792.4444444444443"/>
    <n v="4772.6215277777774"/>
    <n v="5036.125"/>
    <n v="4124.458333333333"/>
    <n v="4391.560606060606"/>
    <n v="0"/>
    <n v="0"/>
    <n v="0"/>
    <n v="0"/>
    <n v="56981.8125"/>
    <n v="64180.875"/>
    <n v="48943.62162162162"/>
    <n v="52132"/>
    <n v="42953.59375"/>
    <n v="45325.125"/>
    <n v="37120.125"/>
    <n v="39524.045454545456"/>
    <n v="0"/>
    <n v="0"/>
    <n v="0"/>
    <n v="0"/>
    <n v="42388.409296955186"/>
    <n v="45105.389393939397"/>
    <n v="5"/>
    <n v="5"/>
    <n v="12"/>
    <n v="11"/>
    <n v="30"/>
    <n v="27"/>
    <n v="32"/>
    <n v="32"/>
    <n v="0"/>
    <n v="0"/>
    <n v="0"/>
    <n v="0"/>
    <n v="79"/>
    <n v="75"/>
    <n v="284909.0625"/>
    <n v="320904.375"/>
    <n v="587323.45945945941"/>
    <n v="573452"/>
    <n v="1288607.8125"/>
    <n v="1223778.375"/>
    <n v="1187844"/>
    <n v="1264769.4545454546"/>
    <n v="0"/>
    <n v="0"/>
    <n v="0"/>
    <n v="0"/>
    <n v="3348684.3344594599"/>
    <n v="3382904.2045454546"/>
  </r>
  <r>
    <x v="6"/>
    <s v="Nunez Community College"/>
    <m/>
    <n v="158884"/>
    <x v="8"/>
    <n v="8"/>
    <n v="8"/>
    <n v="0"/>
    <m/>
    <n v="0"/>
    <m/>
    <n v="0"/>
    <m/>
    <n v="10"/>
    <n v="8"/>
    <n v="0"/>
    <m/>
    <n v="0"/>
    <m/>
    <n v="0"/>
    <m/>
    <n v="5"/>
    <n v="6"/>
    <n v="0"/>
    <m/>
    <n v="0"/>
    <m/>
    <n v="0"/>
    <m/>
    <n v="13"/>
    <n v="12"/>
    <n v="0"/>
    <m/>
    <n v="0"/>
    <m/>
    <n v="2"/>
    <n v="3"/>
    <n v="0"/>
    <m/>
    <n v="0"/>
    <m/>
    <n v="0"/>
    <m/>
    <n v="1"/>
    <n v="1"/>
    <m/>
    <m/>
    <m/>
    <m/>
    <m/>
    <m/>
    <m/>
    <m/>
    <n v="404100"/>
    <n v="404100"/>
    <n v="478418"/>
    <n v="371768"/>
    <n v="227300"/>
    <n v="279800"/>
    <n v="626500"/>
    <n v="616636"/>
    <n v="71000"/>
    <n v="71000"/>
    <n v="0"/>
    <m/>
    <n v="72"/>
    <n v="72"/>
    <n v="90"/>
    <n v="72"/>
    <n v="45"/>
    <n v="54"/>
    <n v="141"/>
    <n v="144"/>
    <n v="12"/>
    <n v="12"/>
    <n v="0"/>
    <n v="0"/>
    <n v="5612.5"/>
    <n v="5612.5"/>
    <n v="5315.7555555555555"/>
    <n v="5163.4444444444443"/>
    <n v="5051.1111111111113"/>
    <n v="5181.4814814814818"/>
    <n v="4443.2624113475176"/>
    <n v="4282.1944444444443"/>
    <n v="5916.666666666667"/>
    <n v="5916.666666666667"/>
    <n v="0"/>
    <n v="0"/>
    <n v="50512.5"/>
    <n v="50512.5"/>
    <n v="47841.8"/>
    <n v="46471"/>
    <n v="45460"/>
    <n v="46633.333333333336"/>
    <n v="39989.361702127659"/>
    <n v="38539.75"/>
    <n v="53250"/>
    <n v="53250"/>
    <n v="0"/>
    <n v="0"/>
    <n v="45202.78014184397"/>
    <n v="44395.11184210526"/>
    <n v="8"/>
    <n v="8"/>
    <n v="10"/>
    <n v="8"/>
    <n v="5"/>
    <n v="6"/>
    <n v="15"/>
    <n v="15"/>
    <n v="1"/>
    <n v="1"/>
    <n v="0"/>
    <n v="0"/>
    <n v="39"/>
    <n v="38"/>
    <n v="404100"/>
    <n v="404100"/>
    <n v="478418"/>
    <n v="371768"/>
    <n v="227300"/>
    <n v="279800"/>
    <n v="599840.42553191492"/>
    <n v="578096.25"/>
    <n v="53250"/>
    <n v="53250"/>
    <n v="0"/>
    <n v="0"/>
    <n v="1762908.4255319149"/>
    <n v="1687014.2499999998"/>
  </r>
  <r>
    <x v="6"/>
    <s v="River Parishes Community College"/>
    <m/>
    <n v="436304"/>
    <x v="8"/>
    <n v="2"/>
    <n v="2"/>
    <n v="0"/>
    <m/>
    <n v="0"/>
    <m/>
    <n v="0"/>
    <m/>
    <n v="6"/>
    <n v="6"/>
    <n v="0"/>
    <m/>
    <n v="0"/>
    <m/>
    <n v="0"/>
    <m/>
    <n v="13"/>
    <n v="10"/>
    <n v="0"/>
    <m/>
    <n v="0"/>
    <m/>
    <n v="0"/>
    <m/>
    <n v="16"/>
    <n v="15"/>
    <n v="0"/>
    <m/>
    <n v="0"/>
    <m/>
    <n v="1"/>
    <n v="1"/>
    <n v="1"/>
    <n v="1"/>
    <n v="0"/>
    <m/>
    <n v="0"/>
    <m/>
    <n v="1"/>
    <n v="1"/>
    <m/>
    <m/>
    <m/>
    <m/>
    <m/>
    <m/>
    <m/>
    <m/>
    <n v="91927"/>
    <n v="91927"/>
    <n v="269777"/>
    <n v="269777"/>
    <n v="525765"/>
    <n v="422765"/>
    <n v="660903"/>
    <n v="632065"/>
    <n v="90000"/>
    <n v="90000"/>
    <n v="0"/>
    <m/>
    <n v="18"/>
    <n v="18"/>
    <n v="54"/>
    <n v="54"/>
    <n v="117"/>
    <n v="90"/>
    <n v="156"/>
    <n v="147"/>
    <n v="21"/>
    <n v="21"/>
    <n v="0"/>
    <n v="0"/>
    <n v="5107.0555555555557"/>
    <n v="5107.0555555555557"/>
    <n v="4995.8703703703704"/>
    <n v="4995.8703703703704"/>
    <n v="4493.7179487179483"/>
    <n v="4697.3888888888887"/>
    <n v="4236.5576923076924"/>
    <n v="4299.7619047619046"/>
    <n v="4285.7142857142853"/>
    <n v="4285.7142857142853"/>
    <n v="0"/>
    <n v="0"/>
    <n v="45963.5"/>
    <n v="45963.5"/>
    <n v="44962.833333333336"/>
    <n v="44962.833333333336"/>
    <n v="40443.461538461532"/>
    <n v="42276.5"/>
    <n v="38129.019230769234"/>
    <n v="38697.857142857145"/>
    <n v="38571.428571428565"/>
    <n v="38571.428571428565"/>
    <n v="0"/>
    <n v="0"/>
    <n v="40320.129601648354"/>
    <n v="41132.710317460318"/>
    <n v="2"/>
    <n v="2"/>
    <n v="6"/>
    <n v="6"/>
    <n v="13"/>
    <n v="10"/>
    <n v="17"/>
    <n v="16"/>
    <n v="2"/>
    <n v="2"/>
    <n v="0"/>
    <n v="0"/>
    <n v="40"/>
    <n v="36"/>
    <n v="91927"/>
    <n v="91927"/>
    <n v="269777"/>
    <n v="269777"/>
    <n v="525764.99999999988"/>
    <n v="422765"/>
    <n v="648193.32692307699"/>
    <n v="619165.71428571432"/>
    <n v="77142.85714285713"/>
    <n v="77142.85714285713"/>
    <n v="0"/>
    <n v="0"/>
    <n v="1612805.1840659343"/>
    <n v="1480777.5714285714"/>
  </r>
  <r>
    <x v="6"/>
    <s v="Central LA Technical College"/>
    <m/>
    <n v="158088"/>
    <x v="9"/>
    <n v="3"/>
    <n v="1"/>
    <n v="0"/>
    <m/>
    <n v="0"/>
    <m/>
    <n v="4"/>
    <n v="4"/>
    <n v="1"/>
    <m/>
    <n v="0"/>
    <m/>
    <n v="0"/>
    <m/>
    <n v="0"/>
    <m/>
    <n v="0"/>
    <m/>
    <n v="0"/>
    <m/>
    <n v="0"/>
    <m/>
    <n v="0"/>
    <m/>
    <n v="0"/>
    <m/>
    <n v="0"/>
    <m/>
    <n v="0"/>
    <m/>
    <n v="1"/>
    <m/>
    <n v="23"/>
    <n v="24"/>
    <n v="0"/>
    <m/>
    <n v="0"/>
    <m/>
    <n v="32"/>
    <n v="46"/>
    <m/>
    <m/>
    <m/>
    <m/>
    <m/>
    <m/>
    <m/>
    <m/>
    <n v="345863"/>
    <n v="270006"/>
    <n v="35205"/>
    <m/>
    <n v="0"/>
    <m/>
    <n v="46699"/>
    <m/>
    <n v="2357759"/>
    <n v="2879359"/>
    <n v="0"/>
    <m/>
    <n v="75"/>
    <n v="57"/>
    <n v="9"/>
    <n v="0"/>
    <n v="0"/>
    <n v="0"/>
    <n v="12"/>
    <n v="0"/>
    <n v="591"/>
    <n v="768"/>
    <n v="0"/>
    <n v="0"/>
    <n v="4611.5066666666671"/>
    <n v="4736.9473684210525"/>
    <n v="3911.6666666666665"/>
    <n v="0"/>
    <n v="0"/>
    <n v="0"/>
    <n v="3891.5833333333335"/>
    <n v="0"/>
    <n v="3989.4399323181051"/>
    <n v="3749.1653645833335"/>
    <n v="0"/>
    <n v="0"/>
    <n v="41503.560000000005"/>
    <n v="42632.526315789473"/>
    <n v="35205"/>
    <n v="0"/>
    <n v="0"/>
    <n v="0"/>
    <n v="35024.25"/>
    <n v="0"/>
    <n v="35904.959390862947"/>
    <n v="33742.48828125"/>
    <n v="0"/>
    <n v="0"/>
    <n v="36492.608382772843"/>
    <n v="34335.157483552633"/>
    <n v="7"/>
    <n v="5"/>
    <n v="1"/>
    <n v="0"/>
    <n v="0"/>
    <n v="0"/>
    <n v="1"/>
    <n v="0"/>
    <n v="55"/>
    <n v="70"/>
    <n v="0"/>
    <n v="0"/>
    <n v="64"/>
    <n v="75"/>
    <n v="290524.92000000004"/>
    <n v="213162.63157894736"/>
    <n v="35205"/>
    <n v="0"/>
    <n v="0"/>
    <n v="0"/>
    <n v="35024.25"/>
    <n v="0"/>
    <n v="1974772.7664974621"/>
    <n v="2361974.1796875"/>
    <n v="0"/>
    <n v="0"/>
    <n v="2335526.936497462"/>
    <n v="2575136.8112664474"/>
  </r>
  <r>
    <x v="6"/>
    <s v="L.E. Fletcher Technical Community College"/>
    <m/>
    <n v="160481"/>
    <x v="9"/>
    <n v="0"/>
    <m/>
    <n v="0"/>
    <m/>
    <n v="0"/>
    <m/>
    <n v="0"/>
    <m/>
    <n v="0"/>
    <m/>
    <n v="0"/>
    <m/>
    <n v="0"/>
    <m/>
    <n v="0"/>
    <m/>
    <n v="3"/>
    <n v="2"/>
    <n v="0"/>
    <m/>
    <n v="0"/>
    <m/>
    <n v="2"/>
    <n v="1"/>
    <n v="32"/>
    <n v="33"/>
    <n v="0"/>
    <m/>
    <n v="0"/>
    <m/>
    <n v="15"/>
    <n v="18"/>
    <n v="4"/>
    <n v="3"/>
    <n v="0"/>
    <m/>
    <n v="0"/>
    <m/>
    <n v="0"/>
    <m/>
    <m/>
    <m/>
    <m/>
    <m/>
    <m/>
    <m/>
    <m/>
    <m/>
    <n v="0"/>
    <m/>
    <n v="0"/>
    <m/>
    <n v="237556"/>
    <n v="143746"/>
    <n v="2000944"/>
    <n v="2246283"/>
    <n v="112303"/>
    <n v="88498"/>
    <n v="0"/>
    <m/>
    <n v="0"/>
    <n v="0"/>
    <n v="0"/>
    <n v="0"/>
    <n v="51"/>
    <n v="30"/>
    <n v="468"/>
    <n v="513"/>
    <n v="36"/>
    <n v="27"/>
    <n v="0"/>
    <n v="0"/>
    <n v="0"/>
    <n v="0"/>
    <n v="0"/>
    <n v="0"/>
    <n v="4657.9607843137255"/>
    <n v="4791.5333333333338"/>
    <n v="4275.5213675213672"/>
    <n v="4378.7192982456145"/>
    <n v="3119.5277777777778"/>
    <n v="3277.7037037037039"/>
    <n v="0"/>
    <n v="0"/>
    <n v="0"/>
    <n v="0"/>
    <n v="0"/>
    <n v="0"/>
    <n v="41921.647058823532"/>
    <n v="43123.8"/>
    <n v="38479.692307692305"/>
    <n v="39408.473684210534"/>
    <n v="28075.75"/>
    <n v="29499.333333333336"/>
    <n v="0"/>
    <n v="0"/>
    <n v="38043.870959922424"/>
    <n v="39082.483471837499"/>
    <n v="0"/>
    <n v="0"/>
    <n v="0"/>
    <n v="0"/>
    <n v="5"/>
    <n v="3"/>
    <n v="47"/>
    <n v="51"/>
    <n v="4"/>
    <n v="3"/>
    <n v="0"/>
    <n v="0"/>
    <n v="56"/>
    <n v="57"/>
    <n v="0"/>
    <n v="0"/>
    <n v="0"/>
    <n v="0"/>
    <n v="209608.23529411765"/>
    <n v="129371.40000000001"/>
    <n v="1808545.5384615383"/>
    <n v="2009832.1578947373"/>
    <n v="112303"/>
    <n v="88498"/>
    <n v="0"/>
    <n v="0"/>
    <n v="2130456.7737556556"/>
    <n v="2227701.5578947375"/>
  </r>
  <r>
    <x v="6"/>
    <s v="Northshore Technical College"/>
    <m/>
    <n v="160667"/>
    <x v="9"/>
    <n v="0"/>
    <m/>
    <n v="0"/>
    <m/>
    <n v="0"/>
    <m/>
    <n v="0"/>
    <m/>
    <n v="2"/>
    <n v="1"/>
    <n v="0"/>
    <m/>
    <n v="0"/>
    <m/>
    <n v="2"/>
    <n v="1"/>
    <n v="4"/>
    <n v="4"/>
    <n v="0"/>
    <m/>
    <n v="0"/>
    <m/>
    <n v="2"/>
    <n v="1"/>
    <n v="41"/>
    <n v="48"/>
    <n v="0"/>
    <m/>
    <n v="0"/>
    <m/>
    <n v="20"/>
    <n v="19"/>
    <n v="0"/>
    <m/>
    <n v="0"/>
    <m/>
    <n v="0"/>
    <m/>
    <n v="0"/>
    <m/>
    <m/>
    <m/>
    <m/>
    <m/>
    <m/>
    <m/>
    <m/>
    <m/>
    <n v="0"/>
    <m/>
    <n v="191429"/>
    <n v="109536"/>
    <n v="251590"/>
    <n v="222073"/>
    <n v="2330208"/>
    <n v="2477248"/>
    <n v="0"/>
    <m/>
    <n v="0"/>
    <m/>
    <n v="0"/>
    <n v="0"/>
    <n v="42"/>
    <n v="21"/>
    <n v="60"/>
    <n v="48"/>
    <n v="609"/>
    <n v="660"/>
    <n v="0"/>
    <n v="0"/>
    <n v="0"/>
    <n v="0"/>
    <n v="0"/>
    <n v="0"/>
    <n v="4557.833333333333"/>
    <n v="5216"/>
    <n v="4193.166666666667"/>
    <n v="4626.520833333333"/>
    <n v="3826.2857142857142"/>
    <n v="3753.4060606060607"/>
    <n v="0"/>
    <n v="0"/>
    <n v="0"/>
    <n v="0"/>
    <n v="0"/>
    <n v="0"/>
    <n v="41020.5"/>
    <n v="46944"/>
    <n v="37738.5"/>
    <n v="41638.6875"/>
    <n v="34436.571428571428"/>
    <n v="33780.654545454548"/>
    <n v="0"/>
    <n v="0"/>
    <n v="0"/>
    <n v="0"/>
    <n v="35086.533199195175"/>
    <n v="34667.368811425069"/>
    <n v="0"/>
    <n v="0"/>
    <n v="4"/>
    <n v="2"/>
    <n v="6"/>
    <n v="5"/>
    <n v="61"/>
    <n v="67"/>
    <n v="0"/>
    <n v="0"/>
    <n v="0"/>
    <n v="0"/>
    <n v="71"/>
    <n v="74"/>
    <n v="0"/>
    <n v="0"/>
    <n v="164082"/>
    <n v="93888"/>
    <n v="226431"/>
    <n v="208193.4375"/>
    <n v="2100630.8571428573"/>
    <n v="2263303.854545455"/>
    <n v="0"/>
    <n v="0"/>
    <n v="0"/>
    <n v="0"/>
    <n v="2491143.8571428573"/>
    <n v="2565385.292045455"/>
  </r>
  <r>
    <x v="6"/>
    <s v="Northwest LA Technical College"/>
    <m/>
    <n v="160010"/>
    <x v="9"/>
    <n v="2"/>
    <n v="4"/>
    <n v="0"/>
    <m/>
    <n v="0"/>
    <m/>
    <n v="11"/>
    <n v="6"/>
    <n v="2"/>
    <n v="1"/>
    <n v="0"/>
    <m/>
    <n v="0"/>
    <m/>
    <n v="2"/>
    <n v="1"/>
    <n v="0"/>
    <m/>
    <n v="0"/>
    <m/>
    <n v="0"/>
    <m/>
    <n v="2"/>
    <n v="1"/>
    <n v="2"/>
    <n v="11"/>
    <n v="0"/>
    <m/>
    <n v="0"/>
    <m/>
    <n v="2"/>
    <n v="47"/>
    <n v="11"/>
    <m/>
    <n v="0"/>
    <m/>
    <n v="0"/>
    <m/>
    <n v="43"/>
    <n v="2"/>
    <m/>
    <m/>
    <m/>
    <m/>
    <m/>
    <m/>
    <m/>
    <m/>
    <n v="704812"/>
    <n v="506375"/>
    <n v="172890"/>
    <n v="91381"/>
    <n v="111336"/>
    <n v="53858"/>
    <n v="188777"/>
    <n v="2609406"/>
    <n v="2413573"/>
    <n v="91832"/>
    <n v="0"/>
    <m/>
    <n v="150"/>
    <n v="108"/>
    <n v="42"/>
    <n v="21"/>
    <n v="24"/>
    <n v="12"/>
    <n v="42"/>
    <n v="663"/>
    <n v="615"/>
    <n v="24"/>
    <n v="0"/>
    <n v="0"/>
    <n v="4698.7466666666669"/>
    <n v="4688.6574074074078"/>
    <n v="4116.4285714285716"/>
    <n v="4351.4761904761908"/>
    <n v="4639"/>
    <n v="4488.166666666667"/>
    <n v="4494.6904761904761"/>
    <n v="3935.7556561085971"/>
    <n v="3924.5089430894309"/>
    <n v="3826.3333333333335"/>
    <n v="0"/>
    <n v="0"/>
    <n v="42288.72"/>
    <n v="42197.916666666672"/>
    <n v="37047.857142857145"/>
    <n v="39163.285714285717"/>
    <n v="41751"/>
    <n v="40393.5"/>
    <n v="40452.214285714283"/>
    <n v="35421.800904977375"/>
    <n v="35320.58048780488"/>
    <n v="34437"/>
    <n v="0"/>
    <n v="0"/>
    <n v="37020.350546178561"/>
    <n v="36493.666994300351"/>
    <n v="13"/>
    <n v="10"/>
    <n v="4"/>
    <n v="2"/>
    <n v="2"/>
    <n v="1"/>
    <n v="4"/>
    <n v="58"/>
    <n v="54"/>
    <n v="2"/>
    <n v="0"/>
    <n v="0"/>
    <n v="77"/>
    <n v="73"/>
    <n v="549753.36"/>
    <n v="421979.16666666674"/>
    <n v="148191.42857142858"/>
    <n v="78326.571428571435"/>
    <n v="83502"/>
    <n v="40393.5"/>
    <n v="161808.85714285713"/>
    <n v="2054464.4524886878"/>
    <n v="1907311.3463414635"/>
    <n v="68874"/>
    <n v="0"/>
    <n v="0"/>
    <n v="2850566.9920557491"/>
    <n v="2664037.6905839257"/>
  </r>
  <r>
    <x v="6"/>
    <s v="South Central LA Technical College"/>
    <m/>
    <n v="160913"/>
    <x v="9"/>
    <n v="0"/>
    <m/>
    <n v="0"/>
    <m/>
    <n v="0"/>
    <m/>
    <n v="3"/>
    <n v="2"/>
    <n v="0"/>
    <m/>
    <n v="0"/>
    <m/>
    <n v="0"/>
    <m/>
    <n v="2"/>
    <n v="2"/>
    <n v="0"/>
    <m/>
    <n v="0"/>
    <m/>
    <n v="0"/>
    <m/>
    <n v="2"/>
    <n v="2"/>
    <n v="12"/>
    <m/>
    <n v="0"/>
    <m/>
    <n v="0"/>
    <m/>
    <n v="37"/>
    <n v="4"/>
    <n v="0"/>
    <n v="7"/>
    <n v="0"/>
    <m/>
    <n v="0"/>
    <m/>
    <n v="0"/>
    <n v="36"/>
    <m/>
    <m/>
    <m/>
    <m/>
    <m/>
    <m/>
    <m/>
    <m/>
    <n v="170223"/>
    <n v="128184"/>
    <n v="121009"/>
    <n v="125850"/>
    <n v="115804"/>
    <n v="120436"/>
    <n v="2301115"/>
    <n v="239268"/>
    <n v="0"/>
    <n v="2116886"/>
    <n v="0"/>
    <m/>
    <n v="36"/>
    <n v="24"/>
    <n v="24"/>
    <n v="24"/>
    <n v="24"/>
    <n v="24"/>
    <n v="552"/>
    <n v="48"/>
    <n v="0"/>
    <n v="495"/>
    <n v="0"/>
    <n v="0"/>
    <n v="4728.416666666667"/>
    <n v="5341"/>
    <n v="5042.041666666667"/>
    <n v="5243.75"/>
    <n v="4825.166666666667"/>
    <n v="5018.166666666667"/>
    <n v="4168.686594202899"/>
    <n v="4984.75"/>
    <n v="0"/>
    <n v="4276.5373737373739"/>
    <n v="0"/>
    <n v="0"/>
    <n v="42555.75"/>
    <n v="48069"/>
    <n v="45378.375"/>
    <n v="47193.75"/>
    <n v="43426.5"/>
    <n v="45163.5"/>
    <n v="37518.179347826088"/>
    <n v="44862.75"/>
    <n v="0"/>
    <n v="38488.836363636365"/>
    <n v="0"/>
    <n v="0"/>
    <n v="38279.781929347831"/>
    <n v="39911.763464837051"/>
    <n v="3"/>
    <n v="2"/>
    <n v="2"/>
    <n v="2"/>
    <n v="2"/>
    <n v="2"/>
    <n v="49"/>
    <n v="4"/>
    <n v="0"/>
    <n v="43"/>
    <n v="0"/>
    <n v="0"/>
    <n v="56"/>
    <n v="53"/>
    <n v="127667.25"/>
    <n v="96138"/>
    <n v="90756.75"/>
    <n v="94387.5"/>
    <n v="86853"/>
    <n v="90327"/>
    <n v="1838390.7880434783"/>
    <n v="179451"/>
    <n v="0"/>
    <n v="1655019.9636363636"/>
    <n v="0"/>
    <n v="0"/>
    <n v="2143667.7880434785"/>
    <n v="2115323.4636363639"/>
  </r>
  <r>
    <x v="6"/>
    <s v="Sowela Technical Community College"/>
    <m/>
    <n v="160579"/>
    <x v="9"/>
    <n v="0"/>
    <m/>
    <n v="0"/>
    <m/>
    <n v="0"/>
    <m/>
    <n v="0"/>
    <m/>
    <n v="0"/>
    <m/>
    <n v="0"/>
    <m/>
    <n v="0"/>
    <m/>
    <n v="0"/>
    <m/>
    <n v="0"/>
    <m/>
    <n v="0"/>
    <m/>
    <n v="0"/>
    <m/>
    <n v="0"/>
    <m/>
    <n v="38"/>
    <n v="44"/>
    <n v="0"/>
    <m/>
    <n v="0"/>
    <m/>
    <n v="32"/>
    <n v="34"/>
    <n v="0"/>
    <m/>
    <n v="0"/>
    <m/>
    <n v="0"/>
    <m/>
    <n v="0"/>
    <m/>
    <m/>
    <m/>
    <m/>
    <m/>
    <m/>
    <m/>
    <m/>
    <m/>
    <n v="0"/>
    <m/>
    <n v="0"/>
    <m/>
    <n v="0"/>
    <m/>
    <n v="3088686"/>
    <n v="3548324"/>
    <n v="0"/>
    <m/>
    <n v="0"/>
    <m/>
    <n v="0"/>
    <n v="0"/>
    <n v="0"/>
    <n v="0"/>
    <n v="0"/>
    <n v="0"/>
    <n v="726"/>
    <n v="804"/>
    <n v="0"/>
    <n v="0"/>
    <n v="0"/>
    <n v="0"/>
    <n v="0"/>
    <n v="0"/>
    <n v="0"/>
    <n v="0"/>
    <n v="0"/>
    <n v="0"/>
    <n v="4254.3884297520663"/>
    <n v="4413.3383084577117"/>
    <n v="0"/>
    <n v="0"/>
    <n v="0"/>
    <n v="0"/>
    <n v="0"/>
    <n v="0"/>
    <n v="0"/>
    <n v="0"/>
    <n v="0"/>
    <n v="0"/>
    <n v="38289.495867768594"/>
    <n v="39720.044776119408"/>
    <n v="0"/>
    <n v="0"/>
    <n v="0"/>
    <n v="0"/>
    <n v="38289.495867768594"/>
    <n v="39720.044776119408"/>
    <n v="0"/>
    <n v="0"/>
    <n v="0"/>
    <n v="0"/>
    <n v="0"/>
    <n v="0"/>
    <n v="70"/>
    <n v="78"/>
    <n v="0"/>
    <n v="0"/>
    <n v="0"/>
    <n v="0"/>
    <n v="70"/>
    <n v="78"/>
    <n v="0"/>
    <n v="0"/>
    <n v="0"/>
    <n v="0"/>
    <n v="0"/>
    <n v="0"/>
    <n v="2680264.7107438017"/>
    <n v="3098163.4925373141"/>
    <n v="0"/>
    <n v="0"/>
    <n v="0"/>
    <n v="0"/>
    <n v="2680264.7107438017"/>
    <n v="3098163.4925373141"/>
  </r>
  <r>
    <x v="7"/>
    <s v="University of Maryland College Park"/>
    <m/>
    <n v="163286"/>
    <x v="0"/>
    <n v="354"/>
    <n v="373"/>
    <n v="11"/>
    <n v="9"/>
    <n v="0"/>
    <n v="0"/>
    <n v="276"/>
    <n v="292"/>
    <n v="342"/>
    <n v="365"/>
    <n v="5"/>
    <n v="4"/>
    <n v="0"/>
    <n v="0"/>
    <n v="106"/>
    <n v="95"/>
    <n v="279"/>
    <n v="285"/>
    <n v="0"/>
    <n v="0"/>
    <n v="0"/>
    <n v="0"/>
    <n v="40"/>
    <n v="47"/>
    <n v="5"/>
    <n v="5"/>
    <n v="0"/>
    <n v="0"/>
    <n v="0"/>
    <n v="0"/>
    <n v="5"/>
    <n v="5"/>
    <n v="220"/>
    <n v="217"/>
    <n v="0"/>
    <n v="0"/>
    <n v="51"/>
    <m/>
    <n v="0"/>
    <n v="56"/>
    <m/>
    <m/>
    <m/>
    <m/>
    <m/>
    <m/>
    <m/>
    <m/>
    <n v="100019234"/>
    <n v="114239002.00000001"/>
    <n v="47337334"/>
    <n v="52274668.000000022"/>
    <n v="28371781.000000015"/>
    <n v="31750147.000000015"/>
    <n v="706355"/>
    <n v="755472.99999999988"/>
    <n v="17702427.999999996"/>
    <n v="17353804.000000007"/>
    <m/>
    <m/>
    <n v="6608"/>
    <n v="6951"/>
    <n v="4400"/>
    <n v="4465"/>
    <n v="2991"/>
    <n v="3129"/>
    <n v="105"/>
    <n v="105"/>
    <n v="2541"/>
    <n v="2625"/>
    <n v="0"/>
    <n v="0"/>
    <n v="15136.082627118643"/>
    <n v="16434.901740756726"/>
    <n v="10758.485000000001"/>
    <n v="11707.652407614787"/>
    <n v="9485.7174857907103"/>
    <n v="10147.05880472995"/>
    <n v="6727.1904761904761"/>
    <n v="7194.9809523809508"/>
    <n v="6966.7170405352208"/>
    <n v="6610.9729523809556"/>
    <n v="0"/>
    <n v="0"/>
    <n v="136224.74364406778"/>
    <n v="147914.11566681054"/>
    <n v="96826.365000000005"/>
    <n v="105368.87166853309"/>
    <n v="85371.457372116391"/>
    <n v="91323.529242569552"/>
    <n v="60544.714285714283"/>
    <n v="64754.828571428559"/>
    <n v="62700.453364816989"/>
    <n v="59498.756571428603"/>
    <n v="0"/>
    <n v="0"/>
    <n v="103903.87776108331"/>
    <n v="111691.60921384885"/>
    <n v="641"/>
    <n v="674"/>
    <n v="453"/>
    <n v="464"/>
    <n v="319"/>
    <n v="332"/>
    <n v="10"/>
    <n v="10"/>
    <n v="271"/>
    <n v="273"/>
    <n v="0"/>
    <n v="0"/>
    <n v="1694"/>
    <n v="1753"/>
    <n v="87320060.675847456"/>
    <n v="99694113.959430307"/>
    <n v="43862343.344999999"/>
    <n v="48891156.454199351"/>
    <n v="27233494.901705127"/>
    <n v="30319411.70853309"/>
    <n v="605447.14285714284"/>
    <n v="647548.28571428556"/>
    <n v="16991822.861865405"/>
    <n v="16243160.544000009"/>
    <n v="0"/>
    <n v="0"/>
    <n v="176013168.92727512"/>
    <n v="195795390.95187703"/>
  </r>
  <r>
    <x v="7"/>
    <s v="Morgan State University"/>
    <m/>
    <n v="163453"/>
    <x v="1"/>
    <n v="32"/>
    <n v="34"/>
    <n v="0"/>
    <n v="0"/>
    <n v="0"/>
    <n v="0"/>
    <n v="0"/>
    <n v="33"/>
    <n v="116"/>
    <n v="116"/>
    <n v="0"/>
    <n v="0"/>
    <n v="0"/>
    <n v="0"/>
    <n v="0"/>
    <n v="29"/>
    <n v="82"/>
    <n v="98"/>
    <n v="0"/>
    <n v="0"/>
    <n v="0"/>
    <n v="0"/>
    <n v="0"/>
    <n v="4"/>
    <n v="4"/>
    <n v="3"/>
    <n v="0"/>
    <n v="0"/>
    <n v="0"/>
    <n v="0"/>
    <n v="0"/>
    <n v="0"/>
    <n v="137"/>
    <n v="117"/>
    <n v="0"/>
    <n v="0"/>
    <n v="0"/>
    <m/>
    <n v="0"/>
    <n v="7"/>
    <m/>
    <m/>
    <m/>
    <m/>
    <m/>
    <m/>
    <m/>
    <m/>
    <n v="3352882"/>
    <n v="8624126.0000000019"/>
    <n v="9199257"/>
    <n v="12952458.999999994"/>
    <n v="5858645"/>
    <n v="7675503.0000000009"/>
    <n v="182468"/>
    <n v="147278"/>
    <n v="6216447.9999999963"/>
    <n v="6206282.9999999972"/>
    <m/>
    <m/>
    <n v="288"/>
    <n v="702"/>
    <n v="1044"/>
    <n v="1392"/>
    <n v="738"/>
    <n v="930"/>
    <n v="36"/>
    <n v="27"/>
    <n v="1233"/>
    <n v="1137"/>
    <n v="0"/>
    <n v="0"/>
    <n v="11641.951388888889"/>
    <n v="12285.079772079775"/>
    <n v="8811.5488505747126"/>
    <n v="9304.9274425287313"/>
    <n v="7938.543360433604"/>
    <n v="8253.2290322580648"/>
    <n v="5068.5555555555557"/>
    <n v="5454.7407407407409"/>
    <n v="5041.7258718572557"/>
    <n v="5458.4722955145098"/>
    <n v="0"/>
    <n v="0"/>
    <n v="104777.5625"/>
    <n v="110565.71794871797"/>
    <n v="79303.939655172406"/>
    <n v="83744.34698275858"/>
    <n v="71446.890243902439"/>
    <n v="74279.061290322585"/>
    <n v="45617"/>
    <n v="49092.666666666672"/>
    <n v="45375.532846715301"/>
    <n v="49126.25065963059"/>
    <n v="0"/>
    <n v="0"/>
    <n v="66872.506738544471"/>
    <n v="75660.387184741936"/>
    <n v="32"/>
    <n v="67"/>
    <n v="116"/>
    <n v="145"/>
    <n v="82"/>
    <n v="102"/>
    <n v="4"/>
    <n v="3"/>
    <n v="137"/>
    <n v="124"/>
    <n v="0"/>
    <n v="0"/>
    <n v="371"/>
    <n v="441"/>
    <n v="3352882"/>
    <n v="7407903.1025641039"/>
    <n v="9199257"/>
    <n v="12142930.312499994"/>
    <n v="5858645"/>
    <n v="7576464.2516129036"/>
    <n v="182468"/>
    <n v="147278"/>
    <n v="6216447.9999999963"/>
    <n v="6091655.081794193"/>
    <n v="0"/>
    <n v="0"/>
    <n v="24809700"/>
    <n v="33366230.748471193"/>
  </r>
  <r>
    <x v="7"/>
    <s v="University of Maryland, Baltimore County"/>
    <m/>
    <n v="163268"/>
    <x v="1"/>
    <n v="98"/>
    <n v="101"/>
    <n v="0"/>
    <n v="0"/>
    <n v="0"/>
    <n v="0"/>
    <n v="52"/>
    <n v="57"/>
    <n v="120"/>
    <n v="127"/>
    <n v="0"/>
    <n v="0"/>
    <n v="0"/>
    <n v="0"/>
    <n v="30"/>
    <n v="26"/>
    <n v="103"/>
    <n v="102"/>
    <n v="0"/>
    <n v="0"/>
    <n v="0"/>
    <n v="0"/>
    <n v="4"/>
    <n v="7"/>
    <n v="7"/>
    <n v="6"/>
    <n v="0"/>
    <n v="0"/>
    <n v="0"/>
    <n v="0"/>
    <n v="5"/>
    <n v="6"/>
    <n v="78"/>
    <n v="85"/>
    <n v="0"/>
    <n v="0"/>
    <n v="11"/>
    <m/>
    <n v="0"/>
    <n v="9"/>
    <m/>
    <m/>
    <m/>
    <m/>
    <m/>
    <m/>
    <m/>
    <m/>
    <n v="18214150"/>
    <n v="20588443.999999996"/>
    <n v="12260095"/>
    <n v="13498671"/>
    <n v="7534065.9999999972"/>
    <n v="8267872.9999999935"/>
    <n v="708677"/>
    <n v="780756"/>
    <n v="4843064.0000000009"/>
    <n v="5477192.9999999981"/>
    <m/>
    <m/>
    <n v="1506"/>
    <n v="1593"/>
    <n v="1440"/>
    <n v="1455"/>
    <n v="975"/>
    <n v="1002"/>
    <n v="123"/>
    <n v="126"/>
    <n v="823"/>
    <n v="873"/>
    <n v="0"/>
    <n v="0"/>
    <n v="12094.389110225764"/>
    <n v="12924.321406151912"/>
    <n v="8513.9548611111113"/>
    <n v="9277.4371134020621"/>
    <n v="7727.2471794871763"/>
    <n v="8251.3702594810311"/>
    <n v="5761.6016260162605"/>
    <n v="6196.4761904761908"/>
    <n v="5884.6464155528565"/>
    <n v="6273.9896907216471"/>
    <n v="0"/>
    <n v="0"/>
    <n v="108849.50199203187"/>
    <n v="116318.89265536721"/>
    <n v="76625.59375"/>
    <n v="83496.934020618559"/>
    <n v="69545.224615384592"/>
    <n v="74262.33233532928"/>
    <n v="51854.414634146342"/>
    <n v="55768.285714285717"/>
    <n v="52961.817739975711"/>
    <n v="56465.907216494823"/>
    <n v="0"/>
    <n v="0"/>
    <n v="79918.224703973465"/>
    <n v="85979.134745580755"/>
    <n v="150"/>
    <n v="158"/>
    <n v="150"/>
    <n v="153"/>
    <n v="107"/>
    <n v="109"/>
    <n v="12"/>
    <n v="12"/>
    <n v="89"/>
    <n v="94"/>
    <n v="0"/>
    <n v="0"/>
    <n v="508"/>
    <n v="526"/>
    <n v="16327425.29880478"/>
    <n v="18378385.039548017"/>
    <n v="11493839.0625"/>
    <n v="12775030.90515464"/>
    <n v="7441339.0338461511"/>
    <n v="8094594.2245508917"/>
    <n v="622252.97560975607"/>
    <n v="669219.42857142864"/>
    <n v="4713601.7788578384"/>
    <n v="5307795.2783505134"/>
    <n v="0"/>
    <n v="0"/>
    <n v="40598458.149618521"/>
    <n v="45225024.876175478"/>
  </r>
  <r>
    <x v="7"/>
    <s v="Towson University "/>
    <m/>
    <n v="164076"/>
    <x v="2"/>
    <n v="0"/>
    <n v="0"/>
    <n v="186"/>
    <n v="188"/>
    <n v="0"/>
    <n v="0"/>
    <n v="19"/>
    <n v="16"/>
    <n v="0"/>
    <n v="0"/>
    <n v="180"/>
    <n v="207"/>
    <n v="0"/>
    <n v="0"/>
    <n v="6"/>
    <n v="4"/>
    <n v="0"/>
    <n v="0"/>
    <n v="260"/>
    <n v="235"/>
    <n v="0"/>
    <n v="0"/>
    <n v="2"/>
    <n v="1"/>
    <n v="0"/>
    <n v="0"/>
    <n v="18"/>
    <n v="22"/>
    <n v="0"/>
    <n v="0"/>
    <n v="1"/>
    <n v="1"/>
    <n v="0"/>
    <n v="0"/>
    <n v="198"/>
    <n v="198"/>
    <n v="0"/>
    <m/>
    <n v="0"/>
    <n v="0"/>
    <m/>
    <m/>
    <m/>
    <m/>
    <m/>
    <m/>
    <m/>
    <m/>
    <n v="18658454"/>
    <n v="19687022.999999989"/>
    <n v="13394064"/>
    <n v="16346057.000000006"/>
    <n v="16939219.999999989"/>
    <n v="16354014.000000009"/>
    <n v="1089440"/>
    <n v="1360154.0000000002"/>
    <n v="8319610.0000000047"/>
    <n v="9166861.9999999981"/>
    <m/>
    <m/>
    <n v="2088"/>
    <n v="2072"/>
    <n v="1872"/>
    <n v="2118"/>
    <n v="2624"/>
    <n v="2362"/>
    <n v="192"/>
    <n v="232"/>
    <n v="1980"/>
    <n v="1980"/>
    <n v="0"/>
    <n v="0"/>
    <n v="8936.0411877394636"/>
    <n v="9501.458976833972"/>
    <n v="7154.9487179487178"/>
    <n v="7717.685080264403"/>
    <n v="6455.495426829264"/>
    <n v="6923.7993226079634"/>
    <n v="5674.166666666667"/>
    <n v="5862.7327586206902"/>
    <n v="4201.8232323232351"/>
    <n v="4629.7282828282823"/>
    <n v="0"/>
    <n v="0"/>
    <n v="80424.370689655174"/>
    <n v="85513.13079150574"/>
    <n v="64394.538461538461"/>
    <n v="69459.165722379621"/>
    <n v="58099.458841463376"/>
    <n v="62314.193903471671"/>
    <n v="51067.5"/>
    <n v="52764.59482758621"/>
    <n v="37816.409090909117"/>
    <n v="41667.554545454543"/>
    <n v="0"/>
    <n v="0"/>
    <n v="59936.057312286066"/>
    <n v="64530.359966907192"/>
    <n v="205"/>
    <n v="204"/>
    <n v="186"/>
    <n v="211"/>
    <n v="262"/>
    <n v="236"/>
    <n v="19"/>
    <n v="23"/>
    <n v="198"/>
    <n v="198"/>
    <n v="0"/>
    <n v="0"/>
    <n v="870"/>
    <n v="872"/>
    <n v="16486995.991379311"/>
    <n v="17444678.681467172"/>
    <n v="11977384.153846154"/>
    <n v="14655883.9674221"/>
    <n v="15222058.216463404"/>
    <n v="14706149.761219313"/>
    <n v="970282.5"/>
    <n v="1213585.6810344828"/>
    <n v="7487649.0000000056"/>
    <n v="8250175.7999999998"/>
    <n v="0"/>
    <n v="0"/>
    <n v="52144369.861688875"/>
    <n v="56270473.891143069"/>
  </r>
  <r>
    <x v="7"/>
    <s v="Bowie State University "/>
    <m/>
    <n v="162007"/>
    <x v="3"/>
    <n v="30"/>
    <n v="35"/>
    <n v="0"/>
    <n v="0"/>
    <n v="0"/>
    <n v="0"/>
    <n v="6"/>
    <n v="0"/>
    <n v="43"/>
    <n v="53"/>
    <n v="0"/>
    <n v="0"/>
    <n v="0"/>
    <n v="0"/>
    <n v="9"/>
    <n v="0"/>
    <n v="89"/>
    <n v="88"/>
    <n v="0"/>
    <n v="0"/>
    <n v="0"/>
    <n v="0"/>
    <n v="2"/>
    <n v="0"/>
    <n v="7"/>
    <n v="7"/>
    <n v="0"/>
    <n v="0"/>
    <n v="0"/>
    <n v="0"/>
    <n v="0"/>
    <n v="1"/>
    <n v="41"/>
    <n v="41"/>
    <n v="0"/>
    <n v="0"/>
    <n v="0"/>
    <m/>
    <n v="0"/>
    <n v="0"/>
    <m/>
    <m/>
    <m/>
    <m/>
    <m/>
    <m/>
    <m/>
    <m/>
    <n v="3251712"/>
    <n v="3405984.9999999995"/>
    <n v="3742849"/>
    <n v="4136689.0000000009"/>
    <n v="5808226"/>
    <n v="6083625.0000000019"/>
    <n v="432733"/>
    <n v="550118.99999999988"/>
    <n v="2254335"/>
    <n v="2408210"/>
    <m/>
    <m/>
    <n v="342"/>
    <n v="315"/>
    <n v="495"/>
    <n v="477"/>
    <n v="825"/>
    <n v="792"/>
    <n v="63"/>
    <n v="75"/>
    <n v="369"/>
    <n v="369"/>
    <n v="0"/>
    <n v="0"/>
    <n v="9507.9298245614027"/>
    <n v="10812.650793650791"/>
    <n v="7561.3111111111111"/>
    <n v="8672.303983228514"/>
    <n v="7040.2739393939391"/>
    <n v="7681.3446969696997"/>
    <n v="6868.7777777777774"/>
    <n v="7334.9199999999983"/>
    <n v="6109.3089430894306"/>
    <n v="6526.3143631436315"/>
    <n v="0"/>
    <n v="0"/>
    <n v="85571.368421052626"/>
    <n v="97313.85714285713"/>
    <n v="68051.8"/>
    <n v="78050.735849056626"/>
    <n v="63362.465454545454"/>
    <n v="69132.102272727294"/>
    <n v="61819"/>
    <n v="66014.279999999984"/>
    <n v="54983.780487804877"/>
    <n v="58736.829268292684"/>
    <n v="0"/>
    <n v="0"/>
    <n v="66397.864403178552"/>
    <n v="73611.65884444445"/>
    <n v="36"/>
    <n v="35"/>
    <n v="52"/>
    <n v="53"/>
    <n v="91"/>
    <n v="88"/>
    <n v="7"/>
    <n v="8"/>
    <n v="41"/>
    <n v="41"/>
    <n v="0"/>
    <n v="0"/>
    <n v="227"/>
    <n v="225"/>
    <n v="3080569.2631578944"/>
    <n v="3405984.9999999995"/>
    <n v="3538693.6"/>
    <n v="4136689.0000000009"/>
    <n v="5765984.3563636364"/>
    <n v="6083625.0000000019"/>
    <n v="432733"/>
    <n v="528114.23999999987"/>
    <n v="2254335"/>
    <n v="2408210"/>
    <n v="0"/>
    <n v="0"/>
    <n v="15072315.219521532"/>
    <n v="16562623.240000002"/>
  </r>
  <r>
    <x v="7"/>
    <s v="Frostburg State University "/>
    <m/>
    <n v="162584"/>
    <x v="3"/>
    <n v="0"/>
    <n v="0"/>
    <n v="79"/>
    <n v="77"/>
    <n v="0"/>
    <n v="0"/>
    <n v="0"/>
    <n v="0"/>
    <n v="0"/>
    <n v="0"/>
    <n v="58"/>
    <n v="61"/>
    <n v="0"/>
    <n v="0"/>
    <n v="0"/>
    <n v="0"/>
    <n v="0"/>
    <n v="0"/>
    <n v="72"/>
    <n v="70"/>
    <n v="0"/>
    <n v="0"/>
    <n v="0"/>
    <n v="0"/>
    <n v="0"/>
    <n v="0"/>
    <n v="5"/>
    <n v="6"/>
    <n v="0"/>
    <n v="0"/>
    <n v="0"/>
    <n v="0"/>
    <n v="0"/>
    <n v="0"/>
    <n v="36"/>
    <n v="38"/>
    <n v="0"/>
    <m/>
    <n v="2"/>
    <n v="0"/>
    <m/>
    <m/>
    <m/>
    <m/>
    <m/>
    <m/>
    <m/>
    <m/>
    <n v="6566487"/>
    <n v="6863306"/>
    <n v="3876266"/>
    <n v="4403998.9999999991"/>
    <n v="4343710"/>
    <n v="4573399.0000000009"/>
    <n v="309760"/>
    <n v="362296"/>
    <n v="1459169.0000000002"/>
    <n v="1615244"/>
    <m/>
    <m/>
    <n v="790"/>
    <n v="770"/>
    <n v="580"/>
    <n v="610"/>
    <n v="720"/>
    <n v="700"/>
    <n v="50"/>
    <n v="60"/>
    <n v="384"/>
    <n v="380"/>
    <n v="0"/>
    <n v="0"/>
    <n v="8312.0088607594935"/>
    <n v="8913.3844155844163"/>
    <n v="6683.2172413793105"/>
    <n v="7219.6704918032774"/>
    <n v="6032.9305555555557"/>
    <n v="6533.4271428571437"/>
    <n v="6195.2"/>
    <n v="6038.2666666666664"/>
    <n v="3799.9192708333339"/>
    <n v="4250.6421052631576"/>
    <n v="0"/>
    <n v="0"/>
    <n v="74808.079746835443"/>
    <n v="80220.459740259743"/>
    <n v="60148.955172413793"/>
    <n v="64977.034426229497"/>
    <n v="54296.375"/>
    <n v="58800.844285714295"/>
    <n v="55756.799999999996"/>
    <n v="54344.399999999994"/>
    <n v="34199.273437500007"/>
    <n v="38255.778947368417"/>
    <n v="0"/>
    <n v="0"/>
    <n v="59072.11543898809"/>
    <n v="63636.58571428572"/>
    <n v="79"/>
    <n v="77"/>
    <n v="58"/>
    <n v="61"/>
    <n v="72"/>
    <n v="70"/>
    <n v="5"/>
    <n v="6"/>
    <n v="38"/>
    <n v="38"/>
    <n v="0"/>
    <n v="0"/>
    <n v="252"/>
    <n v="252"/>
    <n v="5909838.2999999998"/>
    <n v="6176975.4000000004"/>
    <n v="3488639.4"/>
    <n v="3963599.0999999992"/>
    <n v="3909339"/>
    <n v="4116059.1000000006"/>
    <n v="278784"/>
    <n v="326066.39999999997"/>
    <n v="1299572.3906250002"/>
    <n v="1453719.5999999999"/>
    <n v="0"/>
    <n v="0"/>
    <n v="14886173.090624999"/>
    <n v="16036419.600000001"/>
  </r>
  <r>
    <x v="7"/>
    <s v="Salisbury University "/>
    <m/>
    <n v="163851"/>
    <x v="3"/>
    <n v="0"/>
    <n v="0"/>
    <n v="88"/>
    <n v="95"/>
    <n v="0"/>
    <n v="0"/>
    <n v="7"/>
    <n v="5"/>
    <n v="0"/>
    <n v="0"/>
    <n v="118"/>
    <n v="117"/>
    <n v="0"/>
    <n v="0"/>
    <n v="2"/>
    <n v="7"/>
    <n v="0"/>
    <n v="0"/>
    <n v="87"/>
    <n v="90"/>
    <n v="0"/>
    <n v="0"/>
    <n v="1"/>
    <n v="2"/>
    <n v="0"/>
    <n v="0"/>
    <n v="8"/>
    <n v="9"/>
    <n v="0"/>
    <n v="0"/>
    <n v="0"/>
    <n v="0"/>
    <n v="0"/>
    <n v="0"/>
    <n v="85"/>
    <n v="82"/>
    <n v="13"/>
    <m/>
    <n v="0"/>
    <n v="9"/>
    <m/>
    <m/>
    <m/>
    <m/>
    <m/>
    <m/>
    <m/>
    <m/>
    <n v="8277165"/>
    <n v="9409001"/>
    <n v="8415429"/>
    <n v="9612536.9999999963"/>
    <n v="5749199.9999999991"/>
    <n v="6387781"/>
    <n v="527327"/>
    <n v="658036"/>
    <n v="4693512.0000000009"/>
    <n v="4512845.0000000019"/>
    <m/>
    <m/>
    <n v="964"/>
    <n v="1010"/>
    <n v="1204"/>
    <n v="1254"/>
    <n v="882"/>
    <n v="924"/>
    <n v="80"/>
    <n v="90"/>
    <n v="993"/>
    <n v="928"/>
    <n v="0"/>
    <n v="0"/>
    <n v="8586.2707468879671"/>
    <n v="9315.8425742574254"/>
    <n v="6989.5589700996679"/>
    <n v="7665.4999999999973"/>
    <n v="6518.3673469387741"/>
    <n v="6913.1829004329002"/>
    <n v="6591.5874999999996"/>
    <n v="7311.5111111111109"/>
    <n v="4726.5981873111796"/>
    <n v="4862.9795258620707"/>
    <n v="0"/>
    <n v="0"/>
    <n v="77276.436721991704"/>
    <n v="83842.583168316836"/>
    <n v="62906.030730897008"/>
    <n v="68989.499999999971"/>
    <n v="58665.306122448965"/>
    <n v="62218.646103896099"/>
    <n v="59324.287499999999"/>
    <n v="65803.600000000006"/>
    <n v="42539.383685800618"/>
    <n v="43766.815732758638"/>
    <n v="0"/>
    <n v="0"/>
    <n v="60381.383902887093"/>
    <n v="65476.164399209505"/>
    <n v="95"/>
    <n v="100"/>
    <n v="120"/>
    <n v="124"/>
    <n v="88"/>
    <n v="92"/>
    <n v="8"/>
    <n v="9"/>
    <n v="98"/>
    <n v="91"/>
    <n v="0"/>
    <n v="0"/>
    <n v="409"/>
    <n v="416"/>
    <n v="7341261.4885892123"/>
    <n v="8384258.3168316837"/>
    <n v="7548723.6877076412"/>
    <n v="8554697.9999999963"/>
    <n v="5162546.9387755087"/>
    <n v="5724115.4415584411"/>
    <n v="474594.3"/>
    <n v="592232.4"/>
    <n v="4168859.6012084605"/>
    <n v="3982780.2316810358"/>
    <n v="0"/>
    <n v="0"/>
    <n v="24695986.016280822"/>
    <n v="27238084.390071154"/>
  </r>
  <r>
    <x v="7"/>
    <s v="University of Baltimore"/>
    <s v="Met the criteria for Four-Year 3 in 2014-15."/>
    <n v="161873"/>
    <x v="3"/>
    <n v="0"/>
    <n v="0"/>
    <n v="60"/>
    <n v="60"/>
    <n v="0"/>
    <n v="0"/>
    <n v="2"/>
    <n v="2"/>
    <n v="0"/>
    <n v="0"/>
    <n v="50"/>
    <n v="46"/>
    <n v="0"/>
    <n v="0"/>
    <n v="1"/>
    <n v="2"/>
    <n v="0"/>
    <n v="0"/>
    <n v="56"/>
    <n v="62"/>
    <n v="0"/>
    <n v="0"/>
    <n v="0"/>
    <n v="0"/>
    <n v="0"/>
    <n v="0"/>
    <n v="0"/>
    <n v="0"/>
    <n v="0"/>
    <n v="0"/>
    <n v="0"/>
    <n v="0"/>
    <n v="0"/>
    <n v="0"/>
    <n v="20"/>
    <n v="25"/>
    <n v="8"/>
    <m/>
    <n v="0"/>
    <n v="10"/>
    <m/>
    <m/>
    <m/>
    <m/>
    <m/>
    <m/>
    <m/>
    <m/>
    <n v="8244953"/>
    <n v="8986076"/>
    <n v="5055433"/>
    <n v="4985601"/>
    <n v="4397916"/>
    <n v="5381188"/>
    <m/>
    <n v="0"/>
    <n v="1926964.9999999998"/>
    <n v="2541682.9999999995"/>
    <m/>
    <m/>
    <n v="624"/>
    <n v="624"/>
    <n v="512"/>
    <n v="484"/>
    <n v="560"/>
    <n v="620"/>
    <n v="0"/>
    <n v="0"/>
    <n v="288"/>
    <n v="370"/>
    <n v="0"/>
    <n v="0"/>
    <n v="13213.065705128205"/>
    <n v="14400.76282051282"/>
    <n v="9873.892578125"/>
    <n v="10300.828512396694"/>
    <n v="7853.4214285714288"/>
    <n v="8679.3354838709674"/>
    <n v="0"/>
    <n v="0"/>
    <n v="6690.8506944444434"/>
    <n v="6869.413513513512"/>
    <n v="0"/>
    <n v="0"/>
    <n v="118917.59134615384"/>
    <n v="129606.86538461538"/>
    <n v="88865.033203125"/>
    <n v="92707.456611570247"/>
    <n v="70680.792857142864"/>
    <n v="78114.019354838703"/>
    <n v="0"/>
    <n v="0"/>
    <n v="60217.656249999993"/>
    <n v="61824.721621621611"/>
    <n v="0"/>
    <n v="0"/>
    <n v="89082.366151375201"/>
    <n v="94166.753758252569"/>
    <n v="62"/>
    <n v="62"/>
    <n v="51"/>
    <n v="48"/>
    <n v="56"/>
    <n v="62"/>
    <n v="0"/>
    <n v="0"/>
    <n v="28"/>
    <n v="35"/>
    <n v="0"/>
    <n v="0"/>
    <n v="197"/>
    <n v="207"/>
    <n v="7372890.663461538"/>
    <n v="8035625.6538461531"/>
    <n v="4532116.693359375"/>
    <n v="4449957.9173553716"/>
    <n v="3958124.4000000004"/>
    <n v="4843069.1999999993"/>
    <n v="0"/>
    <n v="0"/>
    <n v="1686094.3749999998"/>
    <n v="2163865.2567567565"/>
    <n v="0"/>
    <n v="0"/>
    <n v="17549226.131820913"/>
    <n v="19492518.027958281"/>
  </r>
  <r>
    <x v="7"/>
    <s v="University of Maryland Eastern Shore "/>
    <m/>
    <n v="163338"/>
    <x v="3"/>
    <n v="21"/>
    <n v="21"/>
    <n v="0"/>
    <n v="0"/>
    <n v="0"/>
    <n v="0"/>
    <n v="16"/>
    <n v="15"/>
    <n v="47"/>
    <n v="47"/>
    <n v="0"/>
    <n v="0"/>
    <n v="0"/>
    <n v="0"/>
    <n v="17"/>
    <n v="20"/>
    <n v="38"/>
    <n v="45"/>
    <n v="0"/>
    <n v="0"/>
    <n v="0"/>
    <n v="0"/>
    <n v="24"/>
    <n v="23"/>
    <n v="1"/>
    <n v="0"/>
    <n v="0"/>
    <n v="0"/>
    <n v="0"/>
    <n v="0"/>
    <n v="1"/>
    <n v="1"/>
    <n v="42"/>
    <n v="38"/>
    <n v="0"/>
    <n v="0"/>
    <n v="8"/>
    <m/>
    <n v="0"/>
    <n v="7"/>
    <m/>
    <m/>
    <m/>
    <m/>
    <m/>
    <m/>
    <m/>
    <m/>
    <n v="3404270"/>
    <n v="3472209"/>
    <n v="4887436"/>
    <n v="5590886"/>
    <n v="4481568"/>
    <n v="5026375.0000000009"/>
    <n v="135163"/>
    <n v="70368"/>
    <n v="2659390.9999999995"/>
    <n v="2482799.9999999995"/>
    <m/>
    <m/>
    <n v="381"/>
    <n v="369"/>
    <n v="627"/>
    <n v="663"/>
    <n v="630"/>
    <n v="681"/>
    <n v="21"/>
    <n v="12"/>
    <n v="466"/>
    <n v="426"/>
    <n v="0"/>
    <n v="0"/>
    <n v="8935.0918635170601"/>
    <n v="9409.7804878048773"/>
    <n v="7794.95374800638"/>
    <n v="8432.7088989441927"/>
    <n v="7113.6"/>
    <n v="7380.8737151248179"/>
    <n v="6436.333333333333"/>
    <n v="5864"/>
    <n v="5706.8476394849777"/>
    <n v="5828.1690140845058"/>
    <n v="0"/>
    <n v="0"/>
    <n v="80415.826771653548"/>
    <n v="84688.024390243896"/>
    <n v="70154.583732057421"/>
    <n v="75894.38009049774"/>
    <n v="64022.400000000001"/>
    <n v="66427.863436123356"/>
    <n v="57927"/>
    <n v="52776"/>
    <n v="51361.6287553648"/>
    <n v="52453.521126760548"/>
    <n v="0"/>
    <n v="0"/>
    <n v="65667.921800795797"/>
    <n v="69419.223541349042"/>
    <n v="37"/>
    <n v="36"/>
    <n v="64"/>
    <n v="67"/>
    <n v="62"/>
    <n v="68"/>
    <n v="2"/>
    <n v="1"/>
    <n v="50"/>
    <n v="45"/>
    <n v="0"/>
    <n v="0"/>
    <n v="215"/>
    <n v="217"/>
    <n v="2975385.5905511812"/>
    <n v="3048768.8780487804"/>
    <n v="4489893.3588516749"/>
    <n v="5084923.4660633486"/>
    <n v="3969388.8000000003"/>
    <n v="4517094.7136563882"/>
    <n v="115854"/>
    <n v="52776"/>
    <n v="2568081.43776824"/>
    <n v="2360408.4507042249"/>
    <n v="0"/>
    <n v="0"/>
    <n v="14118603.187171096"/>
    <n v="15063971.508472743"/>
  </r>
  <r>
    <x v="7"/>
    <s v="Coppin State University"/>
    <m/>
    <n v="162283"/>
    <x v="4"/>
    <n v="0"/>
    <n v="0"/>
    <n v="21"/>
    <n v="20"/>
    <n v="0"/>
    <n v="0"/>
    <n v="1"/>
    <n v="2"/>
    <n v="0"/>
    <n v="0"/>
    <n v="32"/>
    <n v="38"/>
    <n v="0"/>
    <n v="0"/>
    <n v="0"/>
    <n v="1"/>
    <n v="0"/>
    <n v="0"/>
    <n v="67"/>
    <n v="60"/>
    <n v="0"/>
    <n v="0"/>
    <n v="6"/>
    <n v="6"/>
    <n v="0"/>
    <n v="0"/>
    <n v="0"/>
    <n v="12"/>
    <n v="0"/>
    <n v="0"/>
    <n v="0"/>
    <n v="1"/>
    <n v="0"/>
    <n v="0"/>
    <n v="0"/>
    <n v="0"/>
    <n v="0"/>
    <m/>
    <n v="0"/>
    <n v="0"/>
    <m/>
    <m/>
    <m/>
    <m/>
    <m/>
    <m/>
    <m/>
    <m/>
    <n v="1921802"/>
    <n v="2047154.0000000002"/>
    <n v="2167224"/>
    <n v="2887754.0000000005"/>
    <n v="4837569"/>
    <n v="4776471.9999999991"/>
    <m/>
    <n v="641960"/>
    <m/>
    <n v="0"/>
    <m/>
    <m/>
    <n v="222"/>
    <n v="224"/>
    <n v="320"/>
    <n v="392"/>
    <n v="742"/>
    <n v="672"/>
    <n v="0"/>
    <n v="132"/>
    <n v="0"/>
    <n v="0"/>
    <n v="0"/>
    <n v="0"/>
    <n v="8656.7657657657655"/>
    <n v="9139.0803571428587"/>
    <n v="6772.5749999999998"/>
    <n v="7366.7193877551035"/>
    <n v="6519.6347708894882"/>
    <n v="7107.8452380952367"/>
    <n v="0"/>
    <n v="4863.333333333333"/>
    <n v="0"/>
    <n v="0"/>
    <n v="0"/>
    <n v="0"/>
    <n v="77910.891891891893"/>
    <n v="82251.723214285725"/>
    <n v="60953.174999999996"/>
    <n v="66300.474489795932"/>
    <n v="58676.712938005396"/>
    <n v="63970.60714285713"/>
    <n v="0"/>
    <n v="43770"/>
    <n v="0"/>
    <n v="0"/>
    <n v="0"/>
    <n v="0"/>
    <n v="62582.214693669412"/>
    <n v="65616.617766034993"/>
    <n v="22"/>
    <n v="22"/>
    <n v="32"/>
    <n v="39"/>
    <n v="73"/>
    <n v="66"/>
    <n v="0"/>
    <n v="13"/>
    <n v="0"/>
    <n v="0"/>
    <n v="0"/>
    <n v="0"/>
    <n v="127"/>
    <n v="140"/>
    <n v="1714039.6216216218"/>
    <n v="1809537.9107142859"/>
    <n v="1950501.5999999999"/>
    <n v="2585718.5051020412"/>
    <n v="4283400.0444743941"/>
    <n v="4222060.0714285709"/>
    <n v="0"/>
    <n v="569010"/>
    <n v="0"/>
    <n v="0"/>
    <n v="0"/>
    <n v="0"/>
    <n v="7947941.2660960155"/>
    <n v="9186326.4872448985"/>
  </r>
  <r>
    <x v="7"/>
    <s v="Saint Mary's College of Maryland"/>
    <m/>
    <n v="163912"/>
    <x v="5"/>
    <n v="0"/>
    <n v="0"/>
    <n v="46"/>
    <n v="45"/>
    <n v="0"/>
    <n v="2"/>
    <n v="1"/>
    <n v="1"/>
    <n v="0"/>
    <n v="0"/>
    <n v="52"/>
    <n v="54"/>
    <n v="3"/>
    <n v="2"/>
    <n v="0"/>
    <n v="0"/>
    <n v="0"/>
    <n v="0"/>
    <n v="48"/>
    <n v="44"/>
    <n v="2"/>
    <n v="2"/>
    <n v="0"/>
    <n v="0"/>
    <n v="0"/>
    <n v="0"/>
    <n v="1"/>
    <n v="0"/>
    <n v="0"/>
    <n v="0"/>
    <n v="0"/>
    <n v="0"/>
    <n v="0"/>
    <n v="0"/>
    <n v="1"/>
    <n v="1"/>
    <n v="0"/>
    <m/>
    <n v="0"/>
    <n v="0"/>
    <m/>
    <m/>
    <m/>
    <m/>
    <m/>
    <m/>
    <m/>
    <m/>
    <n v="4147581"/>
    <n v="4266328"/>
    <n v="3702645"/>
    <n v="3847893.0000000009"/>
    <n v="2839012.0000000005"/>
    <n v="2546638"/>
    <m/>
    <n v="0"/>
    <n v="40000"/>
    <n v="40000"/>
    <m/>
    <m/>
    <n v="472"/>
    <n v="484"/>
    <n v="553"/>
    <n v="562"/>
    <n v="502"/>
    <n v="462"/>
    <n v="10"/>
    <n v="0"/>
    <n v="10"/>
    <n v="10"/>
    <n v="0"/>
    <n v="0"/>
    <n v="8787.2478813559319"/>
    <n v="8814.7272727272721"/>
    <n v="6695.5605786618444"/>
    <n v="6846.7846975088987"/>
    <n v="5655.4023904382475"/>
    <n v="5512.2034632034629"/>
    <n v="0"/>
    <n v="0"/>
    <n v="4000"/>
    <n v="4000"/>
    <n v="0"/>
    <n v="0"/>
    <n v="79085.230932203383"/>
    <n v="79332.545454545441"/>
    <n v="60260.045207956602"/>
    <n v="61621.062277580088"/>
    <n v="50898.621513944228"/>
    <n v="49609.831168831166"/>
    <n v="0"/>
    <n v="0"/>
    <n v="36000"/>
    <n v="36000"/>
    <n v="0"/>
    <n v="0"/>
    <n v="62417.139064599891"/>
    <n v="63422.476179661586"/>
    <n v="47"/>
    <n v="48"/>
    <n v="55"/>
    <n v="56"/>
    <n v="50"/>
    <n v="46"/>
    <n v="1"/>
    <n v="0"/>
    <n v="1"/>
    <n v="1"/>
    <n v="0"/>
    <n v="0"/>
    <n v="154"/>
    <n v="151"/>
    <n v="3717005.8538135588"/>
    <n v="3807962.1818181812"/>
    <n v="3314302.4864376131"/>
    <n v="3450779.4875444849"/>
    <n v="2544931.0756972115"/>
    <n v="2282052.2337662335"/>
    <n v="0"/>
    <n v="0"/>
    <n v="36000"/>
    <n v="36000"/>
    <n v="0"/>
    <n v="0"/>
    <n v="9612239.4159483835"/>
    <n v="9576793.9031288996"/>
  </r>
  <r>
    <x v="7"/>
    <s v="Anne Arundel Community College "/>
    <m/>
    <n v="161767"/>
    <x v="6"/>
    <n v="0"/>
    <n v="0"/>
    <n v="75"/>
    <n v="74"/>
    <n v="0"/>
    <n v="0"/>
    <n v="5"/>
    <n v="6"/>
    <n v="0"/>
    <n v="0"/>
    <n v="86"/>
    <n v="82"/>
    <n v="0"/>
    <n v="0"/>
    <n v="4"/>
    <n v="3"/>
    <n v="0"/>
    <n v="0"/>
    <n v="76"/>
    <n v="83"/>
    <n v="0"/>
    <n v="0"/>
    <n v="2"/>
    <n v="2"/>
    <n v="0"/>
    <n v="0"/>
    <n v="14"/>
    <n v="14"/>
    <n v="0"/>
    <n v="0"/>
    <n v="0"/>
    <n v="0"/>
    <n v="0"/>
    <n v="0"/>
    <n v="0"/>
    <n v="0"/>
    <n v="0"/>
    <m/>
    <n v="0"/>
    <n v="0"/>
    <m/>
    <m/>
    <m/>
    <m/>
    <m/>
    <m/>
    <m/>
    <m/>
    <n v="6495915"/>
    <n v="6885787"/>
    <n v="5996687"/>
    <n v="6074553"/>
    <n v="4580849.9999999991"/>
    <n v="5392553.9999999991"/>
    <n v="772510"/>
    <n v="806610"/>
    <m/>
    <n v="0"/>
    <m/>
    <m/>
    <n v="810"/>
    <n v="812"/>
    <n v="908"/>
    <n v="856"/>
    <n v="784"/>
    <n v="854"/>
    <n v="140"/>
    <n v="140"/>
    <n v="0"/>
    <n v="0"/>
    <n v="0"/>
    <n v="0"/>
    <n v="8019.6481481481478"/>
    <n v="8480.0332512315272"/>
    <n v="6604.2808370044049"/>
    <n v="7096.440420560748"/>
    <n v="5842.9209183673456"/>
    <n v="6314.4660421545659"/>
    <n v="5517.9285714285716"/>
    <n v="5761.5"/>
    <n v="0"/>
    <n v="0"/>
    <n v="0"/>
    <n v="0"/>
    <n v="72176.833333333328"/>
    <n v="76320.299261083739"/>
    <n v="59438.527533039647"/>
    <n v="63867.963785046733"/>
    <n v="52586.28826530611"/>
    <n v="56830.19437939109"/>
    <n v="49661.357142857145"/>
    <n v="51853.5"/>
    <n v="0"/>
    <n v="0"/>
    <n v="0"/>
    <n v="0"/>
    <n v="60765.6627073821"/>
    <n v="64738.319639636036"/>
    <n v="80"/>
    <n v="80"/>
    <n v="90"/>
    <n v="85"/>
    <n v="78"/>
    <n v="85"/>
    <n v="14"/>
    <n v="14"/>
    <n v="0"/>
    <n v="0"/>
    <n v="0"/>
    <n v="0"/>
    <n v="262"/>
    <n v="264"/>
    <n v="5774146.666666666"/>
    <n v="6105623.9408866987"/>
    <n v="5349467.4779735683"/>
    <n v="5428776.9217289723"/>
    <n v="4101730.4846938765"/>
    <n v="4830566.522248243"/>
    <n v="695259"/>
    <n v="725949"/>
    <n v="0"/>
    <n v="0"/>
    <n v="0"/>
    <n v="0"/>
    <n v="15920603.629334111"/>
    <n v="17090916.384863913"/>
  </r>
  <r>
    <x v="7"/>
    <s v="College of Southern Maryland"/>
    <m/>
    <n v="162122"/>
    <x v="6"/>
    <n v="0"/>
    <n v="0"/>
    <n v="70"/>
    <n v="70"/>
    <n v="0"/>
    <n v="0"/>
    <n v="19"/>
    <n v="17"/>
    <n v="0"/>
    <n v="0"/>
    <n v="11"/>
    <n v="14"/>
    <n v="0"/>
    <n v="0"/>
    <n v="1"/>
    <n v="3"/>
    <n v="0"/>
    <n v="0"/>
    <n v="17"/>
    <n v="17"/>
    <n v="0"/>
    <n v="0"/>
    <n v="4"/>
    <n v="2"/>
    <n v="0"/>
    <n v="0"/>
    <n v="2"/>
    <n v="2"/>
    <n v="0"/>
    <n v="0"/>
    <n v="0"/>
    <n v="0"/>
    <n v="0"/>
    <n v="0"/>
    <n v="0"/>
    <n v="0"/>
    <n v="0"/>
    <m/>
    <n v="0"/>
    <n v="0"/>
    <m/>
    <m/>
    <m/>
    <m/>
    <m/>
    <m/>
    <m/>
    <m/>
    <n v="7931821"/>
    <n v="7792828.0000000009"/>
    <n v="818525"/>
    <n v="1213542"/>
    <n v="1407913.0000000002"/>
    <n v="1226716.0000000002"/>
    <n v="102722"/>
    <n v="104903"/>
    <m/>
    <n v="0"/>
    <m/>
    <m/>
    <n v="928"/>
    <n v="904"/>
    <n v="122"/>
    <n v="176"/>
    <n v="218"/>
    <n v="194"/>
    <n v="20"/>
    <n v="20"/>
    <n v="0"/>
    <n v="0"/>
    <n v="0"/>
    <n v="0"/>
    <n v="8547.220905172413"/>
    <n v="8620.3849557522135"/>
    <n v="6709.2213114754095"/>
    <n v="6895.125"/>
    <n v="6458.3165137614687"/>
    <n v="6323.2783505154648"/>
    <n v="5136.1000000000004"/>
    <n v="5245.15"/>
    <n v="0"/>
    <n v="0"/>
    <n v="0"/>
    <n v="0"/>
    <n v="76924.98814655171"/>
    <n v="77583.464601769927"/>
    <n v="60382.991803278688"/>
    <n v="62056.125"/>
    <n v="58124.84862385322"/>
    <n v="56909.505154639184"/>
    <n v="46224.9"/>
    <n v="47206.35"/>
    <n v="0"/>
    <n v="0"/>
    <n v="0"/>
    <n v="0"/>
    <n v="71645.092482123917"/>
    <n v="71843.270746337032"/>
    <n v="89"/>
    <n v="87"/>
    <n v="12"/>
    <n v="17"/>
    <n v="21"/>
    <n v="19"/>
    <n v="2"/>
    <n v="2"/>
    <n v="0"/>
    <n v="0"/>
    <n v="0"/>
    <n v="0"/>
    <n v="124"/>
    <n v="125"/>
    <n v="6846323.9450431019"/>
    <n v="6749761.4203539835"/>
    <n v="724595.90163934429"/>
    <n v="1054954.125"/>
    <n v="1220621.8211009176"/>
    <n v="1081280.5979381446"/>
    <n v="92449.8"/>
    <n v="94412.7"/>
    <n v="0"/>
    <n v="0"/>
    <n v="0"/>
    <n v="0"/>
    <n v="8883991.4677833654"/>
    <n v="8980408.8432921283"/>
  </r>
  <r>
    <x v="7"/>
    <s v="Community College of Baltimore County (all campuses)"/>
    <m/>
    <n v="434672"/>
    <x v="6"/>
    <n v="0"/>
    <n v="0"/>
    <n v="43"/>
    <n v="40"/>
    <n v="0"/>
    <n v="0"/>
    <n v="18"/>
    <n v="16"/>
    <n v="0"/>
    <n v="0"/>
    <n v="100"/>
    <n v="100"/>
    <n v="0"/>
    <n v="0"/>
    <n v="20"/>
    <n v="22"/>
    <n v="0"/>
    <n v="0"/>
    <n v="151"/>
    <n v="158"/>
    <n v="0"/>
    <n v="0"/>
    <n v="37"/>
    <n v="36"/>
    <n v="0"/>
    <n v="0"/>
    <n v="50"/>
    <n v="46"/>
    <n v="0"/>
    <n v="0"/>
    <n v="24"/>
    <n v="17"/>
    <n v="0"/>
    <n v="0"/>
    <n v="0"/>
    <n v="0"/>
    <n v="0"/>
    <m/>
    <n v="0"/>
    <n v="0"/>
    <m/>
    <m/>
    <m/>
    <m/>
    <m/>
    <m/>
    <m/>
    <m/>
    <n v="5689713"/>
    <n v="5120235.0000000019"/>
    <n v="8708859"/>
    <n v="8992699.9999999944"/>
    <n v="11884165.999999998"/>
    <n v="12420322.000000004"/>
    <n v="4151455.0000000005"/>
    <n v="3543847.9999999991"/>
    <m/>
    <n v="0"/>
    <m/>
    <m/>
    <n v="646"/>
    <n v="592"/>
    <n v="1240"/>
    <n v="1264"/>
    <n v="1954"/>
    <n v="2012"/>
    <n v="788"/>
    <n v="664"/>
    <n v="0"/>
    <n v="0"/>
    <n v="0"/>
    <n v="0"/>
    <n v="8807.605263157895"/>
    <n v="8649.045608108112"/>
    <n v="7023.2733870967741"/>
    <n v="7114.4778481012618"/>
    <n v="6081.968270214943"/>
    <n v="6173.1222664015922"/>
    <n v="5268.343908629442"/>
    <n v="5337.1204819277091"/>
    <n v="0"/>
    <n v="0"/>
    <n v="0"/>
    <n v="0"/>
    <n v="79268.447368421053"/>
    <n v="77841.410472973002"/>
    <n v="63209.460483870964"/>
    <n v="64030.300632911356"/>
    <n v="54737.714431934488"/>
    <n v="55558.100397614333"/>
    <n v="47415.095177664974"/>
    <n v="48034.084337349384"/>
    <n v="0"/>
    <n v="0"/>
    <n v="0"/>
    <n v="0"/>
    <n v="59187.173597943773"/>
    <n v="59713.182653084747"/>
    <n v="61"/>
    <n v="56"/>
    <n v="120"/>
    <n v="122"/>
    <n v="188"/>
    <n v="194"/>
    <n v="74"/>
    <n v="63"/>
    <n v="0"/>
    <n v="0"/>
    <n v="0"/>
    <n v="0"/>
    <n v="443"/>
    <n v="435"/>
    <n v="4835375.2894736845"/>
    <n v="4359118.986486488"/>
    <n v="7585135.2580645159"/>
    <n v="7811696.677215185"/>
    <n v="10290690.313203683"/>
    <n v="10778271.47713718"/>
    <n v="3508717.0431472082"/>
    <n v="3026147.3132530111"/>
    <n v="0"/>
    <n v="0"/>
    <n v="0"/>
    <n v="0"/>
    <n v="26219917.90388909"/>
    <n v="25975234.454091866"/>
  </r>
  <r>
    <x v="7"/>
    <s v="Howard Community College "/>
    <m/>
    <n v="162779"/>
    <x v="6"/>
    <n v="0"/>
    <n v="0"/>
    <n v="34"/>
    <n v="33"/>
    <n v="0"/>
    <n v="0"/>
    <n v="15"/>
    <n v="17"/>
    <n v="0"/>
    <n v="0"/>
    <n v="36"/>
    <n v="45"/>
    <n v="0"/>
    <n v="0"/>
    <n v="14"/>
    <n v="12"/>
    <n v="0"/>
    <n v="0"/>
    <n v="51"/>
    <n v="50"/>
    <n v="0"/>
    <n v="0"/>
    <n v="7"/>
    <n v="8"/>
    <n v="0"/>
    <n v="0"/>
    <n v="22"/>
    <n v="21"/>
    <n v="0"/>
    <n v="0"/>
    <n v="2"/>
    <n v="3"/>
    <n v="0"/>
    <n v="0"/>
    <n v="0"/>
    <n v="0"/>
    <n v="0"/>
    <m/>
    <n v="0"/>
    <n v="0"/>
    <m/>
    <m/>
    <m/>
    <m/>
    <m/>
    <m/>
    <m/>
    <m/>
    <n v="4445448"/>
    <n v="4627541"/>
    <n v="3569476"/>
    <n v="4078649"/>
    <n v="3654716.0000000005"/>
    <n v="3730558.9999999995"/>
    <n v="1323350"/>
    <n v="1369119"/>
    <m/>
    <n v="0"/>
    <m/>
    <m/>
    <n v="520"/>
    <n v="534"/>
    <n v="528"/>
    <n v="594"/>
    <n v="594"/>
    <n v="596"/>
    <n v="244"/>
    <n v="246"/>
    <n v="0"/>
    <n v="0"/>
    <n v="0"/>
    <n v="0"/>
    <n v="8548.9384615384624"/>
    <n v="8665.8071161048683"/>
    <n v="6760.371212121212"/>
    <n v="6866.4124579124582"/>
    <n v="6152.7205387205395"/>
    <n v="6259.3271812080529"/>
    <n v="5423.5655737704919"/>
    <n v="5565.5243902439024"/>
    <n v="0"/>
    <n v="0"/>
    <n v="0"/>
    <n v="0"/>
    <n v="76940.446153846162"/>
    <n v="77992.264044943819"/>
    <n v="60843.340909090912"/>
    <n v="61797.712121212127"/>
    <n v="55374.484848484855"/>
    <n v="56333.944630872473"/>
    <n v="48812.09016393443"/>
    <n v="50089.719512195123"/>
    <n v="0"/>
    <n v="0"/>
    <n v="0"/>
    <n v="0"/>
    <n v="61853.365702428477"/>
    <n v="62918.544180103534"/>
    <n v="49"/>
    <n v="50"/>
    <n v="50"/>
    <n v="57"/>
    <n v="58"/>
    <n v="58"/>
    <n v="24"/>
    <n v="24"/>
    <n v="0"/>
    <n v="0"/>
    <n v="0"/>
    <n v="0"/>
    <n v="181"/>
    <n v="189"/>
    <n v="3770081.8615384619"/>
    <n v="3899613.2022471908"/>
    <n v="3042167.0454545454"/>
    <n v="3522469.5909090913"/>
    <n v="3211720.1212121216"/>
    <n v="3267368.7885906035"/>
    <n v="1171490.1639344264"/>
    <n v="1202153.2682926829"/>
    <n v="0"/>
    <n v="0"/>
    <n v="0"/>
    <n v="0"/>
    <n v="11195459.192139555"/>
    <n v="11891604.850039568"/>
  </r>
  <r>
    <x v="7"/>
    <s v="Montgomery College (all campuses)"/>
    <m/>
    <n v="163426"/>
    <x v="6"/>
    <n v="0"/>
    <n v="0"/>
    <n v="305"/>
    <n v="284"/>
    <n v="0"/>
    <n v="0"/>
    <n v="0"/>
    <n v="0"/>
    <n v="0"/>
    <n v="0"/>
    <n v="134"/>
    <n v="129"/>
    <n v="0"/>
    <n v="0"/>
    <n v="0"/>
    <n v="0"/>
    <n v="0"/>
    <n v="0"/>
    <n v="82"/>
    <n v="76"/>
    <n v="0"/>
    <n v="0"/>
    <n v="0"/>
    <n v="0"/>
    <n v="0"/>
    <n v="0"/>
    <n v="6"/>
    <n v="5"/>
    <n v="0"/>
    <n v="0"/>
    <n v="0"/>
    <n v="0"/>
    <n v="0"/>
    <n v="0"/>
    <n v="0"/>
    <n v="0"/>
    <n v="0"/>
    <m/>
    <n v="0"/>
    <n v="0"/>
    <m/>
    <m/>
    <m/>
    <m/>
    <m/>
    <m/>
    <m/>
    <m/>
    <n v="26735334"/>
    <n v="25664990.999999993"/>
    <n v="9453758"/>
    <n v="9474559.9999999963"/>
    <n v="5274813"/>
    <n v="5165729.0000000009"/>
    <n v="364069"/>
    <n v="326879"/>
    <m/>
    <n v="0"/>
    <m/>
    <m/>
    <n v="3050"/>
    <n v="2840"/>
    <n v="1340"/>
    <n v="1290"/>
    <n v="820"/>
    <n v="760"/>
    <n v="60"/>
    <n v="50"/>
    <n v="0"/>
    <n v="0"/>
    <n v="0"/>
    <n v="0"/>
    <n v="8765.6832786885243"/>
    <n v="9036.9686619718286"/>
    <n v="7055.0432835820893"/>
    <n v="7344.6201550387568"/>
    <n v="6432.6987804878045"/>
    <n v="6797.0118421052648"/>
    <n v="6067.8166666666666"/>
    <n v="6537.58"/>
    <n v="0"/>
    <n v="0"/>
    <n v="0"/>
    <n v="0"/>
    <n v="78891.149508196715"/>
    <n v="81332.717957746456"/>
    <n v="63495.389552238805"/>
    <n v="66101.58139534881"/>
    <n v="57894.289024390237"/>
    <n v="61173.10657894738"/>
    <n v="54610.35"/>
    <n v="58838.22"/>
    <n v="0"/>
    <n v="0"/>
    <n v="0"/>
    <n v="0"/>
    <n v="71432.972675521829"/>
    <n v="74026.200607287436"/>
    <n v="305"/>
    <n v="284"/>
    <n v="134"/>
    <n v="129"/>
    <n v="82"/>
    <n v="76"/>
    <n v="6"/>
    <n v="5"/>
    <n v="0"/>
    <n v="0"/>
    <n v="0"/>
    <n v="0"/>
    <n v="527"/>
    <n v="494"/>
    <n v="24061800.599999998"/>
    <n v="23098491.899999995"/>
    <n v="8508382.1999999993"/>
    <n v="8527103.9999999963"/>
    <n v="4747331.6999999993"/>
    <n v="4649156.1000000006"/>
    <n v="327662.09999999998"/>
    <n v="294191.09999999998"/>
    <n v="0"/>
    <n v="0"/>
    <n v="0"/>
    <n v="0"/>
    <n v="37645176.600000001"/>
    <n v="36568943.099999994"/>
  </r>
  <r>
    <x v="7"/>
    <s v="Prince George's Community College "/>
    <m/>
    <n v="163657"/>
    <x v="6"/>
    <n v="0"/>
    <n v="0"/>
    <n v="90"/>
    <n v="86"/>
    <n v="0"/>
    <n v="0"/>
    <n v="3"/>
    <n v="3"/>
    <n v="0"/>
    <n v="0"/>
    <n v="99"/>
    <n v="104"/>
    <n v="0"/>
    <n v="0"/>
    <n v="1"/>
    <n v="2"/>
    <n v="0"/>
    <n v="0"/>
    <n v="39"/>
    <n v="47"/>
    <n v="0"/>
    <n v="0"/>
    <n v="4"/>
    <n v="3"/>
    <n v="0"/>
    <n v="0"/>
    <n v="1"/>
    <n v="1"/>
    <n v="0"/>
    <n v="0"/>
    <n v="0"/>
    <n v="1"/>
    <n v="0"/>
    <n v="0"/>
    <n v="0"/>
    <n v="0"/>
    <n v="0"/>
    <m/>
    <n v="0"/>
    <n v="0"/>
    <m/>
    <m/>
    <m/>
    <m/>
    <m/>
    <m/>
    <m/>
    <m/>
    <n v="6971419"/>
    <n v="6853536.0000000009"/>
    <n v="6203168"/>
    <n v="6848848"/>
    <n v="2371543"/>
    <n v="2831221.0000000005"/>
    <n v="52415"/>
    <n v="115451"/>
    <m/>
    <n v="0"/>
    <m/>
    <m/>
    <n v="936"/>
    <n v="896"/>
    <n v="1002"/>
    <n v="1064"/>
    <n v="438"/>
    <n v="506"/>
    <n v="10"/>
    <n v="22"/>
    <n v="0"/>
    <n v="0"/>
    <n v="0"/>
    <n v="0"/>
    <n v="7448.0972222222226"/>
    <n v="7649.0357142857156"/>
    <n v="6190.7864271457083"/>
    <n v="6436.8872180451126"/>
    <n v="5414.4817351598176"/>
    <n v="5595.2984189723329"/>
    <n v="5241.5"/>
    <n v="5247.772727272727"/>
    <n v="0"/>
    <n v="0"/>
    <n v="0"/>
    <n v="0"/>
    <n v="67032.875"/>
    <n v="68841.321428571435"/>
    <n v="55717.077844311374"/>
    <n v="57931.984962406015"/>
    <n v="48730.335616438359"/>
    <n v="50357.685770750999"/>
    <n v="47173.5"/>
    <n v="47229.954545454544"/>
    <n v="0"/>
    <n v="0"/>
    <n v="0"/>
    <n v="0"/>
    <n v="58853.768316194037"/>
    <n v="60242.964416139075"/>
    <n v="93"/>
    <n v="89"/>
    <n v="100"/>
    <n v="106"/>
    <n v="43"/>
    <n v="50"/>
    <n v="1"/>
    <n v="2"/>
    <n v="0"/>
    <n v="0"/>
    <n v="0"/>
    <n v="0"/>
    <n v="237"/>
    <n v="247"/>
    <n v="6234057.375"/>
    <n v="6126877.6071428573"/>
    <n v="5571707.7844311371"/>
    <n v="6140790.4060150376"/>
    <n v="2095404.4315068494"/>
    <n v="2517884.2885375498"/>
    <n v="47173.5"/>
    <n v="94459.909090909088"/>
    <n v="0"/>
    <n v="0"/>
    <n v="0"/>
    <n v="0"/>
    <n v="13948343.090937987"/>
    <n v="14880012.210786352"/>
  </r>
  <r>
    <x v="7"/>
    <s v="Allegany College of Maryland"/>
    <m/>
    <n v="161688"/>
    <x v="7"/>
    <n v="18"/>
    <n v="21"/>
    <n v="1"/>
    <n v="0"/>
    <n v="0"/>
    <n v="0"/>
    <n v="5"/>
    <n v="5"/>
    <n v="21"/>
    <n v="29"/>
    <n v="2"/>
    <n v="0"/>
    <n v="1"/>
    <n v="0"/>
    <n v="5"/>
    <n v="7"/>
    <n v="10"/>
    <n v="20"/>
    <n v="6"/>
    <n v="0"/>
    <n v="0"/>
    <n v="0"/>
    <n v="6"/>
    <n v="3"/>
    <n v="2"/>
    <n v="7"/>
    <n v="2"/>
    <n v="0"/>
    <n v="0"/>
    <n v="0"/>
    <n v="5"/>
    <n v="4"/>
    <n v="0"/>
    <n v="0"/>
    <n v="0"/>
    <n v="0"/>
    <n v="0"/>
    <m/>
    <n v="0"/>
    <n v="0"/>
    <m/>
    <m/>
    <m/>
    <m/>
    <m/>
    <m/>
    <m/>
    <m/>
    <n v="1964977"/>
    <n v="2040961"/>
    <n v="1799727"/>
    <n v="1948062"/>
    <n v="1299728.0000000002"/>
    <n v="1040764.9999999999"/>
    <n v="581471"/>
    <n v="545323"/>
    <m/>
    <n v="0"/>
    <m/>
    <m/>
    <n v="232"/>
    <n v="249"/>
    <n v="280"/>
    <n v="345"/>
    <n v="222"/>
    <n v="216"/>
    <n v="98"/>
    <n v="111"/>
    <n v="0"/>
    <n v="0"/>
    <n v="0"/>
    <n v="0"/>
    <n v="8469.7284482758623"/>
    <n v="8196.6305220883532"/>
    <n v="6427.596428571429"/>
    <n v="5646.5565217391304"/>
    <n v="5854.6306306306315"/>
    <n v="4818.3564814814808"/>
    <n v="5933.3775510204077"/>
    <n v="4912.8198198198197"/>
    <n v="0"/>
    <n v="0"/>
    <n v="0"/>
    <n v="0"/>
    <n v="76227.556034482754"/>
    <n v="73769.674698795177"/>
    <n v="57848.367857142861"/>
    <n v="50819.00869565217"/>
    <n v="52691.67567567568"/>
    <n v="43365.208333333328"/>
    <n v="53400.397959183669"/>
    <n v="44215.37837837838"/>
    <n v="0"/>
    <n v="0"/>
    <n v="0"/>
    <n v="0"/>
    <n v="61272.434037883897"/>
    <n v="54492.341760843563"/>
    <n v="24"/>
    <n v="26"/>
    <n v="29"/>
    <n v="36"/>
    <n v="22"/>
    <n v="23"/>
    <n v="9"/>
    <n v="11"/>
    <n v="0"/>
    <n v="0"/>
    <n v="0"/>
    <n v="0"/>
    <n v="84"/>
    <n v="96"/>
    <n v="1829461.3448275861"/>
    <n v="1918011.5421686745"/>
    <n v="1677602.6678571429"/>
    <n v="1829484.3130434782"/>
    <n v="1159216.8648648649"/>
    <n v="997399.79166666651"/>
    <n v="480603.58163265302"/>
    <n v="486369.16216216219"/>
    <n v="0"/>
    <n v="0"/>
    <n v="0"/>
    <n v="0"/>
    <n v="5146884.4591822475"/>
    <n v="5231264.8090409823"/>
  </r>
  <r>
    <x v="7"/>
    <s v="Baltimore City Community College"/>
    <m/>
    <n v="161864"/>
    <x v="7"/>
    <n v="0"/>
    <n v="0"/>
    <n v="21"/>
    <n v="17"/>
    <n v="0"/>
    <n v="0"/>
    <n v="0"/>
    <n v="0"/>
    <n v="0"/>
    <n v="0"/>
    <n v="23"/>
    <n v="25"/>
    <n v="0"/>
    <n v="0"/>
    <n v="0"/>
    <n v="0"/>
    <n v="0"/>
    <n v="0"/>
    <n v="64"/>
    <n v="60"/>
    <n v="0"/>
    <n v="0"/>
    <n v="0"/>
    <n v="0"/>
    <n v="0"/>
    <n v="0"/>
    <n v="5"/>
    <n v="2"/>
    <n v="0"/>
    <n v="0"/>
    <n v="0"/>
    <n v="0"/>
    <n v="0"/>
    <n v="0"/>
    <n v="0"/>
    <n v="0"/>
    <n v="0"/>
    <m/>
    <n v="0"/>
    <n v="0"/>
    <m/>
    <m/>
    <m/>
    <m/>
    <m/>
    <m/>
    <m/>
    <m/>
    <n v="1605970"/>
    <n v="1381731"/>
    <n v="1548472"/>
    <n v="1717307.0000000002"/>
    <n v="3705867.0000000005"/>
    <n v="3573042.9999999986"/>
    <n v="251130"/>
    <n v="105198"/>
    <m/>
    <n v="0"/>
    <m/>
    <m/>
    <n v="210"/>
    <n v="170"/>
    <n v="230"/>
    <n v="250"/>
    <n v="640"/>
    <n v="600"/>
    <n v="50"/>
    <n v="20"/>
    <n v="0"/>
    <n v="0"/>
    <n v="0"/>
    <n v="0"/>
    <n v="7647.4761904761908"/>
    <n v="8127.8294117647056"/>
    <n v="6732.4869565217396"/>
    <n v="6869.228000000001"/>
    <n v="5790.4171875000011"/>
    <n v="5955.071666666664"/>
    <n v="5022.6000000000004"/>
    <n v="5259.9"/>
    <n v="0"/>
    <n v="0"/>
    <n v="0"/>
    <n v="0"/>
    <n v="68827.28571428571"/>
    <n v="73150.464705882347"/>
    <n v="60592.382608695654"/>
    <n v="61823.052000000011"/>
    <n v="52113.754687500012"/>
    <n v="53595.644999999975"/>
    <n v="45203.4"/>
    <n v="47339.1"/>
    <n v="0"/>
    <n v="0"/>
    <n v="0"/>
    <n v="0"/>
    <n v="56639.779646017705"/>
    <n v="58649.529807692292"/>
    <n v="21"/>
    <n v="17"/>
    <n v="23"/>
    <n v="25"/>
    <n v="64"/>
    <n v="60"/>
    <n v="5"/>
    <n v="2"/>
    <n v="0"/>
    <n v="0"/>
    <n v="0"/>
    <n v="0"/>
    <n v="113"/>
    <n v="104"/>
    <n v="1445373"/>
    <n v="1243557.8999999999"/>
    <n v="1393624.8"/>
    <n v="1545576.3000000003"/>
    <n v="3335280.3000000007"/>
    <n v="3215738.6999999983"/>
    <n v="226017"/>
    <n v="94678.2"/>
    <n v="0"/>
    <n v="0"/>
    <n v="0"/>
    <n v="0"/>
    <n v="6400295.1000000006"/>
    <n v="6099551.0999999987"/>
  </r>
  <r>
    <x v="7"/>
    <s v="Carroll Community College"/>
    <m/>
    <n v="405872"/>
    <x v="7"/>
    <n v="0"/>
    <n v="0"/>
    <n v="8"/>
    <n v="8"/>
    <n v="0"/>
    <n v="0"/>
    <n v="0"/>
    <n v="1"/>
    <n v="0"/>
    <n v="0"/>
    <n v="21"/>
    <n v="22"/>
    <n v="0"/>
    <n v="0"/>
    <n v="3"/>
    <n v="4"/>
    <n v="0"/>
    <n v="0"/>
    <n v="37"/>
    <n v="35"/>
    <n v="0"/>
    <n v="0"/>
    <n v="2"/>
    <n v="1"/>
    <n v="0"/>
    <n v="0"/>
    <n v="7"/>
    <n v="6"/>
    <n v="0"/>
    <n v="0"/>
    <n v="0"/>
    <n v="0"/>
    <n v="0"/>
    <n v="0"/>
    <n v="0"/>
    <n v="0"/>
    <n v="0"/>
    <m/>
    <n v="0"/>
    <n v="0"/>
    <m/>
    <m/>
    <m/>
    <m/>
    <m/>
    <m/>
    <m/>
    <m/>
    <n v="526908"/>
    <n v="642688"/>
    <n v="1564382"/>
    <n v="1663987.0000000002"/>
    <n v="2044337.0000000007"/>
    <n v="1842561.0000000002"/>
    <n v="310329"/>
    <n v="267098"/>
    <m/>
    <n v="0"/>
    <m/>
    <m/>
    <n v="80"/>
    <n v="92"/>
    <n v="246"/>
    <n v="268"/>
    <n v="394"/>
    <n v="362"/>
    <n v="70"/>
    <n v="60"/>
    <n v="0"/>
    <n v="0"/>
    <n v="0"/>
    <n v="0"/>
    <n v="6586.35"/>
    <n v="6985.739130434783"/>
    <n v="6359.2764227642274"/>
    <n v="6208.9067164179114"/>
    <n v="5188.6725888324891"/>
    <n v="5089.9475138121552"/>
    <n v="4433.2714285714283"/>
    <n v="4451.6333333333332"/>
    <n v="0"/>
    <n v="0"/>
    <n v="0"/>
    <n v="0"/>
    <n v="59277.15"/>
    <n v="62871.652173913048"/>
    <n v="57233.487804878045"/>
    <n v="55880.160447761205"/>
    <n v="46698.0532994924"/>
    <n v="45809.527624309398"/>
    <n v="39899.442857142858"/>
    <n v="40064.699999999997"/>
    <n v="0"/>
    <n v="0"/>
    <n v="0"/>
    <n v="0"/>
    <n v="50619.757512785596"/>
    <n v="50756.626437430481"/>
    <n v="8"/>
    <n v="9"/>
    <n v="24"/>
    <n v="26"/>
    <n v="39"/>
    <n v="36"/>
    <n v="7"/>
    <n v="6"/>
    <n v="0"/>
    <n v="0"/>
    <n v="0"/>
    <n v="0"/>
    <n v="78"/>
    <n v="77"/>
    <n v="474217.2"/>
    <n v="565844.86956521741"/>
    <n v="1373603.7073170731"/>
    <n v="1452884.1716417912"/>
    <n v="1821224.0786802035"/>
    <n v="1649142.9944751384"/>
    <n v="279296.09999999998"/>
    <n v="240388.19999999998"/>
    <n v="0"/>
    <n v="0"/>
    <n v="0"/>
    <n v="0"/>
    <n v="3948341.0859972765"/>
    <n v="3908260.2356821471"/>
  </r>
  <r>
    <x v="7"/>
    <s v="Frederick Community College "/>
    <m/>
    <n v="162557"/>
    <x v="7"/>
    <n v="0"/>
    <n v="0"/>
    <n v="19"/>
    <n v="17"/>
    <n v="0"/>
    <n v="0"/>
    <n v="1"/>
    <n v="1"/>
    <n v="0"/>
    <n v="0"/>
    <n v="25"/>
    <n v="23"/>
    <n v="0"/>
    <n v="0"/>
    <n v="1"/>
    <n v="1"/>
    <n v="0"/>
    <n v="0"/>
    <n v="46"/>
    <n v="54"/>
    <n v="0"/>
    <n v="0"/>
    <n v="1"/>
    <n v="2"/>
    <n v="0"/>
    <n v="0"/>
    <n v="7"/>
    <n v="2"/>
    <n v="0"/>
    <n v="0"/>
    <n v="0"/>
    <n v="0"/>
    <n v="0"/>
    <n v="0"/>
    <n v="0"/>
    <n v="0"/>
    <n v="0"/>
    <m/>
    <n v="0"/>
    <n v="0"/>
    <m/>
    <m/>
    <m/>
    <m/>
    <m/>
    <m/>
    <m/>
    <m/>
    <n v="1736299"/>
    <n v="1633396"/>
    <n v="1867960"/>
    <n v="1736104"/>
    <n v="2807588"/>
    <n v="3373799"/>
    <n v="313887"/>
    <n v="137214"/>
    <m/>
    <n v="0"/>
    <m/>
    <m/>
    <n v="202"/>
    <n v="182"/>
    <n v="262"/>
    <n v="242"/>
    <n v="472"/>
    <n v="564"/>
    <n v="70"/>
    <n v="20"/>
    <n v="0"/>
    <n v="0"/>
    <n v="0"/>
    <n v="0"/>
    <n v="8595.5396039603966"/>
    <n v="8974.7032967032974"/>
    <n v="7129.6183206106871"/>
    <n v="7173.9834710743798"/>
    <n v="5948.2796610169489"/>
    <n v="5981.9131205673757"/>
    <n v="4484.1000000000004"/>
    <n v="6860.7"/>
    <n v="0"/>
    <n v="0"/>
    <n v="0"/>
    <n v="0"/>
    <n v="77359.856435643567"/>
    <n v="80772.32967032968"/>
    <n v="64166.564885496184"/>
    <n v="64565.85123966942"/>
    <n v="53534.516949152538"/>
    <n v="53837.218085106382"/>
    <n v="40356.9"/>
    <n v="61746.299999999996"/>
    <n v="0"/>
    <n v="0"/>
    <n v="0"/>
    <n v="0"/>
    <n v="60141.484123459413"/>
    <n v="61418.59176583957"/>
    <n v="20"/>
    <n v="18"/>
    <n v="26"/>
    <n v="24"/>
    <n v="47"/>
    <n v="56"/>
    <n v="7"/>
    <n v="2"/>
    <n v="0"/>
    <n v="0"/>
    <n v="0"/>
    <n v="0"/>
    <n v="100"/>
    <n v="100"/>
    <n v="1547197.1287128713"/>
    <n v="1453901.9340659343"/>
    <n v="1668330.6870229007"/>
    <n v="1549580.429752066"/>
    <n v="2516122.2966101691"/>
    <n v="3014884.2127659572"/>
    <n v="282498.3"/>
    <n v="123492.59999999999"/>
    <n v="0"/>
    <n v="0"/>
    <n v="0"/>
    <n v="0"/>
    <n v="6014148.4123459412"/>
    <n v="6141859.1765839569"/>
  </r>
  <r>
    <x v="7"/>
    <s v="Hagerstown Community College "/>
    <m/>
    <n v="162690"/>
    <x v="7"/>
    <n v="0"/>
    <n v="0"/>
    <n v="10"/>
    <n v="10"/>
    <n v="1"/>
    <n v="1"/>
    <n v="0"/>
    <n v="0"/>
    <n v="0"/>
    <n v="0"/>
    <n v="11"/>
    <n v="11"/>
    <n v="1"/>
    <n v="1"/>
    <n v="0"/>
    <n v="0"/>
    <n v="0"/>
    <n v="0"/>
    <n v="26"/>
    <n v="21"/>
    <n v="2"/>
    <n v="3"/>
    <n v="0"/>
    <n v="0"/>
    <n v="0"/>
    <n v="0"/>
    <n v="19"/>
    <n v="23"/>
    <n v="12"/>
    <n v="10"/>
    <n v="0"/>
    <n v="0"/>
    <n v="0"/>
    <n v="0"/>
    <n v="0"/>
    <n v="0"/>
    <n v="0"/>
    <m/>
    <n v="0"/>
    <n v="0"/>
    <m/>
    <m/>
    <m/>
    <m/>
    <m/>
    <m/>
    <m/>
    <m/>
    <n v="863540"/>
    <n v="878973"/>
    <n v="732434"/>
    <n v="748271"/>
    <n v="1566767.9999999998"/>
    <n v="1367339"/>
    <n v="1575120.0000000002"/>
    <n v="1706653.9999999998"/>
    <m/>
    <n v="0"/>
    <m/>
    <m/>
    <n v="111"/>
    <n v="111"/>
    <n v="121"/>
    <n v="121"/>
    <n v="282"/>
    <n v="243"/>
    <n v="322"/>
    <n v="340"/>
    <n v="0"/>
    <n v="0"/>
    <n v="0"/>
    <n v="0"/>
    <n v="7779.6396396396394"/>
    <n v="7918.6756756756758"/>
    <n v="6053.1735537190079"/>
    <n v="6184.0578512396696"/>
    <n v="5555.9148936170204"/>
    <n v="5626.9094650205761"/>
    <n v="4891.6770186335407"/>
    <n v="5019.5705882352931"/>
    <n v="0"/>
    <n v="0"/>
    <n v="0"/>
    <n v="0"/>
    <n v="70016.75675675676"/>
    <n v="71268.08108108108"/>
    <n v="54478.561983471074"/>
    <n v="55656.520661157025"/>
    <n v="50003.234042553187"/>
    <n v="50642.185185185182"/>
    <n v="44025.093167701867"/>
    <n v="45176.135294117637"/>
    <n v="0"/>
    <n v="0"/>
    <n v="0"/>
    <n v="0"/>
    <n v="51082.872067271026"/>
    <n v="51975.650612201287"/>
    <n v="11"/>
    <n v="11"/>
    <n v="12"/>
    <n v="12"/>
    <n v="28"/>
    <n v="24"/>
    <n v="31"/>
    <n v="33"/>
    <n v="0"/>
    <n v="0"/>
    <n v="0"/>
    <n v="0"/>
    <n v="82"/>
    <n v="80"/>
    <n v="770184.32432432438"/>
    <n v="783948.89189189184"/>
    <n v="653742.74380165292"/>
    <n v="667878.24793388427"/>
    <n v="1400090.5531914893"/>
    <n v="1215412.4444444445"/>
    <n v="1364777.8881987578"/>
    <n v="1490812.4647058821"/>
    <n v="0"/>
    <n v="0"/>
    <n v="0"/>
    <n v="0"/>
    <n v="4188795.5095162243"/>
    <n v="4158052.0489761028"/>
  </r>
  <r>
    <x v="7"/>
    <s v="Harford Community College "/>
    <m/>
    <n v="162706"/>
    <x v="7"/>
    <n v="0"/>
    <n v="0"/>
    <n v="19"/>
    <n v="18"/>
    <n v="0"/>
    <n v="0"/>
    <n v="0"/>
    <n v="0"/>
    <n v="0"/>
    <n v="0"/>
    <n v="24"/>
    <n v="21"/>
    <n v="0"/>
    <n v="0"/>
    <n v="1"/>
    <n v="0"/>
    <n v="0"/>
    <n v="0"/>
    <n v="22"/>
    <n v="25"/>
    <n v="0"/>
    <n v="0"/>
    <n v="0"/>
    <n v="0"/>
    <n v="0"/>
    <n v="0"/>
    <n v="0"/>
    <n v="0"/>
    <n v="0"/>
    <n v="0"/>
    <n v="0"/>
    <n v="0"/>
    <n v="0"/>
    <n v="0"/>
    <n v="0"/>
    <n v="0"/>
    <n v="0"/>
    <m/>
    <n v="0"/>
    <n v="0"/>
    <m/>
    <m/>
    <m/>
    <m/>
    <m/>
    <m/>
    <m/>
    <m/>
    <n v="1599899"/>
    <n v="1519690"/>
    <n v="1714786"/>
    <n v="1390313"/>
    <n v="1175977"/>
    <n v="1326591"/>
    <m/>
    <n v="0"/>
    <m/>
    <n v="0"/>
    <m/>
    <m/>
    <n v="190"/>
    <n v="180"/>
    <n v="252"/>
    <n v="210"/>
    <n v="220"/>
    <n v="250"/>
    <n v="0"/>
    <n v="0"/>
    <n v="0"/>
    <n v="0"/>
    <n v="0"/>
    <n v="0"/>
    <n v="8420.5210526315786"/>
    <n v="8442.7222222222226"/>
    <n v="6804.7063492063489"/>
    <n v="6620.5380952380956"/>
    <n v="5345.35"/>
    <n v="5306.3639999999996"/>
    <n v="0"/>
    <n v="0"/>
    <n v="0"/>
    <n v="0"/>
    <n v="0"/>
    <n v="0"/>
    <n v="75784.689473684208"/>
    <n v="75984.5"/>
    <n v="61242.357142857138"/>
    <n v="59584.842857142859"/>
    <n v="48108.15"/>
    <n v="47757.275999999998"/>
    <n v="0"/>
    <n v="0"/>
    <n v="0"/>
    <n v="0"/>
    <n v="0"/>
    <n v="0"/>
    <n v="61050.717099567097"/>
    <n v="59577.103125000001"/>
    <n v="19"/>
    <n v="18"/>
    <n v="25"/>
    <n v="21"/>
    <n v="22"/>
    <n v="25"/>
    <n v="0"/>
    <n v="0"/>
    <n v="0"/>
    <n v="0"/>
    <n v="0"/>
    <n v="0"/>
    <n v="66"/>
    <n v="64"/>
    <n v="1439909.0999999999"/>
    <n v="1367721"/>
    <n v="1531058.9285714284"/>
    <n v="1251281.7"/>
    <n v="1058379.3"/>
    <n v="1193931.8999999999"/>
    <n v="0"/>
    <n v="0"/>
    <n v="0"/>
    <n v="0"/>
    <n v="0"/>
    <n v="0"/>
    <n v="4029347.3285714285"/>
    <n v="3812934.6"/>
  </r>
  <r>
    <x v="7"/>
    <s v="Wor-Wic Community College "/>
    <s v="Met the criteria for Two-Year 3 institution in 2014-15."/>
    <n v="164313"/>
    <x v="7"/>
    <n v="0"/>
    <n v="0"/>
    <n v="5"/>
    <n v="6"/>
    <n v="0"/>
    <n v="0"/>
    <n v="3"/>
    <n v="2"/>
    <n v="0"/>
    <n v="0"/>
    <n v="9"/>
    <n v="9"/>
    <n v="0"/>
    <n v="0"/>
    <n v="8"/>
    <n v="9"/>
    <n v="0"/>
    <n v="0"/>
    <n v="22"/>
    <n v="23"/>
    <n v="0"/>
    <n v="0"/>
    <n v="7"/>
    <n v="8"/>
    <n v="0"/>
    <n v="0"/>
    <n v="15"/>
    <n v="13"/>
    <n v="0"/>
    <n v="0"/>
    <n v="1"/>
    <n v="2"/>
    <n v="0"/>
    <n v="0"/>
    <n v="0"/>
    <n v="0"/>
    <n v="0"/>
    <m/>
    <n v="0"/>
    <n v="0"/>
    <m/>
    <m/>
    <m/>
    <m/>
    <m/>
    <m/>
    <m/>
    <m/>
    <n v="657848"/>
    <n v="624321.00000000012"/>
    <n v="1207020"/>
    <n v="1291975"/>
    <n v="1636389"/>
    <n v="1747661"/>
    <n v="740792.00000000012"/>
    <n v="642461"/>
    <m/>
    <n v="0"/>
    <m/>
    <m/>
    <n v="86"/>
    <n v="84"/>
    <n v="186"/>
    <n v="198"/>
    <n v="304"/>
    <n v="326"/>
    <n v="162"/>
    <n v="154"/>
    <n v="0"/>
    <n v="0"/>
    <n v="0"/>
    <n v="0"/>
    <n v="7649.395348837209"/>
    <n v="7432.3928571428587"/>
    <n v="6489.3548387096771"/>
    <n v="6525.1262626262624"/>
    <n v="5382.8585526315792"/>
    <n v="5360.9233128834358"/>
    <n v="4572.7901234567908"/>
    <n v="4171.8246753246749"/>
    <n v="0"/>
    <n v="0"/>
    <n v="0"/>
    <n v="0"/>
    <n v="68844.558139534885"/>
    <n v="66891.535714285725"/>
    <n v="58404.193548387091"/>
    <n v="58726.13636363636"/>
    <n v="48445.726973684214"/>
    <n v="48248.309815950925"/>
    <n v="41155.111111111117"/>
    <n v="37546.422077922078"/>
    <n v="0"/>
    <n v="0"/>
    <n v="0"/>
    <n v="0"/>
    <n v="51529.080220764001"/>
    <n v="50709.676051709037"/>
    <n v="8"/>
    <n v="8"/>
    <n v="17"/>
    <n v="18"/>
    <n v="29"/>
    <n v="31"/>
    <n v="16"/>
    <n v="15"/>
    <n v="0"/>
    <n v="0"/>
    <n v="0"/>
    <n v="0"/>
    <n v="70"/>
    <n v="72"/>
    <n v="550756.46511627908"/>
    <n v="535132.2857142858"/>
    <n v="992871.29032258061"/>
    <n v="1057070.4545454546"/>
    <n v="1404926.0822368423"/>
    <n v="1495697.6042944787"/>
    <n v="658481.77777777787"/>
    <n v="563196.33116883121"/>
    <n v="0"/>
    <n v="0"/>
    <n v="0"/>
    <n v="0"/>
    <n v="3607035.6154534803"/>
    <n v="3651096.6757230507"/>
  </r>
  <r>
    <x v="7"/>
    <s v="Cecil Community College "/>
    <m/>
    <n v="162104"/>
    <x v="8"/>
    <n v="0"/>
    <n v="0"/>
    <n v="17"/>
    <n v="20"/>
    <n v="0"/>
    <n v="0"/>
    <n v="2"/>
    <n v="2"/>
    <n v="0"/>
    <n v="0"/>
    <n v="12"/>
    <n v="11"/>
    <n v="0"/>
    <n v="0"/>
    <n v="0"/>
    <n v="0"/>
    <n v="0"/>
    <n v="0"/>
    <n v="16"/>
    <n v="14"/>
    <n v="0"/>
    <n v="0"/>
    <n v="2"/>
    <n v="3"/>
    <n v="0"/>
    <n v="0"/>
    <n v="1"/>
    <n v="2"/>
    <n v="0"/>
    <n v="0"/>
    <n v="0"/>
    <n v="0"/>
    <n v="0"/>
    <n v="0"/>
    <n v="0"/>
    <n v="0"/>
    <n v="0"/>
    <m/>
    <n v="0"/>
    <n v="0"/>
    <m/>
    <m/>
    <m/>
    <m/>
    <m/>
    <m/>
    <m/>
    <m/>
    <n v="1380800"/>
    <n v="1630089"/>
    <n v="752305"/>
    <n v="701746"/>
    <n v="928794.00000000012"/>
    <n v="906910"/>
    <n v="54580"/>
    <n v="89608"/>
    <m/>
    <n v="0"/>
    <m/>
    <m/>
    <n v="194"/>
    <n v="224"/>
    <n v="120"/>
    <n v="110"/>
    <n v="184"/>
    <n v="176"/>
    <n v="10"/>
    <n v="20"/>
    <n v="0"/>
    <n v="0"/>
    <n v="0"/>
    <n v="0"/>
    <n v="7117.5257731958764"/>
    <n v="7277.1830357142853"/>
    <n v="6269.208333333333"/>
    <n v="6379.5090909090914"/>
    <n v="5047.79347826087"/>
    <n v="5152.897727272727"/>
    <n v="5458"/>
    <n v="4480.3999999999996"/>
    <n v="0"/>
    <n v="0"/>
    <n v="0"/>
    <n v="0"/>
    <n v="64057.731958762888"/>
    <n v="65494.647321428565"/>
    <n v="56422.875"/>
    <n v="57415.581818181825"/>
    <n v="45430.141304347831"/>
    <n v="46376.079545454544"/>
    <n v="49122"/>
    <n v="40323.599999999999"/>
    <n v="0"/>
    <n v="0"/>
    <n v="0"/>
    <n v="0"/>
    <n v="55220.719013895112"/>
    <n v="56567.19602584916"/>
    <n v="19"/>
    <n v="22"/>
    <n v="12"/>
    <n v="11"/>
    <n v="18"/>
    <n v="17"/>
    <n v="1"/>
    <n v="2"/>
    <n v="0"/>
    <n v="0"/>
    <n v="0"/>
    <n v="0"/>
    <n v="50"/>
    <n v="52"/>
    <n v="1217096.9072164949"/>
    <n v="1440882.2410714284"/>
    <n v="677074.5"/>
    <n v="631571.4"/>
    <n v="817742.54347826098"/>
    <n v="788393.35227272729"/>
    <n v="49122"/>
    <n v="80647.199999999997"/>
    <n v="0"/>
    <n v="0"/>
    <n v="0"/>
    <n v="0"/>
    <n v="2761035.9506947557"/>
    <n v="2941494.1933441563"/>
  </r>
  <r>
    <x v="7"/>
    <s v="Chesapeake College "/>
    <m/>
    <n v="162168"/>
    <x v="8"/>
    <n v="0"/>
    <n v="0"/>
    <n v="7"/>
    <n v="6"/>
    <n v="0"/>
    <n v="0"/>
    <n v="2"/>
    <n v="0"/>
    <n v="0"/>
    <n v="0"/>
    <n v="14"/>
    <n v="12"/>
    <n v="0"/>
    <n v="0"/>
    <n v="2"/>
    <n v="2"/>
    <n v="0"/>
    <n v="0"/>
    <n v="16"/>
    <n v="12"/>
    <n v="0"/>
    <n v="0"/>
    <n v="0"/>
    <n v="4"/>
    <n v="0"/>
    <n v="0"/>
    <n v="13"/>
    <n v="11"/>
    <n v="0"/>
    <n v="0"/>
    <n v="1"/>
    <n v="5"/>
    <n v="0"/>
    <n v="0"/>
    <n v="0"/>
    <n v="0"/>
    <n v="1"/>
    <m/>
    <n v="0"/>
    <n v="1"/>
    <m/>
    <m/>
    <m/>
    <m/>
    <m/>
    <m/>
    <m/>
    <m/>
    <n v="683805"/>
    <n v="458286"/>
    <n v="1118762"/>
    <n v="969981"/>
    <n v="936397"/>
    <n v="1016450.0000000001"/>
    <n v="812091.99999999988"/>
    <n v="916218"/>
    <n v="47734"/>
    <n v="48927"/>
    <m/>
    <m/>
    <n v="94"/>
    <n v="60"/>
    <n v="164"/>
    <n v="144"/>
    <n v="160"/>
    <n v="168"/>
    <n v="142"/>
    <n v="170"/>
    <n v="11"/>
    <n v="12"/>
    <n v="0"/>
    <n v="0"/>
    <n v="7274.5212765957449"/>
    <n v="7638.1"/>
    <n v="6821.7195121951218"/>
    <n v="6735.979166666667"/>
    <n v="5852.4812499999998"/>
    <n v="6050.2976190476202"/>
    <n v="5718.9577464788727"/>
    <n v="5389.517647058824"/>
    <n v="4339.454545454545"/>
    <n v="4077.25"/>
    <n v="0"/>
    <n v="0"/>
    <n v="65470.691489361707"/>
    <n v="68742.900000000009"/>
    <n v="61395.475609756097"/>
    <n v="60623.8125"/>
    <n v="52672.331249999996"/>
    <n v="54452.67857142858"/>
    <n v="51470.619718309856"/>
    <n v="48505.658823529418"/>
    <n v="39055.090909090904"/>
    <n v="36695.25"/>
    <n v="0"/>
    <n v="0"/>
    <n v="56677.944645103242"/>
    <n v="55570.177798477882"/>
    <n v="9"/>
    <n v="6"/>
    <n v="16"/>
    <n v="14"/>
    <n v="16"/>
    <n v="16"/>
    <n v="14"/>
    <n v="16"/>
    <n v="1"/>
    <n v="1"/>
    <n v="0"/>
    <n v="0"/>
    <n v="56"/>
    <n v="53"/>
    <n v="589236.22340425535"/>
    <n v="412457.4"/>
    <n v="982327.60975609755"/>
    <n v="848733.375"/>
    <n v="842757.29999999993"/>
    <n v="871242.85714285728"/>
    <n v="720588.67605633801"/>
    <n v="776090.5411764707"/>
    <n v="39055.090909090904"/>
    <n v="36695.25"/>
    <n v="0"/>
    <n v="0"/>
    <n v="3173964.9001257815"/>
    <n v="2945219.4233193276"/>
  </r>
  <r>
    <x v="7"/>
    <s v="Garrett College "/>
    <m/>
    <n v="162609"/>
    <x v="8"/>
    <n v="0"/>
    <n v="0"/>
    <n v="8"/>
    <n v="8"/>
    <n v="1"/>
    <n v="1"/>
    <n v="1"/>
    <n v="1"/>
    <n v="0"/>
    <n v="0"/>
    <n v="3"/>
    <n v="3"/>
    <n v="1"/>
    <n v="1"/>
    <n v="2"/>
    <n v="2"/>
    <n v="0"/>
    <n v="0"/>
    <n v="5"/>
    <n v="6"/>
    <n v="0"/>
    <n v="0"/>
    <n v="1"/>
    <n v="1"/>
    <n v="0"/>
    <n v="0"/>
    <n v="0"/>
    <n v="0"/>
    <n v="0"/>
    <n v="0"/>
    <n v="0"/>
    <n v="0"/>
    <n v="0"/>
    <n v="0"/>
    <n v="0"/>
    <n v="0"/>
    <n v="0"/>
    <m/>
    <n v="0"/>
    <n v="0"/>
    <m/>
    <m/>
    <m/>
    <m/>
    <m/>
    <m/>
    <m/>
    <m/>
    <n v="724171"/>
    <n v="724170.99999999988"/>
    <n v="374945"/>
    <n v="378514"/>
    <n v="327411"/>
    <n v="388313"/>
    <m/>
    <n v="0"/>
    <m/>
    <n v="0"/>
    <m/>
    <m/>
    <n v="103"/>
    <n v="103"/>
    <n v="65"/>
    <n v="65"/>
    <n v="62"/>
    <n v="72"/>
    <n v="0"/>
    <n v="0"/>
    <n v="0"/>
    <n v="0"/>
    <n v="0"/>
    <n v="0"/>
    <n v="7030.7864077669901"/>
    <n v="7030.7864077669892"/>
    <n v="5768.3846153846152"/>
    <n v="5823.292307692308"/>
    <n v="5280.822580645161"/>
    <n v="5393.2361111111113"/>
    <n v="0"/>
    <n v="0"/>
    <n v="0"/>
    <n v="0"/>
    <n v="0"/>
    <n v="0"/>
    <n v="63277.077669902908"/>
    <n v="63277.077669902901"/>
    <n v="51915.461538461539"/>
    <n v="52409.630769230775"/>
    <n v="47527.403225806447"/>
    <n v="48539.125"/>
    <n v="0"/>
    <n v="0"/>
    <n v="0"/>
    <n v="0"/>
    <n v="0"/>
    <n v="0"/>
    <n v="55883.089331119874"/>
    <n v="55956.627665844077"/>
    <n v="10"/>
    <n v="10"/>
    <n v="6"/>
    <n v="6"/>
    <n v="6"/>
    <n v="7"/>
    <n v="0"/>
    <n v="0"/>
    <n v="0"/>
    <n v="0"/>
    <n v="0"/>
    <n v="0"/>
    <n v="22"/>
    <n v="23"/>
    <n v="632770.77669902914"/>
    <n v="632770.77669902903"/>
    <n v="311492.76923076925"/>
    <n v="314457.78461538465"/>
    <n v="285164.41935483867"/>
    <n v="339773.875"/>
    <n v="0"/>
    <n v="0"/>
    <n v="0"/>
    <n v="0"/>
    <n v="0"/>
    <n v="0"/>
    <n v="1229427.9652846372"/>
    <n v="1287002.4363144138"/>
  </r>
  <r>
    <x v="8"/>
    <s v="Mississippi State University"/>
    <m/>
    <n v="176080"/>
    <x v="0"/>
    <n v="119"/>
    <n v="117"/>
    <m/>
    <m/>
    <m/>
    <m/>
    <n v="121"/>
    <n v="115"/>
    <n v="176"/>
    <n v="179"/>
    <m/>
    <m/>
    <m/>
    <m/>
    <n v="52"/>
    <n v="54"/>
    <n v="231"/>
    <n v="235"/>
    <m/>
    <m/>
    <m/>
    <m/>
    <n v="41"/>
    <n v="40"/>
    <n v="130"/>
    <n v="130"/>
    <m/>
    <m/>
    <m/>
    <m/>
    <n v="14"/>
    <n v="16"/>
    <n v="55"/>
    <n v="54"/>
    <m/>
    <m/>
    <m/>
    <m/>
    <n v="1"/>
    <m/>
    <m/>
    <m/>
    <m/>
    <m/>
    <m/>
    <m/>
    <m/>
    <m/>
    <n v="26899094"/>
    <n v="26779866"/>
    <n v="18008554"/>
    <n v="18970258"/>
    <n v="18985734"/>
    <n v="19471559"/>
    <n v="6308238"/>
    <n v="6648060"/>
    <n v="1619251"/>
    <n v="1639598"/>
    <m/>
    <m/>
    <n v="2523"/>
    <n v="2433"/>
    <n v="2208"/>
    <n v="2259"/>
    <n v="2571"/>
    <n v="2595"/>
    <n v="1338"/>
    <n v="1362"/>
    <n v="507"/>
    <n v="486"/>
    <n v="0"/>
    <n v="0"/>
    <n v="10661.551327784384"/>
    <n v="11006.932182490753"/>
    <n v="8156.048007246377"/>
    <n v="8397.6352368304561"/>
    <n v="7384.5717619603265"/>
    <n v="7503.490944123314"/>
    <n v="4714.6771300448427"/>
    <n v="4881.101321585903"/>
    <n v="3193.7889546351084"/>
    <n v="3373.658436213992"/>
    <n v="0"/>
    <n v="0"/>
    <n v="95953.961950059456"/>
    <n v="99062.389642416776"/>
    <n v="73404.432065217392"/>
    <n v="75578.717131474099"/>
    <n v="66461.145857642943"/>
    <n v="67531.418497109829"/>
    <n v="42432.094170403587"/>
    <n v="43929.911894273129"/>
    <n v="28744.100591715975"/>
    <n v="30362.925925925927"/>
    <n v="0"/>
    <n v="0"/>
    <n v="69747.323665783944"/>
    <n v="71507.256076535356"/>
    <n v="240"/>
    <n v="232"/>
    <n v="228"/>
    <n v="233"/>
    <n v="272"/>
    <n v="275"/>
    <n v="144"/>
    <n v="146"/>
    <n v="56"/>
    <n v="54"/>
    <n v="0"/>
    <n v="0"/>
    <n v="940"/>
    <n v="940"/>
    <n v="23028950.868014269"/>
    <n v="22982474.397040691"/>
    <n v="16736210.510869564"/>
    <n v="17609841.091633465"/>
    <n v="18077431.673278879"/>
    <n v="18571140.086705204"/>
    <n v="6110221.5605381168"/>
    <n v="6413767.1365638766"/>
    <n v="1609669.6331360945"/>
    <n v="1639598"/>
    <n v="0"/>
    <n v="0"/>
    <n v="65562484.245836906"/>
    <n v="67216820.711943239"/>
  </r>
  <r>
    <x v="8"/>
    <s v="University of Southern Mississippi"/>
    <m/>
    <n v="176372"/>
    <x v="0"/>
    <n v="94"/>
    <n v="99"/>
    <m/>
    <m/>
    <m/>
    <m/>
    <n v="34"/>
    <n v="33"/>
    <n v="188"/>
    <n v="200"/>
    <m/>
    <m/>
    <m/>
    <m/>
    <n v="21"/>
    <n v="21"/>
    <n v="196"/>
    <n v="200"/>
    <m/>
    <m/>
    <m/>
    <m/>
    <n v="10"/>
    <n v="13"/>
    <n v="137"/>
    <n v="133"/>
    <m/>
    <m/>
    <m/>
    <m/>
    <n v="12"/>
    <n v="11"/>
    <n v="2"/>
    <n v="1"/>
    <m/>
    <m/>
    <m/>
    <m/>
    <m/>
    <n v="1"/>
    <m/>
    <m/>
    <m/>
    <m/>
    <m/>
    <m/>
    <m/>
    <m/>
    <n v="11821774"/>
    <n v="12347230"/>
    <n v="14282176"/>
    <n v="15351897"/>
    <n v="12841561"/>
    <n v="13497126"/>
    <n v="6991898"/>
    <n v="6868140"/>
    <n v="108463"/>
    <n v="121462"/>
    <m/>
    <m/>
    <n v="1254"/>
    <n v="1287"/>
    <n v="1944"/>
    <n v="2052"/>
    <n v="1884"/>
    <n v="1956"/>
    <n v="1377"/>
    <n v="1329"/>
    <n v="18"/>
    <n v="21"/>
    <n v="0"/>
    <n v="0"/>
    <n v="9427.2519936204153"/>
    <n v="9593.8073038073035"/>
    <n v="7346.7983539094648"/>
    <n v="7481.4312865497077"/>
    <n v="6816.1151804670917"/>
    <n v="6900.3711656441719"/>
    <n v="5077.6310820624549"/>
    <n v="5167.9006772009034"/>
    <n v="6025.7222222222226"/>
    <n v="5783.9047619047615"/>
    <n v="0"/>
    <n v="0"/>
    <n v="84845.267942583741"/>
    <n v="86344.265734265733"/>
    <n v="66121.185185185182"/>
    <n v="67332.881578947374"/>
    <n v="61345.036624203829"/>
    <n v="62103.340490797549"/>
    <n v="45698.679738562096"/>
    <n v="46511.106094808129"/>
    <n v="54231.5"/>
    <n v="52055.142857142855"/>
    <n v="0"/>
    <n v="0"/>
    <n v="63737.991103726461"/>
    <n v="65038.948024967664"/>
    <n v="128"/>
    <n v="132"/>
    <n v="209"/>
    <n v="221"/>
    <n v="206"/>
    <n v="213"/>
    <n v="149"/>
    <n v="144"/>
    <n v="2"/>
    <n v="2"/>
    <n v="0"/>
    <n v="0"/>
    <n v="694"/>
    <n v="712"/>
    <n v="10860194.296650719"/>
    <n v="11397443.076923076"/>
    <n v="13819327.703703703"/>
    <n v="14880566.828947369"/>
    <n v="12637077.544585988"/>
    <n v="13228011.524539879"/>
    <n v="6809103.2810457526"/>
    <n v="6697599.2776523707"/>
    <n v="108463"/>
    <n v="104110.28571428571"/>
    <n v="0"/>
    <n v="0"/>
    <n v="44234165.825986162"/>
    <n v="46307730.993776977"/>
  </r>
  <r>
    <x v="8"/>
    <s v="Jackson State University "/>
    <m/>
    <n v="175856"/>
    <x v="1"/>
    <n v="59"/>
    <n v="45"/>
    <m/>
    <m/>
    <m/>
    <m/>
    <n v="16"/>
    <n v="13"/>
    <n v="80"/>
    <n v="76"/>
    <m/>
    <m/>
    <m/>
    <m/>
    <n v="15"/>
    <n v="12"/>
    <n v="110"/>
    <n v="131"/>
    <n v="1"/>
    <m/>
    <m/>
    <m/>
    <n v="9"/>
    <n v="14"/>
    <n v="61"/>
    <n v="64"/>
    <n v="5"/>
    <n v="2"/>
    <m/>
    <m/>
    <n v="6"/>
    <n v="3"/>
    <n v="8"/>
    <n v="19"/>
    <m/>
    <n v="1"/>
    <m/>
    <m/>
    <n v="3"/>
    <n v="6"/>
    <m/>
    <m/>
    <m/>
    <m/>
    <m/>
    <m/>
    <m/>
    <m/>
    <n v="5961334"/>
    <n v="4838494"/>
    <n v="6581004"/>
    <n v="6250761"/>
    <n v="7220257"/>
    <n v="9352494"/>
    <n v="3269312"/>
    <n v="3289569"/>
    <n v="699498"/>
    <n v="1617295"/>
    <m/>
    <m/>
    <n v="723"/>
    <n v="561"/>
    <n v="900"/>
    <n v="828"/>
    <n v="1108"/>
    <n v="1347"/>
    <n v="671"/>
    <n v="632"/>
    <n v="108"/>
    <n v="253"/>
    <n v="0"/>
    <n v="0"/>
    <n v="8245.275242047026"/>
    <n v="8624.7664884135465"/>
    <n v="7312.2266666666665"/>
    <n v="7549.228260869565"/>
    <n v="6516.4774368231047"/>
    <n v="6943.2026726057902"/>
    <n v="4872.298062593145"/>
    <n v="5205.0142405063289"/>
    <n v="6476.833333333333"/>
    <n v="6392.470355731225"/>
    <n v="0"/>
    <n v="0"/>
    <n v="74207.477178423229"/>
    <n v="77622.898395721917"/>
    <n v="65810.039999999994"/>
    <n v="67943.054347826081"/>
    <n v="58648.296931407938"/>
    <n v="62488.82405345211"/>
    <n v="43850.682563338305"/>
    <n v="46845.128164556962"/>
    <n v="58291.5"/>
    <n v="57532.233201581024"/>
    <n v="0"/>
    <n v="0"/>
    <n v="60733.956741852693"/>
    <n v="62876.031823592377"/>
    <n v="75"/>
    <n v="58"/>
    <n v="95"/>
    <n v="88"/>
    <n v="120"/>
    <n v="145"/>
    <n v="72"/>
    <n v="69"/>
    <n v="11"/>
    <n v="26"/>
    <n v="0"/>
    <n v="0"/>
    <n v="373"/>
    <n v="386"/>
    <n v="5565560.7883817423"/>
    <n v="4502128.106951871"/>
    <n v="6251953.7999999998"/>
    <n v="5978988.7826086953"/>
    <n v="7037795.6317689531"/>
    <n v="9060879.4877505563"/>
    <n v="3157249.144560358"/>
    <n v="3232313.8433544305"/>
    <n v="641206.5"/>
    <n v="1495838.0632411067"/>
    <n v="0"/>
    <n v="0"/>
    <n v="22653765.864711054"/>
    <n v="24270148.283906657"/>
  </r>
  <r>
    <x v="8"/>
    <s v="University of Mississippi"/>
    <m/>
    <n v="176017"/>
    <x v="1"/>
    <n v="111"/>
    <n v="111"/>
    <m/>
    <m/>
    <m/>
    <m/>
    <n v="59"/>
    <n v="101"/>
    <n v="179"/>
    <n v="187"/>
    <m/>
    <m/>
    <m/>
    <m/>
    <n v="44"/>
    <n v="83"/>
    <n v="204"/>
    <n v="209"/>
    <m/>
    <m/>
    <m/>
    <m/>
    <n v="30"/>
    <n v="85"/>
    <n v="115"/>
    <n v="115"/>
    <m/>
    <m/>
    <m/>
    <m/>
    <n v="33"/>
    <n v="52"/>
    <n v="21"/>
    <n v="23"/>
    <m/>
    <m/>
    <m/>
    <m/>
    <n v="5"/>
    <n v="7"/>
    <m/>
    <m/>
    <m/>
    <m/>
    <m/>
    <m/>
    <m/>
    <m/>
    <n v="20867514"/>
    <n v="27335701"/>
    <n v="19164840"/>
    <n v="25093336"/>
    <n v="16912705"/>
    <n v="23756520"/>
    <n v="6624883"/>
    <n v="8028194"/>
    <n v="1366359"/>
    <n v="1673459"/>
    <m/>
    <m/>
    <n v="1707"/>
    <n v="2211"/>
    <n v="2139"/>
    <n v="2679"/>
    <n v="2196"/>
    <n v="2901"/>
    <n v="1431"/>
    <n v="1659"/>
    <n v="249"/>
    <n v="291"/>
    <n v="0"/>
    <n v="0"/>
    <n v="12224.671353251319"/>
    <n v="12363.501130710087"/>
    <n v="8959.7194950911635"/>
    <n v="9366.6801045166103"/>
    <n v="7701.5960837887069"/>
    <n v="8189.079627714581"/>
    <n v="4629.54786862334"/>
    <n v="4839.176612417119"/>
    <n v="5487.3855421686749"/>
    <n v="5750.7182130584197"/>
    <n v="0"/>
    <n v="0"/>
    <n v="110022.04217926187"/>
    <n v="111271.51017639079"/>
    <n v="80637.475455820473"/>
    <n v="84300.120940649489"/>
    <n v="69314.364754098366"/>
    <n v="73701.716649431226"/>
    <n v="41665.93081761006"/>
    <n v="43552.589511754071"/>
    <n v="49386.469879518074"/>
    <n v="51756.463917525776"/>
    <n v="0"/>
    <n v="0"/>
    <n v="75350.900783339894"/>
    <n v="78977.259889302863"/>
    <n v="170"/>
    <n v="212"/>
    <n v="223"/>
    <n v="270"/>
    <n v="234"/>
    <n v="294"/>
    <n v="148"/>
    <n v="167"/>
    <n v="26"/>
    <n v="30"/>
    <n v="0"/>
    <n v="0"/>
    <n v="801"/>
    <n v="973"/>
    <n v="18703747.170474518"/>
    <n v="23589560.157394849"/>
    <n v="17982157.026647966"/>
    <n v="22761032.653975364"/>
    <n v="16219561.352459017"/>
    <n v="21668304.694932781"/>
    <n v="6166557.7610062892"/>
    <n v="7273282.4484629296"/>
    <n v="1284048.2168674699"/>
    <n v="1552693.9175257734"/>
    <n v="0"/>
    <n v="0"/>
    <n v="60356071.527455255"/>
    <n v="76844873.872291684"/>
  </r>
  <r>
    <x v="8"/>
    <s v="Alcorn State University"/>
    <m/>
    <n v="175342"/>
    <x v="3"/>
    <n v="33"/>
    <n v="37"/>
    <m/>
    <m/>
    <m/>
    <m/>
    <n v="4"/>
    <n v="5"/>
    <n v="27"/>
    <n v="23"/>
    <m/>
    <m/>
    <m/>
    <m/>
    <n v="3"/>
    <n v="3"/>
    <n v="47"/>
    <n v="46"/>
    <m/>
    <m/>
    <m/>
    <m/>
    <n v="10"/>
    <n v="6"/>
    <n v="39"/>
    <n v="35"/>
    <m/>
    <n v="1"/>
    <m/>
    <m/>
    <n v="3"/>
    <n v="6"/>
    <m/>
    <m/>
    <m/>
    <m/>
    <m/>
    <m/>
    <m/>
    <n v="1"/>
    <m/>
    <m/>
    <m/>
    <m/>
    <m/>
    <m/>
    <m/>
    <m/>
    <n v="2814521"/>
    <n v="3296035"/>
    <n v="1960450"/>
    <n v="1763945"/>
    <n v="3472092"/>
    <n v="3106541"/>
    <n v="1731101"/>
    <n v="1830252"/>
    <m/>
    <n v="100000"/>
    <m/>
    <m/>
    <n v="345"/>
    <n v="393"/>
    <n v="279"/>
    <n v="243"/>
    <n v="543"/>
    <n v="486"/>
    <n v="387"/>
    <n v="397"/>
    <n v="0"/>
    <n v="12"/>
    <n v="0"/>
    <n v="0"/>
    <n v="8158.0318840579712"/>
    <n v="8386.8575063613225"/>
    <n v="7026.7025089605731"/>
    <n v="7259.0329218106999"/>
    <n v="6394.2762430939229"/>
    <n v="6392.0596707818931"/>
    <n v="4473.1291989664087"/>
    <n v="4610.2065491183876"/>
    <n v="0"/>
    <n v="8333.3333333333339"/>
    <n v="0"/>
    <n v="0"/>
    <n v="73422.286956521741"/>
    <n v="75481.717557251905"/>
    <n v="63240.322580645159"/>
    <n v="65331.296296296299"/>
    <n v="57548.486187845308"/>
    <n v="57528.537037037036"/>
    <n v="40258.162790697679"/>
    <n v="41491.85894206549"/>
    <n v="0"/>
    <n v="75000"/>
    <n v="0"/>
    <n v="0"/>
    <n v="57740.607498356287"/>
    <n v="59374.158543564175"/>
    <n v="37"/>
    <n v="42"/>
    <n v="30"/>
    <n v="26"/>
    <n v="57"/>
    <n v="52"/>
    <n v="42"/>
    <n v="42"/>
    <n v="0"/>
    <n v="1"/>
    <n v="0"/>
    <n v="0"/>
    <n v="166"/>
    <n v="163"/>
    <n v="2716624.6173913046"/>
    <n v="3170232.1374045801"/>
    <n v="1897209.6774193547"/>
    <n v="1698613.7037037038"/>
    <n v="3280263.7127071824"/>
    <n v="2991483.9259259258"/>
    <n v="1690842.8372093025"/>
    <n v="1742658.0755667505"/>
    <n v="0"/>
    <n v="75000"/>
    <n v="0"/>
    <n v="0"/>
    <n v="9584940.8447271436"/>
    <n v="9677987.8426009603"/>
  </r>
  <r>
    <x v="8"/>
    <s v="Delta State University"/>
    <m/>
    <n v="175616"/>
    <x v="3"/>
    <n v="20"/>
    <n v="15"/>
    <m/>
    <m/>
    <m/>
    <m/>
    <n v="10"/>
    <n v="14"/>
    <n v="37"/>
    <n v="35"/>
    <m/>
    <m/>
    <m/>
    <m/>
    <n v="10"/>
    <n v="7"/>
    <n v="52"/>
    <n v="55"/>
    <n v="1"/>
    <m/>
    <n v="1"/>
    <m/>
    <n v="6"/>
    <n v="9"/>
    <n v="38"/>
    <n v="40"/>
    <n v="2"/>
    <m/>
    <m/>
    <m/>
    <n v="7"/>
    <n v="8"/>
    <m/>
    <m/>
    <m/>
    <m/>
    <m/>
    <m/>
    <m/>
    <m/>
    <m/>
    <m/>
    <m/>
    <m/>
    <m/>
    <m/>
    <m/>
    <m/>
    <n v="2153150"/>
    <n v="2090615"/>
    <n v="2661254"/>
    <n v="2438744"/>
    <n v="3293469"/>
    <n v="3556835"/>
    <n v="2303159"/>
    <n v="2317652"/>
    <m/>
    <s v=" "/>
    <m/>
    <m/>
    <n v="300"/>
    <n v="303"/>
    <n v="453"/>
    <n v="399"/>
    <n v="561"/>
    <n v="603"/>
    <n v="446"/>
    <n v="456"/>
    <n v="0"/>
    <n v="0"/>
    <n v="0"/>
    <n v="0"/>
    <n v="7177.166666666667"/>
    <n v="6899.7194719471945"/>
    <n v="5874.7328918322291"/>
    <n v="6112.1403508771928"/>
    <n v="5870.7112299465243"/>
    <n v="5898.5655058043121"/>
    <n v="5164.0336322869953"/>
    <n v="5082.5701754385964"/>
    <n v="0"/>
    <n v="0"/>
    <n v="0"/>
    <n v="0"/>
    <n v="64594.5"/>
    <n v="62097.475247524751"/>
    <n v="52872.596026490064"/>
    <n v="55009.263157894733"/>
    <n v="52836.401069518717"/>
    <n v="53087.089552238809"/>
    <n v="46476.302690582961"/>
    <n v="45743.131578947367"/>
    <n v="0"/>
    <n v="0"/>
    <n v="0"/>
    <n v="0"/>
    <n v="53138.137521051925"/>
    <n v="53029.83542045112"/>
    <n v="30"/>
    <n v="29"/>
    <n v="47"/>
    <n v="42"/>
    <n v="60"/>
    <n v="64"/>
    <n v="47"/>
    <n v="48"/>
    <n v="0"/>
    <n v="0"/>
    <n v="0"/>
    <n v="0"/>
    <n v="184"/>
    <n v="183"/>
    <n v="1937835"/>
    <n v="1800826.7821782178"/>
    <n v="2485012.0132450331"/>
    <n v="2310389.0526315789"/>
    <n v="3170184.0641711229"/>
    <n v="3397573.7313432838"/>
    <n v="2184386.2264573993"/>
    <n v="2195670.3157894737"/>
    <n v="0"/>
    <n v="0"/>
    <n v="0"/>
    <n v="0"/>
    <n v="9777417.3038735539"/>
    <n v="9704459.8819425553"/>
  </r>
  <r>
    <x v="8"/>
    <s v="Mississippi Valley State University"/>
    <m/>
    <n v="176044"/>
    <x v="3"/>
    <n v="13"/>
    <n v="12"/>
    <m/>
    <m/>
    <m/>
    <m/>
    <n v="2"/>
    <m/>
    <n v="28"/>
    <n v="33"/>
    <n v="1"/>
    <n v="1"/>
    <m/>
    <m/>
    <n v="9"/>
    <m/>
    <n v="42"/>
    <n v="42"/>
    <n v="5"/>
    <n v="4"/>
    <m/>
    <m/>
    <n v="3"/>
    <n v="4"/>
    <n v="18"/>
    <n v="17"/>
    <n v="1"/>
    <n v="1"/>
    <m/>
    <m/>
    <n v="4"/>
    <n v="1"/>
    <m/>
    <m/>
    <m/>
    <m/>
    <m/>
    <m/>
    <m/>
    <m/>
    <m/>
    <m/>
    <m/>
    <m/>
    <m/>
    <m/>
    <m/>
    <m/>
    <n v="994506"/>
    <n v="783893"/>
    <n v="2282198"/>
    <n v="1904511"/>
    <n v="2524632"/>
    <n v="2584285"/>
    <n v="916067"/>
    <n v="794126"/>
    <m/>
    <m/>
    <m/>
    <m/>
    <n v="141"/>
    <n v="108"/>
    <n v="370"/>
    <n v="307"/>
    <n v="464"/>
    <n v="466"/>
    <n v="220"/>
    <n v="175"/>
    <n v="0"/>
    <n v="0"/>
    <n v="0"/>
    <n v="0"/>
    <n v="7053.2340425531911"/>
    <n v="7258.2685185185182"/>
    <n v="6168.102702702703"/>
    <n v="6203.6188925081433"/>
    <n v="5441.0172413793107"/>
    <n v="5545.6759656652357"/>
    <n v="4163.9409090909094"/>
    <n v="4537.8628571428571"/>
    <n v="0"/>
    <n v="0"/>
    <n v="0"/>
    <n v="0"/>
    <n v="63479.106382978716"/>
    <n v="65324.416666666664"/>
    <n v="55512.924324324325"/>
    <n v="55832.570032573291"/>
    <n v="48969.155172413797"/>
    <n v="49911.083690987121"/>
    <n v="37475.468181818185"/>
    <n v="40840.765714285713"/>
    <n v="0"/>
    <n v="0"/>
    <n v="0"/>
    <n v="0"/>
    <n v="50571.99402278979"/>
    <n v="51771.557515028493"/>
    <n v="15"/>
    <n v="12"/>
    <n v="38"/>
    <n v="34"/>
    <n v="50"/>
    <n v="50"/>
    <n v="23"/>
    <n v="19"/>
    <n v="0"/>
    <n v="0"/>
    <n v="0"/>
    <n v="0"/>
    <n v="126"/>
    <n v="115"/>
    <n v="952186.59574468073"/>
    <n v="783893"/>
    <n v="2109491.1243243245"/>
    <n v="1898307.3811074919"/>
    <n v="2448457.7586206896"/>
    <n v="2495554.1845493559"/>
    <n v="861935.7681818183"/>
    <n v="775974.54857142852"/>
    <n v="0"/>
    <n v="0"/>
    <n v="0"/>
    <n v="0"/>
    <n v="6372071.2468715133"/>
    <n v="5953729.1142282765"/>
  </r>
  <r>
    <x v="8"/>
    <s v="Mississippi University for Women"/>
    <m/>
    <n v="176035"/>
    <x v="4"/>
    <n v="21"/>
    <n v="23"/>
    <n v="3"/>
    <n v="3"/>
    <n v="8"/>
    <n v="6"/>
    <n v="2"/>
    <n v="2"/>
    <n v="17"/>
    <n v="17"/>
    <n v="1"/>
    <n v="3"/>
    <m/>
    <n v="3"/>
    <m/>
    <n v="1"/>
    <n v="27"/>
    <n v="24"/>
    <n v="6"/>
    <n v="5"/>
    <n v="2"/>
    <n v="1"/>
    <n v="7"/>
    <n v="5"/>
    <n v="22"/>
    <n v="26"/>
    <n v="8"/>
    <n v="7"/>
    <n v="1"/>
    <n v="1"/>
    <n v="10"/>
    <n v="11"/>
    <m/>
    <m/>
    <m/>
    <m/>
    <m/>
    <m/>
    <m/>
    <m/>
    <m/>
    <m/>
    <m/>
    <m/>
    <m/>
    <m/>
    <m/>
    <m/>
    <n v="2247966"/>
    <n v="2311043"/>
    <n v="988633"/>
    <n v="1458800"/>
    <n v="2312517"/>
    <n v="1904361"/>
    <n v="2209405"/>
    <n v="2463291"/>
    <m/>
    <m/>
    <m/>
    <m/>
    <n v="331"/>
    <n v="327"/>
    <n v="163"/>
    <n v="228"/>
    <n v="409"/>
    <n v="337"/>
    <n v="409"/>
    <n v="447"/>
    <n v="0"/>
    <n v="0"/>
    <n v="0"/>
    <n v="0"/>
    <n v="6791.4380664652572"/>
    <n v="7067.4097859327221"/>
    <n v="6065.2331288343557"/>
    <n v="6398.2456140350878"/>
    <n v="5654.0757946210269"/>
    <n v="5650.922848664688"/>
    <n v="5401.9682151589241"/>
    <n v="5510.7181208053689"/>
    <n v="0"/>
    <n v="0"/>
    <n v="0"/>
    <n v="0"/>
    <n v="61122.942598187314"/>
    <n v="63606.6880733945"/>
    <n v="54587.098159509202"/>
    <n v="57584.210526315786"/>
    <n v="50886.682151589244"/>
    <n v="50858.305637982194"/>
    <n v="48617.713936430315"/>
    <n v="49596.463087248318"/>
    <n v="0"/>
    <n v="0"/>
    <n v="0"/>
    <n v="0"/>
    <n v="53268.998051629074"/>
    <n v="54757.463647699587"/>
    <n v="34"/>
    <n v="34"/>
    <n v="18"/>
    <n v="24"/>
    <n v="42"/>
    <n v="35"/>
    <n v="41"/>
    <n v="45"/>
    <n v="0"/>
    <n v="0"/>
    <n v="0"/>
    <n v="0"/>
    <n v="135"/>
    <n v="138"/>
    <n v="2078180.0483383688"/>
    <n v="2162627.3944954132"/>
    <n v="982567.7668711656"/>
    <n v="1382021.0526315789"/>
    <n v="2137240.6503667482"/>
    <n v="1780040.6973293768"/>
    <n v="1993326.271393643"/>
    <n v="2231840.8389261742"/>
    <n v="0"/>
    <n v="0"/>
    <n v="0"/>
    <n v="0"/>
    <n v="7191314.7369699255"/>
    <n v="7556529.9833825426"/>
  </r>
  <r>
    <x v="8"/>
    <s v="Hinds Community College "/>
    <m/>
    <n v="175786"/>
    <x v="6"/>
    <m/>
    <m/>
    <m/>
    <m/>
    <m/>
    <m/>
    <m/>
    <m/>
    <m/>
    <m/>
    <m/>
    <m/>
    <m/>
    <m/>
    <m/>
    <m/>
    <m/>
    <m/>
    <m/>
    <m/>
    <m/>
    <m/>
    <m/>
    <m/>
    <m/>
    <m/>
    <m/>
    <m/>
    <m/>
    <m/>
    <m/>
    <m/>
    <m/>
    <m/>
    <m/>
    <m/>
    <m/>
    <m/>
    <m/>
    <m/>
    <n v="272"/>
    <n v="305"/>
    <n v="0"/>
    <n v="0"/>
    <n v="0"/>
    <n v="0"/>
    <n v="110"/>
    <n v="59"/>
    <m/>
    <m/>
    <m/>
    <m/>
    <m/>
    <m/>
    <m/>
    <m/>
    <m/>
    <m/>
    <n v="20154185"/>
    <n v="19795973"/>
    <n v="0"/>
    <n v="0"/>
    <n v="0"/>
    <n v="0"/>
    <n v="0"/>
    <n v="0"/>
    <n v="0"/>
    <n v="0"/>
    <n v="0"/>
    <n v="0"/>
    <n v="3768"/>
    <n v="3453"/>
    <n v="0"/>
    <n v="0"/>
    <n v="0"/>
    <n v="0"/>
    <n v="0"/>
    <n v="0"/>
    <n v="0"/>
    <n v="0"/>
    <n v="0"/>
    <n v="0"/>
    <n v="5348.7752123142254"/>
    <n v="5732.9779901534894"/>
    <n v="0"/>
    <n v="0"/>
    <n v="0"/>
    <n v="0"/>
    <n v="0"/>
    <n v="0"/>
    <n v="0"/>
    <n v="0"/>
    <n v="0"/>
    <n v="0"/>
    <n v="48138.976910828031"/>
    <n v="51596.801911381408"/>
    <n v="48138.976910828031"/>
    <n v="51596.801911381408"/>
    <n v="0"/>
    <n v="0"/>
    <n v="0"/>
    <n v="0"/>
    <n v="0"/>
    <n v="0"/>
    <n v="0"/>
    <n v="0"/>
    <n v="0"/>
    <n v="0"/>
    <n v="382"/>
    <n v="364"/>
    <n v="382"/>
    <n v="364"/>
    <n v="0"/>
    <n v="0"/>
    <n v="0"/>
    <n v="0"/>
    <n v="0"/>
    <n v="0"/>
    <n v="0"/>
    <n v="0"/>
    <n v="0"/>
    <n v="0"/>
    <n v="18389089.179936308"/>
    <n v="18781235.895742834"/>
    <n v="18389089.179936308"/>
    <n v="18781235.895742834"/>
  </r>
  <r>
    <x v="8"/>
    <s v="Itawamba Community College "/>
    <m/>
    <n v="175829"/>
    <x v="6"/>
    <m/>
    <m/>
    <m/>
    <m/>
    <m/>
    <m/>
    <m/>
    <m/>
    <m/>
    <m/>
    <m/>
    <m/>
    <m/>
    <m/>
    <m/>
    <m/>
    <m/>
    <m/>
    <m/>
    <m/>
    <m/>
    <m/>
    <m/>
    <m/>
    <m/>
    <m/>
    <m/>
    <m/>
    <m/>
    <m/>
    <m/>
    <m/>
    <m/>
    <m/>
    <m/>
    <m/>
    <m/>
    <m/>
    <m/>
    <m/>
    <n v="89"/>
    <n v="81"/>
    <n v="40"/>
    <n v="43"/>
    <n v="37"/>
    <n v="33"/>
    <n v="13"/>
    <n v="25"/>
    <m/>
    <m/>
    <m/>
    <m/>
    <m/>
    <m/>
    <m/>
    <m/>
    <m/>
    <m/>
    <n v="11074463"/>
    <n v="11452031"/>
    <n v="0"/>
    <n v="0"/>
    <n v="0"/>
    <n v="0"/>
    <n v="0"/>
    <n v="0"/>
    <n v="0"/>
    <n v="0"/>
    <n v="0"/>
    <n v="0"/>
    <n v="1764"/>
    <n v="1822"/>
    <n v="0"/>
    <n v="0"/>
    <n v="0"/>
    <n v="0"/>
    <n v="0"/>
    <n v="0"/>
    <n v="0"/>
    <n v="0"/>
    <n v="0"/>
    <n v="0"/>
    <n v="6278.0402494331065"/>
    <n v="6285.417672886937"/>
    <n v="0"/>
    <n v="0"/>
    <n v="0"/>
    <n v="0"/>
    <n v="0"/>
    <n v="0"/>
    <n v="0"/>
    <n v="0"/>
    <n v="0"/>
    <n v="0"/>
    <n v="56502.362244897959"/>
    <n v="56568.759055982431"/>
    <n v="56502.362244897951"/>
    <n v="56568.759055982438"/>
    <n v="0"/>
    <n v="0"/>
    <n v="0"/>
    <n v="0"/>
    <n v="0"/>
    <n v="0"/>
    <n v="0"/>
    <n v="0"/>
    <n v="0"/>
    <n v="0"/>
    <n v="179"/>
    <n v="182"/>
    <n v="179"/>
    <n v="182"/>
    <n v="0"/>
    <n v="0"/>
    <n v="0"/>
    <n v="0"/>
    <n v="0"/>
    <n v="0"/>
    <n v="0"/>
    <n v="0"/>
    <n v="0"/>
    <n v="0"/>
    <n v="10113922.841836734"/>
    <n v="10295514.148188803"/>
    <n v="10113922.841836734"/>
    <n v="10295514.148188803"/>
  </r>
  <r>
    <x v="8"/>
    <s v="Mississippi Gulf Coast Community College "/>
    <m/>
    <n v="176071"/>
    <x v="6"/>
    <m/>
    <m/>
    <m/>
    <m/>
    <m/>
    <m/>
    <m/>
    <m/>
    <m/>
    <m/>
    <m/>
    <m/>
    <m/>
    <m/>
    <m/>
    <m/>
    <m/>
    <m/>
    <m/>
    <m/>
    <m/>
    <m/>
    <m/>
    <m/>
    <m/>
    <m/>
    <m/>
    <m/>
    <m/>
    <m/>
    <m/>
    <m/>
    <m/>
    <m/>
    <m/>
    <m/>
    <m/>
    <m/>
    <m/>
    <m/>
    <n v="223"/>
    <n v="135"/>
    <n v="38"/>
    <n v="122"/>
    <n v="0"/>
    <n v="1"/>
    <n v="49.5"/>
    <n v="63"/>
    <m/>
    <m/>
    <m/>
    <m/>
    <m/>
    <m/>
    <m/>
    <m/>
    <m/>
    <m/>
    <n v="15618936"/>
    <n v="16264833"/>
    <n v="0"/>
    <n v="0"/>
    <n v="0"/>
    <n v="0"/>
    <n v="0"/>
    <n v="0"/>
    <n v="0"/>
    <n v="0"/>
    <n v="0"/>
    <n v="0"/>
    <n v="2981"/>
    <n v="3202"/>
    <n v="0"/>
    <n v="0"/>
    <n v="0"/>
    <n v="0"/>
    <n v="0"/>
    <n v="0"/>
    <n v="0"/>
    <n v="0"/>
    <n v="0"/>
    <n v="0"/>
    <n v="5239.4954713183497"/>
    <n v="5079.5855715178013"/>
    <n v="0"/>
    <n v="0"/>
    <n v="0"/>
    <n v="0"/>
    <n v="0"/>
    <n v="0"/>
    <n v="0"/>
    <n v="0"/>
    <n v="0"/>
    <n v="0"/>
    <n v="47155.459241865145"/>
    <n v="45716.270143660215"/>
    <n v="47155.459241865145"/>
    <n v="45716.270143660215"/>
    <n v="0"/>
    <n v="0"/>
    <n v="0"/>
    <n v="0"/>
    <n v="0"/>
    <n v="0"/>
    <n v="0"/>
    <n v="0"/>
    <n v="0"/>
    <n v="0"/>
    <n v="310.5"/>
    <n v="321"/>
    <n v="310.5"/>
    <n v="321"/>
    <n v="0"/>
    <n v="0"/>
    <n v="0"/>
    <n v="0"/>
    <n v="0"/>
    <n v="0"/>
    <n v="0"/>
    <n v="0"/>
    <n v="0"/>
    <n v="0"/>
    <n v="14641770.094599128"/>
    <n v="14674922.716114929"/>
    <n v="14641770.094599128"/>
    <n v="14674922.716114929"/>
  </r>
  <r>
    <x v="8"/>
    <s v="Northwest Mississippi Community College "/>
    <m/>
    <n v="176178"/>
    <x v="6"/>
    <m/>
    <m/>
    <m/>
    <m/>
    <m/>
    <m/>
    <m/>
    <m/>
    <m/>
    <m/>
    <m/>
    <m/>
    <m/>
    <m/>
    <m/>
    <m/>
    <m/>
    <m/>
    <m/>
    <m/>
    <m/>
    <m/>
    <m/>
    <m/>
    <m/>
    <m/>
    <m/>
    <m/>
    <m/>
    <m/>
    <m/>
    <m/>
    <m/>
    <m/>
    <m/>
    <m/>
    <m/>
    <m/>
    <m/>
    <m/>
    <n v="150"/>
    <n v="140"/>
    <n v="51"/>
    <n v="28"/>
    <n v="0"/>
    <n v="0"/>
    <n v="42"/>
    <n v="41"/>
    <m/>
    <m/>
    <m/>
    <m/>
    <m/>
    <m/>
    <m/>
    <m/>
    <m/>
    <m/>
    <n v="12070060"/>
    <n v="12366658"/>
    <n v="0"/>
    <n v="0"/>
    <n v="0"/>
    <n v="0"/>
    <n v="0"/>
    <n v="0"/>
    <n v="0"/>
    <n v="0"/>
    <n v="0"/>
    <n v="0"/>
    <n v="2364"/>
    <n v="2032"/>
    <n v="0"/>
    <n v="0"/>
    <n v="0"/>
    <n v="0"/>
    <n v="0"/>
    <n v="0"/>
    <n v="0"/>
    <n v="0"/>
    <n v="0"/>
    <n v="0"/>
    <n v="5105.7783417935698"/>
    <n v="6085.9537401574808"/>
    <n v="0"/>
    <n v="0"/>
    <n v="0"/>
    <n v="0"/>
    <n v="0"/>
    <n v="0"/>
    <n v="0"/>
    <n v="0"/>
    <n v="0"/>
    <n v="0"/>
    <n v="45952.00507614213"/>
    <n v="54773.583661417324"/>
    <n v="45952.00507614213"/>
    <n v="54773.583661417324"/>
    <n v="0"/>
    <n v="0"/>
    <n v="0"/>
    <n v="0"/>
    <n v="0"/>
    <n v="0"/>
    <n v="0"/>
    <n v="0"/>
    <n v="0"/>
    <n v="0"/>
    <n v="243"/>
    <n v="209"/>
    <n v="243"/>
    <n v="209"/>
    <n v="0"/>
    <n v="0"/>
    <n v="0"/>
    <n v="0"/>
    <n v="0"/>
    <n v="0"/>
    <n v="0"/>
    <n v="0"/>
    <n v="0"/>
    <n v="0"/>
    <n v="11166337.233502537"/>
    <n v="11447678.98523622"/>
    <n v="11166337.233502537"/>
    <n v="11447678.98523622"/>
  </r>
  <r>
    <x v="8"/>
    <s v="Copiah-Lincoln Community College "/>
    <m/>
    <n v="175573"/>
    <x v="7"/>
    <m/>
    <m/>
    <m/>
    <m/>
    <m/>
    <m/>
    <m/>
    <m/>
    <m/>
    <m/>
    <m/>
    <m/>
    <m/>
    <m/>
    <m/>
    <m/>
    <m/>
    <m/>
    <m/>
    <m/>
    <m/>
    <m/>
    <m/>
    <m/>
    <m/>
    <m/>
    <m/>
    <m/>
    <m/>
    <m/>
    <m/>
    <m/>
    <m/>
    <m/>
    <m/>
    <m/>
    <m/>
    <m/>
    <m/>
    <m/>
    <n v="0"/>
    <n v="0"/>
    <n v="115.1"/>
    <n v="117"/>
    <n v="0"/>
    <n v="0"/>
    <n v="0"/>
    <n v="0"/>
    <m/>
    <m/>
    <m/>
    <m/>
    <m/>
    <m/>
    <m/>
    <m/>
    <m/>
    <m/>
    <n v="5412044"/>
    <n v="5529438"/>
    <n v="0"/>
    <n v="0"/>
    <n v="0"/>
    <n v="0"/>
    <n v="0"/>
    <n v="0"/>
    <n v="0"/>
    <n v="0"/>
    <n v="0"/>
    <n v="0"/>
    <n v="1151"/>
    <n v="1170"/>
    <n v="0"/>
    <n v="0"/>
    <n v="0"/>
    <n v="0"/>
    <n v="0"/>
    <n v="0"/>
    <n v="0"/>
    <n v="0"/>
    <n v="0"/>
    <n v="0"/>
    <n v="4702.0364900086879"/>
    <n v="4726.0153846153844"/>
    <n v="0"/>
    <n v="0"/>
    <n v="0"/>
    <n v="0"/>
    <n v="0"/>
    <n v="0"/>
    <n v="0"/>
    <n v="0"/>
    <n v="0"/>
    <n v="0"/>
    <n v="42318.328410078189"/>
    <n v="42534.13846153846"/>
    <n v="42318.328410078189"/>
    <n v="42534.13846153846"/>
    <n v="0"/>
    <n v="0"/>
    <n v="0"/>
    <n v="0"/>
    <n v="0"/>
    <n v="0"/>
    <n v="0"/>
    <n v="0"/>
    <n v="0"/>
    <n v="0"/>
    <n v="115.1"/>
    <n v="117"/>
    <n v="115.1"/>
    <n v="117"/>
    <n v="0"/>
    <n v="0"/>
    <n v="0"/>
    <n v="0"/>
    <n v="0"/>
    <n v="0"/>
    <n v="0"/>
    <n v="0"/>
    <n v="0"/>
    <n v="0"/>
    <n v="4870839.5999999996"/>
    <n v="4976494.2"/>
    <n v="4870839.5999999996"/>
    <n v="4976494.2"/>
  </r>
  <r>
    <x v="8"/>
    <s v="East Central Community College "/>
    <m/>
    <n v="175643"/>
    <x v="7"/>
    <m/>
    <m/>
    <m/>
    <m/>
    <m/>
    <m/>
    <m/>
    <m/>
    <m/>
    <m/>
    <m/>
    <m/>
    <m/>
    <m/>
    <m/>
    <m/>
    <m/>
    <m/>
    <m/>
    <m/>
    <m/>
    <m/>
    <m/>
    <m/>
    <m/>
    <m/>
    <m/>
    <m/>
    <m/>
    <m/>
    <m/>
    <m/>
    <m/>
    <m/>
    <m/>
    <m/>
    <m/>
    <m/>
    <m/>
    <m/>
    <n v="74"/>
    <n v="71"/>
    <n v="0"/>
    <n v="0"/>
    <n v="0"/>
    <n v="0"/>
    <n v="6"/>
    <n v="6"/>
    <m/>
    <m/>
    <m/>
    <m/>
    <m/>
    <m/>
    <m/>
    <m/>
    <m/>
    <m/>
    <n v="3785808"/>
    <n v="3789221"/>
    <n v="0"/>
    <n v="0"/>
    <n v="0"/>
    <n v="0"/>
    <n v="0"/>
    <n v="0"/>
    <n v="0"/>
    <n v="0"/>
    <n v="0"/>
    <n v="0"/>
    <n v="738"/>
    <n v="711"/>
    <n v="0"/>
    <n v="0"/>
    <n v="0"/>
    <n v="0"/>
    <n v="0"/>
    <n v="0"/>
    <n v="0"/>
    <n v="0"/>
    <n v="0"/>
    <n v="0"/>
    <n v="5129.8211382113823"/>
    <n v="5329.4247538677919"/>
    <n v="0"/>
    <n v="0"/>
    <n v="0"/>
    <n v="0"/>
    <n v="0"/>
    <n v="0"/>
    <n v="0"/>
    <n v="0"/>
    <n v="0"/>
    <n v="0"/>
    <n v="46168.390243902439"/>
    <n v="47964.822784810123"/>
    <n v="46168.390243902439"/>
    <n v="47964.822784810123"/>
    <n v="0"/>
    <n v="0"/>
    <n v="0"/>
    <n v="0"/>
    <n v="0"/>
    <n v="0"/>
    <n v="0"/>
    <n v="0"/>
    <n v="0"/>
    <n v="0"/>
    <n v="80"/>
    <n v="77"/>
    <n v="80"/>
    <n v="77"/>
    <n v="0"/>
    <n v="0"/>
    <n v="0"/>
    <n v="0"/>
    <n v="0"/>
    <n v="0"/>
    <n v="0"/>
    <n v="0"/>
    <n v="0"/>
    <n v="0"/>
    <n v="3693471.2195121953"/>
    <n v="3693291.3544303793"/>
    <n v="3693471.2195121953"/>
    <n v="3693291.3544303793"/>
  </r>
  <r>
    <x v="8"/>
    <s v="East Mississippi Community College "/>
    <m/>
    <n v="175652"/>
    <x v="7"/>
    <m/>
    <m/>
    <m/>
    <m/>
    <m/>
    <m/>
    <m/>
    <m/>
    <m/>
    <m/>
    <m/>
    <m/>
    <m/>
    <m/>
    <m/>
    <m/>
    <m/>
    <m/>
    <m/>
    <m/>
    <m/>
    <m/>
    <m/>
    <m/>
    <m/>
    <m/>
    <m/>
    <m/>
    <m/>
    <m/>
    <m/>
    <m/>
    <m/>
    <m/>
    <m/>
    <m/>
    <m/>
    <m/>
    <m/>
    <m/>
    <n v="83"/>
    <n v="81"/>
    <n v="7"/>
    <n v="6"/>
    <n v="0"/>
    <n v="0"/>
    <n v="19.3"/>
    <n v="26.8"/>
    <m/>
    <m/>
    <m/>
    <m/>
    <m/>
    <m/>
    <m/>
    <m/>
    <m/>
    <m/>
    <n v="6119166"/>
    <n v="6154982"/>
    <n v="0"/>
    <n v="0"/>
    <n v="0"/>
    <n v="0"/>
    <n v="0"/>
    <n v="0"/>
    <n v="0"/>
    <n v="0"/>
    <n v="0"/>
    <n v="0"/>
    <n v="1048.5999999999999"/>
    <n v="1110.5999999999999"/>
    <n v="0"/>
    <n v="0"/>
    <n v="0"/>
    <n v="0"/>
    <n v="0"/>
    <n v="0"/>
    <n v="0"/>
    <n v="0"/>
    <n v="0"/>
    <n v="0"/>
    <n v="5835.5578867060849"/>
    <n v="5542.0331352422118"/>
    <n v="0"/>
    <n v="0"/>
    <n v="0"/>
    <n v="0"/>
    <n v="0"/>
    <n v="0"/>
    <n v="0"/>
    <n v="0"/>
    <n v="0"/>
    <n v="0"/>
    <n v="52520.020980354762"/>
    <n v="49878.298217179909"/>
    <n v="52520.020980354762"/>
    <n v="49878.298217179909"/>
    <n v="0"/>
    <n v="0"/>
    <n v="0"/>
    <n v="0"/>
    <n v="0"/>
    <n v="0"/>
    <n v="0"/>
    <n v="0"/>
    <n v="0"/>
    <n v="0"/>
    <n v="109.3"/>
    <n v="113.8"/>
    <n v="109.3"/>
    <n v="113.8"/>
    <n v="0"/>
    <n v="0"/>
    <n v="0"/>
    <n v="0"/>
    <n v="0"/>
    <n v="0"/>
    <n v="0"/>
    <n v="0"/>
    <n v="0"/>
    <n v="0"/>
    <n v="5740438.2931527756"/>
    <n v="5676150.3371150736"/>
    <n v="5740438.2931527756"/>
    <n v="5676150.3371150736"/>
  </r>
  <r>
    <x v="8"/>
    <s v="Holmes Community College "/>
    <m/>
    <n v="175810"/>
    <x v="7"/>
    <m/>
    <m/>
    <m/>
    <m/>
    <m/>
    <m/>
    <m/>
    <m/>
    <m/>
    <m/>
    <m/>
    <m/>
    <m/>
    <m/>
    <m/>
    <m/>
    <m/>
    <m/>
    <m/>
    <m/>
    <m/>
    <m/>
    <m/>
    <m/>
    <m/>
    <m/>
    <m/>
    <m/>
    <m/>
    <m/>
    <m/>
    <m/>
    <m/>
    <m/>
    <m/>
    <m/>
    <m/>
    <m/>
    <m/>
    <m/>
    <n v="97"/>
    <n v="94"/>
    <n v="43"/>
    <n v="40"/>
    <n v="0"/>
    <n v="0"/>
    <n v="24"/>
    <n v="23"/>
    <m/>
    <m/>
    <m/>
    <m/>
    <m/>
    <m/>
    <m/>
    <m/>
    <m/>
    <m/>
    <n v="9234698"/>
    <n v="8918878"/>
    <n v="0"/>
    <n v="0"/>
    <n v="0"/>
    <n v="0"/>
    <n v="0"/>
    <n v="0"/>
    <n v="0"/>
    <n v="0"/>
    <n v="0"/>
    <n v="0"/>
    <n v="1591"/>
    <n v="1522"/>
    <n v="0"/>
    <n v="0"/>
    <n v="0"/>
    <n v="0"/>
    <n v="0"/>
    <n v="0"/>
    <n v="0"/>
    <n v="0"/>
    <n v="0"/>
    <n v="0"/>
    <n v="5804.3356379635452"/>
    <n v="5859.9724047306172"/>
    <n v="0"/>
    <n v="0"/>
    <n v="0"/>
    <n v="0"/>
    <n v="0"/>
    <n v="0"/>
    <n v="0"/>
    <n v="0"/>
    <n v="0"/>
    <n v="0"/>
    <n v="52239.020741671906"/>
    <n v="52739.751642575553"/>
    <n v="52239.020741671906"/>
    <n v="52739.751642575553"/>
    <n v="0"/>
    <n v="0"/>
    <n v="0"/>
    <n v="0"/>
    <n v="0"/>
    <n v="0"/>
    <n v="0"/>
    <n v="0"/>
    <n v="0"/>
    <n v="0"/>
    <n v="164"/>
    <n v="157"/>
    <n v="164"/>
    <n v="157"/>
    <n v="0"/>
    <n v="0"/>
    <n v="0"/>
    <n v="0"/>
    <n v="0"/>
    <n v="0"/>
    <n v="0"/>
    <n v="0"/>
    <n v="0"/>
    <n v="0"/>
    <n v="8567199.4016341921"/>
    <n v="8280141.0078843618"/>
    <n v="8567199.4016341921"/>
    <n v="8280141.0078843618"/>
  </r>
  <r>
    <x v="8"/>
    <s v="Jones County Junior College "/>
    <m/>
    <n v="175883"/>
    <x v="7"/>
    <m/>
    <m/>
    <m/>
    <m/>
    <m/>
    <m/>
    <m/>
    <m/>
    <m/>
    <m/>
    <m/>
    <m/>
    <m/>
    <m/>
    <m/>
    <m/>
    <m/>
    <m/>
    <m/>
    <m/>
    <m/>
    <m/>
    <m/>
    <m/>
    <m/>
    <m/>
    <m/>
    <m/>
    <m/>
    <m/>
    <m/>
    <m/>
    <m/>
    <m/>
    <m/>
    <m/>
    <m/>
    <m/>
    <m/>
    <m/>
    <n v="118.5"/>
    <n v="118.2"/>
    <n v="0"/>
    <n v="0"/>
    <n v="0"/>
    <n v="0"/>
    <n v="17"/>
    <n v="17"/>
    <m/>
    <m/>
    <m/>
    <m/>
    <m/>
    <m/>
    <m/>
    <m/>
    <m/>
    <m/>
    <n v="6948371"/>
    <n v="6975860"/>
    <n v="0"/>
    <n v="0"/>
    <n v="0"/>
    <n v="0"/>
    <n v="0"/>
    <n v="0"/>
    <n v="0"/>
    <n v="0"/>
    <n v="0"/>
    <n v="0"/>
    <n v="1270.5"/>
    <n v="1267.8"/>
    <n v="0"/>
    <n v="0"/>
    <n v="0"/>
    <n v="0"/>
    <n v="0"/>
    <n v="0"/>
    <n v="0"/>
    <n v="0"/>
    <n v="0"/>
    <n v="0"/>
    <n v="5469.0051160960256"/>
    <n v="5502.3347531156332"/>
    <n v="0"/>
    <n v="0"/>
    <n v="0"/>
    <n v="0"/>
    <n v="0"/>
    <n v="0"/>
    <n v="0"/>
    <n v="0"/>
    <n v="0"/>
    <n v="0"/>
    <n v="49221.046044864233"/>
    <n v="49521.012778040698"/>
    <n v="49221.046044864233"/>
    <n v="49521.012778040698"/>
    <n v="0"/>
    <n v="0"/>
    <n v="0"/>
    <n v="0"/>
    <n v="0"/>
    <n v="0"/>
    <n v="0"/>
    <n v="0"/>
    <n v="0"/>
    <n v="0"/>
    <n v="135.5"/>
    <n v="135.19999999999999"/>
    <n v="135.5"/>
    <n v="135.19999999999999"/>
    <n v="0"/>
    <n v="0"/>
    <n v="0"/>
    <n v="0"/>
    <n v="0"/>
    <n v="0"/>
    <n v="0"/>
    <n v="0"/>
    <n v="0"/>
    <n v="0"/>
    <n v="6669451.7390791038"/>
    <n v="6695240.9275911022"/>
    <n v="6669451.7390791038"/>
    <n v="6695240.9275911022"/>
  </r>
  <r>
    <x v="8"/>
    <s v="Meridian Community College "/>
    <m/>
    <n v="175935"/>
    <x v="7"/>
    <m/>
    <m/>
    <m/>
    <m/>
    <m/>
    <m/>
    <m/>
    <m/>
    <m/>
    <m/>
    <m/>
    <m/>
    <m/>
    <m/>
    <m/>
    <m/>
    <m/>
    <m/>
    <m/>
    <m/>
    <m/>
    <m/>
    <m/>
    <m/>
    <m/>
    <m/>
    <m/>
    <m/>
    <m/>
    <m/>
    <m/>
    <m/>
    <m/>
    <m/>
    <m/>
    <m/>
    <m/>
    <m/>
    <m/>
    <m/>
    <n v="55.5"/>
    <n v="55"/>
    <n v="39"/>
    <n v="38"/>
    <n v="0"/>
    <n v="0"/>
    <n v="65.2"/>
    <n v="68.2"/>
    <m/>
    <m/>
    <m/>
    <m/>
    <m/>
    <m/>
    <m/>
    <m/>
    <m/>
    <m/>
    <n v="7488366"/>
    <n v="7367237"/>
    <n v="0"/>
    <n v="0"/>
    <n v="0"/>
    <n v="0"/>
    <n v="0"/>
    <n v="0"/>
    <n v="0"/>
    <n v="0"/>
    <n v="0"/>
    <n v="0"/>
    <n v="1671.9"/>
    <n v="1693.4"/>
    <n v="0"/>
    <n v="0"/>
    <n v="0"/>
    <n v="0"/>
    <n v="0"/>
    <n v="0"/>
    <n v="0"/>
    <n v="0"/>
    <n v="0"/>
    <n v="0"/>
    <n v="4478.955679167414"/>
    <n v="4350.5592299515765"/>
    <n v="0"/>
    <n v="0"/>
    <n v="0"/>
    <n v="0"/>
    <n v="0"/>
    <n v="0"/>
    <n v="0"/>
    <n v="0"/>
    <n v="0"/>
    <n v="0"/>
    <n v="40310.601112506723"/>
    <n v="39155.03306956419"/>
    <n v="40310.601112506723"/>
    <n v="39155.03306956419"/>
    <n v="0"/>
    <n v="0"/>
    <n v="0"/>
    <n v="0"/>
    <n v="0"/>
    <n v="0"/>
    <n v="0"/>
    <n v="0"/>
    <n v="0"/>
    <n v="0"/>
    <n v="159.69999999999999"/>
    <n v="161.19999999999999"/>
    <n v="159.69999999999999"/>
    <n v="161.19999999999999"/>
    <n v="0"/>
    <n v="0"/>
    <n v="0"/>
    <n v="0"/>
    <n v="0"/>
    <n v="0"/>
    <n v="0"/>
    <n v="0"/>
    <n v="0"/>
    <n v="0"/>
    <n v="6437602.9976673229"/>
    <n v="6311791.3308137469"/>
    <n v="6437602.9976673229"/>
    <n v="6311791.3308137469"/>
  </r>
  <r>
    <x v="8"/>
    <s v="Mississippi Delta Community College "/>
    <m/>
    <n v="176008"/>
    <x v="7"/>
    <m/>
    <m/>
    <m/>
    <m/>
    <m/>
    <m/>
    <m/>
    <m/>
    <m/>
    <m/>
    <m/>
    <m/>
    <m/>
    <m/>
    <m/>
    <m/>
    <m/>
    <m/>
    <m/>
    <m/>
    <m/>
    <m/>
    <m/>
    <m/>
    <m/>
    <m/>
    <m/>
    <m/>
    <m/>
    <m/>
    <m/>
    <m/>
    <m/>
    <m/>
    <m/>
    <m/>
    <m/>
    <m/>
    <m/>
    <m/>
    <n v="86.5"/>
    <n v="83.9"/>
    <n v="15.5"/>
    <n v="15.7"/>
    <n v="3"/>
    <n v="2.6"/>
    <n v="6.5"/>
    <n v="4.5"/>
    <m/>
    <m/>
    <m/>
    <m/>
    <m/>
    <m/>
    <m/>
    <m/>
    <m/>
    <m/>
    <n v="5503860"/>
    <n v="5407458"/>
    <n v="0"/>
    <n v="0"/>
    <n v="0"/>
    <n v="0"/>
    <n v="0"/>
    <n v="0"/>
    <n v="0"/>
    <n v="0"/>
    <n v="0"/>
    <n v="0"/>
    <n v="1044.5"/>
    <n v="994.7"/>
    <n v="0"/>
    <n v="0"/>
    <n v="0"/>
    <n v="0"/>
    <n v="0"/>
    <n v="0"/>
    <n v="0"/>
    <n v="0"/>
    <n v="0"/>
    <n v="0"/>
    <n v="5269.3729056965058"/>
    <n v="5436.2702322308232"/>
    <n v="0"/>
    <n v="0"/>
    <n v="0"/>
    <n v="0"/>
    <n v="0"/>
    <n v="0"/>
    <n v="0"/>
    <n v="0"/>
    <n v="0"/>
    <n v="0"/>
    <n v="47424.356151268556"/>
    <n v="48926.432090077411"/>
    <n v="47424.356151268556"/>
    <n v="48926.432090077411"/>
    <n v="0"/>
    <n v="0"/>
    <n v="0"/>
    <n v="0"/>
    <n v="0"/>
    <n v="0"/>
    <n v="0"/>
    <n v="0"/>
    <n v="0"/>
    <n v="0"/>
    <n v="111.5"/>
    <n v="106.7"/>
    <n v="111.5"/>
    <n v="106.7"/>
    <n v="0"/>
    <n v="0"/>
    <n v="0"/>
    <n v="0"/>
    <n v="0"/>
    <n v="0"/>
    <n v="0"/>
    <n v="0"/>
    <n v="0"/>
    <n v="0"/>
    <n v="5287815.7108664438"/>
    <n v="5220450.3040112602"/>
    <n v="5287815.7108664438"/>
    <n v="5220450.3040112602"/>
  </r>
  <r>
    <x v="8"/>
    <s v="Northeast Mississippi Community College "/>
    <m/>
    <n v="176169"/>
    <x v="7"/>
    <m/>
    <m/>
    <m/>
    <m/>
    <m/>
    <m/>
    <m/>
    <m/>
    <m/>
    <m/>
    <m/>
    <m/>
    <m/>
    <m/>
    <m/>
    <m/>
    <m/>
    <m/>
    <m/>
    <m/>
    <m/>
    <m/>
    <m/>
    <m/>
    <m/>
    <m/>
    <m/>
    <m/>
    <m/>
    <m/>
    <m/>
    <m/>
    <m/>
    <m/>
    <m/>
    <m/>
    <m/>
    <m/>
    <m/>
    <m/>
    <n v="65"/>
    <n v="62"/>
    <n v="47"/>
    <n v="45"/>
    <n v="5"/>
    <n v="6"/>
    <n v="16"/>
    <n v="15"/>
    <m/>
    <m/>
    <m/>
    <m/>
    <m/>
    <m/>
    <m/>
    <m/>
    <m/>
    <m/>
    <n v="6945800"/>
    <n v="6990602"/>
    <n v="0"/>
    <n v="0"/>
    <n v="0"/>
    <n v="0"/>
    <n v="0"/>
    <n v="0"/>
    <n v="0"/>
    <n v="0"/>
    <n v="0"/>
    <n v="0"/>
    <n v="1302"/>
    <n v="1254"/>
    <n v="0"/>
    <n v="0"/>
    <n v="0"/>
    <n v="0"/>
    <n v="0"/>
    <n v="0"/>
    <n v="0"/>
    <n v="0"/>
    <n v="0"/>
    <n v="0"/>
    <n v="5334.715821812596"/>
    <n v="5574.6427432216906"/>
    <n v="0"/>
    <n v="0"/>
    <n v="0"/>
    <n v="0"/>
    <n v="0"/>
    <n v="0"/>
    <n v="0"/>
    <n v="0"/>
    <n v="0"/>
    <n v="0"/>
    <n v="48012.442396313367"/>
    <n v="50171.784688995212"/>
    <n v="48012.442396313367"/>
    <n v="50171.784688995212"/>
    <n v="0"/>
    <n v="0"/>
    <n v="0"/>
    <n v="0"/>
    <n v="0"/>
    <n v="0"/>
    <n v="0"/>
    <n v="0"/>
    <n v="0"/>
    <n v="0"/>
    <n v="133"/>
    <n v="128"/>
    <n v="133"/>
    <n v="128"/>
    <n v="0"/>
    <n v="0"/>
    <n v="0"/>
    <n v="0"/>
    <n v="0"/>
    <n v="0"/>
    <n v="0"/>
    <n v="0"/>
    <n v="0"/>
    <n v="0"/>
    <n v="6385654.8387096776"/>
    <n v="6421988.4401913872"/>
    <n v="6385654.8387096776"/>
    <n v="6421988.4401913872"/>
  </r>
  <r>
    <x v="8"/>
    <s v="Pearl River Community College "/>
    <m/>
    <n v="176239"/>
    <x v="7"/>
    <m/>
    <m/>
    <m/>
    <m/>
    <m/>
    <m/>
    <m/>
    <m/>
    <m/>
    <m/>
    <m/>
    <m/>
    <m/>
    <m/>
    <m/>
    <m/>
    <m/>
    <m/>
    <m/>
    <m/>
    <m/>
    <m/>
    <m/>
    <m/>
    <m/>
    <m/>
    <m/>
    <m/>
    <m/>
    <m/>
    <m/>
    <m/>
    <m/>
    <m/>
    <m/>
    <m/>
    <m/>
    <m/>
    <m/>
    <m/>
    <n v="188"/>
    <n v="187"/>
    <n v="0"/>
    <n v="0"/>
    <n v="0"/>
    <n v="0"/>
    <n v="0"/>
    <n v="0"/>
    <m/>
    <m/>
    <m/>
    <m/>
    <m/>
    <m/>
    <m/>
    <m/>
    <m/>
    <m/>
    <n v="10865917"/>
    <n v="11012075"/>
    <n v="0"/>
    <n v="0"/>
    <n v="0"/>
    <n v="0"/>
    <n v="0"/>
    <n v="0"/>
    <n v="0"/>
    <n v="0"/>
    <n v="0"/>
    <n v="0"/>
    <n v="1692"/>
    <n v="1683"/>
    <n v="0"/>
    <n v="0"/>
    <n v="0"/>
    <n v="0"/>
    <n v="0"/>
    <n v="0"/>
    <n v="0"/>
    <n v="0"/>
    <n v="0"/>
    <n v="0"/>
    <n v="6421.9367612293145"/>
    <n v="6543.1224004753412"/>
    <n v="0"/>
    <n v="0"/>
    <n v="0"/>
    <n v="0"/>
    <n v="0"/>
    <n v="0"/>
    <n v="0"/>
    <n v="0"/>
    <n v="0"/>
    <n v="0"/>
    <n v="57797.430851063829"/>
    <n v="58888.101604278068"/>
    <n v="57797.430851063829"/>
    <n v="58888.101604278068"/>
    <n v="0"/>
    <n v="0"/>
    <n v="0"/>
    <n v="0"/>
    <n v="0"/>
    <n v="0"/>
    <n v="0"/>
    <n v="0"/>
    <n v="0"/>
    <n v="0"/>
    <n v="188"/>
    <n v="187"/>
    <n v="188"/>
    <n v="187"/>
    <n v="0"/>
    <n v="0"/>
    <n v="0"/>
    <n v="0"/>
    <n v="0"/>
    <n v="0"/>
    <n v="0"/>
    <n v="0"/>
    <n v="0"/>
    <n v="0"/>
    <n v="10865917"/>
    <n v="11012074.999999998"/>
    <n v="10865917"/>
    <n v="11012074.999999998"/>
  </r>
  <r>
    <x v="8"/>
    <s v="Coahoma Community College "/>
    <m/>
    <n v="175519"/>
    <x v="8"/>
    <m/>
    <m/>
    <m/>
    <m/>
    <m/>
    <m/>
    <m/>
    <m/>
    <m/>
    <m/>
    <m/>
    <m/>
    <m/>
    <m/>
    <m/>
    <m/>
    <m/>
    <m/>
    <m/>
    <m/>
    <m/>
    <m/>
    <m/>
    <m/>
    <m/>
    <m/>
    <m/>
    <m/>
    <m/>
    <m/>
    <m/>
    <m/>
    <m/>
    <m/>
    <m/>
    <m/>
    <m/>
    <m/>
    <m/>
    <m/>
    <n v="48"/>
    <n v="30"/>
    <n v="5"/>
    <n v="27"/>
    <n v="2"/>
    <n v="0"/>
    <n v="15"/>
    <n v="18"/>
    <m/>
    <m/>
    <m/>
    <m/>
    <m/>
    <m/>
    <m/>
    <m/>
    <m/>
    <m/>
    <n v="3356659"/>
    <n v="3648788"/>
    <n v="0"/>
    <n v="0"/>
    <n v="0"/>
    <n v="0"/>
    <n v="0"/>
    <n v="0"/>
    <n v="0"/>
    <n v="0"/>
    <n v="0"/>
    <n v="0"/>
    <n v="684"/>
    <n v="756"/>
    <n v="0"/>
    <n v="0"/>
    <n v="0"/>
    <n v="0"/>
    <n v="0"/>
    <n v="0"/>
    <n v="0"/>
    <n v="0"/>
    <n v="0"/>
    <n v="0"/>
    <n v="4907.396198830409"/>
    <n v="4826.4391534391534"/>
    <n v="0"/>
    <n v="0"/>
    <n v="0"/>
    <n v="0"/>
    <n v="0"/>
    <n v="0"/>
    <n v="0"/>
    <n v="0"/>
    <n v="0"/>
    <n v="0"/>
    <n v="44166.56578947368"/>
    <n v="43437.952380952382"/>
    <n v="44166.56578947368"/>
    <n v="43437.952380952382"/>
    <n v="0"/>
    <n v="0"/>
    <n v="0"/>
    <n v="0"/>
    <n v="0"/>
    <n v="0"/>
    <n v="0"/>
    <n v="0"/>
    <n v="0"/>
    <n v="0"/>
    <n v="70"/>
    <n v="75"/>
    <n v="70"/>
    <n v="75"/>
    <n v="0"/>
    <n v="0"/>
    <n v="0"/>
    <n v="0"/>
    <n v="0"/>
    <n v="0"/>
    <n v="0"/>
    <n v="0"/>
    <n v="0"/>
    <n v="0"/>
    <n v="3091659.6052631577"/>
    <n v="3257846.4285714286"/>
    <n v="3091659.6052631577"/>
    <n v="3257846.4285714286"/>
  </r>
  <r>
    <x v="8"/>
    <s v="Southwest Mississippi Community College"/>
    <m/>
    <n v="176354"/>
    <x v="8"/>
    <m/>
    <m/>
    <m/>
    <m/>
    <m/>
    <m/>
    <m/>
    <m/>
    <m/>
    <m/>
    <m/>
    <m/>
    <m/>
    <m/>
    <m/>
    <m/>
    <m/>
    <m/>
    <m/>
    <m/>
    <m/>
    <m/>
    <m/>
    <m/>
    <m/>
    <m/>
    <m/>
    <m/>
    <m/>
    <m/>
    <m/>
    <m/>
    <m/>
    <m/>
    <m/>
    <m/>
    <m/>
    <m/>
    <m/>
    <m/>
    <n v="63"/>
    <n v="62"/>
    <n v="3"/>
    <n v="5"/>
    <n v="8"/>
    <n v="6"/>
    <n v="1"/>
    <n v="1"/>
    <m/>
    <m/>
    <m/>
    <m/>
    <m/>
    <m/>
    <m/>
    <m/>
    <m/>
    <m/>
    <n v="4356008"/>
    <n v="4218922"/>
    <n v="0"/>
    <n v="0"/>
    <n v="0"/>
    <n v="0"/>
    <n v="0"/>
    <n v="0"/>
    <n v="0"/>
    <n v="0"/>
    <n v="0"/>
    <n v="0"/>
    <n v="697"/>
    <n v="686"/>
    <n v="0"/>
    <n v="0"/>
    <n v="0"/>
    <n v="0"/>
    <n v="0"/>
    <n v="0"/>
    <n v="0"/>
    <n v="0"/>
    <n v="0"/>
    <n v="0"/>
    <n v="6249.6527977044479"/>
    <n v="6150.0320699708454"/>
    <n v="0"/>
    <n v="0"/>
    <n v="0"/>
    <n v="0"/>
    <n v="0"/>
    <n v="0"/>
    <n v="0"/>
    <n v="0"/>
    <n v="0"/>
    <n v="0"/>
    <n v="56246.87517934003"/>
    <n v="55350.28862973761"/>
    <n v="56246.87517934003"/>
    <n v="55350.28862973761"/>
    <n v="0"/>
    <n v="0"/>
    <n v="0"/>
    <n v="0"/>
    <n v="0"/>
    <n v="0"/>
    <n v="0"/>
    <n v="0"/>
    <n v="0"/>
    <n v="0"/>
    <n v="75"/>
    <n v="74"/>
    <n v="75"/>
    <n v="74"/>
    <n v="0"/>
    <n v="0"/>
    <n v="0"/>
    <n v="0"/>
    <n v="0"/>
    <n v="0"/>
    <n v="0"/>
    <n v="0"/>
    <n v="0"/>
    <n v="0"/>
    <n v="4218515.6384505024"/>
    <n v="4095921.3586005829"/>
    <n v="4218515.6384505024"/>
    <n v="4095921.3586005829"/>
  </r>
  <r>
    <x v="9"/>
    <s v="North Carolina State University "/>
    <m/>
    <n v="199193"/>
    <x v="0"/>
    <n v="396"/>
    <n v="395"/>
    <n v="0"/>
    <n v="0"/>
    <n v="0"/>
    <n v="0"/>
    <n v="102"/>
    <n v="94"/>
    <n v="312"/>
    <n v="317"/>
    <n v="0"/>
    <n v="0"/>
    <n v="0"/>
    <n v="0"/>
    <n v="70"/>
    <n v="65"/>
    <n v="215"/>
    <n v="198"/>
    <n v="0"/>
    <n v="0"/>
    <n v="0"/>
    <n v="0"/>
    <n v="56"/>
    <n v="54"/>
    <n v="1"/>
    <n v="0"/>
    <n v="0"/>
    <n v="0"/>
    <n v="0"/>
    <n v="0"/>
    <n v="1"/>
    <n v="1"/>
    <n v="250"/>
    <n v="278"/>
    <n v="0"/>
    <n v="0"/>
    <n v="0"/>
    <n v="0"/>
    <n v="87"/>
    <n v="442"/>
    <m/>
    <m/>
    <m/>
    <m/>
    <m/>
    <m/>
    <m/>
    <m/>
    <n v="63068480"/>
    <n v="62918859"/>
    <n v="34378521"/>
    <n v="34761959"/>
    <n v="21440595"/>
    <n v="20603490"/>
    <n v="113263"/>
    <n v="105000"/>
    <n v="21330801"/>
    <n v="38297396"/>
    <m/>
    <m/>
    <n v="4788"/>
    <n v="4683"/>
    <n v="3648"/>
    <n v="3633"/>
    <n v="2607"/>
    <n v="2430"/>
    <n v="21"/>
    <n v="12"/>
    <n v="3294"/>
    <n v="7806"/>
    <n v="0"/>
    <n v="0"/>
    <n v="13172.197159565581"/>
    <n v="13435.588084561179"/>
    <n v="9423.9366776315783"/>
    <n v="9568.3894852738777"/>
    <n v="8224.2405063291135"/>
    <n v="8478.8024691358023"/>
    <n v="5393.4761904761908"/>
    <n v="8750"/>
    <n v="6475.6530054644809"/>
    <n v="4906.1486036382266"/>
    <n v="0"/>
    <n v="0"/>
    <n v="118549.77443609023"/>
    <n v="120920.29276105062"/>
    <n v="84815.430098684199"/>
    <n v="86115.505367464895"/>
    <n v="74018.164556962016"/>
    <n v="76309.222222222219"/>
    <n v="48541.285714285717"/>
    <n v="78750"/>
    <n v="58280.87704918033"/>
    <n v="44155.33743274404"/>
    <n v="0"/>
    <n v="0"/>
    <n v="88076.471609939152"/>
    <n v="77617.496291811854"/>
    <n v="498"/>
    <n v="489"/>
    <n v="382"/>
    <n v="382"/>
    <n v="271"/>
    <n v="252"/>
    <n v="2"/>
    <n v="1"/>
    <n v="337"/>
    <n v="720"/>
    <n v="0"/>
    <n v="0"/>
    <n v="1490"/>
    <n v="1844"/>
    <n v="59037787.669172935"/>
    <n v="59130023.160153754"/>
    <n v="32399494.297697365"/>
    <n v="32896123.050371591"/>
    <n v="20058922.594936706"/>
    <n v="19229924"/>
    <n v="97082.571428571435"/>
    <n v="78750"/>
    <n v="19640655.565573771"/>
    <n v="31791842.951575708"/>
    <n v="0"/>
    <n v="0"/>
    <n v="131233942.69880934"/>
    <n v="143126663.16210106"/>
  </r>
  <r>
    <x v="9"/>
    <s v="University of North Carolina at Chapel Hill "/>
    <m/>
    <n v="199120"/>
    <x v="0"/>
    <n v="451"/>
    <n v="432"/>
    <n v="0"/>
    <n v="0"/>
    <n v="0"/>
    <n v="0"/>
    <n v="96"/>
    <n v="94"/>
    <n v="278"/>
    <n v="283"/>
    <n v="0"/>
    <n v="0"/>
    <n v="0"/>
    <n v="0"/>
    <n v="67"/>
    <n v="81"/>
    <n v="260"/>
    <n v="252"/>
    <n v="0"/>
    <n v="0"/>
    <n v="0"/>
    <n v="0"/>
    <n v="56"/>
    <n v="54"/>
    <n v="4"/>
    <n v="5"/>
    <n v="0"/>
    <n v="0"/>
    <n v="0"/>
    <n v="0"/>
    <n v="1"/>
    <n v="0"/>
    <n v="249"/>
    <n v="254"/>
    <n v="0"/>
    <n v="0"/>
    <n v="0"/>
    <n v="0"/>
    <n v="168"/>
    <n v="252"/>
    <m/>
    <m/>
    <m/>
    <m/>
    <m/>
    <m/>
    <m/>
    <m/>
    <n v="83105266"/>
    <n v="80200898"/>
    <n v="35065157"/>
    <n v="37897226"/>
    <n v="27573819"/>
    <n v="26828327"/>
    <n v="370400"/>
    <n v="546000"/>
    <n v="34258725"/>
    <n v="37680981"/>
    <m/>
    <m/>
    <n v="5211"/>
    <n v="5016"/>
    <n v="3306"/>
    <n v="3519"/>
    <n v="3012"/>
    <n v="2916"/>
    <n v="48"/>
    <n v="45"/>
    <n v="4257"/>
    <n v="5310"/>
    <n v="0"/>
    <n v="0"/>
    <n v="15948.045672615621"/>
    <n v="15989.014752791069"/>
    <n v="10606.520568663036"/>
    <n v="10769.316851378233"/>
    <n v="9154.6543824701203"/>
    <n v="9200.3864883401911"/>
    <n v="7716.666666666667"/>
    <n v="12133.333333333334"/>
    <n v="8047.6215644820295"/>
    <n v="7096.2299435028244"/>
    <n v="0"/>
    <n v="0"/>
    <n v="143532.41105354059"/>
    <n v="143901.13277511962"/>
    <n v="95458.685117967325"/>
    <n v="96923.851662404093"/>
    <n v="82391.889442231084"/>
    <n v="82803.478395061713"/>
    <n v="69450"/>
    <n v="109200"/>
    <n v="72428.594080338269"/>
    <n v="63866.069491525421"/>
    <n v="0"/>
    <n v="0"/>
    <n v="103086.67853204385"/>
    <n v="99105.081075822352"/>
    <n v="547"/>
    <n v="526"/>
    <n v="345"/>
    <n v="364"/>
    <n v="316"/>
    <n v="306"/>
    <n v="5"/>
    <n v="5"/>
    <n v="417"/>
    <n v="506"/>
    <n v="0"/>
    <n v="0"/>
    <n v="1630"/>
    <n v="1707"/>
    <n v="78512228.846286699"/>
    <n v="75691995.839712918"/>
    <n v="32933246.365698729"/>
    <n v="35280282.005115092"/>
    <n v="26035837.063745022"/>
    <n v="25337864.388888884"/>
    <n v="347250"/>
    <n v="546000"/>
    <n v="30202723.731501058"/>
    <n v="32316231.162711862"/>
    <n v="0"/>
    <n v="0"/>
    <n v="168031286.00723147"/>
    <n v="169172373.39642876"/>
  </r>
  <r>
    <x v="9"/>
    <s v="University of North Carolina at Greensboro"/>
    <s v="Met the criteria for Four-Year 2 in 2014-15."/>
    <n v="199148"/>
    <x v="0"/>
    <n v="138"/>
    <n v="150"/>
    <n v="24"/>
    <n v="25"/>
    <n v="0"/>
    <n v="0"/>
    <n v="7"/>
    <n v="5"/>
    <n v="239"/>
    <n v="236"/>
    <n v="16"/>
    <n v="14"/>
    <n v="0"/>
    <n v="0"/>
    <n v="2"/>
    <n v="9"/>
    <n v="115"/>
    <n v="115"/>
    <n v="1"/>
    <n v="3"/>
    <n v="0"/>
    <n v="0"/>
    <n v="0"/>
    <n v="7"/>
    <n v="2"/>
    <n v="3"/>
    <n v="0"/>
    <n v="1"/>
    <n v="0"/>
    <n v="0"/>
    <n v="0"/>
    <n v="2"/>
    <n v="187"/>
    <n v="139"/>
    <n v="19"/>
    <n v="15"/>
    <n v="0"/>
    <n v="0"/>
    <n v="44"/>
    <n v="30"/>
    <m/>
    <m/>
    <m/>
    <m/>
    <m/>
    <m/>
    <m/>
    <m/>
    <n v="18427568"/>
    <n v="19126442"/>
    <n v="19588087"/>
    <n v="19702046"/>
    <n v="8096497"/>
    <n v="8649789"/>
    <n v="189000"/>
    <n v="311095"/>
    <n v="12072614"/>
    <n v="8643060"/>
    <m/>
    <m/>
    <n v="1566"/>
    <n v="1660"/>
    <n v="2335"/>
    <n v="2372"/>
    <n v="1045"/>
    <n v="1149"/>
    <n v="18"/>
    <n v="61"/>
    <n v="2401"/>
    <n v="1761"/>
    <n v="0"/>
    <n v="0"/>
    <n v="11767.284802043423"/>
    <n v="11521.953012048192"/>
    <n v="8388.9023554603846"/>
    <n v="8306.0902192242829"/>
    <n v="7747.8440191387563"/>
    <n v="7528.1018276762406"/>
    <n v="10500"/>
    <n v="5099.9180327868853"/>
    <n v="5028.1607663473551"/>
    <n v="4908.0408858603068"/>
    <n v="0"/>
    <n v="0"/>
    <n v="105905.5632183908"/>
    <n v="103697.57710843373"/>
    <n v="75500.121199143468"/>
    <n v="74754.811973018543"/>
    <n v="69730.596172248799"/>
    <n v="67752.916449086159"/>
    <n v="94500"/>
    <n v="45899.262295081964"/>
    <n v="45253.446897126196"/>
    <n v="44172.367972742759"/>
    <n v="0"/>
    <n v="0"/>
    <n v="71653.252156612507"/>
    <n v="72810.724161035556"/>
    <n v="169"/>
    <n v="180"/>
    <n v="257"/>
    <n v="259"/>
    <n v="116"/>
    <n v="125"/>
    <n v="2"/>
    <n v="6"/>
    <n v="250"/>
    <n v="184"/>
    <n v="0"/>
    <n v="0"/>
    <n v="794"/>
    <n v="754"/>
    <n v="17898040.183908045"/>
    <n v="18665563.879518073"/>
    <n v="19403531.14817987"/>
    <n v="19361496.301011801"/>
    <n v="8088749.1559808608"/>
    <n v="8469114.5561357699"/>
    <n v="189000"/>
    <n v="275395.57377049176"/>
    <n v="11313361.724281549"/>
    <n v="8127715.706984668"/>
    <n v="0"/>
    <n v="0"/>
    <n v="56892682.212350331"/>
    <n v="54899286.017420806"/>
  </r>
  <r>
    <x v="9"/>
    <s v="East Carolina University "/>
    <m/>
    <n v="198464"/>
    <x v="1"/>
    <n v="160"/>
    <n v="169"/>
    <n v="0"/>
    <n v="0"/>
    <n v="6"/>
    <n v="4"/>
    <n v="55"/>
    <n v="44"/>
    <n v="363"/>
    <n v="366"/>
    <n v="0"/>
    <n v="0"/>
    <n v="1"/>
    <n v="1"/>
    <n v="74"/>
    <n v="55"/>
    <n v="217"/>
    <n v="224"/>
    <n v="0"/>
    <n v="0"/>
    <n v="0"/>
    <n v="0"/>
    <n v="42"/>
    <n v="19"/>
    <n v="8"/>
    <n v="4"/>
    <n v="0"/>
    <n v="0"/>
    <n v="0"/>
    <n v="0"/>
    <n v="1"/>
    <n v="0"/>
    <n v="242"/>
    <n v="241"/>
    <n v="0"/>
    <n v="1"/>
    <n v="0"/>
    <n v="0"/>
    <n v="79"/>
    <n v="50"/>
    <m/>
    <m/>
    <m/>
    <m/>
    <m/>
    <m/>
    <m/>
    <m/>
    <n v="22452540"/>
    <n v="22006270"/>
    <n v="34179786"/>
    <n v="33105541"/>
    <n v="18223014"/>
    <n v="16806936"/>
    <n v="614074"/>
    <n v="270266"/>
    <n v="20222991"/>
    <n v="16356186"/>
    <m/>
    <m/>
    <n v="2166"/>
    <n v="2093"/>
    <n v="4166"/>
    <n v="3965"/>
    <n v="2457"/>
    <n v="2244"/>
    <n v="84"/>
    <n v="36"/>
    <n v="3126"/>
    <n v="2779"/>
    <n v="0"/>
    <n v="0"/>
    <n v="10365.90027700831"/>
    <n v="10514.223602484471"/>
    <n v="8204.4613538166104"/>
    <n v="8349.4428751576288"/>
    <n v="7416.7741147741144"/>
    <n v="7489.7219251336901"/>
    <n v="7310.4047619047615"/>
    <n v="7507.3888888888887"/>
    <n v="6469.2869481765838"/>
    <n v="5885.6372795969774"/>
    <n v="0"/>
    <n v="0"/>
    <n v="93293.102493074781"/>
    <n v="94628.012422360247"/>
    <n v="73840.152184349499"/>
    <n v="75144.985876418665"/>
    <n v="66750.967032967033"/>
    <n v="67407.497326203214"/>
    <n v="65793.642857142855"/>
    <n v="67566.5"/>
    <n v="58223.582533589251"/>
    <n v="52970.735516372799"/>
    <n v="0"/>
    <n v="0"/>
    <n v="71738.922714943517"/>
    <n v="71615.624241552709"/>
    <n v="221"/>
    <n v="217"/>
    <n v="438"/>
    <n v="422"/>
    <n v="259"/>
    <n v="243"/>
    <n v="9"/>
    <n v="4"/>
    <n v="321"/>
    <n v="292"/>
    <n v="0"/>
    <n v="0"/>
    <n v="1248"/>
    <n v="1178"/>
    <n v="20617775.650969528"/>
    <n v="20534278.695652172"/>
    <n v="32341986.65674508"/>
    <n v="31711184.039848678"/>
    <n v="17288500.46153846"/>
    <n v="16380021.85026738"/>
    <n v="592142.78571428568"/>
    <n v="270266"/>
    <n v="18689769.99328215"/>
    <n v="15467454.770780858"/>
    <n v="0"/>
    <n v="0"/>
    <n v="89530175.548249513"/>
    <n v="84363205.356549084"/>
  </r>
  <r>
    <x v="9"/>
    <s v="University of North Carolina at Charlotte"/>
    <s v="Reclassified: Met the criteria for Four-Year 1 in 2012-13, 2013-14, and 2014-15."/>
    <n v="199139"/>
    <x v="0"/>
    <n v="189"/>
    <n v="201"/>
    <n v="0"/>
    <n v="0"/>
    <n v="0"/>
    <n v="0"/>
    <n v="9"/>
    <n v="8"/>
    <n v="318"/>
    <n v="325"/>
    <n v="0"/>
    <n v="0"/>
    <n v="0"/>
    <n v="0"/>
    <n v="5"/>
    <n v="3"/>
    <n v="191"/>
    <n v="174"/>
    <n v="0"/>
    <n v="0"/>
    <n v="0"/>
    <n v="0"/>
    <n v="4"/>
    <n v="3"/>
    <n v="0"/>
    <n v="0"/>
    <n v="0"/>
    <n v="0"/>
    <n v="0"/>
    <n v="0"/>
    <n v="0"/>
    <n v="0"/>
    <n v="229"/>
    <n v="236"/>
    <n v="0"/>
    <n v="4"/>
    <n v="1"/>
    <n v="1"/>
    <n v="70"/>
    <n v="66"/>
    <m/>
    <m/>
    <m/>
    <m/>
    <m/>
    <m/>
    <m/>
    <m/>
    <n v="22574263"/>
    <n v="23962402"/>
    <n v="26051793"/>
    <n v="26732859"/>
    <n v="14324823"/>
    <n v="13056401"/>
    <m/>
    <n v="0"/>
    <n v="15500754"/>
    <n v="16355930"/>
    <m/>
    <m/>
    <n v="1809"/>
    <n v="1905"/>
    <n v="2922"/>
    <n v="2961"/>
    <n v="1767"/>
    <n v="1602"/>
    <n v="0"/>
    <n v="0"/>
    <n v="2912"/>
    <n v="2967"/>
    <n v="0"/>
    <n v="0"/>
    <n v="12478.862907683802"/>
    <n v="12578.68871391076"/>
    <n v="8915.7402464065708"/>
    <n v="9028.3211752786228"/>
    <n v="8106.8607809847199"/>
    <n v="8150.0630461922601"/>
    <n v="0"/>
    <n v="0"/>
    <n v="5323.0611263736264"/>
    <n v="5512.6154364678123"/>
    <n v="0"/>
    <n v="0"/>
    <n v="112309.76616915422"/>
    <n v="113208.19842519684"/>
    <n v="80241.662217659134"/>
    <n v="81254.890577507613"/>
    <n v="72961.747028862475"/>
    <n v="73350.567415730344"/>
    <n v="0"/>
    <n v="0"/>
    <n v="47907.550137362639"/>
    <n v="49613.538928210313"/>
    <n v="0"/>
    <n v="0"/>
    <n v="75546.453060662796"/>
    <n v="76911.385371041586"/>
    <n v="198"/>
    <n v="209"/>
    <n v="323"/>
    <n v="328"/>
    <n v="195"/>
    <n v="177"/>
    <n v="0"/>
    <n v="0"/>
    <n v="300"/>
    <n v="307"/>
    <n v="0"/>
    <n v="0"/>
    <n v="1016"/>
    <n v="1021"/>
    <n v="22237333.701492533"/>
    <n v="23660513.47086614"/>
    <n v="25918056.8963039"/>
    <n v="26651604.109422497"/>
    <n v="14227540.670628183"/>
    <n v="12983050.432584271"/>
    <n v="0"/>
    <n v="0"/>
    <n v="14372265.041208792"/>
    <n v="15231356.450960565"/>
    <n v="0"/>
    <n v="0"/>
    <n v="76755196.309633404"/>
    <n v="78526524.463833466"/>
  </r>
  <r>
    <x v="9"/>
    <s v="Appalachian State University "/>
    <m/>
    <n v="197869"/>
    <x v="2"/>
    <n v="273"/>
    <n v="279"/>
    <n v="0"/>
    <n v="0"/>
    <n v="0"/>
    <n v="0"/>
    <n v="3"/>
    <n v="3"/>
    <n v="220"/>
    <n v="216"/>
    <n v="0"/>
    <n v="0"/>
    <n v="0"/>
    <n v="0"/>
    <n v="2"/>
    <n v="4"/>
    <n v="196"/>
    <n v="196"/>
    <n v="0"/>
    <n v="0"/>
    <n v="0"/>
    <n v="0"/>
    <n v="2"/>
    <n v="0"/>
    <n v="25"/>
    <n v="3"/>
    <n v="0"/>
    <n v="0"/>
    <n v="1"/>
    <n v="0"/>
    <n v="2"/>
    <n v="1"/>
    <n v="168"/>
    <n v="208"/>
    <n v="1"/>
    <n v="2"/>
    <n v="2"/>
    <n v="2"/>
    <n v="6"/>
    <n v="6"/>
    <m/>
    <m/>
    <m/>
    <m/>
    <m/>
    <m/>
    <m/>
    <m/>
    <n v="25111832"/>
    <n v="25721013"/>
    <n v="15939788"/>
    <n v="15748100"/>
    <n v="12486108"/>
    <n v="12573620"/>
    <n v="1249000"/>
    <n v="216520"/>
    <n v="7698094"/>
    <n v="9612812"/>
    <m/>
    <m/>
    <n v="2493"/>
    <n v="2547"/>
    <n v="2004"/>
    <n v="1992"/>
    <n v="1788"/>
    <n v="1764"/>
    <n v="260"/>
    <n v="39"/>
    <n v="1616"/>
    <n v="1986"/>
    <n v="0"/>
    <n v="0"/>
    <n v="10072.937023666265"/>
    <n v="10098.552414605418"/>
    <n v="7953.9860279441118"/>
    <n v="7905.6726907630518"/>
    <n v="6983.2818791946311"/>
    <n v="7127.902494331066"/>
    <n v="4803.8461538461543"/>
    <n v="5551.7948717948721"/>
    <n v="4763.6720297029706"/>
    <n v="4840.2880161127896"/>
    <n v="0"/>
    <n v="0"/>
    <n v="90656.433212996388"/>
    <n v="90886.971731448764"/>
    <n v="71585.874251497007"/>
    <n v="71151.054216867473"/>
    <n v="62849.536912751682"/>
    <n v="64151.122448979593"/>
    <n v="43234.61538461539"/>
    <n v="49966.153846153851"/>
    <n v="42873.048267326732"/>
    <n v="43562.592145015107"/>
    <n v="0"/>
    <n v="0"/>
    <n v="68986.178394484174"/>
    <n v="69079.877890192729"/>
    <n v="276"/>
    <n v="282"/>
    <n v="222"/>
    <n v="220"/>
    <n v="198"/>
    <n v="196"/>
    <n v="28"/>
    <n v="4"/>
    <n v="177"/>
    <n v="218"/>
    <n v="0"/>
    <n v="0"/>
    <n v="901"/>
    <n v="920"/>
    <n v="25021175.566787004"/>
    <n v="25630126.028268553"/>
    <n v="15892064.083832335"/>
    <n v="15653231.927710844"/>
    <n v="12444208.308724834"/>
    <n v="12573620"/>
    <n v="1210569.230769231"/>
    <n v="199864.6153846154"/>
    <n v="7588529.5433168318"/>
    <n v="9496645.0876132939"/>
    <n v="0"/>
    <n v="0"/>
    <n v="62156546.733430244"/>
    <n v="63553487.658977307"/>
  </r>
  <r>
    <x v="9"/>
    <s v="North Carolina A&amp;T State University"/>
    <m/>
    <n v="199102"/>
    <x v="2"/>
    <n v="82"/>
    <n v="81"/>
    <n v="0"/>
    <n v="0"/>
    <n v="0"/>
    <n v="0"/>
    <n v="13"/>
    <n v="22"/>
    <n v="178"/>
    <n v="157"/>
    <n v="0"/>
    <n v="0"/>
    <n v="0"/>
    <n v="0"/>
    <n v="7"/>
    <n v="17"/>
    <n v="98"/>
    <n v="83"/>
    <n v="0"/>
    <n v="0"/>
    <n v="0"/>
    <n v="0"/>
    <n v="10"/>
    <n v="2"/>
    <n v="9"/>
    <n v="1"/>
    <n v="0"/>
    <n v="0"/>
    <n v="0"/>
    <n v="0"/>
    <n v="5"/>
    <n v="1"/>
    <n v="52"/>
    <n v="61"/>
    <n v="0"/>
    <n v="0"/>
    <n v="0"/>
    <n v="0"/>
    <n v="8"/>
    <n v="14"/>
    <m/>
    <m/>
    <m/>
    <m/>
    <m/>
    <m/>
    <m/>
    <m/>
    <n v="9079453"/>
    <n v="10550189"/>
    <n v="14094274"/>
    <n v="14475377"/>
    <n v="7733359"/>
    <n v="6247036"/>
    <n v="764958"/>
    <n v="126234"/>
    <n v="3595951"/>
    <n v="4566449"/>
    <m/>
    <m/>
    <n v="894"/>
    <n v="993"/>
    <n v="1686"/>
    <n v="1617"/>
    <n v="1002"/>
    <n v="771"/>
    <n v="141"/>
    <n v="21"/>
    <n v="564"/>
    <n v="717"/>
    <n v="0"/>
    <n v="0"/>
    <n v="10155.98769574944"/>
    <n v="10624.560926485397"/>
    <n v="8359.5931198102026"/>
    <n v="8951.9956709956714"/>
    <n v="7717.9231536926145"/>
    <n v="8102.5110246433205"/>
    <n v="5425.2340425531911"/>
    <n v="6011.1428571428569"/>
    <n v="6375.7996453900705"/>
    <n v="6368.8270571827061"/>
    <n v="0"/>
    <n v="0"/>
    <n v="91403.88926174496"/>
    <n v="95621.048338368579"/>
    <n v="75236.338078291825"/>
    <n v="80567.961038961046"/>
    <n v="69461.308383233525"/>
    <n v="72922.599221789889"/>
    <n v="48827.106382978716"/>
    <n v="54100.28571428571"/>
    <n v="57382.196808510635"/>
    <n v="57319.443514644357"/>
    <n v="0"/>
    <n v="0"/>
    <n v="74091.828198292889"/>
    <n v="78527.04548635587"/>
    <n v="95"/>
    <n v="103"/>
    <n v="185"/>
    <n v="174"/>
    <n v="108"/>
    <n v="85"/>
    <n v="14"/>
    <n v="2"/>
    <n v="60"/>
    <n v="75"/>
    <n v="0"/>
    <n v="0"/>
    <n v="462"/>
    <n v="439"/>
    <n v="8683369.4798657708"/>
    <n v="9848967.9788519628"/>
    <n v="13918722.544483988"/>
    <n v="14018825.220779222"/>
    <n v="7501821.3053892208"/>
    <n v="6198420.9338521408"/>
    <n v="683579.489361702"/>
    <n v="108200.57142857142"/>
    <n v="3442931.8085106378"/>
    <n v="4298958.2635983266"/>
    <n v="0"/>
    <n v="0"/>
    <n v="34230424.627611317"/>
    <n v="34473372.968510225"/>
  </r>
  <r>
    <x v="9"/>
    <s v="North Carolina Central University "/>
    <m/>
    <n v="199157"/>
    <x v="2"/>
    <n v="37"/>
    <n v="34"/>
    <n v="0"/>
    <n v="0"/>
    <n v="6"/>
    <n v="4"/>
    <n v="23"/>
    <n v="15"/>
    <n v="82"/>
    <n v="84"/>
    <n v="0"/>
    <n v="0"/>
    <n v="6"/>
    <n v="5"/>
    <n v="27"/>
    <n v="23"/>
    <n v="94"/>
    <n v="95"/>
    <n v="0"/>
    <n v="0"/>
    <n v="3"/>
    <n v="3"/>
    <n v="14"/>
    <n v="9"/>
    <n v="4"/>
    <n v="4"/>
    <n v="0"/>
    <n v="0"/>
    <n v="0"/>
    <n v="0"/>
    <n v="4"/>
    <n v="3"/>
    <n v="88"/>
    <n v="88"/>
    <n v="1"/>
    <n v="1"/>
    <n v="2"/>
    <n v="2"/>
    <n v="22"/>
    <n v="11"/>
    <m/>
    <m/>
    <m/>
    <m/>
    <m/>
    <m/>
    <m/>
    <m/>
    <n v="6922336"/>
    <n v="5540956"/>
    <n v="9478041"/>
    <n v="9184202"/>
    <n v="7808223"/>
    <n v="7385890"/>
    <n v="442225"/>
    <n v="426083"/>
    <n v="6130244"/>
    <n v="5552485"/>
    <m/>
    <m/>
    <n v="675"/>
    <n v="530"/>
    <n v="1128"/>
    <n v="1087"/>
    <n v="1047"/>
    <n v="996"/>
    <n v="84"/>
    <n v="72"/>
    <n v="1088"/>
    <n v="956"/>
    <n v="0"/>
    <n v="0"/>
    <n v="10255.312592592592"/>
    <n v="10454.633962264152"/>
    <n v="8402.5186170212764"/>
    <n v="8449.1278748850054"/>
    <n v="7457.7106017191973"/>
    <n v="7415.5522088353409"/>
    <n v="5264.583333333333"/>
    <n v="5917.8194444444443"/>
    <n v="5634.4154411764703"/>
    <n v="5808.0387029288704"/>
    <n v="0"/>
    <n v="0"/>
    <n v="92297.813333333324"/>
    <n v="94091.705660377367"/>
    <n v="75622.667553191481"/>
    <n v="76042.150873965045"/>
    <n v="67119.395415472769"/>
    <n v="66739.969879518074"/>
    <n v="47381.25"/>
    <n v="53260.375"/>
    <n v="50709.738970588231"/>
    <n v="52272.348326359832"/>
    <n v="0"/>
    <n v="0"/>
    <n v="68638.658216491443"/>
    <n v="69158.425798638375"/>
    <n v="66"/>
    <n v="53"/>
    <n v="115"/>
    <n v="112"/>
    <n v="111"/>
    <n v="107"/>
    <n v="8"/>
    <n v="7"/>
    <n v="113"/>
    <n v="102"/>
    <n v="0"/>
    <n v="0"/>
    <n v="413"/>
    <n v="381"/>
    <n v="6091655.6799999997"/>
    <n v="4986860.4000000004"/>
    <n v="8696606.7686170209"/>
    <n v="8516720.8978840858"/>
    <n v="7450252.8911174778"/>
    <n v="7141176.7771084337"/>
    <n v="379050"/>
    <n v="372822.625"/>
    <n v="5730200.5036764704"/>
    <n v="5331779.5292887026"/>
    <n v="0"/>
    <n v="0"/>
    <n v="28347765.843410965"/>
    <n v="26349360.229281221"/>
  </r>
  <r>
    <x v="9"/>
    <s v="University of North Carolina at Wilmington"/>
    <m/>
    <n v="199218"/>
    <x v="2"/>
    <n v="144"/>
    <n v="153"/>
    <n v="0"/>
    <n v="0"/>
    <n v="1"/>
    <n v="1"/>
    <n v="19"/>
    <n v="18"/>
    <n v="196"/>
    <n v="183"/>
    <n v="0"/>
    <n v="0"/>
    <n v="0"/>
    <n v="0"/>
    <n v="13"/>
    <n v="14"/>
    <n v="132"/>
    <n v="139"/>
    <n v="0"/>
    <n v="0"/>
    <n v="0"/>
    <n v="0"/>
    <n v="0"/>
    <n v="1"/>
    <n v="0"/>
    <n v="0"/>
    <n v="0"/>
    <n v="0"/>
    <n v="0"/>
    <n v="0"/>
    <n v="0"/>
    <n v="0"/>
    <n v="108"/>
    <n v="116"/>
    <n v="0"/>
    <n v="0"/>
    <n v="2"/>
    <n v="0"/>
    <n v="10"/>
    <n v="3"/>
    <m/>
    <m/>
    <m/>
    <m/>
    <m/>
    <m/>
    <m/>
    <m/>
    <n v="16150020"/>
    <n v="16429674"/>
    <n v="15232002"/>
    <n v="14552467"/>
    <n v="8413429"/>
    <n v="8683026"/>
    <n v="0"/>
    <n v="0"/>
    <n v="5523306"/>
    <n v="5451169"/>
    <m/>
    <m/>
    <n v="1535"/>
    <n v="1604"/>
    <n v="1920"/>
    <n v="1815"/>
    <n v="1188"/>
    <n v="1263"/>
    <n v="0"/>
    <n v="0"/>
    <n v="1114"/>
    <n v="1080"/>
    <n v="0"/>
    <n v="0"/>
    <n v="10521.185667752443"/>
    <n v="10242.938902743143"/>
    <n v="7933.3343750000004"/>
    <n v="8017.8881542699728"/>
    <n v="7082.0109427609432"/>
    <n v="6874.9216152018998"/>
    <n v="0"/>
    <n v="0"/>
    <n v="4958.0843806104131"/>
    <n v="5047.3787037037036"/>
    <n v="0"/>
    <n v="0"/>
    <n v="94690.671009771992"/>
    <n v="92186.450124688286"/>
    <n v="71400.009375000009"/>
    <n v="72160.99338842975"/>
    <n v="63738.098484848488"/>
    <n v="61874.294536817099"/>
    <n v="0"/>
    <n v="0"/>
    <n v="44622.759425493714"/>
    <n v="45426.408333333333"/>
    <n v="0"/>
    <n v="0"/>
    <n v="70752.051417658964"/>
    <n v="70286.511060172139"/>
    <n v="164"/>
    <n v="172"/>
    <n v="209"/>
    <n v="197"/>
    <n v="132"/>
    <n v="140"/>
    <n v="0"/>
    <n v="0"/>
    <n v="120"/>
    <n v="119"/>
    <n v="0"/>
    <n v="0"/>
    <n v="625"/>
    <n v="628"/>
    <n v="15529270.045602607"/>
    <n v="15856069.421446385"/>
    <n v="14922601.959375001"/>
    <n v="14215715.69752066"/>
    <n v="8413429"/>
    <n v="8662401.2351543941"/>
    <n v="0"/>
    <n v="0"/>
    <n v="5354731.1310592461"/>
    <n v="5405742.5916666668"/>
    <n v="0"/>
    <n v="0"/>
    <n v="44220032.136036851"/>
    <n v="44139928.9457881"/>
  </r>
  <r>
    <x v="9"/>
    <s v="Western Carolina University "/>
    <m/>
    <n v="200004"/>
    <x v="2"/>
    <n v="63"/>
    <n v="65"/>
    <n v="5"/>
    <n v="3"/>
    <n v="0"/>
    <n v="0"/>
    <n v="13"/>
    <n v="14"/>
    <n v="134"/>
    <n v="130"/>
    <n v="4"/>
    <n v="6"/>
    <n v="0"/>
    <n v="0"/>
    <n v="12"/>
    <n v="11"/>
    <n v="146"/>
    <n v="150"/>
    <n v="3"/>
    <n v="3"/>
    <n v="2"/>
    <n v="0"/>
    <n v="7"/>
    <n v="9"/>
    <n v="11"/>
    <n v="17"/>
    <n v="0"/>
    <n v="1"/>
    <n v="0"/>
    <n v="0"/>
    <n v="5"/>
    <n v="5"/>
    <n v="36"/>
    <n v="35"/>
    <n v="0"/>
    <n v="0"/>
    <n v="0"/>
    <n v="0"/>
    <n v="3"/>
    <n v="4"/>
    <m/>
    <m/>
    <m/>
    <m/>
    <m/>
    <m/>
    <m/>
    <m/>
    <n v="7692264"/>
    <n v="7914455"/>
    <n v="10922470"/>
    <n v="10482640"/>
    <n v="9575501"/>
    <n v="9915455"/>
    <n v="696161"/>
    <n v="993127"/>
    <n v="2073492"/>
    <n v="2106044"/>
    <m/>
    <m/>
    <n v="773"/>
    <n v="783"/>
    <n v="1390"/>
    <n v="1362"/>
    <n v="1450"/>
    <n v="1488"/>
    <n v="159"/>
    <n v="223"/>
    <n v="360"/>
    <n v="363"/>
    <n v="0"/>
    <n v="0"/>
    <n v="9951.1824062095729"/>
    <n v="10107.86079182631"/>
    <n v="7857.8920863309349"/>
    <n v="7696.505139500734"/>
    <n v="6603.7937931034485"/>
    <n v="6663.6122311827958"/>
    <n v="4378.3710691823899"/>
    <n v="4453.4843049327355"/>
    <n v="5759.7"/>
    <n v="5801.7741046831952"/>
    <n v="0"/>
    <n v="0"/>
    <n v="89560.641655886153"/>
    <n v="90970.747126436792"/>
    <n v="70721.028776978419"/>
    <n v="69268.546255506604"/>
    <n v="59434.144137931034"/>
    <n v="59972.510080645159"/>
    <n v="39405.339622641506"/>
    <n v="40081.358744394616"/>
    <n v="51837.299999999996"/>
    <n v="52215.966942148756"/>
    <n v="0"/>
    <n v="0"/>
    <n v="67354.281978443469"/>
    <n v="66922.556642067721"/>
    <n v="81"/>
    <n v="82"/>
    <n v="150"/>
    <n v="147"/>
    <n v="158"/>
    <n v="162"/>
    <n v="16"/>
    <n v="23"/>
    <n v="39"/>
    <n v="39"/>
    <n v="0"/>
    <n v="0"/>
    <n v="444"/>
    <n v="453"/>
    <n v="7254411.9741267785"/>
    <n v="7459601.264367817"/>
    <n v="10608154.316546762"/>
    <n v="10182476.29955947"/>
    <n v="9390594.7737931032"/>
    <n v="9715546.6330645159"/>
    <n v="630485.4339622641"/>
    <n v="921871.25112107617"/>
    <n v="2021654.6999999997"/>
    <n v="2036422.7107438014"/>
    <n v="0"/>
    <n v="0"/>
    <n v="29905301.198428899"/>
    <n v="30315918.158856679"/>
  </r>
  <r>
    <x v="9"/>
    <s v="Fayetteville State University "/>
    <m/>
    <n v="198543"/>
    <x v="3"/>
    <n v="34"/>
    <n v="43"/>
    <n v="4"/>
    <n v="6"/>
    <n v="13"/>
    <n v="10"/>
    <n v="5"/>
    <n v="5"/>
    <n v="86"/>
    <n v="73"/>
    <n v="13"/>
    <n v="12"/>
    <n v="14"/>
    <n v="14"/>
    <n v="0"/>
    <n v="1"/>
    <n v="61"/>
    <n v="59"/>
    <n v="1"/>
    <n v="3"/>
    <n v="1"/>
    <n v="0"/>
    <n v="0"/>
    <n v="1"/>
    <n v="5"/>
    <n v="1"/>
    <n v="0"/>
    <n v="0"/>
    <n v="0"/>
    <n v="0"/>
    <n v="0"/>
    <n v="0"/>
    <n v="28"/>
    <n v="10"/>
    <n v="2"/>
    <n v="2"/>
    <n v="2"/>
    <n v="0"/>
    <n v="1"/>
    <n v="2"/>
    <m/>
    <m/>
    <m/>
    <m/>
    <m/>
    <m/>
    <m/>
    <m/>
    <n v="5478879"/>
    <n v="5819654"/>
    <n v="8346435"/>
    <n v="7475279"/>
    <n v="4351664"/>
    <n v="4424302"/>
    <n v="336684"/>
    <n v="58000"/>
    <n v="1872550"/>
    <n v="824551"/>
    <m/>
    <m/>
    <n v="549"/>
    <n v="617"/>
    <n v="1058"/>
    <n v="943"/>
    <n v="570"/>
    <n v="573"/>
    <n v="45"/>
    <n v="9"/>
    <n v="306"/>
    <n v="134"/>
    <n v="0"/>
    <n v="0"/>
    <n v="9979.7431693989074"/>
    <n v="9432.1782820097251"/>
    <n v="7888.8799621928165"/>
    <n v="7927.1251325556732"/>
    <n v="7634.4982456140351"/>
    <n v="7721.2949389179757"/>
    <n v="7481.8666666666668"/>
    <n v="6444.4444444444443"/>
    <n v="6119.4444444444443"/>
    <n v="6153.3656716417909"/>
    <n v="0"/>
    <n v="0"/>
    <n v="89817.688524590165"/>
    <n v="84889.604538087529"/>
    <n v="70999.919659735344"/>
    <n v="71344.126193001051"/>
    <n v="68710.484210526309"/>
    <n v="69491.654450261776"/>
    <n v="67336.800000000003"/>
    <n v="58000"/>
    <n v="55075"/>
    <n v="55380.291044776117"/>
    <n v="0"/>
    <n v="0"/>
    <n v="72354.448089593701"/>
    <n v="73465.47774682258"/>
    <n v="56"/>
    <n v="64"/>
    <n v="113"/>
    <n v="100"/>
    <n v="63"/>
    <n v="63"/>
    <n v="5"/>
    <n v="1"/>
    <n v="33"/>
    <n v="14"/>
    <n v="0"/>
    <n v="0"/>
    <n v="270"/>
    <n v="242"/>
    <n v="5029790.5573770497"/>
    <n v="5432934.6904376019"/>
    <n v="8022990.9215500942"/>
    <n v="7134412.6193001047"/>
    <n v="4328760.5052631572"/>
    <n v="4377974.2303664917"/>
    <n v="336684"/>
    <n v="58000"/>
    <n v="1817475"/>
    <n v="775324.07462686568"/>
    <n v="0"/>
    <n v="0"/>
    <n v="19535700.9841903"/>
    <n v="17778645.614731066"/>
  </r>
  <r>
    <x v="9"/>
    <s v="University of North Carolina at Pembroke"/>
    <m/>
    <n v="199281"/>
    <x v="4"/>
    <n v="53"/>
    <n v="57"/>
    <n v="0"/>
    <n v="0"/>
    <n v="0"/>
    <n v="0"/>
    <n v="1"/>
    <n v="2"/>
    <n v="62"/>
    <n v="67"/>
    <n v="0"/>
    <n v="0"/>
    <n v="0"/>
    <n v="0"/>
    <n v="5"/>
    <n v="5"/>
    <n v="78"/>
    <n v="58"/>
    <n v="0"/>
    <n v="0"/>
    <n v="0"/>
    <n v="0"/>
    <n v="13"/>
    <n v="28"/>
    <n v="3"/>
    <n v="2"/>
    <n v="0"/>
    <n v="0"/>
    <n v="0"/>
    <n v="0"/>
    <n v="2"/>
    <n v="0"/>
    <n v="72"/>
    <n v="61"/>
    <n v="0"/>
    <n v="0"/>
    <n v="1"/>
    <n v="1"/>
    <n v="16"/>
    <n v="26"/>
    <m/>
    <m/>
    <m/>
    <m/>
    <m/>
    <m/>
    <m/>
    <m/>
    <n v="4303581"/>
    <n v="4616895"/>
    <n v="4197819"/>
    <n v="4473148"/>
    <n v="5571281"/>
    <n v="5255872"/>
    <n v="274764"/>
    <n v="96140"/>
    <n v="4335083"/>
    <n v="4302973"/>
    <m/>
    <m/>
    <n v="489"/>
    <n v="537"/>
    <n v="618"/>
    <n v="663"/>
    <n v="858"/>
    <n v="858"/>
    <n v="51"/>
    <n v="18"/>
    <n v="851"/>
    <n v="872"/>
    <n v="0"/>
    <n v="0"/>
    <n v="8800.7791411042945"/>
    <n v="8597.5698324022342"/>
    <n v="6792.5873786407765"/>
    <n v="6746.8295625942683"/>
    <n v="6493.3344988344988"/>
    <n v="6125.7249417249413"/>
    <n v="5387.5294117647063"/>
    <n v="5341.1111111111113"/>
    <n v="5094.1045828437136"/>
    <n v="4934.6020642201838"/>
    <n v="0"/>
    <n v="0"/>
    <n v="79207.012269938656"/>
    <n v="77378.128491620111"/>
    <n v="61133.286407766987"/>
    <n v="60721.466063348416"/>
    <n v="58440.010489510489"/>
    <n v="55131.524475524471"/>
    <n v="48487.764705882357"/>
    <n v="48070"/>
    <n v="45846.941245593422"/>
    <n v="44411.418577981654"/>
    <n v="0"/>
    <n v="0"/>
    <n v="58869.171244541685"/>
    <n v="57599.058883792066"/>
    <n v="54"/>
    <n v="59"/>
    <n v="67"/>
    <n v="72"/>
    <n v="91"/>
    <n v="86"/>
    <n v="5"/>
    <n v="2"/>
    <n v="89"/>
    <n v="88"/>
    <n v="0"/>
    <n v="0"/>
    <n v="306"/>
    <n v="307"/>
    <n v="4277178.6625766875"/>
    <n v="4565309.5810055863"/>
    <n v="4095930.1893203883"/>
    <n v="4371945.5565610863"/>
    <n v="5318040.9545454541"/>
    <n v="4741311.1048951047"/>
    <n v="242438.82352941178"/>
    <n v="96140"/>
    <n v="4080377.7708578147"/>
    <n v="3908204.8348623854"/>
    <n v="0"/>
    <n v="0"/>
    <n v="18013966.400829755"/>
    <n v="17682911.077324163"/>
  </r>
  <r>
    <x v="9"/>
    <s v="Winston-Salem State University "/>
    <m/>
    <n v="199999"/>
    <x v="4"/>
    <n v="30"/>
    <n v="42"/>
    <n v="1"/>
    <n v="2"/>
    <n v="0"/>
    <n v="1"/>
    <n v="19"/>
    <n v="10"/>
    <n v="78"/>
    <n v="93"/>
    <n v="2"/>
    <n v="11"/>
    <n v="0"/>
    <n v="0"/>
    <n v="19"/>
    <n v="12"/>
    <n v="73"/>
    <n v="62"/>
    <n v="5"/>
    <n v="2"/>
    <n v="0"/>
    <n v="0"/>
    <n v="16"/>
    <n v="9"/>
    <n v="23"/>
    <n v="27"/>
    <n v="1"/>
    <n v="0"/>
    <n v="0"/>
    <n v="0"/>
    <n v="20"/>
    <n v="18"/>
    <n v="16"/>
    <n v="8"/>
    <n v="2"/>
    <n v="0"/>
    <n v="0"/>
    <n v="0"/>
    <n v="16"/>
    <n v="6"/>
    <m/>
    <m/>
    <m/>
    <m/>
    <m/>
    <m/>
    <m/>
    <m/>
    <n v="4736186"/>
    <n v="5314806"/>
    <n v="7700946"/>
    <n v="8850194"/>
    <n v="6667049"/>
    <n v="4945107"/>
    <n v="2861774"/>
    <n v="2981397"/>
    <n v="2262774"/>
    <n v="896064"/>
    <m/>
    <m/>
    <n v="508"/>
    <n v="529"/>
    <n v="950"/>
    <n v="1091"/>
    <n v="899"/>
    <n v="686"/>
    <n v="457"/>
    <n v="459"/>
    <n v="356"/>
    <n v="144"/>
    <n v="0"/>
    <n v="0"/>
    <n v="9323.2007874015744"/>
    <n v="10046.892249527411"/>
    <n v="8106.2589473684211"/>
    <n v="8112.0018331805686"/>
    <n v="7416.0723025583984"/>
    <n v="7208.6107871720114"/>
    <n v="6262.0875273522979"/>
    <n v="6495.418300653595"/>
    <n v="6356.106741573034"/>
    <n v="6222.666666666667"/>
    <n v="0"/>
    <n v="0"/>
    <n v="83908.807086614164"/>
    <n v="90422.030245746704"/>
    <n v="72956.330526315796"/>
    <n v="73008.016498625118"/>
    <n v="66744.650723025581"/>
    <n v="64877.4970845481"/>
    <n v="56358.787746170681"/>
    <n v="58458.764705882357"/>
    <n v="57204.960674157308"/>
    <n v="56004"/>
    <n v="0"/>
    <n v="0"/>
    <n v="68899.905196739041"/>
    <n v="71263.693981166012"/>
    <n v="50"/>
    <n v="55"/>
    <n v="99"/>
    <n v="116"/>
    <n v="94"/>
    <n v="73"/>
    <n v="44"/>
    <n v="45"/>
    <n v="34"/>
    <n v="14"/>
    <n v="0"/>
    <n v="0"/>
    <n v="321"/>
    <n v="303"/>
    <n v="4195440.3543307083"/>
    <n v="4973211.6635160688"/>
    <n v="7222676.7221052637"/>
    <n v="8468929.9138405137"/>
    <n v="6273997.1679644044"/>
    <n v="4736057.2871720111"/>
    <n v="2479786.6608315101"/>
    <n v="2630644.411764706"/>
    <n v="1944968.6629213486"/>
    <n v="784056"/>
    <n v="0"/>
    <n v="0"/>
    <n v="22116869.568153232"/>
    <n v="21592899.2762933"/>
  </r>
  <r>
    <x v="9"/>
    <s v="Elizabeth City State University "/>
    <s v="Met the criteria for Four-Year 5 in 2013-14 and 2014-15."/>
    <n v="198507"/>
    <x v="5"/>
    <n v="37"/>
    <n v="42"/>
    <n v="0"/>
    <n v="0"/>
    <n v="0"/>
    <n v="0"/>
    <n v="0"/>
    <n v="0"/>
    <n v="35"/>
    <n v="29"/>
    <n v="0"/>
    <n v="0"/>
    <n v="0"/>
    <n v="0"/>
    <n v="0"/>
    <n v="0"/>
    <n v="37"/>
    <n v="37"/>
    <n v="0"/>
    <n v="0"/>
    <n v="0"/>
    <n v="0"/>
    <n v="0"/>
    <n v="1"/>
    <n v="3"/>
    <n v="1"/>
    <n v="0"/>
    <n v="0"/>
    <n v="0"/>
    <n v="0"/>
    <n v="0"/>
    <n v="0"/>
    <n v="23"/>
    <n v="14"/>
    <n v="0"/>
    <n v="0"/>
    <n v="0"/>
    <n v="0"/>
    <n v="4"/>
    <n v="1"/>
    <m/>
    <m/>
    <m/>
    <m/>
    <m/>
    <m/>
    <m/>
    <m/>
    <n v="3002463"/>
    <n v="3150833"/>
    <n v="2316685"/>
    <n v="1915174"/>
    <n v="2345099"/>
    <n v="2531050"/>
    <n v="155620"/>
    <n v="50000"/>
    <n v="1709700"/>
    <n v="937683"/>
    <m/>
    <m/>
    <n v="333"/>
    <n v="378"/>
    <n v="315"/>
    <n v="261"/>
    <n v="333"/>
    <n v="345"/>
    <n v="27"/>
    <n v="9"/>
    <n v="255"/>
    <n v="138"/>
    <n v="0"/>
    <n v="0"/>
    <n v="9016.405405405405"/>
    <n v="8335.5370370370365"/>
    <n v="7354.5555555555557"/>
    <n v="7337.8314176245212"/>
    <n v="7042.3393393393389"/>
    <n v="7336.376811594203"/>
    <n v="5763.7037037037035"/>
    <n v="5555.5555555555557"/>
    <n v="6704.7058823529414"/>
    <n v="6794.804347826087"/>
    <n v="0"/>
    <n v="0"/>
    <n v="81147.648648648639"/>
    <n v="75019.833333333328"/>
    <n v="66191"/>
    <n v="66040.482758620696"/>
    <n v="63381.054054054053"/>
    <n v="66027.391304347824"/>
    <n v="51873.333333333328"/>
    <n v="50000"/>
    <n v="60342.352941176476"/>
    <n v="61153.239130434784"/>
    <n v="0"/>
    <n v="0"/>
    <n v="67979.212441811251"/>
    <n v="68338.771652173906"/>
    <n v="37"/>
    <n v="42"/>
    <n v="35"/>
    <n v="29"/>
    <n v="37"/>
    <n v="38"/>
    <n v="3"/>
    <n v="1"/>
    <n v="27"/>
    <n v="15"/>
    <n v="0"/>
    <n v="0"/>
    <n v="139"/>
    <n v="125"/>
    <n v="3002462.9999999995"/>
    <n v="3150833"/>
    <n v="2316685"/>
    <n v="1915174.0000000002"/>
    <n v="2345099"/>
    <n v="2509040.8695652173"/>
    <n v="155620"/>
    <n v="50000"/>
    <n v="1629243.5294117648"/>
    <n v="917298.58695652173"/>
    <n v="0"/>
    <n v="0"/>
    <n v="9449110.529411763"/>
    <n v="8542346.4565217383"/>
  </r>
  <r>
    <x v="9"/>
    <s v="University of North Carolina at Asheville"/>
    <m/>
    <n v="199111"/>
    <x v="5"/>
    <n v="57"/>
    <n v="46"/>
    <n v="1"/>
    <n v="13"/>
    <n v="0"/>
    <n v="0"/>
    <n v="0"/>
    <n v="0"/>
    <n v="65"/>
    <n v="48"/>
    <n v="2"/>
    <n v="15"/>
    <n v="0"/>
    <n v="1"/>
    <n v="0"/>
    <n v="0"/>
    <n v="36"/>
    <n v="42"/>
    <n v="3"/>
    <n v="3"/>
    <n v="0"/>
    <n v="0"/>
    <n v="0"/>
    <n v="0"/>
    <n v="1"/>
    <n v="0"/>
    <n v="0"/>
    <n v="0"/>
    <n v="0"/>
    <n v="0"/>
    <n v="0"/>
    <n v="0"/>
    <n v="50"/>
    <n v="44"/>
    <n v="4"/>
    <n v="4"/>
    <n v="0"/>
    <n v="0"/>
    <n v="0"/>
    <n v="0"/>
    <m/>
    <m/>
    <m/>
    <m/>
    <m/>
    <m/>
    <m/>
    <m/>
    <n v="4831772"/>
    <n v="5033069"/>
    <n v="4545884"/>
    <n v="4676368"/>
    <n v="2403726"/>
    <n v="2846010"/>
    <n v="56000"/>
    <n v="0"/>
    <n v="2765445"/>
    <n v="2522867"/>
    <m/>
    <m/>
    <n v="523"/>
    <n v="544"/>
    <n v="605"/>
    <n v="593"/>
    <n v="354"/>
    <n v="408"/>
    <n v="9"/>
    <n v="0"/>
    <n v="490"/>
    <n v="436"/>
    <n v="0"/>
    <n v="0"/>
    <n v="9238.5697896749516"/>
    <n v="9251.9650735294126"/>
    <n v="7513.8578512396698"/>
    <n v="7885.9494097807756"/>
    <n v="6790.1864406779659"/>
    <n v="6975.5147058823532"/>
    <n v="6222.2222222222226"/>
    <n v="0"/>
    <n v="5643.7653061224491"/>
    <n v="5786.3922018348621"/>
    <n v="0"/>
    <n v="0"/>
    <n v="83147.128107074561"/>
    <n v="83267.685661764714"/>
    <n v="67624.720661157029"/>
    <n v="70973.544688026974"/>
    <n v="61111.677966101692"/>
    <n v="62779.632352941175"/>
    <n v="56000"/>
    <n v="0"/>
    <n v="50793.887755102041"/>
    <n v="52077.529816513757"/>
    <n v="0"/>
    <n v="0"/>
    <n v="66372.671661923843"/>
    <n v="68425.487042374341"/>
    <n v="58"/>
    <n v="59"/>
    <n v="67"/>
    <n v="64"/>
    <n v="39"/>
    <n v="45"/>
    <n v="1"/>
    <n v="0"/>
    <n v="54"/>
    <n v="48"/>
    <n v="0"/>
    <n v="0"/>
    <n v="219"/>
    <n v="216"/>
    <n v="4822533.4302103249"/>
    <n v="4912793.4540441185"/>
    <n v="4530856.2842975212"/>
    <n v="4542306.8600337263"/>
    <n v="2383355.440677966"/>
    <n v="2825083.4558823528"/>
    <n v="56000"/>
    <n v="0"/>
    <n v="2742869.9387755101"/>
    <n v="2499721.4311926602"/>
    <n v="0"/>
    <n v="0"/>
    <n v="14535615.093961321"/>
    <n v="14779905.201152857"/>
  </r>
  <r>
    <x v="9"/>
    <s v="Asheville-Buncombe Technical Community College"/>
    <m/>
    <n v="197887"/>
    <x v="6"/>
    <m/>
    <m/>
    <m/>
    <m/>
    <m/>
    <m/>
    <m/>
    <m/>
    <m/>
    <m/>
    <m/>
    <n v="0"/>
    <m/>
    <m/>
    <m/>
    <m/>
    <m/>
    <n v="0"/>
    <m/>
    <n v="0"/>
    <m/>
    <n v="0"/>
    <m/>
    <n v="0"/>
    <m/>
    <n v="0"/>
    <m/>
    <n v="0"/>
    <m/>
    <n v="0"/>
    <m/>
    <n v="0"/>
    <m/>
    <n v="0"/>
    <m/>
    <n v="0"/>
    <m/>
    <n v="0"/>
    <m/>
    <n v="0"/>
    <n v="70"/>
    <n v="67"/>
    <n v="7"/>
    <n v="5"/>
    <m/>
    <n v="0"/>
    <n v="96"/>
    <n v="95"/>
    <m/>
    <m/>
    <m/>
    <n v="0"/>
    <m/>
    <n v="0"/>
    <m/>
    <n v="0"/>
    <m/>
    <n v="0"/>
    <n v="8774651"/>
    <n v="8668475"/>
    <n v="0"/>
    <n v="0"/>
    <n v="0"/>
    <n v="0"/>
    <n v="0"/>
    <n v="0"/>
    <n v="0"/>
    <n v="0"/>
    <n v="0"/>
    <n v="0"/>
    <n v="1852"/>
    <n v="1793"/>
    <n v="0"/>
    <n v="0"/>
    <n v="0"/>
    <n v="0"/>
    <n v="0"/>
    <n v="0"/>
    <n v="0"/>
    <n v="0"/>
    <n v="0"/>
    <n v="0"/>
    <n v="4737.9325053995681"/>
    <n v="4834.6207473508084"/>
    <n v="0"/>
    <n v="0"/>
    <n v="0"/>
    <n v="0"/>
    <n v="0"/>
    <n v="0"/>
    <n v="0"/>
    <n v="0"/>
    <n v="0"/>
    <n v="0"/>
    <n v="42641.392548596115"/>
    <n v="43511.586726157278"/>
    <n v="42641.392548596115"/>
    <n v="43511.586726157278"/>
    <n v="0"/>
    <n v="0"/>
    <n v="0"/>
    <n v="0"/>
    <n v="0"/>
    <n v="0"/>
    <n v="0"/>
    <n v="0"/>
    <n v="0"/>
    <n v="0"/>
    <n v="173"/>
    <n v="167"/>
    <n v="173"/>
    <n v="167"/>
    <n v="0"/>
    <n v="0"/>
    <n v="0"/>
    <n v="0"/>
    <n v="0"/>
    <n v="0"/>
    <n v="0"/>
    <n v="0"/>
    <n v="0"/>
    <n v="0"/>
    <n v="7376960.9109071279"/>
    <n v="7266434.9832682656"/>
    <n v="7376960.9109071279"/>
    <n v="7266434.9832682656"/>
  </r>
  <r>
    <x v="9"/>
    <s v="Cape Fear Community College"/>
    <m/>
    <n v="198154"/>
    <x v="6"/>
    <m/>
    <m/>
    <m/>
    <m/>
    <m/>
    <m/>
    <m/>
    <m/>
    <m/>
    <m/>
    <m/>
    <n v="0"/>
    <m/>
    <m/>
    <m/>
    <m/>
    <m/>
    <n v="0"/>
    <m/>
    <n v="0"/>
    <m/>
    <n v="0"/>
    <m/>
    <n v="0"/>
    <m/>
    <n v="0"/>
    <m/>
    <n v="0"/>
    <m/>
    <n v="0"/>
    <m/>
    <n v="0"/>
    <m/>
    <n v="0"/>
    <m/>
    <n v="0"/>
    <m/>
    <n v="0"/>
    <m/>
    <n v="0"/>
    <n v="192"/>
    <n v="187"/>
    <n v="1"/>
    <n v="2"/>
    <m/>
    <n v="0"/>
    <n v="99"/>
    <n v="111"/>
    <m/>
    <m/>
    <m/>
    <n v="0"/>
    <m/>
    <n v="0"/>
    <m/>
    <n v="0"/>
    <m/>
    <n v="0"/>
    <n v="15706704"/>
    <n v="16409537"/>
    <n v="0"/>
    <n v="0"/>
    <n v="0"/>
    <n v="0"/>
    <n v="0"/>
    <n v="0"/>
    <n v="0"/>
    <n v="0"/>
    <n v="0"/>
    <n v="0"/>
    <n v="2926"/>
    <n v="3035"/>
    <n v="0"/>
    <n v="0"/>
    <n v="0"/>
    <n v="0"/>
    <n v="0"/>
    <n v="0"/>
    <n v="0"/>
    <n v="0"/>
    <n v="0"/>
    <n v="0"/>
    <n v="5367.9781271360216"/>
    <n v="5406.7667215815482"/>
    <n v="0"/>
    <n v="0"/>
    <n v="0"/>
    <n v="0"/>
    <n v="0"/>
    <n v="0"/>
    <n v="0"/>
    <n v="0"/>
    <n v="0"/>
    <n v="0"/>
    <n v="48311.803144224192"/>
    <n v="48660.900494233931"/>
    <n v="48311.803144224192"/>
    <n v="48660.900494233931"/>
    <n v="0"/>
    <n v="0"/>
    <n v="0"/>
    <n v="0"/>
    <n v="0"/>
    <n v="0"/>
    <n v="0"/>
    <n v="0"/>
    <n v="0"/>
    <n v="0"/>
    <n v="292"/>
    <n v="300"/>
    <n v="292"/>
    <n v="300"/>
    <n v="0"/>
    <n v="0"/>
    <n v="0"/>
    <n v="0"/>
    <n v="0"/>
    <n v="0"/>
    <n v="0"/>
    <n v="0"/>
    <n v="0"/>
    <n v="0"/>
    <n v="14107046.518113464"/>
    <n v="14598270.148270179"/>
    <n v="14107046.518113464"/>
    <n v="14598270.148270179"/>
  </r>
  <r>
    <x v="9"/>
    <s v="Central Piedmont Community College "/>
    <m/>
    <n v="198260"/>
    <x v="6"/>
    <m/>
    <m/>
    <m/>
    <m/>
    <m/>
    <m/>
    <m/>
    <m/>
    <m/>
    <m/>
    <m/>
    <n v="0"/>
    <m/>
    <m/>
    <m/>
    <m/>
    <m/>
    <n v="0"/>
    <m/>
    <n v="0"/>
    <m/>
    <n v="0"/>
    <m/>
    <n v="0"/>
    <m/>
    <n v="0"/>
    <m/>
    <n v="0"/>
    <m/>
    <n v="0"/>
    <m/>
    <n v="0"/>
    <m/>
    <n v="0"/>
    <m/>
    <n v="0"/>
    <m/>
    <n v="0"/>
    <m/>
    <n v="0"/>
    <m/>
    <n v="0"/>
    <n v="349"/>
    <n v="354"/>
    <m/>
    <n v="0"/>
    <n v="28"/>
    <n v="28"/>
    <m/>
    <m/>
    <m/>
    <n v="0"/>
    <m/>
    <n v="0"/>
    <m/>
    <n v="0"/>
    <m/>
    <n v="0"/>
    <n v="22061270"/>
    <n v="22400247"/>
    <n v="0"/>
    <n v="0"/>
    <n v="0"/>
    <n v="0"/>
    <n v="0"/>
    <n v="0"/>
    <n v="0"/>
    <n v="0"/>
    <n v="0"/>
    <n v="0"/>
    <n v="3826"/>
    <n v="3876"/>
    <n v="0"/>
    <n v="0"/>
    <n v="0"/>
    <n v="0"/>
    <n v="0"/>
    <n v="0"/>
    <n v="0"/>
    <n v="0"/>
    <n v="0"/>
    <n v="0"/>
    <n v="5766.1447987454258"/>
    <n v="5779.2174922600616"/>
    <n v="0"/>
    <n v="0"/>
    <n v="0"/>
    <n v="0"/>
    <n v="0"/>
    <n v="0"/>
    <n v="0"/>
    <n v="0"/>
    <n v="0"/>
    <n v="0"/>
    <n v="51895.303188708829"/>
    <n v="52012.957430340553"/>
    <n v="51895.303188708829"/>
    <n v="52012.957430340553"/>
    <n v="0"/>
    <n v="0"/>
    <n v="0"/>
    <n v="0"/>
    <n v="0"/>
    <n v="0"/>
    <n v="0"/>
    <n v="0"/>
    <n v="0"/>
    <n v="0"/>
    <n v="377"/>
    <n v="382"/>
    <n v="377"/>
    <n v="382"/>
    <n v="0"/>
    <n v="0"/>
    <n v="0"/>
    <n v="0"/>
    <n v="0"/>
    <n v="0"/>
    <n v="0"/>
    <n v="0"/>
    <n v="0"/>
    <n v="0"/>
    <n v="19564529.302143227"/>
    <n v="19868949.738390092"/>
    <n v="19564529.302143227"/>
    <n v="19868949.738390092"/>
  </r>
  <r>
    <x v="9"/>
    <s v="Fayetteville Technical Community College"/>
    <m/>
    <n v="198534"/>
    <x v="6"/>
    <m/>
    <m/>
    <m/>
    <m/>
    <m/>
    <m/>
    <m/>
    <m/>
    <m/>
    <m/>
    <m/>
    <n v="0"/>
    <m/>
    <m/>
    <m/>
    <m/>
    <m/>
    <n v="0"/>
    <m/>
    <n v="0"/>
    <m/>
    <n v="0"/>
    <m/>
    <n v="0"/>
    <m/>
    <n v="0"/>
    <m/>
    <n v="0"/>
    <m/>
    <n v="0"/>
    <m/>
    <n v="0"/>
    <m/>
    <n v="0"/>
    <m/>
    <n v="73"/>
    <m/>
    <n v="1"/>
    <m/>
    <n v="55"/>
    <n v="1"/>
    <n v="0"/>
    <n v="163"/>
    <n v="173"/>
    <n v="4"/>
    <n v="1"/>
    <n v="124"/>
    <n v="124"/>
    <m/>
    <m/>
    <m/>
    <n v="0"/>
    <m/>
    <n v="0"/>
    <m/>
    <n v="0"/>
    <m/>
    <n v="7417465"/>
    <n v="16569670"/>
    <n v="17362096"/>
    <n v="0"/>
    <n v="0"/>
    <n v="0"/>
    <n v="0"/>
    <n v="0"/>
    <n v="0"/>
    <n v="0"/>
    <n v="0"/>
    <n v="0"/>
    <n v="1401"/>
    <n v="3171"/>
    <n v="3229"/>
    <n v="0"/>
    <n v="0"/>
    <n v="0"/>
    <n v="0"/>
    <n v="0"/>
    <n v="0"/>
    <n v="0"/>
    <n v="0"/>
    <n v="0"/>
    <n v="5294.4075660242688"/>
    <n v="5225.3768527278462"/>
    <n v="5376.9266026633632"/>
    <n v="0"/>
    <n v="0"/>
    <n v="0"/>
    <n v="0"/>
    <n v="0"/>
    <n v="0"/>
    <n v="0"/>
    <n v="0"/>
    <n v="0"/>
    <n v="47649.668094218418"/>
    <n v="47028.391674550614"/>
    <n v="48392.339423970268"/>
    <n v="47028.391674550614"/>
    <n v="48167.972675637742"/>
    <n v="0"/>
    <n v="0"/>
    <n v="0"/>
    <n v="0"/>
    <n v="0"/>
    <n v="0"/>
    <n v="0"/>
    <n v="0"/>
    <n v="0"/>
    <n v="129"/>
    <n v="292"/>
    <n v="298"/>
    <n v="292"/>
    <n v="427"/>
    <n v="0"/>
    <n v="0"/>
    <n v="0"/>
    <n v="0"/>
    <n v="0"/>
    <n v="0"/>
    <n v="0"/>
    <n v="0"/>
    <n v="0"/>
    <n v="6146807.1841541762"/>
    <n v="13732290.368968779"/>
    <n v="14420917.14834314"/>
    <n v="13732290.368968779"/>
    <n v="20567724.332497317"/>
  </r>
  <r>
    <x v="9"/>
    <s v="Forsyth Technical Community College"/>
    <m/>
    <n v="198552"/>
    <x v="6"/>
    <m/>
    <m/>
    <m/>
    <m/>
    <m/>
    <m/>
    <m/>
    <m/>
    <m/>
    <m/>
    <m/>
    <n v="0"/>
    <m/>
    <m/>
    <m/>
    <m/>
    <m/>
    <n v="0"/>
    <m/>
    <n v="0"/>
    <m/>
    <n v="0"/>
    <m/>
    <n v="0"/>
    <m/>
    <n v="0"/>
    <m/>
    <n v="0"/>
    <m/>
    <n v="0"/>
    <m/>
    <n v="0"/>
    <m/>
    <n v="0"/>
    <m/>
    <n v="0"/>
    <m/>
    <n v="0"/>
    <m/>
    <n v="0"/>
    <n v="95"/>
    <n v="247"/>
    <n v="14"/>
    <n v="0"/>
    <m/>
    <n v="0"/>
    <n v="137"/>
    <n v="3"/>
    <m/>
    <m/>
    <m/>
    <n v="0"/>
    <m/>
    <n v="0"/>
    <m/>
    <n v="0"/>
    <m/>
    <n v="0"/>
    <n v="12607743"/>
    <n v="11151516"/>
    <n v="0"/>
    <n v="0"/>
    <n v="0"/>
    <n v="0"/>
    <n v="0"/>
    <n v="0"/>
    <n v="0"/>
    <n v="0"/>
    <n v="0"/>
    <n v="0"/>
    <n v="2639"/>
    <n v="2259"/>
    <n v="0"/>
    <n v="0"/>
    <n v="0"/>
    <n v="0"/>
    <n v="0"/>
    <n v="0"/>
    <n v="0"/>
    <n v="0"/>
    <n v="0"/>
    <n v="0"/>
    <n v="4777.4698749526333"/>
    <n v="4936.4833997343958"/>
    <n v="0"/>
    <n v="0"/>
    <n v="0"/>
    <n v="0"/>
    <n v="0"/>
    <n v="0"/>
    <n v="0"/>
    <n v="0"/>
    <n v="0"/>
    <n v="0"/>
    <n v="42997.228874573702"/>
    <n v="44428.350597609562"/>
    <n v="42997.228874573702"/>
    <n v="44428.350597609562"/>
    <n v="0"/>
    <n v="0"/>
    <n v="0"/>
    <n v="0"/>
    <n v="0"/>
    <n v="0"/>
    <n v="0"/>
    <n v="0"/>
    <n v="0"/>
    <n v="0"/>
    <n v="246"/>
    <n v="250"/>
    <n v="246"/>
    <n v="250"/>
    <n v="0"/>
    <n v="0"/>
    <n v="0"/>
    <n v="0"/>
    <n v="0"/>
    <n v="0"/>
    <n v="0"/>
    <n v="0"/>
    <n v="0"/>
    <n v="0"/>
    <n v="10577318.303145131"/>
    <n v="11107087.649402391"/>
    <n v="10577318.303145131"/>
    <n v="11107087.649402391"/>
  </r>
  <r>
    <x v="9"/>
    <s v="Guilford Technical Community College"/>
    <m/>
    <n v="198622"/>
    <x v="6"/>
    <m/>
    <m/>
    <m/>
    <m/>
    <m/>
    <m/>
    <m/>
    <m/>
    <m/>
    <m/>
    <m/>
    <n v="0"/>
    <m/>
    <m/>
    <m/>
    <m/>
    <m/>
    <n v="0"/>
    <m/>
    <n v="0"/>
    <m/>
    <n v="0"/>
    <m/>
    <n v="0"/>
    <m/>
    <n v="0"/>
    <m/>
    <n v="0"/>
    <m/>
    <n v="0"/>
    <m/>
    <n v="0"/>
    <m/>
    <n v="0"/>
    <m/>
    <n v="0"/>
    <m/>
    <n v="0"/>
    <m/>
    <n v="0"/>
    <n v="273"/>
    <n v="178"/>
    <m/>
    <n v="5"/>
    <m/>
    <n v="0"/>
    <n v="2"/>
    <n v="131"/>
    <m/>
    <m/>
    <m/>
    <n v="0"/>
    <m/>
    <n v="0"/>
    <m/>
    <n v="0"/>
    <m/>
    <n v="0"/>
    <n v="15834798"/>
    <n v="18192919"/>
    <n v="0"/>
    <n v="0"/>
    <n v="0"/>
    <n v="0"/>
    <n v="0"/>
    <n v="0"/>
    <n v="0"/>
    <n v="0"/>
    <n v="0"/>
    <n v="0"/>
    <n v="2481"/>
    <n v="3224"/>
    <n v="0"/>
    <n v="0"/>
    <n v="0"/>
    <n v="0"/>
    <n v="0"/>
    <n v="0"/>
    <n v="0"/>
    <n v="0"/>
    <n v="0"/>
    <n v="0"/>
    <n v="6382.4256348246672"/>
    <n v="5642.9649503722085"/>
    <n v="0"/>
    <n v="0"/>
    <n v="0"/>
    <n v="0"/>
    <n v="0"/>
    <n v="0"/>
    <n v="0"/>
    <n v="0"/>
    <n v="0"/>
    <n v="0"/>
    <n v="57441.830713422009"/>
    <n v="50786.684553349878"/>
    <n v="57441.830713422009"/>
    <n v="50786.684553349878"/>
    <n v="0"/>
    <n v="0"/>
    <n v="0"/>
    <n v="0"/>
    <n v="0"/>
    <n v="0"/>
    <n v="0"/>
    <n v="0"/>
    <n v="0"/>
    <n v="0"/>
    <n v="275"/>
    <n v="314"/>
    <n v="275"/>
    <n v="314"/>
    <n v="0"/>
    <n v="0"/>
    <n v="0"/>
    <n v="0"/>
    <n v="0"/>
    <n v="0"/>
    <n v="0"/>
    <n v="0"/>
    <n v="0"/>
    <n v="0"/>
    <n v="15796503.446191052"/>
    <n v="15947018.949751861"/>
    <n v="15796503.446191052"/>
    <n v="15947018.949751861"/>
  </r>
  <r>
    <x v="9"/>
    <s v="Pitt Community College"/>
    <m/>
    <n v="199333"/>
    <x v="6"/>
    <m/>
    <m/>
    <m/>
    <m/>
    <m/>
    <m/>
    <m/>
    <m/>
    <m/>
    <m/>
    <m/>
    <n v="0"/>
    <m/>
    <m/>
    <m/>
    <m/>
    <m/>
    <n v="0"/>
    <m/>
    <n v="0"/>
    <m/>
    <n v="0"/>
    <m/>
    <n v="0"/>
    <m/>
    <n v="0"/>
    <m/>
    <n v="0"/>
    <m/>
    <n v="0"/>
    <m/>
    <n v="0"/>
    <m/>
    <n v="30"/>
    <m/>
    <n v="5"/>
    <m/>
    <n v="0"/>
    <m/>
    <n v="29"/>
    <n v="186"/>
    <n v="90"/>
    <m/>
    <n v="11"/>
    <m/>
    <n v="3"/>
    <m/>
    <n v="86"/>
    <m/>
    <m/>
    <m/>
    <n v="0"/>
    <m/>
    <n v="0"/>
    <m/>
    <n v="0"/>
    <m/>
    <n v="3615181"/>
    <n v="9957682"/>
    <n v="10783825"/>
    <n v="0"/>
    <n v="0"/>
    <n v="0"/>
    <n v="0"/>
    <n v="0"/>
    <n v="0"/>
    <n v="0"/>
    <n v="0"/>
    <n v="0"/>
    <n v="668"/>
    <n v="1674"/>
    <n v="1985"/>
    <n v="0"/>
    <n v="0"/>
    <n v="0"/>
    <n v="0"/>
    <n v="0"/>
    <n v="0"/>
    <n v="0"/>
    <n v="0"/>
    <n v="0"/>
    <n v="5411.9476047904191"/>
    <n v="5948.436081242533"/>
    <n v="5432.6574307304782"/>
    <n v="0"/>
    <n v="0"/>
    <n v="0"/>
    <n v="0"/>
    <n v="0"/>
    <n v="0"/>
    <n v="0"/>
    <n v="0"/>
    <n v="0"/>
    <n v="48707.52844311377"/>
    <n v="53535.924731182793"/>
    <n v="48893.916876574302"/>
    <n v="53535.924731182793"/>
    <n v="48846.952861844082"/>
    <n v="0"/>
    <n v="0"/>
    <n v="0"/>
    <n v="0"/>
    <n v="0"/>
    <n v="0"/>
    <n v="0"/>
    <n v="0"/>
    <n v="0"/>
    <n v="64"/>
    <n v="186"/>
    <n v="190"/>
    <n v="186"/>
    <n v="254"/>
    <n v="0"/>
    <n v="0"/>
    <n v="0"/>
    <n v="0"/>
    <n v="0"/>
    <n v="0"/>
    <n v="0"/>
    <n v="0"/>
    <n v="0"/>
    <n v="3117281.8203592813"/>
    <n v="9957682"/>
    <n v="9289844.2065491173"/>
    <n v="9957682"/>
    <n v="12407126.026908398"/>
  </r>
  <r>
    <x v="9"/>
    <s v="Rowan-Cabarrus Community College"/>
    <m/>
    <n v="199494"/>
    <x v="6"/>
    <m/>
    <m/>
    <m/>
    <m/>
    <m/>
    <m/>
    <m/>
    <m/>
    <m/>
    <m/>
    <m/>
    <n v="0"/>
    <m/>
    <m/>
    <m/>
    <m/>
    <m/>
    <n v="0"/>
    <m/>
    <n v="0"/>
    <m/>
    <n v="0"/>
    <m/>
    <n v="0"/>
    <m/>
    <n v="0"/>
    <m/>
    <n v="0"/>
    <m/>
    <n v="0"/>
    <m/>
    <n v="0"/>
    <m/>
    <n v="39"/>
    <m/>
    <n v="0"/>
    <m/>
    <n v="1"/>
    <m/>
    <n v="15"/>
    <n v="106"/>
    <n v="126"/>
    <n v="1"/>
    <n v="0"/>
    <n v="4"/>
    <n v="2"/>
    <n v="60"/>
    <n v="43"/>
    <m/>
    <m/>
    <m/>
    <n v="0"/>
    <m/>
    <n v="0"/>
    <m/>
    <n v="0"/>
    <m/>
    <n v="3011863"/>
    <n v="9287209"/>
    <n v="9086525"/>
    <n v="0"/>
    <n v="0"/>
    <n v="0"/>
    <n v="0"/>
    <n v="0"/>
    <n v="0"/>
    <n v="0"/>
    <n v="0"/>
    <n v="0"/>
    <n v="542"/>
    <n v="1728"/>
    <n v="1672"/>
    <n v="0"/>
    <n v="0"/>
    <n v="0"/>
    <n v="0"/>
    <n v="0"/>
    <n v="0"/>
    <n v="0"/>
    <n v="0"/>
    <n v="0"/>
    <n v="5556.9428044280439"/>
    <n v="5374.5422453703704"/>
    <n v="5434.5245215311006"/>
    <n v="0"/>
    <n v="0"/>
    <n v="0"/>
    <n v="0"/>
    <n v="0"/>
    <n v="0"/>
    <n v="0"/>
    <n v="0"/>
    <n v="0"/>
    <n v="50012.485239852394"/>
    <n v="48370.880208333336"/>
    <n v="48910.720693779906"/>
    <n v="48370.880208333336"/>
    <n v="49178.849233753303"/>
    <n v="0"/>
    <n v="0"/>
    <n v="0"/>
    <n v="0"/>
    <n v="0"/>
    <n v="0"/>
    <n v="0"/>
    <n v="0"/>
    <n v="0"/>
    <n v="55"/>
    <n v="171"/>
    <n v="171"/>
    <n v="171"/>
    <n v="226"/>
    <n v="0"/>
    <n v="0"/>
    <n v="0"/>
    <n v="0"/>
    <n v="0"/>
    <n v="0"/>
    <n v="0"/>
    <n v="0"/>
    <n v="0"/>
    <n v="2750686.6881918819"/>
    <n v="8271420.515625"/>
    <n v="8363733.2386363642"/>
    <n v="8271420.515625"/>
    <n v="11114419.926828247"/>
  </r>
  <r>
    <x v="9"/>
    <s v="Wake Technical Community College"/>
    <m/>
    <n v="199856"/>
    <x v="6"/>
    <m/>
    <m/>
    <m/>
    <m/>
    <m/>
    <m/>
    <m/>
    <m/>
    <m/>
    <m/>
    <m/>
    <n v="0"/>
    <m/>
    <m/>
    <m/>
    <m/>
    <m/>
    <n v="0"/>
    <m/>
    <n v="0"/>
    <m/>
    <n v="0"/>
    <m/>
    <n v="0"/>
    <m/>
    <n v="0"/>
    <m/>
    <n v="0"/>
    <m/>
    <n v="0"/>
    <m/>
    <n v="0"/>
    <m/>
    <n v="134"/>
    <m/>
    <n v="0"/>
    <m/>
    <n v="0"/>
    <m/>
    <n v="65"/>
    <n v="332"/>
    <n v="362"/>
    <m/>
    <n v="0"/>
    <m/>
    <n v="0"/>
    <n v="185"/>
    <n v="165"/>
    <m/>
    <m/>
    <m/>
    <n v="0"/>
    <m/>
    <n v="0"/>
    <m/>
    <n v="0"/>
    <m/>
    <n v="10727568"/>
    <n v="26528379"/>
    <n v="28273362"/>
    <n v="0"/>
    <n v="0"/>
    <n v="0"/>
    <n v="0"/>
    <n v="0"/>
    <n v="0"/>
    <n v="0"/>
    <n v="0"/>
    <n v="0"/>
    <n v="1986"/>
    <n v="5208"/>
    <n v="5238"/>
    <n v="0"/>
    <n v="0"/>
    <n v="0"/>
    <n v="0"/>
    <n v="0"/>
    <n v="0"/>
    <n v="0"/>
    <n v="0"/>
    <n v="0"/>
    <n v="5401.5951661631416"/>
    <n v="5093.7747695852531"/>
    <n v="5397.7399770904922"/>
    <n v="0"/>
    <n v="0"/>
    <n v="0"/>
    <n v="0"/>
    <n v="0"/>
    <n v="0"/>
    <n v="0"/>
    <n v="0"/>
    <n v="0"/>
    <n v="48614.356495468273"/>
    <n v="45843.972926267277"/>
    <n v="48579.659793814426"/>
    <n v="45843.972926267277"/>
    <n v="48589.170322229191"/>
    <n v="0"/>
    <n v="0"/>
    <n v="0"/>
    <n v="0"/>
    <n v="0"/>
    <n v="0"/>
    <n v="0"/>
    <n v="0"/>
    <n v="0"/>
    <n v="199"/>
    <n v="517"/>
    <n v="527"/>
    <n v="517"/>
    <n v="726"/>
    <n v="0"/>
    <n v="0"/>
    <n v="0"/>
    <n v="0"/>
    <n v="0"/>
    <n v="0"/>
    <n v="0"/>
    <n v="0"/>
    <n v="0"/>
    <n v="9674256.9425981864"/>
    <n v="23701334.002880182"/>
    <n v="25601480.711340204"/>
    <n v="23701334.002880182"/>
    <n v="35275737.65393839"/>
  </r>
  <r>
    <x v="9"/>
    <s v="Alamance Community College"/>
    <m/>
    <n v="199786"/>
    <x v="7"/>
    <m/>
    <m/>
    <m/>
    <m/>
    <m/>
    <m/>
    <m/>
    <m/>
    <m/>
    <m/>
    <m/>
    <n v="0"/>
    <m/>
    <m/>
    <m/>
    <m/>
    <m/>
    <n v="0"/>
    <m/>
    <n v="0"/>
    <m/>
    <n v="0"/>
    <m/>
    <n v="0"/>
    <m/>
    <n v="0"/>
    <m/>
    <n v="0"/>
    <m/>
    <n v="0"/>
    <m/>
    <n v="0"/>
    <m/>
    <n v="0"/>
    <m/>
    <n v="0"/>
    <m/>
    <n v="0"/>
    <m/>
    <n v="0"/>
    <n v="98"/>
    <n v="96"/>
    <n v="2"/>
    <n v="0"/>
    <m/>
    <n v="0"/>
    <n v="8"/>
    <n v="8"/>
    <m/>
    <m/>
    <m/>
    <n v="0"/>
    <m/>
    <n v="0"/>
    <m/>
    <n v="0"/>
    <m/>
    <n v="0"/>
    <n v="6243006"/>
    <n v="5903957"/>
    <n v="0"/>
    <n v="0"/>
    <n v="0"/>
    <n v="0"/>
    <n v="0"/>
    <n v="0"/>
    <n v="0"/>
    <n v="0"/>
    <n v="0"/>
    <n v="0"/>
    <n v="998"/>
    <n v="960"/>
    <n v="0"/>
    <n v="0"/>
    <n v="0"/>
    <n v="0"/>
    <n v="0"/>
    <n v="0"/>
    <n v="0"/>
    <n v="0"/>
    <n v="0"/>
    <n v="0"/>
    <n v="6255.5170340681361"/>
    <n v="6149.9552083333338"/>
    <n v="0"/>
    <n v="0"/>
    <n v="0"/>
    <n v="0"/>
    <n v="0"/>
    <n v="0"/>
    <n v="0"/>
    <n v="0"/>
    <n v="0"/>
    <n v="0"/>
    <n v="56299.653306613225"/>
    <n v="55349.596875000003"/>
    <n v="56299.653306613225"/>
    <n v="55349.596875000003"/>
    <n v="0"/>
    <n v="0"/>
    <n v="0"/>
    <n v="0"/>
    <n v="0"/>
    <n v="0"/>
    <n v="0"/>
    <n v="0"/>
    <n v="0"/>
    <n v="0"/>
    <n v="108"/>
    <n v="104"/>
    <n v="108"/>
    <n v="104"/>
    <n v="0"/>
    <n v="0"/>
    <n v="0"/>
    <n v="0"/>
    <n v="0"/>
    <n v="0"/>
    <n v="0"/>
    <n v="0"/>
    <n v="0"/>
    <n v="0"/>
    <n v="6080362.5571142286"/>
    <n v="5756358.0750000002"/>
    <n v="6080362.5571142286"/>
    <n v="5756358.0750000002"/>
  </r>
  <r>
    <x v="9"/>
    <s v="Caldwell Community College &amp; Technical Institute"/>
    <m/>
    <n v="198118"/>
    <x v="7"/>
    <m/>
    <m/>
    <m/>
    <m/>
    <m/>
    <m/>
    <m/>
    <m/>
    <m/>
    <m/>
    <m/>
    <n v="0"/>
    <m/>
    <m/>
    <m/>
    <m/>
    <m/>
    <n v="0"/>
    <m/>
    <n v="0"/>
    <m/>
    <n v="0"/>
    <m/>
    <n v="0"/>
    <m/>
    <n v="0"/>
    <m/>
    <n v="0"/>
    <m/>
    <n v="0"/>
    <m/>
    <n v="0"/>
    <m/>
    <n v="20"/>
    <m/>
    <n v="2"/>
    <m/>
    <n v="7"/>
    <m/>
    <n v="13"/>
    <n v="45"/>
    <n v="46"/>
    <n v="2"/>
    <n v="3"/>
    <n v="14"/>
    <n v="13"/>
    <n v="37"/>
    <n v="32"/>
    <m/>
    <m/>
    <m/>
    <n v="0"/>
    <m/>
    <n v="0"/>
    <m/>
    <n v="0"/>
    <m/>
    <n v="2011485"/>
    <n v="4805910"/>
    <n v="4586733"/>
    <n v="0"/>
    <n v="0"/>
    <n v="0"/>
    <n v="0"/>
    <n v="0"/>
    <n v="0"/>
    <n v="0"/>
    <n v="0"/>
    <n v="0"/>
    <n v="433"/>
    <n v="1023"/>
    <n v="971"/>
    <n v="0"/>
    <n v="0"/>
    <n v="0"/>
    <n v="0"/>
    <n v="0"/>
    <n v="0"/>
    <n v="0"/>
    <n v="0"/>
    <n v="0"/>
    <n v="4645.4618937644345"/>
    <n v="4697.859237536657"/>
    <n v="4723.720906282183"/>
    <n v="0"/>
    <n v="0"/>
    <n v="0"/>
    <n v="0"/>
    <n v="0"/>
    <n v="0"/>
    <n v="0"/>
    <n v="0"/>
    <n v="0"/>
    <n v="41809.15704387991"/>
    <n v="42280.733137829913"/>
    <n v="42513.48815653965"/>
    <n v="42280.733137829913"/>
    <n v="42295.974136453551"/>
    <n v="0"/>
    <n v="0"/>
    <n v="0"/>
    <n v="0"/>
    <n v="0"/>
    <n v="0"/>
    <n v="0"/>
    <n v="0"/>
    <n v="0"/>
    <n v="42"/>
    <n v="98"/>
    <n v="94"/>
    <n v="98"/>
    <n v="136"/>
    <n v="0"/>
    <n v="0"/>
    <n v="0"/>
    <n v="0"/>
    <n v="0"/>
    <n v="0"/>
    <n v="0"/>
    <n v="0"/>
    <n v="0"/>
    <n v="1755984.5958429561"/>
    <n v="4143511.8475073315"/>
    <n v="3996267.8867147272"/>
    <n v="4143511.8475073315"/>
    <n v="5752252.4825576833"/>
  </r>
  <r>
    <x v="9"/>
    <s v="Catawba Valley Community College"/>
    <m/>
    <n v="198233"/>
    <x v="7"/>
    <m/>
    <m/>
    <m/>
    <m/>
    <m/>
    <m/>
    <m/>
    <m/>
    <m/>
    <m/>
    <m/>
    <n v="0"/>
    <m/>
    <m/>
    <m/>
    <m/>
    <m/>
    <n v="0"/>
    <m/>
    <n v="0"/>
    <m/>
    <n v="0"/>
    <m/>
    <n v="0"/>
    <m/>
    <n v="0"/>
    <m/>
    <n v="0"/>
    <m/>
    <n v="0"/>
    <n v="2"/>
    <n v="0"/>
    <m/>
    <n v="0"/>
    <m/>
    <n v="0"/>
    <m/>
    <n v="0"/>
    <m/>
    <n v="0"/>
    <n v="121"/>
    <n v="96"/>
    <m/>
    <n v="7"/>
    <m/>
    <n v="13"/>
    <n v="24"/>
    <n v="23"/>
    <m/>
    <m/>
    <m/>
    <n v="0"/>
    <m/>
    <n v="0"/>
    <m/>
    <n v="0"/>
    <m/>
    <n v="0"/>
    <n v="7876419"/>
    <n v="7511566"/>
    <n v="0"/>
    <n v="0"/>
    <n v="0"/>
    <n v="0"/>
    <n v="0"/>
    <n v="0"/>
    <n v="24"/>
    <n v="0"/>
    <n v="0"/>
    <n v="0"/>
    <n v="1377"/>
    <n v="1353"/>
    <n v="0"/>
    <n v="0"/>
    <n v="0"/>
    <n v="0"/>
    <n v="0"/>
    <n v="0"/>
    <n v="0"/>
    <n v="0"/>
    <n v="0"/>
    <n v="0"/>
    <n v="5719.9847494553378"/>
    <n v="5551.7856614929788"/>
    <n v="0"/>
    <n v="0"/>
    <n v="0"/>
    <n v="0"/>
    <n v="0"/>
    <n v="0"/>
    <n v="0"/>
    <n v="0"/>
    <n v="0"/>
    <n v="0"/>
    <n v="51479.862745098042"/>
    <n v="49966.070953436807"/>
    <n v="50779.456449246369"/>
    <n v="49966.070953436807"/>
    <n v="0"/>
    <n v="0"/>
    <n v="0"/>
    <n v="0"/>
    <n v="0"/>
    <n v="0"/>
    <n v="2"/>
    <n v="0"/>
    <n v="0"/>
    <n v="0"/>
    <n v="145"/>
    <n v="139"/>
    <n v="147"/>
    <n v="139"/>
    <n v="0"/>
    <n v="0"/>
    <n v="0"/>
    <n v="0"/>
    <n v="0"/>
    <n v="0"/>
    <n v="0"/>
    <n v="0"/>
    <n v="0"/>
    <n v="0"/>
    <n v="7464580.0980392164"/>
    <n v="6945283.862527716"/>
    <n v="7464580.0980392164"/>
    <n v="6945283.862527716"/>
  </r>
  <r>
    <x v="9"/>
    <s v="Central Carolina Commuity College"/>
    <m/>
    <n v="198251"/>
    <x v="7"/>
    <m/>
    <m/>
    <m/>
    <m/>
    <m/>
    <m/>
    <m/>
    <m/>
    <m/>
    <m/>
    <m/>
    <n v="0"/>
    <m/>
    <m/>
    <m/>
    <m/>
    <m/>
    <n v="42"/>
    <m/>
    <n v="0"/>
    <m/>
    <n v="0"/>
    <m/>
    <n v="23"/>
    <m/>
    <n v="49"/>
    <m/>
    <n v="0"/>
    <m/>
    <n v="0"/>
    <m/>
    <n v="23"/>
    <m/>
    <n v="0"/>
    <m/>
    <n v="0"/>
    <m/>
    <n v="0"/>
    <m/>
    <n v="1"/>
    <n v="90"/>
    <n v="44"/>
    <m/>
    <n v="0"/>
    <m/>
    <n v="0"/>
    <n v="75"/>
    <n v="25"/>
    <m/>
    <m/>
    <m/>
    <n v="0"/>
    <m/>
    <n v="3345792"/>
    <m/>
    <n v="3647424"/>
    <m/>
    <n v="58008"/>
    <n v="8186304"/>
    <n v="3542268"/>
    <n v="0"/>
    <n v="0"/>
    <n v="0"/>
    <n v="0"/>
    <n v="0"/>
    <n v="654"/>
    <n v="0"/>
    <n v="717"/>
    <n v="0"/>
    <n v="12"/>
    <n v="1710"/>
    <n v="696"/>
    <n v="0"/>
    <n v="0"/>
    <n v="0"/>
    <n v="0"/>
    <n v="0"/>
    <n v="5115.8899082568805"/>
    <n v="0"/>
    <n v="5087.0627615062758"/>
    <n v="0"/>
    <n v="4834"/>
    <n v="4787.3122807017544"/>
    <n v="5089.4655172413795"/>
    <n v="0"/>
    <n v="0"/>
    <n v="0"/>
    <n v="0"/>
    <n v="0"/>
    <n v="46043.009174311926"/>
    <n v="0"/>
    <n v="45783.564853556483"/>
    <n v="0"/>
    <n v="43506"/>
    <n v="43085.810526315792"/>
    <n v="45805.189655172413"/>
    <n v="43085.810526315792"/>
    <n v="45861.238415426276"/>
    <n v="0"/>
    <n v="0"/>
    <n v="0"/>
    <n v="0"/>
    <n v="0"/>
    <n v="65"/>
    <n v="0"/>
    <n v="72"/>
    <n v="0"/>
    <n v="1"/>
    <n v="165"/>
    <n v="69"/>
    <n v="165"/>
    <n v="207"/>
    <n v="0"/>
    <n v="0"/>
    <n v="0"/>
    <n v="0"/>
    <n v="0"/>
    <n v="2992795.5963302753"/>
    <n v="0"/>
    <n v="3296416.6694560666"/>
    <n v="0"/>
    <n v="43506"/>
    <n v="7109158.7368421061"/>
    <n v="3160558.0862068967"/>
    <n v="7109158.7368421061"/>
    <n v="9493276.3519932386"/>
  </r>
  <r>
    <x v="9"/>
    <s v="Cleveland Community College"/>
    <m/>
    <n v="198321"/>
    <x v="7"/>
    <m/>
    <m/>
    <m/>
    <m/>
    <m/>
    <m/>
    <m/>
    <m/>
    <m/>
    <m/>
    <m/>
    <n v="0"/>
    <m/>
    <m/>
    <m/>
    <m/>
    <m/>
    <n v="0"/>
    <m/>
    <n v="0"/>
    <m/>
    <n v="0"/>
    <m/>
    <n v="0"/>
    <m/>
    <n v="0"/>
    <m/>
    <n v="0"/>
    <m/>
    <n v="0"/>
    <m/>
    <n v="0"/>
    <m/>
    <n v="13"/>
    <m/>
    <n v="6"/>
    <m/>
    <n v="0"/>
    <m/>
    <n v="14"/>
    <n v="28"/>
    <n v="35"/>
    <n v="18"/>
    <n v="17"/>
    <m/>
    <n v="0"/>
    <n v="29"/>
    <n v="23"/>
    <m/>
    <m/>
    <m/>
    <n v="0"/>
    <m/>
    <n v="0"/>
    <m/>
    <n v="0"/>
    <m/>
    <n v="1781519"/>
    <n v="3993866"/>
    <n v="3989836"/>
    <n v="0"/>
    <n v="0"/>
    <n v="0"/>
    <n v="0"/>
    <n v="0"/>
    <n v="0"/>
    <n v="0"/>
    <n v="0"/>
    <n v="0"/>
    <n v="345"/>
    <n v="780"/>
    <n v="761"/>
    <n v="0"/>
    <n v="0"/>
    <n v="0"/>
    <n v="0"/>
    <n v="0"/>
    <n v="0"/>
    <n v="0"/>
    <n v="0"/>
    <n v="0"/>
    <n v="5163.8231884057968"/>
    <n v="5120.3410256410252"/>
    <n v="5242.8856767411298"/>
    <n v="0"/>
    <n v="0"/>
    <n v="0"/>
    <n v="0"/>
    <n v="0"/>
    <n v="0"/>
    <n v="0"/>
    <n v="0"/>
    <n v="0"/>
    <n v="46474.408695652171"/>
    <n v="46083.06923076923"/>
    <n v="47185.971090670166"/>
    <n v="46083.06923076923"/>
    <n v="46968.549247748"/>
    <n v="0"/>
    <n v="0"/>
    <n v="0"/>
    <n v="0"/>
    <n v="0"/>
    <n v="0"/>
    <n v="0"/>
    <n v="0"/>
    <n v="0"/>
    <n v="33"/>
    <n v="75"/>
    <n v="75"/>
    <n v="75"/>
    <n v="108"/>
    <n v="0"/>
    <n v="0"/>
    <n v="0"/>
    <n v="0"/>
    <n v="0"/>
    <n v="0"/>
    <n v="0"/>
    <n v="0"/>
    <n v="0"/>
    <n v="1533655.4869565216"/>
    <n v="3456230.192307692"/>
    <n v="3538947.8318002624"/>
    <n v="3456230.192307692"/>
    <n v="5072603.3187567843"/>
  </r>
  <r>
    <x v="9"/>
    <s v="Coastal Carolina Community College "/>
    <m/>
    <n v="198330"/>
    <x v="7"/>
    <m/>
    <m/>
    <m/>
    <m/>
    <m/>
    <m/>
    <m/>
    <m/>
    <m/>
    <m/>
    <m/>
    <n v="0"/>
    <m/>
    <m/>
    <m/>
    <m/>
    <m/>
    <n v="0"/>
    <m/>
    <n v="0"/>
    <m/>
    <n v="0"/>
    <m/>
    <n v="0"/>
    <m/>
    <n v="0"/>
    <m/>
    <n v="0"/>
    <m/>
    <n v="0"/>
    <m/>
    <n v="0"/>
    <m/>
    <n v="0"/>
    <m/>
    <n v="0"/>
    <m/>
    <n v="0"/>
    <m/>
    <n v="0"/>
    <n v="134"/>
    <n v="134"/>
    <n v="7"/>
    <n v="7"/>
    <m/>
    <n v="0"/>
    <m/>
    <n v="0"/>
    <m/>
    <m/>
    <m/>
    <n v="0"/>
    <m/>
    <n v="0"/>
    <m/>
    <n v="0"/>
    <m/>
    <n v="0"/>
    <n v="6434071"/>
    <n v="6582457"/>
    <n v="0"/>
    <n v="0"/>
    <n v="0"/>
    <n v="0"/>
    <n v="0"/>
    <n v="0"/>
    <n v="0"/>
    <n v="0"/>
    <n v="0"/>
    <n v="0"/>
    <n v="1276"/>
    <n v="1276"/>
    <n v="0"/>
    <n v="0"/>
    <n v="0"/>
    <n v="0"/>
    <n v="0"/>
    <n v="0"/>
    <n v="0"/>
    <n v="0"/>
    <n v="0"/>
    <n v="0"/>
    <n v="5042.3753918495295"/>
    <n v="5158.6653605015672"/>
    <n v="0"/>
    <n v="0"/>
    <n v="0"/>
    <n v="0"/>
    <n v="0"/>
    <n v="0"/>
    <n v="0"/>
    <n v="0"/>
    <n v="0"/>
    <n v="0"/>
    <n v="45381.378526645763"/>
    <n v="46427.988244514105"/>
    <n v="45381.378526645763"/>
    <n v="46427.988244514105"/>
    <n v="0"/>
    <n v="0"/>
    <n v="0"/>
    <n v="0"/>
    <n v="0"/>
    <n v="0"/>
    <n v="0"/>
    <n v="0"/>
    <n v="0"/>
    <n v="0"/>
    <n v="141"/>
    <n v="141"/>
    <n v="141"/>
    <n v="141"/>
    <n v="0"/>
    <n v="0"/>
    <n v="0"/>
    <n v="0"/>
    <n v="0"/>
    <n v="0"/>
    <n v="0"/>
    <n v="0"/>
    <n v="0"/>
    <n v="0"/>
    <n v="6398774.3722570529"/>
    <n v="6546346.342476489"/>
    <n v="6398774.3722570529"/>
    <n v="6546346.342476489"/>
  </r>
  <r>
    <x v="9"/>
    <s v="Craven Community College "/>
    <m/>
    <n v="198367"/>
    <x v="7"/>
    <m/>
    <m/>
    <m/>
    <m/>
    <m/>
    <m/>
    <m/>
    <m/>
    <m/>
    <m/>
    <m/>
    <n v="0"/>
    <m/>
    <m/>
    <m/>
    <m/>
    <m/>
    <n v="0"/>
    <m/>
    <n v="0"/>
    <m/>
    <n v="0"/>
    <m/>
    <n v="0"/>
    <m/>
    <n v="0"/>
    <m/>
    <n v="0"/>
    <m/>
    <n v="0"/>
    <m/>
    <n v="0"/>
    <m/>
    <n v="28"/>
    <m/>
    <n v="0"/>
    <m/>
    <n v="0"/>
    <m/>
    <n v="1"/>
    <n v="64"/>
    <n v="66"/>
    <m/>
    <n v="0"/>
    <m/>
    <n v="0"/>
    <n v="2"/>
    <n v="1"/>
    <m/>
    <m/>
    <m/>
    <n v="0"/>
    <m/>
    <n v="0"/>
    <m/>
    <n v="0"/>
    <m/>
    <n v="1461360"/>
    <n v="3346521"/>
    <n v="3351498"/>
    <n v="0"/>
    <n v="0"/>
    <n v="0"/>
    <n v="0"/>
    <n v="0"/>
    <n v="0"/>
    <n v="0"/>
    <n v="0"/>
    <n v="0"/>
    <n v="264"/>
    <n v="600"/>
    <n v="606"/>
    <n v="0"/>
    <n v="0"/>
    <n v="0"/>
    <n v="0"/>
    <n v="0"/>
    <n v="0"/>
    <n v="0"/>
    <n v="0"/>
    <n v="0"/>
    <n v="5535.454545454545"/>
    <n v="5577.5349999999999"/>
    <n v="5530.5247524752476"/>
    <n v="0"/>
    <n v="0"/>
    <n v="0"/>
    <n v="0"/>
    <n v="0"/>
    <n v="0"/>
    <n v="0"/>
    <n v="0"/>
    <n v="0"/>
    <n v="49819.090909090904"/>
    <n v="50197.815000000002"/>
    <n v="49774.72277227723"/>
    <n v="50197.815000000002"/>
    <n v="49788.125646939698"/>
    <n v="0"/>
    <n v="0"/>
    <n v="0"/>
    <n v="0"/>
    <n v="0"/>
    <n v="0"/>
    <n v="0"/>
    <n v="0"/>
    <n v="0"/>
    <n v="29"/>
    <n v="66"/>
    <n v="67"/>
    <n v="66"/>
    <n v="96"/>
    <n v="0"/>
    <n v="0"/>
    <n v="0"/>
    <n v="0"/>
    <n v="0"/>
    <n v="0"/>
    <n v="0"/>
    <n v="0"/>
    <n v="0"/>
    <n v="1444753.6363636362"/>
    <n v="3313055.79"/>
    <n v="3334906.4257425745"/>
    <n v="3313055.79"/>
    <n v="4779660.0621062107"/>
  </r>
  <r>
    <x v="9"/>
    <s v="Davidson County Community College "/>
    <m/>
    <n v="198376"/>
    <x v="7"/>
    <m/>
    <m/>
    <m/>
    <m/>
    <m/>
    <m/>
    <m/>
    <m/>
    <m/>
    <m/>
    <m/>
    <n v="0"/>
    <m/>
    <m/>
    <m/>
    <m/>
    <m/>
    <n v="0"/>
    <m/>
    <n v="0"/>
    <m/>
    <n v="0"/>
    <m/>
    <n v="0"/>
    <m/>
    <n v="0"/>
    <m/>
    <n v="0"/>
    <m/>
    <n v="0"/>
    <m/>
    <n v="0"/>
    <m/>
    <n v="0"/>
    <m/>
    <n v="0"/>
    <m/>
    <n v="0"/>
    <m/>
    <n v="0"/>
    <n v="102"/>
    <n v="91"/>
    <m/>
    <n v="0"/>
    <m/>
    <n v="0"/>
    <m/>
    <n v="0"/>
    <m/>
    <m/>
    <m/>
    <n v="0"/>
    <m/>
    <n v="0"/>
    <m/>
    <n v="0"/>
    <m/>
    <n v="0"/>
    <n v="4802148"/>
    <n v="4380735"/>
    <n v="0"/>
    <n v="0"/>
    <n v="0"/>
    <n v="0"/>
    <n v="0"/>
    <n v="0"/>
    <n v="0"/>
    <n v="0"/>
    <n v="0"/>
    <n v="0"/>
    <n v="918"/>
    <n v="819"/>
    <n v="0"/>
    <n v="0"/>
    <n v="0"/>
    <n v="0"/>
    <n v="0"/>
    <n v="0"/>
    <n v="0"/>
    <n v="0"/>
    <n v="0"/>
    <n v="0"/>
    <n v="5231.0980392156862"/>
    <n v="5348.8827838827838"/>
    <n v="0"/>
    <n v="0"/>
    <n v="0"/>
    <n v="0"/>
    <n v="0"/>
    <n v="0"/>
    <n v="0"/>
    <n v="0"/>
    <n v="0"/>
    <n v="0"/>
    <n v="47079.882352941175"/>
    <n v="48139.945054945056"/>
    <n v="47079.882352941175"/>
    <n v="48139.945054945056"/>
    <n v="0"/>
    <n v="0"/>
    <n v="0"/>
    <n v="0"/>
    <n v="0"/>
    <n v="0"/>
    <n v="0"/>
    <n v="0"/>
    <n v="0"/>
    <n v="0"/>
    <n v="102"/>
    <n v="91"/>
    <n v="102"/>
    <n v="91"/>
    <n v="0"/>
    <n v="0"/>
    <n v="0"/>
    <n v="0"/>
    <n v="0"/>
    <n v="0"/>
    <n v="0"/>
    <n v="0"/>
    <n v="0"/>
    <n v="0"/>
    <n v="4802148"/>
    <n v="4380735"/>
    <n v="4802148"/>
    <n v="4380735"/>
  </r>
  <r>
    <x v="9"/>
    <s v="Durham Technical Community College"/>
    <m/>
    <n v="198455"/>
    <x v="7"/>
    <m/>
    <m/>
    <m/>
    <m/>
    <m/>
    <m/>
    <m/>
    <m/>
    <m/>
    <m/>
    <m/>
    <n v="0"/>
    <m/>
    <m/>
    <m/>
    <m/>
    <m/>
    <n v="27"/>
    <m/>
    <n v="0"/>
    <m/>
    <n v="0"/>
    <m/>
    <n v="3"/>
    <n v="78"/>
    <n v="46"/>
    <n v="2"/>
    <n v="0"/>
    <m/>
    <n v="0"/>
    <n v="7"/>
    <n v="4"/>
    <n v="4"/>
    <n v="0"/>
    <m/>
    <n v="0"/>
    <m/>
    <n v="0"/>
    <m/>
    <n v="0"/>
    <m/>
    <n v="27"/>
    <m/>
    <n v="0"/>
    <m/>
    <n v="0"/>
    <m/>
    <n v="3"/>
    <m/>
    <m/>
    <m/>
    <n v="0"/>
    <m/>
    <n v="1527864"/>
    <n v="4223914"/>
    <n v="2671502"/>
    <n v="194112"/>
    <n v="0"/>
    <m/>
    <n v="1527864"/>
    <n v="0"/>
    <n v="0"/>
    <n v="0"/>
    <n v="0"/>
    <n v="0"/>
    <n v="279"/>
    <n v="806"/>
    <n v="462"/>
    <n v="36"/>
    <n v="0"/>
    <n v="0"/>
    <n v="279"/>
    <n v="0"/>
    <n v="0"/>
    <n v="0"/>
    <n v="0"/>
    <n v="0"/>
    <n v="5476.2150537634407"/>
    <n v="5240.5880893300246"/>
    <n v="5782.4718614718613"/>
    <n v="5392"/>
    <n v="0"/>
    <n v="0"/>
    <n v="5476.2150537634407"/>
    <n v="0"/>
    <n v="0"/>
    <n v="0"/>
    <n v="0"/>
    <n v="0"/>
    <n v="49285.93548387097"/>
    <n v="47165.292803970224"/>
    <n v="52042.246753246749"/>
    <n v="48528"/>
    <n v="0"/>
    <n v="0"/>
    <n v="49285.93548387097"/>
    <n v="47225.19202137812"/>
    <n v="50538.804242678139"/>
    <n v="0"/>
    <n v="0"/>
    <n v="0"/>
    <n v="0"/>
    <n v="0"/>
    <n v="30"/>
    <n v="87"/>
    <n v="50"/>
    <n v="4"/>
    <n v="0"/>
    <n v="0"/>
    <n v="30"/>
    <n v="91"/>
    <n v="110"/>
    <n v="0"/>
    <n v="0"/>
    <n v="0"/>
    <n v="0"/>
    <n v="0"/>
    <n v="1478578.064516129"/>
    <n v="4103380.4739454095"/>
    <n v="2602112.3376623373"/>
    <n v="194112"/>
    <n v="0"/>
    <n v="0"/>
    <n v="1478578.064516129"/>
    <n v="4297492.4739454091"/>
    <n v="5559268.4666945953"/>
  </r>
  <r>
    <x v="9"/>
    <s v="Edgecombe Community College"/>
    <m/>
    <n v="198491"/>
    <x v="7"/>
    <m/>
    <m/>
    <m/>
    <m/>
    <m/>
    <m/>
    <m/>
    <m/>
    <m/>
    <m/>
    <m/>
    <n v="0"/>
    <m/>
    <m/>
    <m/>
    <m/>
    <m/>
    <n v="0"/>
    <m/>
    <n v="0"/>
    <m/>
    <n v="0"/>
    <m/>
    <n v="0"/>
    <m/>
    <n v="0"/>
    <m/>
    <n v="0"/>
    <m/>
    <n v="0"/>
    <m/>
    <n v="0"/>
    <m/>
    <n v="0"/>
    <m/>
    <n v="0"/>
    <m/>
    <n v="0"/>
    <m/>
    <n v="0"/>
    <n v="77"/>
    <n v="57"/>
    <m/>
    <n v="0"/>
    <m/>
    <n v="0"/>
    <m/>
    <n v="0"/>
    <m/>
    <m/>
    <m/>
    <n v="0"/>
    <m/>
    <n v="0"/>
    <m/>
    <n v="0"/>
    <m/>
    <n v="0"/>
    <n v="2665558"/>
    <n v="2673628"/>
    <n v="0"/>
    <n v="0"/>
    <n v="0"/>
    <n v="0"/>
    <n v="0"/>
    <n v="0"/>
    <n v="0"/>
    <n v="0"/>
    <n v="0"/>
    <n v="0"/>
    <n v="693"/>
    <n v="513"/>
    <n v="0"/>
    <n v="0"/>
    <n v="0"/>
    <n v="0"/>
    <n v="0"/>
    <n v="0"/>
    <n v="0"/>
    <n v="0"/>
    <n v="0"/>
    <n v="0"/>
    <n v="3846.4040404040402"/>
    <n v="5211.7504873294347"/>
    <n v="0"/>
    <n v="0"/>
    <n v="0"/>
    <n v="0"/>
    <n v="0"/>
    <n v="0"/>
    <n v="0"/>
    <n v="0"/>
    <n v="0"/>
    <n v="0"/>
    <n v="34617.63636363636"/>
    <n v="46905.754385964916"/>
    <n v="34617.63636363636"/>
    <n v="46905.754385964916"/>
    <n v="0"/>
    <n v="0"/>
    <n v="0"/>
    <n v="0"/>
    <n v="0"/>
    <n v="0"/>
    <n v="0"/>
    <n v="0"/>
    <n v="0"/>
    <n v="0"/>
    <n v="77"/>
    <n v="57"/>
    <n v="77"/>
    <n v="57"/>
    <n v="0"/>
    <n v="0"/>
    <n v="0"/>
    <n v="0"/>
    <n v="0"/>
    <n v="0"/>
    <n v="0"/>
    <n v="0"/>
    <n v="0"/>
    <n v="0"/>
    <n v="2665557.9999999995"/>
    <n v="2673628"/>
    <n v="2665557.9999999995"/>
    <n v="2673628"/>
  </r>
  <r>
    <x v="9"/>
    <s v="Gaston College "/>
    <m/>
    <n v="198570"/>
    <x v="7"/>
    <m/>
    <m/>
    <m/>
    <m/>
    <m/>
    <m/>
    <m/>
    <m/>
    <m/>
    <m/>
    <m/>
    <n v="0"/>
    <m/>
    <m/>
    <m/>
    <m/>
    <m/>
    <n v="0"/>
    <m/>
    <n v="0"/>
    <m/>
    <n v="0"/>
    <m/>
    <n v="0"/>
    <m/>
    <n v="0"/>
    <m/>
    <n v="0"/>
    <m/>
    <n v="0"/>
    <m/>
    <n v="0"/>
    <m/>
    <n v="35"/>
    <m/>
    <n v="0"/>
    <m/>
    <n v="0"/>
    <m/>
    <n v="18"/>
    <n v="120"/>
    <n v="115"/>
    <n v="2"/>
    <n v="5"/>
    <m/>
    <n v="0"/>
    <n v="40"/>
    <n v="41"/>
    <m/>
    <m/>
    <m/>
    <n v="0"/>
    <m/>
    <n v="0"/>
    <m/>
    <n v="0"/>
    <m/>
    <n v="3052872"/>
    <n v="10762452"/>
    <n v="8943825"/>
    <n v="0"/>
    <n v="0"/>
    <n v="0"/>
    <n v="0"/>
    <n v="0"/>
    <n v="0"/>
    <n v="0"/>
    <n v="0"/>
    <n v="0"/>
    <n v="531"/>
    <n v="1580"/>
    <n v="1577"/>
    <n v="0"/>
    <n v="0"/>
    <n v="0"/>
    <n v="0"/>
    <n v="0"/>
    <n v="0"/>
    <n v="0"/>
    <n v="0"/>
    <n v="0"/>
    <n v="5749.2881355932204"/>
    <n v="6811.6784810126583"/>
    <n v="5671.4172479391245"/>
    <n v="0"/>
    <n v="0"/>
    <n v="0"/>
    <n v="0"/>
    <n v="0"/>
    <n v="0"/>
    <n v="0"/>
    <n v="0"/>
    <n v="0"/>
    <n v="51743.593220338982"/>
    <n v="61305.106329113922"/>
    <n v="51042.755231452124"/>
    <n v="61305.106329113922"/>
    <n v="51216.32725673719"/>
    <n v="0"/>
    <n v="0"/>
    <n v="0"/>
    <n v="0"/>
    <n v="0"/>
    <n v="0"/>
    <n v="0"/>
    <n v="0"/>
    <n v="0"/>
    <n v="53"/>
    <n v="162"/>
    <n v="161"/>
    <n v="162"/>
    <n v="214"/>
    <n v="0"/>
    <n v="0"/>
    <n v="0"/>
    <n v="0"/>
    <n v="0"/>
    <n v="0"/>
    <n v="0"/>
    <n v="0"/>
    <n v="0"/>
    <n v="2742410.440677966"/>
    <n v="9931427.2253164556"/>
    <n v="8217883.5922637917"/>
    <n v="9931427.2253164556"/>
    <n v="10960294.032941759"/>
  </r>
  <r>
    <x v="9"/>
    <s v="Isothermal Community College "/>
    <s v="Reclassified: Met the criteria for Two-Year 3 in 2012-13, 2013-14, and 2014-15."/>
    <n v="198710"/>
    <x v="8"/>
    <m/>
    <m/>
    <m/>
    <m/>
    <m/>
    <m/>
    <m/>
    <m/>
    <m/>
    <m/>
    <m/>
    <n v="0"/>
    <m/>
    <m/>
    <m/>
    <m/>
    <m/>
    <n v="0"/>
    <m/>
    <n v="0"/>
    <m/>
    <n v="0"/>
    <m/>
    <n v="0"/>
    <m/>
    <n v="0"/>
    <m/>
    <n v="0"/>
    <m/>
    <n v="0"/>
    <m/>
    <n v="0"/>
    <m/>
    <n v="28"/>
    <m/>
    <n v="1"/>
    <m/>
    <n v="0"/>
    <m/>
    <n v="2"/>
    <n v="61"/>
    <n v="59"/>
    <n v="3"/>
    <n v="3"/>
    <m/>
    <n v="0"/>
    <n v="3"/>
    <n v="4"/>
    <m/>
    <m/>
    <m/>
    <n v="0"/>
    <m/>
    <n v="0"/>
    <m/>
    <n v="0"/>
    <m/>
    <n v="1606593"/>
    <n v="3491611"/>
    <n v="3514711"/>
    <n v="0"/>
    <n v="0"/>
    <n v="0"/>
    <n v="0"/>
    <n v="0"/>
    <n v="0"/>
    <n v="0"/>
    <n v="0"/>
    <n v="0"/>
    <n v="286"/>
    <n v="615"/>
    <n v="609"/>
    <n v="0"/>
    <n v="0"/>
    <n v="0"/>
    <n v="0"/>
    <n v="0"/>
    <n v="0"/>
    <n v="0"/>
    <n v="0"/>
    <n v="0"/>
    <n v="5617.4580419580416"/>
    <n v="5677.4162601626012"/>
    <n v="5771.282430213465"/>
    <n v="0"/>
    <n v="0"/>
    <n v="0"/>
    <n v="0"/>
    <n v="0"/>
    <n v="0"/>
    <n v="0"/>
    <n v="0"/>
    <n v="0"/>
    <n v="50557.122377622378"/>
    <n v="51096.746341463411"/>
    <n v="51941.541871921188"/>
    <n v="51096.746341463411"/>
    <n v="51499.098528382397"/>
    <n v="0"/>
    <n v="0"/>
    <n v="0"/>
    <n v="0"/>
    <n v="0"/>
    <n v="0"/>
    <n v="0"/>
    <n v="0"/>
    <n v="0"/>
    <n v="31"/>
    <n v="67"/>
    <n v="66"/>
    <n v="67"/>
    <n v="97"/>
    <n v="0"/>
    <n v="0"/>
    <n v="0"/>
    <n v="0"/>
    <n v="0"/>
    <n v="0"/>
    <n v="0"/>
    <n v="0"/>
    <n v="0"/>
    <n v="1567270.7937062937"/>
    <n v="3423482.0048780488"/>
    <n v="3428141.7635467984"/>
    <n v="3423482.0048780488"/>
    <n v="4995412.5572530925"/>
  </r>
  <r>
    <x v="9"/>
    <s v="Johnston Community College"/>
    <m/>
    <n v="198774"/>
    <x v="7"/>
    <m/>
    <m/>
    <m/>
    <m/>
    <m/>
    <m/>
    <m/>
    <m/>
    <m/>
    <m/>
    <m/>
    <n v="0"/>
    <m/>
    <m/>
    <m/>
    <m/>
    <m/>
    <n v="0"/>
    <m/>
    <n v="0"/>
    <m/>
    <n v="0"/>
    <m/>
    <n v="0"/>
    <m/>
    <n v="0"/>
    <m/>
    <n v="0"/>
    <m/>
    <n v="0"/>
    <m/>
    <n v="0"/>
    <m/>
    <n v="43"/>
    <m/>
    <n v="0"/>
    <m/>
    <n v="0"/>
    <m/>
    <n v="1"/>
    <m/>
    <n v="100"/>
    <n v="111"/>
    <n v="0"/>
    <m/>
    <n v="0"/>
    <n v="30"/>
    <n v="7"/>
    <m/>
    <m/>
    <m/>
    <n v="0"/>
    <m/>
    <n v="0"/>
    <m/>
    <n v="0"/>
    <m/>
    <n v="2555567"/>
    <n v="8121229"/>
    <n v="6205033"/>
    <n v="0"/>
    <n v="0"/>
    <n v="0"/>
    <n v="0"/>
    <n v="0"/>
    <n v="0"/>
    <n v="0"/>
    <n v="0"/>
    <n v="0"/>
    <n v="399"/>
    <n v="1470"/>
    <n v="984"/>
    <n v="0"/>
    <n v="0"/>
    <n v="0"/>
    <n v="0"/>
    <n v="0"/>
    <n v="0"/>
    <n v="0"/>
    <n v="0"/>
    <n v="0"/>
    <n v="6404.9298245614036"/>
    <n v="5524.6455782312923"/>
    <n v="6305.9278455284557"/>
    <n v="0"/>
    <n v="0"/>
    <n v="0"/>
    <n v="0"/>
    <n v="0"/>
    <n v="0"/>
    <n v="0"/>
    <n v="0"/>
    <n v="0"/>
    <n v="57644.368421052633"/>
    <n v="49721.81020408163"/>
    <n v="56753.350609756104"/>
    <n v="49721.81020408163"/>
    <n v="57012.984938875619"/>
    <n v="0"/>
    <n v="0"/>
    <n v="0"/>
    <n v="0"/>
    <n v="0"/>
    <n v="0"/>
    <n v="0"/>
    <n v="0"/>
    <n v="0"/>
    <n v="44"/>
    <n v="141"/>
    <n v="107"/>
    <n v="141"/>
    <n v="151"/>
    <n v="0"/>
    <n v="0"/>
    <n v="0"/>
    <n v="0"/>
    <n v="0"/>
    <n v="0"/>
    <n v="0"/>
    <n v="0"/>
    <n v="0"/>
    <n v="2536352.210526316"/>
    <n v="7010775.2387755094"/>
    <n v="6072608.5152439028"/>
    <n v="7010775.2387755094"/>
    <n v="8608960.7257702183"/>
  </r>
  <r>
    <x v="9"/>
    <s v="Lenoir Community College "/>
    <m/>
    <n v="198817"/>
    <x v="7"/>
    <m/>
    <m/>
    <m/>
    <m/>
    <m/>
    <m/>
    <m/>
    <m/>
    <m/>
    <m/>
    <m/>
    <n v="0"/>
    <m/>
    <m/>
    <m/>
    <m/>
    <m/>
    <n v="0"/>
    <m/>
    <n v="0"/>
    <m/>
    <n v="0"/>
    <m/>
    <n v="0"/>
    <m/>
    <n v="0"/>
    <m/>
    <n v="0"/>
    <m/>
    <n v="0"/>
    <m/>
    <n v="0"/>
    <m/>
    <n v="0"/>
    <m/>
    <n v="0"/>
    <m/>
    <n v="0"/>
    <m/>
    <n v="0"/>
    <n v="113"/>
    <n v="110"/>
    <m/>
    <n v="0"/>
    <m/>
    <n v="0"/>
    <m/>
    <n v="0"/>
    <m/>
    <m/>
    <m/>
    <n v="0"/>
    <m/>
    <n v="0"/>
    <m/>
    <n v="0"/>
    <m/>
    <n v="0"/>
    <n v="4871709"/>
    <n v="4809717"/>
    <n v="0"/>
    <n v="0"/>
    <n v="0"/>
    <n v="0"/>
    <n v="0"/>
    <n v="0"/>
    <n v="0"/>
    <n v="0"/>
    <n v="0"/>
    <n v="0"/>
    <n v="1017"/>
    <n v="990"/>
    <n v="0"/>
    <n v="0"/>
    <n v="0"/>
    <n v="0"/>
    <n v="0"/>
    <n v="0"/>
    <n v="0"/>
    <n v="0"/>
    <n v="0"/>
    <n v="0"/>
    <n v="4790.2743362831861"/>
    <n v="4858.3"/>
    <n v="0"/>
    <n v="0"/>
    <n v="0"/>
    <n v="0"/>
    <n v="0"/>
    <n v="0"/>
    <n v="0"/>
    <n v="0"/>
    <n v="0"/>
    <n v="0"/>
    <n v="43112.469026548672"/>
    <n v="43724.700000000004"/>
    <n v="43112.469026548672"/>
    <n v="43724.700000000012"/>
    <n v="0"/>
    <n v="0"/>
    <n v="0"/>
    <n v="0"/>
    <n v="0"/>
    <n v="0"/>
    <n v="0"/>
    <n v="0"/>
    <n v="0"/>
    <n v="0"/>
    <n v="113"/>
    <n v="110"/>
    <n v="113"/>
    <n v="110"/>
    <n v="0"/>
    <n v="0"/>
    <n v="0"/>
    <n v="0"/>
    <n v="0"/>
    <n v="0"/>
    <n v="0"/>
    <n v="0"/>
    <n v="0"/>
    <n v="0"/>
    <n v="4871709"/>
    <n v="4809717.0000000009"/>
    <n v="4871709"/>
    <n v="4809717.0000000009"/>
  </r>
  <r>
    <x v="9"/>
    <s v="Mitchell Community College "/>
    <m/>
    <n v="198987"/>
    <x v="7"/>
    <m/>
    <m/>
    <m/>
    <m/>
    <m/>
    <m/>
    <m/>
    <m/>
    <m/>
    <m/>
    <m/>
    <n v="0"/>
    <m/>
    <m/>
    <m/>
    <m/>
    <m/>
    <n v="0"/>
    <m/>
    <n v="0"/>
    <m/>
    <n v="0"/>
    <m/>
    <n v="0"/>
    <m/>
    <n v="0"/>
    <m/>
    <n v="1"/>
    <m/>
    <n v="0"/>
    <m/>
    <n v="0"/>
    <m/>
    <n v="0"/>
    <m/>
    <n v="0"/>
    <m/>
    <n v="0"/>
    <m/>
    <n v="0"/>
    <m/>
    <n v="0"/>
    <n v="95"/>
    <n v="88"/>
    <n v="1"/>
    <n v="1"/>
    <m/>
    <n v="0"/>
    <m/>
    <m/>
    <m/>
    <n v="0"/>
    <m/>
    <n v="0"/>
    <m/>
    <n v="55375"/>
    <m/>
    <n v="0"/>
    <n v="4984559"/>
    <n v="4642523"/>
    <n v="0"/>
    <n v="0"/>
    <n v="0"/>
    <n v="0"/>
    <n v="0"/>
    <n v="0"/>
    <n v="0"/>
    <n v="10"/>
    <n v="0"/>
    <n v="0"/>
    <n v="961"/>
    <n v="891"/>
    <n v="0"/>
    <n v="0"/>
    <n v="0"/>
    <n v="0"/>
    <n v="0"/>
    <n v="0"/>
    <n v="0"/>
    <n v="5537.5"/>
    <n v="0"/>
    <n v="0"/>
    <n v="5186.845993756504"/>
    <n v="5210.4635241301912"/>
    <n v="0"/>
    <n v="0"/>
    <n v="0"/>
    <n v="0"/>
    <n v="0"/>
    <n v="0"/>
    <n v="0"/>
    <n v="49837.5"/>
    <n v="0"/>
    <n v="0"/>
    <n v="46681.613943808537"/>
    <n v="46894.171717171717"/>
    <n v="46681.613943808537"/>
    <n v="46926.875364758693"/>
    <n v="0"/>
    <n v="0"/>
    <n v="0"/>
    <n v="0"/>
    <n v="0"/>
    <n v="0"/>
    <n v="0"/>
    <n v="1"/>
    <n v="0"/>
    <n v="0"/>
    <n v="96"/>
    <n v="89"/>
    <n v="96"/>
    <n v="90"/>
    <n v="0"/>
    <n v="0"/>
    <n v="0"/>
    <n v="0"/>
    <n v="0"/>
    <n v="0"/>
    <n v="0"/>
    <n v="49837.5"/>
    <n v="0"/>
    <n v="0"/>
    <n v="4481434.9386056196"/>
    <n v="4173581.282828283"/>
    <n v="4481434.9386056196"/>
    <n v="4223418.7828282826"/>
  </r>
  <r>
    <x v="9"/>
    <s v="Nash Community College"/>
    <m/>
    <n v="199087"/>
    <x v="7"/>
    <m/>
    <m/>
    <m/>
    <m/>
    <m/>
    <m/>
    <m/>
    <m/>
    <m/>
    <m/>
    <m/>
    <n v="0"/>
    <m/>
    <m/>
    <m/>
    <m/>
    <m/>
    <n v="0"/>
    <m/>
    <n v="0"/>
    <m/>
    <n v="0"/>
    <m/>
    <n v="0"/>
    <m/>
    <n v="0"/>
    <m/>
    <n v="48"/>
    <m/>
    <n v="1"/>
    <m/>
    <n v="71"/>
    <m/>
    <n v="0"/>
    <m/>
    <n v="0"/>
    <m/>
    <n v="0"/>
    <m/>
    <n v="0"/>
    <m/>
    <n v="0"/>
    <n v="48"/>
    <n v="0"/>
    <n v="1"/>
    <n v="0"/>
    <n v="67"/>
    <n v="0"/>
    <m/>
    <m/>
    <m/>
    <n v="0"/>
    <m/>
    <n v="0"/>
    <m/>
    <n v="6586735"/>
    <m/>
    <n v="0"/>
    <n v="6339963"/>
    <n v="0"/>
    <n v="0"/>
    <n v="0"/>
    <n v="0"/>
    <n v="0"/>
    <n v="0"/>
    <n v="0"/>
    <n v="0"/>
    <n v="1343"/>
    <n v="0"/>
    <n v="0"/>
    <n v="1295"/>
    <n v="0"/>
    <n v="0"/>
    <n v="0"/>
    <n v="0"/>
    <n v="0"/>
    <n v="0"/>
    <n v="0"/>
    <n v="0"/>
    <n v="4904.493670886076"/>
    <n v="0"/>
    <n v="0"/>
    <n v="4895.7243243243247"/>
    <n v="0"/>
    <n v="0"/>
    <n v="0"/>
    <n v="0"/>
    <n v="0"/>
    <n v="0"/>
    <n v="0"/>
    <n v="0"/>
    <n v="44140.443037974685"/>
    <n v="0"/>
    <n v="0"/>
    <n v="44061.518918918926"/>
    <n v="0"/>
    <n v="44061.518918918926"/>
    <n v="44140.443037974685"/>
    <n v="0"/>
    <n v="0"/>
    <n v="0"/>
    <n v="0"/>
    <n v="0"/>
    <n v="0"/>
    <n v="0"/>
    <n v="120"/>
    <n v="0"/>
    <n v="0"/>
    <n v="116"/>
    <n v="0"/>
    <n v="116"/>
    <n v="120"/>
    <n v="0"/>
    <n v="0"/>
    <n v="0"/>
    <n v="0"/>
    <n v="0"/>
    <n v="0"/>
    <n v="0"/>
    <n v="5296853.1645569624"/>
    <n v="0"/>
    <n v="0"/>
    <n v="5111136.1945945956"/>
    <n v="0"/>
    <n v="5111136.1945945956"/>
    <n v="5296853.1645569624"/>
  </r>
  <r>
    <x v="9"/>
    <s v="Randolph Community College"/>
    <m/>
    <n v="199421"/>
    <x v="7"/>
    <m/>
    <m/>
    <m/>
    <m/>
    <m/>
    <m/>
    <m/>
    <m/>
    <m/>
    <m/>
    <m/>
    <n v="0"/>
    <m/>
    <m/>
    <m/>
    <m/>
    <m/>
    <n v="0"/>
    <m/>
    <n v="0"/>
    <m/>
    <n v="0"/>
    <m/>
    <n v="0"/>
    <m/>
    <n v="34"/>
    <m/>
    <n v="13"/>
    <m/>
    <n v="1"/>
    <m/>
    <n v="37"/>
    <m/>
    <n v="0"/>
    <m/>
    <n v="0"/>
    <m/>
    <n v="0"/>
    <m/>
    <n v="0"/>
    <n v="25"/>
    <n v="0"/>
    <n v="18"/>
    <n v="0"/>
    <m/>
    <n v="0"/>
    <n v="42"/>
    <n v="0"/>
    <m/>
    <m/>
    <m/>
    <n v="0"/>
    <m/>
    <n v="0"/>
    <m/>
    <n v="4540440"/>
    <m/>
    <n v="0"/>
    <n v="4456391"/>
    <n v="0"/>
    <n v="0"/>
    <n v="0"/>
    <n v="0"/>
    <n v="0"/>
    <n v="0"/>
    <n v="0"/>
    <n v="0"/>
    <n v="891"/>
    <n v="0"/>
    <n v="0"/>
    <n v="909"/>
    <n v="0"/>
    <n v="0"/>
    <n v="0"/>
    <n v="0"/>
    <n v="0"/>
    <n v="0"/>
    <n v="0"/>
    <n v="0"/>
    <n v="5095.8922558922559"/>
    <n v="0"/>
    <n v="0"/>
    <n v="4902.5203520352034"/>
    <n v="0"/>
    <n v="0"/>
    <n v="0"/>
    <n v="0"/>
    <n v="0"/>
    <n v="0"/>
    <n v="0"/>
    <n v="0"/>
    <n v="45863.030303030304"/>
    <n v="0"/>
    <n v="0"/>
    <n v="44122.683168316828"/>
    <n v="0"/>
    <n v="44122.683168316828"/>
    <n v="45863.030303030304"/>
    <n v="0"/>
    <n v="0"/>
    <n v="0"/>
    <n v="0"/>
    <n v="0"/>
    <n v="0"/>
    <n v="0"/>
    <n v="85"/>
    <n v="0"/>
    <n v="0"/>
    <n v="85"/>
    <n v="0"/>
    <n v="85"/>
    <n v="85"/>
    <n v="0"/>
    <n v="0"/>
    <n v="0"/>
    <n v="0"/>
    <n v="0"/>
    <n v="0"/>
    <n v="0"/>
    <n v="3898357.5757575757"/>
    <n v="0"/>
    <n v="0"/>
    <n v="3750428.0693069305"/>
    <n v="0"/>
    <n v="3750428.0693069305"/>
    <n v="3898357.5757575757"/>
  </r>
  <r>
    <x v="9"/>
    <s v="Robeson Community College"/>
    <m/>
    <n v="199476"/>
    <x v="7"/>
    <m/>
    <m/>
    <m/>
    <m/>
    <m/>
    <m/>
    <m/>
    <m/>
    <m/>
    <m/>
    <m/>
    <n v="0"/>
    <m/>
    <m/>
    <m/>
    <m/>
    <m/>
    <n v="7"/>
    <m/>
    <n v="7"/>
    <m/>
    <n v="0"/>
    <m/>
    <n v="22"/>
    <m/>
    <n v="12"/>
    <m/>
    <n v="20"/>
    <m/>
    <n v="0"/>
    <m/>
    <n v="29"/>
    <m/>
    <n v="0"/>
    <m/>
    <n v="0"/>
    <m/>
    <n v="0"/>
    <m/>
    <n v="0"/>
    <n v="18"/>
    <n v="7"/>
    <n v="33"/>
    <n v="7"/>
    <m/>
    <n v="0"/>
    <n v="47"/>
    <n v="22"/>
    <m/>
    <m/>
    <m/>
    <n v="0"/>
    <m/>
    <n v="2210195"/>
    <m/>
    <n v="3662261"/>
    <m/>
    <n v="0"/>
    <n v="5770103"/>
    <n v="2210195"/>
    <n v="0"/>
    <n v="0"/>
    <n v="0"/>
    <n v="0"/>
    <n v="0"/>
    <n v="397"/>
    <n v="0"/>
    <n v="656"/>
    <n v="0"/>
    <n v="0"/>
    <n v="1056"/>
    <n v="397"/>
    <n v="0"/>
    <n v="0"/>
    <n v="0"/>
    <n v="0"/>
    <n v="0"/>
    <n v="5567.2418136020151"/>
    <n v="0"/>
    <n v="5582.7149390243903"/>
    <n v="0"/>
    <n v="0"/>
    <n v="5464.112689393939"/>
    <n v="5567.2418136020151"/>
    <n v="0"/>
    <n v="0"/>
    <n v="0"/>
    <n v="0"/>
    <n v="0"/>
    <n v="50105.176322418134"/>
    <n v="0"/>
    <n v="50244.434451219509"/>
    <n v="0"/>
    <n v="0"/>
    <n v="49177.014204545449"/>
    <n v="50105.176322418134"/>
    <n v="49177.014204545449"/>
    <n v="50169.046592018763"/>
    <n v="0"/>
    <n v="0"/>
    <n v="0"/>
    <n v="0"/>
    <n v="0"/>
    <n v="36"/>
    <n v="0"/>
    <n v="61"/>
    <n v="0"/>
    <n v="0"/>
    <n v="98"/>
    <n v="36"/>
    <n v="98"/>
    <n v="133"/>
    <n v="0"/>
    <n v="0"/>
    <n v="0"/>
    <n v="0"/>
    <n v="0"/>
    <n v="1803786.3476070529"/>
    <n v="0"/>
    <n v="3064910.5015243902"/>
    <n v="0"/>
    <n v="0"/>
    <n v="4819347.3920454541"/>
    <n v="1803786.3476070529"/>
    <n v="4819347.3920454541"/>
    <n v="6672483.1967384955"/>
  </r>
  <r>
    <x v="9"/>
    <s v="Sandhills Community College "/>
    <m/>
    <n v="199634"/>
    <x v="7"/>
    <m/>
    <m/>
    <m/>
    <m/>
    <m/>
    <m/>
    <m/>
    <m/>
    <m/>
    <m/>
    <m/>
    <n v="0"/>
    <m/>
    <m/>
    <m/>
    <m/>
    <m/>
    <n v="0"/>
    <m/>
    <n v="0"/>
    <m/>
    <n v="0"/>
    <m/>
    <n v="0"/>
    <m/>
    <n v="0"/>
    <m/>
    <n v="0"/>
    <m/>
    <n v="0"/>
    <m/>
    <n v="0"/>
    <m/>
    <n v="36"/>
    <m/>
    <n v="0"/>
    <m/>
    <n v="0"/>
    <m/>
    <n v="0"/>
    <n v="133"/>
    <n v="126"/>
    <m/>
    <n v="0"/>
    <m/>
    <n v="0"/>
    <m/>
    <n v="0"/>
    <m/>
    <m/>
    <m/>
    <n v="0"/>
    <m/>
    <n v="0"/>
    <m/>
    <n v="0"/>
    <m/>
    <n v="1786143"/>
    <n v="6528030"/>
    <n v="6222158"/>
    <n v="0"/>
    <n v="0"/>
    <n v="0"/>
    <n v="0"/>
    <n v="0"/>
    <n v="0"/>
    <n v="0"/>
    <n v="0"/>
    <n v="0"/>
    <n v="324"/>
    <n v="1197"/>
    <n v="1134"/>
    <n v="0"/>
    <n v="0"/>
    <n v="0"/>
    <n v="0"/>
    <n v="0"/>
    <n v="0"/>
    <n v="0"/>
    <n v="0"/>
    <n v="0"/>
    <n v="5512.7870370370374"/>
    <n v="5453.6591478696746"/>
    <n v="5486.911816578483"/>
    <n v="0"/>
    <n v="0"/>
    <n v="0"/>
    <n v="0"/>
    <n v="0"/>
    <n v="0"/>
    <n v="0"/>
    <n v="0"/>
    <n v="0"/>
    <n v="49615.083333333336"/>
    <n v="49082.932330827069"/>
    <n v="49382.206349206346"/>
    <n v="49082.932330827069"/>
    <n v="49433.956790123455"/>
    <n v="0"/>
    <n v="0"/>
    <n v="0"/>
    <n v="0"/>
    <n v="0"/>
    <n v="0"/>
    <n v="0"/>
    <n v="0"/>
    <n v="0"/>
    <n v="36"/>
    <n v="133"/>
    <n v="126"/>
    <n v="133"/>
    <n v="162"/>
    <n v="0"/>
    <n v="0"/>
    <n v="0"/>
    <n v="0"/>
    <n v="0"/>
    <n v="0"/>
    <n v="0"/>
    <n v="0"/>
    <n v="0"/>
    <n v="1786143"/>
    <n v="6528030"/>
    <n v="6222158"/>
    <n v="6528030"/>
    <n v="8008301"/>
  </r>
  <r>
    <x v="9"/>
    <s v="Stanly Community College"/>
    <m/>
    <n v="199740"/>
    <x v="7"/>
    <m/>
    <m/>
    <m/>
    <m/>
    <m/>
    <m/>
    <m/>
    <m/>
    <m/>
    <m/>
    <m/>
    <n v="0"/>
    <m/>
    <m/>
    <m/>
    <m/>
    <m/>
    <n v="0"/>
    <m/>
    <n v="0"/>
    <m/>
    <n v="0"/>
    <m/>
    <n v="0"/>
    <m/>
    <n v="25"/>
    <m/>
    <n v="0"/>
    <m/>
    <n v="0"/>
    <m/>
    <n v="55"/>
    <m/>
    <n v="0"/>
    <m/>
    <n v="0"/>
    <m/>
    <n v="0"/>
    <m/>
    <n v="0"/>
    <n v="84"/>
    <n v="0"/>
    <m/>
    <n v="0"/>
    <m/>
    <n v="0"/>
    <m/>
    <n v="0"/>
    <m/>
    <m/>
    <m/>
    <n v="0"/>
    <m/>
    <n v="0"/>
    <m/>
    <n v="4308054"/>
    <m/>
    <n v="0"/>
    <n v="3257469"/>
    <n v="0"/>
    <n v="0"/>
    <n v="0"/>
    <n v="0"/>
    <n v="0"/>
    <n v="0"/>
    <n v="0"/>
    <n v="0"/>
    <n v="885"/>
    <n v="0"/>
    <n v="0"/>
    <n v="756"/>
    <n v="0"/>
    <n v="0"/>
    <n v="0"/>
    <n v="0"/>
    <n v="0"/>
    <n v="0"/>
    <n v="0"/>
    <n v="0"/>
    <n v="4867.8576271186439"/>
    <n v="0"/>
    <n v="0"/>
    <n v="4308.8214285714284"/>
    <n v="0"/>
    <n v="0"/>
    <n v="0"/>
    <n v="0"/>
    <n v="0"/>
    <n v="0"/>
    <n v="0"/>
    <n v="0"/>
    <n v="43810.718644067798"/>
    <n v="0"/>
    <n v="0"/>
    <n v="38779.392857142855"/>
    <n v="0"/>
    <n v="38779.392857142855"/>
    <n v="43810.718644067798"/>
    <n v="0"/>
    <n v="0"/>
    <n v="0"/>
    <n v="0"/>
    <n v="0"/>
    <n v="0"/>
    <n v="0"/>
    <n v="80"/>
    <n v="0"/>
    <n v="0"/>
    <n v="84"/>
    <n v="0"/>
    <n v="84"/>
    <n v="80"/>
    <n v="0"/>
    <n v="0"/>
    <n v="0"/>
    <n v="0"/>
    <n v="0"/>
    <n v="0"/>
    <n v="0"/>
    <n v="3504857.4915254237"/>
    <n v="0"/>
    <n v="0"/>
    <n v="3257469"/>
    <n v="0"/>
    <n v="3257469"/>
    <n v="3504857.4915254237"/>
  </r>
  <r>
    <x v="9"/>
    <s v="Surry Community College "/>
    <m/>
    <n v="199768"/>
    <x v="7"/>
    <m/>
    <m/>
    <m/>
    <m/>
    <m/>
    <m/>
    <m/>
    <m/>
    <m/>
    <m/>
    <m/>
    <n v="0"/>
    <m/>
    <m/>
    <m/>
    <m/>
    <m/>
    <n v="0"/>
    <m/>
    <n v="0"/>
    <m/>
    <n v="0"/>
    <m/>
    <n v="0"/>
    <m/>
    <n v="0"/>
    <m/>
    <n v="0"/>
    <m/>
    <n v="0"/>
    <m/>
    <n v="0"/>
    <m/>
    <n v="36"/>
    <m/>
    <n v="0"/>
    <m/>
    <n v="0"/>
    <m/>
    <n v="0"/>
    <n v="101"/>
    <n v="100"/>
    <m/>
    <n v="0"/>
    <m/>
    <n v="0"/>
    <m/>
    <n v="0"/>
    <m/>
    <m/>
    <m/>
    <n v="0"/>
    <m/>
    <n v="0"/>
    <m/>
    <n v="0"/>
    <m/>
    <n v="1760426"/>
    <n v="4866934"/>
    <n v="4948567"/>
    <n v="0"/>
    <n v="0"/>
    <n v="0"/>
    <n v="0"/>
    <n v="0"/>
    <n v="0"/>
    <n v="0"/>
    <n v="0"/>
    <n v="0"/>
    <n v="324"/>
    <n v="909"/>
    <n v="900"/>
    <n v="0"/>
    <n v="0"/>
    <n v="0"/>
    <n v="0"/>
    <n v="0"/>
    <n v="0"/>
    <n v="0"/>
    <n v="0"/>
    <n v="0"/>
    <n v="5433.4135802469136"/>
    <n v="5354.1628162816278"/>
    <n v="5498.4077777777775"/>
    <n v="0"/>
    <n v="0"/>
    <n v="0"/>
    <n v="0"/>
    <n v="0"/>
    <n v="0"/>
    <n v="0"/>
    <n v="0"/>
    <n v="0"/>
    <n v="48900.722222222219"/>
    <n v="48187.465346534649"/>
    <n v="49485.67"/>
    <n v="48187.465346534656"/>
    <n v="49330.830882352944"/>
    <n v="0"/>
    <n v="0"/>
    <n v="0"/>
    <n v="0"/>
    <n v="0"/>
    <n v="0"/>
    <n v="0"/>
    <n v="0"/>
    <n v="0"/>
    <n v="36"/>
    <n v="101"/>
    <n v="100"/>
    <n v="101"/>
    <n v="136"/>
    <n v="0"/>
    <n v="0"/>
    <n v="0"/>
    <n v="0"/>
    <n v="0"/>
    <n v="0"/>
    <n v="0"/>
    <n v="0"/>
    <n v="0"/>
    <n v="1760426"/>
    <n v="4866934"/>
    <n v="4948567"/>
    <n v="4866934"/>
    <n v="6708993"/>
  </r>
  <r>
    <x v="9"/>
    <s v="Vance-Granville Community College "/>
    <m/>
    <n v="199838"/>
    <x v="7"/>
    <m/>
    <m/>
    <m/>
    <m/>
    <m/>
    <m/>
    <m/>
    <m/>
    <m/>
    <m/>
    <m/>
    <n v="0"/>
    <m/>
    <m/>
    <m/>
    <m/>
    <m/>
    <n v="0"/>
    <m/>
    <n v="0"/>
    <m/>
    <n v="0"/>
    <m/>
    <n v="0"/>
    <m/>
    <n v="0"/>
    <m/>
    <n v="0"/>
    <m/>
    <n v="0"/>
    <m/>
    <n v="0"/>
    <m/>
    <n v="0"/>
    <m/>
    <n v="0"/>
    <m/>
    <n v="0"/>
    <m/>
    <n v="0"/>
    <n v="63"/>
    <n v="68"/>
    <n v="7"/>
    <n v="10"/>
    <n v="6"/>
    <n v="6"/>
    <n v="49"/>
    <n v="44"/>
    <m/>
    <m/>
    <m/>
    <n v="0"/>
    <m/>
    <n v="0"/>
    <m/>
    <n v="0"/>
    <m/>
    <n v="0"/>
    <n v="6262641"/>
    <n v="6395810"/>
    <n v="0"/>
    <n v="0"/>
    <n v="0"/>
    <n v="0"/>
    <n v="0"/>
    <n v="0"/>
    <n v="0"/>
    <n v="0"/>
    <n v="0"/>
    <n v="0"/>
    <n v="1291"/>
    <n v="1306"/>
    <n v="0"/>
    <n v="0"/>
    <n v="0"/>
    <n v="0"/>
    <n v="0"/>
    <n v="0"/>
    <n v="0"/>
    <n v="0"/>
    <n v="0"/>
    <n v="0"/>
    <n v="4851"/>
    <n v="4897.251148545176"/>
    <n v="0"/>
    <n v="0"/>
    <n v="0"/>
    <n v="0"/>
    <n v="0"/>
    <n v="0"/>
    <n v="0"/>
    <n v="0"/>
    <n v="0"/>
    <n v="0"/>
    <n v="43659"/>
    <n v="44075.260336906584"/>
    <n v="43659"/>
    <n v="44075.260336906584"/>
    <n v="0"/>
    <n v="0"/>
    <n v="0"/>
    <n v="0"/>
    <n v="0"/>
    <n v="0"/>
    <n v="0"/>
    <n v="0"/>
    <n v="0"/>
    <n v="0"/>
    <n v="125"/>
    <n v="128"/>
    <n v="125"/>
    <n v="128"/>
    <n v="0"/>
    <n v="0"/>
    <n v="0"/>
    <n v="0"/>
    <n v="0"/>
    <n v="0"/>
    <n v="0"/>
    <n v="0"/>
    <n v="0"/>
    <n v="0"/>
    <n v="5457375"/>
    <n v="5641633.3231240427"/>
    <n v="5457375"/>
    <n v="5641633.3231240427"/>
  </r>
  <r>
    <x v="9"/>
    <s v="Wayne Community College"/>
    <m/>
    <n v="199892"/>
    <x v="7"/>
    <m/>
    <m/>
    <m/>
    <m/>
    <m/>
    <m/>
    <m/>
    <m/>
    <m/>
    <m/>
    <m/>
    <n v="0"/>
    <m/>
    <m/>
    <m/>
    <m/>
    <m/>
    <n v="0"/>
    <m/>
    <n v="0"/>
    <m/>
    <n v="0"/>
    <m/>
    <n v="0"/>
    <m/>
    <n v="0"/>
    <m/>
    <n v="0"/>
    <m/>
    <n v="0"/>
    <m/>
    <n v="0"/>
    <m/>
    <n v="0"/>
    <m/>
    <n v="0"/>
    <m/>
    <n v="0"/>
    <m/>
    <n v="0"/>
    <n v="55"/>
    <n v="53"/>
    <n v="2"/>
    <n v="3"/>
    <m/>
    <n v="0"/>
    <n v="77"/>
    <n v="80"/>
    <m/>
    <m/>
    <m/>
    <n v="0"/>
    <m/>
    <n v="0"/>
    <m/>
    <n v="0"/>
    <m/>
    <n v="0"/>
    <n v="6888275"/>
    <n v="7134624"/>
    <n v="0"/>
    <n v="0"/>
    <n v="0"/>
    <n v="0"/>
    <n v="0"/>
    <n v="0"/>
    <n v="0"/>
    <n v="0"/>
    <n v="0"/>
    <n v="0"/>
    <n v="1439"/>
    <n v="1467"/>
    <n v="0"/>
    <n v="0"/>
    <n v="0"/>
    <n v="0"/>
    <n v="0"/>
    <n v="0"/>
    <n v="0"/>
    <n v="0"/>
    <n v="0"/>
    <n v="0"/>
    <n v="4786.8485059068798"/>
    <n v="4863.4110429447855"/>
    <n v="0"/>
    <n v="0"/>
    <n v="0"/>
    <n v="0"/>
    <n v="0"/>
    <n v="0"/>
    <n v="0"/>
    <n v="0"/>
    <n v="0"/>
    <n v="0"/>
    <n v="43081.636553161916"/>
    <n v="43770.699386503067"/>
    <n v="43081.636553161916"/>
    <n v="43770.699386503067"/>
    <n v="0"/>
    <n v="0"/>
    <n v="0"/>
    <n v="0"/>
    <n v="0"/>
    <n v="0"/>
    <n v="0"/>
    <n v="0"/>
    <n v="0"/>
    <n v="0"/>
    <n v="134"/>
    <n v="136"/>
    <n v="134"/>
    <n v="136"/>
    <n v="0"/>
    <n v="0"/>
    <n v="0"/>
    <n v="0"/>
    <n v="0"/>
    <n v="0"/>
    <n v="0"/>
    <n v="0"/>
    <n v="0"/>
    <n v="0"/>
    <n v="5772939.2981236968"/>
    <n v="5952815.1165644173"/>
    <n v="5772939.2981236968"/>
    <n v="5952815.1165644173"/>
  </r>
  <r>
    <x v="9"/>
    <s v="Western Piedmont Community College "/>
    <m/>
    <n v="199908"/>
    <x v="7"/>
    <m/>
    <m/>
    <m/>
    <m/>
    <m/>
    <m/>
    <m/>
    <m/>
    <m/>
    <m/>
    <m/>
    <n v="0"/>
    <m/>
    <m/>
    <m/>
    <m/>
    <m/>
    <n v="0"/>
    <m/>
    <n v="0"/>
    <m/>
    <n v="0"/>
    <m/>
    <n v="0"/>
    <m/>
    <n v="0"/>
    <m/>
    <n v="0"/>
    <m/>
    <n v="0"/>
    <m/>
    <n v="0"/>
    <m/>
    <n v="32"/>
    <m/>
    <n v="0"/>
    <m/>
    <n v="0"/>
    <m/>
    <n v="0"/>
    <n v="79"/>
    <n v="75"/>
    <m/>
    <n v="0"/>
    <m/>
    <n v="0"/>
    <n v="1"/>
    <n v="1"/>
    <m/>
    <m/>
    <m/>
    <n v="0"/>
    <m/>
    <n v="0"/>
    <m/>
    <n v="0"/>
    <m/>
    <n v="1576602"/>
    <n v="3929175"/>
    <n v="3792285"/>
    <n v="0"/>
    <n v="0"/>
    <n v="0"/>
    <n v="0"/>
    <n v="0"/>
    <n v="0"/>
    <n v="0"/>
    <n v="0"/>
    <n v="0"/>
    <n v="288"/>
    <n v="723"/>
    <n v="687"/>
    <n v="0"/>
    <n v="0"/>
    <n v="0"/>
    <n v="0"/>
    <n v="0"/>
    <n v="0"/>
    <n v="0"/>
    <n v="0"/>
    <n v="0"/>
    <n v="5474.3125"/>
    <n v="5434.54356846473"/>
    <n v="5520.0655021834064"/>
    <n v="0"/>
    <n v="0"/>
    <n v="0"/>
    <n v="0"/>
    <n v="0"/>
    <n v="0"/>
    <n v="0"/>
    <n v="0"/>
    <n v="0"/>
    <n v="49268.8125"/>
    <n v="48910.892116182571"/>
    <n v="49680.589519650661"/>
    <n v="48910.892116182571"/>
    <n v="49558.581513828241"/>
    <n v="0"/>
    <n v="0"/>
    <n v="0"/>
    <n v="0"/>
    <n v="0"/>
    <n v="0"/>
    <n v="0"/>
    <n v="0"/>
    <n v="0"/>
    <n v="32"/>
    <n v="80"/>
    <n v="76"/>
    <n v="80"/>
    <n v="108"/>
    <n v="0"/>
    <n v="0"/>
    <n v="0"/>
    <n v="0"/>
    <n v="0"/>
    <n v="0"/>
    <n v="0"/>
    <n v="0"/>
    <n v="0"/>
    <n v="1576602"/>
    <n v="3912871.3692946057"/>
    <n v="3775724.8034934504"/>
    <n v="3912871.3692946057"/>
    <n v="5352326.8034934504"/>
  </r>
  <r>
    <x v="9"/>
    <s v="Wilkes Community College "/>
    <m/>
    <n v="199926"/>
    <x v="7"/>
    <m/>
    <m/>
    <m/>
    <m/>
    <m/>
    <m/>
    <m/>
    <m/>
    <m/>
    <m/>
    <m/>
    <n v="0"/>
    <m/>
    <m/>
    <m/>
    <m/>
    <m/>
    <n v="0"/>
    <m/>
    <n v="0"/>
    <m/>
    <n v="0"/>
    <m/>
    <n v="0"/>
    <m/>
    <n v="98"/>
    <m/>
    <n v="0"/>
    <m/>
    <n v="0"/>
    <m/>
    <n v="0"/>
    <m/>
    <n v="0"/>
    <m/>
    <n v="0"/>
    <m/>
    <n v="0"/>
    <m/>
    <n v="0"/>
    <n v="94"/>
    <n v="0"/>
    <m/>
    <n v="0"/>
    <m/>
    <n v="0"/>
    <m/>
    <n v="0"/>
    <m/>
    <m/>
    <m/>
    <n v="0"/>
    <m/>
    <n v="0"/>
    <m/>
    <n v="4669704"/>
    <m/>
    <n v="0"/>
    <n v="4304916"/>
    <n v="0"/>
    <n v="0"/>
    <n v="0"/>
    <n v="0"/>
    <n v="0"/>
    <n v="0"/>
    <n v="0"/>
    <n v="0"/>
    <n v="882"/>
    <n v="0"/>
    <n v="0"/>
    <n v="846"/>
    <n v="0"/>
    <n v="0"/>
    <n v="0"/>
    <n v="0"/>
    <n v="0"/>
    <n v="0"/>
    <n v="0"/>
    <n v="0"/>
    <n v="5294.4489795918371"/>
    <n v="0"/>
    <n v="0"/>
    <n v="5088.5531914893618"/>
    <n v="0"/>
    <n v="0"/>
    <n v="0"/>
    <n v="0"/>
    <n v="0"/>
    <n v="0"/>
    <n v="0"/>
    <n v="0"/>
    <n v="47650.040816326531"/>
    <n v="0"/>
    <n v="0"/>
    <n v="45796.97872340426"/>
    <n v="0"/>
    <n v="45796.978723404252"/>
    <n v="47650.040816326531"/>
    <n v="0"/>
    <n v="0"/>
    <n v="0"/>
    <n v="0"/>
    <n v="0"/>
    <n v="0"/>
    <n v="0"/>
    <n v="98"/>
    <n v="0"/>
    <n v="0"/>
    <n v="94"/>
    <n v="0"/>
    <n v="94"/>
    <n v="98"/>
    <n v="0"/>
    <n v="0"/>
    <n v="0"/>
    <n v="0"/>
    <n v="0"/>
    <n v="0"/>
    <n v="0"/>
    <n v="4669704"/>
    <n v="0"/>
    <n v="0"/>
    <n v="4304916"/>
    <n v="0"/>
    <n v="4304916"/>
    <n v="4669704"/>
  </r>
  <r>
    <x v="9"/>
    <s v="Beaufort County Community College "/>
    <m/>
    <n v="197966"/>
    <x v="8"/>
    <m/>
    <m/>
    <m/>
    <m/>
    <m/>
    <m/>
    <m/>
    <m/>
    <m/>
    <m/>
    <m/>
    <n v="0"/>
    <m/>
    <m/>
    <m/>
    <m/>
    <m/>
    <n v="0"/>
    <m/>
    <n v="0"/>
    <m/>
    <n v="0"/>
    <m/>
    <n v="0"/>
    <m/>
    <n v="0"/>
    <m/>
    <n v="0"/>
    <m/>
    <n v="0"/>
    <m/>
    <n v="0"/>
    <m/>
    <n v="13"/>
    <m/>
    <n v="0"/>
    <m/>
    <n v="5"/>
    <m/>
    <n v="2"/>
    <n v="40"/>
    <n v="39"/>
    <m/>
    <n v="1"/>
    <n v="18"/>
    <n v="15"/>
    <n v="2"/>
    <n v="2"/>
    <m/>
    <m/>
    <m/>
    <n v="0"/>
    <m/>
    <n v="0"/>
    <m/>
    <n v="0"/>
    <m/>
    <n v="977757"/>
    <n v="2898010"/>
    <n v="2745902"/>
    <n v="0"/>
    <n v="0"/>
    <n v="0"/>
    <n v="0"/>
    <n v="0"/>
    <n v="0"/>
    <n v="0"/>
    <n v="0"/>
    <n v="0"/>
    <n v="196"/>
    <n v="582"/>
    <n v="550"/>
    <n v="0"/>
    <n v="0"/>
    <n v="0"/>
    <n v="0"/>
    <n v="0"/>
    <n v="0"/>
    <n v="0"/>
    <n v="0"/>
    <n v="0"/>
    <n v="4988.5561224489793"/>
    <n v="4979.3986254295532"/>
    <n v="4992.5490909090913"/>
    <n v="0"/>
    <n v="0"/>
    <n v="0"/>
    <n v="0"/>
    <n v="0"/>
    <n v="0"/>
    <n v="0"/>
    <n v="0"/>
    <n v="0"/>
    <n v="44897.005102040814"/>
    <n v="44814.587628865978"/>
    <n v="44932.941818181818"/>
    <n v="44814.587628865978"/>
    <n v="44923.60760619714"/>
    <n v="0"/>
    <n v="0"/>
    <n v="0"/>
    <n v="0"/>
    <n v="0"/>
    <n v="0"/>
    <n v="0"/>
    <n v="0"/>
    <n v="0"/>
    <n v="20"/>
    <n v="60"/>
    <n v="57"/>
    <n v="60"/>
    <n v="77"/>
    <n v="0"/>
    <n v="0"/>
    <n v="0"/>
    <n v="0"/>
    <n v="0"/>
    <n v="0"/>
    <n v="0"/>
    <n v="0"/>
    <n v="0"/>
    <n v="897940.10204081633"/>
    <n v="2688875.2577319588"/>
    <n v="2561177.6836363636"/>
    <n v="2688875.2577319588"/>
    <n v="3459117.7856771797"/>
  </r>
  <r>
    <x v="9"/>
    <s v="Bladen Community College"/>
    <m/>
    <n v="198011"/>
    <x v="8"/>
    <m/>
    <m/>
    <m/>
    <m/>
    <m/>
    <m/>
    <m/>
    <m/>
    <m/>
    <m/>
    <m/>
    <n v="0"/>
    <m/>
    <m/>
    <m/>
    <m/>
    <m/>
    <n v="0"/>
    <m/>
    <n v="0"/>
    <m/>
    <n v="0"/>
    <m/>
    <n v="0"/>
    <m/>
    <n v="0"/>
    <m/>
    <n v="0"/>
    <m/>
    <n v="0"/>
    <m/>
    <n v="0"/>
    <m/>
    <n v="0"/>
    <m/>
    <n v="0"/>
    <m/>
    <n v="0"/>
    <m/>
    <n v="0"/>
    <m/>
    <n v="0"/>
    <n v="51"/>
    <n v="46"/>
    <m/>
    <n v="0"/>
    <m/>
    <n v="0"/>
    <m/>
    <m/>
    <m/>
    <n v="0"/>
    <m/>
    <n v="0"/>
    <m/>
    <n v="0"/>
    <m/>
    <n v="0"/>
    <n v="2847829"/>
    <n v="2629740"/>
    <n v="0"/>
    <n v="0"/>
    <n v="0"/>
    <n v="0"/>
    <n v="0"/>
    <n v="0"/>
    <n v="0"/>
    <n v="0"/>
    <n v="0"/>
    <n v="0"/>
    <n v="510"/>
    <n v="460"/>
    <n v="0"/>
    <n v="0"/>
    <n v="0"/>
    <n v="0"/>
    <n v="0"/>
    <n v="0"/>
    <n v="0"/>
    <n v="0"/>
    <n v="0"/>
    <n v="0"/>
    <n v="5583.9784313725486"/>
    <n v="5716.826086956522"/>
    <n v="0"/>
    <n v="0"/>
    <n v="0"/>
    <n v="0"/>
    <n v="0"/>
    <n v="0"/>
    <n v="0"/>
    <n v="0"/>
    <n v="0"/>
    <n v="0"/>
    <n v="50255.805882352935"/>
    <n v="51451.434782608696"/>
    <n v="50255.805882352935"/>
    <n v="51451.434782608696"/>
    <n v="0"/>
    <n v="0"/>
    <n v="0"/>
    <n v="0"/>
    <n v="0"/>
    <n v="0"/>
    <n v="0"/>
    <n v="0"/>
    <n v="0"/>
    <n v="0"/>
    <n v="51"/>
    <n v="46"/>
    <n v="51"/>
    <n v="46"/>
    <n v="0"/>
    <n v="0"/>
    <n v="0"/>
    <n v="0"/>
    <n v="0"/>
    <n v="0"/>
    <n v="0"/>
    <n v="0"/>
    <n v="0"/>
    <n v="0"/>
    <n v="2563046.0999999996"/>
    <n v="2366766"/>
    <n v="2563046.0999999996"/>
    <n v="2366766"/>
  </r>
  <r>
    <x v="9"/>
    <s v="Blue Ridge Community College"/>
    <m/>
    <n v="198039"/>
    <x v="8"/>
    <m/>
    <m/>
    <m/>
    <m/>
    <m/>
    <m/>
    <m/>
    <m/>
    <m/>
    <m/>
    <m/>
    <n v="0"/>
    <m/>
    <m/>
    <m/>
    <m/>
    <m/>
    <n v="0"/>
    <m/>
    <n v="0"/>
    <m/>
    <n v="0"/>
    <m/>
    <n v="0"/>
    <m/>
    <n v="0"/>
    <m/>
    <n v="0"/>
    <m/>
    <n v="0"/>
    <m/>
    <n v="0"/>
    <m/>
    <n v="18"/>
    <m/>
    <n v="0"/>
    <m/>
    <n v="0"/>
    <m/>
    <n v="14"/>
    <n v="67"/>
    <n v="32"/>
    <m/>
    <n v="0"/>
    <m/>
    <n v="0"/>
    <m/>
    <n v="35"/>
    <m/>
    <m/>
    <m/>
    <n v="0"/>
    <m/>
    <n v="0"/>
    <m/>
    <n v="0"/>
    <m/>
    <n v="1548534"/>
    <n v="2759943"/>
    <n v="3315549"/>
    <n v="0"/>
    <n v="0"/>
    <n v="0"/>
    <n v="0"/>
    <n v="0"/>
    <n v="0"/>
    <n v="0"/>
    <n v="0"/>
    <n v="0"/>
    <n v="330"/>
    <n v="603"/>
    <n v="708"/>
    <n v="0"/>
    <n v="0"/>
    <n v="0"/>
    <n v="0"/>
    <n v="0"/>
    <n v="0"/>
    <n v="0"/>
    <n v="0"/>
    <n v="0"/>
    <n v="4692.5272727272732"/>
    <n v="4577.019900497512"/>
    <n v="4682.9788135593217"/>
    <n v="0"/>
    <n v="0"/>
    <n v="0"/>
    <n v="0"/>
    <n v="0"/>
    <n v="0"/>
    <n v="0"/>
    <n v="0"/>
    <n v="0"/>
    <n v="42232.74545454546"/>
    <n v="41193.179104477611"/>
    <n v="42146.809322033892"/>
    <n v="41193.179104477611"/>
    <n v="42174.586657795211"/>
    <n v="0"/>
    <n v="0"/>
    <n v="0"/>
    <n v="0"/>
    <n v="0"/>
    <n v="0"/>
    <n v="0"/>
    <n v="0"/>
    <n v="0"/>
    <n v="32"/>
    <n v="67"/>
    <n v="67"/>
    <n v="67"/>
    <n v="99"/>
    <n v="0"/>
    <n v="0"/>
    <n v="0"/>
    <n v="0"/>
    <n v="0"/>
    <n v="0"/>
    <n v="0"/>
    <n v="0"/>
    <n v="0"/>
    <n v="1351447.8545454547"/>
    <n v="2759943"/>
    <n v="2823836.2245762707"/>
    <n v="2759943"/>
    <n v="4175284.0791217261"/>
  </r>
  <r>
    <x v="9"/>
    <s v="Brunswick Community College"/>
    <m/>
    <n v="198084"/>
    <x v="8"/>
    <m/>
    <m/>
    <m/>
    <m/>
    <m/>
    <m/>
    <m/>
    <m/>
    <m/>
    <m/>
    <m/>
    <n v="0"/>
    <m/>
    <m/>
    <m/>
    <m/>
    <m/>
    <n v="0"/>
    <m/>
    <n v="0"/>
    <m/>
    <n v="0"/>
    <m/>
    <n v="0"/>
    <m/>
    <n v="0"/>
    <m/>
    <n v="0"/>
    <m/>
    <n v="0"/>
    <m/>
    <n v="0"/>
    <m/>
    <n v="0"/>
    <m/>
    <n v="0"/>
    <m/>
    <n v="0"/>
    <m/>
    <n v="0"/>
    <n v="15"/>
    <n v="17"/>
    <n v="6"/>
    <n v="5"/>
    <n v="3"/>
    <n v="2"/>
    <n v="17"/>
    <n v="18"/>
    <m/>
    <m/>
    <m/>
    <n v="0"/>
    <m/>
    <n v="0"/>
    <m/>
    <n v="0"/>
    <m/>
    <n v="0"/>
    <n v="2060253"/>
    <n v="2265516"/>
    <n v="0"/>
    <n v="0"/>
    <n v="0"/>
    <n v="0"/>
    <n v="0"/>
    <n v="0"/>
    <n v="0"/>
    <n v="0"/>
    <n v="0"/>
    <n v="0"/>
    <n v="432"/>
    <n v="441"/>
    <n v="0"/>
    <n v="0"/>
    <n v="0"/>
    <n v="0"/>
    <n v="0"/>
    <n v="0"/>
    <n v="0"/>
    <n v="0"/>
    <n v="0"/>
    <n v="0"/>
    <n v="4769.104166666667"/>
    <n v="5137.2244897959181"/>
    <n v="0"/>
    <n v="0"/>
    <n v="0"/>
    <n v="0"/>
    <n v="0"/>
    <n v="0"/>
    <n v="0"/>
    <n v="0"/>
    <n v="0"/>
    <n v="0"/>
    <n v="42921.9375"/>
    <n v="46235.020408163262"/>
    <n v="42921.9375"/>
    <n v="46235.020408163262"/>
    <n v="0"/>
    <n v="0"/>
    <n v="0"/>
    <n v="0"/>
    <n v="0"/>
    <n v="0"/>
    <n v="0"/>
    <n v="0"/>
    <n v="0"/>
    <n v="0"/>
    <n v="41"/>
    <n v="42"/>
    <n v="41"/>
    <n v="42"/>
    <n v="0"/>
    <n v="0"/>
    <n v="0"/>
    <n v="0"/>
    <n v="0"/>
    <n v="0"/>
    <n v="0"/>
    <n v="0"/>
    <n v="0"/>
    <n v="0"/>
    <n v="1759799.4375"/>
    <n v="1941870.857142857"/>
    <n v="1759799.4375"/>
    <n v="1941870.857142857"/>
  </r>
  <r>
    <x v="9"/>
    <s v="Carteret Community College"/>
    <m/>
    <n v="198206"/>
    <x v="8"/>
    <m/>
    <m/>
    <m/>
    <m/>
    <m/>
    <m/>
    <m/>
    <m/>
    <n v="1"/>
    <m/>
    <m/>
    <n v="1"/>
    <m/>
    <m/>
    <m/>
    <m/>
    <m/>
    <n v="0"/>
    <m/>
    <n v="8"/>
    <m/>
    <n v="1"/>
    <m/>
    <n v="16"/>
    <n v="58"/>
    <n v="1"/>
    <m/>
    <n v="10"/>
    <m/>
    <n v="1"/>
    <m/>
    <n v="20"/>
    <m/>
    <n v="0"/>
    <m/>
    <n v="0"/>
    <m/>
    <n v="0"/>
    <m/>
    <n v="0"/>
    <m/>
    <n v="0"/>
    <m/>
    <n v="9"/>
    <m/>
    <n v="1"/>
    <m/>
    <n v="16"/>
    <m/>
    <m/>
    <n v="38906"/>
    <n v="43120"/>
    <m/>
    <n v="1299451"/>
    <n v="2656773"/>
    <n v="1758305"/>
    <m/>
    <n v="0"/>
    <m/>
    <n v="1343843"/>
    <n v="0"/>
    <n v="0"/>
    <n v="9"/>
    <n v="10"/>
    <n v="0"/>
    <n v="283"/>
    <n v="522"/>
    <n v="360"/>
    <n v="0"/>
    <n v="0"/>
    <n v="0"/>
    <n v="293"/>
    <n v="0"/>
    <n v="0"/>
    <n v="4322.8888888888887"/>
    <n v="4312"/>
    <n v="0"/>
    <n v="4591.6996466431092"/>
    <n v="5089.6034482758623"/>
    <n v="4884.1805555555557"/>
    <n v="0"/>
    <n v="0"/>
    <n v="0"/>
    <n v="4586.4948805460754"/>
    <n v="0"/>
    <n v="0"/>
    <n v="38906"/>
    <n v="38808"/>
    <n v="0"/>
    <n v="41325.296819787982"/>
    <n v="45806.431034482761"/>
    <n v="43957.625"/>
    <n v="0"/>
    <n v="0"/>
    <n v="0"/>
    <n v="41278.453924914676"/>
    <n v="45689.47457627119"/>
    <n v="42283.6216969343"/>
    <n v="0"/>
    <n v="0"/>
    <n v="1"/>
    <n v="1"/>
    <n v="0"/>
    <n v="25"/>
    <n v="58"/>
    <n v="32"/>
    <n v="0"/>
    <n v="0"/>
    <n v="0"/>
    <n v="26"/>
    <n v="59"/>
    <n v="84"/>
    <n v="0"/>
    <n v="0"/>
    <n v="38906"/>
    <n v="38808"/>
    <n v="0"/>
    <n v="1033132.4204946995"/>
    <n v="2656773"/>
    <n v="1406644"/>
    <n v="0"/>
    <n v="0"/>
    <n v="0"/>
    <n v="1073239.8020477816"/>
    <n v="2695679"/>
    <n v="3551824.222542481"/>
  </r>
  <r>
    <x v="9"/>
    <s v="College of the Albemarle"/>
    <m/>
    <n v="197814"/>
    <x v="8"/>
    <m/>
    <m/>
    <m/>
    <m/>
    <m/>
    <m/>
    <m/>
    <m/>
    <m/>
    <m/>
    <m/>
    <n v="0"/>
    <m/>
    <m/>
    <m/>
    <m/>
    <m/>
    <n v="0"/>
    <m/>
    <n v="0"/>
    <m/>
    <n v="0"/>
    <m/>
    <n v="0"/>
    <m/>
    <n v="0"/>
    <m/>
    <n v="0"/>
    <m/>
    <n v="0"/>
    <m/>
    <n v="0"/>
    <m/>
    <n v="0"/>
    <m/>
    <n v="0"/>
    <m/>
    <n v="0"/>
    <m/>
    <n v="0"/>
    <n v="74"/>
    <n v="47"/>
    <m/>
    <n v="8"/>
    <m/>
    <n v="3"/>
    <n v="5"/>
    <n v="12"/>
    <m/>
    <m/>
    <m/>
    <n v="0"/>
    <m/>
    <n v="0"/>
    <m/>
    <n v="0"/>
    <m/>
    <n v="0"/>
    <n v="3627080"/>
    <n v="3516065"/>
    <n v="0"/>
    <n v="0"/>
    <n v="0"/>
    <n v="0"/>
    <n v="0"/>
    <n v="0"/>
    <n v="0"/>
    <n v="0"/>
    <n v="0"/>
    <n v="0"/>
    <n v="726"/>
    <n v="680"/>
    <n v="0"/>
    <n v="0"/>
    <n v="0"/>
    <n v="0"/>
    <n v="0"/>
    <n v="0"/>
    <n v="0"/>
    <n v="0"/>
    <n v="0"/>
    <n v="0"/>
    <n v="4995.9779614325071"/>
    <n v="5170.6838235294117"/>
    <n v="0"/>
    <n v="0"/>
    <n v="0"/>
    <n v="0"/>
    <n v="0"/>
    <n v="0"/>
    <n v="0"/>
    <n v="0"/>
    <n v="0"/>
    <n v="0"/>
    <n v="44963.801652892565"/>
    <n v="46536.154411764706"/>
    <n v="44963.801652892565"/>
    <n v="46536.154411764706"/>
    <n v="0"/>
    <n v="0"/>
    <n v="0"/>
    <n v="0"/>
    <n v="0"/>
    <n v="0"/>
    <n v="0"/>
    <n v="0"/>
    <n v="0"/>
    <n v="0"/>
    <n v="79"/>
    <n v="70"/>
    <n v="79"/>
    <n v="70"/>
    <n v="0"/>
    <n v="0"/>
    <n v="0"/>
    <n v="0"/>
    <n v="0"/>
    <n v="0"/>
    <n v="0"/>
    <n v="0"/>
    <n v="0"/>
    <n v="0"/>
    <n v="3552140.3305785125"/>
    <n v="3257530.8088235296"/>
    <n v="3552140.3305785125"/>
    <n v="3257530.8088235296"/>
  </r>
  <r>
    <x v="9"/>
    <s v="Halifax Community College "/>
    <m/>
    <n v="198640"/>
    <x v="8"/>
    <m/>
    <m/>
    <m/>
    <m/>
    <m/>
    <m/>
    <m/>
    <m/>
    <m/>
    <m/>
    <m/>
    <n v="0"/>
    <m/>
    <m/>
    <m/>
    <m/>
    <m/>
    <n v="0"/>
    <m/>
    <n v="0"/>
    <m/>
    <n v="0"/>
    <m/>
    <n v="0"/>
    <m/>
    <n v="0"/>
    <m/>
    <n v="0"/>
    <m/>
    <n v="0"/>
    <m/>
    <n v="0"/>
    <m/>
    <n v="0"/>
    <m/>
    <n v="30"/>
    <m/>
    <n v="0"/>
    <m/>
    <n v="0"/>
    <m/>
    <n v="0"/>
    <n v="60"/>
    <n v="60"/>
    <m/>
    <n v="0"/>
    <n v="1"/>
    <n v="2"/>
    <m/>
    <m/>
    <m/>
    <n v="0"/>
    <m/>
    <n v="0"/>
    <m/>
    <n v="0"/>
    <m/>
    <n v="1488662"/>
    <n v="2945806"/>
    <n v="3076413"/>
    <n v="0"/>
    <n v="0"/>
    <n v="0"/>
    <n v="0"/>
    <n v="0"/>
    <n v="0"/>
    <n v="0"/>
    <n v="0"/>
    <n v="0"/>
    <n v="300"/>
    <n v="612"/>
    <n v="624"/>
    <n v="0"/>
    <n v="0"/>
    <n v="0"/>
    <n v="0"/>
    <n v="0"/>
    <n v="0"/>
    <n v="0"/>
    <n v="0"/>
    <n v="0"/>
    <n v="4962.2066666666669"/>
    <n v="4813.4084967320259"/>
    <n v="4930.1490384615381"/>
    <n v="0"/>
    <n v="0"/>
    <n v="0"/>
    <n v="0"/>
    <n v="0"/>
    <n v="0"/>
    <n v="0"/>
    <n v="0"/>
    <n v="0"/>
    <n v="44659.86"/>
    <n v="43320.676470588231"/>
    <n v="44371.341346153844"/>
    <n v="43320.676470588231"/>
    <n v="44465.423515886294"/>
    <n v="0"/>
    <n v="0"/>
    <n v="0"/>
    <n v="0"/>
    <n v="0"/>
    <n v="0"/>
    <n v="0"/>
    <n v="0"/>
    <n v="0"/>
    <n v="30"/>
    <n v="61"/>
    <n v="62"/>
    <n v="61"/>
    <n v="92"/>
    <n v="0"/>
    <n v="0"/>
    <n v="0"/>
    <n v="0"/>
    <n v="0"/>
    <n v="0"/>
    <n v="0"/>
    <n v="0"/>
    <n v="0"/>
    <n v="1339795.8"/>
    <n v="2642561.2647058819"/>
    <n v="2751023.1634615385"/>
    <n v="2642561.2647058819"/>
    <n v="4090818.9634615392"/>
  </r>
  <r>
    <x v="9"/>
    <s v="Haywood Community College"/>
    <m/>
    <n v="198668"/>
    <x v="8"/>
    <m/>
    <m/>
    <m/>
    <m/>
    <m/>
    <m/>
    <m/>
    <m/>
    <m/>
    <m/>
    <m/>
    <n v="0"/>
    <m/>
    <m/>
    <m/>
    <m/>
    <m/>
    <n v="0"/>
    <m/>
    <n v="0"/>
    <m/>
    <n v="0"/>
    <m/>
    <n v="0"/>
    <m/>
    <n v="0"/>
    <m/>
    <n v="0"/>
    <m/>
    <n v="0"/>
    <m/>
    <n v="0"/>
    <m/>
    <n v="0"/>
    <m/>
    <n v="0"/>
    <m/>
    <n v="0"/>
    <m/>
    <n v="0"/>
    <n v="61"/>
    <n v="47"/>
    <n v="1"/>
    <n v="7"/>
    <n v="1"/>
    <n v="5"/>
    <n v="2"/>
    <n v="2"/>
    <m/>
    <m/>
    <m/>
    <n v="0"/>
    <m/>
    <n v="0"/>
    <m/>
    <n v="0"/>
    <m/>
    <n v="0"/>
    <n v="3106136"/>
    <n v="3010468"/>
    <n v="0"/>
    <n v="0"/>
    <n v="0"/>
    <n v="0"/>
    <n v="0"/>
    <n v="0"/>
    <n v="0"/>
    <n v="0"/>
    <n v="0"/>
    <n v="0"/>
    <n v="594"/>
    <n v="572"/>
    <n v="0"/>
    <n v="0"/>
    <n v="0"/>
    <n v="0"/>
    <n v="0"/>
    <n v="0"/>
    <n v="0"/>
    <n v="0"/>
    <n v="0"/>
    <n v="0"/>
    <n v="5229.1851851851852"/>
    <n v="5263.0559440559437"/>
    <n v="0"/>
    <n v="0"/>
    <n v="0"/>
    <n v="0"/>
    <n v="0"/>
    <n v="0"/>
    <n v="0"/>
    <n v="0"/>
    <n v="0"/>
    <n v="0"/>
    <n v="47062.666666666664"/>
    <n v="47367.503496503494"/>
    <n v="47062.666666666664"/>
    <n v="47367.503496503494"/>
    <n v="0"/>
    <n v="0"/>
    <n v="0"/>
    <n v="0"/>
    <n v="0"/>
    <n v="0"/>
    <n v="0"/>
    <n v="0"/>
    <n v="0"/>
    <n v="0"/>
    <n v="65"/>
    <n v="61"/>
    <n v="65"/>
    <n v="61"/>
    <n v="0"/>
    <n v="0"/>
    <n v="0"/>
    <n v="0"/>
    <n v="0"/>
    <n v="0"/>
    <n v="0"/>
    <n v="0"/>
    <n v="0"/>
    <n v="0"/>
    <n v="3059073.333333333"/>
    <n v="2889417.7132867132"/>
    <n v="3059073.333333333"/>
    <n v="2889417.7132867132"/>
  </r>
  <r>
    <x v="9"/>
    <s v="James Sprunt Community College"/>
    <m/>
    <n v="198729"/>
    <x v="8"/>
    <m/>
    <m/>
    <m/>
    <m/>
    <m/>
    <m/>
    <m/>
    <m/>
    <m/>
    <m/>
    <m/>
    <n v="0"/>
    <m/>
    <m/>
    <m/>
    <m/>
    <m/>
    <n v="0"/>
    <m/>
    <n v="0"/>
    <m/>
    <n v="0"/>
    <m/>
    <n v="0"/>
    <m/>
    <n v="0"/>
    <m/>
    <n v="0"/>
    <m/>
    <n v="0"/>
    <m/>
    <n v="0"/>
    <m/>
    <n v="0"/>
    <m/>
    <n v="0"/>
    <m/>
    <n v="0"/>
    <m/>
    <n v="0"/>
    <n v="28"/>
    <n v="28"/>
    <n v="1"/>
    <n v="1"/>
    <n v="2"/>
    <n v="2"/>
    <n v="10"/>
    <n v="12"/>
    <m/>
    <m/>
    <m/>
    <n v="0"/>
    <m/>
    <n v="0"/>
    <m/>
    <n v="0"/>
    <m/>
    <n v="0"/>
    <n v="1955162"/>
    <n v="2095516"/>
    <n v="0"/>
    <n v="0"/>
    <n v="0"/>
    <n v="0"/>
    <n v="0"/>
    <n v="0"/>
    <n v="0"/>
    <n v="0"/>
    <n v="0"/>
    <n v="0"/>
    <n v="404"/>
    <n v="428"/>
    <n v="0"/>
    <n v="0"/>
    <n v="0"/>
    <n v="0"/>
    <n v="0"/>
    <n v="0"/>
    <n v="0"/>
    <n v="0"/>
    <n v="0"/>
    <n v="0"/>
    <n v="4839.5099009900987"/>
    <n v="4896.065420560748"/>
    <n v="0"/>
    <n v="0"/>
    <n v="0"/>
    <n v="0"/>
    <n v="0"/>
    <n v="0"/>
    <n v="0"/>
    <n v="0"/>
    <n v="0"/>
    <n v="0"/>
    <n v="43555.589108910892"/>
    <n v="44064.588785046733"/>
    <n v="43555.589108910892"/>
    <n v="44064.588785046733"/>
    <n v="0"/>
    <n v="0"/>
    <n v="0"/>
    <n v="0"/>
    <n v="0"/>
    <n v="0"/>
    <n v="0"/>
    <n v="0"/>
    <n v="0"/>
    <n v="0"/>
    <n v="41"/>
    <n v="43"/>
    <n v="41"/>
    <n v="43"/>
    <n v="0"/>
    <n v="0"/>
    <n v="0"/>
    <n v="0"/>
    <n v="0"/>
    <n v="0"/>
    <n v="0"/>
    <n v="0"/>
    <n v="0"/>
    <n v="0"/>
    <n v="1785779.1534653467"/>
    <n v="1894777.3177570095"/>
    <n v="1785779.1534653467"/>
    <n v="1894777.3177570095"/>
  </r>
  <r>
    <x v="9"/>
    <s v="Martin Community College "/>
    <m/>
    <n v="198905"/>
    <x v="8"/>
    <m/>
    <m/>
    <m/>
    <m/>
    <m/>
    <m/>
    <m/>
    <m/>
    <m/>
    <m/>
    <m/>
    <n v="0"/>
    <m/>
    <m/>
    <m/>
    <m/>
    <m/>
    <n v="7"/>
    <m/>
    <n v="0"/>
    <m/>
    <n v="0"/>
    <m/>
    <n v="0"/>
    <m/>
    <n v="13"/>
    <m/>
    <n v="0"/>
    <m/>
    <n v="1"/>
    <m/>
    <n v="3"/>
    <m/>
    <n v="0"/>
    <m/>
    <n v="0"/>
    <m/>
    <n v="0"/>
    <m/>
    <n v="0"/>
    <n v="19"/>
    <n v="7"/>
    <m/>
    <n v="0"/>
    <m/>
    <n v="0"/>
    <n v="3"/>
    <n v="0"/>
    <m/>
    <m/>
    <m/>
    <n v="0"/>
    <m/>
    <n v="293328"/>
    <m/>
    <n v="783122"/>
    <m/>
    <n v="0"/>
    <n v="971354"/>
    <n v="293328"/>
    <n v="0"/>
    <n v="0"/>
    <n v="0"/>
    <n v="0"/>
    <n v="0"/>
    <n v="63"/>
    <n v="0"/>
    <n v="164"/>
    <n v="0"/>
    <n v="0"/>
    <n v="207"/>
    <n v="63"/>
    <n v="0"/>
    <n v="0"/>
    <n v="0"/>
    <n v="0"/>
    <n v="0"/>
    <n v="4656"/>
    <n v="0"/>
    <n v="4775.1341463414637"/>
    <n v="0"/>
    <n v="0"/>
    <n v="4692.5314009661834"/>
    <n v="4656"/>
    <n v="0"/>
    <n v="0"/>
    <n v="0"/>
    <n v="0"/>
    <n v="0"/>
    <n v="41904"/>
    <n v="0"/>
    <n v="42976.207317073175"/>
    <n v="0"/>
    <n v="0"/>
    <n v="42232.782608695648"/>
    <n v="41904"/>
    <n v="42232.782608695648"/>
    <n v="42491.984657749803"/>
    <n v="0"/>
    <n v="0"/>
    <n v="0"/>
    <n v="0"/>
    <n v="0"/>
    <n v="7"/>
    <n v="0"/>
    <n v="17"/>
    <n v="0"/>
    <n v="0"/>
    <n v="22"/>
    <n v="7"/>
    <n v="22"/>
    <n v="31"/>
    <n v="0"/>
    <n v="0"/>
    <n v="0"/>
    <n v="0"/>
    <n v="0"/>
    <n v="293328"/>
    <n v="0"/>
    <n v="730595.52439024393"/>
    <n v="0"/>
    <n v="0"/>
    <n v="929121.21739130421"/>
    <n v="293328"/>
    <n v="929121.21739130421"/>
    <n v="1317251.5243902439"/>
  </r>
  <r>
    <x v="9"/>
    <s v="Mayland Community College"/>
    <m/>
    <n v="198914"/>
    <x v="8"/>
    <m/>
    <m/>
    <m/>
    <m/>
    <m/>
    <m/>
    <m/>
    <m/>
    <m/>
    <m/>
    <m/>
    <n v="0"/>
    <m/>
    <m/>
    <m/>
    <m/>
    <m/>
    <n v="0"/>
    <m/>
    <n v="0"/>
    <m/>
    <n v="0"/>
    <m/>
    <n v="0"/>
    <m/>
    <n v="0"/>
    <m/>
    <n v="0"/>
    <m/>
    <n v="0"/>
    <m/>
    <n v="0"/>
    <m/>
    <n v="0"/>
    <m/>
    <n v="0"/>
    <m/>
    <n v="0"/>
    <m/>
    <n v="0"/>
    <n v="46"/>
    <n v="2"/>
    <m/>
    <n v="23"/>
    <m/>
    <n v="0"/>
    <m/>
    <n v="18"/>
    <m/>
    <m/>
    <m/>
    <n v="0"/>
    <m/>
    <n v="0"/>
    <m/>
    <n v="0"/>
    <m/>
    <n v="0"/>
    <n v="2553252"/>
    <n v="2367012"/>
    <n v="0"/>
    <n v="0"/>
    <n v="0"/>
    <n v="0"/>
    <n v="0"/>
    <n v="0"/>
    <n v="0"/>
    <n v="0"/>
    <n v="0"/>
    <n v="0"/>
    <n v="414"/>
    <n v="464"/>
    <n v="0"/>
    <n v="0"/>
    <n v="0"/>
    <n v="0"/>
    <n v="0"/>
    <n v="0"/>
    <n v="0"/>
    <n v="0"/>
    <n v="0"/>
    <n v="0"/>
    <n v="6167.275362318841"/>
    <n v="5101.3189655172409"/>
    <n v="0"/>
    <n v="0"/>
    <n v="0"/>
    <n v="0"/>
    <n v="0"/>
    <n v="0"/>
    <n v="0"/>
    <n v="0"/>
    <n v="0"/>
    <n v="0"/>
    <n v="55505.478260869568"/>
    <n v="45911.870689655167"/>
    <n v="55505.478260869568"/>
    <n v="45911.870689655167"/>
    <n v="0"/>
    <n v="0"/>
    <n v="0"/>
    <n v="0"/>
    <n v="0"/>
    <n v="0"/>
    <n v="0"/>
    <n v="0"/>
    <n v="0"/>
    <n v="0"/>
    <n v="46"/>
    <n v="43"/>
    <n v="46"/>
    <n v="43"/>
    <n v="0"/>
    <n v="0"/>
    <n v="0"/>
    <n v="0"/>
    <n v="0"/>
    <n v="0"/>
    <n v="0"/>
    <n v="0"/>
    <n v="0"/>
    <n v="0"/>
    <n v="2553252"/>
    <n v="1974210.4396551722"/>
    <n v="2553252"/>
    <n v="1974210.4396551722"/>
  </r>
  <r>
    <x v="9"/>
    <s v="McDowell Technical Community College"/>
    <m/>
    <n v="198923"/>
    <x v="8"/>
    <m/>
    <m/>
    <m/>
    <m/>
    <m/>
    <m/>
    <m/>
    <m/>
    <m/>
    <m/>
    <m/>
    <n v="0"/>
    <m/>
    <m/>
    <m/>
    <m/>
    <m/>
    <n v="0"/>
    <m/>
    <n v="22"/>
    <m/>
    <n v="0"/>
    <m/>
    <n v="0"/>
    <m/>
    <n v="0"/>
    <m/>
    <n v="24"/>
    <m/>
    <n v="0"/>
    <m/>
    <n v="0"/>
    <m/>
    <n v="0"/>
    <m/>
    <n v="0"/>
    <m/>
    <n v="0"/>
    <m/>
    <n v="0"/>
    <n v="49"/>
    <n v="0"/>
    <m/>
    <n v="22"/>
    <m/>
    <n v="0"/>
    <m/>
    <n v="0"/>
    <m/>
    <m/>
    <m/>
    <n v="0"/>
    <m/>
    <n v="1027884"/>
    <m/>
    <n v="1202040"/>
    <m/>
    <n v="0"/>
    <n v="2318187"/>
    <n v="1027884"/>
    <n v="0"/>
    <n v="0"/>
    <n v="0"/>
    <n v="0"/>
    <n v="0"/>
    <n v="220"/>
    <n v="0"/>
    <n v="240"/>
    <n v="0"/>
    <n v="0"/>
    <n v="441"/>
    <n v="220"/>
    <n v="0"/>
    <n v="0"/>
    <n v="0"/>
    <n v="0"/>
    <n v="0"/>
    <n v="4672.2"/>
    <n v="0"/>
    <n v="5008.5"/>
    <n v="0"/>
    <n v="0"/>
    <n v="5256.6598639455779"/>
    <n v="4672.2"/>
    <n v="0"/>
    <n v="0"/>
    <n v="0"/>
    <n v="0"/>
    <n v="0"/>
    <n v="42049.799999999996"/>
    <n v="0"/>
    <n v="45076.5"/>
    <n v="0"/>
    <n v="0"/>
    <n v="47309.9387755102"/>
    <n v="42049.799999999996"/>
    <n v="47309.938775510207"/>
    <n v="43118.047058823526"/>
    <n v="0"/>
    <n v="0"/>
    <n v="0"/>
    <n v="0"/>
    <n v="0"/>
    <n v="22"/>
    <n v="0"/>
    <n v="24"/>
    <n v="0"/>
    <n v="0"/>
    <n v="49"/>
    <n v="22"/>
    <n v="49"/>
    <n v="68"/>
    <n v="0"/>
    <n v="0"/>
    <n v="0"/>
    <n v="0"/>
    <n v="0"/>
    <n v="925095.59999999986"/>
    <n v="0"/>
    <n v="1081836"/>
    <n v="0"/>
    <n v="0"/>
    <n v="2318187"/>
    <n v="925095.59999999986"/>
    <n v="2318187"/>
    <n v="2932027.1999999997"/>
  </r>
  <r>
    <x v="9"/>
    <s v="Montgomery Community College"/>
    <m/>
    <n v="199023"/>
    <x v="8"/>
    <m/>
    <m/>
    <m/>
    <m/>
    <m/>
    <m/>
    <m/>
    <m/>
    <m/>
    <m/>
    <m/>
    <n v="0"/>
    <m/>
    <m/>
    <m/>
    <m/>
    <m/>
    <n v="6"/>
    <m/>
    <n v="3"/>
    <m/>
    <n v="0"/>
    <m/>
    <n v="11"/>
    <m/>
    <n v="6"/>
    <m/>
    <n v="5"/>
    <m/>
    <n v="0"/>
    <m/>
    <n v="4"/>
    <m/>
    <n v="0"/>
    <m/>
    <n v="0"/>
    <m/>
    <n v="0"/>
    <m/>
    <n v="0"/>
    <n v="10"/>
    <n v="6"/>
    <n v="7"/>
    <n v="3"/>
    <m/>
    <n v="0"/>
    <n v="17"/>
    <n v="11"/>
    <m/>
    <m/>
    <m/>
    <n v="0"/>
    <m/>
    <n v="1023802"/>
    <m/>
    <n v="716094"/>
    <m/>
    <n v="0"/>
    <n v="1673003"/>
    <n v="1023802"/>
    <n v="0"/>
    <n v="0"/>
    <n v="0"/>
    <n v="0"/>
    <n v="0"/>
    <n v="216"/>
    <n v="0"/>
    <n v="152"/>
    <n v="0"/>
    <n v="0"/>
    <n v="364"/>
    <n v="216"/>
    <n v="0"/>
    <n v="0"/>
    <n v="0"/>
    <n v="0"/>
    <n v="0"/>
    <n v="4739.8240740740739"/>
    <n v="0"/>
    <n v="4711.144736842105"/>
    <n v="0"/>
    <n v="0"/>
    <n v="4596.1620879120883"/>
    <n v="4739.8240740740739"/>
    <n v="0"/>
    <n v="0"/>
    <n v="0"/>
    <n v="0"/>
    <n v="0"/>
    <n v="42658.416666666664"/>
    <n v="0"/>
    <n v="42400.302631578947"/>
    <n v="0"/>
    <n v="0"/>
    <n v="41365.458791208795"/>
    <n v="42658.416666666664"/>
    <n v="41365.458791208795"/>
    <n v="42588.021929824557"/>
    <n v="0"/>
    <n v="0"/>
    <n v="0"/>
    <n v="0"/>
    <n v="0"/>
    <n v="20"/>
    <n v="0"/>
    <n v="15"/>
    <n v="0"/>
    <n v="0"/>
    <n v="34"/>
    <n v="20"/>
    <n v="34"/>
    <n v="55"/>
    <n v="0"/>
    <n v="0"/>
    <n v="0"/>
    <n v="0"/>
    <n v="0"/>
    <n v="853168.33333333326"/>
    <n v="0"/>
    <n v="636004.53947368416"/>
    <n v="0"/>
    <n v="0"/>
    <n v="1406425.5989010991"/>
    <n v="853168.33333333326"/>
    <n v="1406425.5989010991"/>
    <n v="2342341.2061403506"/>
  </r>
  <r>
    <x v="9"/>
    <s v="Pamlico Community College"/>
    <m/>
    <n v="199263"/>
    <x v="8"/>
    <m/>
    <m/>
    <m/>
    <m/>
    <m/>
    <m/>
    <m/>
    <m/>
    <m/>
    <m/>
    <m/>
    <n v="0"/>
    <m/>
    <m/>
    <m/>
    <m/>
    <m/>
    <n v="6"/>
    <m/>
    <n v="1"/>
    <m/>
    <n v="0"/>
    <m/>
    <n v="5"/>
    <m/>
    <n v="7"/>
    <m/>
    <n v="3"/>
    <m/>
    <n v="1"/>
    <m/>
    <n v="1"/>
    <m/>
    <n v="0"/>
    <m/>
    <n v="0"/>
    <m/>
    <n v="0"/>
    <m/>
    <n v="0"/>
    <n v="10"/>
    <n v="6"/>
    <m/>
    <n v="1"/>
    <n v="2"/>
    <n v="0"/>
    <n v="15"/>
    <n v="5"/>
    <m/>
    <m/>
    <m/>
    <n v="0"/>
    <m/>
    <n v="639332"/>
    <m/>
    <n v="772482"/>
    <m/>
    <n v="0"/>
    <n v="1423508"/>
    <n v="639332"/>
    <n v="0"/>
    <n v="0"/>
    <n v="0"/>
    <n v="0"/>
    <n v="0"/>
    <n v="124"/>
    <n v="0"/>
    <n v="116"/>
    <n v="0"/>
    <n v="0"/>
    <n v="292"/>
    <n v="124"/>
    <n v="0"/>
    <n v="0"/>
    <n v="0"/>
    <n v="0"/>
    <n v="0"/>
    <n v="5155.9032258064517"/>
    <n v="0"/>
    <n v="6659.3275862068967"/>
    <n v="0"/>
    <n v="0"/>
    <n v="4875.0273972602736"/>
    <n v="5155.9032258064517"/>
    <n v="0"/>
    <n v="0"/>
    <n v="0"/>
    <n v="0"/>
    <n v="0"/>
    <n v="46403.129032258068"/>
    <n v="0"/>
    <n v="59933.948275862072"/>
    <n v="0"/>
    <n v="0"/>
    <n v="43875.246575342462"/>
    <n v="46403.129032258068"/>
    <n v="43875.246575342462"/>
    <n v="50913.402113459393"/>
    <n v="0"/>
    <n v="0"/>
    <n v="0"/>
    <n v="0"/>
    <n v="0"/>
    <n v="12"/>
    <n v="0"/>
    <n v="12"/>
    <n v="0"/>
    <n v="0"/>
    <n v="27"/>
    <n v="12"/>
    <n v="27"/>
    <n v="36"/>
    <n v="0"/>
    <n v="0"/>
    <n v="0"/>
    <n v="0"/>
    <n v="0"/>
    <n v="556837.54838709685"/>
    <n v="0"/>
    <n v="719207.37931034481"/>
    <n v="0"/>
    <n v="0"/>
    <n v="1184631.6575342466"/>
    <n v="556837.54838709685"/>
    <n v="1184631.6575342466"/>
    <n v="1832882.4760845383"/>
  </r>
  <r>
    <x v="9"/>
    <s v="Piedmont Community College"/>
    <m/>
    <n v="199324"/>
    <x v="8"/>
    <m/>
    <m/>
    <m/>
    <m/>
    <m/>
    <m/>
    <m/>
    <m/>
    <m/>
    <m/>
    <m/>
    <n v="0"/>
    <m/>
    <m/>
    <m/>
    <m/>
    <m/>
    <n v="0"/>
    <m/>
    <n v="0"/>
    <m/>
    <n v="0"/>
    <m/>
    <n v="0"/>
    <m/>
    <n v="0"/>
    <m/>
    <n v="0"/>
    <m/>
    <n v="0"/>
    <m/>
    <n v="0"/>
    <m/>
    <n v="0"/>
    <m/>
    <n v="0"/>
    <m/>
    <n v="0"/>
    <m/>
    <n v="0"/>
    <n v="95"/>
    <n v="70"/>
    <m/>
    <n v="1"/>
    <m/>
    <n v="0"/>
    <m/>
    <n v="12"/>
    <m/>
    <m/>
    <m/>
    <n v="0"/>
    <m/>
    <n v="0"/>
    <m/>
    <n v="0"/>
    <m/>
    <n v="0"/>
    <n v="4313122"/>
    <n v="3854162"/>
    <n v="0"/>
    <n v="0"/>
    <n v="0"/>
    <n v="0"/>
    <n v="0"/>
    <n v="0"/>
    <n v="0"/>
    <n v="0"/>
    <n v="0"/>
    <n v="0"/>
    <n v="855"/>
    <n v="784"/>
    <n v="0"/>
    <n v="0"/>
    <n v="0"/>
    <n v="0"/>
    <n v="0"/>
    <n v="0"/>
    <n v="0"/>
    <n v="0"/>
    <n v="0"/>
    <n v="0"/>
    <n v="5044.5871345029236"/>
    <n v="4916.0229591836733"/>
    <n v="0"/>
    <n v="0"/>
    <n v="0"/>
    <n v="0"/>
    <n v="0"/>
    <n v="0"/>
    <n v="0"/>
    <n v="0"/>
    <n v="0"/>
    <n v="0"/>
    <n v="45401.284210526312"/>
    <n v="44244.206632653062"/>
    <n v="45401.284210526319"/>
    <n v="44244.206632653062"/>
    <n v="0"/>
    <n v="0"/>
    <n v="0"/>
    <n v="0"/>
    <n v="0"/>
    <n v="0"/>
    <n v="0"/>
    <n v="0"/>
    <n v="0"/>
    <n v="0"/>
    <n v="95"/>
    <n v="83"/>
    <n v="95"/>
    <n v="83"/>
    <n v="0"/>
    <n v="0"/>
    <n v="0"/>
    <n v="0"/>
    <n v="0"/>
    <n v="0"/>
    <n v="0"/>
    <n v="0"/>
    <n v="0"/>
    <n v="0"/>
    <n v="4313122"/>
    <n v="3672269.150510204"/>
    <n v="4313122"/>
    <n v="3672269.150510204"/>
  </r>
  <r>
    <x v="9"/>
    <s v="Richmond Community College"/>
    <s v="Reclassified: Met the criteria for Two-Year 2 in 2012-13, 2013-14, and 2014-15."/>
    <n v="199449"/>
    <x v="7"/>
    <m/>
    <m/>
    <m/>
    <m/>
    <m/>
    <m/>
    <m/>
    <m/>
    <m/>
    <m/>
    <m/>
    <n v="0"/>
    <m/>
    <m/>
    <m/>
    <m/>
    <m/>
    <n v="0"/>
    <m/>
    <n v="0"/>
    <m/>
    <n v="0"/>
    <m/>
    <n v="0"/>
    <m/>
    <n v="0"/>
    <m/>
    <n v="0"/>
    <m/>
    <n v="0"/>
    <m/>
    <n v="0"/>
    <m/>
    <n v="25"/>
    <m/>
    <n v="0"/>
    <m/>
    <n v="0"/>
    <m/>
    <n v="14"/>
    <n v="66"/>
    <n v="62"/>
    <m/>
    <n v="0"/>
    <m/>
    <n v="0"/>
    <n v="20"/>
    <n v="27"/>
    <m/>
    <m/>
    <m/>
    <n v="0"/>
    <m/>
    <n v="0"/>
    <m/>
    <n v="0"/>
    <m/>
    <n v="2274218"/>
    <n v="4867981"/>
    <n v="5046468"/>
    <n v="0"/>
    <n v="0"/>
    <n v="0"/>
    <n v="0"/>
    <n v="0"/>
    <n v="0"/>
    <n v="0"/>
    <n v="0"/>
    <n v="0"/>
    <n v="393"/>
    <n v="834"/>
    <n v="882"/>
    <n v="0"/>
    <n v="0"/>
    <n v="0"/>
    <n v="0"/>
    <n v="0"/>
    <n v="0"/>
    <n v="0"/>
    <n v="0"/>
    <n v="0"/>
    <n v="5786.8142493638679"/>
    <n v="5836.907673860911"/>
    <n v="5721.6190476190477"/>
    <n v="0"/>
    <n v="0"/>
    <n v="0"/>
    <n v="0"/>
    <n v="0"/>
    <n v="0"/>
    <n v="0"/>
    <n v="0"/>
    <n v="0"/>
    <n v="52081.32824427481"/>
    <n v="52532.169064748203"/>
    <n v="51494.571428571428"/>
    <n v="52532.169064748196"/>
    <n v="51673.348895856056"/>
    <n v="0"/>
    <n v="0"/>
    <n v="0"/>
    <n v="0"/>
    <n v="0"/>
    <n v="0"/>
    <n v="0"/>
    <n v="0"/>
    <n v="0"/>
    <n v="39"/>
    <n v="86"/>
    <n v="89"/>
    <n v="86"/>
    <n v="128"/>
    <n v="0"/>
    <n v="0"/>
    <n v="0"/>
    <n v="0"/>
    <n v="0"/>
    <n v="0"/>
    <n v="0"/>
    <n v="0"/>
    <n v="0"/>
    <n v="2031171.8015267176"/>
    <n v="4517766.5395683451"/>
    <n v="4583016.8571428573"/>
    <n v="4517766.5395683451"/>
    <n v="6614188.6586695751"/>
  </r>
  <r>
    <x v="9"/>
    <s v="Roanoke-Chowan Community College"/>
    <m/>
    <n v="199467"/>
    <x v="8"/>
    <m/>
    <m/>
    <m/>
    <m/>
    <m/>
    <m/>
    <m/>
    <m/>
    <m/>
    <m/>
    <m/>
    <n v="0"/>
    <m/>
    <m/>
    <m/>
    <m/>
    <m/>
    <n v="0"/>
    <m/>
    <n v="0"/>
    <m/>
    <n v="0"/>
    <m/>
    <n v="0"/>
    <m/>
    <n v="0"/>
    <m/>
    <n v="0"/>
    <m/>
    <n v="0"/>
    <m/>
    <n v="0"/>
    <m/>
    <n v="0"/>
    <m/>
    <n v="0"/>
    <m/>
    <n v="0"/>
    <m/>
    <n v="0"/>
    <n v="33"/>
    <n v="33"/>
    <m/>
    <n v="0"/>
    <m/>
    <n v="0"/>
    <n v="2"/>
    <n v="0"/>
    <m/>
    <m/>
    <m/>
    <n v="0"/>
    <m/>
    <n v="0"/>
    <m/>
    <n v="0"/>
    <m/>
    <n v="0"/>
    <n v="1756172"/>
    <n v="1725789"/>
    <n v="0"/>
    <n v="0"/>
    <n v="0"/>
    <n v="0"/>
    <n v="0"/>
    <n v="0"/>
    <n v="0"/>
    <n v="0"/>
    <n v="0"/>
    <n v="0"/>
    <n v="321"/>
    <n v="297"/>
    <n v="0"/>
    <n v="0"/>
    <n v="0"/>
    <n v="0"/>
    <n v="0"/>
    <n v="0"/>
    <n v="0"/>
    <n v="0"/>
    <n v="0"/>
    <n v="0"/>
    <n v="5470.9408099688471"/>
    <n v="5810.7373737373737"/>
    <n v="0"/>
    <n v="0"/>
    <n v="0"/>
    <n v="0"/>
    <n v="0"/>
    <n v="0"/>
    <n v="0"/>
    <n v="0"/>
    <n v="0"/>
    <n v="0"/>
    <n v="49238.467289719621"/>
    <n v="52296.63636363636"/>
    <n v="49238.467289719621"/>
    <n v="52296.63636363636"/>
    <n v="0"/>
    <n v="0"/>
    <n v="0"/>
    <n v="0"/>
    <n v="0"/>
    <n v="0"/>
    <n v="0"/>
    <n v="0"/>
    <n v="0"/>
    <n v="0"/>
    <n v="35"/>
    <n v="33"/>
    <n v="35"/>
    <n v="33"/>
    <n v="0"/>
    <n v="0"/>
    <n v="0"/>
    <n v="0"/>
    <n v="0"/>
    <n v="0"/>
    <n v="0"/>
    <n v="0"/>
    <n v="0"/>
    <n v="0"/>
    <n v="1723346.3551401868"/>
    <n v="1725789"/>
    <n v="1723346.3551401868"/>
    <n v="1725789"/>
  </r>
  <r>
    <x v="9"/>
    <s v="Rockingham Community College "/>
    <m/>
    <n v="199485"/>
    <x v="8"/>
    <m/>
    <m/>
    <m/>
    <m/>
    <m/>
    <m/>
    <m/>
    <m/>
    <m/>
    <m/>
    <m/>
    <n v="0"/>
    <m/>
    <m/>
    <m/>
    <m/>
    <m/>
    <n v="0"/>
    <m/>
    <n v="0"/>
    <m/>
    <n v="0"/>
    <m/>
    <n v="0"/>
    <m/>
    <n v="1"/>
    <m/>
    <n v="0"/>
    <m/>
    <n v="0"/>
    <m/>
    <n v="0"/>
    <m/>
    <n v="0"/>
    <m/>
    <n v="0"/>
    <m/>
    <n v="0"/>
    <m/>
    <n v="0"/>
    <n v="45"/>
    <n v="46"/>
    <m/>
    <n v="0"/>
    <m/>
    <n v="0"/>
    <n v="22"/>
    <n v="21"/>
    <m/>
    <m/>
    <m/>
    <n v="0"/>
    <m/>
    <n v="0"/>
    <m/>
    <n v="38025"/>
    <m/>
    <n v="0"/>
    <n v="3247974"/>
    <n v="3292749"/>
    <n v="0"/>
    <n v="0"/>
    <n v="0"/>
    <n v="0"/>
    <n v="0"/>
    <n v="0"/>
    <n v="0"/>
    <n v="9"/>
    <n v="0"/>
    <n v="0"/>
    <n v="669"/>
    <n v="666"/>
    <n v="0"/>
    <n v="0"/>
    <n v="0"/>
    <n v="0"/>
    <n v="0"/>
    <n v="0"/>
    <n v="0"/>
    <n v="4225"/>
    <n v="0"/>
    <n v="0"/>
    <n v="4854.9686098654711"/>
    <n v="4944.0675675675675"/>
    <n v="0"/>
    <n v="0"/>
    <n v="0"/>
    <n v="0"/>
    <n v="0"/>
    <n v="0"/>
    <n v="0"/>
    <n v="38025"/>
    <n v="0"/>
    <n v="0"/>
    <n v="43694.71748878924"/>
    <n v="44496.608108108107"/>
    <n v="43694.71748878924"/>
    <n v="44401.437400635928"/>
    <n v="0"/>
    <n v="0"/>
    <n v="0"/>
    <n v="0"/>
    <n v="0"/>
    <n v="0"/>
    <n v="0"/>
    <n v="1"/>
    <n v="0"/>
    <n v="0"/>
    <n v="67"/>
    <n v="67"/>
    <n v="67"/>
    <n v="68"/>
    <n v="0"/>
    <n v="0"/>
    <n v="0"/>
    <n v="0"/>
    <n v="0"/>
    <n v="0"/>
    <n v="0"/>
    <n v="38025"/>
    <n v="0"/>
    <n v="0"/>
    <n v="2927546.0717488793"/>
    <n v="2981272.7432432431"/>
    <n v="2927546.0717488793"/>
    <n v="3019297.7432432431"/>
  </r>
  <r>
    <x v="9"/>
    <s v="Sampson Community College"/>
    <m/>
    <n v="199625"/>
    <x v="8"/>
    <m/>
    <m/>
    <m/>
    <m/>
    <m/>
    <m/>
    <m/>
    <m/>
    <m/>
    <m/>
    <m/>
    <n v="0"/>
    <m/>
    <m/>
    <m/>
    <m/>
    <m/>
    <n v="0"/>
    <m/>
    <n v="0"/>
    <m/>
    <n v="0"/>
    <m/>
    <n v="0"/>
    <m/>
    <n v="0"/>
    <m/>
    <n v="0"/>
    <m/>
    <n v="0"/>
    <m/>
    <n v="0"/>
    <m/>
    <n v="0"/>
    <m/>
    <n v="0"/>
    <m/>
    <n v="0"/>
    <m/>
    <n v="0"/>
    <n v="22"/>
    <n v="22"/>
    <m/>
    <n v="0"/>
    <n v="4"/>
    <n v="2"/>
    <n v="38"/>
    <n v="36"/>
    <m/>
    <m/>
    <m/>
    <n v="0"/>
    <m/>
    <n v="0"/>
    <m/>
    <n v="0"/>
    <m/>
    <n v="0"/>
    <n v="3440489"/>
    <n v="3262410"/>
    <n v="0"/>
    <n v="0"/>
    <n v="0"/>
    <n v="0"/>
    <n v="0"/>
    <n v="0"/>
    <n v="0"/>
    <n v="0"/>
    <n v="0"/>
    <n v="0"/>
    <n v="698"/>
    <n v="652"/>
    <n v="0"/>
    <n v="0"/>
    <n v="0"/>
    <n v="0"/>
    <n v="0"/>
    <n v="0"/>
    <n v="0"/>
    <n v="0"/>
    <n v="0"/>
    <n v="0"/>
    <n v="4929.0673352435533"/>
    <n v="5003.6963190184051"/>
    <n v="0"/>
    <n v="0"/>
    <n v="0"/>
    <n v="0"/>
    <n v="0"/>
    <n v="0"/>
    <n v="0"/>
    <n v="0"/>
    <n v="0"/>
    <n v="0"/>
    <n v="44361.606017191982"/>
    <n v="45033.266871165644"/>
    <n v="44361.606017191982"/>
    <n v="45033.266871165644"/>
    <n v="0"/>
    <n v="0"/>
    <n v="0"/>
    <n v="0"/>
    <n v="0"/>
    <n v="0"/>
    <n v="0"/>
    <n v="0"/>
    <n v="0"/>
    <n v="0"/>
    <n v="64"/>
    <n v="60"/>
    <n v="64"/>
    <n v="60"/>
    <n v="0"/>
    <n v="0"/>
    <n v="0"/>
    <n v="0"/>
    <n v="0"/>
    <n v="0"/>
    <n v="0"/>
    <n v="0"/>
    <n v="0"/>
    <n v="0"/>
    <n v="2839142.7851002868"/>
    <n v="2701996.0122699388"/>
    <n v="2839142.7851002868"/>
    <n v="2701996.0122699388"/>
  </r>
  <r>
    <x v="9"/>
    <s v="South Piedmont Community College"/>
    <m/>
    <n v="197850"/>
    <x v="8"/>
    <m/>
    <m/>
    <m/>
    <m/>
    <m/>
    <m/>
    <m/>
    <m/>
    <m/>
    <m/>
    <m/>
    <n v="0"/>
    <m/>
    <m/>
    <m/>
    <m/>
    <m/>
    <n v="0"/>
    <m/>
    <n v="0"/>
    <m/>
    <n v="0"/>
    <m/>
    <n v="0"/>
    <m/>
    <n v="0"/>
    <m/>
    <n v="0"/>
    <m/>
    <n v="0"/>
    <m/>
    <n v="0"/>
    <m/>
    <n v="19"/>
    <m/>
    <n v="4"/>
    <m/>
    <n v="0"/>
    <m/>
    <n v="15"/>
    <n v="55"/>
    <n v="44"/>
    <m/>
    <n v="5"/>
    <m/>
    <n v="0"/>
    <n v="38"/>
    <n v="35"/>
    <m/>
    <m/>
    <m/>
    <n v="0"/>
    <m/>
    <n v="0"/>
    <m/>
    <n v="0"/>
    <m/>
    <n v="1807154"/>
    <n v="4292688"/>
    <n v="3997705"/>
    <n v="0"/>
    <n v="0"/>
    <n v="0"/>
    <n v="0"/>
    <n v="0"/>
    <n v="0"/>
    <n v="0"/>
    <n v="0"/>
    <n v="0"/>
    <n v="391"/>
    <n v="951"/>
    <n v="866"/>
    <n v="0"/>
    <n v="0"/>
    <n v="0"/>
    <n v="0"/>
    <n v="0"/>
    <n v="0"/>
    <n v="0"/>
    <n v="0"/>
    <n v="0"/>
    <n v="4621.8772378516624"/>
    <n v="4513.8675078864353"/>
    <n v="4616.2875288683599"/>
    <n v="0"/>
    <n v="0"/>
    <n v="0"/>
    <n v="0"/>
    <n v="0"/>
    <n v="0"/>
    <n v="0"/>
    <n v="0"/>
    <n v="0"/>
    <n v="41596.895140664958"/>
    <n v="40624.807570977915"/>
    <n v="41546.587759815236"/>
    <n v="40624.807570977915"/>
    <n v="41562.257271883187"/>
    <n v="0"/>
    <n v="0"/>
    <n v="0"/>
    <n v="0"/>
    <n v="0"/>
    <n v="0"/>
    <n v="0"/>
    <n v="0"/>
    <n v="0"/>
    <n v="38"/>
    <n v="93"/>
    <n v="84"/>
    <n v="93"/>
    <n v="122"/>
    <n v="0"/>
    <n v="0"/>
    <n v="0"/>
    <n v="0"/>
    <n v="0"/>
    <n v="0"/>
    <n v="0"/>
    <n v="0"/>
    <n v="0"/>
    <n v="1580682.0153452684"/>
    <n v="3778107.1041009459"/>
    <n v="3489913.3718244797"/>
    <n v="3778107.1041009459"/>
    <n v="5070595.3871697485"/>
  </r>
  <r>
    <x v="9"/>
    <s v="Southeastern Community College "/>
    <m/>
    <n v="199722"/>
    <x v="8"/>
    <m/>
    <m/>
    <m/>
    <m/>
    <m/>
    <m/>
    <m/>
    <m/>
    <m/>
    <m/>
    <m/>
    <n v="0"/>
    <m/>
    <m/>
    <m/>
    <m/>
    <m/>
    <n v="0"/>
    <m/>
    <n v="0"/>
    <m/>
    <n v="0"/>
    <m/>
    <n v="0"/>
    <n v="46"/>
    <n v="59"/>
    <m/>
    <n v="0"/>
    <m/>
    <n v="0"/>
    <n v="9"/>
    <n v="0"/>
    <n v="7"/>
    <n v="0"/>
    <m/>
    <n v="0"/>
    <m/>
    <n v="0"/>
    <n v="2"/>
    <n v="0"/>
    <m/>
    <n v="8"/>
    <m/>
    <n v="0"/>
    <m/>
    <n v="0"/>
    <m/>
    <n v="0"/>
    <m/>
    <m/>
    <m/>
    <n v="0"/>
    <m/>
    <n v="0"/>
    <n v="2813341"/>
    <n v="3103663"/>
    <n v="492558"/>
    <n v="0"/>
    <m/>
    <n v="463827"/>
    <n v="0"/>
    <n v="0"/>
    <n v="0"/>
    <n v="0"/>
    <n v="0"/>
    <n v="0"/>
    <n v="522"/>
    <n v="531"/>
    <n v="87"/>
    <n v="0"/>
    <n v="0"/>
    <n v="72"/>
    <n v="0"/>
    <n v="0"/>
    <n v="0"/>
    <n v="0"/>
    <n v="0"/>
    <n v="0"/>
    <n v="5389.5421455938695"/>
    <n v="5844.9397363465159"/>
    <n v="5661.5862068965516"/>
    <n v="0"/>
    <n v="0"/>
    <n v="6442.041666666667"/>
    <n v="0"/>
    <n v="0"/>
    <n v="0"/>
    <n v="0"/>
    <n v="0"/>
    <n v="0"/>
    <n v="48505.879310344826"/>
    <n v="52604.457627118645"/>
    <n v="50954.275862068964"/>
    <n v="0"/>
    <n v="0"/>
    <n v="57978.375"/>
    <n v="48850.185075431036"/>
    <n v="53246.119402985074"/>
    <n v="0"/>
    <n v="0"/>
    <n v="0"/>
    <n v="0"/>
    <n v="0"/>
    <n v="0"/>
    <n v="55"/>
    <n v="59"/>
    <n v="9"/>
    <n v="0"/>
    <n v="0"/>
    <n v="8"/>
    <n v="64"/>
    <n v="67"/>
    <n v="0"/>
    <n v="0"/>
    <n v="0"/>
    <n v="0"/>
    <n v="0"/>
    <n v="0"/>
    <n v="2667823.3620689656"/>
    <n v="3103663"/>
    <n v="458588.4827586207"/>
    <n v="0"/>
    <n v="0"/>
    <n v="463827"/>
    <n v="3126411.8448275863"/>
    <n v="3567490"/>
  </r>
  <r>
    <x v="9"/>
    <s v="Southwestern Community College "/>
    <m/>
    <n v="199731"/>
    <x v="8"/>
    <m/>
    <m/>
    <m/>
    <m/>
    <m/>
    <m/>
    <m/>
    <m/>
    <m/>
    <m/>
    <m/>
    <n v="0"/>
    <m/>
    <m/>
    <m/>
    <m/>
    <m/>
    <n v="0"/>
    <m/>
    <n v="0"/>
    <m/>
    <n v="0"/>
    <m/>
    <n v="0"/>
    <m/>
    <n v="0"/>
    <m/>
    <n v="0"/>
    <m/>
    <n v="0"/>
    <m/>
    <n v="0"/>
    <m/>
    <n v="22"/>
    <m/>
    <n v="5"/>
    <m/>
    <n v="5"/>
    <m/>
    <n v="7"/>
    <n v="43"/>
    <n v="43"/>
    <n v="1"/>
    <n v="9"/>
    <n v="16"/>
    <n v="16"/>
    <n v="11"/>
    <n v="15"/>
    <m/>
    <m/>
    <m/>
    <n v="0"/>
    <m/>
    <n v="0"/>
    <m/>
    <n v="0"/>
    <m/>
    <n v="1869379"/>
    <n v="3425490"/>
    <n v="4051894"/>
    <n v="0"/>
    <n v="0"/>
    <n v="0"/>
    <n v="0"/>
    <n v="0"/>
    <n v="0"/>
    <n v="0"/>
    <n v="0"/>
    <n v="0"/>
    <n v="387"/>
    <n v="705"/>
    <n v="833"/>
    <n v="0"/>
    <n v="0"/>
    <n v="0"/>
    <n v="0"/>
    <n v="0"/>
    <n v="0"/>
    <n v="0"/>
    <n v="0"/>
    <n v="0"/>
    <n v="4830.4366925064596"/>
    <n v="4858.8510638297876"/>
    <n v="4864.2184873949582"/>
    <n v="0"/>
    <n v="0"/>
    <n v="0"/>
    <n v="0"/>
    <n v="0"/>
    <n v="0"/>
    <n v="0"/>
    <n v="0"/>
    <n v="0"/>
    <n v="43473.930232558138"/>
    <n v="43729.659574468089"/>
    <n v="43777.966386554624"/>
    <n v="43729.659574468089"/>
    <n v="43680.774501260661"/>
    <n v="0"/>
    <n v="0"/>
    <n v="0"/>
    <n v="0"/>
    <n v="0"/>
    <n v="0"/>
    <n v="0"/>
    <n v="0"/>
    <n v="0"/>
    <n v="39"/>
    <n v="71"/>
    <n v="83"/>
    <n v="71"/>
    <n v="122"/>
    <n v="0"/>
    <n v="0"/>
    <n v="0"/>
    <n v="0"/>
    <n v="0"/>
    <n v="0"/>
    <n v="0"/>
    <n v="0"/>
    <n v="0"/>
    <n v="1695483.2790697673"/>
    <n v="3104805.8297872343"/>
    <n v="3633571.2100840337"/>
    <n v="3104805.8297872343"/>
    <n v="5329054.4891538005"/>
  </r>
  <r>
    <x v="9"/>
    <s v="Tri-County Community College "/>
    <m/>
    <n v="199795"/>
    <x v="8"/>
    <m/>
    <m/>
    <m/>
    <m/>
    <m/>
    <m/>
    <m/>
    <m/>
    <m/>
    <m/>
    <m/>
    <n v="0"/>
    <m/>
    <m/>
    <m/>
    <m/>
    <m/>
    <n v="7"/>
    <m/>
    <n v="10"/>
    <m/>
    <n v="0"/>
    <m/>
    <n v="0"/>
    <m/>
    <n v="4"/>
    <m/>
    <n v="13"/>
    <m/>
    <n v="0"/>
    <m/>
    <n v="0"/>
    <m/>
    <n v="0"/>
    <m/>
    <n v="0"/>
    <m/>
    <n v="0"/>
    <m/>
    <n v="0"/>
    <n v="5"/>
    <n v="7"/>
    <n v="25"/>
    <n v="10"/>
    <m/>
    <n v="0"/>
    <m/>
    <n v="0"/>
    <m/>
    <m/>
    <m/>
    <n v="0"/>
    <m/>
    <n v="789044"/>
    <m/>
    <n v="847252"/>
    <m/>
    <n v="0"/>
    <n v="1503583"/>
    <n v="789044"/>
    <n v="0"/>
    <n v="0"/>
    <n v="0"/>
    <n v="0"/>
    <n v="0"/>
    <n v="163"/>
    <n v="0"/>
    <n v="166"/>
    <n v="0"/>
    <n v="0"/>
    <n v="295"/>
    <n v="163"/>
    <n v="0"/>
    <n v="0"/>
    <n v="0"/>
    <n v="0"/>
    <n v="0"/>
    <n v="4840.7607361963192"/>
    <n v="0"/>
    <n v="5103.9277108433735"/>
    <n v="0"/>
    <n v="0"/>
    <n v="5096.891525423729"/>
    <n v="4840.7607361963192"/>
    <n v="0"/>
    <n v="0"/>
    <n v="0"/>
    <n v="0"/>
    <n v="0"/>
    <n v="43566.84662576687"/>
    <n v="0"/>
    <n v="45935.349397590362"/>
    <n v="0"/>
    <n v="0"/>
    <n v="45872.023728813561"/>
    <n v="43566.84662576687"/>
    <n v="45872.023728813561"/>
    <n v="44356.347549708029"/>
    <n v="0"/>
    <n v="0"/>
    <n v="0"/>
    <n v="0"/>
    <n v="0"/>
    <n v="17"/>
    <n v="0"/>
    <n v="17"/>
    <n v="0"/>
    <n v="0"/>
    <n v="30"/>
    <n v="17"/>
    <n v="30"/>
    <n v="51"/>
    <n v="0"/>
    <n v="0"/>
    <n v="0"/>
    <n v="0"/>
    <n v="0"/>
    <n v="740636.39263803675"/>
    <n v="0"/>
    <n v="780900.93975903618"/>
    <n v="0"/>
    <n v="0"/>
    <n v="1376160.7118644069"/>
    <n v="740636.39263803675"/>
    <n v="1376160.7118644069"/>
    <n v="2262173.7250351096"/>
  </r>
  <r>
    <x v="9"/>
    <s v="Wilson Community College"/>
    <m/>
    <n v="199953"/>
    <x v="8"/>
    <m/>
    <m/>
    <m/>
    <m/>
    <m/>
    <m/>
    <m/>
    <m/>
    <m/>
    <m/>
    <m/>
    <n v="0"/>
    <m/>
    <m/>
    <m/>
    <m/>
    <m/>
    <n v="0"/>
    <m/>
    <n v="0"/>
    <m/>
    <n v="0"/>
    <m/>
    <n v="0"/>
    <m/>
    <n v="0"/>
    <m/>
    <n v="0"/>
    <m/>
    <n v="0"/>
    <m/>
    <n v="0"/>
    <m/>
    <n v="0"/>
    <m/>
    <n v="0"/>
    <m/>
    <n v="0"/>
    <m/>
    <n v="13"/>
    <m/>
    <n v="0"/>
    <m/>
    <n v="0"/>
    <m/>
    <n v="0"/>
    <n v="46"/>
    <n v="46"/>
    <m/>
    <m/>
    <m/>
    <n v="0"/>
    <m/>
    <n v="0"/>
    <m/>
    <n v="0"/>
    <m/>
    <n v="533432"/>
    <n v="2782608"/>
    <n v="2353996"/>
    <n v="0"/>
    <n v="0"/>
    <n v="0"/>
    <n v="0"/>
    <n v="0"/>
    <n v="0"/>
    <n v="0"/>
    <n v="0"/>
    <n v="0"/>
    <n v="156"/>
    <n v="552"/>
    <n v="552"/>
    <n v="0"/>
    <n v="0"/>
    <n v="0"/>
    <n v="0"/>
    <n v="0"/>
    <n v="0"/>
    <n v="0"/>
    <n v="0"/>
    <n v="0"/>
    <n v="3419.4358974358975"/>
    <n v="5040.95652173913"/>
    <n v="4264.485507246377"/>
    <n v="0"/>
    <n v="0"/>
    <n v="0"/>
    <n v="0"/>
    <n v="0"/>
    <n v="0"/>
    <n v="0"/>
    <n v="0"/>
    <n v="0"/>
    <n v="30774.923076923078"/>
    <n v="45368.608695652169"/>
    <n v="38380.369565217392"/>
    <n v="45368.608695652169"/>
    <n v="36704.593220338982"/>
    <n v="0"/>
    <n v="0"/>
    <n v="0"/>
    <n v="0"/>
    <n v="0"/>
    <n v="0"/>
    <n v="0"/>
    <n v="0"/>
    <n v="0"/>
    <n v="13"/>
    <n v="46"/>
    <n v="46"/>
    <n v="46"/>
    <n v="59"/>
    <n v="0"/>
    <n v="0"/>
    <n v="0"/>
    <n v="0"/>
    <n v="0"/>
    <n v="0"/>
    <n v="0"/>
    <n v="0"/>
    <n v="0"/>
    <n v="400074"/>
    <n v="2086955.9999999998"/>
    <n v="1765497"/>
    <n v="2086955.9999999998"/>
    <n v="2165571"/>
  </r>
  <r>
    <x v="10"/>
    <s v="Oklahoma State University Main Campus"/>
    <m/>
    <n v="207388"/>
    <x v="0"/>
    <n v="230"/>
    <n v="227"/>
    <m/>
    <m/>
    <n v="60"/>
    <n v="60"/>
    <m/>
    <m/>
    <n v="259"/>
    <n v="247"/>
    <m/>
    <m/>
    <n v="33"/>
    <n v="38"/>
    <m/>
    <m/>
    <n v="188"/>
    <n v="208"/>
    <m/>
    <m/>
    <n v="20"/>
    <n v="6"/>
    <m/>
    <m/>
    <n v="82"/>
    <n v="86"/>
    <m/>
    <m/>
    <n v="95"/>
    <n v="95"/>
    <m/>
    <m/>
    <m/>
    <m/>
    <m/>
    <m/>
    <m/>
    <m/>
    <m/>
    <m/>
    <m/>
    <m/>
    <m/>
    <m/>
    <m/>
    <m/>
    <m/>
    <m/>
    <n v="35263810"/>
    <n v="34145538"/>
    <n v="23132020"/>
    <n v="22649520"/>
    <n v="14970584"/>
    <n v="15785496"/>
    <n v="8836658"/>
    <n v="8071876"/>
    <m/>
    <m/>
    <m/>
    <m/>
    <n v="2730"/>
    <n v="2703"/>
    <n v="2694"/>
    <n v="2641"/>
    <n v="1912"/>
    <n v="1938"/>
    <n v="1783"/>
    <n v="1819"/>
    <n v="0"/>
    <n v="0"/>
    <n v="0"/>
    <n v="0"/>
    <n v="12917.14652014652"/>
    <n v="12632.45948945616"/>
    <n v="8586.4959168522637"/>
    <n v="8576.1151079136689"/>
    <n v="7829.8033472803345"/>
    <n v="8145.2507739938083"/>
    <n v="4956.0616937745372"/>
    <n v="4437.5349092908191"/>
    <n v="0"/>
    <n v="0"/>
    <n v="0"/>
    <n v="0"/>
    <n v="116254.31868131868"/>
    <n v="113692.13540510544"/>
    <n v="77278.463251670371"/>
    <n v="77185.035971223027"/>
    <n v="70468.230125523012"/>
    <n v="73307.256965944282"/>
    <n v="44604.555243970834"/>
    <n v="39937.814183617375"/>
    <n v="0"/>
    <n v="0"/>
    <n v="0"/>
    <n v="0"/>
    <n v="81521.67717824383"/>
    <n v="80190.150435378135"/>
    <n v="290"/>
    <n v="287"/>
    <n v="292"/>
    <n v="285"/>
    <n v="208"/>
    <n v="214"/>
    <n v="177"/>
    <n v="181"/>
    <n v="0"/>
    <n v="0"/>
    <n v="0"/>
    <n v="0"/>
    <n v="967"/>
    <n v="967"/>
    <n v="33713752.417582415"/>
    <n v="32629642.861265261"/>
    <n v="22565311.26948775"/>
    <n v="21997735.251798563"/>
    <n v="14657391.866108786"/>
    <n v="15687752.990712076"/>
    <n v="7895006.2781828372"/>
    <n v="7228744.3672347451"/>
    <n v="0"/>
    <n v="0"/>
    <n v="0"/>
    <n v="0"/>
    <n v="78831461.831361786"/>
    <n v="77543875.471010655"/>
  </r>
  <r>
    <x v="10"/>
    <s v="University of Oklahoma Norman Campus"/>
    <m/>
    <n v="207500"/>
    <x v="0"/>
    <n v="349"/>
    <n v="339"/>
    <m/>
    <m/>
    <n v="82"/>
    <n v="83"/>
    <m/>
    <m/>
    <n v="269"/>
    <n v="264"/>
    <m/>
    <m/>
    <n v="39"/>
    <n v="34"/>
    <m/>
    <m/>
    <n v="230"/>
    <n v="263"/>
    <m/>
    <m/>
    <n v="13"/>
    <n v="12"/>
    <m/>
    <m/>
    <n v="147"/>
    <n v="139"/>
    <m/>
    <m/>
    <n v="7"/>
    <n v="8"/>
    <m/>
    <m/>
    <m/>
    <m/>
    <m/>
    <m/>
    <m/>
    <m/>
    <m/>
    <m/>
    <m/>
    <m/>
    <m/>
    <m/>
    <m/>
    <m/>
    <m/>
    <m/>
    <n v="50495989"/>
    <n v="49155404"/>
    <n v="23895172"/>
    <n v="2297878"/>
    <n v="16740907"/>
    <n v="19671300"/>
    <n v="6569619"/>
    <n v="6270285"/>
    <m/>
    <m/>
    <m/>
    <m/>
    <n v="4043"/>
    <n v="3964"/>
    <n v="2850"/>
    <n v="2750"/>
    <n v="2213"/>
    <n v="2499"/>
    <n v="1400"/>
    <n v="1339"/>
    <n v="0"/>
    <n v="0"/>
    <n v="0"/>
    <n v="0"/>
    <n v="12489.732624288894"/>
    <n v="12400.455095862764"/>
    <n v="8384.2708771929829"/>
    <n v="835.59199999999998"/>
    <n v="7564.8020786262996"/>
    <n v="7871.6686674669872"/>
    <n v="4692.585"/>
    <n v="4682.811799850635"/>
    <n v="0"/>
    <n v="0"/>
    <n v="0"/>
    <n v="0"/>
    <n v="112407.59361860005"/>
    <n v="111604.09586276488"/>
    <n v="75458.437894736853"/>
    <n v="7520.3279999999995"/>
    <n v="68083.218707636697"/>
    <n v="70845.018007202889"/>
    <n v="42233.264999999999"/>
    <n v="42145.306198655715"/>
    <n v="0"/>
    <n v="0"/>
    <n v="0"/>
    <n v="0"/>
    <n v="83395.261159464149"/>
    <n v="65688.026410919425"/>
    <n v="431"/>
    <n v="422"/>
    <n v="308"/>
    <n v="298"/>
    <n v="243"/>
    <n v="275"/>
    <n v="154"/>
    <n v="147"/>
    <n v="0"/>
    <n v="0"/>
    <n v="0"/>
    <n v="0"/>
    <n v="1136"/>
    <n v="1142"/>
    <n v="48447672.849616617"/>
    <n v="47096928.454086781"/>
    <n v="23241198.87157895"/>
    <n v="2241057.7439999999"/>
    <n v="16544222.145955717"/>
    <n v="19482379.951980796"/>
    <n v="6503922.8099999996"/>
    <n v="6195360.0112023903"/>
    <n v="0"/>
    <n v="0"/>
    <n v="0"/>
    <n v="0"/>
    <n v="94737016.677151278"/>
    <n v="75015726.161269978"/>
  </r>
  <r>
    <x v="10"/>
    <s v="Northeastern State University"/>
    <m/>
    <n v="207263"/>
    <x v="2"/>
    <n v="59"/>
    <n v="61"/>
    <m/>
    <m/>
    <n v="12"/>
    <n v="12"/>
    <m/>
    <m/>
    <n v="60"/>
    <n v="62"/>
    <m/>
    <m/>
    <n v="6"/>
    <n v="4"/>
    <m/>
    <m/>
    <n v="96"/>
    <n v="89"/>
    <m/>
    <m/>
    <n v="11"/>
    <n v="14"/>
    <m/>
    <m/>
    <n v="77"/>
    <n v="74"/>
    <m/>
    <m/>
    <n v="7"/>
    <n v="5"/>
    <m/>
    <m/>
    <m/>
    <m/>
    <m/>
    <m/>
    <m/>
    <m/>
    <m/>
    <m/>
    <m/>
    <m/>
    <m/>
    <m/>
    <m/>
    <m/>
    <m/>
    <m/>
    <n v="5486726"/>
    <n v="5508434"/>
    <n v="4136040"/>
    <n v="4044480"/>
    <n v="5738003"/>
    <n v="5534808"/>
    <n v="3587745"/>
    <n v="3335301"/>
    <m/>
    <m/>
    <m/>
    <m/>
    <n v="663"/>
    <n v="681"/>
    <n v="606"/>
    <n v="602"/>
    <n v="985"/>
    <n v="955"/>
    <n v="770"/>
    <n v="721"/>
    <n v="0"/>
    <n v="0"/>
    <n v="0"/>
    <n v="0"/>
    <n v="8275.6048265460031"/>
    <n v="8088.7430249632889"/>
    <n v="6825.1485148514848"/>
    <n v="6718.4053156146183"/>
    <n v="5825.383756345178"/>
    <n v="5795.6104712041888"/>
    <n v="4659.409090909091"/>
    <n v="4625.9375866851597"/>
    <n v="0"/>
    <n v="0"/>
    <n v="0"/>
    <n v="0"/>
    <n v="74480.443438914022"/>
    <n v="72798.6872246696"/>
    <n v="61426.336633663363"/>
    <n v="60465.647840531565"/>
    <n v="52428.453807106605"/>
    <n v="52160.494240837696"/>
    <n v="41934.681818181816"/>
    <n v="41633.43828016644"/>
    <n v="0"/>
    <n v="0"/>
    <n v="0"/>
    <n v="0"/>
    <n v="56325.022963635238"/>
    <n v="55970.745968272255"/>
    <n v="71"/>
    <n v="73"/>
    <n v="66"/>
    <n v="66"/>
    <n v="107"/>
    <n v="103"/>
    <n v="84"/>
    <n v="79"/>
    <n v="0"/>
    <n v="0"/>
    <n v="0"/>
    <n v="0"/>
    <n v="328"/>
    <n v="321"/>
    <n v="5288111.4841628959"/>
    <n v="5314304.1674008807"/>
    <n v="4054138.217821782"/>
    <n v="3990732.7574750832"/>
    <n v="5609844.557360407"/>
    <n v="5372530.9068062827"/>
    <n v="3522513.2727272725"/>
    <n v="3289041.6241331487"/>
    <n v="0"/>
    <n v="0"/>
    <n v="0"/>
    <n v="0"/>
    <n v="18474607.532072358"/>
    <n v="17966609.455815393"/>
  </r>
  <r>
    <x v="10"/>
    <s v="University of Central Oklahoma"/>
    <m/>
    <n v="206941"/>
    <x v="2"/>
    <n v="170"/>
    <n v="181"/>
    <m/>
    <m/>
    <m/>
    <m/>
    <m/>
    <m/>
    <n v="95"/>
    <n v="89"/>
    <m/>
    <m/>
    <m/>
    <m/>
    <m/>
    <m/>
    <n v="103"/>
    <n v="112"/>
    <m/>
    <m/>
    <m/>
    <m/>
    <m/>
    <m/>
    <n v="118"/>
    <n v="109"/>
    <m/>
    <m/>
    <m/>
    <m/>
    <m/>
    <m/>
    <m/>
    <m/>
    <m/>
    <m/>
    <m/>
    <m/>
    <m/>
    <m/>
    <m/>
    <m/>
    <m/>
    <m/>
    <m/>
    <m/>
    <m/>
    <m/>
    <n v="14594330"/>
    <n v="15586996"/>
    <n v="6837055"/>
    <n v="6541678"/>
    <n v="6341813"/>
    <n v="6916000"/>
    <n v="5109872"/>
    <n v="4650594"/>
    <m/>
    <m/>
    <m/>
    <m/>
    <n v="1530"/>
    <n v="1629"/>
    <n v="855"/>
    <n v="801"/>
    <n v="927"/>
    <n v="1008"/>
    <n v="1062"/>
    <n v="981"/>
    <n v="0"/>
    <n v="0"/>
    <n v="0"/>
    <n v="0"/>
    <n v="9538.7777777777774"/>
    <n v="9568.4444444444453"/>
    <n v="7996.5555555555557"/>
    <n v="8166.8888888888887"/>
    <n v="6841.2222222222226"/>
    <n v="6861.1111111111113"/>
    <n v="4811.5555555555557"/>
    <n v="4740.666666666667"/>
    <n v="0"/>
    <n v="0"/>
    <n v="0"/>
    <n v="0"/>
    <n v="85849"/>
    <n v="86116"/>
    <n v="71969"/>
    <n v="73502"/>
    <n v="61571"/>
    <n v="61750"/>
    <n v="43304"/>
    <n v="42666"/>
    <n v="0"/>
    <n v="0"/>
    <n v="0"/>
    <n v="0"/>
    <n v="67660.637860082308"/>
    <n v="68625.800407331975"/>
    <n v="170"/>
    <n v="181"/>
    <n v="95"/>
    <n v="89"/>
    <n v="103"/>
    <n v="112"/>
    <n v="118"/>
    <n v="109"/>
    <n v="0"/>
    <n v="0"/>
    <n v="0"/>
    <n v="0"/>
    <n v="486"/>
    <n v="491"/>
    <n v="14594330"/>
    <n v="15586996"/>
    <n v="6837055"/>
    <n v="6541678"/>
    <n v="6341813"/>
    <n v="6916000"/>
    <n v="5109872"/>
    <n v="4650594"/>
    <n v="0"/>
    <n v="0"/>
    <n v="0"/>
    <n v="0"/>
    <n v="32883070"/>
    <n v="33695268"/>
  </r>
  <r>
    <x v="10"/>
    <s v="Southeastern Oklahoma State University "/>
    <m/>
    <n v="207847"/>
    <x v="3"/>
    <n v="51"/>
    <n v="52"/>
    <m/>
    <m/>
    <n v="5"/>
    <n v="5"/>
    <m/>
    <m/>
    <n v="30"/>
    <n v="29"/>
    <m/>
    <m/>
    <n v="1"/>
    <n v="0"/>
    <m/>
    <m/>
    <n v="20"/>
    <n v="29"/>
    <m/>
    <m/>
    <n v="6"/>
    <n v="3"/>
    <m/>
    <m/>
    <n v="12"/>
    <n v="13"/>
    <m/>
    <m/>
    <n v="7"/>
    <n v="4"/>
    <m/>
    <m/>
    <m/>
    <m/>
    <m/>
    <m/>
    <m/>
    <m/>
    <m/>
    <m/>
    <m/>
    <m/>
    <m/>
    <m/>
    <m/>
    <m/>
    <m/>
    <m/>
    <n v="4338639"/>
    <n v="4561140"/>
    <n v="1881487"/>
    <n v="2076371"/>
    <n v="1534816"/>
    <n v="1733844"/>
    <n v="760320"/>
    <n v="717995"/>
    <m/>
    <m/>
    <m/>
    <m/>
    <n v="514"/>
    <n v="523"/>
    <n v="281"/>
    <n v="261"/>
    <n v="246"/>
    <n v="294"/>
    <n v="185"/>
    <n v="161"/>
    <n v="0"/>
    <n v="0"/>
    <n v="0"/>
    <n v="0"/>
    <n v="8440.9319066147855"/>
    <n v="8721.1089866156781"/>
    <n v="6695.6832740213522"/>
    <n v="7955.4444444444443"/>
    <n v="6239.0894308943089"/>
    <n v="5897.4285714285716"/>
    <n v="4109.8378378378375"/>
    <n v="4459.5962732919252"/>
    <n v="0"/>
    <n v="0"/>
    <n v="0"/>
    <n v="0"/>
    <n v="75968.387159533071"/>
    <n v="78489.980879541108"/>
    <n v="60261.149466192168"/>
    <n v="71599"/>
    <n v="56151.804878048781"/>
    <n v="53076.857142857145"/>
    <n v="36988.54054054054"/>
    <n v="40136.36645962733"/>
    <n v="0"/>
    <n v="0"/>
    <n v="0"/>
    <n v="0"/>
    <n v="62765.564480949601"/>
    <n v="66156.130137177315"/>
    <n v="56"/>
    <n v="57"/>
    <n v="31"/>
    <n v="29"/>
    <n v="26"/>
    <n v="32"/>
    <n v="19"/>
    <n v="17"/>
    <n v="0"/>
    <n v="0"/>
    <n v="0"/>
    <n v="0"/>
    <n v="132"/>
    <n v="135"/>
    <n v="4254229.6809338517"/>
    <n v="4473928.9101338433"/>
    <n v="1868095.6334519573"/>
    <n v="2076371"/>
    <n v="1459946.9268292682"/>
    <n v="1698459.4285714286"/>
    <n v="702782.2702702703"/>
    <n v="682318.22981366457"/>
    <n v="0"/>
    <n v="0"/>
    <n v="0"/>
    <n v="0"/>
    <n v="8285054.5114853475"/>
    <n v="8931077.5685189366"/>
  </r>
  <r>
    <x v="10"/>
    <s v="Cameron University "/>
    <m/>
    <n v="206914"/>
    <x v="4"/>
    <n v="36"/>
    <n v="40"/>
    <m/>
    <m/>
    <m/>
    <m/>
    <m/>
    <m/>
    <n v="37"/>
    <n v="31"/>
    <m/>
    <m/>
    <n v="2"/>
    <n v="3"/>
    <m/>
    <m/>
    <n v="63"/>
    <n v="64"/>
    <m/>
    <m/>
    <n v="1"/>
    <n v="0"/>
    <m/>
    <m/>
    <n v="54"/>
    <n v="47"/>
    <m/>
    <m/>
    <n v="2"/>
    <n v="2"/>
    <m/>
    <m/>
    <m/>
    <m/>
    <m/>
    <m/>
    <m/>
    <m/>
    <m/>
    <m/>
    <m/>
    <m/>
    <m/>
    <m/>
    <m/>
    <m/>
    <m/>
    <m/>
    <n v="2594304"/>
    <n v="2872400"/>
    <n v="2380142"/>
    <n v="2027930"/>
    <n v="3226927"/>
    <n v="5179840"/>
    <n v="2782820"/>
    <n v="1960931"/>
    <m/>
    <m/>
    <m/>
    <m/>
    <n v="324"/>
    <n v="360"/>
    <n v="355"/>
    <n v="312"/>
    <n v="578"/>
    <n v="576"/>
    <n v="508"/>
    <n v="445"/>
    <n v="0"/>
    <n v="0"/>
    <n v="0"/>
    <n v="0"/>
    <n v="8007.1111111111113"/>
    <n v="7978.8888888888887"/>
    <n v="6704.6253521126764"/>
    <n v="6499.7756410256407"/>
    <n v="5582.918685121107"/>
    <n v="8992.7777777777774"/>
    <n v="5477.9921259842522"/>
    <n v="4406.5865168539322"/>
    <n v="0"/>
    <n v="0"/>
    <n v="0"/>
    <n v="0"/>
    <n v="72064"/>
    <n v="71810"/>
    <n v="60341.62816901409"/>
    <n v="58497.980769230766"/>
    <n v="50246.268166089962"/>
    <n v="80935"/>
    <n v="49301.92913385827"/>
    <n v="39659.278651685388"/>
    <n v="0"/>
    <n v="0"/>
    <n v="0"/>
    <n v="0"/>
    <n v="56022.034321627536"/>
    <n v="64088.106952333852"/>
    <n v="36"/>
    <n v="40"/>
    <n v="39"/>
    <n v="34"/>
    <n v="64"/>
    <n v="64"/>
    <n v="56"/>
    <n v="49"/>
    <n v="0"/>
    <n v="0"/>
    <n v="0"/>
    <n v="0"/>
    <n v="195"/>
    <n v="187"/>
    <n v="2594304"/>
    <n v="2872400"/>
    <n v="2353323.4985915497"/>
    <n v="1988931.346153846"/>
    <n v="3215761.1626297575"/>
    <n v="5179840"/>
    <n v="2760908.0314960629"/>
    <n v="1943304.653932584"/>
    <n v="0"/>
    <n v="0"/>
    <n v="0"/>
    <n v="0"/>
    <n v="10924296.69271737"/>
    <n v="11984476.00008643"/>
  </r>
  <r>
    <x v="10"/>
    <s v="East Central University "/>
    <m/>
    <n v="207041"/>
    <x v="4"/>
    <n v="48"/>
    <n v="56"/>
    <m/>
    <m/>
    <n v="3"/>
    <n v="2"/>
    <m/>
    <m/>
    <n v="14"/>
    <n v="18"/>
    <m/>
    <m/>
    <n v="1"/>
    <n v="1"/>
    <m/>
    <m/>
    <n v="45"/>
    <n v="44"/>
    <m/>
    <m/>
    <m/>
    <n v="1"/>
    <m/>
    <m/>
    <n v="48"/>
    <n v="48"/>
    <m/>
    <m/>
    <n v="8"/>
    <n v="8"/>
    <m/>
    <m/>
    <m/>
    <m/>
    <m/>
    <m/>
    <m/>
    <m/>
    <m/>
    <m/>
    <m/>
    <m/>
    <m/>
    <m/>
    <m/>
    <m/>
    <m/>
    <m/>
    <n v="3680631"/>
    <n v="4185686"/>
    <n v="811881"/>
    <n v="1069491"/>
    <n v="2219175"/>
    <n v="2268720"/>
    <n v="2616736"/>
    <n v="2411192"/>
    <m/>
    <m/>
    <m/>
    <m/>
    <n v="465"/>
    <n v="526"/>
    <n v="137"/>
    <n v="173"/>
    <n v="405"/>
    <n v="407"/>
    <n v="520"/>
    <n v="520"/>
    <n v="0"/>
    <n v="0"/>
    <n v="0"/>
    <n v="0"/>
    <n v="7915.3354838709674"/>
    <n v="7957.5779467680604"/>
    <n v="5926.1386861313867"/>
    <n v="6182.0289017341038"/>
    <n v="5479.4444444444443"/>
    <n v="5574.2506142506145"/>
    <n v="5032.1846153846154"/>
    <n v="4636.9076923076927"/>
    <n v="0"/>
    <n v="0"/>
    <n v="0"/>
    <n v="0"/>
    <n v="71238.019354838703"/>
    <n v="71618.201520912538"/>
    <n v="53335.248175182482"/>
    <n v="55638.260115606936"/>
    <n v="49315"/>
    <n v="50168.255528255533"/>
    <n v="45289.661538461536"/>
    <n v="41732.169230769236"/>
    <n v="0"/>
    <n v="0"/>
    <n v="0"/>
    <n v="0"/>
    <n v="55021.339855559025"/>
    <n v="55087.391045528289"/>
    <n v="51"/>
    <n v="58"/>
    <n v="15"/>
    <n v="19"/>
    <n v="45"/>
    <n v="45"/>
    <n v="56"/>
    <n v="56"/>
    <n v="0"/>
    <n v="0"/>
    <n v="0"/>
    <n v="0"/>
    <n v="167"/>
    <n v="178"/>
    <n v="3633138.9870967739"/>
    <n v="4153855.6882129274"/>
    <n v="800028.72262773721"/>
    <n v="1057126.9421965317"/>
    <n v="2219175"/>
    <n v="2257571.4987714989"/>
    <n v="2536221.0461538462"/>
    <n v="2337001.4769230774"/>
    <n v="0"/>
    <n v="0"/>
    <n v="0"/>
    <n v="0"/>
    <n v="9188563.7558783572"/>
    <n v="9805555.6061040349"/>
  </r>
  <r>
    <x v="10"/>
    <s v="Langston University"/>
    <m/>
    <n v="207209"/>
    <x v="4"/>
    <n v="4"/>
    <n v="4"/>
    <m/>
    <m/>
    <n v="2"/>
    <n v="2"/>
    <m/>
    <m/>
    <n v="22"/>
    <n v="23"/>
    <m/>
    <m/>
    <n v="19"/>
    <n v="17"/>
    <m/>
    <m/>
    <n v="33"/>
    <n v="33"/>
    <m/>
    <m/>
    <n v="19"/>
    <n v="22"/>
    <m/>
    <m/>
    <n v="33"/>
    <n v="32"/>
    <m/>
    <m/>
    <n v="7"/>
    <n v="8"/>
    <m/>
    <m/>
    <m/>
    <m/>
    <m/>
    <m/>
    <m/>
    <m/>
    <m/>
    <m/>
    <m/>
    <m/>
    <m/>
    <m/>
    <m/>
    <m/>
    <m/>
    <m/>
    <n v="539480"/>
    <n v="489480"/>
    <n v="2551003"/>
    <n v="2303640"/>
    <n v="2907661"/>
    <n v="2868030"/>
    <n v="1950630"/>
    <n v="1923320"/>
    <m/>
    <m/>
    <m/>
    <m/>
    <n v="58"/>
    <n v="58"/>
    <n v="407"/>
    <n v="394"/>
    <n v="506"/>
    <n v="539"/>
    <n v="374"/>
    <n v="376"/>
    <n v="0"/>
    <n v="0"/>
    <n v="0"/>
    <n v="0"/>
    <n v="9301.3793103448279"/>
    <n v="8439.310344827587"/>
    <n v="6267.820638820639"/>
    <n v="5846.8020304568527"/>
    <n v="5746.365612648221"/>
    <n v="5321.0204081632655"/>
    <n v="5215.588235294118"/>
    <n v="5115.2127659574471"/>
    <n v="0"/>
    <n v="0"/>
    <n v="0"/>
    <n v="0"/>
    <n v="83712.413793103449"/>
    <n v="75953.79310344829"/>
    <n v="56410.38574938575"/>
    <n v="52621.21827411167"/>
    <n v="51717.290513833992"/>
    <n v="47889.183673469393"/>
    <n v="46940.294117647063"/>
    <n v="46036.914893617024"/>
    <n v="0"/>
    <n v="0"/>
    <n v="0"/>
    <n v="0"/>
    <n v="53107.994028120047"/>
    <n v="49900.377215394714"/>
    <n v="6"/>
    <n v="6"/>
    <n v="41"/>
    <n v="40"/>
    <n v="52"/>
    <n v="55"/>
    <n v="40"/>
    <n v="40"/>
    <n v="0"/>
    <n v="0"/>
    <n v="0"/>
    <n v="0"/>
    <n v="139"/>
    <n v="141"/>
    <n v="502274.4827586207"/>
    <n v="455722.75862068974"/>
    <n v="2312825.8157248157"/>
    <n v="2104848.7309644669"/>
    <n v="2689299.1067193677"/>
    <n v="2633905.1020408166"/>
    <n v="1877611.7647058824"/>
    <n v="1841476.5957446811"/>
    <n v="0"/>
    <n v="0"/>
    <n v="0"/>
    <n v="0"/>
    <n v="7382011.1699086865"/>
    <n v="7035953.1873706542"/>
  </r>
  <r>
    <x v="10"/>
    <s v="Northwestern Oklahoma State University "/>
    <m/>
    <n v="207306"/>
    <x v="4"/>
    <n v="12"/>
    <n v="18"/>
    <m/>
    <m/>
    <n v="1"/>
    <n v="2"/>
    <m/>
    <m/>
    <n v="13"/>
    <n v="9"/>
    <m/>
    <m/>
    <n v="2"/>
    <n v="1"/>
    <m/>
    <m/>
    <n v="25"/>
    <n v="23"/>
    <m/>
    <m/>
    <n v="1"/>
    <n v="0"/>
    <m/>
    <m/>
    <n v="31"/>
    <n v="30"/>
    <m/>
    <m/>
    <n v="2"/>
    <n v="4"/>
    <m/>
    <m/>
    <m/>
    <m/>
    <m/>
    <m/>
    <m/>
    <m/>
    <m/>
    <m/>
    <m/>
    <m/>
    <m/>
    <m/>
    <m/>
    <m/>
    <m/>
    <m/>
    <n v="895852"/>
    <n v="1362440"/>
    <n v="974418"/>
    <n v="613090"/>
    <n v="1379765"/>
    <n v="1248601"/>
    <n v="1390891"/>
    <n v="1413924"/>
    <m/>
    <m/>
    <m/>
    <m/>
    <n v="119"/>
    <n v="184"/>
    <n v="139"/>
    <n v="92"/>
    <n v="236"/>
    <n v="207"/>
    <n v="301"/>
    <n v="314"/>
    <n v="0"/>
    <n v="0"/>
    <n v="0"/>
    <n v="0"/>
    <n v="7528.1680672268903"/>
    <n v="7404.565217391304"/>
    <n v="7010.2014388489206"/>
    <n v="6664.021739130435"/>
    <n v="5846.4618644067796"/>
    <n v="6031.8888888888887"/>
    <n v="4620.9003322259132"/>
    <n v="4502.9426751592355"/>
    <n v="0"/>
    <n v="0"/>
    <n v="0"/>
    <n v="0"/>
    <n v="67753.512605042008"/>
    <n v="66641.086956521729"/>
    <n v="63091.812949640283"/>
    <n v="59976.195652173912"/>
    <n v="52618.156779661018"/>
    <n v="54287"/>
    <n v="41588.102990033221"/>
    <n v="40526.484076433117"/>
    <n v="0"/>
    <n v="0"/>
    <n v="0"/>
    <n v="0"/>
    <n v="52501.75095462567"/>
    <n v="52403.27763506781"/>
    <n v="13"/>
    <n v="20"/>
    <n v="15"/>
    <n v="10"/>
    <n v="26"/>
    <n v="23"/>
    <n v="33"/>
    <n v="34"/>
    <n v="0"/>
    <n v="0"/>
    <n v="0"/>
    <n v="0"/>
    <n v="87"/>
    <n v="87"/>
    <n v="880795.66386554611"/>
    <n v="1332821.7391304346"/>
    <n v="946377.19424460421"/>
    <n v="599761.95652173914"/>
    <n v="1368072.0762711866"/>
    <n v="1248601"/>
    <n v="1372407.3986710962"/>
    <n v="1377900.458598726"/>
    <n v="0"/>
    <n v="0"/>
    <n v="0"/>
    <n v="0"/>
    <n v="4567652.3330524331"/>
    <n v="4559085.1542508993"/>
  </r>
  <r>
    <x v="10"/>
    <s v="Southwestern Oklahoma State University"/>
    <m/>
    <n v="207865"/>
    <x v="4"/>
    <n v="32"/>
    <n v="34"/>
    <m/>
    <m/>
    <n v="4"/>
    <n v="5"/>
    <m/>
    <m/>
    <n v="30"/>
    <n v="38"/>
    <m/>
    <m/>
    <n v="9"/>
    <n v="8"/>
    <m/>
    <m/>
    <n v="44"/>
    <n v="45"/>
    <m/>
    <m/>
    <n v="11"/>
    <n v="11"/>
    <m/>
    <m/>
    <n v="79"/>
    <n v="70"/>
    <m/>
    <m/>
    <n v="4"/>
    <n v="3"/>
    <m/>
    <m/>
    <m/>
    <m/>
    <m/>
    <m/>
    <m/>
    <m/>
    <m/>
    <m/>
    <m/>
    <m/>
    <m/>
    <m/>
    <m/>
    <m/>
    <m/>
    <m/>
    <n v="2918304"/>
    <n v="3121016"/>
    <n v="3079239"/>
    <n v="3095616"/>
    <n v="3160212"/>
    <n v="3093776"/>
    <n v="3949613"/>
    <n v="3534295"/>
    <m/>
    <m/>
    <m/>
    <m/>
    <n v="332"/>
    <n v="361"/>
    <n v="369"/>
    <n v="430"/>
    <n v="517"/>
    <n v="526"/>
    <n v="755"/>
    <n v="663"/>
    <n v="0"/>
    <n v="0"/>
    <n v="0"/>
    <n v="0"/>
    <n v="8790.0722891566256"/>
    <n v="8645.4736842105267"/>
    <n v="8344.8211382113823"/>
    <n v="7199.1069767441859"/>
    <n v="6112.5957446808507"/>
    <n v="5881.7034220532323"/>
    <n v="5231.2754966887414"/>
    <n v="5330.761689291101"/>
    <n v="0"/>
    <n v="0"/>
    <n v="0"/>
    <n v="0"/>
    <n v="79110.650602409631"/>
    <n v="77809.263157894748"/>
    <n v="75103.390243902439"/>
    <n v="64791.962790697675"/>
    <n v="55013.361702127659"/>
    <n v="52935.330798479088"/>
    <n v="47081.479470198676"/>
    <n v="47976.855203619911"/>
    <n v="0"/>
    <n v="0"/>
    <n v="0"/>
    <n v="0"/>
    <n v="59673.771506302604"/>
    <n v="58325.60984163118"/>
    <n v="36"/>
    <n v="39"/>
    <n v="39"/>
    <n v="46"/>
    <n v="55"/>
    <n v="56"/>
    <n v="83"/>
    <n v="73"/>
    <n v="0"/>
    <n v="0"/>
    <n v="0"/>
    <n v="0"/>
    <n v="213"/>
    <n v="214"/>
    <n v="2847983.4216867466"/>
    <n v="3034561.2631578953"/>
    <n v="2929032.2195121953"/>
    <n v="2980430.2883720929"/>
    <n v="3025734.8936170214"/>
    <n v="2964378.5247148289"/>
    <n v="3907762.7960264902"/>
    <n v="3502310.4298642534"/>
    <n v="0"/>
    <n v="0"/>
    <n v="0"/>
    <n v="0"/>
    <n v="12710513.330842454"/>
    <n v="12481680.506109072"/>
  </r>
  <r>
    <x v="10"/>
    <s v="Oklahoma Panhandle State University "/>
    <m/>
    <n v="207351"/>
    <x v="5"/>
    <n v="5"/>
    <n v="2"/>
    <m/>
    <m/>
    <m/>
    <m/>
    <m/>
    <m/>
    <n v="12"/>
    <n v="2"/>
    <m/>
    <m/>
    <n v="0"/>
    <n v="2"/>
    <m/>
    <m/>
    <n v="14"/>
    <n v="16"/>
    <m/>
    <m/>
    <n v="4"/>
    <n v="1"/>
    <m/>
    <m/>
    <n v="16"/>
    <n v="17"/>
    <m/>
    <m/>
    <n v="2"/>
    <n v="2"/>
    <m/>
    <m/>
    <m/>
    <m/>
    <m/>
    <m/>
    <m/>
    <m/>
    <m/>
    <m/>
    <m/>
    <m/>
    <m/>
    <m/>
    <m/>
    <m/>
    <m/>
    <m/>
    <n v="242170"/>
    <n v="122019"/>
    <n v="595188"/>
    <n v="199764"/>
    <n v="933500"/>
    <n v="713490"/>
    <n v="573952"/>
    <n v="674880"/>
    <m/>
    <m/>
    <m/>
    <m/>
    <n v="45"/>
    <n v="18"/>
    <n v="108"/>
    <n v="40"/>
    <n v="170"/>
    <n v="155"/>
    <n v="166"/>
    <n v="175"/>
    <n v="0"/>
    <n v="0"/>
    <n v="0"/>
    <n v="0"/>
    <n v="5381.5555555555557"/>
    <n v="6778.833333333333"/>
    <n v="5511"/>
    <n v="4994.1000000000004"/>
    <n v="5491.1764705882351"/>
    <n v="4603.1612903225805"/>
    <n v="3457.5421686746986"/>
    <n v="3856.457142857143"/>
    <n v="0"/>
    <n v="0"/>
    <n v="0"/>
    <n v="0"/>
    <n v="48434"/>
    <n v="61009.5"/>
    <n v="49599"/>
    <n v="44946.9"/>
    <n v="49420.588235294119"/>
    <n v="41428.451612903227"/>
    <n v="31117.879518072288"/>
    <n v="34708.114285714284"/>
    <n v="0"/>
    <n v="0"/>
    <n v="0"/>
    <n v="0"/>
    <n v="43151.894708690481"/>
    <n v="39655.820210664911"/>
    <n v="5"/>
    <n v="2"/>
    <n v="12"/>
    <n v="4"/>
    <n v="18"/>
    <n v="17"/>
    <n v="18"/>
    <n v="19"/>
    <n v="0"/>
    <n v="0"/>
    <n v="0"/>
    <n v="0"/>
    <n v="53"/>
    <n v="42"/>
    <n v="242170"/>
    <n v="122019"/>
    <n v="595188"/>
    <n v="179787.6"/>
    <n v="889570.5882352941"/>
    <n v="704283.67741935491"/>
    <n v="560121.8313253012"/>
    <n v="659454.17142857146"/>
    <n v="0"/>
    <n v="0"/>
    <n v="0"/>
    <n v="0"/>
    <n v="2287050.4195605954"/>
    <n v="1665544.4488479262"/>
  </r>
  <r>
    <x v="10"/>
    <s v="Rogers State University"/>
    <m/>
    <n v="207661"/>
    <x v="5"/>
    <n v="17"/>
    <n v="17"/>
    <m/>
    <m/>
    <n v="7"/>
    <n v="7"/>
    <m/>
    <m/>
    <n v="15"/>
    <n v="18"/>
    <m/>
    <m/>
    <n v="5"/>
    <n v="5"/>
    <m/>
    <m/>
    <n v="30"/>
    <n v="30"/>
    <m/>
    <m/>
    <n v="3"/>
    <n v="3"/>
    <m/>
    <m/>
    <n v="22"/>
    <n v="22"/>
    <m/>
    <m/>
    <n v="0"/>
    <n v="1"/>
    <m/>
    <m/>
    <m/>
    <m/>
    <m/>
    <m/>
    <m/>
    <m/>
    <m/>
    <m/>
    <m/>
    <m/>
    <m/>
    <m/>
    <m/>
    <m/>
    <m/>
    <m/>
    <n v="1587571"/>
    <n v="1516368"/>
    <n v="1266660"/>
    <n v="1302812"/>
    <n v="1700097"/>
    <n v="1641981"/>
    <n v="923648"/>
    <n v="929683"/>
    <m/>
    <m/>
    <m/>
    <m/>
    <n v="230"/>
    <n v="230"/>
    <n v="190"/>
    <n v="217"/>
    <n v="303"/>
    <n v="303"/>
    <n v="198"/>
    <n v="209"/>
    <n v="0"/>
    <n v="0"/>
    <n v="0"/>
    <n v="0"/>
    <n v="6902.4826086956518"/>
    <n v="6592.9043478260874"/>
    <n v="6666.6315789473683"/>
    <n v="6003.7419354838712"/>
    <n v="5610.8811881188121"/>
    <n v="5419.0792079207922"/>
    <n v="4664.8888888888887"/>
    <n v="4448.2440191387559"/>
    <n v="0"/>
    <n v="0"/>
    <n v="0"/>
    <n v="0"/>
    <n v="62122.343478260867"/>
    <n v="59336.139130434785"/>
    <n v="59999.684210526313"/>
    <n v="54033.677419354841"/>
    <n v="50497.930693069313"/>
    <n v="48771.712871287127"/>
    <n v="41984"/>
    <n v="40034.196172248805"/>
    <n v="0"/>
    <n v="0"/>
    <n v="0"/>
    <n v="0"/>
    <n v="53343.531722829037"/>
    <n v="50457.232587279555"/>
    <n v="24"/>
    <n v="24"/>
    <n v="20"/>
    <n v="23"/>
    <n v="33"/>
    <n v="33"/>
    <n v="22"/>
    <n v="23"/>
    <n v="0"/>
    <n v="0"/>
    <n v="0"/>
    <n v="0"/>
    <n v="99"/>
    <n v="103"/>
    <n v="1490936.2434782609"/>
    <n v="1424067.3391304349"/>
    <n v="1199993.6842105263"/>
    <n v="1242774.5806451614"/>
    <n v="1666431.7128712873"/>
    <n v="1609466.5247524751"/>
    <n v="923648"/>
    <n v="920786.51196172251"/>
    <n v="0"/>
    <n v="0"/>
    <n v="0"/>
    <n v="0"/>
    <n v="5281009.6405600747"/>
    <n v="5197094.956489794"/>
  </r>
  <r>
    <x v="10"/>
    <s v="University of Science and Arts of Oklahoma"/>
    <m/>
    <n v="207722"/>
    <x v="5"/>
    <n v="15"/>
    <n v="15"/>
    <m/>
    <m/>
    <n v="2"/>
    <n v="2"/>
    <m/>
    <m/>
    <n v="11"/>
    <n v="12"/>
    <m/>
    <m/>
    <n v="1"/>
    <n v="0"/>
    <m/>
    <m/>
    <n v="14"/>
    <n v="13"/>
    <m/>
    <m/>
    <m/>
    <m/>
    <m/>
    <m/>
    <n v="8"/>
    <n v="8"/>
    <m/>
    <m/>
    <m/>
    <m/>
    <m/>
    <m/>
    <m/>
    <m/>
    <m/>
    <m/>
    <m/>
    <m/>
    <m/>
    <m/>
    <m/>
    <m/>
    <m/>
    <m/>
    <m/>
    <m/>
    <m/>
    <m/>
    <n v="1053366"/>
    <n v="1026953"/>
    <n v="627080"/>
    <n v="610500"/>
    <n v="702376"/>
    <n v="650720"/>
    <n v="327168"/>
    <n v="330448"/>
    <m/>
    <m/>
    <m/>
    <m/>
    <n v="157"/>
    <n v="157"/>
    <n v="110"/>
    <n v="108"/>
    <n v="126"/>
    <n v="117"/>
    <n v="72"/>
    <n v="72"/>
    <n v="0"/>
    <n v="0"/>
    <n v="0"/>
    <n v="0"/>
    <n v="6709.3375796178343"/>
    <n v="6541.1019108280252"/>
    <n v="5700.727272727273"/>
    <n v="5652.7777777777774"/>
    <n v="5574.4126984126988"/>
    <n v="5561.7094017094014"/>
    <n v="4544"/>
    <n v="4589.5555555555557"/>
    <n v="0"/>
    <n v="0"/>
    <n v="0"/>
    <n v="0"/>
    <n v="60384.038216560512"/>
    <n v="58869.917197452225"/>
    <n v="51306.545454545456"/>
    <n v="50875"/>
    <n v="50169.71428571429"/>
    <n v="50055.38461538461"/>
    <n v="40896"/>
    <n v="41306"/>
    <n v="0"/>
    <n v="0"/>
    <n v="0"/>
    <n v="0"/>
    <n v="52387.278336001451"/>
    <n v="51849.131847133758"/>
    <n v="17"/>
    <n v="17"/>
    <n v="12"/>
    <n v="12"/>
    <n v="14"/>
    <n v="13"/>
    <n v="8"/>
    <n v="8"/>
    <n v="0"/>
    <n v="0"/>
    <n v="0"/>
    <n v="0"/>
    <n v="51"/>
    <n v="50"/>
    <n v="1026528.6496815287"/>
    <n v="1000788.5923566879"/>
    <n v="615678.54545454541"/>
    <n v="610500"/>
    <n v="702376"/>
    <n v="650719.99999999988"/>
    <n v="327168"/>
    <n v="330448"/>
    <n v="0"/>
    <n v="0"/>
    <n v="0"/>
    <n v="0"/>
    <n v="2671751.195136074"/>
    <n v="2592456.5923566879"/>
  </r>
  <r>
    <x v="10"/>
    <s v="Oklahoma State University Technical Branch-Okmulgee "/>
    <m/>
    <n v="207564"/>
    <x v="11"/>
    <m/>
    <m/>
    <m/>
    <m/>
    <m/>
    <m/>
    <m/>
    <m/>
    <m/>
    <m/>
    <m/>
    <m/>
    <m/>
    <m/>
    <m/>
    <m/>
    <m/>
    <m/>
    <m/>
    <m/>
    <m/>
    <m/>
    <m/>
    <m/>
    <m/>
    <m/>
    <m/>
    <m/>
    <m/>
    <m/>
    <m/>
    <m/>
    <m/>
    <m/>
    <m/>
    <m/>
    <m/>
    <m/>
    <m/>
    <m/>
    <n v="123"/>
    <n v="122"/>
    <m/>
    <m/>
    <m/>
    <m/>
    <m/>
    <m/>
    <m/>
    <m/>
    <m/>
    <m/>
    <m/>
    <m/>
    <m/>
    <m/>
    <m/>
    <m/>
    <n v="6684927"/>
    <n v="6691578"/>
    <n v="0"/>
    <n v="0"/>
    <n v="0"/>
    <n v="0"/>
    <n v="0"/>
    <n v="0"/>
    <n v="0"/>
    <n v="0"/>
    <n v="0"/>
    <n v="0"/>
    <n v="1107"/>
    <n v="1098"/>
    <n v="0"/>
    <n v="0"/>
    <n v="0"/>
    <n v="0"/>
    <n v="0"/>
    <n v="0"/>
    <n v="0"/>
    <n v="0"/>
    <n v="0"/>
    <n v="0"/>
    <n v="6038.7777777777774"/>
    <n v="6094.333333333333"/>
    <n v="0"/>
    <n v="0"/>
    <n v="0"/>
    <n v="0"/>
    <n v="0"/>
    <n v="0"/>
    <n v="0"/>
    <n v="0"/>
    <n v="0"/>
    <n v="0"/>
    <n v="54349"/>
    <n v="54849"/>
    <n v="54349"/>
    <n v="54849"/>
    <n v="0"/>
    <n v="0"/>
    <n v="0"/>
    <n v="0"/>
    <n v="0"/>
    <n v="0"/>
    <n v="0"/>
    <n v="0"/>
    <n v="0"/>
    <n v="0"/>
    <n v="123"/>
    <n v="122"/>
    <n v="123"/>
    <n v="122"/>
    <n v="0"/>
    <n v="0"/>
    <n v="0"/>
    <n v="0"/>
    <n v="0"/>
    <n v="0"/>
    <n v="0"/>
    <n v="0"/>
    <n v="0"/>
    <n v="0"/>
    <n v="6684927"/>
    <n v="6691578"/>
    <n v="6684927"/>
    <n v="6691578"/>
  </r>
  <r>
    <x v="10"/>
    <s v="Oklahoma State University-Oklahoma City "/>
    <m/>
    <n v="207397"/>
    <x v="11"/>
    <m/>
    <m/>
    <m/>
    <m/>
    <m/>
    <m/>
    <m/>
    <m/>
    <m/>
    <m/>
    <m/>
    <m/>
    <m/>
    <m/>
    <m/>
    <m/>
    <m/>
    <m/>
    <m/>
    <m/>
    <m/>
    <m/>
    <m/>
    <m/>
    <m/>
    <m/>
    <m/>
    <m/>
    <m/>
    <m/>
    <m/>
    <m/>
    <m/>
    <m/>
    <m/>
    <m/>
    <m/>
    <m/>
    <m/>
    <m/>
    <n v="55"/>
    <n v="56"/>
    <m/>
    <m/>
    <n v="28"/>
    <n v="25"/>
    <m/>
    <m/>
    <m/>
    <m/>
    <m/>
    <m/>
    <m/>
    <m/>
    <m/>
    <m/>
    <m/>
    <m/>
    <n v="4575672"/>
    <n v="4248531"/>
    <n v="0"/>
    <n v="0"/>
    <n v="0"/>
    <n v="0"/>
    <n v="0"/>
    <n v="0"/>
    <n v="0"/>
    <n v="0"/>
    <n v="0"/>
    <n v="0"/>
    <n v="803"/>
    <n v="779"/>
    <n v="0"/>
    <n v="0"/>
    <n v="0"/>
    <n v="0"/>
    <n v="0"/>
    <n v="0"/>
    <n v="0"/>
    <n v="0"/>
    <n v="0"/>
    <n v="0"/>
    <n v="5698.2216687422169"/>
    <n v="5453.8267008985877"/>
    <n v="0"/>
    <n v="0"/>
    <n v="0"/>
    <n v="0"/>
    <n v="0"/>
    <n v="0"/>
    <n v="0"/>
    <n v="0"/>
    <n v="0"/>
    <n v="0"/>
    <n v="51283.995018679954"/>
    <n v="49084.440308087287"/>
    <n v="51283.995018679954"/>
    <n v="49084.440308087287"/>
    <n v="0"/>
    <n v="0"/>
    <n v="0"/>
    <n v="0"/>
    <n v="0"/>
    <n v="0"/>
    <n v="0"/>
    <n v="0"/>
    <n v="0"/>
    <n v="0"/>
    <n v="83"/>
    <n v="81"/>
    <n v="83"/>
    <n v="81"/>
    <n v="0"/>
    <n v="0"/>
    <n v="0"/>
    <n v="0"/>
    <n v="0"/>
    <n v="0"/>
    <n v="0"/>
    <n v="0"/>
    <n v="0"/>
    <n v="0"/>
    <n v="4256571.586550436"/>
    <n v="3975839.6649550702"/>
    <n v="4256571.586550436"/>
    <n v="3975839.6649550702"/>
  </r>
  <r>
    <x v="10"/>
    <s v="Oklahoma City Community College "/>
    <m/>
    <n v="207449"/>
    <x v="6"/>
    <m/>
    <m/>
    <m/>
    <m/>
    <m/>
    <m/>
    <m/>
    <m/>
    <m/>
    <m/>
    <m/>
    <m/>
    <m/>
    <m/>
    <m/>
    <m/>
    <m/>
    <m/>
    <m/>
    <m/>
    <m/>
    <m/>
    <m/>
    <m/>
    <m/>
    <m/>
    <m/>
    <m/>
    <m/>
    <m/>
    <m/>
    <m/>
    <m/>
    <m/>
    <m/>
    <m/>
    <m/>
    <m/>
    <m/>
    <m/>
    <n v="142"/>
    <n v="140"/>
    <m/>
    <m/>
    <n v="3"/>
    <n v="3"/>
    <m/>
    <m/>
    <m/>
    <m/>
    <m/>
    <m/>
    <m/>
    <m/>
    <m/>
    <m/>
    <m/>
    <m/>
    <n v="7452443"/>
    <n v="7057336"/>
    <n v="0"/>
    <n v="0"/>
    <n v="0"/>
    <n v="0"/>
    <n v="0"/>
    <n v="0"/>
    <n v="0"/>
    <n v="0"/>
    <n v="0"/>
    <n v="0"/>
    <n v="1311"/>
    <n v="1293"/>
    <n v="0"/>
    <n v="0"/>
    <n v="0"/>
    <n v="0"/>
    <n v="0"/>
    <n v="0"/>
    <n v="0"/>
    <n v="0"/>
    <n v="0"/>
    <n v="0"/>
    <n v="5684.5484363081614"/>
    <n v="5458.1098221191032"/>
    <n v="0"/>
    <n v="0"/>
    <n v="0"/>
    <n v="0"/>
    <n v="0"/>
    <n v="0"/>
    <n v="0"/>
    <n v="0"/>
    <n v="0"/>
    <n v="0"/>
    <n v="51160.935926773454"/>
    <n v="49122.988399071932"/>
    <n v="51160.935926773454"/>
    <n v="49122.988399071932"/>
    <n v="0"/>
    <n v="0"/>
    <n v="0"/>
    <n v="0"/>
    <n v="0"/>
    <n v="0"/>
    <n v="0"/>
    <n v="0"/>
    <n v="0"/>
    <n v="0"/>
    <n v="145"/>
    <n v="143"/>
    <n v="145"/>
    <n v="143"/>
    <n v="0"/>
    <n v="0"/>
    <n v="0"/>
    <n v="0"/>
    <n v="0"/>
    <n v="0"/>
    <n v="0"/>
    <n v="0"/>
    <n v="0"/>
    <n v="0"/>
    <n v="7418335.7093821513"/>
    <n v="7024587.3410672862"/>
    <n v="7418335.7093821513"/>
    <n v="7024587.3410672862"/>
  </r>
  <r>
    <x v="10"/>
    <s v="Rose State College "/>
    <s v="Met the criteria for Two-Year 2 institution in 2013-14 and 2014-15."/>
    <n v="207670"/>
    <x v="6"/>
    <m/>
    <m/>
    <m/>
    <m/>
    <m/>
    <m/>
    <m/>
    <m/>
    <m/>
    <m/>
    <m/>
    <m/>
    <m/>
    <m/>
    <m/>
    <m/>
    <m/>
    <m/>
    <m/>
    <m/>
    <m/>
    <m/>
    <m/>
    <m/>
    <m/>
    <m/>
    <m/>
    <m/>
    <m/>
    <m/>
    <m/>
    <m/>
    <m/>
    <m/>
    <m/>
    <m/>
    <m/>
    <m/>
    <m/>
    <m/>
    <n v="104"/>
    <n v="98"/>
    <m/>
    <m/>
    <n v="17"/>
    <n v="6"/>
    <m/>
    <m/>
    <m/>
    <m/>
    <m/>
    <m/>
    <m/>
    <m/>
    <m/>
    <m/>
    <m/>
    <m/>
    <n v="5981256"/>
    <n v="4868760"/>
    <n v="0"/>
    <n v="0"/>
    <n v="0"/>
    <n v="0"/>
    <n v="0"/>
    <n v="0"/>
    <n v="0"/>
    <n v="0"/>
    <n v="0"/>
    <n v="0"/>
    <n v="1123"/>
    <n v="948"/>
    <n v="0"/>
    <n v="0"/>
    <n v="0"/>
    <n v="0"/>
    <n v="0"/>
    <n v="0"/>
    <n v="0"/>
    <n v="0"/>
    <n v="0"/>
    <n v="0"/>
    <n v="5326.140694568121"/>
    <n v="5135.8227848101269"/>
    <n v="0"/>
    <n v="0"/>
    <n v="0"/>
    <n v="0"/>
    <n v="0"/>
    <n v="0"/>
    <n v="0"/>
    <n v="0"/>
    <n v="0"/>
    <n v="0"/>
    <n v="47935.266251113091"/>
    <n v="46222.405063291139"/>
    <n v="47935.266251113091"/>
    <n v="46222.405063291131"/>
    <n v="0"/>
    <n v="0"/>
    <n v="0"/>
    <n v="0"/>
    <n v="0"/>
    <n v="0"/>
    <n v="0"/>
    <n v="0"/>
    <n v="0"/>
    <n v="0"/>
    <n v="121"/>
    <n v="104"/>
    <n v="121"/>
    <n v="104"/>
    <n v="0"/>
    <n v="0"/>
    <n v="0"/>
    <n v="0"/>
    <n v="0"/>
    <n v="0"/>
    <n v="0"/>
    <n v="0"/>
    <n v="0"/>
    <n v="0"/>
    <n v="5800167.2163846837"/>
    <n v="4807130.1265822779"/>
    <n v="5800167.2163846837"/>
    <n v="4807130.1265822779"/>
  </r>
  <r>
    <x v="10"/>
    <s v="Tulsa Community College "/>
    <m/>
    <n v="207935"/>
    <x v="6"/>
    <m/>
    <m/>
    <m/>
    <m/>
    <m/>
    <m/>
    <m/>
    <m/>
    <m/>
    <m/>
    <m/>
    <m/>
    <m/>
    <m/>
    <m/>
    <m/>
    <m/>
    <m/>
    <m/>
    <m/>
    <m/>
    <m/>
    <m/>
    <m/>
    <m/>
    <m/>
    <m/>
    <m/>
    <m/>
    <m/>
    <m/>
    <m/>
    <m/>
    <m/>
    <m/>
    <m/>
    <m/>
    <m/>
    <m/>
    <m/>
    <n v="258"/>
    <n v="258"/>
    <m/>
    <m/>
    <n v="49"/>
    <n v="48"/>
    <m/>
    <m/>
    <m/>
    <m/>
    <m/>
    <m/>
    <m/>
    <m/>
    <m/>
    <m/>
    <m/>
    <m/>
    <n v="18372039"/>
    <n v="17529210"/>
    <n v="0"/>
    <n v="0"/>
    <n v="0"/>
    <n v="0"/>
    <n v="0"/>
    <n v="0"/>
    <n v="0"/>
    <n v="0"/>
    <n v="0"/>
    <n v="0"/>
    <n v="2861"/>
    <n v="2850"/>
    <n v="0"/>
    <n v="0"/>
    <n v="0"/>
    <n v="0"/>
    <n v="0"/>
    <n v="0"/>
    <n v="0"/>
    <n v="0"/>
    <n v="0"/>
    <n v="0"/>
    <n v="6421.5445648374698"/>
    <n v="6150.6"/>
    <n v="0"/>
    <n v="0"/>
    <n v="0"/>
    <n v="0"/>
    <n v="0"/>
    <n v="0"/>
    <n v="0"/>
    <n v="0"/>
    <n v="0"/>
    <n v="0"/>
    <n v="57793.901083537232"/>
    <n v="55355.4"/>
    <n v="57793.901083537232"/>
    <n v="55355.400000000009"/>
    <n v="0"/>
    <n v="0"/>
    <n v="0"/>
    <n v="0"/>
    <n v="0"/>
    <n v="0"/>
    <n v="0"/>
    <n v="0"/>
    <n v="0"/>
    <n v="0"/>
    <n v="307"/>
    <n v="306"/>
    <n v="307"/>
    <n v="306"/>
    <n v="0"/>
    <n v="0"/>
    <n v="0"/>
    <n v="0"/>
    <n v="0"/>
    <n v="0"/>
    <n v="0"/>
    <n v="0"/>
    <n v="0"/>
    <n v="0"/>
    <n v="17742727.632645931"/>
    <n v="16938752.400000002"/>
    <n v="17742727.632645931"/>
    <n v="16938752.400000002"/>
  </r>
  <r>
    <x v="10"/>
    <s v="Carl Albert State College"/>
    <s v="Met the criteria for Two-Year 3 institution in 2013-14 and 2014-15."/>
    <n v="206923"/>
    <x v="7"/>
    <m/>
    <m/>
    <m/>
    <m/>
    <m/>
    <m/>
    <m/>
    <m/>
    <m/>
    <m/>
    <m/>
    <m/>
    <m/>
    <m/>
    <m/>
    <m/>
    <m/>
    <m/>
    <m/>
    <m/>
    <m/>
    <m/>
    <m/>
    <m/>
    <m/>
    <m/>
    <m/>
    <m/>
    <m/>
    <m/>
    <m/>
    <m/>
    <m/>
    <m/>
    <m/>
    <m/>
    <m/>
    <m/>
    <m/>
    <m/>
    <n v="48"/>
    <n v="48"/>
    <m/>
    <m/>
    <n v="5"/>
    <n v="5"/>
    <m/>
    <m/>
    <m/>
    <m/>
    <m/>
    <m/>
    <m/>
    <m/>
    <m/>
    <m/>
    <m/>
    <m/>
    <n v="2328400"/>
    <n v="2292356"/>
    <n v="0"/>
    <n v="0"/>
    <n v="0"/>
    <n v="0"/>
    <n v="0"/>
    <n v="0"/>
    <n v="0"/>
    <n v="0"/>
    <n v="0"/>
    <n v="0"/>
    <n v="487"/>
    <n v="487"/>
    <n v="0"/>
    <n v="0"/>
    <n v="0"/>
    <n v="0"/>
    <n v="0"/>
    <n v="0"/>
    <n v="0"/>
    <n v="0"/>
    <n v="0"/>
    <n v="0"/>
    <n v="4781.1088295687887"/>
    <n v="4707.0965092402466"/>
    <n v="0"/>
    <n v="0"/>
    <n v="0"/>
    <n v="0"/>
    <n v="0"/>
    <n v="0"/>
    <n v="0"/>
    <n v="0"/>
    <n v="0"/>
    <n v="0"/>
    <n v="43029.979466119097"/>
    <n v="42363.868583162221"/>
    <n v="43029.979466119097"/>
    <n v="42363.868583162221"/>
    <n v="0"/>
    <n v="0"/>
    <n v="0"/>
    <n v="0"/>
    <n v="0"/>
    <n v="0"/>
    <n v="0"/>
    <n v="0"/>
    <n v="0"/>
    <n v="0"/>
    <n v="53"/>
    <n v="53"/>
    <n v="53"/>
    <n v="53"/>
    <n v="0"/>
    <n v="0"/>
    <n v="0"/>
    <n v="0"/>
    <n v="0"/>
    <n v="0"/>
    <n v="0"/>
    <n v="0"/>
    <n v="0"/>
    <n v="0"/>
    <n v="2280588.9117043121"/>
    <n v="2245285.0349075976"/>
    <n v="2280588.9117043121"/>
    <n v="2245285.0349075976"/>
  </r>
  <r>
    <x v="10"/>
    <s v="Northern Oklahoma College "/>
    <m/>
    <n v="207281"/>
    <x v="7"/>
    <m/>
    <m/>
    <m/>
    <m/>
    <m/>
    <m/>
    <m/>
    <m/>
    <m/>
    <m/>
    <m/>
    <m/>
    <m/>
    <m/>
    <m/>
    <m/>
    <m/>
    <m/>
    <m/>
    <m/>
    <m/>
    <m/>
    <m/>
    <m/>
    <m/>
    <m/>
    <m/>
    <m/>
    <m/>
    <m/>
    <m/>
    <m/>
    <m/>
    <m/>
    <m/>
    <m/>
    <m/>
    <m/>
    <m/>
    <m/>
    <n v="95"/>
    <n v="96"/>
    <m/>
    <m/>
    <n v="3"/>
    <n v="3"/>
    <m/>
    <m/>
    <m/>
    <m/>
    <m/>
    <m/>
    <m/>
    <m/>
    <m/>
    <m/>
    <m/>
    <m/>
    <n v="4613140"/>
    <n v="4800213"/>
    <n v="0"/>
    <n v="0"/>
    <n v="0"/>
    <n v="0"/>
    <n v="0"/>
    <n v="0"/>
    <n v="0"/>
    <n v="0"/>
    <n v="0"/>
    <n v="0"/>
    <n v="888"/>
    <n v="897"/>
    <n v="0"/>
    <n v="0"/>
    <n v="0"/>
    <n v="0"/>
    <n v="0"/>
    <n v="0"/>
    <n v="0"/>
    <n v="0"/>
    <n v="0"/>
    <n v="0"/>
    <n v="5194.9774774774778"/>
    <n v="5351.4080267558529"/>
    <n v="0"/>
    <n v="0"/>
    <n v="0"/>
    <n v="0"/>
    <n v="0"/>
    <n v="0"/>
    <n v="0"/>
    <n v="0"/>
    <n v="0"/>
    <n v="0"/>
    <n v="46754.7972972973"/>
    <n v="48162.672240802676"/>
    <n v="46754.7972972973"/>
    <n v="48162.672240802676"/>
    <n v="0"/>
    <n v="0"/>
    <n v="0"/>
    <n v="0"/>
    <n v="0"/>
    <n v="0"/>
    <n v="0"/>
    <n v="0"/>
    <n v="0"/>
    <n v="0"/>
    <n v="98"/>
    <n v="99"/>
    <n v="98"/>
    <n v="99"/>
    <n v="0"/>
    <n v="0"/>
    <n v="0"/>
    <n v="0"/>
    <n v="0"/>
    <n v="0"/>
    <n v="0"/>
    <n v="0"/>
    <n v="0"/>
    <n v="0"/>
    <n v="4581970.1351351356"/>
    <n v="4768104.5518394653"/>
    <n v="4581970.1351351356"/>
    <n v="4768104.5518394653"/>
  </r>
  <r>
    <x v="10"/>
    <s v="Connors State College "/>
    <m/>
    <n v="206996"/>
    <x v="8"/>
    <m/>
    <m/>
    <m/>
    <m/>
    <m/>
    <m/>
    <m/>
    <m/>
    <m/>
    <m/>
    <m/>
    <m/>
    <m/>
    <m/>
    <m/>
    <m/>
    <m/>
    <m/>
    <m/>
    <m/>
    <m/>
    <m/>
    <m/>
    <m/>
    <m/>
    <m/>
    <m/>
    <m/>
    <m/>
    <m/>
    <m/>
    <m/>
    <m/>
    <m/>
    <m/>
    <m/>
    <m/>
    <m/>
    <m/>
    <m/>
    <n v="40"/>
    <n v="43"/>
    <m/>
    <m/>
    <n v="4"/>
    <n v="0"/>
    <m/>
    <m/>
    <m/>
    <m/>
    <m/>
    <m/>
    <m/>
    <m/>
    <m/>
    <m/>
    <m/>
    <m/>
    <n v="2007800"/>
    <n v="1998700"/>
    <n v="0"/>
    <n v="0"/>
    <n v="0"/>
    <n v="0"/>
    <n v="0"/>
    <n v="0"/>
    <n v="0"/>
    <n v="0"/>
    <n v="0"/>
    <n v="0"/>
    <n v="404"/>
    <n v="387"/>
    <n v="0"/>
    <n v="0"/>
    <n v="0"/>
    <n v="0"/>
    <n v="0"/>
    <n v="0"/>
    <n v="0"/>
    <n v="0"/>
    <n v="0"/>
    <n v="0"/>
    <n v="4969.8019801980199"/>
    <n v="5164.5994832041342"/>
    <n v="0"/>
    <n v="0"/>
    <n v="0"/>
    <n v="0"/>
    <n v="0"/>
    <n v="0"/>
    <n v="0"/>
    <n v="0"/>
    <n v="0"/>
    <n v="0"/>
    <n v="44728.217821782178"/>
    <n v="46481.395348837206"/>
    <n v="44728.217821782178"/>
    <n v="46481.395348837206"/>
    <n v="0"/>
    <n v="0"/>
    <n v="0"/>
    <n v="0"/>
    <n v="0"/>
    <n v="0"/>
    <n v="0"/>
    <n v="0"/>
    <n v="0"/>
    <n v="0"/>
    <n v="44"/>
    <n v="43"/>
    <n v="44"/>
    <n v="43"/>
    <n v="0"/>
    <n v="0"/>
    <n v="0"/>
    <n v="0"/>
    <n v="0"/>
    <n v="0"/>
    <n v="0"/>
    <n v="0"/>
    <n v="0"/>
    <n v="0"/>
    <n v="1968041.5841584159"/>
    <n v="1998699.9999999998"/>
    <n v="1968041.5841584159"/>
    <n v="1998699.9999999998"/>
  </r>
  <r>
    <x v="10"/>
    <s v="Eastern Oklahoma State College "/>
    <m/>
    <n v="207050"/>
    <x v="8"/>
    <m/>
    <m/>
    <m/>
    <m/>
    <m/>
    <m/>
    <m/>
    <m/>
    <m/>
    <m/>
    <m/>
    <m/>
    <m/>
    <m/>
    <m/>
    <m/>
    <m/>
    <m/>
    <m/>
    <m/>
    <m/>
    <m/>
    <m/>
    <m/>
    <m/>
    <m/>
    <m/>
    <m/>
    <m/>
    <m/>
    <m/>
    <m/>
    <m/>
    <m/>
    <m/>
    <m/>
    <m/>
    <m/>
    <m/>
    <m/>
    <n v="39"/>
    <n v="39"/>
    <m/>
    <m/>
    <n v="1"/>
    <n v="0"/>
    <m/>
    <m/>
    <m/>
    <m/>
    <m/>
    <m/>
    <m/>
    <m/>
    <m/>
    <m/>
    <m/>
    <m/>
    <n v="1681596"/>
    <n v="1686906"/>
    <n v="0"/>
    <n v="0"/>
    <n v="0"/>
    <n v="0"/>
    <n v="0"/>
    <n v="0"/>
    <n v="0"/>
    <n v="0"/>
    <n v="0"/>
    <n v="0"/>
    <n v="362"/>
    <n v="351"/>
    <n v="0"/>
    <n v="0"/>
    <n v="0"/>
    <n v="0"/>
    <n v="0"/>
    <n v="0"/>
    <n v="0"/>
    <n v="0"/>
    <n v="0"/>
    <n v="0"/>
    <n v="4645.2928176795576"/>
    <n v="4806"/>
    <n v="0"/>
    <n v="0"/>
    <n v="0"/>
    <n v="0"/>
    <n v="0"/>
    <n v="0"/>
    <n v="0"/>
    <n v="0"/>
    <n v="0"/>
    <n v="0"/>
    <n v="41807.635359116015"/>
    <n v="43254"/>
    <n v="41807.635359116015"/>
    <n v="43254"/>
    <n v="0"/>
    <n v="0"/>
    <n v="0"/>
    <n v="0"/>
    <n v="0"/>
    <n v="0"/>
    <n v="0"/>
    <n v="0"/>
    <n v="0"/>
    <n v="0"/>
    <n v="40"/>
    <n v="39"/>
    <n v="40"/>
    <n v="39"/>
    <n v="0"/>
    <n v="0"/>
    <n v="0"/>
    <n v="0"/>
    <n v="0"/>
    <n v="0"/>
    <n v="0"/>
    <n v="0"/>
    <n v="0"/>
    <n v="0"/>
    <n v="1672305.4143646406"/>
    <n v="1686906"/>
    <n v="1672305.4143646406"/>
    <n v="1686906"/>
  </r>
  <r>
    <x v="10"/>
    <s v="Murray State College "/>
    <m/>
    <n v="207236"/>
    <x v="8"/>
    <m/>
    <m/>
    <m/>
    <m/>
    <m/>
    <m/>
    <m/>
    <m/>
    <m/>
    <m/>
    <m/>
    <m/>
    <m/>
    <m/>
    <m/>
    <m/>
    <m/>
    <m/>
    <m/>
    <m/>
    <m/>
    <m/>
    <m/>
    <m/>
    <m/>
    <m/>
    <m/>
    <m/>
    <m/>
    <m/>
    <m/>
    <m/>
    <m/>
    <m/>
    <m/>
    <m/>
    <m/>
    <m/>
    <m/>
    <m/>
    <n v="43"/>
    <n v="49"/>
    <m/>
    <m/>
    <n v="7"/>
    <n v="8"/>
    <m/>
    <m/>
    <m/>
    <m/>
    <m/>
    <m/>
    <m/>
    <m/>
    <m/>
    <m/>
    <m/>
    <m/>
    <n v="2350194"/>
    <n v="2621886"/>
    <n v="0"/>
    <n v="0"/>
    <n v="0"/>
    <n v="0"/>
    <n v="0"/>
    <n v="0"/>
    <n v="0"/>
    <n v="0"/>
    <n v="0"/>
    <n v="0"/>
    <n v="464"/>
    <n v="529"/>
    <n v="0"/>
    <n v="0"/>
    <n v="0"/>
    <n v="0"/>
    <n v="0"/>
    <n v="0"/>
    <n v="0"/>
    <n v="0"/>
    <n v="0"/>
    <n v="0"/>
    <n v="5065.0732758620688"/>
    <n v="4956.3062381852551"/>
    <n v="0"/>
    <n v="0"/>
    <n v="0"/>
    <n v="0"/>
    <n v="0"/>
    <n v="0"/>
    <n v="0"/>
    <n v="0"/>
    <n v="0"/>
    <n v="0"/>
    <n v="45585.659482758623"/>
    <n v="44606.756143667299"/>
    <n v="45585.659482758623"/>
    <n v="44606.756143667299"/>
    <n v="0"/>
    <n v="0"/>
    <n v="0"/>
    <n v="0"/>
    <n v="0"/>
    <n v="0"/>
    <n v="0"/>
    <n v="0"/>
    <n v="0"/>
    <n v="0"/>
    <n v="50"/>
    <n v="57"/>
    <n v="50"/>
    <n v="57"/>
    <n v="0"/>
    <n v="0"/>
    <n v="0"/>
    <n v="0"/>
    <n v="0"/>
    <n v="0"/>
    <n v="0"/>
    <n v="0"/>
    <n v="0"/>
    <n v="0"/>
    <n v="2279282.9741379311"/>
    <n v="2542585.1001890362"/>
    <n v="2279282.9741379311"/>
    <n v="2542585.1001890362"/>
  </r>
  <r>
    <x v="10"/>
    <s v="Northeastern Oklahoma A &amp; M College "/>
    <m/>
    <n v="207290"/>
    <x v="8"/>
    <m/>
    <m/>
    <m/>
    <m/>
    <m/>
    <m/>
    <m/>
    <m/>
    <m/>
    <m/>
    <m/>
    <m/>
    <m/>
    <m/>
    <m/>
    <m/>
    <m/>
    <m/>
    <m/>
    <m/>
    <m/>
    <m/>
    <m/>
    <m/>
    <m/>
    <m/>
    <m/>
    <m/>
    <m/>
    <m/>
    <m/>
    <m/>
    <m/>
    <m/>
    <m/>
    <m/>
    <m/>
    <m/>
    <m/>
    <m/>
    <n v="69"/>
    <n v="61"/>
    <m/>
    <m/>
    <m/>
    <m/>
    <m/>
    <m/>
    <m/>
    <m/>
    <m/>
    <m/>
    <m/>
    <m/>
    <m/>
    <m/>
    <m/>
    <m/>
    <n v="3142467"/>
    <n v="2749758"/>
    <n v="0"/>
    <n v="0"/>
    <n v="0"/>
    <n v="0"/>
    <n v="0"/>
    <n v="0"/>
    <n v="0"/>
    <n v="0"/>
    <n v="0"/>
    <n v="0"/>
    <n v="621"/>
    <n v="549"/>
    <n v="0"/>
    <n v="0"/>
    <n v="0"/>
    <n v="0"/>
    <n v="0"/>
    <n v="0"/>
    <n v="0"/>
    <n v="0"/>
    <n v="0"/>
    <n v="0"/>
    <n v="5060.333333333333"/>
    <n v="5008.666666666667"/>
    <n v="0"/>
    <n v="0"/>
    <n v="0"/>
    <n v="0"/>
    <n v="0"/>
    <n v="0"/>
    <n v="0"/>
    <n v="0"/>
    <n v="0"/>
    <n v="0"/>
    <n v="45543"/>
    <n v="45078"/>
    <n v="45543"/>
    <n v="45078"/>
    <n v="0"/>
    <n v="0"/>
    <n v="0"/>
    <n v="0"/>
    <n v="0"/>
    <n v="0"/>
    <n v="0"/>
    <n v="0"/>
    <n v="0"/>
    <n v="0"/>
    <n v="69"/>
    <n v="61"/>
    <n v="69"/>
    <n v="61"/>
    <n v="0"/>
    <n v="0"/>
    <n v="0"/>
    <n v="0"/>
    <n v="0"/>
    <n v="0"/>
    <n v="0"/>
    <n v="0"/>
    <n v="0"/>
    <n v="0"/>
    <n v="3142467"/>
    <n v="2749758"/>
    <n v="3142467"/>
    <n v="2749758"/>
  </r>
  <r>
    <x v="10"/>
    <s v="Redlands Community College"/>
    <m/>
    <n v="207069"/>
    <x v="8"/>
    <m/>
    <m/>
    <m/>
    <m/>
    <m/>
    <m/>
    <m/>
    <m/>
    <m/>
    <m/>
    <m/>
    <m/>
    <m/>
    <m/>
    <m/>
    <m/>
    <m/>
    <m/>
    <m/>
    <m/>
    <m/>
    <m/>
    <m/>
    <m/>
    <m/>
    <m/>
    <m/>
    <m/>
    <m/>
    <m/>
    <m/>
    <m/>
    <m/>
    <m/>
    <m/>
    <m/>
    <m/>
    <m/>
    <m/>
    <m/>
    <n v="25"/>
    <n v="23"/>
    <m/>
    <m/>
    <n v="7"/>
    <n v="4"/>
    <m/>
    <m/>
    <m/>
    <m/>
    <m/>
    <m/>
    <m/>
    <m/>
    <m/>
    <m/>
    <m/>
    <m/>
    <n v="1382738"/>
    <n v="1092987"/>
    <n v="0"/>
    <n v="0"/>
    <n v="0"/>
    <n v="0"/>
    <n v="0"/>
    <n v="0"/>
    <n v="0"/>
    <n v="0"/>
    <n v="0"/>
    <n v="0"/>
    <n v="302"/>
    <n v="251"/>
    <n v="0"/>
    <n v="0"/>
    <n v="0"/>
    <n v="0"/>
    <n v="0"/>
    <n v="0"/>
    <n v="0"/>
    <n v="0"/>
    <n v="0"/>
    <n v="0"/>
    <n v="4578.6026490066224"/>
    <n v="4354.5298804780878"/>
    <n v="0"/>
    <n v="0"/>
    <n v="0"/>
    <n v="0"/>
    <n v="0"/>
    <n v="0"/>
    <n v="0"/>
    <n v="0"/>
    <n v="0"/>
    <n v="0"/>
    <n v="41207.423841059601"/>
    <n v="39190.768924302793"/>
    <n v="41207.423841059601"/>
    <n v="39190.768924302793"/>
    <n v="0"/>
    <n v="0"/>
    <n v="0"/>
    <n v="0"/>
    <n v="0"/>
    <n v="0"/>
    <n v="0"/>
    <n v="0"/>
    <n v="0"/>
    <n v="0"/>
    <n v="32"/>
    <n v="27"/>
    <n v="32"/>
    <n v="27"/>
    <n v="0"/>
    <n v="0"/>
    <n v="0"/>
    <n v="0"/>
    <n v="0"/>
    <n v="0"/>
    <n v="0"/>
    <n v="0"/>
    <n v="0"/>
    <n v="0"/>
    <n v="1318637.5629139072"/>
    <n v="1058150.7609561754"/>
    <n v="1318637.5629139072"/>
    <n v="1058150.7609561754"/>
  </r>
  <r>
    <x v="10"/>
    <s v="Seminole State College "/>
    <m/>
    <n v="207740"/>
    <x v="8"/>
    <m/>
    <m/>
    <m/>
    <m/>
    <m/>
    <m/>
    <m/>
    <m/>
    <m/>
    <m/>
    <m/>
    <m/>
    <m/>
    <m/>
    <m/>
    <m/>
    <m/>
    <m/>
    <m/>
    <m/>
    <m/>
    <m/>
    <m/>
    <m/>
    <m/>
    <m/>
    <m/>
    <m/>
    <m/>
    <m/>
    <m/>
    <m/>
    <m/>
    <m/>
    <m/>
    <m/>
    <m/>
    <m/>
    <m/>
    <m/>
    <n v="36"/>
    <n v="31"/>
    <m/>
    <m/>
    <n v="6"/>
    <n v="5"/>
    <m/>
    <m/>
    <m/>
    <m/>
    <m/>
    <m/>
    <m/>
    <m/>
    <m/>
    <m/>
    <m/>
    <m/>
    <n v="1956891"/>
    <n v="1572768"/>
    <n v="0"/>
    <n v="0"/>
    <n v="0"/>
    <n v="0"/>
    <n v="0"/>
    <n v="0"/>
    <n v="0"/>
    <n v="0"/>
    <n v="0"/>
    <n v="0"/>
    <n v="390"/>
    <n v="334"/>
    <n v="0"/>
    <n v="0"/>
    <n v="0"/>
    <n v="0"/>
    <n v="0"/>
    <n v="0"/>
    <n v="0"/>
    <n v="0"/>
    <n v="0"/>
    <n v="0"/>
    <n v="5017.669230769231"/>
    <n v="4708.8862275449101"/>
    <n v="0"/>
    <n v="0"/>
    <n v="0"/>
    <n v="0"/>
    <n v="0"/>
    <n v="0"/>
    <n v="0"/>
    <n v="0"/>
    <n v="0"/>
    <n v="0"/>
    <n v="45159.023076923077"/>
    <n v="42379.976047904187"/>
    <n v="45159.023076923077"/>
    <n v="42379.976047904187"/>
    <n v="0"/>
    <n v="0"/>
    <n v="0"/>
    <n v="0"/>
    <n v="0"/>
    <n v="0"/>
    <n v="0"/>
    <n v="0"/>
    <n v="0"/>
    <n v="0"/>
    <n v="42"/>
    <n v="36"/>
    <n v="42"/>
    <n v="36"/>
    <n v="0"/>
    <n v="0"/>
    <n v="0"/>
    <n v="0"/>
    <n v="0"/>
    <n v="0"/>
    <n v="0"/>
    <n v="0"/>
    <n v="0"/>
    <n v="0"/>
    <n v="1896678.9692307692"/>
    <n v="1525679.1377245507"/>
    <n v="1896678.9692307692"/>
    <n v="1525679.1377245507"/>
  </r>
  <r>
    <x v="10"/>
    <s v="Western Oklahoma State College "/>
    <m/>
    <n v="208035"/>
    <x v="8"/>
    <m/>
    <m/>
    <m/>
    <m/>
    <m/>
    <m/>
    <m/>
    <m/>
    <m/>
    <m/>
    <m/>
    <m/>
    <m/>
    <m/>
    <m/>
    <m/>
    <m/>
    <m/>
    <m/>
    <m/>
    <m/>
    <m/>
    <m/>
    <m/>
    <m/>
    <m/>
    <m/>
    <m/>
    <m/>
    <m/>
    <m/>
    <m/>
    <m/>
    <m/>
    <m/>
    <m/>
    <m/>
    <m/>
    <m/>
    <m/>
    <n v="37"/>
    <n v="38"/>
    <m/>
    <m/>
    <n v="3"/>
    <n v="3"/>
    <m/>
    <m/>
    <m/>
    <m/>
    <m/>
    <m/>
    <m/>
    <m/>
    <m/>
    <m/>
    <m/>
    <m/>
    <n v="1808874"/>
    <n v="1826058"/>
    <n v="0"/>
    <n v="0"/>
    <n v="0"/>
    <n v="0"/>
    <n v="0"/>
    <n v="0"/>
    <n v="0"/>
    <n v="0"/>
    <n v="0"/>
    <n v="0"/>
    <n v="366"/>
    <n v="375"/>
    <n v="0"/>
    <n v="0"/>
    <n v="0"/>
    <n v="0"/>
    <n v="0"/>
    <n v="0"/>
    <n v="0"/>
    <n v="0"/>
    <n v="0"/>
    <n v="0"/>
    <n v="4942.2786885245905"/>
    <n v="4869.4880000000003"/>
    <n v="0"/>
    <n v="0"/>
    <n v="0"/>
    <n v="0"/>
    <n v="0"/>
    <n v="0"/>
    <n v="0"/>
    <n v="0"/>
    <n v="0"/>
    <n v="0"/>
    <n v="44480.508196721312"/>
    <n v="43825.392"/>
    <n v="44480.508196721312"/>
    <n v="43825.392"/>
    <n v="0"/>
    <n v="0"/>
    <n v="0"/>
    <n v="0"/>
    <n v="0"/>
    <n v="0"/>
    <n v="0"/>
    <n v="0"/>
    <n v="0"/>
    <n v="0"/>
    <n v="40"/>
    <n v="41"/>
    <n v="40"/>
    <n v="41"/>
    <n v="0"/>
    <n v="0"/>
    <n v="0"/>
    <n v="0"/>
    <n v="0"/>
    <n v="0"/>
    <n v="0"/>
    <n v="0"/>
    <n v="0"/>
    <n v="0"/>
    <n v="1779220.3278688525"/>
    <n v="1796841.0719999999"/>
    <n v="1779220.3278688525"/>
    <n v="1796841.0719999999"/>
  </r>
  <r>
    <x v="10"/>
    <s v="Canadian Valley Technology Center                 "/>
    <m/>
    <n v="365374"/>
    <x v="9"/>
    <m/>
    <m/>
    <m/>
    <m/>
    <m/>
    <m/>
    <m/>
    <m/>
    <m/>
    <m/>
    <m/>
    <m/>
    <m/>
    <m/>
    <m/>
    <m/>
    <m/>
    <m/>
    <m/>
    <m/>
    <m/>
    <m/>
    <m/>
    <m/>
    <m/>
    <m/>
    <m/>
    <m/>
    <m/>
    <m/>
    <m/>
    <m/>
    <m/>
    <m/>
    <m/>
    <m/>
    <m/>
    <m/>
    <m/>
    <m/>
    <m/>
    <m/>
    <n v="39"/>
    <n v="39"/>
    <n v="11"/>
    <n v="14"/>
    <n v="4"/>
    <n v="3"/>
    <m/>
    <m/>
    <m/>
    <m/>
    <m/>
    <m/>
    <m/>
    <m/>
    <m/>
    <m/>
    <n v="3201554"/>
    <n v="3368390"/>
    <n v="0"/>
    <n v="0"/>
    <n v="0"/>
    <n v="0"/>
    <n v="0"/>
    <n v="0"/>
    <n v="0"/>
    <n v="0"/>
    <n v="0"/>
    <n v="0"/>
    <n v="559"/>
    <n v="580"/>
    <n v="0"/>
    <n v="0"/>
    <n v="0"/>
    <n v="0"/>
    <n v="0"/>
    <n v="0"/>
    <n v="0"/>
    <n v="0"/>
    <n v="0"/>
    <n v="0"/>
    <n v="5727.2880143112698"/>
    <n v="5807.5689655172409"/>
    <n v="0"/>
    <n v="0"/>
    <n v="0"/>
    <n v="0"/>
    <n v="0"/>
    <n v="0"/>
    <n v="0"/>
    <n v="0"/>
    <n v="0"/>
    <n v="0"/>
    <n v="51545.592128801429"/>
    <n v="52268.120689655167"/>
    <n v="51545.592128801429"/>
    <n v="52268.120689655167"/>
    <n v="0"/>
    <n v="0"/>
    <n v="0"/>
    <n v="0"/>
    <n v="0"/>
    <n v="0"/>
    <n v="0"/>
    <n v="0"/>
    <n v="0"/>
    <n v="0"/>
    <n v="54"/>
    <n v="56"/>
    <n v="54"/>
    <n v="56"/>
    <n v="0"/>
    <n v="0"/>
    <n v="0"/>
    <n v="0"/>
    <n v="0"/>
    <n v="0"/>
    <n v="0"/>
    <n v="0"/>
    <n v="0"/>
    <n v="0"/>
    <n v="2783461.9749552771"/>
    <n v="2927014.7586206892"/>
    <n v="2783461.9749552771"/>
    <n v="2927014.7586206892"/>
  </r>
  <r>
    <x v="10"/>
    <s v="Francis Tuttle Technology Center                  "/>
    <m/>
    <n v="245999"/>
    <x v="9"/>
    <m/>
    <m/>
    <m/>
    <m/>
    <m/>
    <m/>
    <m/>
    <m/>
    <m/>
    <m/>
    <m/>
    <m/>
    <m/>
    <m/>
    <m/>
    <m/>
    <m/>
    <m/>
    <m/>
    <m/>
    <m/>
    <m/>
    <m/>
    <m/>
    <m/>
    <m/>
    <m/>
    <m/>
    <m/>
    <m/>
    <m/>
    <m/>
    <m/>
    <m/>
    <m/>
    <m/>
    <m/>
    <m/>
    <m/>
    <m/>
    <m/>
    <m/>
    <n v="77"/>
    <n v="78"/>
    <n v="13"/>
    <n v="13"/>
    <n v="15"/>
    <n v="15"/>
    <m/>
    <m/>
    <m/>
    <m/>
    <m/>
    <m/>
    <m/>
    <m/>
    <m/>
    <m/>
    <n v="6923174"/>
    <n v="7131249"/>
    <n v="0"/>
    <n v="0"/>
    <n v="0"/>
    <n v="0"/>
    <n v="0"/>
    <n v="0"/>
    <n v="0"/>
    <n v="0"/>
    <n v="0"/>
    <n v="0"/>
    <n v="1093"/>
    <n v="1103"/>
    <n v="0"/>
    <n v="0"/>
    <n v="0"/>
    <n v="0"/>
    <n v="0"/>
    <n v="0"/>
    <n v="0"/>
    <n v="0"/>
    <n v="0"/>
    <n v="0"/>
    <n v="6334.1024702653249"/>
    <n v="6465.320942883046"/>
    <n v="0"/>
    <n v="0"/>
    <n v="0"/>
    <n v="0"/>
    <n v="0"/>
    <n v="0"/>
    <n v="0"/>
    <n v="0"/>
    <n v="0"/>
    <n v="0"/>
    <n v="57006.922232387922"/>
    <n v="58187.888485947413"/>
    <n v="57006.922232387922"/>
    <n v="58187.888485947413"/>
    <n v="0"/>
    <n v="0"/>
    <n v="0"/>
    <n v="0"/>
    <n v="0"/>
    <n v="0"/>
    <n v="0"/>
    <n v="0"/>
    <n v="0"/>
    <n v="0"/>
    <n v="105"/>
    <n v="106"/>
    <n v="105"/>
    <n v="106"/>
    <n v="0"/>
    <n v="0"/>
    <n v="0"/>
    <n v="0"/>
    <n v="0"/>
    <n v="0"/>
    <n v="0"/>
    <n v="0"/>
    <n v="0"/>
    <n v="0"/>
    <n v="5985726.8344007321"/>
    <n v="6167916.1795104258"/>
    <n v="5985726.8344007321"/>
    <n v="6167916.1795104258"/>
  </r>
  <r>
    <x v="10"/>
    <s v="Metro Technology Centers                          "/>
    <m/>
    <n v="363165"/>
    <x v="9"/>
    <m/>
    <m/>
    <m/>
    <m/>
    <m/>
    <m/>
    <m/>
    <m/>
    <m/>
    <m/>
    <m/>
    <m/>
    <m/>
    <m/>
    <m/>
    <m/>
    <m/>
    <m/>
    <m/>
    <m/>
    <m/>
    <m/>
    <m/>
    <m/>
    <m/>
    <m/>
    <m/>
    <m/>
    <m/>
    <m/>
    <m/>
    <m/>
    <m/>
    <m/>
    <m/>
    <m/>
    <m/>
    <m/>
    <m/>
    <m/>
    <m/>
    <m/>
    <n v="30"/>
    <n v="31"/>
    <n v="10"/>
    <n v="8"/>
    <n v="19"/>
    <n v="19"/>
    <m/>
    <m/>
    <m/>
    <m/>
    <m/>
    <m/>
    <m/>
    <m/>
    <m/>
    <m/>
    <n v="3413502"/>
    <n v="3321910"/>
    <n v="0"/>
    <n v="0"/>
    <n v="0"/>
    <n v="0"/>
    <n v="0"/>
    <n v="0"/>
    <n v="0"/>
    <n v="0"/>
    <n v="0"/>
    <n v="0"/>
    <n v="638"/>
    <n v="626"/>
    <n v="0"/>
    <n v="0"/>
    <n v="0"/>
    <n v="0"/>
    <n v="0"/>
    <n v="0"/>
    <n v="0"/>
    <n v="0"/>
    <n v="0"/>
    <n v="0"/>
    <n v="5350.3166144200623"/>
    <n v="5306.5654952076675"/>
    <n v="0"/>
    <n v="0"/>
    <n v="0"/>
    <n v="0"/>
    <n v="0"/>
    <n v="0"/>
    <n v="0"/>
    <n v="0"/>
    <n v="0"/>
    <n v="0"/>
    <n v="48152.849529780564"/>
    <n v="47759.089456869006"/>
    <n v="48152.849529780564"/>
    <n v="47759.089456869006"/>
    <n v="0"/>
    <n v="0"/>
    <n v="0"/>
    <n v="0"/>
    <n v="0"/>
    <n v="0"/>
    <n v="0"/>
    <n v="0"/>
    <n v="0"/>
    <n v="0"/>
    <n v="59"/>
    <n v="58"/>
    <n v="59"/>
    <n v="58"/>
    <n v="0"/>
    <n v="0"/>
    <n v="0"/>
    <n v="0"/>
    <n v="0"/>
    <n v="0"/>
    <n v="0"/>
    <n v="0"/>
    <n v="0"/>
    <n v="0"/>
    <n v="2841018.1222570534"/>
    <n v="2770027.1884984025"/>
    <n v="2841018.1222570534"/>
    <n v="2770027.1884984025"/>
  </r>
  <r>
    <x v="10"/>
    <s v="Autry Technology Center                           "/>
    <m/>
    <n v="365213"/>
    <x v="10"/>
    <m/>
    <m/>
    <m/>
    <m/>
    <m/>
    <m/>
    <m/>
    <m/>
    <m/>
    <m/>
    <m/>
    <m/>
    <m/>
    <m/>
    <m/>
    <m/>
    <m/>
    <m/>
    <m/>
    <m/>
    <m/>
    <m/>
    <m/>
    <m/>
    <m/>
    <m/>
    <m/>
    <m/>
    <m/>
    <m/>
    <m/>
    <m/>
    <m/>
    <m/>
    <m/>
    <m/>
    <m/>
    <m/>
    <m/>
    <m/>
    <m/>
    <m/>
    <n v="19"/>
    <n v="19"/>
    <n v="2"/>
    <n v="2"/>
    <n v="8"/>
    <n v="8"/>
    <m/>
    <m/>
    <m/>
    <m/>
    <m/>
    <m/>
    <m/>
    <m/>
    <m/>
    <m/>
    <n v="1701668.47"/>
    <n v="1752122"/>
    <n v="0"/>
    <n v="0"/>
    <n v="0"/>
    <n v="0"/>
    <n v="0"/>
    <n v="0"/>
    <n v="0"/>
    <n v="0"/>
    <n v="0"/>
    <n v="0"/>
    <n v="308"/>
    <n v="308"/>
    <n v="0"/>
    <n v="0"/>
    <n v="0"/>
    <n v="0"/>
    <n v="0"/>
    <n v="0"/>
    <n v="0"/>
    <n v="0"/>
    <n v="0"/>
    <n v="0"/>
    <n v="5524.89762987013"/>
    <n v="5688.7077922077924"/>
    <n v="0"/>
    <n v="0"/>
    <n v="0"/>
    <n v="0"/>
    <n v="0"/>
    <n v="0"/>
    <n v="0"/>
    <n v="0"/>
    <n v="0"/>
    <n v="0"/>
    <n v="49724.078668831171"/>
    <n v="51198.370129870134"/>
    <n v="49724.078668831171"/>
    <n v="51198.370129870142"/>
    <n v="0"/>
    <n v="0"/>
    <n v="0"/>
    <n v="0"/>
    <n v="0"/>
    <n v="0"/>
    <n v="0"/>
    <n v="0"/>
    <n v="0"/>
    <n v="0"/>
    <n v="29"/>
    <n v="29"/>
    <n v="29"/>
    <n v="29"/>
    <n v="0"/>
    <n v="0"/>
    <n v="0"/>
    <n v="0"/>
    <n v="0"/>
    <n v="0"/>
    <n v="0"/>
    <n v="0"/>
    <n v="0"/>
    <n v="0"/>
    <n v="1441998.281396104"/>
    <n v="1484752.733766234"/>
    <n v="1441998.281396104"/>
    <n v="1484752.733766234"/>
  </r>
  <r>
    <x v="10"/>
    <s v="Caddo Kiowa Technology Center                     "/>
    <m/>
    <n v="364946"/>
    <x v="10"/>
    <m/>
    <m/>
    <m/>
    <m/>
    <m/>
    <m/>
    <m/>
    <m/>
    <m/>
    <m/>
    <m/>
    <m/>
    <m/>
    <m/>
    <m/>
    <m/>
    <m/>
    <m/>
    <m/>
    <m/>
    <m/>
    <m/>
    <m/>
    <m/>
    <m/>
    <m/>
    <m/>
    <m/>
    <m/>
    <m/>
    <m/>
    <m/>
    <m/>
    <m/>
    <m/>
    <m/>
    <m/>
    <m/>
    <m/>
    <m/>
    <m/>
    <m/>
    <n v="22"/>
    <n v="22"/>
    <n v="5"/>
    <n v="5"/>
    <n v="2"/>
    <n v="2"/>
    <m/>
    <m/>
    <m/>
    <m/>
    <m/>
    <m/>
    <m/>
    <m/>
    <m/>
    <m/>
    <n v="1473810"/>
    <n v="1473056"/>
    <n v="0"/>
    <n v="0"/>
    <n v="0"/>
    <n v="0"/>
    <n v="0"/>
    <n v="0"/>
    <n v="0"/>
    <n v="0"/>
    <n v="0"/>
    <n v="0"/>
    <n v="299"/>
    <n v="299"/>
    <n v="0"/>
    <n v="0"/>
    <n v="0"/>
    <n v="0"/>
    <n v="0"/>
    <n v="0"/>
    <n v="0"/>
    <n v="0"/>
    <n v="0"/>
    <n v="0"/>
    <n v="4929.130434782609"/>
    <n v="4926.608695652174"/>
    <n v="0"/>
    <n v="0"/>
    <n v="0"/>
    <n v="0"/>
    <n v="0"/>
    <n v="0"/>
    <n v="0"/>
    <n v="0"/>
    <n v="0"/>
    <n v="0"/>
    <n v="44362.17391304348"/>
    <n v="44339.478260869568"/>
    <n v="44362.17391304348"/>
    <n v="44339.478260869568"/>
    <n v="0"/>
    <n v="0"/>
    <n v="0"/>
    <n v="0"/>
    <n v="0"/>
    <n v="0"/>
    <n v="0"/>
    <n v="0"/>
    <n v="0"/>
    <n v="0"/>
    <n v="29"/>
    <n v="29"/>
    <n v="29"/>
    <n v="29"/>
    <n v="0"/>
    <n v="0"/>
    <n v="0"/>
    <n v="0"/>
    <n v="0"/>
    <n v="0"/>
    <n v="0"/>
    <n v="0"/>
    <n v="0"/>
    <n v="0"/>
    <n v="1286503.043478261"/>
    <n v="1285844.8695652175"/>
    <n v="1286503.043478261"/>
    <n v="1285844.8695652175"/>
  </r>
  <r>
    <x v="10"/>
    <s v="Central Technology Center                         "/>
    <m/>
    <n v="246017"/>
    <x v="10"/>
    <m/>
    <m/>
    <m/>
    <m/>
    <m/>
    <m/>
    <m/>
    <m/>
    <m/>
    <m/>
    <m/>
    <m/>
    <m/>
    <m/>
    <m/>
    <m/>
    <m/>
    <m/>
    <m/>
    <m/>
    <m/>
    <m/>
    <m/>
    <m/>
    <m/>
    <m/>
    <m/>
    <m/>
    <m/>
    <m/>
    <m/>
    <m/>
    <m/>
    <m/>
    <m/>
    <m/>
    <m/>
    <m/>
    <m/>
    <m/>
    <m/>
    <m/>
    <n v="29"/>
    <n v="30"/>
    <n v="0"/>
    <n v="0"/>
    <n v="17"/>
    <n v="18"/>
    <m/>
    <m/>
    <m/>
    <m/>
    <m/>
    <m/>
    <m/>
    <m/>
    <m/>
    <m/>
    <n v="2460994"/>
    <n v="2629483"/>
    <n v="0"/>
    <n v="0"/>
    <n v="0"/>
    <n v="0"/>
    <n v="0"/>
    <n v="0"/>
    <n v="0"/>
    <n v="0"/>
    <n v="0"/>
    <n v="0"/>
    <n v="494"/>
    <n v="516"/>
    <n v="0"/>
    <n v="0"/>
    <n v="0"/>
    <n v="0"/>
    <n v="0"/>
    <n v="0"/>
    <n v="0"/>
    <n v="0"/>
    <n v="0"/>
    <n v="0"/>
    <n v="4981.7692307692305"/>
    <n v="5095.8972868217052"/>
    <n v="0"/>
    <n v="0"/>
    <n v="0"/>
    <n v="0"/>
    <n v="0"/>
    <n v="0"/>
    <n v="0"/>
    <n v="0"/>
    <n v="0"/>
    <n v="0"/>
    <n v="44835.923076923078"/>
    <n v="45863.075581395344"/>
    <n v="44835.923076923078"/>
    <n v="45863.075581395336"/>
    <n v="0"/>
    <n v="0"/>
    <n v="0"/>
    <n v="0"/>
    <n v="0"/>
    <n v="0"/>
    <n v="0"/>
    <n v="0"/>
    <n v="0"/>
    <n v="0"/>
    <n v="46"/>
    <n v="48"/>
    <n v="46"/>
    <n v="48"/>
    <n v="0"/>
    <n v="0"/>
    <n v="0"/>
    <n v="0"/>
    <n v="0"/>
    <n v="0"/>
    <n v="0"/>
    <n v="0"/>
    <n v="0"/>
    <n v="0"/>
    <n v="2062452.4615384615"/>
    <n v="2201427.6279069763"/>
    <n v="2062452.4615384615"/>
    <n v="2201427.6279069763"/>
  </r>
  <r>
    <x v="10"/>
    <s v="Chisholm Trail Technology Center                  "/>
    <m/>
    <n v="375656"/>
    <x v="10"/>
    <m/>
    <m/>
    <m/>
    <m/>
    <m/>
    <m/>
    <m/>
    <m/>
    <m/>
    <m/>
    <m/>
    <m/>
    <m/>
    <m/>
    <m/>
    <m/>
    <m/>
    <m/>
    <m/>
    <m/>
    <m/>
    <m/>
    <m/>
    <m/>
    <m/>
    <m/>
    <m/>
    <m/>
    <m/>
    <m/>
    <m/>
    <m/>
    <m/>
    <m/>
    <m/>
    <m/>
    <m/>
    <m/>
    <m/>
    <m/>
    <m/>
    <m/>
    <n v="4"/>
    <n v="4"/>
    <n v="0"/>
    <n v="0"/>
    <n v="2"/>
    <n v="2"/>
    <m/>
    <m/>
    <m/>
    <m/>
    <m/>
    <m/>
    <m/>
    <m/>
    <m/>
    <m/>
    <n v="297080"/>
    <n v="273850"/>
    <n v="0"/>
    <n v="0"/>
    <n v="0"/>
    <n v="0"/>
    <n v="0"/>
    <n v="0"/>
    <n v="0"/>
    <n v="0"/>
    <n v="0"/>
    <n v="0"/>
    <n v="64"/>
    <n v="64"/>
    <n v="0"/>
    <n v="0"/>
    <n v="0"/>
    <n v="0"/>
    <n v="0"/>
    <n v="0"/>
    <n v="0"/>
    <n v="0"/>
    <n v="0"/>
    <n v="0"/>
    <n v="4641.875"/>
    <n v="4278.90625"/>
    <n v="0"/>
    <n v="0"/>
    <n v="0"/>
    <n v="0"/>
    <n v="0"/>
    <n v="0"/>
    <n v="0"/>
    <n v="0"/>
    <n v="0"/>
    <n v="0"/>
    <n v="41776.875"/>
    <n v="38510.15625"/>
    <n v="41776.875"/>
    <n v="38510.15625"/>
    <n v="0"/>
    <n v="0"/>
    <n v="0"/>
    <n v="0"/>
    <n v="0"/>
    <n v="0"/>
    <n v="0"/>
    <n v="0"/>
    <n v="0"/>
    <n v="0"/>
    <n v="6"/>
    <n v="6"/>
    <n v="6"/>
    <n v="6"/>
    <n v="0"/>
    <n v="0"/>
    <n v="0"/>
    <n v="0"/>
    <n v="0"/>
    <n v="0"/>
    <n v="0"/>
    <n v="0"/>
    <n v="0"/>
    <n v="0"/>
    <n v="250661.25"/>
    <n v="231060.9375"/>
    <n v="250661.25"/>
    <n v="231060.9375"/>
  </r>
  <r>
    <x v="10"/>
    <s v="Eastern Oklahoma County Technology Center         "/>
    <m/>
    <n v="418348"/>
    <x v="10"/>
    <m/>
    <m/>
    <m/>
    <m/>
    <m/>
    <m/>
    <m/>
    <m/>
    <m/>
    <m/>
    <m/>
    <m/>
    <m/>
    <m/>
    <m/>
    <m/>
    <m/>
    <m/>
    <m/>
    <m/>
    <m/>
    <m/>
    <m/>
    <m/>
    <m/>
    <m/>
    <m/>
    <m/>
    <m/>
    <m/>
    <m/>
    <m/>
    <m/>
    <m/>
    <m/>
    <m/>
    <m/>
    <m/>
    <m/>
    <m/>
    <m/>
    <m/>
    <n v="16"/>
    <n v="15"/>
    <n v="2"/>
    <n v="2"/>
    <n v="1"/>
    <n v="1"/>
    <m/>
    <m/>
    <m/>
    <m/>
    <m/>
    <m/>
    <m/>
    <m/>
    <m/>
    <m/>
    <n v="1034835"/>
    <n v="1000825"/>
    <n v="0"/>
    <n v="0"/>
    <n v="0"/>
    <n v="0"/>
    <n v="0"/>
    <n v="0"/>
    <n v="0"/>
    <n v="0"/>
    <n v="0"/>
    <n v="0"/>
    <n v="194"/>
    <n v="184"/>
    <n v="0"/>
    <n v="0"/>
    <n v="0"/>
    <n v="0"/>
    <n v="0"/>
    <n v="0"/>
    <n v="0"/>
    <n v="0"/>
    <n v="0"/>
    <n v="0"/>
    <n v="5334.2010309278348"/>
    <n v="5439.266304347826"/>
    <n v="0"/>
    <n v="0"/>
    <n v="0"/>
    <n v="0"/>
    <n v="0"/>
    <n v="0"/>
    <n v="0"/>
    <n v="0"/>
    <n v="0"/>
    <n v="0"/>
    <n v="48007.809278350513"/>
    <n v="48953.396739130432"/>
    <n v="48007.809278350513"/>
    <n v="48953.396739130432"/>
    <n v="0"/>
    <n v="0"/>
    <n v="0"/>
    <n v="0"/>
    <n v="0"/>
    <n v="0"/>
    <n v="0"/>
    <n v="0"/>
    <n v="0"/>
    <n v="0"/>
    <n v="19"/>
    <n v="18"/>
    <n v="19"/>
    <n v="18"/>
    <n v="0"/>
    <n v="0"/>
    <n v="0"/>
    <n v="0"/>
    <n v="0"/>
    <n v="0"/>
    <n v="0"/>
    <n v="0"/>
    <n v="0"/>
    <n v="0"/>
    <n v="912148.37628865975"/>
    <n v="881161.14130434778"/>
    <n v="912148.37628865975"/>
    <n v="881161.14130434778"/>
  </r>
  <r>
    <x v="10"/>
    <s v="Gordon Cooper Technology Center                   "/>
    <m/>
    <n v="375683"/>
    <x v="10"/>
    <m/>
    <m/>
    <m/>
    <m/>
    <m/>
    <m/>
    <m/>
    <m/>
    <m/>
    <m/>
    <m/>
    <m/>
    <m/>
    <m/>
    <m/>
    <m/>
    <m/>
    <m/>
    <m/>
    <m/>
    <m/>
    <m/>
    <m/>
    <m/>
    <m/>
    <m/>
    <m/>
    <m/>
    <m/>
    <m/>
    <m/>
    <m/>
    <m/>
    <m/>
    <m/>
    <m/>
    <m/>
    <m/>
    <m/>
    <m/>
    <m/>
    <m/>
    <n v="27"/>
    <n v="25"/>
    <n v="0"/>
    <n v="0"/>
    <n v="8"/>
    <n v="8"/>
    <m/>
    <m/>
    <m/>
    <m/>
    <m/>
    <m/>
    <m/>
    <m/>
    <m/>
    <m/>
    <n v="1966386"/>
    <n v="1936891"/>
    <n v="0"/>
    <n v="0"/>
    <n v="0"/>
    <n v="0"/>
    <n v="0"/>
    <n v="0"/>
    <n v="0"/>
    <n v="0"/>
    <n v="0"/>
    <n v="0"/>
    <n v="366"/>
    <n v="346"/>
    <n v="0"/>
    <n v="0"/>
    <n v="0"/>
    <n v="0"/>
    <n v="0"/>
    <n v="0"/>
    <n v="0"/>
    <n v="0"/>
    <n v="0"/>
    <n v="0"/>
    <n v="5372.6393442622948"/>
    <n v="5597.9508670520236"/>
    <n v="0"/>
    <n v="0"/>
    <n v="0"/>
    <n v="0"/>
    <n v="0"/>
    <n v="0"/>
    <n v="0"/>
    <n v="0"/>
    <n v="0"/>
    <n v="0"/>
    <n v="48353.754098360652"/>
    <n v="50381.557803468211"/>
    <n v="48353.754098360652"/>
    <n v="50381.557803468211"/>
    <n v="0"/>
    <n v="0"/>
    <n v="0"/>
    <n v="0"/>
    <n v="0"/>
    <n v="0"/>
    <n v="0"/>
    <n v="0"/>
    <n v="0"/>
    <n v="0"/>
    <n v="35"/>
    <n v="33"/>
    <n v="35"/>
    <n v="33"/>
    <n v="0"/>
    <n v="0"/>
    <n v="0"/>
    <n v="0"/>
    <n v="0"/>
    <n v="0"/>
    <n v="0"/>
    <n v="0"/>
    <n v="0"/>
    <n v="0"/>
    <n v="1692381.3934426229"/>
    <n v="1662591.4075144511"/>
    <n v="1692381.3934426229"/>
    <n v="1662591.4075144511"/>
  </r>
  <r>
    <x v="10"/>
    <s v="Great Plains Technology Center                    "/>
    <m/>
    <n v="364548"/>
    <x v="10"/>
    <m/>
    <m/>
    <m/>
    <m/>
    <m/>
    <m/>
    <m/>
    <m/>
    <m/>
    <m/>
    <m/>
    <m/>
    <m/>
    <m/>
    <m/>
    <m/>
    <m/>
    <m/>
    <m/>
    <m/>
    <m/>
    <m/>
    <m/>
    <m/>
    <m/>
    <m/>
    <m/>
    <m/>
    <m/>
    <m/>
    <m/>
    <m/>
    <m/>
    <m/>
    <m/>
    <m/>
    <m/>
    <m/>
    <m/>
    <m/>
    <m/>
    <m/>
    <n v="30"/>
    <n v="31"/>
    <n v="0"/>
    <n v="0"/>
    <n v="17"/>
    <n v="17"/>
    <m/>
    <m/>
    <m/>
    <m/>
    <m/>
    <m/>
    <m/>
    <m/>
    <m/>
    <m/>
    <n v="2340890"/>
    <n v="2382777"/>
    <n v="0"/>
    <n v="0"/>
    <n v="0"/>
    <n v="0"/>
    <n v="0"/>
    <n v="0"/>
    <n v="0"/>
    <n v="0"/>
    <n v="0"/>
    <n v="0"/>
    <n v="504"/>
    <n v="514"/>
    <n v="0"/>
    <n v="0"/>
    <n v="0"/>
    <n v="0"/>
    <n v="0"/>
    <n v="0"/>
    <n v="0"/>
    <n v="0"/>
    <n v="0"/>
    <n v="0"/>
    <n v="4644.6230158730159"/>
    <n v="4635.752918287938"/>
    <n v="0"/>
    <n v="0"/>
    <n v="0"/>
    <n v="0"/>
    <n v="0"/>
    <n v="0"/>
    <n v="0"/>
    <n v="0"/>
    <n v="0"/>
    <n v="0"/>
    <n v="41801.607142857145"/>
    <n v="41721.776264591441"/>
    <n v="41801.607142857145"/>
    <n v="41721.776264591441"/>
    <n v="0"/>
    <n v="0"/>
    <n v="0"/>
    <n v="0"/>
    <n v="0"/>
    <n v="0"/>
    <n v="0"/>
    <n v="0"/>
    <n v="0"/>
    <n v="0"/>
    <n v="47"/>
    <n v="48"/>
    <n v="47"/>
    <n v="48"/>
    <n v="0"/>
    <n v="0"/>
    <n v="0"/>
    <n v="0"/>
    <n v="0"/>
    <n v="0"/>
    <n v="0"/>
    <n v="0"/>
    <n v="0"/>
    <n v="0"/>
    <n v="1964675.5357142859"/>
    <n v="2002645.2607003893"/>
    <n v="1964675.5357142859"/>
    <n v="2002645.2607003893"/>
  </r>
  <r>
    <x v="10"/>
    <s v="Green Country Technology Center                   "/>
    <m/>
    <n v="428019"/>
    <x v="10"/>
    <m/>
    <m/>
    <m/>
    <m/>
    <m/>
    <m/>
    <m/>
    <m/>
    <m/>
    <m/>
    <m/>
    <m/>
    <m/>
    <m/>
    <m/>
    <m/>
    <m/>
    <m/>
    <m/>
    <m/>
    <m/>
    <m/>
    <m/>
    <m/>
    <m/>
    <m/>
    <m/>
    <m/>
    <m/>
    <m/>
    <m/>
    <m/>
    <m/>
    <m/>
    <m/>
    <m/>
    <m/>
    <m/>
    <m/>
    <m/>
    <m/>
    <m/>
    <n v="6"/>
    <n v="4"/>
    <n v="1"/>
    <n v="1"/>
    <n v="5"/>
    <n v="6"/>
    <m/>
    <m/>
    <m/>
    <m/>
    <m/>
    <m/>
    <m/>
    <m/>
    <m/>
    <m/>
    <n v="579082"/>
    <n v="539570"/>
    <n v="0"/>
    <n v="0"/>
    <n v="0"/>
    <n v="0"/>
    <n v="0"/>
    <n v="0"/>
    <n v="0"/>
    <n v="0"/>
    <n v="0"/>
    <n v="0"/>
    <n v="131"/>
    <n v="123"/>
    <n v="0"/>
    <n v="0"/>
    <n v="0"/>
    <n v="0"/>
    <n v="0"/>
    <n v="0"/>
    <n v="0"/>
    <n v="0"/>
    <n v="0"/>
    <n v="0"/>
    <n v="4420.4732824427483"/>
    <n v="4386.747967479675"/>
    <n v="0"/>
    <n v="0"/>
    <n v="0"/>
    <n v="0"/>
    <n v="0"/>
    <n v="0"/>
    <n v="0"/>
    <n v="0"/>
    <n v="0"/>
    <n v="0"/>
    <n v="39784.259541984735"/>
    <n v="39480.731707317078"/>
    <n v="39784.259541984735"/>
    <n v="39480.731707317078"/>
    <n v="0"/>
    <n v="0"/>
    <n v="0"/>
    <n v="0"/>
    <n v="0"/>
    <n v="0"/>
    <n v="0"/>
    <n v="0"/>
    <n v="0"/>
    <n v="0"/>
    <n v="12"/>
    <n v="11"/>
    <n v="12"/>
    <n v="11"/>
    <n v="0"/>
    <n v="0"/>
    <n v="0"/>
    <n v="0"/>
    <n v="0"/>
    <n v="0"/>
    <n v="0"/>
    <n v="0"/>
    <n v="0"/>
    <n v="0"/>
    <n v="477411.11450381682"/>
    <n v="434288.04878048785"/>
    <n v="477411.11450381682"/>
    <n v="434288.04878048785"/>
  </r>
  <r>
    <x v="10"/>
    <s v="High Plains Technology Center                     "/>
    <m/>
    <n v="208053"/>
    <x v="10"/>
    <m/>
    <m/>
    <m/>
    <m/>
    <m/>
    <m/>
    <m/>
    <m/>
    <m/>
    <m/>
    <m/>
    <m/>
    <m/>
    <m/>
    <m/>
    <m/>
    <m/>
    <m/>
    <m/>
    <m/>
    <m/>
    <m/>
    <m/>
    <m/>
    <m/>
    <m/>
    <m/>
    <m/>
    <m/>
    <m/>
    <m/>
    <m/>
    <m/>
    <m/>
    <m/>
    <m/>
    <m/>
    <m/>
    <m/>
    <m/>
    <m/>
    <m/>
    <n v="11"/>
    <n v="9"/>
    <n v="1"/>
    <n v="1"/>
    <n v="3"/>
    <n v="3"/>
    <m/>
    <m/>
    <m/>
    <m/>
    <m/>
    <m/>
    <m/>
    <m/>
    <m/>
    <m/>
    <n v="806538"/>
    <n v="712436"/>
    <n v="0"/>
    <n v="0"/>
    <n v="0"/>
    <n v="0"/>
    <n v="0"/>
    <n v="0"/>
    <n v="0"/>
    <n v="0"/>
    <n v="0"/>
    <n v="0"/>
    <n v="157"/>
    <n v="137"/>
    <n v="0"/>
    <n v="0"/>
    <n v="0"/>
    <n v="0"/>
    <n v="0"/>
    <n v="0"/>
    <n v="0"/>
    <n v="0"/>
    <n v="0"/>
    <n v="0"/>
    <n v="5137.1847133757965"/>
    <n v="5200.2627737226276"/>
    <n v="0"/>
    <n v="0"/>
    <n v="0"/>
    <n v="0"/>
    <n v="0"/>
    <n v="0"/>
    <n v="0"/>
    <n v="0"/>
    <n v="0"/>
    <n v="0"/>
    <n v="46234.66242038217"/>
    <n v="46802.364963503649"/>
    <n v="46234.66242038217"/>
    <n v="46802.364963503656"/>
    <n v="0"/>
    <n v="0"/>
    <n v="0"/>
    <n v="0"/>
    <n v="0"/>
    <n v="0"/>
    <n v="0"/>
    <n v="0"/>
    <n v="0"/>
    <n v="0"/>
    <n v="15"/>
    <n v="13"/>
    <n v="15"/>
    <n v="13"/>
    <n v="0"/>
    <n v="0"/>
    <n v="0"/>
    <n v="0"/>
    <n v="0"/>
    <n v="0"/>
    <n v="0"/>
    <n v="0"/>
    <n v="0"/>
    <n v="0"/>
    <n v="693519.93630573258"/>
    <n v="608430.74452554749"/>
    <n v="693519.93630573258"/>
    <n v="608430.74452554749"/>
  </r>
  <r>
    <x v="10"/>
    <s v="Indian Capital Technology Center-Muskogee         "/>
    <m/>
    <n v="418296"/>
    <x v="10"/>
    <m/>
    <m/>
    <m/>
    <m/>
    <m/>
    <m/>
    <m/>
    <m/>
    <m/>
    <m/>
    <m/>
    <m/>
    <m/>
    <m/>
    <m/>
    <m/>
    <m/>
    <m/>
    <m/>
    <m/>
    <m/>
    <m/>
    <m/>
    <m/>
    <m/>
    <m/>
    <m/>
    <m/>
    <m/>
    <m/>
    <m/>
    <m/>
    <m/>
    <m/>
    <m/>
    <m/>
    <m/>
    <m/>
    <m/>
    <m/>
    <m/>
    <m/>
    <n v="20"/>
    <n v="20"/>
    <n v="1"/>
    <n v="1"/>
    <n v="5"/>
    <n v="7"/>
    <m/>
    <m/>
    <m/>
    <m/>
    <m/>
    <m/>
    <m/>
    <m/>
    <m/>
    <m/>
    <n v="1352442"/>
    <n v="1469154"/>
    <n v="0"/>
    <n v="0"/>
    <n v="0"/>
    <n v="0"/>
    <n v="0"/>
    <n v="0"/>
    <n v="0"/>
    <n v="0"/>
    <n v="0"/>
    <n v="0"/>
    <n v="271"/>
    <n v="295"/>
    <n v="0"/>
    <n v="0"/>
    <n v="0"/>
    <n v="0"/>
    <n v="0"/>
    <n v="0"/>
    <n v="0"/>
    <n v="0"/>
    <n v="0"/>
    <n v="0"/>
    <n v="4990.5608856088556"/>
    <n v="4980.1830508474577"/>
    <n v="0"/>
    <n v="0"/>
    <n v="0"/>
    <n v="0"/>
    <n v="0"/>
    <n v="0"/>
    <n v="0"/>
    <n v="0"/>
    <n v="0"/>
    <n v="0"/>
    <n v="44915.047970479704"/>
    <n v="44821.647457627121"/>
    <n v="44915.047970479704"/>
    <n v="44821.647457627121"/>
    <n v="0"/>
    <n v="0"/>
    <n v="0"/>
    <n v="0"/>
    <n v="0"/>
    <n v="0"/>
    <n v="0"/>
    <n v="0"/>
    <n v="0"/>
    <n v="0"/>
    <n v="26"/>
    <n v="28"/>
    <n v="26"/>
    <n v="28"/>
    <n v="0"/>
    <n v="0"/>
    <n v="0"/>
    <n v="0"/>
    <n v="0"/>
    <n v="0"/>
    <n v="0"/>
    <n v="0"/>
    <n v="0"/>
    <n v="0"/>
    <n v="1167791.2472324723"/>
    <n v="1255006.1288135594"/>
    <n v="1167791.2472324723"/>
    <n v="1255006.1288135594"/>
  </r>
  <r>
    <x v="10"/>
    <s v="Indian Capital Technology Center-Sallisaw         "/>
    <m/>
    <n v="421540"/>
    <x v="10"/>
    <m/>
    <m/>
    <m/>
    <m/>
    <m/>
    <m/>
    <m/>
    <m/>
    <m/>
    <m/>
    <m/>
    <m/>
    <m/>
    <m/>
    <m/>
    <m/>
    <m/>
    <m/>
    <m/>
    <m/>
    <m/>
    <m/>
    <m/>
    <m/>
    <m/>
    <m/>
    <m/>
    <m/>
    <m/>
    <m/>
    <m/>
    <m/>
    <m/>
    <m/>
    <m/>
    <m/>
    <m/>
    <m/>
    <m/>
    <m/>
    <m/>
    <m/>
    <n v="8"/>
    <n v="7"/>
    <n v="0"/>
    <n v="0"/>
    <n v="2"/>
    <n v="3"/>
    <m/>
    <m/>
    <m/>
    <m/>
    <m/>
    <m/>
    <m/>
    <m/>
    <m/>
    <m/>
    <n v="530784"/>
    <n v="529532"/>
    <n v="0"/>
    <n v="0"/>
    <n v="0"/>
    <n v="0"/>
    <n v="0"/>
    <n v="0"/>
    <n v="0"/>
    <n v="0"/>
    <n v="0"/>
    <n v="0"/>
    <n v="104"/>
    <n v="106"/>
    <n v="0"/>
    <n v="0"/>
    <n v="0"/>
    <n v="0"/>
    <n v="0"/>
    <n v="0"/>
    <n v="0"/>
    <n v="0"/>
    <n v="0"/>
    <n v="0"/>
    <n v="5103.6923076923076"/>
    <n v="4995.5849056603774"/>
    <n v="0"/>
    <n v="0"/>
    <n v="0"/>
    <n v="0"/>
    <n v="0"/>
    <n v="0"/>
    <n v="0"/>
    <n v="0"/>
    <n v="0"/>
    <n v="0"/>
    <n v="45933.230769230766"/>
    <n v="44960.264150943396"/>
    <n v="45933.230769230766"/>
    <n v="44960.264150943396"/>
    <n v="0"/>
    <n v="0"/>
    <n v="0"/>
    <n v="0"/>
    <n v="0"/>
    <n v="0"/>
    <n v="0"/>
    <n v="0"/>
    <n v="0"/>
    <n v="0"/>
    <n v="10"/>
    <n v="10"/>
    <n v="10"/>
    <n v="10"/>
    <n v="0"/>
    <n v="0"/>
    <n v="0"/>
    <n v="0"/>
    <n v="0"/>
    <n v="0"/>
    <n v="0"/>
    <n v="0"/>
    <n v="0"/>
    <n v="0"/>
    <n v="459332.30769230763"/>
    <n v="449602.64150943398"/>
    <n v="459332.30769230763"/>
    <n v="449602.64150943398"/>
  </r>
  <r>
    <x v="10"/>
    <s v="Indian Capital Technology Center-Stilwell         "/>
    <m/>
    <n v="421559"/>
    <x v="10"/>
    <m/>
    <m/>
    <m/>
    <m/>
    <m/>
    <m/>
    <m/>
    <m/>
    <m/>
    <m/>
    <m/>
    <m/>
    <m/>
    <m/>
    <m/>
    <m/>
    <m/>
    <m/>
    <m/>
    <m/>
    <m/>
    <m/>
    <m/>
    <m/>
    <m/>
    <m/>
    <m/>
    <m/>
    <m/>
    <m/>
    <m/>
    <m/>
    <m/>
    <m/>
    <m/>
    <m/>
    <m/>
    <m/>
    <m/>
    <m/>
    <m/>
    <m/>
    <n v="6"/>
    <n v="5"/>
    <n v="0"/>
    <n v="0"/>
    <n v="2"/>
    <n v="2"/>
    <m/>
    <m/>
    <m/>
    <m/>
    <m/>
    <m/>
    <m/>
    <m/>
    <m/>
    <m/>
    <n v="425916"/>
    <n v="361550"/>
    <n v="0"/>
    <n v="0"/>
    <n v="0"/>
    <n v="0"/>
    <n v="0"/>
    <n v="0"/>
    <n v="0"/>
    <n v="0"/>
    <n v="0"/>
    <n v="0"/>
    <n v="84"/>
    <n v="74"/>
    <n v="0"/>
    <n v="0"/>
    <n v="0"/>
    <n v="0"/>
    <n v="0"/>
    <n v="0"/>
    <n v="0"/>
    <n v="0"/>
    <n v="0"/>
    <n v="0"/>
    <n v="5070.4285714285716"/>
    <n v="4885.8108108108108"/>
    <n v="0"/>
    <n v="0"/>
    <n v="0"/>
    <n v="0"/>
    <n v="0"/>
    <n v="0"/>
    <n v="0"/>
    <n v="0"/>
    <n v="0"/>
    <n v="0"/>
    <n v="45633.857142857145"/>
    <n v="43972.2972972973"/>
    <n v="45633.857142857145"/>
    <n v="43972.2972972973"/>
    <n v="0"/>
    <n v="0"/>
    <n v="0"/>
    <n v="0"/>
    <n v="0"/>
    <n v="0"/>
    <n v="0"/>
    <n v="0"/>
    <n v="0"/>
    <n v="0"/>
    <n v="8"/>
    <n v="7"/>
    <n v="8"/>
    <n v="7"/>
    <n v="0"/>
    <n v="0"/>
    <n v="0"/>
    <n v="0"/>
    <n v="0"/>
    <n v="0"/>
    <n v="0"/>
    <n v="0"/>
    <n v="0"/>
    <n v="0"/>
    <n v="365070.85714285716"/>
    <n v="307806.08108108112"/>
    <n v="365070.85714285716"/>
    <n v="307806.08108108112"/>
  </r>
  <r>
    <x v="10"/>
    <s v="Indian Capital Technology Center-Tahlequah        "/>
    <m/>
    <n v="208026"/>
    <x v="10"/>
    <m/>
    <m/>
    <m/>
    <m/>
    <m/>
    <m/>
    <m/>
    <m/>
    <m/>
    <m/>
    <m/>
    <m/>
    <m/>
    <m/>
    <m/>
    <m/>
    <m/>
    <m/>
    <m/>
    <m/>
    <m/>
    <m/>
    <m/>
    <m/>
    <m/>
    <m/>
    <m/>
    <m/>
    <m/>
    <m/>
    <m/>
    <m/>
    <m/>
    <m/>
    <m/>
    <m/>
    <m/>
    <m/>
    <m/>
    <m/>
    <m/>
    <m/>
    <n v="12"/>
    <n v="12"/>
    <n v="0"/>
    <n v="0"/>
    <n v="2"/>
    <n v="2"/>
    <m/>
    <m/>
    <m/>
    <m/>
    <m/>
    <m/>
    <m/>
    <m/>
    <m/>
    <m/>
    <n v="703024"/>
    <n v="703024"/>
    <n v="0"/>
    <n v="0"/>
    <n v="0"/>
    <n v="0"/>
    <n v="0"/>
    <n v="0"/>
    <n v="0"/>
    <n v="0"/>
    <n v="0"/>
    <n v="0"/>
    <n v="144"/>
    <n v="144"/>
    <n v="0"/>
    <n v="0"/>
    <n v="0"/>
    <n v="0"/>
    <n v="0"/>
    <n v="0"/>
    <n v="0"/>
    <n v="0"/>
    <n v="0"/>
    <n v="0"/>
    <n v="4882.1111111111113"/>
    <n v="4882.1111111111113"/>
    <n v="0"/>
    <n v="0"/>
    <n v="0"/>
    <n v="0"/>
    <n v="0"/>
    <n v="0"/>
    <n v="0"/>
    <n v="0"/>
    <n v="0"/>
    <n v="0"/>
    <n v="43939"/>
    <n v="43939"/>
    <n v="43939"/>
    <n v="43939"/>
    <n v="0"/>
    <n v="0"/>
    <n v="0"/>
    <n v="0"/>
    <n v="0"/>
    <n v="0"/>
    <n v="0"/>
    <n v="0"/>
    <n v="0"/>
    <n v="0"/>
    <n v="14"/>
    <n v="14"/>
    <n v="14"/>
    <n v="14"/>
    <n v="0"/>
    <n v="0"/>
    <n v="0"/>
    <n v="0"/>
    <n v="0"/>
    <n v="0"/>
    <n v="0"/>
    <n v="0"/>
    <n v="0"/>
    <n v="0"/>
    <n v="615146"/>
    <n v="615146"/>
    <n v="615146"/>
    <n v="615146"/>
  </r>
  <r>
    <x v="10"/>
    <s v="Kiamichi Technology Center-Atoka                  "/>
    <m/>
    <n v="375692"/>
    <x v="10"/>
    <m/>
    <m/>
    <m/>
    <m/>
    <m/>
    <m/>
    <m/>
    <m/>
    <m/>
    <m/>
    <m/>
    <m/>
    <m/>
    <m/>
    <m/>
    <m/>
    <m/>
    <m/>
    <m/>
    <m/>
    <m/>
    <m/>
    <m/>
    <m/>
    <m/>
    <m/>
    <m/>
    <m/>
    <m/>
    <m/>
    <m/>
    <m/>
    <m/>
    <m/>
    <m/>
    <m/>
    <m/>
    <m/>
    <m/>
    <m/>
    <m/>
    <m/>
    <n v="7"/>
    <n v="7"/>
    <n v="0"/>
    <n v="0"/>
    <n v="1"/>
    <n v="1"/>
    <m/>
    <m/>
    <m/>
    <m/>
    <m/>
    <m/>
    <m/>
    <m/>
    <m/>
    <m/>
    <n v="412520"/>
    <n v="418345"/>
    <n v="0"/>
    <n v="0"/>
    <n v="0"/>
    <n v="0"/>
    <n v="0"/>
    <n v="0"/>
    <n v="0"/>
    <n v="0"/>
    <n v="0"/>
    <n v="0"/>
    <n v="82"/>
    <n v="82"/>
    <n v="0"/>
    <n v="0"/>
    <n v="0"/>
    <n v="0"/>
    <n v="0"/>
    <n v="0"/>
    <n v="0"/>
    <n v="0"/>
    <n v="0"/>
    <n v="0"/>
    <n v="5030.7317073170734"/>
    <n v="5101.7682926829266"/>
    <n v="0"/>
    <n v="0"/>
    <n v="0"/>
    <n v="0"/>
    <n v="0"/>
    <n v="0"/>
    <n v="0"/>
    <n v="0"/>
    <n v="0"/>
    <n v="0"/>
    <n v="45276.585365853658"/>
    <n v="45915.914634146342"/>
    <n v="45276.585365853658"/>
    <n v="45915.914634146342"/>
    <n v="0"/>
    <n v="0"/>
    <n v="0"/>
    <n v="0"/>
    <n v="0"/>
    <n v="0"/>
    <n v="0"/>
    <n v="0"/>
    <n v="0"/>
    <n v="0"/>
    <n v="8"/>
    <n v="8"/>
    <n v="8"/>
    <n v="8"/>
    <n v="0"/>
    <n v="0"/>
    <n v="0"/>
    <n v="0"/>
    <n v="0"/>
    <n v="0"/>
    <n v="0"/>
    <n v="0"/>
    <n v="0"/>
    <n v="0"/>
    <n v="362212.68292682926"/>
    <n v="367327.31707317074"/>
    <n v="362212.68292682926"/>
    <n v="367327.31707317074"/>
  </r>
  <r>
    <x v="10"/>
    <s v="Kiamichi Technology Center-Durant                 "/>
    <m/>
    <n v="375708"/>
    <x v="10"/>
    <m/>
    <m/>
    <m/>
    <m/>
    <m/>
    <m/>
    <m/>
    <m/>
    <m/>
    <m/>
    <m/>
    <m/>
    <m/>
    <m/>
    <m/>
    <m/>
    <m/>
    <m/>
    <m/>
    <m/>
    <m/>
    <m/>
    <m/>
    <m/>
    <m/>
    <m/>
    <m/>
    <m/>
    <m/>
    <m/>
    <m/>
    <m/>
    <m/>
    <m/>
    <m/>
    <m/>
    <m/>
    <m/>
    <m/>
    <m/>
    <m/>
    <m/>
    <n v="8"/>
    <n v="8"/>
    <n v="0"/>
    <n v="0"/>
    <n v="2"/>
    <n v="2"/>
    <m/>
    <m/>
    <m/>
    <m/>
    <m/>
    <m/>
    <m/>
    <m/>
    <m/>
    <m/>
    <n v="536797"/>
    <n v="542616"/>
    <n v="0"/>
    <n v="0"/>
    <n v="0"/>
    <n v="0"/>
    <n v="0"/>
    <n v="0"/>
    <n v="0"/>
    <n v="0"/>
    <n v="0"/>
    <n v="0"/>
    <n v="104"/>
    <n v="104"/>
    <n v="0"/>
    <n v="0"/>
    <n v="0"/>
    <n v="0"/>
    <n v="0"/>
    <n v="0"/>
    <n v="0"/>
    <n v="0"/>
    <n v="0"/>
    <n v="0"/>
    <n v="5161.5096153846152"/>
    <n v="5217.4615384615381"/>
    <n v="0"/>
    <n v="0"/>
    <n v="0"/>
    <n v="0"/>
    <n v="0"/>
    <n v="0"/>
    <n v="0"/>
    <n v="0"/>
    <n v="0"/>
    <n v="0"/>
    <n v="46453.586538461539"/>
    <n v="46957.153846153844"/>
    <n v="46453.586538461539"/>
    <n v="46957.153846153844"/>
    <n v="0"/>
    <n v="0"/>
    <n v="0"/>
    <n v="0"/>
    <n v="0"/>
    <n v="0"/>
    <n v="0"/>
    <n v="0"/>
    <n v="0"/>
    <n v="0"/>
    <n v="10"/>
    <n v="10"/>
    <n v="10"/>
    <n v="10"/>
    <n v="0"/>
    <n v="0"/>
    <n v="0"/>
    <n v="0"/>
    <n v="0"/>
    <n v="0"/>
    <n v="0"/>
    <n v="0"/>
    <n v="0"/>
    <n v="0"/>
    <n v="464535.86538461538"/>
    <n v="469571.53846153844"/>
    <n v="464535.86538461538"/>
    <n v="469571.53846153844"/>
  </r>
  <r>
    <x v="10"/>
    <s v="Kiamichi Technology Center-Hugo                   "/>
    <m/>
    <n v="375717"/>
    <x v="10"/>
    <m/>
    <m/>
    <m/>
    <m/>
    <m/>
    <m/>
    <m/>
    <m/>
    <m/>
    <m/>
    <m/>
    <m/>
    <m/>
    <m/>
    <m/>
    <m/>
    <m/>
    <m/>
    <m/>
    <m/>
    <m/>
    <m/>
    <m/>
    <m/>
    <m/>
    <m/>
    <m/>
    <m/>
    <m/>
    <m/>
    <m/>
    <m/>
    <m/>
    <m/>
    <m/>
    <m/>
    <m/>
    <m/>
    <m/>
    <m/>
    <m/>
    <m/>
    <n v="9"/>
    <n v="7"/>
    <n v="0"/>
    <n v="0"/>
    <n v="2"/>
    <n v="2"/>
    <m/>
    <m/>
    <m/>
    <m/>
    <m/>
    <m/>
    <m/>
    <m/>
    <m/>
    <m/>
    <n v="619071"/>
    <n v="496668"/>
    <n v="0"/>
    <n v="0"/>
    <n v="0"/>
    <n v="0"/>
    <n v="0"/>
    <n v="0"/>
    <n v="0"/>
    <n v="0"/>
    <n v="0"/>
    <n v="0"/>
    <n v="114"/>
    <n v="94"/>
    <n v="0"/>
    <n v="0"/>
    <n v="0"/>
    <n v="0"/>
    <n v="0"/>
    <n v="0"/>
    <n v="0"/>
    <n v="0"/>
    <n v="0"/>
    <n v="0"/>
    <n v="5430.4473684210525"/>
    <n v="5283.7021276595742"/>
    <n v="0"/>
    <n v="0"/>
    <n v="0"/>
    <n v="0"/>
    <n v="0"/>
    <n v="0"/>
    <n v="0"/>
    <n v="0"/>
    <n v="0"/>
    <n v="0"/>
    <n v="48874.026315789473"/>
    <n v="47553.319148936171"/>
    <n v="48874.026315789466"/>
    <n v="47553.319148936171"/>
    <n v="0"/>
    <n v="0"/>
    <n v="0"/>
    <n v="0"/>
    <n v="0"/>
    <n v="0"/>
    <n v="0"/>
    <n v="0"/>
    <n v="0"/>
    <n v="0"/>
    <n v="11"/>
    <n v="9"/>
    <n v="11"/>
    <n v="9"/>
    <n v="0"/>
    <n v="0"/>
    <n v="0"/>
    <n v="0"/>
    <n v="0"/>
    <n v="0"/>
    <n v="0"/>
    <n v="0"/>
    <n v="0"/>
    <n v="0"/>
    <n v="537614.28947368416"/>
    <n v="427979.87234042556"/>
    <n v="537614.28947368416"/>
    <n v="427979.87234042556"/>
  </r>
  <r>
    <x v="10"/>
    <s v="Kiamichi Technology Center-Idabel                 "/>
    <m/>
    <n v="375735"/>
    <x v="10"/>
    <m/>
    <m/>
    <m/>
    <m/>
    <m/>
    <m/>
    <m/>
    <m/>
    <m/>
    <m/>
    <m/>
    <m/>
    <m/>
    <m/>
    <m/>
    <m/>
    <m/>
    <m/>
    <m/>
    <m/>
    <m/>
    <m/>
    <m/>
    <m/>
    <m/>
    <m/>
    <m/>
    <m/>
    <m/>
    <m/>
    <m/>
    <m/>
    <m/>
    <m/>
    <m/>
    <m/>
    <m/>
    <m/>
    <m/>
    <m/>
    <m/>
    <m/>
    <n v="10"/>
    <n v="11"/>
    <n v="0"/>
    <n v="0"/>
    <n v="2"/>
    <n v="2"/>
    <m/>
    <m/>
    <m/>
    <m/>
    <m/>
    <m/>
    <m/>
    <m/>
    <m/>
    <m/>
    <n v="639091"/>
    <n v="712886"/>
    <n v="0"/>
    <n v="0"/>
    <n v="0"/>
    <n v="0"/>
    <n v="0"/>
    <n v="0"/>
    <n v="0"/>
    <n v="0"/>
    <n v="0"/>
    <n v="0"/>
    <n v="124"/>
    <n v="134"/>
    <n v="0"/>
    <n v="0"/>
    <n v="0"/>
    <n v="0"/>
    <n v="0"/>
    <n v="0"/>
    <n v="0"/>
    <n v="0"/>
    <n v="0"/>
    <n v="0"/>
    <n v="5153.9596774193551"/>
    <n v="5320.0447761194027"/>
    <n v="0"/>
    <n v="0"/>
    <n v="0"/>
    <n v="0"/>
    <n v="0"/>
    <n v="0"/>
    <n v="0"/>
    <n v="0"/>
    <n v="0"/>
    <n v="0"/>
    <n v="46385.637096774197"/>
    <n v="47880.402985074623"/>
    <n v="46385.637096774204"/>
    <n v="47880.402985074623"/>
    <n v="0"/>
    <n v="0"/>
    <n v="0"/>
    <n v="0"/>
    <n v="0"/>
    <n v="0"/>
    <n v="0"/>
    <n v="0"/>
    <n v="0"/>
    <n v="0"/>
    <n v="12"/>
    <n v="13"/>
    <n v="12"/>
    <n v="13"/>
    <n v="0"/>
    <n v="0"/>
    <n v="0"/>
    <n v="0"/>
    <n v="0"/>
    <n v="0"/>
    <n v="0"/>
    <n v="0"/>
    <n v="0"/>
    <n v="0"/>
    <n v="556627.64516129042"/>
    <n v="622445.23880597006"/>
    <n v="556627.64516129042"/>
    <n v="622445.23880597006"/>
  </r>
  <r>
    <x v="10"/>
    <s v="Kiamichi Technology Center-McAlester              "/>
    <m/>
    <n v="375726"/>
    <x v="10"/>
    <m/>
    <m/>
    <m/>
    <m/>
    <m/>
    <m/>
    <m/>
    <m/>
    <m/>
    <m/>
    <m/>
    <m/>
    <m/>
    <m/>
    <m/>
    <m/>
    <m/>
    <m/>
    <m/>
    <m/>
    <m/>
    <m/>
    <m/>
    <m/>
    <m/>
    <m/>
    <m/>
    <m/>
    <m/>
    <m/>
    <m/>
    <m/>
    <m/>
    <m/>
    <m/>
    <m/>
    <m/>
    <m/>
    <m/>
    <m/>
    <m/>
    <m/>
    <n v="16"/>
    <n v="16"/>
    <n v="0"/>
    <n v="0"/>
    <n v="2"/>
    <n v="2"/>
    <m/>
    <m/>
    <m/>
    <m/>
    <m/>
    <m/>
    <m/>
    <m/>
    <m/>
    <m/>
    <n v="955591"/>
    <n v="985286"/>
    <n v="0"/>
    <n v="0"/>
    <n v="0"/>
    <n v="0"/>
    <n v="0"/>
    <n v="0"/>
    <n v="0"/>
    <n v="0"/>
    <n v="0"/>
    <n v="0"/>
    <n v="184"/>
    <n v="184"/>
    <n v="0"/>
    <n v="0"/>
    <n v="0"/>
    <n v="0"/>
    <n v="0"/>
    <n v="0"/>
    <n v="0"/>
    <n v="0"/>
    <n v="0"/>
    <n v="0"/>
    <n v="5193.429347826087"/>
    <n v="5354.815217391304"/>
    <n v="0"/>
    <n v="0"/>
    <n v="0"/>
    <n v="0"/>
    <n v="0"/>
    <n v="0"/>
    <n v="0"/>
    <n v="0"/>
    <n v="0"/>
    <n v="0"/>
    <n v="46740.864130434784"/>
    <n v="48193.336956521736"/>
    <n v="46740.864130434784"/>
    <n v="48193.336956521736"/>
    <n v="0"/>
    <n v="0"/>
    <n v="0"/>
    <n v="0"/>
    <n v="0"/>
    <n v="0"/>
    <n v="0"/>
    <n v="0"/>
    <n v="0"/>
    <n v="0"/>
    <n v="18"/>
    <n v="18"/>
    <n v="18"/>
    <n v="18"/>
    <n v="0"/>
    <n v="0"/>
    <n v="0"/>
    <n v="0"/>
    <n v="0"/>
    <n v="0"/>
    <n v="0"/>
    <n v="0"/>
    <n v="0"/>
    <n v="0"/>
    <n v="841335.55434782617"/>
    <n v="867480.06521739124"/>
    <n v="841335.55434782617"/>
    <n v="867480.06521739124"/>
  </r>
  <r>
    <x v="10"/>
    <s v="Kiamichi Technology Center-Poteau                 "/>
    <m/>
    <n v="375744"/>
    <x v="10"/>
    <m/>
    <m/>
    <m/>
    <m/>
    <m/>
    <m/>
    <m/>
    <m/>
    <m/>
    <m/>
    <m/>
    <m/>
    <m/>
    <m/>
    <m/>
    <m/>
    <m/>
    <m/>
    <m/>
    <m/>
    <m/>
    <m/>
    <m/>
    <m/>
    <m/>
    <m/>
    <m/>
    <m/>
    <m/>
    <m/>
    <m/>
    <m/>
    <m/>
    <m/>
    <m/>
    <m/>
    <m/>
    <m/>
    <m/>
    <m/>
    <m/>
    <m/>
    <n v="10"/>
    <n v="10"/>
    <n v="0"/>
    <n v="0"/>
    <n v="4"/>
    <n v="3"/>
    <m/>
    <m/>
    <m/>
    <m/>
    <m/>
    <m/>
    <m/>
    <m/>
    <m/>
    <m/>
    <n v="739525"/>
    <n v="699709"/>
    <n v="0"/>
    <n v="0"/>
    <n v="0"/>
    <n v="0"/>
    <n v="0"/>
    <n v="0"/>
    <n v="0"/>
    <n v="0"/>
    <n v="0"/>
    <n v="0"/>
    <n v="148"/>
    <n v="136"/>
    <n v="0"/>
    <n v="0"/>
    <n v="0"/>
    <n v="0"/>
    <n v="0"/>
    <n v="0"/>
    <n v="0"/>
    <n v="0"/>
    <n v="0"/>
    <n v="0"/>
    <n v="4996.7905405405409"/>
    <n v="5144.9191176470586"/>
    <n v="0"/>
    <n v="0"/>
    <n v="0"/>
    <n v="0"/>
    <n v="0"/>
    <n v="0"/>
    <n v="0"/>
    <n v="0"/>
    <n v="0"/>
    <n v="0"/>
    <n v="44971.114864864867"/>
    <n v="46304.272058823524"/>
    <n v="44971.114864864867"/>
    <n v="46304.272058823524"/>
    <n v="0"/>
    <n v="0"/>
    <n v="0"/>
    <n v="0"/>
    <n v="0"/>
    <n v="0"/>
    <n v="0"/>
    <n v="0"/>
    <n v="0"/>
    <n v="0"/>
    <n v="14"/>
    <n v="13"/>
    <n v="14"/>
    <n v="13"/>
    <n v="0"/>
    <n v="0"/>
    <n v="0"/>
    <n v="0"/>
    <n v="0"/>
    <n v="0"/>
    <n v="0"/>
    <n v="0"/>
    <n v="0"/>
    <n v="0"/>
    <n v="629595.60810810816"/>
    <n v="601955.53676470579"/>
    <n v="629595.60810810816"/>
    <n v="601955.53676470579"/>
  </r>
  <r>
    <x v="10"/>
    <s v="Kiamichi Technology Center-Spiro                  "/>
    <m/>
    <n v="375753"/>
    <x v="10"/>
    <m/>
    <m/>
    <m/>
    <m/>
    <m/>
    <m/>
    <m/>
    <m/>
    <m/>
    <m/>
    <m/>
    <m/>
    <m/>
    <m/>
    <m/>
    <m/>
    <m/>
    <m/>
    <m/>
    <m/>
    <m/>
    <m/>
    <m/>
    <m/>
    <m/>
    <m/>
    <m/>
    <m/>
    <m/>
    <m/>
    <m/>
    <m/>
    <m/>
    <m/>
    <m/>
    <m/>
    <m/>
    <m/>
    <m/>
    <m/>
    <m/>
    <m/>
    <n v="2"/>
    <n v="2"/>
    <n v="0"/>
    <n v="0"/>
    <n v="0"/>
    <n v="0"/>
    <m/>
    <m/>
    <m/>
    <m/>
    <m/>
    <m/>
    <m/>
    <m/>
    <m/>
    <m/>
    <n v="93900"/>
    <n v="97900"/>
    <n v="0"/>
    <n v="0"/>
    <n v="0"/>
    <n v="0"/>
    <n v="0"/>
    <n v="0"/>
    <n v="0"/>
    <n v="0"/>
    <n v="0"/>
    <n v="0"/>
    <n v="20"/>
    <n v="20"/>
    <n v="0"/>
    <n v="0"/>
    <n v="0"/>
    <n v="0"/>
    <n v="0"/>
    <n v="0"/>
    <n v="0"/>
    <n v="0"/>
    <n v="0"/>
    <n v="0"/>
    <n v="4695"/>
    <n v="4895"/>
    <n v="0"/>
    <n v="0"/>
    <n v="0"/>
    <n v="0"/>
    <n v="0"/>
    <n v="0"/>
    <n v="0"/>
    <n v="0"/>
    <n v="0"/>
    <n v="0"/>
    <n v="42255"/>
    <n v="44055"/>
    <n v="42255"/>
    <n v="44055"/>
    <n v="0"/>
    <n v="0"/>
    <n v="0"/>
    <n v="0"/>
    <n v="0"/>
    <n v="0"/>
    <n v="0"/>
    <n v="0"/>
    <n v="0"/>
    <n v="0"/>
    <n v="2"/>
    <n v="2"/>
    <n v="2"/>
    <n v="2"/>
    <n v="0"/>
    <n v="0"/>
    <n v="0"/>
    <n v="0"/>
    <n v="0"/>
    <n v="0"/>
    <n v="0"/>
    <n v="0"/>
    <n v="0"/>
    <n v="0"/>
    <n v="84510"/>
    <n v="88110"/>
    <n v="84510"/>
    <n v="88110"/>
  </r>
  <r>
    <x v="10"/>
    <s v="Kiamichi Technology Center-Stigler                "/>
    <m/>
    <n v="405748"/>
    <x v="10"/>
    <m/>
    <m/>
    <m/>
    <m/>
    <m/>
    <m/>
    <m/>
    <m/>
    <m/>
    <m/>
    <m/>
    <m/>
    <m/>
    <m/>
    <m/>
    <m/>
    <m/>
    <m/>
    <m/>
    <m/>
    <m/>
    <m/>
    <m/>
    <m/>
    <m/>
    <m/>
    <m/>
    <m/>
    <m/>
    <m/>
    <m/>
    <m/>
    <m/>
    <m/>
    <m/>
    <m/>
    <m/>
    <m/>
    <m/>
    <m/>
    <m/>
    <m/>
    <n v="6"/>
    <n v="6"/>
    <n v="0"/>
    <n v="0"/>
    <n v="0"/>
    <n v="0"/>
    <m/>
    <m/>
    <m/>
    <m/>
    <m/>
    <m/>
    <m/>
    <m/>
    <m/>
    <m/>
    <n v="294940"/>
    <n v="303940"/>
    <n v="0"/>
    <n v="0"/>
    <n v="0"/>
    <n v="0"/>
    <n v="0"/>
    <n v="0"/>
    <n v="0"/>
    <n v="0"/>
    <n v="0"/>
    <n v="0"/>
    <n v="60"/>
    <n v="60"/>
    <n v="0"/>
    <n v="0"/>
    <n v="0"/>
    <n v="0"/>
    <n v="0"/>
    <n v="0"/>
    <n v="0"/>
    <n v="0"/>
    <n v="0"/>
    <n v="0"/>
    <n v="4915.666666666667"/>
    <n v="5065.666666666667"/>
    <n v="0"/>
    <n v="0"/>
    <n v="0"/>
    <n v="0"/>
    <n v="0"/>
    <n v="0"/>
    <n v="0"/>
    <n v="0"/>
    <n v="0"/>
    <n v="0"/>
    <n v="44241"/>
    <n v="45591"/>
    <n v="44241"/>
    <n v="45591"/>
    <n v="0"/>
    <n v="0"/>
    <n v="0"/>
    <n v="0"/>
    <n v="0"/>
    <n v="0"/>
    <n v="0"/>
    <n v="0"/>
    <n v="0"/>
    <n v="0"/>
    <n v="6"/>
    <n v="6"/>
    <n v="6"/>
    <n v="6"/>
    <n v="0"/>
    <n v="0"/>
    <n v="0"/>
    <n v="0"/>
    <n v="0"/>
    <n v="0"/>
    <n v="0"/>
    <n v="0"/>
    <n v="0"/>
    <n v="0"/>
    <n v="265446"/>
    <n v="273546"/>
    <n v="265446"/>
    <n v="273546"/>
  </r>
  <r>
    <x v="10"/>
    <s v="Kiamichi Technology Center-Talihina               "/>
    <m/>
    <n v="375762"/>
    <x v="10"/>
    <m/>
    <m/>
    <m/>
    <m/>
    <m/>
    <m/>
    <m/>
    <m/>
    <m/>
    <m/>
    <m/>
    <m/>
    <m/>
    <m/>
    <m/>
    <m/>
    <m/>
    <m/>
    <m/>
    <m/>
    <m/>
    <m/>
    <m/>
    <m/>
    <m/>
    <m/>
    <m/>
    <m/>
    <m/>
    <m/>
    <m/>
    <m/>
    <m/>
    <m/>
    <m/>
    <m/>
    <m/>
    <m/>
    <m/>
    <m/>
    <m/>
    <m/>
    <n v="5"/>
    <n v="5"/>
    <n v="0"/>
    <n v="0"/>
    <n v="0"/>
    <n v="0"/>
    <m/>
    <m/>
    <m/>
    <m/>
    <m/>
    <m/>
    <m/>
    <m/>
    <m/>
    <m/>
    <n v="243750"/>
    <n v="254100"/>
    <n v="0"/>
    <n v="0"/>
    <n v="0"/>
    <n v="0"/>
    <n v="0"/>
    <n v="0"/>
    <n v="0"/>
    <n v="0"/>
    <n v="0"/>
    <n v="0"/>
    <n v="50"/>
    <n v="50"/>
    <n v="0"/>
    <n v="0"/>
    <n v="0"/>
    <n v="0"/>
    <n v="0"/>
    <n v="0"/>
    <n v="0"/>
    <n v="0"/>
    <n v="0"/>
    <n v="0"/>
    <n v="4875"/>
    <n v="5082"/>
    <n v="0"/>
    <n v="0"/>
    <n v="0"/>
    <n v="0"/>
    <n v="0"/>
    <n v="0"/>
    <n v="0"/>
    <n v="0"/>
    <n v="0"/>
    <n v="0"/>
    <n v="43875"/>
    <n v="45738"/>
    <n v="43875"/>
    <n v="45738"/>
    <n v="0"/>
    <n v="0"/>
    <n v="0"/>
    <n v="0"/>
    <n v="0"/>
    <n v="0"/>
    <n v="0"/>
    <n v="0"/>
    <n v="0"/>
    <n v="0"/>
    <n v="5"/>
    <n v="5"/>
    <n v="5"/>
    <n v="5"/>
    <n v="0"/>
    <n v="0"/>
    <n v="0"/>
    <n v="0"/>
    <n v="0"/>
    <n v="0"/>
    <n v="0"/>
    <n v="0"/>
    <n v="0"/>
    <n v="0"/>
    <n v="219375"/>
    <n v="228690"/>
    <n v="219375"/>
    <n v="228690"/>
  </r>
  <r>
    <x v="10"/>
    <s v="Meridian Technology Center                        "/>
    <m/>
    <n v="365480"/>
    <x v="10"/>
    <m/>
    <m/>
    <m/>
    <m/>
    <m/>
    <m/>
    <m/>
    <m/>
    <m/>
    <m/>
    <m/>
    <m/>
    <m/>
    <m/>
    <m/>
    <m/>
    <m/>
    <m/>
    <m/>
    <m/>
    <m/>
    <m/>
    <m/>
    <m/>
    <m/>
    <m/>
    <m/>
    <m/>
    <m/>
    <m/>
    <m/>
    <m/>
    <m/>
    <m/>
    <m/>
    <m/>
    <m/>
    <m/>
    <m/>
    <m/>
    <m/>
    <m/>
    <n v="28"/>
    <n v="27"/>
    <n v="0"/>
    <n v="0"/>
    <n v="9"/>
    <n v="10"/>
    <m/>
    <m/>
    <m/>
    <m/>
    <m/>
    <m/>
    <m/>
    <m/>
    <m/>
    <m/>
    <n v="2035660"/>
    <n v="2088878"/>
    <n v="0"/>
    <n v="0"/>
    <n v="0"/>
    <n v="0"/>
    <n v="0"/>
    <n v="0"/>
    <n v="0"/>
    <n v="0"/>
    <n v="0"/>
    <n v="0"/>
    <n v="388"/>
    <n v="390"/>
    <n v="0"/>
    <n v="0"/>
    <n v="0"/>
    <n v="0"/>
    <n v="0"/>
    <n v="0"/>
    <n v="0"/>
    <n v="0"/>
    <n v="0"/>
    <n v="0"/>
    <n v="5246.5463917525776"/>
    <n v="5356.0974358974363"/>
    <n v="0"/>
    <n v="0"/>
    <n v="0"/>
    <n v="0"/>
    <n v="0"/>
    <n v="0"/>
    <n v="0"/>
    <n v="0"/>
    <n v="0"/>
    <n v="0"/>
    <n v="47218.917525773199"/>
    <n v="48204.876923076925"/>
    <n v="47218.917525773199"/>
    <n v="48204.876923076925"/>
    <n v="0"/>
    <n v="0"/>
    <n v="0"/>
    <n v="0"/>
    <n v="0"/>
    <n v="0"/>
    <n v="0"/>
    <n v="0"/>
    <n v="0"/>
    <n v="0"/>
    <n v="37"/>
    <n v="37"/>
    <n v="37"/>
    <n v="37"/>
    <n v="0"/>
    <n v="0"/>
    <n v="0"/>
    <n v="0"/>
    <n v="0"/>
    <n v="0"/>
    <n v="0"/>
    <n v="0"/>
    <n v="0"/>
    <n v="0"/>
    <n v="1747099.9484536084"/>
    <n v="1783580.4461538461"/>
    <n v="1747099.9484536084"/>
    <n v="1783580.4461538461"/>
  </r>
  <r>
    <x v="10"/>
    <s v="Mid-America Technology Center                     "/>
    <m/>
    <n v="418320"/>
    <x v="10"/>
    <m/>
    <m/>
    <m/>
    <m/>
    <m/>
    <m/>
    <m/>
    <m/>
    <m/>
    <m/>
    <m/>
    <m/>
    <m/>
    <m/>
    <m/>
    <m/>
    <m/>
    <m/>
    <m/>
    <m/>
    <m/>
    <m/>
    <m/>
    <m/>
    <m/>
    <m/>
    <m/>
    <m/>
    <m/>
    <m/>
    <m/>
    <m/>
    <m/>
    <m/>
    <m/>
    <m/>
    <m/>
    <m/>
    <m/>
    <m/>
    <m/>
    <m/>
    <n v="23"/>
    <n v="25"/>
    <n v="3"/>
    <n v="3"/>
    <n v="4"/>
    <n v="3"/>
    <m/>
    <m/>
    <m/>
    <m/>
    <m/>
    <m/>
    <m/>
    <m/>
    <m/>
    <m/>
    <n v="1575523"/>
    <n v="1679200"/>
    <n v="0"/>
    <n v="0"/>
    <n v="0"/>
    <n v="0"/>
    <n v="0"/>
    <n v="0"/>
    <n v="0"/>
    <n v="0"/>
    <n v="0"/>
    <n v="0"/>
    <n v="311"/>
    <n v="319"/>
    <n v="0"/>
    <n v="0"/>
    <n v="0"/>
    <n v="0"/>
    <n v="0"/>
    <n v="0"/>
    <n v="0"/>
    <n v="0"/>
    <n v="0"/>
    <n v="0"/>
    <n v="5065.990353697749"/>
    <n v="5263.9498432601877"/>
    <n v="0"/>
    <n v="0"/>
    <n v="0"/>
    <n v="0"/>
    <n v="0"/>
    <n v="0"/>
    <n v="0"/>
    <n v="0"/>
    <n v="0"/>
    <n v="0"/>
    <n v="45593.913183279743"/>
    <n v="47375.548589341692"/>
    <n v="45593.913183279736"/>
    <n v="47375.548589341684"/>
    <n v="0"/>
    <n v="0"/>
    <n v="0"/>
    <n v="0"/>
    <n v="0"/>
    <n v="0"/>
    <n v="0"/>
    <n v="0"/>
    <n v="0"/>
    <n v="0"/>
    <n v="30"/>
    <n v="31"/>
    <n v="30"/>
    <n v="31"/>
    <n v="0"/>
    <n v="0"/>
    <n v="0"/>
    <n v="0"/>
    <n v="0"/>
    <n v="0"/>
    <n v="0"/>
    <n v="0"/>
    <n v="0"/>
    <n v="0"/>
    <n v="1367817.3954983922"/>
    <n v="1468642.0062695923"/>
    <n v="1367817.3954983922"/>
    <n v="1468642.0062695923"/>
  </r>
  <r>
    <x v="10"/>
    <s v="Mid-Del Technology Center                         "/>
    <m/>
    <n v="431017"/>
    <x v="10"/>
    <m/>
    <m/>
    <m/>
    <m/>
    <m/>
    <m/>
    <m/>
    <m/>
    <m/>
    <m/>
    <m/>
    <m/>
    <m/>
    <m/>
    <m/>
    <m/>
    <m/>
    <m/>
    <m/>
    <m/>
    <m/>
    <m/>
    <m/>
    <m/>
    <m/>
    <m/>
    <m/>
    <m/>
    <m/>
    <m/>
    <m/>
    <m/>
    <m/>
    <m/>
    <m/>
    <m/>
    <m/>
    <m/>
    <m/>
    <m/>
    <m/>
    <m/>
    <n v="21"/>
    <n v="22"/>
    <n v="0"/>
    <n v="0"/>
    <n v="3"/>
    <n v="4"/>
    <m/>
    <m/>
    <m/>
    <m/>
    <m/>
    <m/>
    <m/>
    <m/>
    <m/>
    <m/>
    <n v="1306254"/>
    <n v="1393488"/>
    <n v="0"/>
    <n v="0"/>
    <n v="0"/>
    <n v="0"/>
    <n v="0"/>
    <n v="0"/>
    <n v="0"/>
    <n v="0"/>
    <n v="0"/>
    <n v="0"/>
    <n v="246"/>
    <n v="268"/>
    <n v="0"/>
    <n v="0"/>
    <n v="0"/>
    <n v="0"/>
    <n v="0"/>
    <n v="0"/>
    <n v="0"/>
    <n v="0"/>
    <n v="0"/>
    <n v="0"/>
    <n v="5309.9756097560976"/>
    <n v="5199.5820895522384"/>
    <n v="0"/>
    <n v="0"/>
    <n v="0"/>
    <n v="0"/>
    <n v="0"/>
    <n v="0"/>
    <n v="0"/>
    <n v="0"/>
    <n v="0"/>
    <n v="0"/>
    <n v="47789.780487804877"/>
    <n v="46796.238805970148"/>
    <n v="47789.780487804877"/>
    <n v="46796.238805970148"/>
    <n v="0"/>
    <n v="0"/>
    <n v="0"/>
    <n v="0"/>
    <n v="0"/>
    <n v="0"/>
    <n v="0"/>
    <n v="0"/>
    <n v="0"/>
    <n v="0"/>
    <n v="24"/>
    <n v="26"/>
    <n v="24"/>
    <n v="26"/>
    <n v="0"/>
    <n v="0"/>
    <n v="0"/>
    <n v="0"/>
    <n v="0"/>
    <n v="0"/>
    <n v="0"/>
    <n v="0"/>
    <n v="0"/>
    <n v="0"/>
    <n v="1146954.7317073171"/>
    <n v="1216702.2089552239"/>
    <n v="1146954.7317073171"/>
    <n v="1216702.2089552239"/>
  </r>
  <r>
    <x v="10"/>
    <s v="Moore Norman Technology Center                    "/>
    <m/>
    <n v="248606"/>
    <x v="10"/>
    <m/>
    <m/>
    <m/>
    <m/>
    <m/>
    <m/>
    <m/>
    <m/>
    <m/>
    <m/>
    <m/>
    <m/>
    <m/>
    <m/>
    <m/>
    <m/>
    <m/>
    <m/>
    <m/>
    <m/>
    <m/>
    <m/>
    <m/>
    <m/>
    <m/>
    <m/>
    <m/>
    <m/>
    <m/>
    <m/>
    <m/>
    <m/>
    <m/>
    <m/>
    <m/>
    <m/>
    <m/>
    <m/>
    <m/>
    <m/>
    <m/>
    <m/>
    <n v="47"/>
    <n v="51"/>
    <n v="0"/>
    <n v="0"/>
    <n v="1"/>
    <n v="1"/>
    <m/>
    <m/>
    <m/>
    <m/>
    <m/>
    <m/>
    <m/>
    <m/>
    <m/>
    <m/>
    <n v="2784924"/>
    <n v="2972513"/>
    <n v="0"/>
    <n v="0"/>
    <n v="0"/>
    <n v="0"/>
    <n v="0"/>
    <n v="0"/>
    <n v="0"/>
    <n v="0"/>
    <n v="0"/>
    <n v="0"/>
    <n v="482"/>
    <n v="522"/>
    <n v="0"/>
    <n v="0"/>
    <n v="0"/>
    <n v="0"/>
    <n v="0"/>
    <n v="0"/>
    <n v="0"/>
    <n v="0"/>
    <n v="0"/>
    <n v="0"/>
    <n v="5777.8506224066386"/>
    <n v="5694.469348659004"/>
    <n v="0"/>
    <n v="0"/>
    <n v="0"/>
    <n v="0"/>
    <n v="0"/>
    <n v="0"/>
    <n v="0"/>
    <n v="0"/>
    <n v="0"/>
    <n v="0"/>
    <n v="52000.655601659746"/>
    <n v="51250.224137931036"/>
    <n v="52000.655601659753"/>
    <n v="51250.224137931029"/>
    <n v="0"/>
    <n v="0"/>
    <n v="0"/>
    <n v="0"/>
    <n v="0"/>
    <n v="0"/>
    <n v="0"/>
    <n v="0"/>
    <n v="0"/>
    <n v="0"/>
    <n v="48"/>
    <n v="52"/>
    <n v="48"/>
    <n v="52"/>
    <n v="0"/>
    <n v="0"/>
    <n v="0"/>
    <n v="0"/>
    <n v="0"/>
    <n v="0"/>
    <n v="0"/>
    <n v="0"/>
    <n v="0"/>
    <n v="0"/>
    <n v="2496031.468879668"/>
    <n v="2665011.6551724137"/>
    <n v="2496031.468879668"/>
    <n v="2665011.6551724137"/>
  </r>
  <r>
    <x v="10"/>
    <s v="Northeast Technology Center-Afton                 "/>
    <m/>
    <n v="420459"/>
    <x v="10"/>
    <m/>
    <m/>
    <m/>
    <m/>
    <m/>
    <m/>
    <m/>
    <m/>
    <m/>
    <m/>
    <m/>
    <m/>
    <m/>
    <m/>
    <m/>
    <m/>
    <m/>
    <m/>
    <m/>
    <m/>
    <m/>
    <m/>
    <m/>
    <m/>
    <m/>
    <m/>
    <m/>
    <m/>
    <m/>
    <m/>
    <m/>
    <m/>
    <m/>
    <m/>
    <m/>
    <m/>
    <m/>
    <m/>
    <m/>
    <m/>
    <m/>
    <m/>
    <n v="14"/>
    <n v="14"/>
    <n v="0"/>
    <n v="0"/>
    <n v="2"/>
    <n v="2"/>
    <m/>
    <m/>
    <m/>
    <m/>
    <m/>
    <m/>
    <m/>
    <m/>
    <m/>
    <m/>
    <n v="923616"/>
    <n v="914928"/>
    <n v="0"/>
    <n v="0"/>
    <n v="0"/>
    <n v="0"/>
    <n v="0"/>
    <n v="0"/>
    <n v="0"/>
    <n v="0"/>
    <n v="0"/>
    <n v="0"/>
    <n v="164"/>
    <n v="164"/>
    <n v="0"/>
    <n v="0"/>
    <n v="0"/>
    <n v="0"/>
    <n v="0"/>
    <n v="0"/>
    <n v="0"/>
    <n v="0"/>
    <n v="0"/>
    <n v="0"/>
    <n v="5631.8048780487807"/>
    <n v="5578.8292682926831"/>
    <n v="0"/>
    <n v="0"/>
    <n v="0"/>
    <n v="0"/>
    <n v="0"/>
    <n v="0"/>
    <n v="0"/>
    <n v="0"/>
    <n v="0"/>
    <n v="0"/>
    <n v="50686.243902439026"/>
    <n v="50209.463414634149"/>
    <n v="50686.243902439026"/>
    <n v="50209.463414634149"/>
    <n v="0"/>
    <n v="0"/>
    <n v="0"/>
    <n v="0"/>
    <n v="0"/>
    <n v="0"/>
    <n v="0"/>
    <n v="0"/>
    <n v="0"/>
    <n v="0"/>
    <n v="16"/>
    <n v="16"/>
    <n v="16"/>
    <n v="16"/>
    <n v="0"/>
    <n v="0"/>
    <n v="0"/>
    <n v="0"/>
    <n v="0"/>
    <n v="0"/>
    <n v="0"/>
    <n v="0"/>
    <n v="0"/>
    <n v="0"/>
    <n v="810979.90243902442"/>
    <n v="803351.41463414638"/>
    <n v="810979.90243902442"/>
    <n v="803351.41463414638"/>
  </r>
  <r>
    <x v="10"/>
    <s v="Northeast Technology Center-Claremore"/>
    <m/>
    <n v="456560"/>
    <x v="10"/>
    <m/>
    <m/>
    <m/>
    <m/>
    <m/>
    <m/>
    <m/>
    <m/>
    <m/>
    <m/>
    <m/>
    <m/>
    <m/>
    <m/>
    <m/>
    <m/>
    <m/>
    <m/>
    <m/>
    <m/>
    <m/>
    <m/>
    <m/>
    <m/>
    <m/>
    <m/>
    <m/>
    <m/>
    <m/>
    <m/>
    <m/>
    <m/>
    <m/>
    <m/>
    <m/>
    <m/>
    <m/>
    <m/>
    <m/>
    <m/>
    <m/>
    <m/>
    <n v="6"/>
    <n v="6"/>
    <n v="0"/>
    <n v="0"/>
    <n v="2"/>
    <n v="2"/>
    <m/>
    <m/>
    <m/>
    <m/>
    <m/>
    <m/>
    <m/>
    <m/>
    <m/>
    <m/>
    <n v="450833"/>
    <n v="463933"/>
    <n v="0"/>
    <n v="0"/>
    <n v="0"/>
    <n v="0"/>
    <n v="0"/>
    <n v="0"/>
    <n v="0"/>
    <n v="0"/>
    <n v="0"/>
    <n v="0"/>
    <n v="84"/>
    <n v="84"/>
    <n v="0"/>
    <n v="0"/>
    <n v="0"/>
    <n v="0"/>
    <n v="0"/>
    <n v="0"/>
    <n v="0"/>
    <n v="0"/>
    <n v="0"/>
    <n v="0"/>
    <n v="5367.0595238095239"/>
    <n v="5523.0119047619046"/>
    <n v="0"/>
    <n v="0"/>
    <n v="0"/>
    <n v="0"/>
    <n v="0"/>
    <n v="0"/>
    <n v="0"/>
    <n v="0"/>
    <n v="0"/>
    <n v="0"/>
    <n v="48303.535714285717"/>
    <n v="49707.107142857145"/>
    <n v="48303.535714285717"/>
    <n v="49707.107142857145"/>
    <n v="0"/>
    <n v="0"/>
    <n v="0"/>
    <n v="0"/>
    <n v="0"/>
    <n v="0"/>
    <n v="0"/>
    <n v="0"/>
    <n v="0"/>
    <n v="0"/>
    <n v="8"/>
    <n v="8"/>
    <n v="8"/>
    <n v="8"/>
    <n v="0"/>
    <n v="0"/>
    <n v="0"/>
    <n v="0"/>
    <n v="0"/>
    <n v="0"/>
    <n v="0"/>
    <n v="0"/>
    <n v="0"/>
    <n v="0"/>
    <n v="386428.28571428574"/>
    <n v="397656.85714285716"/>
    <n v="386428.28571428574"/>
    <n v="397656.85714285716"/>
  </r>
  <r>
    <x v="10"/>
    <s v="Northeast Technology Center-Kansas                "/>
    <m/>
    <n v="432074"/>
    <x v="10"/>
    <m/>
    <m/>
    <m/>
    <m/>
    <m/>
    <m/>
    <m/>
    <m/>
    <m/>
    <m/>
    <m/>
    <m/>
    <m/>
    <m/>
    <m/>
    <m/>
    <m/>
    <m/>
    <m/>
    <m/>
    <m/>
    <m/>
    <m/>
    <m/>
    <m/>
    <m/>
    <m/>
    <m/>
    <m/>
    <m/>
    <m/>
    <m/>
    <m/>
    <m/>
    <m/>
    <m/>
    <m/>
    <m/>
    <m/>
    <m/>
    <m/>
    <m/>
    <n v="6"/>
    <n v="6"/>
    <n v="0"/>
    <n v="0"/>
    <n v="3"/>
    <n v="3"/>
    <m/>
    <m/>
    <m/>
    <m/>
    <m/>
    <m/>
    <m/>
    <m/>
    <m/>
    <m/>
    <n v="531946"/>
    <n v="539426"/>
    <n v="0"/>
    <n v="0"/>
    <n v="0"/>
    <n v="0"/>
    <n v="0"/>
    <n v="0"/>
    <n v="0"/>
    <n v="0"/>
    <n v="0"/>
    <n v="0"/>
    <n v="96"/>
    <n v="96"/>
    <n v="0"/>
    <n v="0"/>
    <n v="0"/>
    <n v="0"/>
    <n v="0"/>
    <n v="0"/>
    <n v="0"/>
    <n v="0"/>
    <n v="0"/>
    <n v="0"/>
    <n v="5541.104166666667"/>
    <n v="5619.020833333333"/>
    <n v="0"/>
    <n v="0"/>
    <n v="0"/>
    <n v="0"/>
    <n v="0"/>
    <n v="0"/>
    <n v="0"/>
    <n v="0"/>
    <n v="0"/>
    <n v="0"/>
    <n v="49869.9375"/>
    <n v="50571.1875"/>
    <n v="49869.9375"/>
    <n v="50571.1875"/>
    <n v="0"/>
    <n v="0"/>
    <n v="0"/>
    <n v="0"/>
    <n v="0"/>
    <n v="0"/>
    <n v="0"/>
    <n v="0"/>
    <n v="0"/>
    <n v="0"/>
    <n v="9"/>
    <n v="9"/>
    <n v="9"/>
    <n v="9"/>
    <n v="0"/>
    <n v="0"/>
    <n v="0"/>
    <n v="0"/>
    <n v="0"/>
    <n v="0"/>
    <n v="0"/>
    <n v="0"/>
    <n v="0"/>
    <n v="0"/>
    <n v="448829.4375"/>
    <n v="455140.6875"/>
    <n v="448829.4375"/>
    <n v="455140.6875"/>
  </r>
  <r>
    <x v="10"/>
    <s v="Northeast Technology Center-Pryor                 "/>
    <m/>
    <n v="418339"/>
    <x v="10"/>
    <m/>
    <m/>
    <m/>
    <m/>
    <m/>
    <m/>
    <m/>
    <m/>
    <m/>
    <m/>
    <m/>
    <m/>
    <m/>
    <m/>
    <m/>
    <m/>
    <m/>
    <m/>
    <m/>
    <m/>
    <m/>
    <m/>
    <m/>
    <m/>
    <m/>
    <m/>
    <m/>
    <m/>
    <m/>
    <m/>
    <m/>
    <m/>
    <m/>
    <m/>
    <m/>
    <m/>
    <m/>
    <m/>
    <m/>
    <m/>
    <m/>
    <m/>
    <n v="13"/>
    <n v="13"/>
    <n v="0"/>
    <n v="0"/>
    <n v="3"/>
    <n v="3"/>
    <m/>
    <m/>
    <m/>
    <m/>
    <m/>
    <m/>
    <m/>
    <m/>
    <m/>
    <m/>
    <n v="886550"/>
    <n v="915398"/>
    <n v="0"/>
    <n v="0"/>
    <n v="0"/>
    <n v="0"/>
    <n v="0"/>
    <n v="0"/>
    <n v="0"/>
    <n v="0"/>
    <n v="0"/>
    <n v="0"/>
    <n v="166"/>
    <n v="166"/>
    <n v="0"/>
    <n v="0"/>
    <n v="0"/>
    <n v="0"/>
    <n v="0"/>
    <n v="0"/>
    <n v="0"/>
    <n v="0"/>
    <n v="0"/>
    <n v="0"/>
    <n v="5340.6626506024095"/>
    <n v="5514.4457831325299"/>
    <n v="0"/>
    <n v="0"/>
    <n v="0"/>
    <n v="0"/>
    <n v="0"/>
    <n v="0"/>
    <n v="0"/>
    <n v="0"/>
    <n v="0"/>
    <n v="0"/>
    <n v="48065.963855421687"/>
    <n v="49630.012048192766"/>
    <n v="48065.963855421687"/>
    <n v="49630.012048192766"/>
    <n v="0"/>
    <n v="0"/>
    <n v="0"/>
    <n v="0"/>
    <n v="0"/>
    <n v="0"/>
    <n v="0"/>
    <n v="0"/>
    <n v="0"/>
    <n v="0"/>
    <n v="16"/>
    <n v="16"/>
    <n v="16"/>
    <n v="16"/>
    <n v="0"/>
    <n v="0"/>
    <n v="0"/>
    <n v="0"/>
    <n v="0"/>
    <n v="0"/>
    <n v="0"/>
    <n v="0"/>
    <n v="0"/>
    <n v="0"/>
    <n v="769055.42168674699"/>
    <n v="794080.19277108426"/>
    <n v="769055.42168674699"/>
    <n v="794080.19277108426"/>
  </r>
  <r>
    <x v="10"/>
    <s v="Northwest Technology Center-Alva                  "/>
    <m/>
    <n v="366623"/>
    <x v="10"/>
    <m/>
    <m/>
    <m/>
    <m/>
    <m/>
    <m/>
    <m/>
    <m/>
    <m/>
    <m/>
    <m/>
    <m/>
    <m/>
    <m/>
    <m/>
    <m/>
    <m/>
    <m/>
    <m/>
    <m/>
    <m/>
    <m/>
    <m/>
    <m/>
    <m/>
    <m/>
    <m/>
    <m/>
    <m/>
    <m/>
    <m/>
    <m/>
    <m/>
    <m/>
    <m/>
    <m/>
    <m/>
    <m/>
    <m/>
    <m/>
    <m/>
    <m/>
    <n v="8"/>
    <n v="8"/>
    <n v="0"/>
    <n v="0"/>
    <n v="2"/>
    <n v="2"/>
    <m/>
    <m/>
    <m/>
    <m/>
    <m/>
    <m/>
    <m/>
    <m/>
    <m/>
    <m/>
    <n v="564484"/>
    <n v="565324"/>
    <n v="0"/>
    <n v="0"/>
    <n v="0"/>
    <n v="0"/>
    <n v="0"/>
    <n v="0"/>
    <n v="0"/>
    <n v="0"/>
    <n v="0"/>
    <n v="0"/>
    <n v="104"/>
    <n v="104"/>
    <n v="0"/>
    <n v="0"/>
    <n v="0"/>
    <n v="0"/>
    <n v="0"/>
    <n v="0"/>
    <n v="0"/>
    <n v="0"/>
    <n v="0"/>
    <n v="0"/>
    <n v="5427.7307692307695"/>
    <n v="5435.8076923076924"/>
    <n v="0"/>
    <n v="0"/>
    <n v="0"/>
    <n v="0"/>
    <n v="0"/>
    <n v="0"/>
    <n v="0"/>
    <n v="0"/>
    <n v="0"/>
    <n v="0"/>
    <n v="48849.576923076922"/>
    <n v="48922.269230769234"/>
    <n v="48849.576923076922"/>
    <n v="48922.269230769234"/>
    <n v="0"/>
    <n v="0"/>
    <n v="0"/>
    <n v="0"/>
    <n v="0"/>
    <n v="0"/>
    <n v="0"/>
    <n v="0"/>
    <n v="0"/>
    <n v="0"/>
    <n v="10"/>
    <n v="10"/>
    <n v="10"/>
    <n v="10"/>
    <n v="0"/>
    <n v="0"/>
    <n v="0"/>
    <n v="0"/>
    <n v="0"/>
    <n v="0"/>
    <n v="0"/>
    <n v="0"/>
    <n v="0"/>
    <n v="0"/>
    <n v="488495.76923076925"/>
    <n v="489222.69230769237"/>
    <n v="488495.76923076925"/>
    <n v="489222.69230769237"/>
  </r>
  <r>
    <x v="10"/>
    <s v="Northwest Technology Center-Fairview              "/>
    <m/>
    <n v="407601"/>
    <x v="10"/>
    <m/>
    <m/>
    <m/>
    <m/>
    <m/>
    <m/>
    <m/>
    <m/>
    <m/>
    <m/>
    <m/>
    <m/>
    <m/>
    <m/>
    <m/>
    <m/>
    <m/>
    <m/>
    <m/>
    <m/>
    <m/>
    <m/>
    <m/>
    <m/>
    <m/>
    <m/>
    <m/>
    <m/>
    <m/>
    <m/>
    <m/>
    <m/>
    <m/>
    <m/>
    <m/>
    <m/>
    <m/>
    <m/>
    <m/>
    <m/>
    <m/>
    <m/>
    <n v="7"/>
    <n v="6"/>
    <n v="0"/>
    <n v="0"/>
    <n v="0"/>
    <n v="0"/>
    <m/>
    <m/>
    <m/>
    <m/>
    <m/>
    <m/>
    <m/>
    <m/>
    <m/>
    <m/>
    <n v="367909"/>
    <n v="314322"/>
    <n v="0"/>
    <n v="0"/>
    <n v="0"/>
    <n v="0"/>
    <n v="0"/>
    <n v="0"/>
    <n v="0"/>
    <n v="0"/>
    <n v="0"/>
    <n v="0"/>
    <n v="70"/>
    <n v="60"/>
    <n v="0"/>
    <n v="0"/>
    <n v="0"/>
    <n v="0"/>
    <n v="0"/>
    <n v="0"/>
    <n v="0"/>
    <n v="0"/>
    <n v="0"/>
    <n v="0"/>
    <n v="5255.8428571428567"/>
    <n v="5238.7"/>
    <n v="0"/>
    <n v="0"/>
    <n v="0"/>
    <n v="0"/>
    <n v="0"/>
    <n v="0"/>
    <n v="0"/>
    <n v="0"/>
    <n v="0"/>
    <n v="0"/>
    <n v="47302.585714285713"/>
    <n v="47148.299999999996"/>
    <n v="47302.585714285713"/>
    <n v="47148.299999999996"/>
    <n v="0"/>
    <n v="0"/>
    <n v="0"/>
    <n v="0"/>
    <n v="0"/>
    <n v="0"/>
    <n v="0"/>
    <n v="0"/>
    <n v="0"/>
    <n v="0"/>
    <n v="7"/>
    <n v="6"/>
    <n v="7"/>
    <n v="6"/>
    <n v="0"/>
    <n v="0"/>
    <n v="0"/>
    <n v="0"/>
    <n v="0"/>
    <n v="0"/>
    <n v="0"/>
    <n v="0"/>
    <n v="0"/>
    <n v="0"/>
    <n v="331118.09999999998"/>
    <n v="282889.8"/>
    <n v="331118.09999999998"/>
    <n v="282889.8"/>
  </r>
  <r>
    <x v="10"/>
    <s v="Pioneer Technology Center                         "/>
    <m/>
    <n v="364627"/>
    <x v="10"/>
    <m/>
    <m/>
    <m/>
    <m/>
    <m/>
    <m/>
    <m/>
    <m/>
    <m/>
    <m/>
    <m/>
    <m/>
    <m/>
    <m/>
    <m/>
    <m/>
    <m/>
    <m/>
    <m/>
    <m/>
    <m/>
    <m/>
    <m/>
    <m/>
    <m/>
    <m/>
    <m/>
    <m/>
    <m/>
    <m/>
    <m/>
    <m/>
    <m/>
    <m/>
    <m/>
    <m/>
    <m/>
    <m/>
    <m/>
    <m/>
    <m/>
    <m/>
    <n v="11"/>
    <n v="11"/>
    <n v="0"/>
    <n v="0"/>
    <n v="10"/>
    <n v="10"/>
    <m/>
    <m/>
    <m/>
    <m/>
    <m/>
    <m/>
    <m/>
    <m/>
    <m/>
    <m/>
    <n v="1095666"/>
    <n v="1113266"/>
    <n v="0"/>
    <n v="0"/>
    <n v="0"/>
    <n v="0"/>
    <n v="0"/>
    <n v="0"/>
    <n v="0"/>
    <n v="0"/>
    <n v="0"/>
    <n v="0"/>
    <n v="230"/>
    <n v="230"/>
    <n v="0"/>
    <n v="0"/>
    <n v="0"/>
    <n v="0"/>
    <n v="0"/>
    <n v="0"/>
    <n v="0"/>
    <n v="0"/>
    <n v="0"/>
    <n v="0"/>
    <n v="4763.7652173913048"/>
    <n v="4840.2869565217388"/>
    <n v="0"/>
    <n v="0"/>
    <n v="0"/>
    <n v="0"/>
    <n v="0"/>
    <n v="0"/>
    <n v="0"/>
    <n v="0"/>
    <n v="0"/>
    <n v="0"/>
    <n v="42873.886956521746"/>
    <n v="43562.582608695651"/>
    <n v="42873.886956521746"/>
    <n v="43562.582608695651"/>
    <n v="0"/>
    <n v="0"/>
    <n v="0"/>
    <n v="0"/>
    <n v="0"/>
    <n v="0"/>
    <n v="0"/>
    <n v="0"/>
    <n v="0"/>
    <n v="0"/>
    <n v="21"/>
    <n v="21"/>
    <n v="21"/>
    <n v="21"/>
    <n v="0"/>
    <n v="0"/>
    <n v="0"/>
    <n v="0"/>
    <n v="0"/>
    <n v="0"/>
    <n v="0"/>
    <n v="0"/>
    <n v="0"/>
    <n v="0"/>
    <n v="900351.6260869567"/>
    <n v="914814.23478260869"/>
    <n v="900351.6260869567"/>
    <n v="914814.23478260869"/>
  </r>
  <r>
    <x v="10"/>
    <s v="Pontotoc Technology Center                        "/>
    <m/>
    <n v="206905"/>
    <x v="10"/>
    <m/>
    <m/>
    <m/>
    <m/>
    <m/>
    <m/>
    <m/>
    <m/>
    <m/>
    <m/>
    <m/>
    <m/>
    <m/>
    <m/>
    <m/>
    <m/>
    <m/>
    <m/>
    <m/>
    <m/>
    <m/>
    <m/>
    <m/>
    <m/>
    <m/>
    <m/>
    <m/>
    <m/>
    <m/>
    <m/>
    <m/>
    <m/>
    <m/>
    <m/>
    <m/>
    <m/>
    <m/>
    <m/>
    <m/>
    <m/>
    <m/>
    <m/>
    <n v="6"/>
    <n v="8"/>
    <n v="1"/>
    <n v="0"/>
    <n v="2"/>
    <n v="3"/>
    <m/>
    <m/>
    <m/>
    <m/>
    <m/>
    <m/>
    <m/>
    <m/>
    <m/>
    <m/>
    <n v="432719"/>
    <n v="539500"/>
    <n v="0"/>
    <n v="0"/>
    <n v="0"/>
    <n v="0"/>
    <n v="0"/>
    <n v="0"/>
    <n v="0"/>
    <n v="0"/>
    <n v="0"/>
    <n v="0"/>
    <n v="95"/>
    <n v="116"/>
    <n v="0"/>
    <n v="0"/>
    <n v="0"/>
    <n v="0"/>
    <n v="0"/>
    <n v="0"/>
    <n v="0"/>
    <n v="0"/>
    <n v="0"/>
    <n v="0"/>
    <n v="4554.9368421052632"/>
    <n v="4650.8620689655172"/>
    <n v="0"/>
    <n v="0"/>
    <n v="0"/>
    <n v="0"/>
    <n v="0"/>
    <n v="0"/>
    <n v="0"/>
    <n v="0"/>
    <n v="0"/>
    <n v="0"/>
    <n v="40994.431578947369"/>
    <n v="41857.758620689652"/>
    <n v="40994.431578947369"/>
    <n v="41857.758620689652"/>
    <n v="0"/>
    <n v="0"/>
    <n v="0"/>
    <n v="0"/>
    <n v="0"/>
    <n v="0"/>
    <n v="0"/>
    <n v="0"/>
    <n v="0"/>
    <n v="0"/>
    <n v="9"/>
    <n v="11"/>
    <n v="9"/>
    <n v="11"/>
    <n v="0"/>
    <n v="0"/>
    <n v="0"/>
    <n v="0"/>
    <n v="0"/>
    <n v="0"/>
    <n v="0"/>
    <n v="0"/>
    <n v="0"/>
    <n v="0"/>
    <n v="368949.8842105263"/>
    <n v="460435.3448275862"/>
    <n v="368949.8842105263"/>
    <n v="460435.3448275862"/>
  </r>
  <r>
    <x v="10"/>
    <s v="Red River Technology Center                       "/>
    <m/>
    <n v="250993"/>
    <x v="10"/>
    <m/>
    <m/>
    <m/>
    <m/>
    <m/>
    <m/>
    <m/>
    <m/>
    <m/>
    <m/>
    <m/>
    <m/>
    <m/>
    <m/>
    <m/>
    <m/>
    <m/>
    <m/>
    <m/>
    <m/>
    <m/>
    <m/>
    <m/>
    <m/>
    <m/>
    <m/>
    <m/>
    <m/>
    <m/>
    <m/>
    <m/>
    <m/>
    <m/>
    <m/>
    <m/>
    <m/>
    <m/>
    <m/>
    <m/>
    <m/>
    <m/>
    <m/>
    <n v="18"/>
    <n v="17"/>
    <n v="1"/>
    <n v="1"/>
    <n v="3"/>
    <n v="3"/>
    <m/>
    <m/>
    <m/>
    <m/>
    <m/>
    <m/>
    <m/>
    <m/>
    <m/>
    <m/>
    <n v="1164539"/>
    <n v="1135626"/>
    <n v="0"/>
    <n v="0"/>
    <n v="0"/>
    <n v="0"/>
    <n v="0"/>
    <n v="0"/>
    <n v="0"/>
    <n v="0"/>
    <n v="0"/>
    <n v="0"/>
    <n v="227"/>
    <n v="217"/>
    <n v="0"/>
    <n v="0"/>
    <n v="0"/>
    <n v="0"/>
    <n v="0"/>
    <n v="0"/>
    <n v="0"/>
    <n v="0"/>
    <n v="0"/>
    <n v="0"/>
    <n v="5130.1277533039647"/>
    <n v="5233.2995391705072"/>
    <n v="0"/>
    <n v="0"/>
    <n v="0"/>
    <n v="0"/>
    <n v="0"/>
    <n v="0"/>
    <n v="0"/>
    <n v="0"/>
    <n v="0"/>
    <n v="0"/>
    <n v="46171.149779735686"/>
    <n v="47099.695852534562"/>
    <n v="46171.149779735686"/>
    <n v="47099.695852534562"/>
    <n v="0"/>
    <n v="0"/>
    <n v="0"/>
    <n v="0"/>
    <n v="0"/>
    <n v="0"/>
    <n v="0"/>
    <n v="0"/>
    <n v="0"/>
    <n v="0"/>
    <n v="22"/>
    <n v="21"/>
    <n v="22"/>
    <n v="21"/>
    <n v="0"/>
    <n v="0"/>
    <n v="0"/>
    <n v="0"/>
    <n v="0"/>
    <n v="0"/>
    <n v="0"/>
    <n v="0"/>
    <n v="0"/>
    <n v="0"/>
    <n v="1015765.295154185"/>
    <n v="989093.61290322582"/>
    <n v="1015765.295154185"/>
    <n v="989093.61290322582"/>
  </r>
  <r>
    <x v="10"/>
    <s v="Southern Oklahoma Technology Center               "/>
    <m/>
    <n v="365198"/>
    <x v="10"/>
    <m/>
    <m/>
    <m/>
    <m/>
    <m/>
    <m/>
    <m/>
    <m/>
    <m/>
    <m/>
    <m/>
    <m/>
    <m/>
    <m/>
    <m/>
    <m/>
    <m/>
    <m/>
    <m/>
    <m/>
    <m/>
    <m/>
    <m/>
    <m/>
    <m/>
    <m/>
    <m/>
    <m/>
    <m/>
    <m/>
    <m/>
    <m/>
    <m/>
    <m/>
    <m/>
    <m/>
    <m/>
    <m/>
    <m/>
    <m/>
    <m/>
    <m/>
    <n v="4"/>
    <n v="5"/>
    <n v="0"/>
    <n v="0"/>
    <n v="23"/>
    <n v="21"/>
    <m/>
    <m/>
    <m/>
    <m/>
    <m/>
    <m/>
    <m/>
    <m/>
    <m/>
    <m/>
    <n v="1492456"/>
    <n v="1467723"/>
    <n v="0"/>
    <n v="0"/>
    <n v="0"/>
    <n v="0"/>
    <n v="0"/>
    <n v="0"/>
    <n v="0"/>
    <n v="0"/>
    <n v="0"/>
    <n v="0"/>
    <n v="316"/>
    <n v="302"/>
    <n v="0"/>
    <n v="0"/>
    <n v="0"/>
    <n v="0"/>
    <n v="0"/>
    <n v="0"/>
    <n v="0"/>
    <n v="0"/>
    <n v="0"/>
    <n v="0"/>
    <n v="4722.9620253164558"/>
    <n v="4860.0099337748343"/>
    <n v="0"/>
    <n v="0"/>
    <n v="0"/>
    <n v="0"/>
    <n v="0"/>
    <n v="0"/>
    <n v="0"/>
    <n v="0"/>
    <n v="0"/>
    <n v="0"/>
    <n v="42506.6582278481"/>
    <n v="43740.089403973507"/>
    <n v="42506.658227848093"/>
    <n v="43740.089403973507"/>
    <n v="0"/>
    <n v="0"/>
    <n v="0"/>
    <n v="0"/>
    <n v="0"/>
    <n v="0"/>
    <n v="0"/>
    <n v="0"/>
    <n v="0"/>
    <n v="0"/>
    <n v="27"/>
    <n v="26"/>
    <n v="27"/>
    <n v="26"/>
    <n v="0"/>
    <n v="0"/>
    <n v="0"/>
    <n v="0"/>
    <n v="0"/>
    <n v="0"/>
    <n v="0"/>
    <n v="0"/>
    <n v="0"/>
    <n v="0"/>
    <n v="1147679.7721518986"/>
    <n v="1137242.3245033112"/>
    <n v="1147679.7721518986"/>
    <n v="1137242.3245033112"/>
  </r>
  <r>
    <x v="10"/>
    <s v="Southwest Technology Center                       "/>
    <m/>
    <n v="368364"/>
    <x v="10"/>
    <m/>
    <m/>
    <m/>
    <m/>
    <m/>
    <m/>
    <m/>
    <m/>
    <m/>
    <m/>
    <m/>
    <m/>
    <m/>
    <m/>
    <m/>
    <m/>
    <m/>
    <m/>
    <m/>
    <m/>
    <m/>
    <m/>
    <m/>
    <m/>
    <m/>
    <m/>
    <m/>
    <m/>
    <m/>
    <m/>
    <m/>
    <m/>
    <m/>
    <m/>
    <m/>
    <m/>
    <m/>
    <m/>
    <m/>
    <m/>
    <m/>
    <m/>
    <n v="8"/>
    <n v="8"/>
    <n v="2"/>
    <n v="3"/>
    <n v="5"/>
    <n v="4"/>
    <m/>
    <m/>
    <m/>
    <m/>
    <m/>
    <m/>
    <m/>
    <m/>
    <m/>
    <m/>
    <n v="723692"/>
    <n v="744767"/>
    <n v="0"/>
    <n v="0"/>
    <n v="0"/>
    <n v="0"/>
    <n v="0"/>
    <n v="0"/>
    <n v="0"/>
    <n v="0"/>
    <n v="0"/>
    <n v="0"/>
    <n v="162"/>
    <n v="161"/>
    <n v="0"/>
    <n v="0"/>
    <n v="0"/>
    <n v="0"/>
    <n v="0"/>
    <n v="0"/>
    <n v="0"/>
    <n v="0"/>
    <n v="0"/>
    <n v="0"/>
    <n v="4467.2345679012342"/>
    <n v="4625.8819875776398"/>
    <n v="0"/>
    <n v="0"/>
    <n v="0"/>
    <n v="0"/>
    <n v="0"/>
    <n v="0"/>
    <n v="0"/>
    <n v="0"/>
    <n v="0"/>
    <n v="0"/>
    <n v="40205.111111111109"/>
    <n v="41632.937888198758"/>
    <n v="40205.111111111109"/>
    <n v="41632.937888198758"/>
    <n v="0"/>
    <n v="0"/>
    <n v="0"/>
    <n v="0"/>
    <n v="0"/>
    <n v="0"/>
    <n v="0"/>
    <n v="0"/>
    <n v="0"/>
    <n v="0"/>
    <n v="15"/>
    <n v="15"/>
    <n v="15"/>
    <n v="15"/>
    <n v="0"/>
    <n v="0"/>
    <n v="0"/>
    <n v="0"/>
    <n v="0"/>
    <n v="0"/>
    <n v="0"/>
    <n v="0"/>
    <n v="0"/>
    <n v="0"/>
    <n v="603076.66666666663"/>
    <n v="624494.06832298136"/>
    <n v="603076.66666666663"/>
    <n v="624494.06832298136"/>
  </r>
  <r>
    <x v="10"/>
    <s v="Tri County Technology Center                      "/>
    <m/>
    <n v="418287"/>
    <x v="10"/>
    <m/>
    <m/>
    <m/>
    <m/>
    <m/>
    <m/>
    <m/>
    <m/>
    <m/>
    <m/>
    <m/>
    <m/>
    <m/>
    <m/>
    <m/>
    <m/>
    <m/>
    <m/>
    <m/>
    <m/>
    <m/>
    <m/>
    <m/>
    <m/>
    <m/>
    <m/>
    <m/>
    <m/>
    <m/>
    <m/>
    <m/>
    <m/>
    <m/>
    <m/>
    <m/>
    <m/>
    <m/>
    <m/>
    <m/>
    <m/>
    <m/>
    <m/>
    <n v="21"/>
    <n v="19"/>
    <n v="9"/>
    <n v="7"/>
    <n v="1"/>
    <n v="1"/>
    <m/>
    <m/>
    <m/>
    <m/>
    <m/>
    <m/>
    <m/>
    <m/>
    <m/>
    <m/>
    <n v="1688020"/>
    <n v="1485168"/>
    <n v="0"/>
    <n v="0"/>
    <n v="0"/>
    <n v="0"/>
    <n v="0"/>
    <n v="0"/>
    <n v="0"/>
    <n v="0"/>
    <n v="0"/>
    <n v="0"/>
    <n v="321"/>
    <n v="279"/>
    <n v="0"/>
    <n v="0"/>
    <n v="0"/>
    <n v="0"/>
    <n v="0"/>
    <n v="0"/>
    <n v="0"/>
    <n v="0"/>
    <n v="0"/>
    <n v="0"/>
    <n v="5258.6292834890965"/>
    <n v="5323.1827956989246"/>
    <n v="0"/>
    <n v="0"/>
    <n v="0"/>
    <n v="0"/>
    <n v="0"/>
    <n v="0"/>
    <n v="0"/>
    <n v="0"/>
    <n v="0"/>
    <n v="0"/>
    <n v="47327.663551401871"/>
    <n v="47908.645161290318"/>
    <n v="47327.663551401871"/>
    <n v="47908.645161290318"/>
    <n v="0"/>
    <n v="0"/>
    <n v="0"/>
    <n v="0"/>
    <n v="0"/>
    <n v="0"/>
    <n v="0"/>
    <n v="0"/>
    <n v="0"/>
    <n v="0"/>
    <n v="31"/>
    <n v="27"/>
    <n v="31"/>
    <n v="27"/>
    <n v="0"/>
    <n v="0"/>
    <n v="0"/>
    <n v="0"/>
    <n v="0"/>
    <n v="0"/>
    <n v="0"/>
    <n v="0"/>
    <n v="0"/>
    <n v="0"/>
    <n v="1467157.5700934581"/>
    <n v="1293533.4193548386"/>
    <n v="1467157.5700934581"/>
    <n v="1293533.4193548386"/>
  </r>
  <r>
    <x v="10"/>
    <s v="Tulsa County Area Voc Tech School Dist 18-Peoria  "/>
    <m/>
    <n v="207607"/>
    <x v="10"/>
    <m/>
    <m/>
    <m/>
    <m/>
    <m/>
    <m/>
    <m/>
    <m/>
    <m/>
    <m/>
    <m/>
    <m/>
    <m/>
    <m/>
    <m/>
    <m/>
    <m/>
    <m/>
    <m/>
    <m/>
    <m/>
    <m/>
    <m/>
    <m/>
    <m/>
    <m/>
    <m/>
    <m/>
    <m/>
    <m/>
    <m/>
    <m/>
    <m/>
    <m/>
    <m/>
    <m/>
    <m/>
    <m/>
    <m/>
    <m/>
    <m/>
    <m/>
    <m/>
    <n v="0"/>
    <n v="20"/>
    <n v="23"/>
    <n v="2"/>
    <n v="1"/>
    <m/>
    <m/>
    <m/>
    <m/>
    <m/>
    <m/>
    <m/>
    <m/>
    <m/>
    <m/>
    <n v="1182746.42"/>
    <n v="1332235"/>
    <n v="0"/>
    <n v="0"/>
    <n v="0"/>
    <n v="0"/>
    <n v="0"/>
    <n v="0"/>
    <n v="0"/>
    <n v="0"/>
    <n v="0"/>
    <n v="0"/>
    <n v="244"/>
    <n v="265"/>
    <n v="0"/>
    <n v="0"/>
    <n v="0"/>
    <n v="0"/>
    <n v="0"/>
    <n v="0"/>
    <n v="0"/>
    <n v="0"/>
    <n v="0"/>
    <n v="0"/>
    <n v="4847.321393442623"/>
    <n v="5027.3018867924529"/>
    <n v="0"/>
    <n v="0"/>
    <n v="0"/>
    <n v="0"/>
    <n v="0"/>
    <n v="0"/>
    <n v="0"/>
    <n v="0"/>
    <n v="0"/>
    <n v="0"/>
    <n v="43625.892540983608"/>
    <n v="45245.716981132078"/>
    <n v="43625.892540983608"/>
    <n v="45245.716981132078"/>
    <n v="0"/>
    <n v="0"/>
    <n v="0"/>
    <n v="0"/>
    <n v="0"/>
    <n v="0"/>
    <n v="0"/>
    <n v="0"/>
    <n v="0"/>
    <n v="0"/>
    <n v="22"/>
    <n v="24"/>
    <n v="22"/>
    <n v="24"/>
    <n v="0"/>
    <n v="0"/>
    <n v="0"/>
    <n v="0"/>
    <n v="0"/>
    <n v="0"/>
    <n v="0"/>
    <n v="0"/>
    <n v="0"/>
    <n v="0"/>
    <n v="959769.63590163935"/>
    <n v="1085897.2075471699"/>
    <n v="959769.63590163935"/>
    <n v="1085897.2075471699"/>
  </r>
  <r>
    <x v="10"/>
    <s v="Tulsa Technology Center-Broken Arrow Campus       "/>
    <m/>
    <n v="261393"/>
    <x v="10"/>
    <m/>
    <m/>
    <m/>
    <m/>
    <m/>
    <m/>
    <m/>
    <m/>
    <m/>
    <m/>
    <m/>
    <m/>
    <m/>
    <m/>
    <m/>
    <m/>
    <m/>
    <m/>
    <m/>
    <m/>
    <m/>
    <m/>
    <m/>
    <m/>
    <m/>
    <m/>
    <m/>
    <m/>
    <m/>
    <m/>
    <m/>
    <m/>
    <m/>
    <m/>
    <m/>
    <m/>
    <m/>
    <m/>
    <m/>
    <m/>
    <m/>
    <m/>
    <m/>
    <n v="0"/>
    <n v="27"/>
    <n v="30"/>
    <m/>
    <n v="0"/>
    <m/>
    <m/>
    <m/>
    <m/>
    <m/>
    <m/>
    <m/>
    <m/>
    <m/>
    <m/>
    <n v="1405937.62"/>
    <n v="1675930"/>
    <n v="0"/>
    <n v="0"/>
    <n v="0"/>
    <n v="0"/>
    <n v="0"/>
    <n v="0"/>
    <n v="0"/>
    <n v="0"/>
    <n v="0"/>
    <n v="0"/>
    <n v="297"/>
    <n v="330"/>
    <n v="0"/>
    <n v="0"/>
    <n v="0"/>
    <n v="0"/>
    <n v="0"/>
    <n v="0"/>
    <n v="0"/>
    <n v="0"/>
    <n v="0"/>
    <n v="0"/>
    <n v="4733.7967003367003"/>
    <n v="5078.575757575758"/>
    <n v="0"/>
    <n v="0"/>
    <n v="0"/>
    <n v="0"/>
    <n v="0"/>
    <n v="0"/>
    <n v="0"/>
    <n v="0"/>
    <n v="0"/>
    <n v="0"/>
    <n v="42604.170303030303"/>
    <n v="45707.181818181823"/>
    <n v="42604.170303030303"/>
    <n v="45707.181818181816"/>
    <n v="0"/>
    <n v="0"/>
    <n v="0"/>
    <n v="0"/>
    <n v="0"/>
    <n v="0"/>
    <n v="0"/>
    <n v="0"/>
    <n v="0"/>
    <n v="0"/>
    <n v="27"/>
    <n v="30"/>
    <n v="27"/>
    <n v="30"/>
    <n v="0"/>
    <n v="0"/>
    <n v="0"/>
    <n v="0"/>
    <n v="0"/>
    <n v="0"/>
    <n v="0"/>
    <n v="0"/>
    <n v="0"/>
    <n v="0"/>
    <n v="1150312.5981818181"/>
    <n v="1371215.4545454546"/>
    <n v="1150312.5981818181"/>
    <n v="1371215.4545454546"/>
  </r>
  <r>
    <x v="10"/>
    <s v="Tulsa Technology Center-Lemley Campus             "/>
    <s v="Met the criteria for Technical Institute or College 1 in 2013-14 and 2014-15."/>
    <n v="261375"/>
    <x v="10"/>
    <m/>
    <m/>
    <m/>
    <m/>
    <m/>
    <m/>
    <m/>
    <m/>
    <m/>
    <m/>
    <m/>
    <m/>
    <m/>
    <m/>
    <m/>
    <m/>
    <m/>
    <m/>
    <m/>
    <m/>
    <m/>
    <m/>
    <m/>
    <m/>
    <m/>
    <m/>
    <m/>
    <m/>
    <m/>
    <m/>
    <m/>
    <m/>
    <m/>
    <m/>
    <m/>
    <m/>
    <m/>
    <m/>
    <m/>
    <m/>
    <m/>
    <m/>
    <n v="1"/>
    <n v="0"/>
    <n v="60"/>
    <n v="65"/>
    <n v="1"/>
    <n v="0"/>
    <m/>
    <m/>
    <m/>
    <m/>
    <m/>
    <m/>
    <m/>
    <m/>
    <m/>
    <m/>
    <n v="3486414.78"/>
    <n v="3787245"/>
    <n v="0"/>
    <n v="0"/>
    <n v="0"/>
    <n v="0"/>
    <n v="0"/>
    <n v="0"/>
    <n v="0"/>
    <n v="0"/>
    <n v="0"/>
    <n v="0"/>
    <n v="682"/>
    <n v="715"/>
    <n v="0"/>
    <n v="0"/>
    <n v="0"/>
    <n v="0"/>
    <n v="0"/>
    <n v="0"/>
    <n v="0"/>
    <n v="0"/>
    <n v="0"/>
    <n v="0"/>
    <n v="5112.0451319648091"/>
    <n v="5296.8461538461543"/>
    <n v="0"/>
    <n v="0"/>
    <n v="0"/>
    <n v="0"/>
    <n v="0"/>
    <n v="0"/>
    <n v="0"/>
    <n v="0"/>
    <n v="0"/>
    <n v="0"/>
    <n v="46008.406187683286"/>
    <n v="47671.61538461539"/>
    <n v="46008.406187683286"/>
    <n v="47671.61538461539"/>
    <n v="0"/>
    <n v="0"/>
    <n v="0"/>
    <n v="0"/>
    <n v="0"/>
    <n v="0"/>
    <n v="0"/>
    <n v="0"/>
    <n v="0"/>
    <n v="0"/>
    <n v="62"/>
    <n v="65"/>
    <n v="62"/>
    <n v="65"/>
    <n v="0"/>
    <n v="0"/>
    <n v="0"/>
    <n v="0"/>
    <n v="0"/>
    <n v="0"/>
    <n v="0"/>
    <n v="0"/>
    <n v="0"/>
    <n v="0"/>
    <n v="2852521.1836363636"/>
    <n v="3098655.0000000005"/>
    <n v="2852521.1836363636"/>
    <n v="3098655.0000000005"/>
  </r>
  <r>
    <x v="10"/>
    <s v="Tulsa Technology Center-Owasso  NEW"/>
    <m/>
    <n v="482264"/>
    <x v="10"/>
    <m/>
    <m/>
    <m/>
    <m/>
    <m/>
    <m/>
    <m/>
    <m/>
    <m/>
    <m/>
    <m/>
    <m/>
    <m/>
    <m/>
    <m/>
    <m/>
    <m/>
    <m/>
    <m/>
    <m/>
    <m/>
    <m/>
    <m/>
    <m/>
    <m/>
    <m/>
    <m/>
    <m/>
    <m/>
    <m/>
    <m/>
    <m/>
    <m/>
    <m/>
    <m/>
    <m/>
    <m/>
    <m/>
    <m/>
    <m/>
    <m/>
    <m/>
    <m/>
    <n v="0"/>
    <m/>
    <n v="13"/>
    <m/>
    <n v="0"/>
    <m/>
    <m/>
    <m/>
    <m/>
    <m/>
    <m/>
    <m/>
    <m/>
    <m/>
    <m/>
    <m/>
    <n v="724600"/>
    <n v="0"/>
    <n v="0"/>
    <n v="0"/>
    <n v="0"/>
    <n v="0"/>
    <n v="0"/>
    <n v="0"/>
    <n v="0"/>
    <n v="0"/>
    <n v="0"/>
    <n v="0"/>
    <n v="143"/>
    <n v="0"/>
    <n v="0"/>
    <n v="0"/>
    <n v="0"/>
    <n v="0"/>
    <n v="0"/>
    <n v="0"/>
    <n v="0"/>
    <n v="0"/>
    <n v="0"/>
    <n v="0"/>
    <n v="5067.1328671328674"/>
    <n v="0"/>
    <n v="0"/>
    <n v="0"/>
    <n v="0"/>
    <n v="0"/>
    <n v="0"/>
    <n v="0"/>
    <n v="0"/>
    <n v="0"/>
    <n v="0"/>
    <n v="0"/>
    <n v="45604.195804195806"/>
    <n v="0"/>
    <n v="45604.195804195813"/>
    <n v="0"/>
    <n v="0"/>
    <n v="0"/>
    <n v="0"/>
    <n v="0"/>
    <n v="0"/>
    <n v="0"/>
    <n v="0"/>
    <n v="0"/>
    <n v="0"/>
    <n v="0"/>
    <n v="13"/>
    <n v="0"/>
    <n v="13"/>
    <n v="0"/>
    <n v="0"/>
    <n v="0"/>
    <n v="0"/>
    <n v="0"/>
    <n v="0"/>
    <n v="0"/>
    <n v="0"/>
    <n v="0"/>
    <n v="0"/>
    <n v="0"/>
    <n v="592854.54545454553"/>
    <n v="0"/>
    <n v="592854.54545454553"/>
  </r>
  <r>
    <x v="10"/>
    <s v="Tulsa Technology Center-Riverside Campus          "/>
    <m/>
    <n v="261384"/>
    <x v="10"/>
    <m/>
    <m/>
    <m/>
    <m/>
    <m/>
    <m/>
    <m/>
    <m/>
    <m/>
    <m/>
    <m/>
    <m/>
    <m/>
    <m/>
    <m/>
    <m/>
    <m/>
    <m/>
    <m/>
    <m/>
    <m/>
    <m/>
    <m/>
    <m/>
    <m/>
    <m/>
    <m/>
    <m/>
    <m/>
    <m/>
    <m/>
    <m/>
    <m/>
    <m/>
    <m/>
    <m/>
    <m/>
    <m/>
    <m/>
    <m/>
    <m/>
    <m/>
    <n v="0"/>
    <n v="0"/>
    <n v="27"/>
    <n v="26"/>
    <n v="0"/>
    <n v="0"/>
    <m/>
    <m/>
    <m/>
    <m/>
    <m/>
    <m/>
    <m/>
    <m/>
    <m/>
    <m/>
    <n v="1578149"/>
    <n v="1556165"/>
    <n v="0"/>
    <n v="0"/>
    <n v="0"/>
    <n v="0"/>
    <n v="0"/>
    <n v="0"/>
    <n v="0"/>
    <n v="0"/>
    <n v="0"/>
    <n v="0"/>
    <n v="297"/>
    <n v="286"/>
    <n v="0"/>
    <n v="0"/>
    <n v="0"/>
    <n v="0"/>
    <n v="0"/>
    <n v="0"/>
    <n v="0"/>
    <n v="0"/>
    <n v="0"/>
    <n v="0"/>
    <n v="5313.6329966329968"/>
    <n v="5441.136363636364"/>
    <n v="0"/>
    <n v="0"/>
    <n v="0"/>
    <n v="0"/>
    <n v="0"/>
    <n v="0"/>
    <n v="0"/>
    <n v="0"/>
    <n v="0"/>
    <n v="0"/>
    <n v="47822.696969696968"/>
    <n v="48970.227272727279"/>
    <n v="47822.696969696968"/>
    <n v="48970.227272727279"/>
    <n v="0"/>
    <n v="0"/>
    <n v="0"/>
    <n v="0"/>
    <n v="0"/>
    <n v="0"/>
    <n v="0"/>
    <n v="0"/>
    <n v="0"/>
    <n v="0"/>
    <n v="27"/>
    <n v="26"/>
    <n v="27"/>
    <n v="26"/>
    <n v="0"/>
    <n v="0"/>
    <n v="0"/>
    <n v="0"/>
    <n v="0"/>
    <n v="0"/>
    <n v="0"/>
    <n v="0"/>
    <n v="0"/>
    <n v="0"/>
    <n v="1291212.8181818181"/>
    <n v="1273225.9090909092"/>
    <n v="1291212.8181818181"/>
    <n v="1273225.9090909092"/>
  </r>
  <r>
    <x v="10"/>
    <s v="Tulsa Technology Center-Sand Springs  NEW"/>
    <m/>
    <n v="482273"/>
    <x v="10"/>
    <m/>
    <m/>
    <m/>
    <m/>
    <m/>
    <m/>
    <m/>
    <m/>
    <m/>
    <m/>
    <m/>
    <m/>
    <m/>
    <m/>
    <m/>
    <m/>
    <m/>
    <m/>
    <m/>
    <m/>
    <m/>
    <m/>
    <m/>
    <m/>
    <m/>
    <m/>
    <m/>
    <m/>
    <m/>
    <m/>
    <m/>
    <m/>
    <m/>
    <m/>
    <m/>
    <m/>
    <m/>
    <m/>
    <m/>
    <m/>
    <m/>
    <m/>
    <m/>
    <n v="0"/>
    <m/>
    <n v="8"/>
    <m/>
    <n v="0"/>
    <m/>
    <m/>
    <m/>
    <m/>
    <m/>
    <m/>
    <m/>
    <m/>
    <m/>
    <m/>
    <m/>
    <n v="453060"/>
    <n v="0"/>
    <n v="0"/>
    <n v="0"/>
    <n v="0"/>
    <n v="0"/>
    <n v="0"/>
    <n v="0"/>
    <n v="0"/>
    <n v="0"/>
    <n v="0"/>
    <n v="0"/>
    <n v="88"/>
    <n v="0"/>
    <n v="0"/>
    <n v="0"/>
    <n v="0"/>
    <n v="0"/>
    <n v="0"/>
    <n v="0"/>
    <n v="0"/>
    <n v="0"/>
    <n v="0"/>
    <n v="0"/>
    <n v="5148.409090909091"/>
    <n v="0"/>
    <n v="0"/>
    <n v="0"/>
    <n v="0"/>
    <n v="0"/>
    <n v="0"/>
    <n v="0"/>
    <n v="0"/>
    <n v="0"/>
    <n v="0"/>
    <n v="0"/>
    <n v="46335.681818181816"/>
    <n v="0"/>
    <n v="46335.681818181816"/>
    <n v="0"/>
    <n v="0"/>
    <n v="0"/>
    <n v="0"/>
    <n v="0"/>
    <n v="0"/>
    <n v="0"/>
    <n v="0"/>
    <n v="0"/>
    <n v="0"/>
    <n v="0"/>
    <n v="8"/>
    <n v="0"/>
    <n v="8"/>
    <n v="0"/>
    <n v="0"/>
    <n v="0"/>
    <n v="0"/>
    <n v="0"/>
    <n v="0"/>
    <n v="0"/>
    <n v="0"/>
    <n v="0"/>
    <n v="0"/>
    <n v="0"/>
    <n v="370685.45454545453"/>
    <n v="0"/>
    <n v="370685.45454545453"/>
  </r>
  <r>
    <x v="10"/>
    <s v="Wes Watkins Technology Center                     "/>
    <m/>
    <n v="418357"/>
    <x v="10"/>
    <m/>
    <m/>
    <m/>
    <m/>
    <m/>
    <m/>
    <m/>
    <m/>
    <m/>
    <m/>
    <m/>
    <m/>
    <m/>
    <m/>
    <m/>
    <m/>
    <m/>
    <m/>
    <m/>
    <m/>
    <m/>
    <m/>
    <m/>
    <m/>
    <m/>
    <m/>
    <m/>
    <m/>
    <m/>
    <m/>
    <m/>
    <m/>
    <m/>
    <m/>
    <m/>
    <m/>
    <m/>
    <m/>
    <m/>
    <m/>
    <m/>
    <m/>
    <n v="8"/>
    <n v="9"/>
    <n v="0"/>
    <n v="0"/>
    <n v="4"/>
    <n v="4"/>
    <m/>
    <m/>
    <m/>
    <m/>
    <m/>
    <m/>
    <m/>
    <m/>
    <m/>
    <m/>
    <n v="568233"/>
    <n v="596704"/>
    <n v="0"/>
    <n v="0"/>
    <n v="0"/>
    <n v="0"/>
    <n v="0"/>
    <n v="0"/>
    <n v="0"/>
    <n v="0"/>
    <n v="0"/>
    <n v="0"/>
    <n v="128"/>
    <n v="138"/>
    <n v="0"/>
    <n v="0"/>
    <n v="0"/>
    <n v="0"/>
    <n v="0"/>
    <n v="0"/>
    <n v="0"/>
    <n v="0"/>
    <n v="0"/>
    <n v="0"/>
    <n v="4439.3203125"/>
    <n v="4323.942028985507"/>
    <n v="0"/>
    <n v="0"/>
    <n v="0"/>
    <n v="0"/>
    <n v="0"/>
    <n v="0"/>
    <n v="0"/>
    <n v="0"/>
    <n v="0"/>
    <n v="0"/>
    <n v="39953.8828125"/>
    <n v="38915.47826086956"/>
    <n v="39953.8828125"/>
    <n v="38915.47826086956"/>
    <n v="0"/>
    <n v="0"/>
    <n v="0"/>
    <n v="0"/>
    <n v="0"/>
    <n v="0"/>
    <n v="0"/>
    <n v="0"/>
    <n v="0"/>
    <n v="0"/>
    <n v="12"/>
    <n v="13"/>
    <n v="12"/>
    <n v="13"/>
    <n v="0"/>
    <n v="0"/>
    <n v="0"/>
    <n v="0"/>
    <n v="0"/>
    <n v="0"/>
    <n v="0"/>
    <n v="0"/>
    <n v="0"/>
    <n v="0"/>
    <n v="479446.59375"/>
    <n v="505901.21739130426"/>
    <n v="479446.59375"/>
    <n v="505901.21739130426"/>
  </r>
  <r>
    <x v="10"/>
    <s v="Western Technology Center                         "/>
    <m/>
    <n v="418302"/>
    <x v="10"/>
    <m/>
    <m/>
    <m/>
    <m/>
    <m/>
    <m/>
    <m/>
    <m/>
    <m/>
    <m/>
    <m/>
    <m/>
    <m/>
    <m/>
    <m/>
    <m/>
    <m/>
    <m/>
    <m/>
    <m/>
    <m/>
    <m/>
    <m/>
    <m/>
    <m/>
    <m/>
    <m/>
    <m/>
    <m/>
    <m/>
    <m/>
    <m/>
    <m/>
    <m/>
    <m/>
    <m/>
    <m/>
    <m/>
    <m/>
    <m/>
    <m/>
    <m/>
    <n v="21"/>
    <n v="21"/>
    <n v="2"/>
    <n v="2"/>
    <n v="0"/>
    <n v="0"/>
    <m/>
    <m/>
    <m/>
    <m/>
    <m/>
    <m/>
    <m/>
    <m/>
    <m/>
    <m/>
    <n v="1115034"/>
    <n v="1101618"/>
    <n v="0"/>
    <n v="0"/>
    <n v="0"/>
    <n v="0"/>
    <n v="0"/>
    <n v="0"/>
    <n v="0"/>
    <n v="0"/>
    <n v="0"/>
    <n v="0"/>
    <n v="232"/>
    <n v="232"/>
    <n v="0"/>
    <n v="0"/>
    <n v="0"/>
    <n v="0"/>
    <n v="0"/>
    <n v="0"/>
    <n v="0"/>
    <n v="0"/>
    <n v="0"/>
    <n v="0"/>
    <n v="4806.1810344827591"/>
    <n v="4748.3534482758623"/>
    <n v="0"/>
    <n v="0"/>
    <n v="0"/>
    <n v="0"/>
    <n v="0"/>
    <n v="0"/>
    <n v="0"/>
    <n v="0"/>
    <n v="0"/>
    <n v="0"/>
    <n v="43255.629310344833"/>
    <n v="42735.181034482761"/>
    <n v="43255.629310344833"/>
    <n v="42735.181034482761"/>
    <n v="0"/>
    <n v="0"/>
    <n v="0"/>
    <n v="0"/>
    <n v="0"/>
    <n v="0"/>
    <n v="0"/>
    <n v="0"/>
    <n v="0"/>
    <n v="0"/>
    <n v="23"/>
    <n v="23"/>
    <n v="23"/>
    <n v="23"/>
    <n v="0"/>
    <n v="0"/>
    <n v="0"/>
    <n v="0"/>
    <n v="0"/>
    <n v="0"/>
    <n v="0"/>
    <n v="0"/>
    <n v="0"/>
    <n v="0"/>
    <n v="994879.47413793113"/>
    <n v="982909.16379310354"/>
    <n v="994879.47413793113"/>
    <n v="982909.16379310354"/>
  </r>
  <r>
    <x v="11"/>
    <s v="Clemson University"/>
    <m/>
    <n v="217882"/>
    <x v="0"/>
    <n v="298"/>
    <n v="294"/>
    <m/>
    <m/>
    <m/>
    <m/>
    <n v="37"/>
    <n v="37"/>
    <n v="266"/>
    <n v="284"/>
    <m/>
    <m/>
    <m/>
    <m/>
    <n v="14"/>
    <n v="17"/>
    <n v="231"/>
    <n v="248"/>
    <m/>
    <m/>
    <m/>
    <m/>
    <n v="10"/>
    <n v="5"/>
    <n v="5"/>
    <n v="3"/>
    <m/>
    <m/>
    <m/>
    <m/>
    <m/>
    <m/>
    <n v="228"/>
    <n v="220"/>
    <m/>
    <m/>
    <m/>
    <m/>
    <n v="12"/>
    <n v="13"/>
    <m/>
    <m/>
    <m/>
    <m/>
    <m/>
    <m/>
    <m/>
    <m/>
    <n v="42997469"/>
    <n v="43635206"/>
    <n v="25364317"/>
    <n v="28131046"/>
    <n v="19231401"/>
    <n v="20550425"/>
    <n v="303909"/>
    <n v="179428"/>
    <n v="12296456"/>
    <n v="12191745"/>
    <m/>
    <m/>
    <n v="3126"/>
    <n v="3090"/>
    <n v="2562"/>
    <n v="2760"/>
    <n v="2199"/>
    <n v="2292"/>
    <n v="45"/>
    <n v="27"/>
    <n v="2196"/>
    <n v="2136"/>
    <n v="0"/>
    <n v="0"/>
    <n v="13754.788547664748"/>
    <n v="14121.425889967637"/>
    <n v="9900.2017954722869"/>
    <n v="10192.407971014492"/>
    <n v="8745.5211459754428"/>
    <n v="8966.1540139616063"/>
    <n v="6753.5333333333338"/>
    <n v="6645.4814814814818"/>
    <n v="5599.4790528233152"/>
    <n v="5707.7457865168535"/>
    <n v="0"/>
    <n v="0"/>
    <n v="123793.09692898273"/>
    <n v="127092.83300970873"/>
    <n v="89101.816159250578"/>
    <n v="91731.671739130426"/>
    <n v="78709.690313778992"/>
    <n v="80695.386125654462"/>
    <n v="60781.8"/>
    <n v="59809.333333333336"/>
    <n v="50395.311475409835"/>
    <n v="51369.712078651683"/>
    <n v="0"/>
    <n v="0"/>
    <n v="88816.544155784257"/>
    <n v="91207.37245656403"/>
    <n v="335"/>
    <n v="331"/>
    <n v="280"/>
    <n v="301"/>
    <n v="241"/>
    <n v="253"/>
    <n v="5"/>
    <n v="3"/>
    <n v="240"/>
    <n v="233"/>
    <n v="0"/>
    <n v="0"/>
    <n v="1101"/>
    <n v="1121"/>
    <n v="41470687.471209213"/>
    <n v="42067727.726213589"/>
    <n v="24948508.524590161"/>
    <n v="27611233.19347826"/>
    <n v="18969035.365620736"/>
    <n v="20415932.68979058"/>
    <n v="303909"/>
    <n v="179428"/>
    <n v="12094874.754098359"/>
    <n v="11969142.914325843"/>
    <n v="0"/>
    <n v="0"/>
    <n v="97787015.115518466"/>
    <n v="102243464.52380827"/>
  </r>
  <r>
    <x v="11"/>
    <s v="University of South Carolina-Columbia"/>
    <m/>
    <n v="218663"/>
    <x v="0"/>
    <n v="267"/>
    <n v="275"/>
    <m/>
    <m/>
    <n v="27"/>
    <n v="33"/>
    <n v="14"/>
    <n v="10"/>
    <n v="385"/>
    <n v="388"/>
    <m/>
    <m/>
    <n v="21"/>
    <n v="18"/>
    <n v="10"/>
    <n v="11"/>
    <n v="322"/>
    <n v="272"/>
    <m/>
    <m/>
    <n v="5"/>
    <n v="10"/>
    <n v="49"/>
    <n v="30"/>
    <n v="103"/>
    <n v="98"/>
    <m/>
    <m/>
    <n v="25"/>
    <n v="41"/>
    <n v="25"/>
    <n v="28"/>
    <n v="31"/>
    <n v="32"/>
    <m/>
    <m/>
    <n v="5"/>
    <n v="8"/>
    <n v="10"/>
    <n v="12"/>
    <m/>
    <m/>
    <m/>
    <m/>
    <m/>
    <m/>
    <m/>
    <m/>
    <n v="39682711"/>
    <n v="41453326"/>
    <n v="35821000"/>
    <n v="36638517"/>
    <n v="29227322"/>
    <n v="25078683"/>
    <n v="8091143"/>
    <n v="8936121"/>
    <n v="3065518"/>
    <n v="3509160"/>
    <m/>
    <m/>
    <n v="2868"/>
    <n v="2958"/>
    <n v="3816"/>
    <n v="3822"/>
    <n v="3541"/>
    <n v="2918"/>
    <n v="1502"/>
    <n v="1669"/>
    <n v="454"/>
    <n v="520"/>
    <n v="0"/>
    <n v="0"/>
    <n v="13836.370641562064"/>
    <n v="14013.970926301556"/>
    <n v="9387.054507337527"/>
    <n v="9586.2158555729984"/>
    <n v="8253.9740186388026"/>
    <n v="8594.4766963673756"/>
    <n v="5386.9127829560584"/>
    <n v="5354.1767525464347"/>
    <n v="6752.242290748899"/>
    <n v="6748.3846153846152"/>
    <n v="0"/>
    <n v="0"/>
    <n v="124527.33577405858"/>
    <n v="126125.738336714"/>
    <n v="84483.490566037741"/>
    <n v="86275.942700156986"/>
    <n v="74285.766167749229"/>
    <n v="77350.29026730638"/>
    <n v="48482.215046604528"/>
    <n v="48187.590772917916"/>
    <n v="60770.180616740094"/>
    <n v="60735.461538461539"/>
    <n v="0"/>
    <n v="0"/>
    <n v="85946.271580797518"/>
    <n v="88012.571184452914"/>
    <n v="308"/>
    <n v="318"/>
    <n v="416"/>
    <n v="417"/>
    <n v="376"/>
    <n v="312"/>
    <n v="153"/>
    <n v="167"/>
    <n v="46"/>
    <n v="52"/>
    <n v="0"/>
    <n v="0"/>
    <n v="1299"/>
    <n v="1266"/>
    <n v="38354419.41841004"/>
    <n v="40107984.791075051"/>
    <n v="35145132.075471699"/>
    <n v="35977068.105965465"/>
    <n v="27931448.079073709"/>
    <n v="24133290.563399591"/>
    <n v="7417778.902130493"/>
    <n v="8047327.6590772923"/>
    <n v="2795428.3083700445"/>
    <n v="3158244"/>
    <n v="0"/>
    <n v="0"/>
    <n v="111644206.78345598"/>
    <n v="111423915.11951739"/>
  </r>
  <r>
    <x v="11"/>
    <s v="College of Charleston"/>
    <m/>
    <n v="217819"/>
    <x v="2"/>
    <n v="144"/>
    <n v="142"/>
    <m/>
    <n v="1"/>
    <m/>
    <m/>
    <m/>
    <m/>
    <n v="166"/>
    <n v="170"/>
    <m/>
    <m/>
    <m/>
    <m/>
    <m/>
    <m/>
    <n v="167"/>
    <n v="170"/>
    <m/>
    <m/>
    <m/>
    <m/>
    <m/>
    <m/>
    <n v="58"/>
    <n v="59"/>
    <m/>
    <m/>
    <m/>
    <m/>
    <m/>
    <m/>
    <m/>
    <m/>
    <m/>
    <m/>
    <m/>
    <m/>
    <m/>
    <m/>
    <m/>
    <m/>
    <m/>
    <m/>
    <m/>
    <m/>
    <m/>
    <m/>
    <n v="12501900"/>
    <n v="13195661"/>
    <n v="11384726"/>
    <n v="12421450"/>
    <n v="10241458"/>
    <n v="11074990"/>
    <n v="3171533"/>
    <n v="3229337"/>
    <m/>
    <m/>
    <m/>
    <m/>
    <n v="1296"/>
    <n v="1288"/>
    <n v="1494"/>
    <n v="1530"/>
    <n v="1503"/>
    <n v="1530"/>
    <n v="522"/>
    <n v="531"/>
    <n v="0"/>
    <n v="0"/>
    <n v="0"/>
    <n v="0"/>
    <n v="9646.5277777777774"/>
    <n v="10245.078416149068"/>
    <n v="7620.2985274431057"/>
    <n v="8118.5947712418301"/>
    <n v="6814.0106453759145"/>
    <n v="7238.5555555555557"/>
    <n v="6075.7337164750961"/>
    <n v="6081.6139359698682"/>
    <n v="0"/>
    <n v="0"/>
    <n v="0"/>
    <n v="0"/>
    <n v="86818.75"/>
    <n v="92205.70574534162"/>
    <n v="68582.686746987951"/>
    <n v="73067.352941176476"/>
    <n v="61326.09580838323"/>
    <n v="65147"/>
    <n v="54681.603448275862"/>
    <n v="54734.525423728817"/>
    <n v="0"/>
    <n v="0"/>
    <n v="0"/>
    <n v="0"/>
    <n v="69718.910280373835"/>
    <n v="73636.887309195299"/>
    <n v="144"/>
    <n v="143"/>
    <n v="166"/>
    <n v="170"/>
    <n v="167"/>
    <n v="170"/>
    <n v="58"/>
    <n v="59"/>
    <n v="0"/>
    <n v="0"/>
    <n v="0"/>
    <n v="0"/>
    <n v="535"/>
    <n v="542"/>
    <n v="12501900"/>
    <n v="13185415.921583852"/>
    <n v="11384726"/>
    <n v="12421450"/>
    <n v="10241458"/>
    <n v="11074990"/>
    <n v="3171533"/>
    <n v="3229337"/>
    <n v="0"/>
    <n v="0"/>
    <n v="0"/>
    <n v="0"/>
    <n v="37299617"/>
    <n v="39911192.921583854"/>
  </r>
  <r>
    <x v="11"/>
    <s v="The Citadel, the Military College of South Carolina "/>
    <m/>
    <n v="217864"/>
    <x v="2"/>
    <n v="56"/>
    <n v="59"/>
    <m/>
    <m/>
    <m/>
    <m/>
    <m/>
    <m/>
    <n v="61"/>
    <n v="65"/>
    <m/>
    <m/>
    <m/>
    <m/>
    <m/>
    <m/>
    <n v="54"/>
    <n v="51"/>
    <m/>
    <m/>
    <m/>
    <m/>
    <m/>
    <m/>
    <n v="15"/>
    <n v="13"/>
    <m/>
    <m/>
    <m/>
    <m/>
    <m/>
    <m/>
    <m/>
    <m/>
    <m/>
    <m/>
    <m/>
    <m/>
    <m/>
    <m/>
    <m/>
    <m/>
    <m/>
    <m/>
    <m/>
    <m/>
    <m/>
    <m/>
    <n v="5066426"/>
    <n v="5343919"/>
    <n v="4517147"/>
    <n v="4899387"/>
    <n v="3266636"/>
    <n v="3246294"/>
    <n v="734215"/>
    <n v="653953"/>
    <m/>
    <m/>
    <m/>
    <m/>
    <n v="504"/>
    <n v="531"/>
    <n v="549"/>
    <n v="585"/>
    <n v="486"/>
    <n v="459"/>
    <n v="135"/>
    <n v="117"/>
    <n v="0"/>
    <n v="0"/>
    <n v="0"/>
    <n v="0"/>
    <n v="10052.432539682539"/>
    <n v="10063.877589453861"/>
    <n v="8227.9544626593815"/>
    <n v="8375.0205128205125"/>
    <n v="6721.4732510288068"/>
    <n v="7072.5359477124184"/>
    <n v="5438.6296296296296"/>
    <n v="5589.3418803418799"/>
    <n v="0"/>
    <n v="0"/>
    <n v="0"/>
    <n v="0"/>
    <n v="90471.892857142855"/>
    <n v="90574.898305084746"/>
    <n v="74051.590163934437"/>
    <n v="75375.184615384613"/>
    <n v="60493.259259259263"/>
    <n v="63652.823529411762"/>
    <n v="48947.666666666664"/>
    <n v="50304.076923076922"/>
    <n v="0"/>
    <n v="0"/>
    <n v="0"/>
    <n v="0"/>
    <n v="73034.537634408596"/>
    <n v="75231.664893617024"/>
    <n v="56"/>
    <n v="59"/>
    <n v="61"/>
    <n v="65"/>
    <n v="54"/>
    <n v="51"/>
    <n v="15"/>
    <n v="13"/>
    <n v="0"/>
    <n v="0"/>
    <n v="0"/>
    <n v="0"/>
    <n v="186"/>
    <n v="188"/>
    <n v="5066426"/>
    <n v="5343919"/>
    <n v="4517147.0000000009"/>
    <n v="4899387"/>
    <n v="3266636"/>
    <n v="3246294"/>
    <n v="734215"/>
    <n v="653953"/>
    <n v="0"/>
    <n v="0"/>
    <n v="0"/>
    <n v="0"/>
    <n v="13584423.999999998"/>
    <n v="14143553"/>
  </r>
  <r>
    <x v="11"/>
    <s v="Winthrop University "/>
    <m/>
    <n v="218964"/>
    <x v="2"/>
    <n v="60"/>
    <n v="66"/>
    <n v="17"/>
    <n v="17"/>
    <m/>
    <m/>
    <n v="1"/>
    <n v="1"/>
    <n v="97"/>
    <n v="90"/>
    <n v="10"/>
    <n v="9"/>
    <m/>
    <m/>
    <n v="1"/>
    <n v="1"/>
    <n v="66"/>
    <n v="72"/>
    <n v="1"/>
    <n v="1"/>
    <m/>
    <m/>
    <n v="1"/>
    <n v="1"/>
    <n v="30"/>
    <n v="24"/>
    <n v="1"/>
    <n v="2"/>
    <m/>
    <m/>
    <n v="2"/>
    <n v="1"/>
    <n v="1"/>
    <m/>
    <m/>
    <n v="1"/>
    <m/>
    <m/>
    <m/>
    <m/>
    <m/>
    <m/>
    <m/>
    <m/>
    <m/>
    <m/>
    <m/>
    <m/>
    <n v="6395715"/>
    <n v="6943740"/>
    <n v="7216650"/>
    <n v="6807879"/>
    <n v="3896103"/>
    <n v="4371590"/>
    <n v="1496622"/>
    <n v="1205725"/>
    <n v="35000"/>
    <n v="35700"/>
    <m/>
    <m/>
    <n v="722"/>
    <n v="776"/>
    <n v="985"/>
    <n v="912"/>
    <n v="616"/>
    <n v="670"/>
    <n v="304"/>
    <n v="248"/>
    <n v="9"/>
    <n v="10"/>
    <n v="0"/>
    <n v="0"/>
    <n v="8858.3310249307488"/>
    <n v="8948.1185567010307"/>
    <n v="7326.5482233502535"/>
    <n v="7464.7796052631575"/>
    <n v="6324.8425324675327"/>
    <n v="6524.7611940298511"/>
    <n v="4923.0986842105267"/>
    <n v="4861.7943548387093"/>
    <n v="3888.8888888888887"/>
    <n v="3570"/>
    <n v="0"/>
    <n v="0"/>
    <n v="79724.979224376744"/>
    <n v="80533.067010309271"/>
    <n v="65938.934010152283"/>
    <n v="67183.016447368413"/>
    <n v="56923.582792207795"/>
    <n v="58722.850746268661"/>
    <n v="44307.88815789474"/>
    <n v="43756.149193548386"/>
    <n v="35000"/>
    <n v="32130"/>
    <n v="0"/>
    <n v="0"/>
    <n v="64958.0458044392"/>
    <n v="66580.826073610166"/>
    <n v="78"/>
    <n v="84"/>
    <n v="108"/>
    <n v="100"/>
    <n v="68"/>
    <n v="74"/>
    <n v="33"/>
    <n v="27"/>
    <n v="1"/>
    <n v="1"/>
    <n v="0"/>
    <n v="0"/>
    <n v="288"/>
    <n v="286"/>
    <n v="6218548.3795013856"/>
    <n v="6764777.6288659787"/>
    <n v="7121404.8730964465"/>
    <n v="6718301.6447368413"/>
    <n v="3870803.6298701302"/>
    <n v="4345490.9552238807"/>
    <n v="1462160.3092105265"/>
    <n v="1181416.0282258065"/>
    <n v="35000"/>
    <n v="32130"/>
    <n v="0"/>
    <n v="0"/>
    <n v="18707917.19167849"/>
    <n v="19042116.257052507"/>
  </r>
  <r>
    <x v="11"/>
    <s v="Coastal Carolina University"/>
    <s v="Met the criteria for Four-Year 4 in 2013-14 and 2014-15."/>
    <n v="218724"/>
    <x v="4"/>
    <n v="63"/>
    <n v="72"/>
    <m/>
    <m/>
    <m/>
    <m/>
    <n v="6"/>
    <n v="7"/>
    <n v="104"/>
    <n v="105"/>
    <m/>
    <m/>
    <n v="1"/>
    <n v="1"/>
    <n v="2"/>
    <n v="3"/>
    <n v="120"/>
    <n v="121"/>
    <m/>
    <m/>
    <m/>
    <m/>
    <m/>
    <m/>
    <n v="10"/>
    <n v="10"/>
    <m/>
    <m/>
    <m/>
    <m/>
    <n v="1"/>
    <n v="1"/>
    <n v="97"/>
    <n v="89"/>
    <m/>
    <m/>
    <m/>
    <m/>
    <n v="6"/>
    <n v="6"/>
    <m/>
    <m/>
    <m/>
    <m/>
    <m/>
    <m/>
    <m/>
    <m/>
    <n v="6561761"/>
    <n v="7723147"/>
    <n v="7684602"/>
    <n v="7859844"/>
    <n v="7199091"/>
    <n v="7462616"/>
    <n v="519305"/>
    <n v="535450"/>
    <n v="4679236"/>
    <n v="4597509"/>
    <m/>
    <m/>
    <n v="639"/>
    <n v="732"/>
    <n v="971"/>
    <n v="992"/>
    <n v="1080"/>
    <n v="1089"/>
    <n v="102"/>
    <n v="102"/>
    <n v="945"/>
    <n v="873"/>
    <n v="0"/>
    <n v="0"/>
    <n v="10268.7965571205"/>
    <n v="10550.747267759563"/>
    <n v="7914.1112255406797"/>
    <n v="7923.2298387096771"/>
    <n v="6665.8249999999998"/>
    <n v="6852.7235996326908"/>
    <n v="5091.2254901960787"/>
    <n v="5249.5098039215691"/>
    <n v="4951.5724867724866"/>
    <n v="5266.333333333333"/>
    <n v="0"/>
    <n v="0"/>
    <n v="92419.169014084502"/>
    <n v="94956.725409836072"/>
    <n v="71227.001029866122"/>
    <n v="71309.068548387091"/>
    <n v="59992.424999999996"/>
    <n v="61674.512396694219"/>
    <n v="45821.029411764706"/>
    <n v="47245.588235294119"/>
    <n v="44564.152380952379"/>
    <n v="47397"/>
    <n v="0"/>
    <n v="0"/>
    <n v="64125.467782768319"/>
    <n v="66889.884939131269"/>
    <n v="69"/>
    <n v="79"/>
    <n v="107"/>
    <n v="109"/>
    <n v="120"/>
    <n v="121"/>
    <n v="11"/>
    <n v="11"/>
    <n v="103"/>
    <n v="95"/>
    <n v="0"/>
    <n v="0"/>
    <n v="410"/>
    <n v="415"/>
    <n v="6376922.6619718308"/>
    <n v="7501581.3073770497"/>
    <n v="7621289.1101956749"/>
    <n v="7772688.4717741925"/>
    <n v="7199090.9999999991"/>
    <n v="7462616.0000000009"/>
    <n v="504031.32352941175"/>
    <n v="519701.4705882353"/>
    <n v="4590107.6952380948"/>
    <n v="4502715"/>
    <n v="0"/>
    <n v="0"/>
    <n v="26291441.79093501"/>
    <n v="27759302.249739476"/>
  </r>
  <r>
    <x v="11"/>
    <s v="Francis Marion University "/>
    <m/>
    <n v="218061"/>
    <x v="4"/>
    <n v="50"/>
    <n v="51"/>
    <n v="2"/>
    <n v="3"/>
    <n v="1"/>
    <n v="1"/>
    <n v="4"/>
    <n v="6"/>
    <n v="55"/>
    <n v="63"/>
    <n v="3"/>
    <n v="3"/>
    <m/>
    <m/>
    <n v="2"/>
    <m/>
    <n v="70"/>
    <n v="62"/>
    <m/>
    <m/>
    <m/>
    <m/>
    <n v="1"/>
    <n v="1"/>
    <n v="16"/>
    <n v="18"/>
    <m/>
    <m/>
    <m/>
    <m/>
    <m/>
    <m/>
    <m/>
    <m/>
    <m/>
    <m/>
    <m/>
    <m/>
    <m/>
    <m/>
    <m/>
    <m/>
    <m/>
    <m/>
    <m/>
    <m/>
    <m/>
    <m/>
    <n v="4750881"/>
    <n v="5205293"/>
    <n v="3865449"/>
    <n v="4351743"/>
    <n v="4029935"/>
    <n v="3558416"/>
    <n v="818207"/>
    <n v="945139"/>
    <m/>
    <m/>
    <m/>
    <m/>
    <n v="529"/>
    <n v="572"/>
    <n v="549"/>
    <n v="597"/>
    <n v="642"/>
    <n v="570"/>
    <n v="144"/>
    <n v="162"/>
    <n v="0"/>
    <n v="0"/>
    <n v="0"/>
    <n v="0"/>
    <n v="8980.87145557656"/>
    <n v="9100.1625874125875"/>
    <n v="7040.890710382514"/>
    <n v="7289.3517587939696"/>
    <n v="6277.1573208722739"/>
    <n v="6242.8350877192979"/>
    <n v="5681.9930555555557"/>
    <n v="5834.191358024691"/>
    <n v="0"/>
    <n v="0"/>
    <n v="0"/>
    <n v="0"/>
    <n v="80827.843100189042"/>
    <n v="81901.46328671329"/>
    <n v="63368.016393442624"/>
    <n v="65604.165829145728"/>
    <n v="56494.415887850468"/>
    <n v="56185.515789473684"/>
    <n v="51137.9375"/>
    <n v="52507.722222222219"/>
    <n v="0"/>
    <n v="0"/>
    <n v="0"/>
    <n v="0"/>
    <n v="64894.992982130956"/>
    <n v="66397.551442067168"/>
    <n v="57"/>
    <n v="61"/>
    <n v="60"/>
    <n v="66"/>
    <n v="71"/>
    <n v="63"/>
    <n v="16"/>
    <n v="18"/>
    <n v="0"/>
    <n v="0"/>
    <n v="0"/>
    <n v="0"/>
    <n v="204"/>
    <n v="208"/>
    <n v="4607187.056710775"/>
    <n v="4995989.2604895104"/>
    <n v="3802080.9836065574"/>
    <n v="4329874.9447236182"/>
    <n v="4011103.5280373832"/>
    <n v="3539687.4947368419"/>
    <n v="818207"/>
    <n v="945139"/>
    <n v="0"/>
    <n v="0"/>
    <n v="0"/>
    <n v="0"/>
    <n v="13238578.568354715"/>
    <n v="13810690.69994997"/>
  </r>
  <r>
    <x v="11"/>
    <s v="South Carolina State University "/>
    <m/>
    <n v="218733"/>
    <x v="4"/>
    <n v="36"/>
    <n v="43"/>
    <m/>
    <m/>
    <m/>
    <m/>
    <n v="9"/>
    <n v="2"/>
    <n v="52"/>
    <n v="43"/>
    <m/>
    <m/>
    <m/>
    <m/>
    <n v="15"/>
    <n v="2"/>
    <n v="54"/>
    <n v="55"/>
    <m/>
    <m/>
    <m/>
    <m/>
    <n v="7"/>
    <n v="6"/>
    <n v="25"/>
    <n v="21"/>
    <m/>
    <m/>
    <m/>
    <m/>
    <n v="9"/>
    <n v="3"/>
    <m/>
    <m/>
    <m/>
    <m/>
    <m/>
    <m/>
    <m/>
    <m/>
    <m/>
    <m/>
    <m/>
    <m/>
    <m/>
    <m/>
    <m/>
    <m/>
    <n v="3424668"/>
    <n v="3349049"/>
    <n v="4692939"/>
    <n v="2929234"/>
    <n v="3369138"/>
    <n v="3726323"/>
    <n v="1731779"/>
    <n v="1174917"/>
    <m/>
    <m/>
    <m/>
    <m/>
    <n v="432"/>
    <n v="411"/>
    <n v="648"/>
    <n v="411"/>
    <n v="570"/>
    <n v="567"/>
    <n v="333"/>
    <n v="225"/>
    <n v="0"/>
    <n v="0"/>
    <n v="0"/>
    <n v="0"/>
    <n v="7927.4722222222226"/>
    <n v="8148.5377128953769"/>
    <n v="7242.1898148148148"/>
    <n v="7127.0900243309006"/>
    <n v="5910.7684210526313"/>
    <n v="6571.9982363315694"/>
    <n v="5200.5375375375379"/>
    <n v="5221.8533333333335"/>
    <n v="0"/>
    <n v="0"/>
    <n v="0"/>
    <n v="0"/>
    <n v="71347.25"/>
    <n v="73336.839416058385"/>
    <n v="65179.708333333336"/>
    <n v="64143.810218978106"/>
    <n v="53196.915789473685"/>
    <n v="59147.984126984127"/>
    <n v="46804.83783783784"/>
    <n v="46996.68"/>
    <n v="0"/>
    <n v="0"/>
    <n v="0"/>
    <n v="0"/>
    <n v="59971.222502307806"/>
    <n v="62414.723344700993"/>
    <n v="45"/>
    <n v="45"/>
    <n v="67"/>
    <n v="45"/>
    <n v="61"/>
    <n v="61"/>
    <n v="34"/>
    <n v="24"/>
    <n v="0"/>
    <n v="0"/>
    <n v="0"/>
    <n v="0"/>
    <n v="207"/>
    <n v="175"/>
    <n v="3210626.25"/>
    <n v="3300157.7737226272"/>
    <n v="4367040.458333334"/>
    <n v="2886471.4598540147"/>
    <n v="3245011.8631578949"/>
    <n v="3608027.0317460317"/>
    <n v="1591364.4864864866"/>
    <n v="1127920.32"/>
    <n v="0"/>
    <n v="0"/>
    <n v="0"/>
    <n v="0"/>
    <n v="12414043.057977716"/>
    <n v="10922576.585322674"/>
  </r>
  <r>
    <x v="11"/>
    <s v="Lander University"/>
    <m/>
    <n v="218229"/>
    <x v="5"/>
    <n v="18"/>
    <n v="22"/>
    <m/>
    <m/>
    <m/>
    <m/>
    <n v="3"/>
    <m/>
    <n v="37"/>
    <n v="40"/>
    <m/>
    <n v="1"/>
    <m/>
    <m/>
    <n v="2"/>
    <m/>
    <n v="44"/>
    <n v="42"/>
    <m/>
    <n v="1"/>
    <m/>
    <m/>
    <n v="1"/>
    <m/>
    <n v="9"/>
    <n v="10"/>
    <m/>
    <m/>
    <m/>
    <m/>
    <m/>
    <m/>
    <n v="20"/>
    <n v="22"/>
    <n v="1"/>
    <n v="1"/>
    <m/>
    <m/>
    <n v="3"/>
    <m/>
    <m/>
    <m/>
    <m/>
    <m/>
    <m/>
    <m/>
    <m/>
    <m/>
    <n v="1460970"/>
    <n v="1428666"/>
    <n v="2219373"/>
    <n v="2379680"/>
    <n v="2272218"/>
    <n v="2248930"/>
    <n v="298280"/>
    <n v="349414"/>
    <n v="955827"/>
    <n v="962398"/>
    <m/>
    <m/>
    <n v="198"/>
    <n v="198"/>
    <n v="357"/>
    <n v="370"/>
    <n v="408"/>
    <n v="388"/>
    <n v="81"/>
    <n v="90"/>
    <n v="226"/>
    <n v="208"/>
    <n v="0"/>
    <n v="0"/>
    <n v="7378.636363636364"/>
    <n v="7215.484848484848"/>
    <n v="6216.7310924369749"/>
    <n v="6431.5675675675675"/>
    <n v="5569.161764705882"/>
    <n v="5796.2113402061859"/>
    <n v="3682.4691358024693"/>
    <n v="3882.3777777777777"/>
    <n v="4229.3230088495575"/>
    <n v="4626.9134615384619"/>
    <n v="0"/>
    <n v="0"/>
    <n v="66407.727272727279"/>
    <n v="64939.363636363632"/>
    <n v="55950.579831932773"/>
    <n v="57884.108108108107"/>
    <n v="50122.455882352937"/>
    <n v="52165.902061855675"/>
    <n v="33142.222222222226"/>
    <n v="34941.4"/>
    <n v="38063.907079646015"/>
    <n v="41642.221153846156"/>
    <n v="0"/>
    <n v="0"/>
    <n v="51043.182397029261"/>
    <n v="52893.764803098471"/>
    <n v="21"/>
    <n v="22"/>
    <n v="39"/>
    <n v="41"/>
    <n v="45"/>
    <n v="43"/>
    <n v="9"/>
    <n v="10"/>
    <n v="24"/>
    <n v="23"/>
    <n v="0"/>
    <n v="0"/>
    <n v="138"/>
    <n v="139"/>
    <n v="1394562.2727272729"/>
    <n v="1428666"/>
    <n v="2182072.6134453784"/>
    <n v="2373248.4324324322"/>
    <n v="2255510.5147058819"/>
    <n v="2243133.7886597943"/>
    <n v="298280.00000000006"/>
    <n v="349414"/>
    <n v="913533.76991150435"/>
    <n v="957771.08653846162"/>
    <n v="0"/>
    <n v="0"/>
    <n v="7043959.1707900381"/>
    <n v="7352233.307630687"/>
  </r>
  <r>
    <x v="11"/>
    <s v="University of South Carolina-Aiken"/>
    <m/>
    <n v="218645"/>
    <x v="5"/>
    <n v="22"/>
    <n v="25"/>
    <m/>
    <m/>
    <n v="1"/>
    <n v="3"/>
    <m/>
    <n v="1"/>
    <n v="31"/>
    <n v="32"/>
    <m/>
    <m/>
    <m/>
    <n v="1"/>
    <n v="3"/>
    <n v="2"/>
    <n v="37"/>
    <n v="31"/>
    <m/>
    <m/>
    <n v="1"/>
    <n v="1"/>
    <n v="1"/>
    <m/>
    <n v="38"/>
    <n v="36"/>
    <m/>
    <m/>
    <m/>
    <m/>
    <n v="2"/>
    <n v="2"/>
    <m/>
    <m/>
    <m/>
    <m/>
    <m/>
    <m/>
    <m/>
    <m/>
    <m/>
    <m/>
    <m/>
    <m/>
    <m/>
    <m/>
    <m/>
    <m/>
    <n v="1792857"/>
    <n v="2302094"/>
    <n v="1981403"/>
    <n v="2138042"/>
    <n v="2180257"/>
    <n v="1849387"/>
    <n v="1824706"/>
    <n v="1752412"/>
    <m/>
    <m/>
    <m/>
    <m/>
    <n v="209"/>
    <n v="270"/>
    <n v="315"/>
    <n v="323"/>
    <n v="356"/>
    <n v="290"/>
    <n v="366"/>
    <n v="348"/>
    <n v="0"/>
    <n v="0"/>
    <n v="0"/>
    <n v="0"/>
    <n v="8578.2631578947367"/>
    <n v="8526.2740740740737"/>
    <n v="6290.1682539682542"/>
    <n v="6619.3250773993805"/>
    <n v="6124.3174157303374"/>
    <n v="6377.1965517241379"/>
    <n v="4985.5355191256831"/>
    <n v="5035.666666666667"/>
    <n v="0"/>
    <n v="0"/>
    <n v="0"/>
    <n v="0"/>
    <n v="77204.368421052626"/>
    <n v="76736.46666666666"/>
    <n v="56611.514285714286"/>
    <n v="59573.925696594422"/>
    <n v="55118.856741573036"/>
    <n v="57394.768965517243"/>
    <n v="44869.819672131147"/>
    <n v="45321"/>
    <n v="0"/>
    <n v="0"/>
    <n v="0"/>
    <n v="0"/>
    <n v="56212.648229449194"/>
    <n v="58725.936862766343"/>
    <n v="23"/>
    <n v="29"/>
    <n v="34"/>
    <n v="35"/>
    <n v="39"/>
    <n v="32"/>
    <n v="40"/>
    <n v="38"/>
    <n v="0"/>
    <n v="0"/>
    <n v="0"/>
    <n v="0"/>
    <n v="136"/>
    <n v="134"/>
    <n v="1775700.4736842103"/>
    <n v="2225357.5333333332"/>
    <n v="1924791.4857142856"/>
    <n v="2085087.3993808047"/>
    <n v="2149635.4129213486"/>
    <n v="1836632.6068965518"/>
    <n v="1794792.7868852459"/>
    <n v="1722198"/>
    <n v="0"/>
    <n v="0"/>
    <n v="0"/>
    <n v="0"/>
    <n v="7644920.1592050903"/>
    <n v="7869275.5396106895"/>
  </r>
  <r>
    <x v="11"/>
    <s v="University of South Carolina-Beaufort"/>
    <m/>
    <n v="218654"/>
    <x v="5"/>
    <n v="7"/>
    <n v="5"/>
    <m/>
    <m/>
    <n v="2"/>
    <n v="3"/>
    <m/>
    <m/>
    <n v="15"/>
    <n v="18"/>
    <m/>
    <m/>
    <m/>
    <n v="1"/>
    <m/>
    <m/>
    <n v="23"/>
    <n v="19"/>
    <m/>
    <m/>
    <n v="1"/>
    <n v="1"/>
    <m/>
    <m/>
    <n v="14"/>
    <n v="17"/>
    <m/>
    <m/>
    <n v="1"/>
    <n v="2"/>
    <m/>
    <m/>
    <m/>
    <m/>
    <m/>
    <m/>
    <m/>
    <m/>
    <m/>
    <m/>
    <m/>
    <m/>
    <m/>
    <m/>
    <m/>
    <m/>
    <m/>
    <m/>
    <n v="735022"/>
    <n v="697422"/>
    <n v="886962"/>
    <n v="1132732"/>
    <n v="1319318"/>
    <n v="1128976"/>
    <n v="744545"/>
    <n v="942935"/>
    <m/>
    <m/>
    <m/>
    <m/>
    <n v="85"/>
    <n v="78"/>
    <n v="135"/>
    <n v="173"/>
    <n v="218"/>
    <n v="182"/>
    <n v="137"/>
    <n v="175"/>
    <n v="0"/>
    <n v="0"/>
    <n v="0"/>
    <n v="0"/>
    <n v="8647.3176470588242"/>
    <n v="8941.3076923076915"/>
    <n v="6570.0888888888885"/>
    <n v="6547.5838150289019"/>
    <n v="6051.9174311926608"/>
    <n v="6203.1648351648355"/>
    <n v="5434.63503649635"/>
    <n v="5388.2"/>
    <n v="0"/>
    <n v="0"/>
    <n v="0"/>
    <n v="0"/>
    <n v="77825.858823529416"/>
    <n v="80471.76923076922"/>
    <n v="59130.799999999996"/>
    <n v="58928.254335260121"/>
    <n v="54467.256880733948"/>
    <n v="55828.483516483517"/>
    <n v="48911.715328467151"/>
    <n v="48493.799999999996"/>
    <n v="0"/>
    <n v="0"/>
    <n v="0"/>
    <n v="0"/>
    <n v="57591.819436133112"/>
    <n v="57596.406917360102"/>
    <n v="9"/>
    <n v="8"/>
    <n v="15"/>
    <n v="19"/>
    <n v="24"/>
    <n v="20"/>
    <n v="15"/>
    <n v="19"/>
    <n v="0"/>
    <n v="0"/>
    <n v="0"/>
    <n v="0"/>
    <n v="63"/>
    <n v="66"/>
    <n v="700432.72941176477"/>
    <n v="643774.15384615376"/>
    <n v="886961.99999999988"/>
    <n v="1119636.8323699422"/>
    <n v="1307214.1651376148"/>
    <n v="1116569.6703296704"/>
    <n v="733675.72992700723"/>
    <n v="921382.2"/>
    <n v="0"/>
    <n v="0"/>
    <n v="0"/>
    <n v="0"/>
    <n v="3628284.6244763862"/>
    <n v="3801362.8565457668"/>
  </r>
  <r>
    <x v="11"/>
    <s v="University of South Carolina-Upstate"/>
    <m/>
    <n v="218742"/>
    <x v="5"/>
    <n v="17"/>
    <n v="20"/>
    <m/>
    <m/>
    <m/>
    <m/>
    <n v="4"/>
    <n v="2"/>
    <n v="45"/>
    <n v="48"/>
    <m/>
    <m/>
    <m/>
    <n v="1"/>
    <n v="6"/>
    <n v="6"/>
    <n v="57"/>
    <n v="48"/>
    <m/>
    <m/>
    <m/>
    <m/>
    <n v="2"/>
    <n v="1"/>
    <n v="74"/>
    <n v="66"/>
    <m/>
    <m/>
    <n v="1"/>
    <n v="2"/>
    <n v="5"/>
    <n v="4"/>
    <n v="1"/>
    <n v="1"/>
    <m/>
    <m/>
    <m/>
    <m/>
    <n v="1"/>
    <n v="1"/>
    <m/>
    <m/>
    <m/>
    <m/>
    <m/>
    <m/>
    <m/>
    <m/>
    <n v="1619963"/>
    <n v="1662223"/>
    <n v="3207763"/>
    <n v="3467775"/>
    <n v="3233003"/>
    <n v="2772427"/>
    <n v="3857391"/>
    <n v="3592384"/>
    <n v="121000"/>
    <n v="87720"/>
    <m/>
    <m/>
    <n v="201"/>
    <n v="204"/>
    <n v="477"/>
    <n v="515"/>
    <n v="537"/>
    <n v="444"/>
    <n v="737"/>
    <n v="664"/>
    <n v="21"/>
    <n v="21"/>
    <n v="0"/>
    <n v="0"/>
    <n v="8059.5174129353236"/>
    <n v="8148.1519607843138"/>
    <n v="6724.8700209643603"/>
    <n v="6733.5436893203887"/>
    <n v="6020.489757914339"/>
    <n v="6244.2049549549547"/>
    <n v="5233.909090909091"/>
    <n v="5410.2168674698796"/>
    <n v="5761.9047619047615"/>
    <n v="4177.1428571428569"/>
    <n v="0"/>
    <n v="0"/>
    <n v="72535.656716417914"/>
    <n v="73333.367647058825"/>
    <n v="60523.83018867924"/>
    <n v="60601.893203883497"/>
    <n v="54184.407821229048"/>
    <n v="56197.844594594593"/>
    <n v="47105.181818181816"/>
    <n v="48691.951807228914"/>
    <n v="51857.142857142855"/>
    <n v="37594.28571428571"/>
    <n v="0"/>
    <n v="0"/>
    <n v="54830.859264266488"/>
    <n v="56405.708505665381"/>
    <n v="21"/>
    <n v="22"/>
    <n v="51"/>
    <n v="55"/>
    <n v="59"/>
    <n v="49"/>
    <n v="80"/>
    <n v="72"/>
    <n v="2"/>
    <n v="2"/>
    <n v="0"/>
    <n v="0"/>
    <n v="213"/>
    <n v="200"/>
    <n v="1523248.7910447761"/>
    <n v="1613334.0882352942"/>
    <n v="3086715.3396226414"/>
    <n v="3333104.1262135925"/>
    <n v="3196880.061452514"/>
    <n v="2753694.3851351351"/>
    <n v="3768414.5454545454"/>
    <n v="3505820.5301204817"/>
    <n v="103714.28571428571"/>
    <n v="75188.57142857142"/>
    <n v="0"/>
    <n v="0"/>
    <n v="11678973.023288762"/>
    <n v="11281141.701133076"/>
  </r>
  <r>
    <x v="11"/>
    <s v="Florence-Darlington Technical College "/>
    <m/>
    <n v="218025"/>
    <x v="6"/>
    <m/>
    <m/>
    <m/>
    <m/>
    <m/>
    <m/>
    <m/>
    <m/>
    <m/>
    <m/>
    <m/>
    <m/>
    <m/>
    <m/>
    <m/>
    <m/>
    <m/>
    <m/>
    <m/>
    <m/>
    <m/>
    <m/>
    <m/>
    <m/>
    <m/>
    <m/>
    <m/>
    <m/>
    <m/>
    <m/>
    <m/>
    <m/>
    <n v="102"/>
    <n v="98"/>
    <m/>
    <m/>
    <m/>
    <m/>
    <m/>
    <m/>
    <m/>
    <m/>
    <m/>
    <m/>
    <m/>
    <m/>
    <m/>
    <m/>
    <m/>
    <m/>
    <m/>
    <m/>
    <m/>
    <m/>
    <m/>
    <m/>
    <n v="5071646"/>
    <n v="5045535"/>
    <m/>
    <m/>
    <n v="0"/>
    <n v="0"/>
    <n v="0"/>
    <n v="0"/>
    <n v="0"/>
    <n v="0"/>
    <n v="0"/>
    <n v="0"/>
    <n v="918"/>
    <n v="882"/>
    <n v="0"/>
    <n v="0"/>
    <n v="0"/>
    <n v="0"/>
    <n v="0"/>
    <n v="0"/>
    <n v="0"/>
    <n v="0"/>
    <n v="0"/>
    <n v="0"/>
    <n v="5524.668845315904"/>
    <n v="5720.5612244897957"/>
    <n v="0"/>
    <n v="0"/>
    <n v="0"/>
    <n v="0"/>
    <n v="0"/>
    <n v="0"/>
    <n v="0"/>
    <n v="0"/>
    <n v="0"/>
    <n v="0"/>
    <n v="49722.019607843133"/>
    <n v="51485.051020408158"/>
    <n v="0"/>
    <n v="0"/>
    <n v="49722.01960784314"/>
    <n v="51485.051020408151"/>
    <n v="0"/>
    <n v="0"/>
    <n v="0"/>
    <n v="0"/>
    <n v="0"/>
    <n v="0"/>
    <n v="0"/>
    <n v="0"/>
    <n v="102"/>
    <n v="98"/>
    <n v="0"/>
    <n v="0"/>
    <n v="102"/>
    <n v="98"/>
    <n v="0"/>
    <n v="0"/>
    <n v="0"/>
    <n v="0"/>
    <n v="0"/>
    <n v="0"/>
    <n v="0"/>
    <n v="0"/>
    <n v="5071646"/>
    <n v="5045534.9999999991"/>
    <n v="0"/>
    <n v="0"/>
    <n v="5071646"/>
    <n v="5045534.9999999991"/>
  </r>
  <r>
    <x v="11"/>
    <s v="Greenville Technical College "/>
    <m/>
    <n v="218113"/>
    <x v="6"/>
    <m/>
    <m/>
    <m/>
    <m/>
    <m/>
    <m/>
    <n v="0"/>
    <m/>
    <m/>
    <m/>
    <m/>
    <m/>
    <m/>
    <m/>
    <m/>
    <m/>
    <m/>
    <m/>
    <m/>
    <m/>
    <m/>
    <m/>
    <m/>
    <m/>
    <m/>
    <m/>
    <m/>
    <m/>
    <m/>
    <m/>
    <m/>
    <m/>
    <n v="347"/>
    <n v="346"/>
    <m/>
    <m/>
    <m/>
    <m/>
    <m/>
    <m/>
    <m/>
    <m/>
    <m/>
    <m/>
    <m/>
    <m/>
    <m/>
    <m/>
    <m/>
    <m/>
    <m/>
    <m/>
    <m/>
    <m/>
    <m/>
    <m/>
    <n v="16455132"/>
    <n v="21978935"/>
    <m/>
    <m/>
    <n v="0"/>
    <n v="0"/>
    <n v="0"/>
    <n v="0"/>
    <n v="0"/>
    <n v="0"/>
    <n v="0"/>
    <n v="0"/>
    <n v="3123"/>
    <n v="3114"/>
    <n v="0"/>
    <n v="0"/>
    <n v="0"/>
    <n v="0"/>
    <n v="0"/>
    <n v="0"/>
    <n v="0"/>
    <n v="0"/>
    <n v="0"/>
    <n v="0"/>
    <n v="5269.0144092219016"/>
    <n v="7058.1037251123953"/>
    <n v="0"/>
    <n v="0"/>
    <n v="0"/>
    <n v="0"/>
    <n v="0"/>
    <n v="0"/>
    <n v="0"/>
    <n v="0"/>
    <n v="0"/>
    <n v="0"/>
    <n v="47421.129682997111"/>
    <n v="63522.933526011555"/>
    <n v="0"/>
    <n v="0"/>
    <n v="47421.129682997111"/>
    <n v="63522.933526011548"/>
    <n v="0"/>
    <n v="0"/>
    <n v="0"/>
    <n v="0"/>
    <n v="0"/>
    <n v="0"/>
    <n v="0"/>
    <n v="0"/>
    <n v="347"/>
    <n v="346"/>
    <n v="0"/>
    <n v="0"/>
    <n v="347"/>
    <n v="346"/>
    <n v="0"/>
    <n v="0"/>
    <n v="0"/>
    <n v="0"/>
    <n v="0"/>
    <n v="0"/>
    <n v="0"/>
    <n v="0"/>
    <n v="16455131.999999998"/>
    <n v="21978934.999999996"/>
    <n v="0"/>
    <n v="0"/>
    <n v="16455131.999999998"/>
    <n v="21978934.999999996"/>
  </r>
  <r>
    <x v="11"/>
    <s v="Horry-Georgetown Technical College "/>
    <m/>
    <n v="218140"/>
    <x v="6"/>
    <m/>
    <m/>
    <m/>
    <m/>
    <m/>
    <m/>
    <m/>
    <m/>
    <m/>
    <m/>
    <m/>
    <m/>
    <m/>
    <m/>
    <m/>
    <m/>
    <m/>
    <m/>
    <m/>
    <m/>
    <m/>
    <m/>
    <m/>
    <m/>
    <m/>
    <m/>
    <m/>
    <m/>
    <m/>
    <m/>
    <m/>
    <m/>
    <n v="150"/>
    <n v="161"/>
    <m/>
    <m/>
    <m/>
    <m/>
    <m/>
    <m/>
    <m/>
    <m/>
    <m/>
    <m/>
    <m/>
    <m/>
    <m/>
    <m/>
    <m/>
    <m/>
    <m/>
    <m/>
    <m/>
    <m/>
    <m/>
    <m/>
    <n v="7438818"/>
    <n v="8157975"/>
    <m/>
    <m/>
    <n v="0"/>
    <n v="0"/>
    <n v="0"/>
    <n v="0"/>
    <n v="0"/>
    <n v="0"/>
    <n v="0"/>
    <n v="0"/>
    <n v="1350"/>
    <n v="1449"/>
    <n v="0"/>
    <n v="0"/>
    <n v="0"/>
    <n v="0"/>
    <n v="0"/>
    <n v="0"/>
    <n v="0"/>
    <n v="0"/>
    <n v="0"/>
    <n v="0"/>
    <n v="5510.2355555555559"/>
    <n v="5630.072463768116"/>
    <n v="0"/>
    <n v="0"/>
    <n v="0"/>
    <n v="0"/>
    <n v="0"/>
    <n v="0"/>
    <n v="0"/>
    <n v="0"/>
    <n v="0"/>
    <n v="0"/>
    <n v="49592.12"/>
    <n v="50670.65217391304"/>
    <n v="0"/>
    <n v="0"/>
    <n v="49592.12"/>
    <n v="50670.65217391304"/>
    <n v="0"/>
    <n v="0"/>
    <n v="0"/>
    <n v="0"/>
    <n v="0"/>
    <n v="0"/>
    <n v="0"/>
    <n v="0"/>
    <n v="150"/>
    <n v="161"/>
    <n v="0"/>
    <n v="0"/>
    <n v="150"/>
    <n v="161"/>
    <n v="0"/>
    <n v="0"/>
    <n v="0"/>
    <n v="0"/>
    <n v="0"/>
    <n v="0"/>
    <n v="0"/>
    <n v="0"/>
    <n v="7438818"/>
    <n v="8157974.9999999991"/>
    <n v="0"/>
    <n v="0"/>
    <n v="7438818"/>
    <n v="8157974.9999999991"/>
  </r>
  <r>
    <x v="11"/>
    <s v="Midlands Technical College "/>
    <m/>
    <n v="218353"/>
    <x v="6"/>
    <m/>
    <m/>
    <m/>
    <m/>
    <m/>
    <m/>
    <m/>
    <m/>
    <m/>
    <m/>
    <m/>
    <m/>
    <m/>
    <m/>
    <m/>
    <m/>
    <m/>
    <m/>
    <m/>
    <m/>
    <m/>
    <m/>
    <m/>
    <m/>
    <m/>
    <m/>
    <m/>
    <m/>
    <m/>
    <m/>
    <m/>
    <m/>
    <n v="216"/>
    <n v="223"/>
    <m/>
    <m/>
    <m/>
    <m/>
    <m/>
    <m/>
    <m/>
    <m/>
    <m/>
    <m/>
    <m/>
    <m/>
    <m/>
    <m/>
    <m/>
    <m/>
    <m/>
    <m/>
    <m/>
    <m/>
    <m/>
    <m/>
    <n v="11675296"/>
    <n v="12230319"/>
    <m/>
    <m/>
    <n v="0"/>
    <n v="0"/>
    <n v="0"/>
    <n v="0"/>
    <n v="0"/>
    <n v="0"/>
    <n v="0"/>
    <n v="0"/>
    <n v="1944"/>
    <n v="2007"/>
    <n v="0"/>
    <n v="0"/>
    <n v="0"/>
    <n v="0"/>
    <n v="0"/>
    <n v="0"/>
    <n v="0"/>
    <n v="0"/>
    <n v="0"/>
    <n v="0"/>
    <n v="6005.8106995884773"/>
    <n v="6093.8310911808667"/>
    <n v="0"/>
    <n v="0"/>
    <n v="0"/>
    <n v="0"/>
    <n v="0"/>
    <n v="0"/>
    <n v="0"/>
    <n v="0"/>
    <n v="0"/>
    <n v="0"/>
    <n v="54052.296296296292"/>
    <n v="54844.479820627799"/>
    <n v="0"/>
    <n v="0"/>
    <n v="54052.296296296299"/>
    <n v="54844.479820627799"/>
    <n v="0"/>
    <n v="0"/>
    <n v="0"/>
    <n v="0"/>
    <n v="0"/>
    <n v="0"/>
    <n v="0"/>
    <n v="0"/>
    <n v="216"/>
    <n v="223"/>
    <n v="0"/>
    <n v="0"/>
    <n v="216"/>
    <n v="223"/>
    <n v="0"/>
    <n v="0"/>
    <n v="0"/>
    <n v="0"/>
    <n v="0"/>
    <n v="0"/>
    <n v="0"/>
    <n v="0"/>
    <n v="11675296"/>
    <n v="12230319"/>
    <n v="0"/>
    <n v="0"/>
    <n v="11675296"/>
    <n v="12230319"/>
  </r>
  <r>
    <x v="11"/>
    <s v="Piedmont Technical College "/>
    <s v="Met the criteria for Two-Year 2 in 2014-15."/>
    <n v="218520"/>
    <x v="6"/>
    <m/>
    <m/>
    <m/>
    <m/>
    <m/>
    <m/>
    <m/>
    <m/>
    <m/>
    <m/>
    <m/>
    <m/>
    <m/>
    <m/>
    <m/>
    <m/>
    <m/>
    <m/>
    <m/>
    <m/>
    <m/>
    <m/>
    <m/>
    <m/>
    <m/>
    <m/>
    <m/>
    <m/>
    <m/>
    <m/>
    <m/>
    <m/>
    <n v="121"/>
    <n v="123"/>
    <m/>
    <m/>
    <m/>
    <m/>
    <m/>
    <m/>
    <m/>
    <m/>
    <m/>
    <m/>
    <m/>
    <m/>
    <m/>
    <m/>
    <m/>
    <m/>
    <m/>
    <m/>
    <m/>
    <m/>
    <m/>
    <m/>
    <n v="5441128"/>
    <n v="5632357"/>
    <m/>
    <m/>
    <n v="0"/>
    <n v="0"/>
    <n v="0"/>
    <n v="0"/>
    <n v="0"/>
    <n v="0"/>
    <n v="0"/>
    <n v="0"/>
    <n v="1089"/>
    <n v="1107"/>
    <n v="0"/>
    <n v="0"/>
    <n v="0"/>
    <n v="0"/>
    <n v="0"/>
    <n v="0"/>
    <n v="0"/>
    <n v="0"/>
    <n v="0"/>
    <n v="0"/>
    <n v="4996.4444444444443"/>
    <n v="5087.946702800361"/>
    <n v="0"/>
    <n v="0"/>
    <n v="0"/>
    <n v="0"/>
    <n v="0"/>
    <n v="0"/>
    <n v="0"/>
    <n v="0"/>
    <n v="0"/>
    <n v="0"/>
    <n v="44968"/>
    <n v="45791.520325203252"/>
    <n v="0"/>
    <n v="0"/>
    <n v="44968"/>
    <n v="45791.520325203252"/>
    <n v="0"/>
    <n v="0"/>
    <n v="0"/>
    <n v="0"/>
    <n v="0"/>
    <n v="0"/>
    <n v="0"/>
    <n v="0"/>
    <n v="121"/>
    <n v="123"/>
    <n v="0"/>
    <n v="0"/>
    <n v="121"/>
    <n v="123"/>
    <n v="0"/>
    <n v="0"/>
    <n v="0"/>
    <n v="0"/>
    <n v="0"/>
    <n v="0"/>
    <n v="0"/>
    <n v="0"/>
    <n v="5441128"/>
    <n v="5632357"/>
    <n v="0"/>
    <n v="0"/>
    <n v="5441128"/>
    <n v="5632357"/>
  </r>
  <r>
    <x v="11"/>
    <s v="Tri-County Technical College "/>
    <m/>
    <n v="218885"/>
    <x v="6"/>
    <m/>
    <m/>
    <m/>
    <m/>
    <m/>
    <m/>
    <m/>
    <m/>
    <m/>
    <m/>
    <m/>
    <m/>
    <m/>
    <m/>
    <m/>
    <m/>
    <m/>
    <m/>
    <m/>
    <m/>
    <m/>
    <m/>
    <m/>
    <m/>
    <m/>
    <m/>
    <m/>
    <m/>
    <m/>
    <m/>
    <m/>
    <m/>
    <n v="129"/>
    <n v="142"/>
    <m/>
    <m/>
    <m/>
    <m/>
    <m/>
    <m/>
    <m/>
    <m/>
    <m/>
    <m/>
    <m/>
    <m/>
    <m/>
    <m/>
    <m/>
    <m/>
    <m/>
    <m/>
    <m/>
    <m/>
    <m/>
    <m/>
    <n v="5705001"/>
    <n v="6310272"/>
    <m/>
    <m/>
    <n v="0"/>
    <n v="0"/>
    <n v="0"/>
    <n v="0"/>
    <n v="0"/>
    <n v="0"/>
    <n v="0"/>
    <n v="0"/>
    <n v="1161"/>
    <n v="1278"/>
    <n v="0"/>
    <n v="0"/>
    <n v="0"/>
    <n v="0"/>
    <n v="0"/>
    <n v="0"/>
    <n v="0"/>
    <n v="0"/>
    <n v="0"/>
    <n v="0"/>
    <n v="4913.8682170542634"/>
    <n v="4937.6150234741781"/>
    <n v="0"/>
    <n v="0"/>
    <n v="0"/>
    <n v="0"/>
    <n v="0"/>
    <n v="0"/>
    <n v="0"/>
    <n v="0"/>
    <n v="0"/>
    <n v="0"/>
    <n v="44224.813953488367"/>
    <n v="44438.535211267605"/>
    <n v="0"/>
    <n v="0"/>
    <n v="44224.813953488367"/>
    <n v="44438.535211267605"/>
    <n v="0"/>
    <n v="0"/>
    <n v="0"/>
    <n v="0"/>
    <n v="0"/>
    <n v="0"/>
    <n v="0"/>
    <n v="0"/>
    <n v="129"/>
    <n v="142"/>
    <n v="0"/>
    <n v="0"/>
    <n v="129"/>
    <n v="142"/>
    <n v="0"/>
    <n v="0"/>
    <n v="0"/>
    <n v="0"/>
    <n v="0"/>
    <n v="0"/>
    <n v="0"/>
    <n v="0"/>
    <n v="5705000.9999999991"/>
    <n v="6310272"/>
    <n v="0"/>
    <n v="0"/>
    <n v="5705000.9999999991"/>
    <n v="6310272"/>
  </r>
  <r>
    <x v="11"/>
    <s v="Trident Technical College "/>
    <m/>
    <n v="218894"/>
    <x v="6"/>
    <m/>
    <m/>
    <m/>
    <m/>
    <m/>
    <m/>
    <m/>
    <m/>
    <m/>
    <m/>
    <m/>
    <m/>
    <m/>
    <m/>
    <m/>
    <m/>
    <m/>
    <m/>
    <m/>
    <m/>
    <m/>
    <m/>
    <m/>
    <m/>
    <m/>
    <m/>
    <m/>
    <m/>
    <m/>
    <m/>
    <m/>
    <m/>
    <n v="334"/>
    <n v="339"/>
    <m/>
    <m/>
    <m/>
    <m/>
    <m/>
    <m/>
    <m/>
    <m/>
    <m/>
    <m/>
    <m/>
    <m/>
    <m/>
    <m/>
    <m/>
    <m/>
    <m/>
    <m/>
    <m/>
    <m/>
    <m/>
    <m/>
    <n v="16215697"/>
    <n v="16628678"/>
    <m/>
    <m/>
    <n v="0"/>
    <n v="0"/>
    <n v="0"/>
    <n v="0"/>
    <n v="0"/>
    <n v="0"/>
    <n v="0"/>
    <n v="0"/>
    <n v="3006"/>
    <n v="3051"/>
    <n v="0"/>
    <n v="0"/>
    <n v="0"/>
    <n v="0"/>
    <n v="0"/>
    <n v="0"/>
    <n v="0"/>
    <n v="0"/>
    <n v="0"/>
    <n v="0"/>
    <n v="5394.4434464404521"/>
    <n v="5450.238610291708"/>
    <n v="0"/>
    <n v="0"/>
    <n v="0"/>
    <n v="0"/>
    <n v="0"/>
    <n v="0"/>
    <n v="0"/>
    <n v="0"/>
    <n v="0"/>
    <n v="0"/>
    <n v="48549.991017964072"/>
    <n v="49052.147492625372"/>
    <n v="0"/>
    <n v="0"/>
    <n v="48549.991017964072"/>
    <n v="49052.147492625372"/>
    <n v="0"/>
    <n v="0"/>
    <n v="0"/>
    <n v="0"/>
    <n v="0"/>
    <n v="0"/>
    <n v="0"/>
    <n v="0"/>
    <n v="334"/>
    <n v="339"/>
    <n v="0"/>
    <n v="0"/>
    <n v="334"/>
    <n v="339"/>
    <n v="0"/>
    <n v="0"/>
    <n v="0"/>
    <n v="0"/>
    <n v="0"/>
    <n v="0"/>
    <n v="0"/>
    <n v="0"/>
    <n v="16215697"/>
    <n v="16628678.000000002"/>
    <n v="0"/>
    <n v="0"/>
    <n v="16215697"/>
    <n v="16628678.000000002"/>
  </r>
  <r>
    <x v="11"/>
    <s v="Aiken Technical College "/>
    <s v="Met the criteria for Two-Year 3 in 2014-15."/>
    <n v="217615"/>
    <x v="7"/>
    <m/>
    <m/>
    <m/>
    <m/>
    <m/>
    <m/>
    <m/>
    <m/>
    <m/>
    <m/>
    <m/>
    <m/>
    <m/>
    <m/>
    <m/>
    <m/>
    <m/>
    <m/>
    <m/>
    <m/>
    <m/>
    <m/>
    <m/>
    <m/>
    <m/>
    <m/>
    <m/>
    <m/>
    <m/>
    <m/>
    <m/>
    <m/>
    <n v="58"/>
    <n v="56"/>
    <m/>
    <m/>
    <m/>
    <m/>
    <m/>
    <m/>
    <m/>
    <m/>
    <m/>
    <m/>
    <m/>
    <m/>
    <m/>
    <m/>
    <m/>
    <m/>
    <m/>
    <m/>
    <m/>
    <m/>
    <m/>
    <m/>
    <n v="2866853"/>
    <n v="2807018"/>
    <m/>
    <m/>
    <n v="0"/>
    <n v="0"/>
    <n v="0"/>
    <n v="0"/>
    <n v="0"/>
    <n v="0"/>
    <n v="0"/>
    <n v="0"/>
    <n v="522"/>
    <n v="504"/>
    <n v="0"/>
    <n v="0"/>
    <n v="0"/>
    <n v="0"/>
    <n v="0"/>
    <n v="0"/>
    <n v="0"/>
    <n v="0"/>
    <n v="0"/>
    <n v="0"/>
    <n v="5492.0555555555557"/>
    <n v="5569.480158730159"/>
    <n v="0"/>
    <n v="0"/>
    <n v="0"/>
    <n v="0"/>
    <n v="0"/>
    <n v="0"/>
    <n v="0"/>
    <n v="0"/>
    <n v="0"/>
    <n v="0"/>
    <n v="49428.5"/>
    <n v="50125.321428571435"/>
    <n v="0"/>
    <n v="0"/>
    <n v="49428.5"/>
    <n v="50125.321428571435"/>
    <n v="0"/>
    <n v="0"/>
    <n v="0"/>
    <n v="0"/>
    <n v="0"/>
    <n v="0"/>
    <n v="0"/>
    <n v="0"/>
    <n v="58"/>
    <n v="56"/>
    <n v="0"/>
    <n v="0"/>
    <n v="58"/>
    <n v="56"/>
    <n v="0"/>
    <n v="0"/>
    <n v="0"/>
    <n v="0"/>
    <n v="0"/>
    <n v="0"/>
    <n v="0"/>
    <n v="0"/>
    <n v="2866853"/>
    <n v="2807018.0000000005"/>
    <n v="0"/>
    <n v="0"/>
    <n v="2866853"/>
    <n v="2807018.0000000005"/>
  </r>
  <r>
    <x v="11"/>
    <s v="Central Carolina Technical College "/>
    <m/>
    <n v="218858"/>
    <x v="7"/>
    <m/>
    <m/>
    <m/>
    <m/>
    <m/>
    <m/>
    <m/>
    <m/>
    <m/>
    <m/>
    <m/>
    <m/>
    <m/>
    <m/>
    <m/>
    <m/>
    <m/>
    <m/>
    <m/>
    <m/>
    <m/>
    <m/>
    <m/>
    <m/>
    <m/>
    <m/>
    <m/>
    <m/>
    <m/>
    <m/>
    <m/>
    <m/>
    <n v="94"/>
    <n v="94"/>
    <m/>
    <m/>
    <m/>
    <m/>
    <m/>
    <m/>
    <m/>
    <m/>
    <m/>
    <m/>
    <m/>
    <m/>
    <m/>
    <m/>
    <m/>
    <m/>
    <m/>
    <m/>
    <m/>
    <m/>
    <m/>
    <m/>
    <n v="4361866"/>
    <n v="4419752"/>
    <m/>
    <m/>
    <n v="0"/>
    <n v="0"/>
    <n v="0"/>
    <n v="0"/>
    <n v="0"/>
    <n v="0"/>
    <n v="0"/>
    <n v="0"/>
    <n v="846"/>
    <n v="846"/>
    <n v="0"/>
    <n v="0"/>
    <n v="0"/>
    <n v="0"/>
    <n v="0"/>
    <n v="0"/>
    <n v="0"/>
    <n v="0"/>
    <n v="0"/>
    <n v="0"/>
    <n v="5155.8699763593377"/>
    <n v="5224.293144208038"/>
    <n v="0"/>
    <n v="0"/>
    <n v="0"/>
    <n v="0"/>
    <n v="0"/>
    <n v="0"/>
    <n v="0"/>
    <n v="0"/>
    <n v="0"/>
    <n v="0"/>
    <n v="46402.829787234041"/>
    <n v="47018.638297872341"/>
    <n v="0"/>
    <n v="0"/>
    <n v="46402.829787234041"/>
    <n v="47018.638297872341"/>
    <n v="0"/>
    <n v="0"/>
    <n v="0"/>
    <n v="0"/>
    <n v="0"/>
    <n v="0"/>
    <n v="0"/>
    <n v="0"/>
    <n v="94"/>
    <n v="94"/>
    <n v="0"/>
    <n v="0"/>
    <n v="94"/>
    <n v="94"/>
    <n v="0"/>
    <n v="0"/>
    <n v="0"/>
    <n v="0"/>
    <n v="0"/>
    <n v="0"/>
    <n v="0"/>
    <n v="0"/>
    <n v="4361866"/>
    <n v="4419752"/>
    <n v="0"/>
    <n v="0"/>
    <n v="4361866"/>
    <n v="4419752"/>
  </r>
  <r>
    <x v="11"/>
    <s v="Orangeburg-Calhoun Technical College "/>
    <m/>
    <n v="218487"/>
    <x v="7"/>
    <m/>
    <m/>
    <m/>
    <m/>
    <m/>
    <m/>
    <m/>
    <m/>
    <m/>
    <m/>
    <m/>
    <m/>
    <m/>
    <m/>
    <m/>
    <m/>
    <m/>
    <m/>
    <m/>
    <m/>
    <m/>
    <m/>
    <m/>
    <m/>
    <m/>
    <m/>
    <m/>
    <m/>
    <m/>
    <m/>
    <m/>
    <m/>
    <n v="82"/>
    <n v="82"/>
    <m/>
    <m/>
    <m/>
    <m/>
    <m/>
    <m/>
    <m/>
    <m/>
    <m/>
    <m/>
    <m/>
    <m/>
    <m/>
    <m/>
    <m/>
    <m/>
    <m/>
    <m/>
    <m/>
    <m/>
    <m/>
    <m/>
    <n v="3564677"/>
    <n v="3642607"/>
    <m/>
    <m/>
    <n v="0"/>
    <n v="0"/>
    <n v="0"/>
    <n v="0"/>
    <n v="0"/>
    <n v="0"/>
    <n v="0"/>
    <n v="0"/>
    <n v="738"/>
    <n v="738"/>
    <n v="0"/>
    <n v="0"/>
    <n v="0"/>
    <n v="0"/>
    <n v="0"/>
    <n v="0"/>
    <n v="0"/>
    <n v="0"/>
    <n v="0"/>
    <n v="0"/>
    <n v="4830.1856368563685"/>
    <n v="4935.7818428184282"/>
    <n v="0"/>
    <n v="0"/>
    <n v="0"/>
    <n v="0"/>
    <n v="0"/>
    <n v="0"/>
    <n v="0"/>
    <n v="0"/>
    <n v="0"/>
    <n v="0"/>
    <n v="43471.670731707316"/>
    <n v="44422.036585365851"/>
    <n v="0"/>
    <n v="0"/>
    <n v="43471.670731707316"/>
    <n v="44422.036585365851"/>
    <n v="0"/>
    <n v="0"/>
    <n v="0"/>
    <n v="0"/>
    <n v="0"/>
    <n v="0"/>
    <n v="0"/>
    <n v="0"/>
    <n v="82"/>
    <n v="82"/>
    <n v="0"/>
    <n v="0"/>
    <n v="82"/>
    <n v="82"/>
    <n v="0"/>
    <n v="0"/>
    <n v="0"/>
    <n v="0"/>
    <n v="0"/>
    <n v="0"/>
    <n v="0"/>
    <n v="0"/>
    <n v="3564677"/>
    <n v="3642607"/>
    <n v="0"/>
    <n v="0"/>
    <n v="3564677"/>
    <n v="3642607"/>
  </r>
  <r>
    <x v="11"/>
    <s v="Spartanburg Community College "/>
    <m/>
    <n v="218830"/>
    <x v="7"/>
    <m/>
    <m/>
    <m/>
    <m/>
    <m/>
    <m/>
    <m/>
    <m/>
    <m/>
    <m/>
    <m/>
    <m/>
    <m/>
    <m/>
    <m/>
    <m/>
    <m/>
    <m/>
    <m/>
    <m/>
    <m/>
    <m/>
    <m/>
    <m/>
    <m/>
    <m/>
    <m/>
    <m/>
    <m/>
    <m/>
    <m/>
    <m/>
    <n v="120"/>
    <n v="119"/>
    <m/>
    <m/>
    <m/>
    <m/>
    <m/>
    <m/>
    <m/>
    <m/>
    <m/>
    <m/>
    <m/>
    <m/>
    <m/>
    <m/>
    <m/>
    <m/>
    <m/>
    <m/>
    <m/>
    <m/>
    <m/>
    <m/>
    <n v="5565225"/>
    <n v="5649820"/>
    <m/>
    <m/>
    <n v="0"/>
    <n v="0"/>
    <n v="0"/>
    <n v="0"/>
    <n v="0"/>
    <n v="0"/>
    <n v="0"/>
    <n v="0"/>
    <n v="1080"/>
    <n v="1071"/>
    <n v="0"/>
    <n v="0"/>
    <n v="0"/>
    <n v="0"/>
    <n v="0"/>
    <n v="0"/>
    <n v="0"/>
    <n v="0"/>
    <n v="0"/>
    <n v="0"/>
    <n v="5152.9861111111113"/>
    <n v="5275.2754435107372"/>
    <n v="0"/>
    <n v="0"/>
    <n v="0"/>
    <n v="0"/>
    <n v="0"/>
    <n v="0"/>
    <n v="0"/>
    <n v="0"/>
    <n v="0"/>
    <n v="0"/>
    <n v="46376.875"/>
    <n v="47477.478991596632"/>
    <n v="0"/>
    <n v="0"/>
    <n v="46376.875"/>
    <n v="47477.478991596632"/>
    <n v="0"/>
    <n v="0"/>
    <n v="0"/>
    <n v="0"/>
    <n v="0"/>
    <n v="0"/>
    <n v="0"/>
    <n v="0"/>
    <n v="120"/>
    <n v="119"/>
    <n v="0"/>
    <n v="0"/>
    <n v="120"/>
    <n v="119"/>
    <n v="0"/>
    <n v="0"/>
    <n v="0"/>
    <n v="0"/>
    <n v="0"/>
    <n v="0"/>
    <n v="0"/>
    <n v="0"/>
    <n v="5565225"/>
    <n v="5649819.9999999991"/>
    <n v="0"/>
    <n v="0"/>
    <n v="5565225"/>
    <n v="5649819.9999999991"/>
  </r>
  <r>
    <x v="11"/>
    <s v="York Technical College "/>
    <m/>
    <n v="218991"/>
    <x v="7"/>
    <m/>
    <m/>
    <m/>
    <m/>
    <m/>
    <m/>
    <m/>
    <m/>
    <m/>
    <m/>
    <m/>
    <m/>
    <m/>
    <m/>
    <m/>
    <m/>
    <m/>
    <m/>
    <m/>
    <m/>
    <m/>
    <m/>
    <m/>
    <m/>
    <m/>
    <m/>
    <m/>
    <m/>
    <m/>
    <m/>
    <m/>
    <m/>
    <n v="117"/>
    <n v="119"/>
    <m/>
    <m/>
    <m/>
    <m/>
    <m/>
    <m/>
    <m/>
    <m/>
    <m/>
    <m/>
    <m/>
    <m/>
    <m/>
    <m/>
    <m/>
    <m/>
    <m/>
    <m/>
    <m/>
    <m/>
    <m/>
    <m/>
    <n v="5664008"/>
    <n v="5864739"/>
    <m/>
    <m/>
    <n v="0"/>
    <n v="0"/>
    <n v="0"/>
    <n v="0"/>
    <n v="0"/>
    <n v="0"/>
    <n v="0"/>
    <n v="0"/>
    <n v="1053"/>
    <n v="1071"/>
    <n v="0"/>
    <n v="0"/>
    <n v="0"/>
    <n v="0"/>
    <n v="0"/>
    <n v="0"/>
    <n v="0"/>
    <n v="0"/>
    <n v="0"/>
    <n v="0"/>
    <n v="5378.9249762583095"/>
    <n v="5475.9467787114845"/>
    <n v="0"/>
    <n v="0"/>
    <n v="0"/>
    <n v="0"/>
    <n v="0"/>
    <n v="0"/>
    <n v="0"/>
    <n v="0"/>
    <n v="0"/>
    <n v="0"/>
    <n v="48410.324786324782"/>
    <n v="49283.521008403361"/>
    <n v="0"/>
    <n v="0"/>
    <n v="48410.324786324782"/>
    <n v="49283.521008403361"/>
    <n v="0"/>
    <n v="0"/>
    <n v="0"/>
    <n v="0"/>
    <n v="0"/>
    <n v="0"/>
    <n v="0"/>
    <n v="0"/>
    <n v="117"/>
    <n v="119"/>
    <n v="0"/>
    <n v="0"/>
    <n v="117"/>
    <n v="119"/>
    <n v="0"/>
    <n v="0"/>
    <n v="0"/>
    <n v="0"/>
    <n v="0"/>
    <n v="0"/>
    <n v="0"/>
    <n v="0"/>
    <n v="5664007.9999999991"/>
    <n v="5864739"/>
    <n v="0"/>
    <n v="0"/>
    <n v="5664007.9999999991"/>
    <n v="5864739"/>
  </r>
  <r>
    <x v="11"/>
    <s v="Denmark Technical College "/>
    <m/>
    <n v="217989"/>
    <x v="8"/>
    <m/>
    <m/>
    <m/>
    <m/>
    <m/>
    <m/>
    <m/>
    <m/>
    <m/>
    <m/>
    <m/>
    <m/>
    <m/>
    <m/>
    <m/>
    <m/>
    <m/>
    <m/>
    <m/>
    <m/>
    <m/>
    <m/>
    <m/>
    <m/>
    <m/>
    <m/>
    <m/>
    <m/>
    <m/>
    <m/>
    <m/>
    <m/>
    <n v="35"/>
    <n v="37"/>
    <m/>
    <m/>
    <m/>
    <m/>
    <m/>
    <m/>
    <m/>
    <m/>
    <m/>
    <m/>
    <m/>
    <m/>
    <m/>
    <m/>
    <m/>
    <m/>
    <m/>
    <m/>
    <m/>
    <m/>
    <m/>
    <m/>
    <n v="1369002"/>
    <n v="1517855"/>
    <m/>
    <m/>
    <n v="0"/>
    <n v="0"/>
    <n v="0"/>
    <n v="0"/>
    <n v="0"/>
    <n v="0"/>
    <n v="0"/>
    <n v="0"/>
    <n v="315"/>
    <n v="333"/>
    <n v="0"/>
    <n v="0"/>
    <n v="0"/>
    <n v="0"/>
    <n v="0"/>
    <n v="0"/>
    <n v="0"/>
    <n v="0"/>
    <n v="0"/>
    <n v="0"/>
    <n v="4346.0380952380956"/>
    <n v="4558.1231231231232"/>
    <n v="0"/>
    <n v="0"/>
    <n v="0"/>
    <n v="0"/>
    <n v="0"/>
    <n v="0"/>
    <n v="0"/>
    <n v="0"/>
    <n v="0"/>
    <n v="0"/>
    <n v="39114.342857142859"/>
    <n v="41023.108108108107"/>
    <n v="0"/>
    <n v="0"/>
    <n v="39114.342857142859"/>
    <n v="41023.108108108107"/>
    <n v="0"/>
    <n v="0"/>
    <n v="0"/>
    <n v="0"/>
    <n v="0"/>
    <n v="0"/>
    <n v="0"/>
    <n v="0"/>
    <n v="35"/>
    <n v="37"/>
    <n v="0"/>
    <n v="0"/>
    <n v="35"/>
    <n v="37"/>
    <n v="0"/>
    <n v="0"/>
    <n v="0"/>
    <n v="0"/>
    <n v="0"/>
    <n v="0"/>
    <n v="0"/>
    <n v="0"/>
    <n v="1369002"/>
    <n v="1517855"/>
    <n v="0"/>
    <n v="0"/>
    <n v="1369002"/>
    <n v="1517855"/>
  </r>
  <r>
    <x v="11"/>
    <s v="Northeastern Technical College "/>
    <m/>
    <n v="217837"/>
    <x v="8"/>
    <m/>
    <m/>
    <m/>
    <m/>
    <m/>
    <m/>
    <m/>
    <m/>
    <m/>
    <m/>
    <m/>
    <m/>
    <m/>
    <m/>
    <m/>
    <m/>
    <m/>
    <m/>
    <m/>
    <m/>
    <m/>
    <m/>
    <m/>
    <m/>
    <m/>
    <m/>
    <m/>
    <m/>
    <m/>
    <m/>
    <m/>
    <m/>
    <n v="29"/>
    <n v="31"/>
    <m/>
    <m/>
    <m/>
    <m/>
    <m/>
    <m/>
    <m/>
    <m/>
    <m/>
    <m/>
    <m/>
    <m/>
    <m/>
    <m/>
    <m/>
    <m/>
    <m/>
    <m/>
    <m/>
    <m/>
    <m/>
    <m/>
    <n v="1004078"/>
    <n v="1086057"/>
    <m/>
    <m/>
    <n v="0"/>
    <n v="0"/>
    <n v="0"/>
    <n v="0"/>
    <n v="0"/>
    <n v="0"/>
    <n v="0"/>
    <n v="0"/>
    <n v="261"/>
    <n v="279"/>
    <n v="0"/>
    <n v="0"/>
    <n v="0"/>
    <n v="0"/>
    <n v="0"/>
    <n v="0"/>
    <n v="0"/>
    <n v="0"/>
    <n v="0"/>
    <n v="0"/>
    <n v="3847.0421455938699"/>
    <n v="3892.6774193548385"/>
    <n v="0"/>
    <n v="0"/>
    <n v="0"/>
    <n v="0"/>
    <n v="0"/>
    <n v="0"/>
    <n v="0"/>
    <n v="0"/>
    <n v="0"/>
    <n v="0"/>
    <n v="34623.379310344826"/>
    <n v="35034.096774193546"/>
    <n v="0"/>
    <n v="0"/>
    <n v="34623.379310344826"/>
    <n v="35034.096774193546"/>
    <n v="0"/>
    <n v="0"/>
    <n v="0"/>
    <n v="0"/>
    <n v="0"/>
    <n v="0"/>
    <n v="0"/>
    <n v="0"/>
    <n v="29"/>
    <n v="31"/>
    <n v="0"/>
    <n v="0"/>
    <n v="29"/>
    <n v="31"/>
    <n v="0"/>
    <n v="0"/>
    <n v="0"/>
    <n v="0"/>
    <n v="0"/>
    <n v="0"/>
    <n v="0"/>
    <n v="0"/>
    <n v="1004078"/>
    <n v="1086057"/>
    <n v="0"/>
    <n v="0"/>
    <n v="1004078"/>
    <n v="1086057"/>
  </r>
  <r>
    <x v="11"/>
    <s v="Technical College of the Lowcountry"/>
    <m/>
    <n v="217712"/>
    <x v="8"/>
    <m/>
    <m/>
    <m/>
    <m/>
    <m/>
    <m/>
    <m/>
    <m/>
    <m/>
    <m/>
    <m/>
    <m/>
    <m/>
    <m/>
    <m/>
    <m/>
    <m/>
    <m/>
    <m/>
    <m/>
    <m/>
    <m/>
    <m/>
    <m/>
    <m/>
    <m/>
    <m/>
    <m/>
    <m/>
    <m/>
    <m/>
    <m/>
    <n v="46"/>
    <n v="46"/>
    <m/>
    <m/>
    <m/>
    <m/>
    <m/>
    <m/>
    <m/>
    <m/>
    <m/>
    <m/>
    <m/>
    <m/>
    <m/>
    <m/>
    <m/>
    <m/>
    <m/>
    <m/>
    <m/>
    <m/>
    <m/>
    <m/>
    <n v="2278545"/>
    <n v="2280074"/>
    <m/>
    <m/>
    <n v="0"/>
    <n v="0"/>
    <n v="0"/>
    <n v="0"/>
    <n v="0"/>
    <n v="0"/>
    <n v="0"/>
    <n v="0"/>
    <n v="414"/>
    <n v="414"/>
    <n v="0"/>
    <n v="0"/>
    <n v="0"/>
    <n v="0"/>
    <n v="0"/>
    <n v="0"/>
    <n v="0"/>
    <n v="0"/>
    <n v="0"/>
    <n v="0"/>
    <n v="5503.731884057971"/>
    <n v="5507.4251207729467"/>
    <n v="0"/>
    <n v="0"/>
    <n v="0"/>
    <n v="0"/>
    <n v="0"/>
    <n v="0"/>
    <n v="0"/>
    <n v="0"/>
    <n v="0"/>
    <n v="0"/>
    <n v="49533.586956521736"/>
    <n v="49566.82608695652"/>
    <n v="0"/>
    <n v="0"/>
    <n v="49533.586956521736"/>
    <n v="49566.82608695652"/>
    <n v="0"/>
    <n v="0"/>
    <n v="0"/>
    <n v="0"/>
    <n v="0"/>
    <n v="0"/>
    <n v="0"/>
    <n v="0"/>
    <n v="46"/>
    <n v="46"/>
    <n v="0"/>
    <n v="0"/>
    <n v="46"/>
    <n v="46"/>
    <n v="0"/>
    <n v="0"/>
    <n v="0"/>
    <n v="0"/>
    <n v="0"/>
    <n v="0"/>
    <n v="0"/>
    <n v="0"/>
    <n v="2278545"/>
    <n v="2280074"/>
    <n v="0"/>
    <n v="0"/>
    <n v="2278545"/>
    <n v="2280074"/>
  </r>
  <r>
    <x v="11"/>
    <s v="University of South Carolina-Lancaster"/>
    <m/>
    <n v="218672"/>
    <x v="8"/>
    <n v="3"/>
    <n v="2"/>
    <m/>
    <m/>
    <m/>
    <m/>
    <m/>
    <m/>
    <n v="9"/>
    <n v="14"/>
    <m/>
    <m/>
    <m/>
    <m/>
    <m/>
    <m/>
    <n v="13"/>
    <n v="8"/>
    <m/>
    <m/>
    <m/>
    <m/>
    <m/>
    <m/>
    <n v="23"/>
    <n v="10"/>
    <m/>
    <m/>
    <n v="1"/>
    <n v="1"/>
    <n v="2"/>
    <n v="11"/>
    <m/>
    <m/>
    <m/>
    <m/>
    <m/>
    <m/>
    <m/>
    <m/>
    <m/>
    <m/>
    <m/>
    <m/>
    <m/>
    <m/>
    <m/>
    <m/>
    <n v="226427"/>
    <n v="125983"/>
    <n v="490302"/>
    <n v="771785"/>
    <n v="610006"/>
    <n v="375907"/>
    <n v="1286673"/>
    <n v="1110191"/>
    <m/>
    <m/>
    <m/>
    <m/>
    <n v="27"/>
    <n v="18"/>
    <n v="81"/>
    <n v="126"/>
    <n v="117"/>
    <n v="72"/>
    <n v="242"/>
    <n v="233"/>
    <n v="0"/>
    <n v="0"/>
    <n v="0"/>
    <n v="0"/>
    <n v="8386.1851851851843"/>
    <n v="6999.0555555555557"/>
    <n v="6053.1111111111113"/>
    <n v="6125.2777777777774"/>
    <n v="5213.7264957264961"/>
    <n v="5220.9305555555557"/>
    <n v="5316.8305785123966"/>
    <n v="4764.7682403433473"/>
    <n v="0"/>
    <n v="0"/>
    <n v="0"/>
    <n v="0"/>
    <n v="75475.666666666657"/>
    <n v="62991.5"/>
    <n v="54478"/>
    <n v="55127.5"/>
    <n v="46923.538461538468"/>
    <n v="46988.375"/>
    <n v="47851.475206611569"/>
    <n v="42882.914163090129"/>
    <n v="0"/>
    <n v="0"/>
    <n v="0"/>
    <n v="0"/>
    <n v="50409.28147788041"/>
    <n v="48197.806773651799"/>
    <n v="3"/>
    <n v="2"/>
    <n v="9"/>
    <n v="14"/>
    <n v="13"/>
    <n v="8"/>
    <n v="26"/>
    <n v="22"/>
    <n v="0"/>
    <n v="0"/>
    <n v="0"/>
    <n v="0"/>
    <n v="51"/>
    <n v="46"/>
    <n v="226426.99999999997"/>
    <n v="125983"/>
    <n v="490302"/>
    <n v="771785"/>
    <n v="610006.00000000012"/>
    <n v="375907"/>
    <n v="1244138.3553719008"/>
    <n v="943424.11158798286"/>
    <n v="0"/>
    <n v="0"/>
    <n v="0"/>
    <n v="0"/>
    <n v="2570873.3553719008"/>
    <n v="2217099.1115879826"/>
  </r>
  <r>
    <x v="11"/>
    <s v="University of South Carolina-Salkehatchie"/>
    <m/>
    <n v="218681"/>
    <x v="8"/>
    <n v="1"/>
    <n v="1"/>
    <m/>
    <m/>
    <m/>
    <m/>
    <m/>
    <m/>
    <n v="6"/>
    <n v="6"/>
    <m/>
    <m/>
    <m/>
    <m/>
    <m/>
    <m/>
    <n v="8"/>
    <n v="8"/>
    <m/>
    <m/>
    <m/>
    <m/>
    <m/>
    <m/>
    <n v="5"/>
    <n v="4"/>
    <m/>
    <m/>
    <m/>
    <m/>
    <n v="1"/>
    <n v="1"/>
    <m/>
    <m/>
    <m/>
    <m/>
    <m/>
    <m/>
    <m/>
    <m/>
    <m/>
    <m/>
    <m/>
    <m/>
    <m/>
    <m/>
    <m/>
    <m/>
    <n v="58973"/>
    <n v="60152"/>
    <n v="315767"/>
    <n v="322079"/>
    <n v="366040"/>
    <n v="391870"/>
    <n v="247837"/>
    <n v="212070"/>
    <m/>
    <m/>
    <m/>
    <m/>
    <n v="9"/>
    <n v="9"/>
    <n v="54"/>
    <n v="54"/>
    <n v="72"/>
    <n v="72"/>
    <n v="57"/>
    <n v="48"/>
    <n v="0"/>
    <n v="0"/>
    <n v="0"/>
    <n v="0"/>
    <n v="6552.5555555555557"/>
    <n v="6683.5555555555557"/>
    <n v="5847.5370370370374"/>
    <n v="5964.4259259259261"/>
    <n v="5083.8888888888887"/>
    <n v="5442.6388888888887"/>
    <n v="4348.0175438596489"/>
    <n v="4418.125"/>
    <n v="0"/>
    <n v="0"/>
    <n v="0"/>
    <n v="0"/>
    <n v="58973"/>
    <n v="60152"/>
    <n v="52627.833333333336"/>
    <n v="53679.833333333336"/>
    <n v="45755"/>
    <n v="48983.75"/>
    <n v="39132.15789473684"/>
    <n v="39763.125"/>
    <n v="0"/>
    <n v="0"/>
    <n v="0"/>
    <n v="0"/>
    <n v="46455.854636591474"/>
    <n v="48645.831250000003"/>
    <n v="1"/>
    <n v="1"/>
    <n v="6"/>
    <n v="6"/>
    <n v="8"/>
    <n v="8"/>
    <n v="6"/>
    <n v="5"/>
    <n v="0"/>
    <n v="0"/>
    <n v="0"/>
    <n v="0"/>
    <n v="21"/>
    <n v="20"/>
    <n v="58973"/>
    <n v="60152"/>
    <n v="315767"/>
    <n v="322079"/>
    <n v="366040"/>
    <n v="391870"/>
    <n v="234792.94736842104"/>
    <n v="198815.625"/>
    <n v="0"/>
    <n v="0"/>
    <n v="0"/>
    <n v="0"/>
    <n v="975572.94736842089"/>
    <n v="972916.625"/>
  </r>
  <r>
    <x v="11"/>
    <s v="University of South Carolina-Sumter"/>
    <m/>
    <n v="218690"/>
    <x v="8"/>
    <n v="5"/>
    <n v="4"/>
    <m/>
    <m/>
    <m/>
    <m/>
    <n v="1"/>
    <n v="2"/>
    <n v="10"/>
    <n v="10"/>
    <m/>
    <m/>
    <m/>
    <m/>
    <m/>
    <m/>
    <n v="3"/>
    <n v="1"/>
    <m/>
    <m/>
    <m/>
    <m/>
    <m/>
    <m/>
    <n v="11"/>
    <n v="14"/>
    <m/>
    <m/>
    <m/>
    <m/>
    <m/>
    <m/>
    <m/>
    <m/>
    <m/>
    <m/>
    <m/>
    <m/>
    <m/>
    <m/>
    <m/>
    <m/>
    <m/>
    <m/>
    <m/>
    <m/>
    <m/>
    <m/>
    <n v="433606"/>
    <n v="493433"/>
    <n v="563955"/>
    <n v="570455"/>
    <n v="129035"/>
    <n v="44125"/>
    <n v="390944"/>
    <n v="516631"/>
    <m/>
    <m/>
    <m/>
    <m/>
    <n v="57"/>
    <n v="60"/>
    <n v="90"/>
    <n v="90"/>
    <n v="27"/>
    <n v="9"/>
    <n v="99"/>
    <n v="126"/>
    <n v="0"/>
    <n v="0"/>
    <n v="0"/>
    <n v="0"/>
    <n v="7607.1228070175439"/>
    <n v="8223.8833333333332"/>
    <n v="6266.166666666667"/>
    <n v="6338.3888888888887"/>
    <n v="4779.0740740740739"/>
    <n v="4902.7777777777774"/>
    <n v="3948.9292929292928"/>
    <n v="4100.2460317460318"/>
    <n v="0"/>
    <n v="0"/>
    <n v="0"/>
    <n v="0"/>
    <n v="68464.105263157893"/>
    <n v="74014.95"/>
    <n v="56395.5"/>
    <n v="57045.5"/>
    <n v="43011.666666666664"/>
    <n v="44125"/>
    <n v="35540.363636363632"/>
    <n v="36902.21428571429"/>
    <n v="0"/>
    <n v="0"/>
    <n v="0"/>
    <n v="0"/>
    <n v="49823.954385964913"/>
    <n v="50816.151612903224"/>
    <n v="6"/>
    <n v="6"/>
    <n v="10"/>
    <n v="10"/>
    <n v="3"/>
    <n v="1"/>
    <n v="11"/>
    <n v="14"/>
    <n v="0"/>
    <n v="0"/>
    <n v="0"/>
    <n v="0"/>
    <n v="30"/>
    <n v="31"/>
    <n v="410784.63157894736"/>
    <n v="444089.69999999995"/>
    <n v="563955"/>
    <n v="570455"/>
    <n v="129035"/>
    <n v="44125"/>
    <n v="390943.99999999994"/>
    <n v="516631.00000000006"/>
    <n v="0"/>
    <n v="0"/>
    <n v="0"/>
    <n v="0"/>
    <n v="1494718.6315789474"/>
    <n v="1575300.7"/>
  </r>
  <r>
    <x v="11"/>
    <s v="University of South Carolina-Union"/>
    <m/>
    <n v="218706"/>
    <x v="8"/>
    <m/>
    <m/>
    <m/>
    <m/>
    <m/>
    <m/>
    <m/>
    <m/>
    <n v="2"/>
    <n v="2"/>
    <m/>
    <m/>
    <m/>
    <m/>
    <m/>
    <m/>
    <n v="3"/>
    <n v="4"/>
    <m/>
    <m/>
    <m/>
    <m/>
    <n v="1"/>
    <n v="1"/>
    <n v="4"/>
    <n v="4"/>
    <m/>
    <m/>
    <m/>
    <m/>
    <m/>
    <m/>
    <m/>
    <m/>
    <m/>
    <m/>
    <m/>
    <m/>
    <n v="1"/>
    <m/>
    <m/>
    <m/>
    <m/>
    <m/>
    <m/>
    <m/>
    <m/>
    <m/>
    <m/>
    <m/>
    <n v="118177"/>
    <n v="120540"/>
    <n v="226915"/>
    <n v="284573"/>
    <n v="191436"/>
    <n v="207274"/>
    <n v="32500"/>
    <m/>
    <m/>
    <m/>
    <n v="0"/>
    <n v="0"/>
    <n v="18"/>
    <n v="18"/>
    <n v="39"/>
    <n v="48"/>
    <n v="36"/>
    <n v="36"/>
    <n v="12"/>
    <n v="0"/>
    <n v="0"/>
    <n v="0"/>
    <n v="0"/>
    <n v="0"/>
    <n v="6565.3888888888887"/>
    <n v="6696.666666666667"/>
    <n v="5818.333333333333"/>
    <n v="5928.604166666667"/>
    <n v="5317.666666666667"/>
    <n v="5757.6111111111113"/>
    <n v="2708.3333333333335"/>
    <n v="0"/>
    <n v="0"/>
    <n v="0"/>
    <n v="0"/>
    <n v="0"/>
    <n v="59088.5"/>
    <n v="60270"/>
    <n v="52365"/>
    <n v="53357.4375"/>
    <n v="47859"/>
    <n v="51818.5"/>
    <n v="24375"/>
    <n v="0"/>
    <n v="0"/>
    <n v="0"/>
    <n v="49404.36363636364"/>
    <n v="54054.653409090912"/>
    <n v="0"/>
    <n v="0"/>
    <n v="2"/>
    <n v="2"/>
    <n v="4"/>
    <n v="5"/>
    <n v="4"/>
    <n v="4"/>
    <n v="1"/>
    <n v="0"/>
    <n v="0"/>
    <n v="0"/>
    <n v="11"/>
    <n v="11"/>
    <n v="0"/>
    <n v="0"/>
    <n v="118177"/>
    <n v="120540"/>
    <n v="209460"/>
    <n v="266787.1875"/>
    <n v="191436"/>
    <n v="207274"/>
    <n v="24375"/>
    <n v="0"/>
    <n v="0"/>
    <n v="0"/>
    <n v="543448"/>
    <n v="594601.1875"/>
  </r>
  <r>
    <x v="11"/>
    <s v="Willamsburg Technical College "/>
    <m/>
    <n v="218955"/>
    <x v="8"/>
    <m/>
    <m/>
    <m/>
    <m/>
    <m/>
    <m/>
    <m/>
    <m/>
    <m/>
    <m/>
    <m/>
    <m/>
    <m/>
    <m/>
    <m/>
    <m/>
    <m/>
    <m/>
    <m/>
    <m/>
    <m/>
    <m/>
    <m/>
    <m/>
    <m/>
    <m/>
    <m/>
    <m/>
    <m/>
    <m/>
    <m/>
    <m/>
    <n v="19"/>
    <n v="19"/>
    <m/>
    <m/>
    <m/>
    <m/>
    <m/>
    <m/>
    <m/>
    <m/>
    <m/>
    <m/>
    <m/>
    <m/>
    <m/>
    <m/>
    <m/>
    <m/>
    <m/>
    <m/>
    <m/>
    <m/>
    <m/>
    <m/>
    <n v="690842"/>
    <n v="700040"/>
    <m/>
    <m/>
    <n v="0"/>
    <n v="0"/>
    <n v="0"/>
    <n v="0"/>
    <n v="0"/>
    <n v="0"/>
    <n v="0"/>
    <n v="0"/>
    <n v="171"/>
    <n v="171"/>
    <n v="0"/>
    <n v="0"/>
    <n v="0"/>
    <n v="0"/>
    <n v="0"/>
    <n v="0"/>
    <n v="0"/>
    <n v="0"/>
    <n v="0"/>
    <n v="0"/>
    <n v="4040.0116959064326"/>
    <n v="4093.8011695906434"/>
    <n v="0"/>
    <n v="0"/>
    <n v="0"/>
    <n v="0"/>
    <n v="0"/>
    <n v="0"/>
    <n v="0"/>
    <n v="0"/>
    <n v="0"/>
    <n v="0"/>
    <n v="36360.105263157893"/>
    <n v="36844.210526315794"/>
    <n v="0"/>
    <n v="0"/>
    <n v="36360.105263157893"/>
    <n v="36844.210526315794"/>
    <n v="0"/>
    <n v="0"/>
    <n v="0"/>
    <n v="0"/>
    <n v="0"/>
    <n v="0"/>
    <n v="0"/>
    <n v="0"/>
    <n v="19"/>
    <n v="19"/>
    <n v="0"/>
    <n v="0"/>
    <n v="19"/>
    <n v="19"/>
    <n v="0"/>
    <n v="0"/>
    <n v="0"/>
    <n v="0"/>
    <n v="0"/>
    <n v="0"/>
    <n v="0"/>
    <n v="0"/>
    <n v="690842"/>
    <n v="700040.00000000012"/>
    <n v="0"/>
    <n v="0"/>
    <n v="690842"/>
    <n v="700040.00000000012"/>
  </r>
  <r>
    <x v="12"/>
    <s v="University of Memphis"/>
    <m/>
    <n v="220862"/>
    <x v="0"/>
    <n v="220"/>
    <n v="214"/>
    <m/>
    <m/>
    <m/>
    <m/>
    <n v="21"/>
    <n v="19"/>
    <n v="227"/>
    <n v="233"/>
    <m/>
    <m/>
    <m/>
    <m/>
    <n v="20"/>
    <n v="19"/>
    <n v="239"/>
    <n v="232"/>
    <m/>
    <m/>
    <m/>
    <m/>
    <n v="10"/>
    <n v="8"/>
    <n v="125"/>
    <n v="123"/>
    <m/>
    <m/>
    <m/>
    <m/>
    <n v="23"/>
    <n v="26"/>
    <n v="2"/>
    <n v="2"/>
    <n v="0"/>
    <n v="0"/>
    <n v="0"/>
    <n v="0"/>
    <n v="0"/>
    <n v="0"/>
    <m/>
    <m/>
    <m/>
    <m/>
    <m/>
    <m/>
    <m/>
    <m/>
    <n v="26611068"/>
    <n v="26075548"/>
    <n v="18544989"/>
    <n v="19077167"/>
    <n v="16162834"/>
    <n v="15748228"/>
    <n v="6718879"/>
    <n v="6853431"/>
    <n v="73029"/>
    <n v="73209"/>
    <n v="0"/>
    <n v="0"/>
    <n v="2232"/>
    <n v="2154"/>
    <n v="2283"/>
    <n v="2325"/>
    <n v="2271"/>
    <n v="2184"/>
    <n v="1401"/>
    <n v="1419"/>
    <n v="18"/>
    <n v="18"/>
    <n v="0"/>
    <n v="0"/>
    <n v="11922.521505376344"/>
    <n v="12105.639740018571"/>
    <n v="8123.0788436268067"/>
    <n v="8205.2331182795697"/>
    <n v="7117.0559225011011"/>
    <n v="7210.7271062271066"/>
    <n v="4795.773733047823"/>
    <n v="4829.7610993657509"/>
    <n v="4057.1666666666665"/>
    <n v="4067.1666666666665"/>
    <n v="0"/>
    <n v="0"/>
    <n v="107302.69354838709"/>
    <n v="108950.75766016713"/>
    <n v="73107.709592641258"/>
    <n v="73847.098064516133"/>
    <n v="64053.503302509911"/>
    <n v="64896.543956043955"/>
    <n v="43161.963597430411"/>
    <n v="43467.849894291758"/>
    <n v="36514.5"/>
    <n v="36604.5"/>
    <n v="0"/>
    <n v="0"/>
    <n v="74777.76251329013"/>
    <n v="75479.548436960074"/>
    <n v="241"/>
    <n v="233"/>
    <n v="247"/>
    <n v="252"/>
    <n v="249"/>
    <n v="240"/>
    <n v="148"/>
    <n v="149"/>
    <n v="2"/>
    <n v="2"/>
    <n v="0"/>
    <n v="0"/>
    <n v="887"/>
    <n v="876"/>
    <n v="25859949.14516129"/>
    <n v="25385526.53481894"/>
    <n v="18057604.269382391"/>
    <n v="18609468.712258067"/>
    <n v="15949322.322324967"/>
    <n v="15575170.54945055"/>
    <n v="6387970.6124197012"/>
    <n v="6476709.6342494721"/>
    <n v="73029"/>
    <n v="73209"/>
    <n v="0"/>
    <n v="0"/>
    <n v="66327875.349288344"/>
    <n v="66120084.430777028"/>
  </r>
  <r>
    <x v="12"/>
    <s v="University of Tennessee, Knoxville"/>
    <m/>
    <n v="221759"/>
    <x v="0"/>
    <n v="383"/>
    <n v="379"/>
    <m/>
    <m/>
    <m/>
    <m/>
    <n v="183"/>
    <n v="181"/>
    <n v="331"/>
    <n v="326"/>
    <m/>
    <m/>
    <m/>
    <m/>
    <n v="139"/>
    <n v="131"/>
    <n v="252"/>
    <n v="270"/>
    <m/>
    <m/>
    <m/>
    <m/>
    <n v="127"/>
    <n v="147"/>
    <n v="19"/>
    <n v="19"/>
    <m/>
    <m/>
    <m/>
    <m/>
    <n v="18"/>
    <n v="20"/>
    <n v="264"/>
    <n v="279"/>
    <m/>
    <m/>
    <m/>
    <m/>
    <n v="18"/>
    <n v="19"/>
    <m/>
    <m/>
    <m/>
    <m/>
    <m/>
    <m/>
    <m/>
    <m/>
    <n v="77475030"/>
    <n v="78262069"/>
    <n v="45316520"/>
    <n v="44891699"/>
    <n v="31569757"/>
    <n v="34751180"/>
    <n v="2456731"/>
    <n v="2633015"/>
    <n v="13375176"/>
    <n v="14585669"/>
    <n v="0"/>
    <n v="0"/>
    <n v="5643"/>
    <n v="5583"/>
    <n v="4647"/>
    <n v="4506"/>
    <n v="3792"/>
    <n v="4194"/>
    <n v="387"/>
    <n v="411"/>
    <n v="2592"/>
    <n v="2739"/>
    <n v="0"/>
    <n v="0"/>
    <n v="13729.404572036152"/>
    <n v="14017.923876052302"/>
    <n v="9751.7796427802878"/>
    <n v="9962.6495783399914"/>
    <n v="8325.3578586497897"/>
    <n v="8285.9275154983316"/>
    <n v="6348.1421188630493"/>
    <n v="6406.3625304136249"/>
    <n v="5160.1759259259261"/>
    <n v="5325.1803577948158"/>
    <n v="0"/>
    <n v="0"/>
    <n v="123564.64114832536"/>
    <n v="126161.31488447072"/>
    <n v="87766.016785022584"/>
    <n v="89663.846205059919"/>
    <n v="74928.220727848107"/>
    <n v="74573.347639484986"/>
    <n v="57133.279069767443"/>
    <n v="57657.262773722621"/>
    <n v="46441.583333333336"/>
    <n v="47926.623220153342"/>
    <n v="0"/>
    <n v="0"/>
    <n v="89270.973621885001"/>
    <n v="89923.527376884289"/>
    <n v="566"/>
    <n v="560"/>
    <n v="470"/>
    <n v="457"/>
    <n v="379"/>
    <n v="417"/>
    <n v="37"/>
    <n v="39"/>
    <n v="282"/>
    <n v="298"/>
    <n v="0"/>
    <n v="0"/>
    <n v="1734"/>
    <n v="1771"/>
    <n v="69937586.889952153"/>
    <n v="70650336.335303605"/>
    <n v="41250027.888960615"/>
    <n v="40976377.715712383"/>
    <n v="28397795.655854434"/>
    <n v="31097085.96566524"/>
    <n v="2113931.3255813955"/>
    <n v="2248633.2481751824"/>
    <n v="13096526.5"/>
    <n v="14282133.719605695"/>
    <n v="0"/>
    <n v="0"/>
    <n v="154795868.26034859"/>
    <n v="159254566.98446208"/>
  </r>
  <r>
    <x v="12"/>
    <s v="Tennessee State University "/>
    <m/>
    <n v="221838"/>
    <x v="1"/>
    <n v="105"/>
    <n v="101"/>
    <m/>
    <m/>
    <m/>
    <m/>
    <n v="3"/>
    <n v="3"/>
    <n v="90"/>
    <n v="94"/>
    <m/>
    <m/>
    <m/>
    <m/>
    <n v="17"/>
    <n v="15"/>
    <n v="71"/>
    <n v="72"/>
    <m/>
    <m/>
    <m/>
    <m/>
    <n v="21"/>
    <n v="20"/>
    <n v="7"/>
    <n v="3"/>
    <m/>
    <m/>
    <m/>
    <m/>
    <n v="0"/>
    <n v="0"/>
    <n v="7"/>
    <n v="24"/>
    <m/>
    <m/>
    <m/>
    <m/>
    <n v="1"/>
    <n v="1"/>
    <m/>
    <m/>
    <m/>
    <m/>
    <m/>
    <m/>
    <m/>
    <m/>
    <n v="8809679"/>
    <n v="8538662"/>
    <n v="6948655"/>
    <n v="7068777"/>
    <n v="5067961"/>
    <n v="5133838"/>
    <n v="253039"/>
    <n v="150039"/>
    <n v="347580"/>
    <n v="902580"/>
    <n v="0"/>
    <n v="0"/>
    <n v="981"/>
    <n v="945"/>
    <n v="1014"/>
    <n v="1026"/>
    <n v="891"/>
    <n v="888"/>
    <n v="63"/>
    <n v="27"/>
    <n v="75"/>
    <n v="228"/>
    <n v="0"/>
    <n v="0"/>
    <n v="8980.3047910295609"/>
    <n v="9035.6211640211641"/>
    <n v="6852.7169625246552"/>
    <n v="6889.646198830409"/>
    <n v="5687.9472502805838"/>
    <n v="5781.3490990990995"/>
    <n v="4016.4920634920636"/>
    <n v="5557"/>
    <n v="4634.3999999999996"/>
    <n v="3958.6842105263158"/>
    <n v="0"/>
    <n v="0"/>
    <n v="80822.743119266044"/>
    <n v="81320.590476190482"/>
    <n v="61674.452662721895"/>
    <n v="62006.81578947368"/>
    <n v="51191.525252525258"/>
    <n v="52032.141891891893"/>
    <n v="36148.428571428572"/>
    <n v="50013"/>
    <n v="41709.599999999999"/>
    <n v="35628.15789473684"/>
    <n v="0"/>
    <n v="0"/>
    <n v="64050.803773367385"/>
    <n v="63194.547543540284"/>
    <n v="108"/>
    <n v="104"/>
    <n v="107"/>
    <n v="109"/>
    <n v="92"/>
    <n v="92"/>
    <n v="7"/>
    <n v="3"/>
    <n v="8"/>
    <n v="25"/>
    <n v="0"/>
    <n v="0"/>
    <n v="322"/>
    <n v="333"/>
    <n v="8728856.2568807323"/>
    <n v="8457341.4095238093"/>
    <n v="6599166.4349112427"/>
    <n v="6758742.921052631"/>
    <n v="4709620.3232323239"/>
    <n v="4786957.0540540544"/>
    <n v="253039"/>
    <n v="150039"/>
    <n v="333676.79999999999"/>
    <n v="890703.94736842101"/>
    <n v="0"/>
    <n v="0"/>
    <n v="20624358.815024298"/>
    <n v="21043784.331998914"/>
  </r>
  <r>
    <x v="12"/>
    <s v="Austin Peay State University "/>
    <m/>
    <n v="219602"/>
    <x v="2"/>
    <n v="113"/>
    <n v="114"/>
    <m/>
    <m/>
    <m/>
    <m/>
    <n v="0"/>
    <n v="4"/>
    <n v="102"/>
    <n v="107"/>
    <m/>
    <m/>
    <m/>
    <m/>
    <n v="2"/>
    <n v="1"/>
    <n v="100"/>
    <n v="95"/>
    <m/>
    <m/>
    <m/>
    <m/>
    <n v="0"/>
    <m/>
    <n v="43"/>
    <n v="41"/>
    <m/>
    <m/>
    <m/>
    <m/>
    <n v="0"/>
    <m/>
    <n v="0"/>
    <m/>
    <m/>
    <m/>
    <m/>
    <m/>
    <n v="0"/>
    <n v="0"/>
    <m/>
    <m/>
    <m/>
    <m/>
    <m/>
    <m/>
    <m/>
    <m/>
    <n v="8872089"/>
    <n v="9111356"/>
    <n v="6589441"/>
    <n v="6674658"/>
    <n v="5071970"/>
    <n v="4858756"/>
    <n v="1796079"/>
    <n v="1728693"/>
    <n v="0"/>
    <n v="0"/>
    <n v="0"/>
    <n v="0"/>
    <n v="1017"/>
    <n v="1074"/>
    <n v="942"/>
    <n v="975"/>
    <n v="900"/>
    <n v="855"/>
    <n v="387"/>
    <n v="369"/>
    <n v="0"/>
    <n v="0"/>
    <n v="0"/>
    <n v="0"/>
    <n v="8723.7846607669617"/>
    <n v="8483.5716945996282"/>
    <n v="6995.1602972399151"/>
    <n v="6845.8030769230772"/>
    <n v="5635.5222222222219"/>
    <n v="5682.7555555555555"/>
    <n v="4641.031007751938"/>
    <n v="4684.8048780487807"/>
    <n v="0"/>
    <n v="0"/>
    <n v="0"/>
    <n v="0"/>
    <n v="78514.061946902657"/>
    <n v="76352.145251396651"/>
    <n v="62956.442675159233"/>
    <n v="61612.227692307693"/>
    <n v="50719.7"/>
    <n v="51144.800000000003"/>
    <n v="41769.279069767443"/>
    <n v="42163.243902439026"/>
    <n v="0"/>
    <n v="0"/>
    <n v="0"/>
    <n v="0"/>
    <n v="61910.022328379338"/>
    <n v="61467.189863077452"/>
    <n v="113"/>
    <n v="118"/>
    <n v="104"/>
    <n v="108"/>
    <n v="100"/>
    <n v="95"/>
    <n v="43"/>
    <n v="41"/>
    <n v="0"/>
    <n v="0"/>
    <n v="0"/>
    <n v="0"/>
    <n v="360"/>
    <n v="362"/>
    <n v="8872089"/>
    <n v="9009553.1396648046"/>
    <n v="6547470.0382165601"/>
    <n v="6654120.5907692313"/>
    <n v="5071970"/>
    <n v="4858756"/>
    <n v="1796079"/>
    <n v="1728693"/>
    <n v="0"/>
    <n v="0"/>
    <n v="0"/>
    <n v="0"/>
    <n v="22287608.038216561"/>
    <n v="22251122.730434038"/>
  </r>
  <r>
    <x v="12"/>
    <s v="East Tennessee State University "/>
    <s v="Met the criteria for Four-Year 2 in 2013-14 and 2014-15."/>
    <n v="220075"/>
    <x v="2"/>
    <n v="112"/>
    <n v="118"/>
    <m/>
    <m/>
    <m/>
    <m/>
    <n v="39"/>
    <n v="40"/>
    <n v="126"/>
    <n v="124"/>
    <m/>
    <m/>
    <m/>
    <m/>
    <n v="31"/>
    <n v="31"/>
    <n v="155"/>
    <n v="143"/>
    <m/>
    <m/>
    <m/>
    <m/>
    <n v="42"/>
    <n v="34"/>
    <n v="23"/>
    <n v="25"/>
    <m/>
    <m/>
    <m/>
    <m/>
    <n v="7"/>
    <n v="5"/>
    <n v="72"/>
    <n v="65"/>
    <m/>
    <m/>
    <m/>
    <m/>
    <n v="1"/>
    <n v="3"/>
    <m/>
    <m/>
    <m/>
    <m/>
    <m/>
    <m/>
    <m/>
    <m/>
    <n v="12941132"/>
    <n v="13605979"/>
    <n v="10537372"/>
    <n v="9992408"/>
    <n v="11919469"/>
    <n v="10288421"/>
    <n v="1444299"/>
    <n v="1477459"/>
    <n v="2293572"/>
    <n v="2227618"/>
    <n v="0"/>
    <n v="0"/>
    <n v="1476"/>
    <n v="1542"/>
    <n v="1506"/>
    <n v="1488"/>
    <n v="1899"/>
    <n v="1695"/>
    <n v="291"/>
    <n v="285"/>
    <n v="660"/>
    <n v="621"/>
    <n v="0"/>
    <n v="0"/>
    <n v="8767.704607046071"/>
    <n v="8823.5920881971469"/>
    <n v="6996.9269588313409"/>
    <n v="6715.3279569892475"/>
    <n v="6276.7082675092151"/>
    <n v="6069.8648967551626"/>
    <n v="4963.2268041237112"/>
    <n v="5184.0666666666666"/>
    <n v="3475.1090909090908"/>
    <n v="3587.1465378421899"/>
    <n v="0"/>
    <n v="0"/>
    <n v="78909.341463414632"/>
    <n v="79412.32879377433"/>
    <n v="62972.342629482067"/>
    <n v="60437.951612903227"/>
    <n v="56490.374407582938"/>
    <n v="54628.784070796464"/>
    <n v="44669.041237113401"/>
    <n v="46656.6"/>
    <n v="31275.981818181819"/>
    <n v="32284.318840579708"/>
    <n v="0"/>
    <n v="0"/>
    <n v="60121.365167662516"/>
    <n v="59828.838284195139"/>
    <n v="151"/>
    <n v="158"/>
    <n v="157"/>
    <n v="155"/>
    <n v="197"/>
    <n v="177"/>
    <n v="30"/>
    <n v="30"/>
    <n v="73"/>
    <n v="68"/>
    <n v="0"/>
    <n v="0"/>
    <n v="608"/>
    <n v="588"/>
    <n v="11915310.560975609"/>
    <n v="12547147.949416345"/>
    <n v="9886657.7928286847"/>
    <n v="9367882.5"/>
    <n v="11128603.758293839"/>
    <n v="9669294.7805309743"/>
    <n v="1340071.237113402"/>
    <n v="1399698"/>
    <n v="2283146.6727272728"/>
    <n v="2195333.6811594199"/>
    <n v="0"/>
    <n v="0"/>
    <n v="36553790.021938808"/>
    <n v="35179356.911106743"/>
  </r>
  <r>
    <x v="12"/>
    <s v="Middle Tennessee State University "/>
    <m/>
    <n v="220978"/>
    <x v="2"/>
    <n v="0"/>
    <n v="0"/>
    <n v="336"/>
    <n v="341"/>
    <n v="2"/>
    <n v="2"/>
    <n v="2"/>
    <n v="2"/>
    <n v="0"/>
    <n v="0"/>
    <n v="229"/>
    <n v="222"/>
    <n v="0"/>
    <n v="0"/>
    <n v="2"/>
    <n v="2"/>
    <n v="0"/>
    <n v="0"/>
    <n v="185"/>
    <n v="149"/>
    <n v="0"/>
    <n v="0"/>
    <n v="0"/>
    <n v="0"/>
    <n v="0"/>
    <n v="0"/>
    <n v="42"/>
    <n v="11"/>
    <n v="0"/>
    <n v="0"/>
    <n v="0"/>
    <n v="1"/>
    <n v="0"/>
    <n v="0"/>
    <n v="113"/>
    <n v="156"/>
    <n v="0"/>
    <n v="1"/>
    <n v="0"/>
    <n v="1"/>
    <m/>
    <m/>
    <m/>
    <m/>
    <m/>
    <m/>
    <m/>
    <m/>
    <n v="30296209"/>
    <n v="30693066"/>
    <n v="16323411"/>
    <n v="15903667"/>
    <n v="10706071"/>
    <n v="8882697"/>
    <n v="1783799"/>
    <n v="628606"/>
    <n v="4997287"/>
    <n v="6992788"/>
    <n v="0"/>
    <n v="0"/>
    <n v="3406"/>
    <n v="3456"/>
    <n v="2314"/>
    <n v="2244"/>
    <n v="1850"/>
    <n v="1490"/>
    <n v="420"/>
    <n v="122"/>
    <n v="1130"/>
    <n v="1583"/>
    <n v="0"/>
    <n v="0"/>
    <n v="8894.9527304756321"/>
    <n v="8881.0954861111113"/>
    <n v="7054.196629213483"/>
    <n v="7087.1956327985736"/>
    <n v="5787.0654054054057"/>
    <n v="5961.5416107382553"/>
    <n v="4247.140476190476"/>
    <n v="5152.5081967213118"/>
    <n v="4422.3778761061949"/>
    <n v="4417.4276689829439"/>
    <n v="0"/>
    <n v="0"/>
    <n v="80054.57457428069"/>
    <n v="79929.859375"/>
    <n v="63487.769662921346"/>
    <n v="63784.760695187164"/>
    <n v="52083.588648648649"/>
    <n v="53653.874496644297"/>
    <n v="38224.264285714286"/>
    <n v="46372.573770491806"/>
    <n v="39801.400884955758"/>
    <n v="39756.849020846494"/>
    <n v="0"/>
    <n v="0"/>
    <n v="63252.109162887238"/>
    <n v="63846.923660626766"/>
    <n v="340"/>
    <n v="345"/>
    <n v="231"/>
    <n v="224"/>
    <n v="185"/>
    <n v="149"/>
    <n v="42"/>
    <n v="12"/>
    <n v="113"/>
    <n v="158"/>
    <n v="0"/>
    <n v="0"/>
    <n v="911"/>
    <n v="888"/>
    <n v="27218555.355255436"/>
    <n v="27575801.484375"/>
    <n v="14665674.792134831"/>
    <n v="14287786.395721925"/>
    <n v="9635463.9000000004"/>
    <n v="7994427.3000000007"/>
    <n v="1605419.1"/>
    <n v="556470.88524590165"/>
    <n v="4497558.3000000007"/>
    <n v="6281582.1452937461"/>
    <n v="0"/>
    <n v="0"/>
    <n v="57622671.447390273"/>
    <n v="56696068.210636571"/>
  </r>
  <r>
    <x v="12"/>
    <s v="Tennessee Technological University "/>
    <m/>
    <n v="221847"/>
    <x v="2"/>
    <n v="134"/>
    <n v="144"/>
    <m/>
    <m/>
    <m/>
    <m/>
    <n v="2"/>
    <n v="2"/>
    <n v="79"/>
    <n v="74"/>
    <m/>
    <m/>
    <m/>
    <m/>
    <n v="1"/>
    <n v="1"/>
    <n v="89"/>
    <n v="99"/>
    <m/>
    <m/>
    <m/>
    <m/>
    <n v="2"/>
    <n v="2"/>
    <n v="80"/>
    <n v="90"/>
    <m/>
    <m/>
    <m/>
    <m/>
    <n v="1"/>
    <n v="1"/>
    <n v="0"/>
    <n v="1"/>
    <m/>
    <m/>
    <m/>
    <m/>
    <n v="0"/>
    <n v="0"/>
    <m/>
    <m/>
    <m/>
    <m/>
    <m/>
    <m/>
    <m/>
    <m/>
    <n v="11798015"/>
    <n v="12558998"/>
    <n v="5711685"/>
    <n v="5389519"/>
    <n v="5529352"/>
    <n v="6215431"/>
    <n v="3464325"/>
    <n v="3947330"/>
    <n v="0"/>
    <n v="55000"/>
    <n v="0"/>
    <n v="0"/>
    <n v="1230"/>
    <n v="1320"/>
    <n v="723"/>
    <n v="678"/>
    <n v="825"/>
    <n v="915"/>
    <n v="732"/>
    <n v="822"/>
    <n v="0"/>
    <n v="9"/>
    <n v="0"/>
    <n v="0"/>
    <n v="9591.8821138211388"/>
    <n v="9514.3924242424237"/>
    <n v="7899.9792531120329"/>
    <n v="7949.1430678466077"/>
    <n v="6702.2448484848483"/>
    <n v="6792.8207650273225"/>
    <n v="4732.6844262295081"/>
    <n v="4802.1046228710466"/>
    <n v="0"/>
    <n v="6111.1111111111113"/>
    <n v="0"/>
    <n v="0"/>
    <n v="86326.939024390245"/>
    <n v="85629.531818181815"/>
    <n v="71099.813278008296"/>
    <n v="71542.287610619474"/>
    <n v="60320.203636363636"/>
    <n v="61135.386885245905"/>
    <n v="42594.15983606557"/>
    <n v="43218.94160583942"/>
    <n v="0"/>
    <n v="55000"/>
    <n v="0"/>
    <n v="0"/>
    <n v="67958.026410278704"/>
    <n v="67705.751154087513"/>
    <n v="136"/>
    <n v="146"/>
    <n v="80"/>
    <n v="75"/>
    <n v="91"/>
    <n v="101"/>
    <n v="81"/>
    <n v="91"/>
    <n v="0"/>
    <n v="1"/>
    <n v="0"/>
    <n v="0"/>
    <n v="388"/>
    <n v="414"/>
    <n v="11740463.707317073"/>
    <n v="12501911.645454545"/>
    <n v="5687985.0622406639"/>
    <n v="5365671.5707964608"/>
    <n v="5489138.5309090912"/>
    <n v="6174674.0754098361"/>
    <n v="3450126.9467213112"/>
    <n v="3932923.686131387"/>
    <n v="0"/>
    <n v="55000"/>
    <n v="0"/>
    <n v="0"/>
    <n v="26367714.247188136"/>
    <n v="28030180.97779223"/>
  </r>
  <r>
    <x v="12"/>
    <s v="University of Tennessee at Chattanooga"/>
    <m/>
    <n v="221740"/>
    <x v="2"/>
    <n v="124"/>
    <n v="124"/>
    <m/>
    <m/>
    <m/>
    <m/>
    <n v="32"/>
    <n v="30"/>
    <n v="81"/>
    <n v="75"/>
    <m/>
    <m/>
    <m/>
    <m/>
    <n v="6"/>
    <n v="9"/>
    <n v="90"/>
    <n v="98"/>
    <m/>
    <m/>
    <m/>
    <m/>
    <n v="8"/>
    <n v="15"/>
    <n v="13"/>
    <n v="7"/>
    <m/>
    <m/>
    <m/>
    <m/>
    <n v="0"/>
    <n v="2"/>
    <n v="104"/>
    <n v="100"/>
    <m/>
    <m/>
    <m/>
    <m/>
    <n v="7"/>
    <n v="8"/>
    <m/>
    <m/>
    <m/>
    <m/>
    <m/>
    <m/>
    <m/>
    <m/>
    <n v="15016169"/>
    <n v="14694193"/>
    <n v="6287933"/>
    <n v="6050970"/>
    <n v="5923382"/>
    <n v="7248868"/>
    <n v="654185"/>
    <n v="395349"/>
    <n v="4600134"/>
    <n v="4572350"/>
    <n v="0"/>
    <n v="0"/>
    <n v="1500"/>
    <n v="1476"/>
    <n v="801"/>
    <n v="783"/>
    <n v="906"/>
    <n v="1062"/>
    <n v="117"/>
    <n v="87"/>
    <n v="1020"/>
    <n v="996"/>
    <n v="0"/>
    <n v="0"/>
    <n v="10010.779333333334"/>
    <n v="9955.4153116531161"/>
    <n v="7850.1036204744069"/>
    <n v="7727.9310344827591"/>
    <n v="6537.9492273730684"/>
    <n v="6825.6760828625238"/>
    <n v="5591.3247863247861"/>
    <n v="4544.2413793103451"/>
    <n v="4509.9352941176467"/>
    <n v="4590.7128514056221"/>
    <n v="0"/>
    <n v="0"/>
    <n v="90097.01400000001"/>
    <n v="89598.737804878037"/>
    <n v="70650.932584269656"/>
    <n v="69551.379310344826"/>
    <n v="58841.543046357619"/>
    <n v="61431.084745762717"/>
    <n v="50321.923076923078"/>
    <n v="40898.172413793109"/>
    <n v="40589.417647058821"/>
    <n v="41316.415662650601"/>
    <n v="0"/>
    <n v="0"/>
    <n v="66941.60622838288"/>
    <n v="67120.706204234564"/>
    <n v="156"/>
    <n v="154"/>
    <n v="87"/>
    <n v="84"/>
    <n v="98"/>
    <n v="113"/>
    <n v="13"/>
    <n v="9"/>
    <n v="111"/>
    <n v="108"/>
    <n v="0"/>
    <n v="0"/>
    <n v="465"/>
    <n v="468"/>
    <n v="14055134.184000002"/>
    <n v="13798205.621951219"/>
    <n v="6146631.1348314602"/>
    <n v="5842315.8620689651"/>
    <n v="5766471.2185430471"/>
    <n v="6941712.5762711866"/>
    <n v="654185"/>
    <n v="368083.55172413797"/>
    <n v="4505425.3588235294"/>
    <n v="4462172.8915662654"/>
    <n v="0"/>
    <n v="0"/>
    <n v="31127846.896198038"/>
    <n v="31412490.503581777"/>
  </r>
  <r>
    <x v="12"/>
    <s v="University of Tennessee at Martin"/>
    <m/>
    <n v="221768"/>
    <x v="4"/>
    <n v="57"/>
    <n v="62"/>
    <m/>
    <m/>
    <m/>
    <m/>
    <n v="17"/>
    <n v="12"/>
    <n v="66"/>
    <n v="70"/>
    <m/>
    <m/>
    <m/>
    <m/>
    <n v="4"/>
    <n v="5"/>
    <n v="82"/>
    <n v="76"/>
    <m/>
    <m/>
    <m/>
    <m/>
    <n v="1"/>
    <n v="0"/>
    <n v="11"/>
    <n v="11"/>
    <m/>
    <m/>
    <m/>
    <m/>
    <n v="2"/>
    <n v="2"/>
    <n v="39"/>
    <n v="47"/>
    <m/>
    <m/>
    <m/>
    <m/>
    <n v="2"/>
    <n v="3"/>
    <m/>
    <m/>
    <m/>
    <m/>
    <m/>
    <m/>
    <m/>
    <m/>
    <n v="5988636"/>
    <n v="5629985"/>
    <n v="4623608"/>
    <n v="4901286"/>
    <n v="4766748"/>
    <n v="4445151"/>
    <n v="698417"/>
    <n v="685418"/>
    <n v="1863175"/>
    <n v="2210135"/>
    <n v="0"/>
    <n v="0"/>
    <n v="717"/>
    <n v="702"/>
    <n v="642"/>
    <n v="690"/>
    <n v="750"/>
    <n v="684"/>
    <n v="123"/>
    <n v="123"/>
    <n v="375"/>
    <n v="459"/>
    <n v="0"/>
    <n v="0"/>
    <n v="8352.3514644351471"/>
    <n v="8019.9216524216527"/>
    <n v="7201.8816199376943"/>
    <n v="7103.3130434782606"/>
    <n v="6355.6639999999998"/>
    <n v="6498.7587719298244"/>
    <n v="5678.1869918699185"/>
    <n v="5572.5040650406509"/>
    <n v="4968.4666666666662"/>
    <n v="4815.1089324618733"/>
    <n v="0"/>
    <n v="0"/>
    <n v="75171.16317991633"/>
    <n v="72179.294871794875"/>
    <n v="64816.93457943925"/>
    <n v="63929.817391304343"/>
    <n v="57200.975999999995"/>
    <n v="58488.82894736842"/>
    <n v="51103.682926829264"/>
    <n v="50152.536585365859"/>
    <n v="44716.2"/>
    <n v="43335.98039215686"/>
    <n v="0"/>
    <n v="0"/>
    <n v="61726.849045990522"/>
    <n v="60416.448333605025"/>
    <n v="74"/>
    <n v="74"/>
    <n v="70"/>
    <n v="75"/>
    <n v="83"/>
    <n v="76"/>
    <n v="13"/>
    <n v="13"/>
    <n v="41"/>
    <n v="50"/>
    <n v="0"/>
    <n v="0"/>
    <n v="281"/>
    <n v="288"/>
    <n v="5562666.0753138084"/>
    <n v="5341267.820512821"/>
    <n v="4537185.4205607474"/>
    <n v="4794736.3043478262"/>
    <n v="4747681.0079999994"/>
    <n v="4445151"/>
    <n v="664347.87804878037"/>
    <n v="651982.97560975619"/>
    <n v="1833364.2"/>
    <n v="2166799.0196078429"/>
    <n v="0"/>
    <n v="0"/>
    <n v="17345244.581923336"/>
    <n v="17399937.120078247"/>
  </r>
  <r>
    <x v="12"/>
    <s v="Chattanooga State Technical Community College "/>
    <m/>
    <n v="219824"/>
    <x v="6"/>
    <n v="22"/>
    <n v="20"/>
    <m/>
    <m/>
    <m/>
    <m/>
    <n v="3"/>
    <n v="5"/>
    <n v="70"/>
    <n v="67"/>
    <m/>
    <m/>
    <m/>
    <m/>
    <n v="16"/>
    <n v="15"/>
    <n v="40"/>
    <n v="43"/>
    <m/>
    <m/>
    <m/>
    <m/>
    <n v="7"/>
    <n v="9"/>
    <n v="27"/>
    <n v="32"/>
    <m/>
    <m/>
    <m/>
    <m/>
    <n v="52"/>
    <n v="47"/>
    <n v="0"/>
    <n v="0"/>
    <m/>
    <m/>
    <m/>
    <m/>
    <n v="0"/>
    <n v="0"/>
    <m/>
    <m/>
    <m/>
    <m/>
    <m/>
    <m/>
    <m/>
    <m/>
    <n v="1613521"/>
    <n v="1482120"/>
    <n v="4956463"/>
    <n v="4431478"/>
    <n v="2418084"/>
    <n v="2670847"/>
    <n v="3947149"/>
    <n v="3819123"/>
    <n v="0"/>
    <n v="0"/>
    <n v="0"/>
    <n v="0"/>
    <n v="234"/>
    <n v="240"/>
    <n v="822"/>
    <n v="783"/>
    <n v="444"/>
    <n v="495"/>
    <n v="867"/>
    <n v="852"/>
    <n v="0"/>
    <n v="0"/>
    <n v="0"/>
    <n v="0"/>
    <n v="6895.3888888888887"/>
    <n v="6175.5"/>
    <n v="6029.7603406326034"/>
    <n v="5659.6143039591316"/>
    <n v="5446.135135135135"/>
    <n v="5395.6505050505048"/>
    <n v="4552.6516724336798"/>
    <n v="4482.538732394366"/>
    <n v="0"/>
    <n v="0"/>
    <n v="0"/>
    <n v="0"/>
    <n v="62058.5"/>
    <n v="55579.5"/>
    <n v="54267.843065693429"/>
    <n v="50936.528735632186"/>
    <n v="49015.216216216213"/>
    <n v="48560.854545454546"/>
    <n v="40973.865051903122"/>
    <n v="40342.848591549293"/>
    <n v="0"/>
    <n v="0"/>
    <n v="0"/>
    <n v="0"/>
    <n v="49616.656138869803"/>
    <n v="47388.791308478445"/>
    <n v="25"/>
    <n v="25"/>
    <n v="86"/>
    <n v="82"/>
    <n v="47"/>
    <n v="52"/>
    <n v="79"/>
    <n v="79"/>
    <n v="0"/>
    <n v="0"/>
    <n v="0"/>
    <n v="0"/>
    <n v="237"/>
    <n v="238"/>
    <n v="1551462.5"/>
    <n v="1389487.5"/>
    <n v="4667034.5036496352"/>
    <n v="4176795.3563218392"/>
    <n v="2303715.1621621619"/>
    <n v="2525164.4363636365"/>
    <n v="3236935.3391003464"/>
    <n v="3187085.0387323941"/>
    <n v="0"/>
    <n v="0"/>
    <n v="0"/>
    <n v="0"/>
    <n v="11759147.504912144"/>
    <n v="11278532.33141787"/>
  </r>
  <r>
    <x v="12"/>
    <s v="Nashville State Technical Community College"/>
    <m/>
    <n v="221184"/>
    <x v="6"/>
    <n v="4"/>
    <n v="4"/>
    <m/>
    <m/>
    <m/>
    <m/>
    <n v="0"/>
    <n v="0"/>
    <n v="37"/>
    <n v="46"/>
    <m/>
    <m/>
    <m/>
    <m/>
    <n v="0"/>
    <n v="0"/>
    <n v="33"/>
    <n v="36"/>
    <m/>
    <m/>
    <m/>
    <m/>
    <n v="0"/>
    <n v="0"/>
    <n v="90"/>
    <n v="81"/>
    <m/>
    <m/>
    <m/>
    <m/>
    <n v="0"/>
    <n v="0"/>
    <n v="0"/>
    <n v="0"/>
    <m/>
    <m/>
    <m/>
    <m/>
    <n v="0"/>
    <n v="0"/>
    <m/>
    <m/>
    <m/>
    <m/>
    <m/>
    <m/>
    <m/>
    <m/>
    <n v="280772"/>
    <n v="288573"/>
    <n v="2088323"/>
    <n v="2590805"/>
    <n v="1566040"/>
    <n v="1711511"/>
    <n v="3908151"/>
    <n v="3597515"/>
    <n v="0"/>
    <n v="0"/>
    <n v="0"/>
    <n v="0"/>
    <n v="36"/>
    <n v="36"/>
    <n v="333"/>
    <n v="414"/>
    <n v="297"/>
    <n v="324"/>
    <n v="810"/>
    <n v="729"/>
    <n v="0"/>
    <n v="0"/>
    <n v="0"/>
    <n v="0"/>
    <n v="7799.2222222222226"/>
    <n v="8015.916666666667"/>
    <n v="6271.2402402402404"/>
    <n v="6257.9830917874397"/>
    <n v="5272.8619528619529"/>
    <n v="5282.441358024691"/>
    <n v="4824.8777777777777"/>
    <n v="4934.8628257887522"/>
    <n v="0"/>
    <n v="0"/>
    <n v="0"/>
    <n v="0"/>
    <n v="70193"/>
    <n v="72143.25"/>
    <n v="56441.16216216216"/>
    <n v="56321.84782608696"/>
    <n v="47455.757575757576"/>
    <n v="47541.972222222219"/>
    <n v="43423.9"/>
    <n v="44413.765432098771"/>
    <n v="0"/>
    <n v="0"/>
    <n v="0"/>
    <n v="0"/>
    <n v="47824.914634146342"/>
    <n v="49032.359281437122"/>
    <n v="4"/>
    <n v="4"/>
    <n v="37"/>
    <n v="46"/>
    <n v="33"/>
    <n v="36"/>
    <n v="90"/>
    <n v="81"/>
    <n v="0"/>
    <n v="0"/>
    <n v="0"/>
    <n v="0"/>
    <n v="164"/>
    <n v="167"/>
    <n v="280772"/>
    <n v="288573"/>
    <n v="2088323"/>
    <n v="2590805"/>
    <n v="1566040"/>
    <n v="1711511"/>
    <n v="3908151"/>
    <n v="3597515.0000000005"/>
    <n v="0"/>
    <n v="0"/>
    <n v="0"/>
    <n v="0"/>
    <n v="7843286"/>
    <n v="8188403.9999999991"/>
  </r>
  <r>
    <x v="12"/>
    <s v="Pellissippi State Technical Community College"/>
    <m/>
    <n v="221643"/>
    <x v="6"/>
    <n v="39"/>
    <n v="37"/>
    <m/>
    <m/>
    <m/>
    <m/>
    <n v="4"/>
    <n v="2"/>
    <n v="98"/>
    <n v="101"/>
    <m/>
    <m/>
    <m/>
    <m/>
    <n v="1"/>
    <n v="4"/>
    <n v="33"/>
    <n v="40"/>
    <m/>
    <m/>
    <m/>
    <m/>
    <n v="0"/>
    <n v="0"/>
    <n v="63"/>
    <n v="52"/>
    <m/>
    <m/>
    <m/>
    <m/>
    <n v="0"/>
    <n v="0"/>
    <n v="0"/>
    <n v="0"/>
    <m/>
    <m/>
    <m/>
    <m/>
    <n v="0"/>
    <n v="0"/>
    <m/>
    <m/>
    <m/>
    <m/>
    <m/>
    <m/>
    <m/>
    <m/>
    <n v="2761150"/>
    <n v="2520040"/>
    <n v="5391770"/>
    <n v="5811430"/>
    <n v="1431870"/>
    <n v="1661630"/>
    <n v="2335020"/>
    <n v="1977010"/>
    <n v="0"/>
    <n v="0"/>
    <n v="0"/>
    <n v="0"/>
    <n v="399"/>
    <n v="357"/>
    <n v="894"/>
    <n v="957"/>
    <n v="297"/>
    <n v="360"/>
    <n v="567"/>
    <n v="468"/>
    <n v="0"/>
    <n v="0"/>
    <n v="0"/>
    <n v="0"/>
    <n v="6920.1754385964914"/>
    <n v="7058.9355742296921"/>
    <n v="6031.0626398210288"/>
    <n v="6072.5496342737724"/>
    <n v="4821.1111111111113"/>
    <n v="4615.6388888888887"/>
    <n v="4118.201058201058"/>
    <n v="4224.3803418803418"/>
    <n v="0"/>
    <n v="0"/>
    <n v="0"/>
    <n v="0"/>
    <n v="62281.57894736842"/>
    <n v="63530.420168067227"/>
    <n v="54279.56375838926"/>
    <n v="54652.946708463955"/>
    <n v="43390"/>
    <n v="41540.75"/>
    <n v="37063.809523809519"/>
    <n v="38019.423076923078"/>
    <n v="0"/>
    <n v="0"/>
    <n v="0"/>
    <n v="0"/>
    <n v="49658.297087467981"/>
    <n v="50232.566910776855"/>
    <n v="43"/>
    <n v="39"/>
    <n v="99"/>
    <n v="105"/>
    <n v="33"/>
    <n v="40"/>
    <n v="63"/>
    <n v="52"/>
    <n v="0"/>
    <n v="0"/>
    <n v="0"/>
    <n v="0"/>
    <n v="238"/>
    <n v="236"/>
    <n v="2678107.8947368423"/>
    <n v="2477686.3865546216"/>
    <n v="5373676.812080537"/>
    <n v="5738559.4043887155"/>
    <n v="1431870"/>
    <n v="1661630"/>
    <n v="2335019.9999999995"/>
    <n v="1977010"/>
    <n v="0"/>
    <n v="0"/>
    <n v="0"/>
    <n v="0"/>
    <n v="11818674.706817379"/>
    <n v="11854885.790943338"/>
  </r>
  <r>
    <x v="12"/>
    <s v="Southwest Tennessee Community College"/>
    <m/>
    <n v="221485"/>
    <x v="6"/>
    <n v="13"/>
    <n v="14"/>
    <m/>
    <m/>
    <m/>
    <m/>
    <n v="1"/>
    <n v="1"/>
    <n v="75"/>
    <n v="83"/>
    <m/>
    <m/>
    <m/>
    <m/>
    <n v="6"/>
    <n v="4"/>
    <n v="54"/>
    <n v="53"/>
    <m/>
    <m/>
    <m/>
    <m/>
    <n v="1"/>
    <n v="4"/>
    <n v="62"/>
    <n v="43"/>
    <m/>
    <m/>
    <m/>
    <m/>
    <n v="1"/>
    <n v="0"/>
    <n v="0"/>
    <n v="0"/>
    <m/>
    <m/>
    <m/>
    <m/>
    <n v="0"/>
    <n v="0"/>
    <m/>
    <m/>
    <m/>
    <m/>
    <m/>
    <m/>
    <m/>
    <m/>
    <n v="901656"/>
    <n v="928920"/>
    <n v="4310988"/>
    <n v="4524024"/>
    <n v="2406732"/>
    <n v="2415804"/>
    <n v="2119426"/>
    <n v="1420624"/>
    <n v="0"/>
    <n v="0"/>
    <n v="0"/>
    <n v="0"/>
    <n v="129"/>
    <n v="138"/>
    <n v="747"/>
    <n v="795"/>
    <n v="498"/>
    <n v="525"/>
    <n v="570"/>
    <n v="387"/>
    <n v="0"/>
    <n v="0"/>
    <n v="0"/>
    <n v="0"/>
    <n v="6989.5813953488368"/>
    <n v="6731.304347826087"/>
    <n v="5771.0682730923691"/>
    <n v="5690.596226415094"/>
    <n v="4832.7951807228919"/>
    <n v="4601.5314285714285"/>
    <n v="3718.2912280701753"/>
    <n v="3670.863049095607"/>
    <n v="0"/>
    <n v="0"/>
    <n v="0"/>
    <n v="0"/>
    <n v="62906.232558139534"/>
    <n v="60581.739130434784"/>
    <n v="51939.614457831325"/>
    <n v="51215.366037735846"/>
    <n v="43495.156626506025"/>
    <n v="41413.782857142854"/>
    <n v="33464.621052631577"/>
    <n v="33037.767441860466"/>
    <n v="0"/>
    <n v="0"/>
    <n v="0"/>
    <n v="0"/>
    <n v="45015.496561839958"/>
    <n v="45275.606708399413"/>
    <n v="14"/>
    <n v="15"/>
    <n v="81"/>
    <n v="87"/>
    <n v="55"/>
    <n v="57"/>
    <n v="63"/>
    <n v="43"/>
    <n v="0"/>
    <n v="0"/>
    <n v="0"/>
    <n v="0"/>
    <n v="213"/>
    <n v="202"/>
    <n v="880687.25581395347"/>
    <n v="908726.08695652173"/>
    <n v="4207108.7710843375"/>
    <n v="4455736.8452830184"/>
    <n v="2392233.6144578313"/>
    <n v="2360585.6228571427"/>
    <n v="2108271.1263157893"/>
    <n v="1420624"/>
    <n v="0"/>
    <n v="0"/>
    <n v="0"/>
    <n v="0"/>
    <n v="9588300.767671911"/>
    <n v="9145672.5550966822"/>
  </r>
  <r>
    <x v="12"/>
    <s v="Volunteer State Community College "/>
    <m/>
    <n v="222053"/>
    <x v="6"/>
    <n v="19"/>
    <n v="16"/>
    <m/>
    <m/>
    <m/>
    <m/>
    <n v="2"/>
    <n v="1"/>
    <n v="70"/>
    <n v="61"/>
    <m/>
    <m/>
    <m/>
    <m/>
    <n v="12"/>
    <n v="13"/>
    <n v="9"/>
    <n v="16"/>
    <m/>
    <m/>
    <m/>
    <m/>
    <n v="5"/>
    <n v="8"/>
    <n v="31"/>
    <n v="37"/>
    <m/>
    <m/>
    <m/>
    <m/>
    <n v="11"/>
    <n v="7"/>
    <n v="0"/>
    <n v="0"/>
    <m/>
    <m/>
    <m/>
    <m/>
    <n v="0"/>
    <n v="0"/>
    <m/>
    <m/>
    <m/>
    <m/>
    <m/>
    <m/>
    <m/>
    <m/>
    <n v="1278088"/>
    <n v="1059765"/>
    <n v="4436779"/>
    <n v="4176155"/>
    <n v="746581"/>
    <n v="1245667"/>
    <n v="1931060"/>
    <n v="1908882"/>
    <n v="0"/>
    <n v="0"/>
    <n v="0"/>
    <n v="0"/>
    <n v="195"/>
    <n v="156"/>
    <n v="774"/>
    <n v="705"/>
    <n v="141"/>
    <n v="240"/>
    <n v="411"/>
    <n v="417"/>
    <n v="0"/>
    <n v="0"/>
    <n v="0"/>
    <n v="0"/>
    <n v="6554.2974358974361"/>
    <n v="6793.3653846153848"/>
    <n v="5732.2726098191215"/>
    <n v="5923.6241134751772"/>
    <n v="5294.9007092198581"/>
    <n v="5190.2791666666662"/>
    <n v="4698.4428223844279"/>
    <n v="4577.6546762589924"/>
    <n v="0"/>
    <n v="0"/>
    <n v="0"/>
    <n v="0"/>
    <n v="58988.676923076928"/>
    <n v="61140.288461538461"/>
    <n v="51590.453488372092"/>
    <n v="53312.617021276594"/>
    <n v="47654.106382978724"/>
    <n v="46712.512499999997"/>
    <n v="42285.985401459853"/>
    <n v="41198.892086330932"/>
    <n v="0"/>
    <n v="0"/>
    <n v="0"/>
    <n v="0"/>
    <n v="49763.196714805934"/>
    <n v="49801.06990703888"/>
    <n v="21"/>
    <n v="17"/>
    <n v="82"/>
    <n v="74"/>
    <n v="14"/>
    <n v="24"/>
    <n v="42"/>
    <n v="44"/>
    <n v="0"/>
    <n v="0"/>
    <n v="0"/>
    <n v="0"/>
    <n v="159"/>
    <n v="159"/>
    <n v="1238762.2153846156"/>
    <n v="1039384.9038461539"/>
    <n v="4230417.1860465119"/>
    <n v="3945133.6595744682"/>
    <n v="667157.48936170212"/>
    <n v="1121100.2999999998"/>
    <n v="1776011.3868613138"/>
    <n v="1812751.2517985611"/>
    <n v="0"/>
    <n v="0"/>
    <n v="0"/>
    <n v="0"/>
    <n v="7912348.2776541431"/>
    <n v="7918370.1152191823"/>
  </r>
  <r>
    <x v="12"/>
    <s v="Cleveland State Community College "/>
    <m/>
    <n v="219879"/>
    <x v="7"/>
    <n v="3"/>
    <n v="3"/>
    <m/>
    <m/>
    <m/>
    <m/>
    <n v="0"/>
    <n v="0"/>
    <n v="35"/>
    <n v="35"/>
    <m/>
    <m/>
    <m/>
    <m/>
    <n v="0"/>
    <n v="0"/>
    <n v="18"/>
    <n v="19"/>
    <m/>
    <m/>
    <m/>
    <m/>
    <n v="0"/>
    <n v="0"/>
    <n v="16"/>
    <n v="13"/>
    <m/>
    <m/>
    <m/>
    <m/>
    <n v="0"/>
    <n v="0"/>
    <n v="0"/>
    <n v="0"/>
    <m/>
    <m/>
    <m/>
    <m/>
    <n v="0"/>
    <n v="0"/>
    <m/>
    <m/>
    <m/>
    <m/>
    <m/>
    <m/>
    <m/>
    <m/>
    <n v="180534"/>
    <n v="180534"/>
    <n v="1873265"/>
    <n v="1769760"/>
    <n v="786378"/>
    <n v="816929"/>
    <n v="674370"/>
    <n v="545467"/>
    <n v="0"/>
    <n v="0"/>
    <n v="0"/>
    <n v="0"/>
    <n v="27"/>
    <n v="27"/>
    <n v="315"/>
    <n v="315"/>
    <n v="162"/>
    <n v="171"/>
    <n v="144"/>
    <n v="117"/>
    <n v="0"/>
    <n v="0"/>
    <n v="0"/>
    <n v="0"/>
    <n v="6686.4444444444443"/>
    <n v="6686.4444444444443"/>
    <n v="5946.8730158730159"/>
    <n v="5618.2857142857147"/>
    <n v="4854.1851851851852"/>
    <n v="4777.3625730994154"/>
    <n v="4683.125"/>
    <n v="4662.1111111111113"/>
    <n v="0"/>
    <n v="0"/>
    <n v="0"/>
    <n v="0"/>
    <n v="60178"/>
    <n v="60178"/>
    <n v="53521.857142857145"/>
    <n v="50564.571428571435"/>
    <n v="43687.666666666664"/>
    <n v="42996.26315789474"/>
    <n v="42148.125"/>
    <n v="41959"/>
    <n v="0"/>
    <n v="0"/>
    <n v="0"/>
    <n v="0"/>
    <n v="48813.152777777781"/>
    <n v="47324.142857142862"/>
    <n v="3"/>
    <n v="3"/>
    <n v="35"/>
    <n v="35"/>
    <n v="18"/>
    <n v="19"/>
    <n v="16"/>
    <n v="13"/>
    <n v="0"/>
    <n v="0"/>
    <n v="0"/>
    <n v="0"/>
    <n v="72"/>
    <n v="70"/>
    <n v="180534"/>
    <n v="180534"/>
    <n v="1873265"/>
    <n v="1769760.0000000002"/>
    <n v="786378"/>
    <n v="816929.00000000012"/>
    <n v="674370"/>
    <n v="545467"/>
    <n v="0"/>
    <n v="0"/>
    <n v="0"/>
    <n v="0"/>
    <n v="3514547"/>
    <n v="3312690.0000000005"/>
  </r>
  <r>
    <x v="12"/>
    <s v="Columbia State Community College "/>
    <m/>
    <n v="219888"/>
    <x v="7"/>
    <n v="0"/>
    <n v="0"/>
    <n v="12"/>
    <n v="12"/>
    <m/>
    <m/>
    <n v="1"/>
    <n v="1"/>
    <n v="0"/>
    <n v="0"/>
    <n v="26"/>
    <n v="27"/>
    <m/>
    <m/>
    <n v="7"/>
    <n v="7"/>
    <n v="0"/>
    <n v="0"/>
    <n v="27"/>
    <n v="26"/>
    <m/>
    <m/>
    <n v="3"/>
    <n v="3"/>
    <n v="0"/>
    <n v="0"/>
    <n v="18"/>
    <n v="14"/>
    <m/>
    <m/>
    <n v="5"/>
    <n v="4"/>
    <n v="0"/>
    <n v="0"/>
    <m/>
    <m/>
    <m/>
    <m/>
    <n v="0"/>
    <n v="0"/>
    <m/>
    <m/>
    <m/>
    <m/>
    <m/>
    <m/>
    <m/>
    <m/>
    <n v="889000"/>
    <n v="890650"/>
    <n v="1810010"/>
    <n v="1784730"/>
    <n v="1431010"/>
    <n v="1491330"/>
    <n v="972870"/>
    <n v="762260"/>
    <n v="0"/>
    <n v="0"/>
    <n v="0"/>
    <n v="0"/>
    <n v="132"/>
    <n v="132"/>
    <n v="344"/>
    <n v="354"/>
    <n v="306"/>
    <n v="296"/>
    <n v="240"/>
    <n v="188"/>
    <n v="0"/>
    <n v="0"/>
    <n v="0"/>
    <n v="0"/>
    <n v="6734.848484848485"/>
    <n v="6747.348484848485"/>
    <n v="5261.6569767441861"/>
    <n v="5041.6101694915251"/>
    <n v="4676.5032679738561"/>
    <n v="5038.2770270270266"/>
    <n v="4053.625"/>
    <n v="4054.5744680851062"/>
    <n v="0"/>
    <n v="0"/>
    <n v="0"/>
    <n v="0"/>
    <n v="60613.636363636368"/>
    <n v="60726.136363636368"/>
    <n v="47354.912790697672"/>
    <n v="45374.491525423728"/>
    <n v="42088.529411764706"/>
    <n v="45344.49324324324"/>
    <n v="36482.625"/>
    <n v="36491.170212765959"/>
    <n v="0"/>
    <n v="0"/>
    <n v="0"/>
    <n v="0"/>
    <n v="44974.198506800385"/>
    <n v="45787.27502633533"/>
    <n v="13"/>
    <n v="13"/>
    <n v="33"/>
    <n v="34"/>
    <n v="30"/>
    <n v="29"/>
    <n v="23"/>
    <n v="18"/>
    <n v="0"/>
    <n v="0"/>
    <n v="0"/>
    <n v="0"/>
    <n v="99"/>
    <n v="94"/>
    <n v="787977.27272727282"/>
    <n v="789439.77272727282"/>
    <n v="1562712.1220930233"/>
    <n v="1542732.7118644067"/>
    <n v="1262655.8823529412"/>
    <n v="1314990.304054054"/>
    <n v="839100.375"/>
    <n v="656841.06382978731"/>
    <n v="0"/>
    <n v="0"/>
    <n v="0"/>
    <n v="0"/>
    <n v="4452445.6521732379"/>
    <n v="4304003.8524755212"/>
  </r>
  <r>
    <x v="12"/>
    <s v="Dyersburg State Community College "/>
    <s v="Met the criteria for Two-Year 3 in 2014-15."/>
    <n v="220057"/>
    <x v="7"/>
    <n v="8"/>
    <n v="8"/>
    <m/>
    <m/>
    <m/>
    <m/>
    <n v="0"/>
    <n v="0"/>
    <n v="19"/>
    <n v="21"/>
    <n v="1"/>
    <n v="0"/>
    <n v="0"/>
    <n v="0"/>
    <n v="2"/>
    <n v="1"/>
    <n v="11"/>
    <n v="7"/>
    <n v="0"/>
    <n v="0"/>
    <n v="0"/>
    <n v="0"/>
    <n v="0"/>
    <n v="1"/>
    <n v="10"/>
    <n v="11"/>
    <n v="0"/>
    <n v="0"/>
    <n v="0"/>
    <n v="0"/>
    <n v="2"/>
    <n v="3"/>
    <n v="0"/>
    <n v="0"/>
    <n v="0"/>
    <n v="0"/>
    <n v="0"/>
    <n v="0"/>
    <n v="1"/>
    <n v="0"/>
    <m/>
    <m/>
    <m/>
    <m/>
    <m/>
    <m/>
    <m/>
    <m/>
    <n v="477834"/>
    <n v="477029"/>
    <n v="1174627"/>
    <n v="1167432"/>
    <n v="560044"/>
    <n v="425842"/>
    <n v="609317"/>
    <n v="746095"/>
    <n v="64071"/>
    <n v="0"/>
    <n v="0"/>
    <n v="0"/>
    <n v="72"/>
    <n v="72"/>
    <n v="205"/>
    <n v="201"/>
    <n v="99"/>
    <n v="75"/>
    <n v="114"/>
    <n v="135"/>
    <n v="12"/>
    <n v="0"/>
    <n v="0"/>
    <n v="0"/>
    <n v="6636.583333333333"/>
    <n v="6625.4027777777774"/>
    <n v="5729.8878048780489"/>
    <n v="5808.1194029850749"/>
    <n v="5657.0101010101007"/>
    <n v="5677.8933333333334"/>
    <n v="5344.8859649122805"/>
    <n v="5526.6296296296296"/>
    <n v="5339.25"/>
    <n v="0"/>
    <n v="0"/>
    <n v="0"/>
    <n v="59729.25"/>
    <n v="59628.625"/>
    <n v="51568.990243902437"/>
    <n v="52273.074626865673"/>
    <n v="50913.090909090904"/>
    <n v="51101.04"/>
    <n v="48103.973684210527"/>
    <n v="49739.666666666664"/>
    <n v="48053.25"/>
    <n v="0"/>
    <n v="0"/>
    <n v="0"/>
    <n v="51809.198510673697"/>
    <n v="52542.3133677765"/>
    <n v="8"/>
    <n v="8"/>
    <n v="22"/>
    <n v="22"/>
    <n v="11"/>
    <n v="8"/>
    <n v="12"/>
    <n v="14"/>
    <n v="1"/>
    <n v="0"/>
    <n v="0"/>
    <n v="0"/>
    <n v="54"/>
    <n v="52"/>
    <n v="477834"/>
    <n v="477029"/>
    <n v="1134517.7853658537"/>
    <n v="1150007.6417910447"/>
    <n v="560044"/>
    <n v="408808.32"/>
    <n v="577247.68421052629"/>
    <n v="696355.33333333326"/>
    <n v="48053.25"/>
    <n v="0"/>
    <n v="0"/>
    <n v="0"/>
    <n v="2797696.7195763797"/>
    <n v="2732200.2951243781"/>
  </r>
  <r>
    <x v="12"/>
    <s v="Jackson State Community College "/>
    <m/>
    <n v="220400"/>
    <x v="7"/>
    <n v="7"/>
    <n v="8"/>
    <m/>
    <m/>
    <m/>
    <m/>
    <n v="1"/>
    <n v="4"/>
    <n v="44"/>
    <n v="45"/>
    <m/>
    <m/>
    <m/>
    <m/>
    <n v="0"/>
    <n v="6"/>
    <n v="6"/>
    <n v="13"/>
    <m/>
    <m/>
    <m/>
    <m/>
    <n v="0"/>
    <n v="0"/>
    <n v="4"/>
    <n v="2"/>
    <m/>
    <m/>
    <m/>
    <m/>
    <n v="0"/>
    <n v="1"/>
    <n v="0"/>
    <n v="0"/>
    <m/>
    <m/>
    <m/>
    <m/>
    <n v="0"/>
    <n v="0"/>
    <m/>
    <m/>
    <m/>
    <m/>
    <m/>
    <m/>
    <m/>
    <m/>
    <n v="523456"/>
    <n v="840784"/>
    <n v="2965475"/>
    <n v="2769410"/>
    <n v="270318"/>
    <n v="706870"/>
    <n v="198710"/>
    <n v="147568"/>
    <n v="0"/>
    <n v="0"/>
    <n v="0"/>
    <n v="0"/>
    <n v="75"/>
    <n v="120"/>
    <n v="396"/>
    <n v="477"/>
    <n v="54"/>
    <n v="117"/>
    <n v="36"/>
    <n v="30"/>
    <n v="0"/>
    <n v="0"/>
    <n v="0"/>
    <n v="0"/>
    <n v="6979.413333333333"/>
    <n v="7006.5333333333338"/>
    <n v="7488.5732323232323"/>
    <n v="5805.8909853249479"/>
    <n v="5005.8888888888887"/>
    <n v="6041.6239316239316"/>
    <n v="5519.7222222222226"/>
    <n v="4918.9333333333334"/>
    <n v="0"/>
    <n v="0"/>
    <n v="0"/>
    <n v="0"/>
    <n v="62814.719999999994"/>
    <n v="63058.8"/>
    <n v="67397.159090909088"/>
    <n v="52253.018867924533"/>
    <n v="45053"/>
    <n v="54374.615384615383"/>
    <n v="49677.5"/>
    <n v="44270.400000000001"/>
    <n v="0"/>
    <n v="0"/>
    <n v="0"/>
    <n v="0"/>
    <n v="63500.33483870967"/>
    <n v="53940.389395748745"/>
    <n v="8"/>
    <n v="12"/>
    <n v="44"/>
    <n v="51"/>
    <n v="6"/>
    <n v="13"/>
    <n v="4"/>
    <n v="3"/>
    <n v="0"/>
    <n v="0"/>
    <n v="0"/>
    <n v="0"/>
    <n v="62"/>
    <n v="79"/>
    <n v="502517.75999999995"/>
    <n v="756705.60000000009"/>
    <n v="2965475"/>
    <n v="2664903.9622641513"/>
    <n v="270318"/>
    <n v="706870"/>
    <n v="198710"/>
    <n v="132811.20000000001"/>
    <n v="0"/>
    <n v="0"/>
    <n v="0"/>
    <n v="0"/>
    <n v="3937020.76"/>
    <n v="4261290.7622641511"/>
  </r>
  <r>
    <x v="12"/>
    <s v="Motlow State Community College "/>
    <m/>
    <n v="221096"/>
    <x v="7"/>
    <n v="12"/>
    <n v="11"/>
    <m/>
    <m/>
    <m/>
    <m/>
    <n v="0"/>
    <n v="0"/>
    <n v="27"/>
    <n v="29"/>
    <m/>
    <m/>
    <m/>
    <m/>
    <n v="0"/>
    <n v="0"/>
    <n v="21"/>
    <n v="22"/>
    <m/>
    <m/>
    <m/>
    <m/>
    <n v="0"/>
    <n v="0"/>
    <n v="26"/>
    <n v="21"/>
    <m/>
    <m/>
    <m/>
    <m/>
    <n v="6"/>
    <n v="8"/>
    <n v="0"/>
    <n v="0"/>
    <m/>
    <m/>
    <m/>
    <m/>
    <n v="0"/>
    <n v="0"/>
    <m/>
    <m/>
    <m/>
    <m/>
    <m/>
    <m/>
    <m/>
    <m/>
    <n v="777033"/>
    <n v="727144"/>
    <n v="1255826"/>
    <n v="1471169"/>
    <n v="896887"/>
    <n v="575015"/>
    <n v="1342446"/>
    <n v="1268786"/>
    <n v="0"/>
    <n v="0"/>
    <n v="0"/>
    <n v="0"/>
    <n v="108"/>
    <n v="99"/>
    <n v="243"/>
    <n v="261"/>
    <n v="189"/>
    <n v="198"/>
    <n v="306"/>
    <n v="285"/>
    <n v="0"/>
    <n v="0"/>
    <n v="0"/>
    <n v="0"/>
    <n v="7194.75"/>
    <n v="7344.8888888888887"/>
    <n v="5168.008230452675"/>
    <n v="5636.6628352490425"/>
    <n v="4745.4338624338625"/>
    <n v="2904.1161616161617"/>
    <n v="4387.0784313725489"/>
    <n v="4451.8807017543859"/>
    <n v="0"/>
    <n v="0"/>
    <n v="0"/>
    <n v="0"/>
    <n v="64752.75"/>
    <n v="66104"/>
    <n v="46512.074074074073"/>
    <n v="50729.965517241384"/>
    <n v="42708.904761904763"/>
    <n v="26137.045454545456"/>
    <n v="39483.705882352937"/>
    <n v="40066.926315789475"/>
    <n v="0"/>
    <n v="0"/>
    <n v="0"/>
    <n v="0"/>
    <n v="45578.528132992324"/>
    <n v="43244.712781954884"/>
    <n v="12"/>
    <n v="11"/>
    <n v="27"/>
    <n v="29"/>
    <n v="21"/>
    <n v="22"/>
    <n v="32"/>
    <n v="29"/>
    <n v="0"/>
    <n v="0"/>
    <n v="0"/>
    <n v="0"/>
    <n v="92"/>
    <n v="91"/>
    <n v="777033"/>
    <n v="727144"/>
    <n v="1255826"/>
    <n v="1471169.0000000002"/>
    <n v="896887"/>
    <n v="575015"/>
    <n v="1263478.588235294"/>
    <n v="1161940.8631578947"/>
    <n v="0"/>
    <n v="0"/>
    <n v="0"/>
    <n v="0"/>
    <n v="4193224.588235294"/>
    <n v="3935268.8631578945"/>
  </r>
  <r>
    <x v="12"/>
    <s v="Northeast State Technical Community College"/>
    <m/>
    <n v="221908"/>
    <x v="7"/>
    <n v="10"/>
    <n v="12"/>
    <m/>
    <m/>
    <m/>
    <m/>
    <n v="3"/>
    <n v="3"/>
    <n v="42"/>
    <n v="46"/>
    <n v="0"/>
    <m/>
    <m/>
    <m/>
    <n v="6"/>
    <n v="6"/>
    <n v="26"/>
    <n v="22"/>
    <m/>
    <m/>
    <m/>
    <m/>
    <n v="1"/>
    <n v="2"/>
    <n v="34"/>
    <n v="28"/>
    <m/>
    <m/>
    <m/>
    <m/>
    <n v="5"/>
    <n v="7"/>
    <n v="0"/>
    <n v="0"/>
    <m/>
    <m/>
    <m/>
    <m/>
    <n v="0"/>
    <n v="0"/>
    <m/>
    <m/>
    <m/>
    <m/>
    <m/>
    <m/>
    <m/>
    <m/>
    <n v="778231"/>
    <n v="918161"/>
    <n v="2477651"/>
    <n v="2722711"/>
    <n v="1201301"/>
    <n v="1071793"/>
    <n v="1634552"/>
    <n v="1554743"/>
    <n v="0"/>
    <n v="0"/>
    <n v="0"/>
    <n v="0"/>
    <n v="126"/>
    <n v="144"/>
    <n v="450"/>
    <n v="486"/>
    <n v="246"/>
    <n v="222"/>
    <n v="366"/>
    <n v="336"/>
    <n v="0"/>
    <n v="0"/>
    <n v="0"/>
    <n v="0"/>
    <n v="6176.436507936508"/>
    <n v="6376.1180555555557"/>
    <n v="5505.8911111111111"/>
    <n v="5602.2860082304524"/>
    <n v="4883.3373983739839"/>
    <n v="4827.8963963963961"/>
    <n v="4465.9890710382515"/>
    <n v="4627.2113095238092"/>
    <n v="0"/>
    <n v="0"/>
    <n v="0"/>
    <n v="0"/>
    <n v="55587.928571428572"/>
    <n v="57385.0625"/>
    <n v="49553.02"/>
    <n v="50420.574074074073"/>
    <n v="43950.036585365859"/>
    <n v="43451.067567567567"/>
    <n v="40193.901639344265"/>
    <n v="41644.901785714283"/>
    <n v="0"/>
    <n v="0"/>
    <n v="0"/>
    <n v="0"/>
    <n v="46105.521127306107"/>
    <n v="47484.468043440269"/>
    <n v="13"/>
    <n v="15"/>
    <n v="48"/>
    <n v="52"/>
    <n v="27"/>
    <n v="24"/>
    <n v="39"/>
    <n v="35"/>
    <n v="0"/>
    <n v="0"/>
    <n v="0"/>
    <n v="0"/>
    <n v="127"/>
    <n v="126"/>
    <n v="722643.07142857148"/>
    <n v="860775.9375"/>
    <n v="2378544.96"/>
    <n v="2621869.8518518517"/>
    <n v="1186650.9878048783"/>
    <n v="1042825.6216216215"/>
    <n v="1567562.1639344264"/>
    <n v="1457571.5625"/>
    <n v="0"/>
    <n v="0"/>
    <n v="0"/>
    <n v="0"/>
    <n v="5855401.1831678757"/>
    <n v="5983042.9734734735"/>
  </r>
  <r>
    <x v="12"/>
    <s v="Roane State Community College "/>
    <m/>
    <n v="221397"/>
    <x v="7"/>
    <n v="14"/>
    <n v="14"/>
    <m/>
    <m/>
    <m/>
    <m/>
    <n v="4"/>
    <n v="3"/>
    <n v="61"/>
    <n v="60"/>
    <m/>
    <m/>
    <m/>
    <m/>
    <n v="5"/>
    <n v="7"/>
    <n v="32"/>
    <n v="32"/>
    <m/>
    <m/>
    <m/>
    <m/>
    <n v="6"/>
    <n v="7"/>
    <n v="4"/>
    <n v="3"/>
    <m/>
    <m/>
    <m/>
    <m/>
    <n v="1"/>
    <n v="1"/>
    <n v="0"/>
    <n v="0"/>
    <m/>
    <m/>
    <m/>
    <m/>
    <n v="0"/>
    <n v="0"/>
    <m/>
    <m/>
    <m/>
    <m/>
    <m/>
    <m/>
    <m/>
    <m/>
    <n v="1115978"/>
    <n v="1263028"/>
    <n v="3515521"/>
    <n v="4002360"/>
    <n v="1843559"/>
    <n v="1838605"/>
    <n v="226965"/>
    <n v="188805"/>
    <n v="0"/>
    <n v="0"/>
    <n v="0"/>
    <n v="0"/>
    <n v="174"/>
    <n v="162"/>
    <n v="609"/>
    <n v="624"/>
    <n v="360"/>
    <n v="372"/>
    <n v="48"/>
    <n v="39"/>
    <n v="0"/>
    <n v="0"/>
    <n v="0"/>
    <n v="0"/>
    <n v="6413.666666666667"/>
    <n v="7796.4691358024693"/>
    <n v="5772.6124794745483"/>
    <n v="6414.0384615384619"/>
    <n v="5120.9972222222223"/>
    <n v="4942.4865591397847"/>
    <n v="4728.4375"/>
    <n v="4841.1538461538457"/>
    <n v="0"/>
    <n v="0"/>
    <n v="0"/>
    <n v="0"/>
    <n v="57723"/>
    <n v="70168.222222222219"/>
    <n v="51953.512315270935"/>
    <n v="57726.346153846156"/>
    <n v="46088.974999999999"/>
    <n v="44482.379032258061"/>
    <n v="42555.9375"/>
    <n v="43570.38461538461"/>
    <n v="0"/>
    <n v="0"/>
    <n v="0"/>
    <n v="0"/>
    <n v="50646.508270140803"/>
    <n v="54878.892053583251"/>
    <n v="18"/>
    <n v="17"/>
    <n v="66"/>
    <n v="67"/>
    <n v="38"/>
    <n v="39"/>
    <n v="5"/>
    <n v="4"/>
    <n v="0"/>
    <n v="0"/>
    <n v="0"/>
    <n v="0"/>
    <n v="127"/>
    <n v="127"/>
    <n v="1039014"/>
    <n v="1192859.7777777778"/>
    <n v="3428931.8128078817"/>
    <n v="3867665.1923076925"/>
    <n v="1751381.05"/>
    <n v="1734812.7822580645"/>
    <n v="212779.6875"/>
    <n v="174281.53846153844"/>
    <n v="0"/>
    <n v="0"/>
    <n v="0"/>
    <n v="0"/>
    <n v="6432106.550307882"/>
    <n v="6969619.2908050725"/>
  </r>
  <r>
    <x v="12"/>
    <s v="Walters State Community College "/>
    <m/>
    <n v="222062"/>
    <x v="7"/>
    <n v="17"/>
    <n v="18"/>
    <m/>
    <m/>
    <m/>
    <m/>
    <n v="5"/>
    <n v="5"/>
    <n v="75"/>
    <n v="70"/>
    <m/>
    <m/>
    <m/>
    <m/>
    <n v="14"/>
    <n v="13"/>
    <n v="26"/>
    <n v="26"/>
    <m/>
    <m/>
    <m/>
    <m/>
    <n v="6"/>
    <n v="6"/>
    <n v="14"/>
    <n v="16"/>
    <m/>
    <m/>
    <m/>
    <m/>
    <n v="4"/>
    <n v="6"/>
    <n v="0"/>
    <n v="0"/>
    <m/>
    <m/>
    <m/>
    <m/>
    <n v="0"/>
    <n v="0"/>
    <m/>
    <m/>
    <m/>
    <m/>
    <m/>
    <m/>
    <m/>
    <m/>
    <n v="1462880"/>
    <n v="1548546"/>
    <n v="4963639"/>
    <n v="4699259"/>
    <n v="1529998"/>
    <n v="1537597"/>
    <n v="722079"/>
    <n v="941856"/>
    <n v="0"/>
    <n v="0"/>
    <n v="0"/>
    <n v="0"/>
    <n v="213"/>
    <n v="222"/>
    <n v="843"/>
    <n v="786"/>
    <n v="306"/>
    <n v="306"/>
    <n v="174"/>
    <n v="216"/>
    <n v="0"/>
    <n v="0"/>
    <n v="0"/>
    <n v="0"/>
    <n v="6867.9812206572769"/>
    <n v="6975.4324324324325"/>
    <n v="5888.0652431791223"/>
    <n v="5978.7010178117052"/>
    <n v="4999.9934640522879"/>
    <n v="5024.8267973856209"/>
    <n v="4149.8793103448279"/>
    <n v="4360.4444444444443"/>
    <n v="0"/>
    <n v="0"/>
    <n v="0"/>
    <n v="0"/>
    <n v="61811.830985915491"/>
    <n v="62778.891891891893"/>
    <n v="52992.587188612102"/>
    <n v="53808.309160305347"/>
    <n v="44999.941176470587"/>
    <n v="45223.441176470587"/>
    <n v="37348.913793103449"/>
    <n v="39244"/>
    <n v="0"/>
    <n v="0"/>
    <n v="0"/>
    <n v="0"/>
    <n v="50860.11867950025"/>
    <n v="51378.264321661976"/>
    <n v="22"/>
    <n v="23"/>
    <n v="89"/>
    <n v="83"/>
    <n v="32"/>
    <n v="32"/>
    <n v="18"/>
    <n v="22"/>
    <n v="0"/>
    <n v="0"/>
    <n v="0"/>
    <n v="0"/>
    <n v="161"/>
    <n v="160"/>
    <n v="1359860.2816901407"/>
    <n v="1443914.5135135136"/>
    <n v="4716340.2597864773"/>
    <n v="4466089.6603053436"/>
    <n v="1439998.1176470588"/>
    <n v="1447150.1176470588"/>
    <n v="672280.44827586203"/>
    <n v="863368"/>
    <n v="0"/>
    <n v="0"/>
    <n v="0"/>
    <n v="0"/>
    <n v="8188479.10739954"/>
    <n v="8220522.2914659157"/>
  </r>
  <r>
    <x v="12"/>
    <s v="Tennessee Center of Applied Technology at Chattanooga"/>
    <m/>
    <s v="219824B"/>
    <x v="9"/>
    <m/>
    <m/>
    <m/>
    <m/>
    <m/>
    <m/>
    <m/>
    <m/>
    <m/>
    <m/>
    <m/>
    <m/>
    <m/>
    <m/>
    <m/>
    <m/>
    <m/>
    <m/>
    <m/>
    <m/>
    <m/>
    <m/>
    <m/>
    <m/>
    <m/>
    <m/>
    <m/>
    <m/>
    <m/>
    <m/>
    <m/>
    <m/>
    <m/>
    <m/>
    <m/>
    <m/>
    <m/>
    <m/>
    <m/>
    <m/>
    <m/>
    <m/>
    <m/>
    <m/>
    <m/>
    <m/>
    <n v="40"/>
    <n v="38"/>
    <m/>
    <m/>
    <m/>
    <m/>
    <m/>
    <m/>
    <m/>
    <m/>
    <m/>
    <m/>
    <n v="2042468"/>
    <n v="1883722"/>
    <n v="0"/>
    <n v="0"/>
    <n v="0"/>
    <n v="0"/>
    <n v="0"/>
    <n v="0"/>
    <n v="0"/>
    <n v="0"/>
    <n v="0"/>
    <n v="0"/>
    <n v="480"/>
    <n v="456"/>
    <n v="0"/>
    <n v="0"/>
    <n v="0"/>
    <n v="0"/>
    <n v="0"/>
    <n v="0"/>
    <n v="0"/>
    <n v="0"/>
    <n v="0"/>
    <n v="0"/>
    <n v="4255.1416666666664"/>
    <n v="4130.9692982456145"/>
    <n v="0"/>
    <n v="0"/>
    <n v="0"/>
    <n v="0"/>
    <n v="0"/>
    <n v="0"/>
    <n v="0"/>
    <n v="0"/>
    <n v="0"/>
    <n v="0"/>
    <n v="38296.274999999994"/>
    <n v="37178.723684210534"/>
    <n v="38296.274999999994"/>
    <n v="37178.723684210534"/>
    <n v="0"/>
    <n v="0"/>
    <n v="0"/>
    <n v="0"/>
    <n v="0"/>
    <n v="0"/>
    <n v="0"/>
    <n v="0"/>
    <n v="0"/>
    <n v="0"/>
    <n v="40"/>
    <n v="38"/>
    <n v="40"/>
    <n v="38"/>
    <n v="0"/>
    <n v="0"/>
    <n v="0"/>
    <n v="0"/>
    <n v="0"/>
    <n v="0"/>
    <n v="0"/>
    <n v="0"/>
    <n v="0"/>
    <n v="0"/>
    <n v="1531850.9999999998"/>
    <n v="1412791.5000000002"/>
    <n v="1531850.9999999998"/>
    <n v="1412791.5000000002"/>
  </r>
  <r>
    <x v="12"/>
    <s v="Tennessee Center of Applied Technology at Athens"/>
    <m/>
    <n v="219596"/>
    <x v="10"/>
    <m/>
    <m/>
    <m/>
    <m/>
    <m/>
    <m/>
    <m/>
    <m/>
    <m/>
    <m/>
    <m/>
    <m/>
    <m/>
    <m/>
    <m/>
    <m/>
    <m/>
    <m/>
    <m/>
    <m/>
    <m/>
    <m/>
    <m/>
    <m/>
    <m/>
    <m/>
    <m/>
    <m/>
    <m/>
    <m/>
    <m/>
    <m/>
    <m/>
    <m/>
    <m/>
    <m/>
    <m/>
    <m/>
    <m/>
    <m/>
    <m/>
    <m/>
    <m/>
    <m/>
    <m/>
    <m/>
    <n v="12"/>
    <n v="12"/>
    <m/>
    <m/>
    <m/>
    <m/>
    <m/>
    <m/>
    <m/>
    <m/>
    <m/>
    <m/>
    <n v="576332"/>
    <n v="569281"/>
    <n v="0"/>
    <n v="0"/>
    <n v="0"/>
    <n v="0"/>
    <n v="0"/>
    <n v="0"/>
    <n v="0"/>
    <n v="0"/>
    <n v="0"/>
    <n v="0"/>
    <n v="144"/>
    <n v="144"/>
    <n v="0"/>
    <n v="0"/>
    <n v="0"/>
    <n v="0"/>
    <n v="0"/>
    <n v="0"/>
    <n v="0"/>
    <n v="0"/>
    <n v="0"/>
    <n v="0"/>
    <n v="4002.3055555555557"/>
    <n v="3953.3402777777778"/>
    <n v="0"/>
    <n v="0"/>
    <n v="0"/>
    <n v="0"/>
    <n v="0"/>
    <n v="0"/>
    <n v="0"/>
    <n v="0"/>
    <n v="0"/>
    <n v="0"/>
    <n v="36020.75"/>
    <n v="35580.0625"/>
    <n v="36020.75"/>
    <n v="35580.0625"/>
    <n v="0"/>
    <n v="0"/>
    <n v="0"/>
    <n v="0"/>
    <n v="0"/>
    <n v="0"/>
    <n v="0"/>
    <n v="0"/>
    <n v="0"/>
    <n v="0"/>
    <n v="12"/>
    <n v="12"/>
    <n v="12"/>
    <n v="12"/>
    <n v="0"/>
    <n v="0"/>
    <n v="0"/>
    <n v="0"/>
    <n v="0"/>
    <n v="0"/>
    <n v="0"/>
    <n v="0"/>
    <n v="0"/>
    <n v="0"/>
    <n v="432249"/>
    <n v="426960.75"/>
    <n v="432249"/>
    <n v="426960.75"/>
  </r>
  <r>
    <x v="12"/>
    <s v="Tennessee Center of Applied Technology at Covington"/>
    <m/>
    <n v="219921"/>
    <x v="10"/>
    <m/>
    <m/>
    <m/>
    <m/>
    <m/>
    <m/>
    <m/>
    <m/>
    <m/>
    <m/>
    <m/>
    <m/>
    <m/>
    <m/>
    <m/>
    <m/>
    <m/>
    <m/>
    <m/>
    <m/>
    <m/>
    <m/>
    <m/>
    <m/>
    <m/>
    <m/>
    <m/>
    <m/>
    <m/>
    <m/>
    <m/>
    <m/>
    <m/>
    <m/>
    <m/>
    <m/>
    <m/>
    <m/>
    <m/>
    <m/>
    <m/>
    <m/>
    <m/>
    <m/>
    <m/>
    <m/>
    <n v="9"/>
    <n v="9"/>
    <m/>
    <m/>
    <m/>
    <m/>
    <m/>
    <m/>
    <m/>
    <m/>
    <m/>
    <m/>
    <n v="429766"/>
    <n v="432024"/>
    <n v="0"/>
    <n v="0"/>
    <n v="0"/>
    <n v="0"/>
    <n v="0"/>
    <n v="0"/>
    <n v="0"/>
    <n v="0"/>
    <n v="0"/>
    <n v="0"/>
    <n v="108"/>
    <n v="108"/>
    <n v="0"/>
    <n v="0"/>
    <n v="0"/>
    <n v="0"/>
    <n v="0"/>
    <n v="0"/>
    <n v="0"/>
    <n v="0"/>
    <n v="0"/>
    <n v="0"/>
    <n v="3979.3148148148148"/>
    <n v="4000.2222222222222"/>
    <n v="0"/>
    <n v="0"/>
    <n v="0"/>
    <n v="0"/>
    <n v="0"/>
    <n v="0"/>
    <n v="0"/>
    <n v="0"/>
    <n v="0"/>
    <n v="0"/>
    <n v="35813.833333333336"/>
    <n v="36002"/>
    <n v="35813.833333333336"/>
    <n v="36002"/>
    <n v="0"/>
    <n v="0"/>
    <n v="0"/>
    <n v="0"/>
    <n v="0"/>
    <n v="0"/>
    <n v="0"/>
    <n v="0"/>
    <n v="0"/>
    <n v="0"/>
    <n v="9"/>
    <n v="9"/>
    <n v="9"/>
    <n v="9"/>
    <n v="0"/>
    <n v="0"/>
    <n v="0"/>
    <n v="0"/>
    <n v="0"/>
    <n v="0"/>
    <n v="0"/>
    <n v="0"/>
    <n v="0"/>
    <n v="0"/>
    <n v="322324.5"/>
    <n v="324018"/>
    <n v="322324.5"/>
    <n v="324018"/>
  </r>
  <r>
    <x v="12"/>
    <s v="Tennessee Center of Applied Technology at Crossville"/>
    <m/>
    <n v="221591"/>
    <x v="10"/>
    <m/>
    <m/>
    <m/>
    <m/>
    <m/>
    <m/>
    <m/>
    <m/>
    <m/>
    <m/>
    <m/>
    <m/>
    <m/>
    <m/>
    <m/>
    <m/>
    <m/>
    <m/>
    <m/>
    <m/>
    <m/>
    <m/>
    <m/>
    <m/>
    <m/>
    <m/>
    <m/>
    <m/>
    <m/>
    <m/>
    <m/>
    <m/>
    <m/>
    <m/>
    <m/>
    <m/>
    <m/>
    <m/>
    <m/>
    <m/>
    <m/>
    <m/>
    <m/>
    <m/>
    <m/>
    <m/>
    <n v="16"/>
    <n v="17"/>
    <m/>
    <m/>
    <m/>
    <m/>
    <m/>
    <m/>
    <m/>
    <m/>
    <m/>
    <m/>
    <n v="776330"/>
    <n v="806117"/>
    <n v="0"/>
    <n v="0"/>
    <n v="0"/>
    <n v="0"/>
    <n v="0"/>
    <n v="0"/>
    <n v="0"/>
    <n v="0"/>
    <n v="0"/>
    <n v="0"/>
    <n v="192"/>
    <n v="204"/>
    <n v="0"/>
    <n v="0"/>
    <n v="0"/>
    <n v="0"/>
    <n v="0"/>
    <n v="0"/>
    <n v="0"/>
    <n v="0"/>
    <n v="0"/>
    <n v="0"/>
    <n v="4043.3854166666665"/>
    <n v="3951.5539215686276"/>
    <n v="0"/>
    <n v="0"/>
    <n v="0"/>
    <n v="0"/>
    <n v="0"/>
    <n v="0"/>
    <n v="0"/>
    <n v="0"/>
    <n v="0"/>
    <n v="0"/>
    <n v="36390.46875"/>
    <n v="35563.98529411765"/>
    <n v="36390.46875"/>
    <n v="35563.98529411765"/>
    <n v="0"/>
    <n v="0"/>
    <n v="0"/>
    <n v="0"/>
    <n v="0"/>
    <n v="0"/>
    <n v="0"/>
    <n v="0"/>
    <n v="0"/>
    <n v="0"/>
    <n v="16"/>
    <n v="17"/>
    <n v="16"/>
    <n v="17"/>
    <n v="0"/>
    <n v="0"/>
    <n v="0"/>
    <n v="0"/>
    <n v="0"/>
    <n v="0"/>
    <n v="0"/>
    <n v="0"/>
    <n v="0"/>
    <n v="0"/>
    <n v="582247.5"/>
    <n v="604587.75"/>
    <n v="582247.5"/>
    <n v="604587.75"/>
  </r>
  <r>
    <x v="12"/>
    <s v="Tennessee Center of Applied Technology at Crump"/>
    <m/>
    <n v="221430"/>
    <x v="10"/>
    <m/>
    <m/>
    <m/>
    <m/>
    <m/>
    <m/>
    <m/>
    <m/>
    <m/>
    <m/>
    <m/>
    <m/>
    <m/>
    <m/>
    <m/>
    <m/>
    <m/>
    <m/>
    <m/>
    <m/>
    <m/>
    <m/>
    <m/>
    <m/>
    <m/>
    <m/>
    <m/>
    <m/>
    <m/>
    <m/>
    <m/>
    <m/>
    <m/>
    <m/>
    <m/>
    <m/>
    <m/>
    <m/>
    <m/>
    <m/>
    <m/>
    <m/>
    <m/>
    <m/>
    <m/>
    <m/>
    <n v="12"/>
    <n v="11"/>
    <m/>
    <m/>
    <m/>
    <m/>
    <m/>
    <m/>
    <m/>
    <m/>
    <m/>
    <m/>
    <n v="604019"/>
    <n v="552693"/>
    <n v="0"/>
    <n v="0"/>
    <n v="0"/>
    <n v="0"/>
    <n v="0"/>
    <n v="0"/>
    <n v="0"/>
    <n v="0"/>
    <n v="0"/>
    <n v="0"/>
    <n v="144"/>
    <n v="132"/>
    <n v="0"/>
    <n v="0"/>
    <n v="0"/>
    <n v="0"/>
    <n v="0"/>
    <n v="0"/>
    <n v="0"/>
    <n v="0"/>
    <n v="0"/>
    <n v="0"/>
    <n v="4194.5763888888887"/>
    <n v="4187.068181818182"/>
    <n v="0"/>
    <n v="0"/>
    <n v="0"/>
    <n v="0"/>
    <n v="0"/>
    <n v="0"/>
    <n v="0"/>
    <n v="0"/>
    <n v="0"/>
    <n v="0"/>
    <n v="37751.1875"/>
    <n v="37683.61363636364"/>
    <n v="37751.1875"/>
    <n v="37683.61363636364"/>
    <n v="0"/>
    <n v="0"/>
    <n v="0"/>
    <n v="0"/>
    <n v="0"/>
    <n v="0"/>
    <n v="0"/>
    <n v="0"/>
    <n v="0"/>
    <n v="0"/>
    <n v="12"/>
    <n v="11"/>
    <n v="12"/>
    <n v="11"/>
    <n v="0"/>
    <n v="0"/>
    <n v="0"/>
    <n v="0"/>
    <n v="0"/>
    <n v="0"/>
    <n v="0"/>
    <n v="0"/>
    <n v="0"/>
    <n v="0"/>
    <n v="453014.25"/>
    <n v="414519.75000000006"/>
    <n v="453014.25"/>
    <n v="414519.75000000006"/>
  </r>
  <r>
    <x v="12"/>
    <s v="Tennessee Center of Applied Technology at Dickson"/>
    <m/>
    <n v="219994"/>
    <x v="10"/>
    <m/>
    <m/>
    <m/>
    <m/>
    <m/>
    <m/>
    <m/>
    <m/>
    <m/>
    <m/>
    <m/>
    <m/>
    <m/>
    <m/>
    <m/>
    <m/>
    <m/>
    <m/>
    <m/>
    <m/>
    <m/>
    <m/>
    <m/>
    <m/>
    <m/>
    <m/>
    <m/>
    <m/>
    <m/>
    <m/>
    <m/>
    <m/>
    <m/>
    <m/>
    <m/>
    <m/>
    <m/>
    <m/>
    <m/>
    <m/>
    <m/>
    <m/>
    <m/>
    <m/>
    <m/>
    <m/>
    <n v="27"/>
    <n v="28"/>
    <m/>
    <m/>
    <m/>
    <m/>
    <m/>
    <m/>
    <m/>
    <m/>
    <m/>
    <m/>
    <n v="1355889"/>
    <n v="1364925"/>
    <n v="0"/>
    <n v="0"/>
    <n v="0"/>
    <n v="0"/>
    <n v="0"/>
    <n v="0"/>
    <n v="0"/>
    <n v="0"/>
    <n v="0"/>
    <n v="0"/>
    <n v="324"/>
    <n v="336"/>
    <n v="0"/>
    <n v="0"/>
    <n v="0"/>
    <n v="0"/>
    <n v="0"/>
    <n v="0"/>
    <n v="0"/>
    <n v="0"/>
    <n v="0"/>
    <n v="0"/>
    <n v="4184.8425925925922"/>
    <n v="4062.2767857142858"/>
    <n v="0"/>
    <n v="0"/>
    <n v="0"/>
    <n v="0"/>
    <n v="0"/>
    <n v="0"/>
    <n v="0"/>
    <n v="0"/>
    <n v="0"/>
    <n v="0"/>
    <n v="37663.583333333328"/>
    <n v="36560.491071428572"/>
    <n v="37663.583333333328"/>
    <n v="36560.491071428572"/>
    <n v="0"/>
    <n v="0"/>
    <n v="0"/>
    <n v="0"/>
    <n v="0"/>
    <n v="0"/>
    <n v="0"/>
    <n v="0"/>
    <n v="0"/>
    <n v="0"/>
    <n v="27"/>
    <n v="28"/>
    <n v="27"/>
    <n v="28"/>
    <n v="0"/>
    <n v="0"/>
    <n v="0"/>
    <n v="0"/>
    <n v="0"/>
    <n v="0"/>
    <n v="0"/>
    <n v="0"/>
    <n v="0"/>
    <n v="0"/>
    <n v="1016916.7499999999"/>
    <n v="1023693.75"/>
    <n v="1016916.7499999999"/>
    <n v="1023693.75"/>
  </r>
  <r>
    <x v="12"/>
    <s v="Tennessee Center of Applied Technology at Elizabethton"/>
    <m/>
    <n v="220127"/>
    <x v="10"/>
    <m/>
    <m/>
    <m/>
    <m/>
    <m/>
    <m/>
    <m/>
    <m/>
    <m/>
    <m/>
    <m/>
    <m/>
    <m/>
    <m/>
    <m/>
    <m/>
    <m/>
    <m/>
    <m/>
    <m/>
    <m/>
    <m/>
    <m/>
    <m/>
    <m/>
    <m/>
    <m/>
    <m/>
    <m/>
    <m/>
    <m/>
    <m/>
    <m/>
    <m/>
    <m/>
    <m/>
    <m/>
    <m/>
    <m/>
    <m/>
    <m/>
    <m/>
    <m/>
    <m/>
    <m/>
    <m/>
    <n v="19"/>
    <n v="19"/>
    <m/>
    <m/>
    <m/>
    <m/>
    <m/>
    <m/>
    <m/>
    <m/>
    <m/>
    <m/>
    <n v="927852"/>
    <n v="922237"/>
    <n v="0"/>
    <n v="0"/>
    <n v="0"/>
    <n v="0"/>
    <n v="0"/>
    <n v="0"/>
    <n v="0"/>
    <n v="0"/>
    <n v="0"/>
    <n v="0"/>
    <n v="228"/>
    <n v="228"/>
    <n v="0"/>
    <n v="0"/>
    <n v="0"/>
    <n v="0"/>
    <n v="0"/>
    <n v="0"/>
    <n v="0"/>
    <n v="0"/>
    <n v="0"/>
    <n v="0"/>
    <n v="4069.5263157894738"/>
    <n v="4044.8991228070176"/>
    <n v="0"/>
    <n v="0"/>
    <n v="0"/>
    <n v="0"/>
    <n v="0"/>
    <n v="0"/>
    <n v="0"/>
    <n v="0"/>
    <n v="0"/>
    <n v="0"/>
    <n v="36625.736842105267"/>
    <n v="36404.09210526316"/>
    <n v="36625.736842105267"/>
    <n v="36404.09210526316"/>
    <n v="0"/>
    <n v="0"/>
    <n v="0"/>
    <n v="0"/>
    <n v="0"/>
    <n v="0"/>
    <n v="0"/>
    <n v="0"/>
    <n v="0"/>
    <n v="0"/>
    <n v="19"/>
    <n v="19"/>
    <n v="19"/>
    <n v="19"/>
    <n v="0"/>
    <n v="0"/>
    <n v="0"/>
    <n v="0"/>
    <n v="0"/>
    <n v="0"/>
    <n v="0"/>
    <n v="0"/>
    <n v="0"/>
    <n v="0"/>
    <n v="695889.00000000012"/>
    <n v="691677.75"/>
    <n v="695889.00000000012"/>
    <n v="691677.75"/>
  </r>
  <r>
    <x v="12"/>
    <s v="Tennessee Center of Applied Technology at Harriman"/>
    <m/>
    <n v="220251"/>
    <x v="10"/>
    <m/>
    <m/>
    <m/>
    <m/>
    <m/>
    <m/>
    <m/>
    <m/>
    <m/>
    <m/>
    <m/>
    <m/>
    <m/>
    <m/>
    <m/>
    <m/>
    <m/>
    <m/>
    <m/>
    <m/>
    <m/>
    <m/>
    <m/>
    <m/>
    <m/>
    <m/>
    <m/>
    <m/>
    <m/>
    <m/>
    <m/>
    <m/>
    <m/>
    <m/>
    <m/>
    <m/>
    <m/>
    <m/>
    <m/>
    <m/>
    <m/>
    <m/>
    <m/>
    <m/>
    <m/>
    <m/>
    <n v="12"/>
    <n v="12"/>
    <m/>
    <m/>
    <m/>
    <m/>
    <m/>
    <m/>
    <m/>
    <m/>
    <m/>
    <m/>
    <n v="562445"/>
    <n v="564329"/>
    <n v="0"/>
    <n v="0"/>
    <n v="0"/>
    <n v="0"/>
    <n v="0"/>
    <n v="0"/>
    <n v="0"/>
    <n v="0"/>
    <n v="0"/>
    <n v="0"/>
    <n v="144"/>
    <n v="144"/>
    <n v="0"/>
    <n v="0"/>
    <n v="0"/>
    <n v="0"/>
    <n v="0"/>
    <n v="0"/>
    <n v="0"/>
    <n v="0"/>
    <n v="0"/>
    <n v="0"/>
    <n v="3905.8680555555557"/>
    <n v="3918.9513888888887"/>
    <n v="0"/>
    <n v="0"/>
    <n v="0"/>
    <n v="0"/>
    <n v="0"/>
    <n v="0"/>
    <n v="0"/>
    <n v="0"/>
    <n v="0"/>
    <n v="0"/>
    <n v="35152.8125"/>
    <n v="35270.5625"/>
    <n v="35152.8125"/>
    <n v="35270.5625"/>
    <n v="0"/>
    <n v="0"/>
    <n v="0"/>
    <n v="0"/>
    <n v="0"/>
    <n v="0"/>
    <n v="0"/>
    <n v="0"/>
    <n v="0"/>
    <n v="0"/>
    <n v="12"/>
    <n v="12"/>
    <n v="12"/>
    <n v="12"/>
    <n v="0"/>
    <n v="0"/>
    <n v="0"/>
    <n v="0"/>
    <n v="0"/>
    <n v="0"/>
    <n v="0"/>
    <n v="0"/>
    <n v="0"/>
    <n v="0"/>
    <n v="421833.75"/>
    <n v="423246.75"/>
    <n v="421833.75"/>
    <n v="423246.75"/>
  </r>
  <r>
    <x v="12"/>
    <s v="Tennessee Center of Applied Technology at Hartsville"/>
    <m/>
    <n v="220279"/>
    <x v="10"/>
    <m/>
    <m/>
    <m/>
    <m/>
    <m/>
    <m/>
    <m/>
    <m/>
    <m/>
    <m/>
    <m/>
    <m/>
    <m/>
    <m/>
    <m/>
    <m/>
    <m/>
    <m/>
    <m/>
    <m/>
    <m/>
    <m/>
    <m/>
    <m/>
    <m/>
    <m/>
    <m/>
    <m/>
    <m/>
    <m/>
    <m/>
    <m/>
    <m/>
    <m/>
    <m/>
    <m/>
    <m/>
    <m/>
    <m/>
    <m/>
    <m/>
    <m/>
    <m/>
    <m/>
    <m/>
    <m/>
    <n v="22"/>
    <n v="22"/>
    <m/>
    <m/>
    <m/>
    <m/>
    <m/>
    <m/>
    <m/>
    <m/>
    <m/>
    <m/>
    <n v="966124"/>
    <n v="966204"/>
    <n v="0"/>
    <n v="0"/>
    <n v="0"/>
    <n v="0"/>
    <n v="0"/>
    <n v="0"/>
    <n v="0"/>
    <n v="0"/>
    <n v="0"/>
    <n v="0"/>
    <n v="264"/>
    <n v="264"/>
    <n v="0"/>
    <n v="0"/>
    <n v="0"/>
    <n v="0"/>
    <n v="0"/>
    <n v="0"/>
    <n v="0"/>
    <n v="0"/>
    <n v="0"/>
    <n v="0"/>
    <n v="3659.560606060606"/>
    <n v="3659.8636363636365"/>
    <n v="0"/>
    <n v="0"/>
    <n v="0"/>
    <n v="0"/>
    <n v="0"/>
    <n v="0"/>
    <n v="0"/>
    <n v="0"/>
    <n v="0"/>
    <n v="0"/>
    <n v="32936.045454545456"/>
    <n v="32938.772727272728"/>
    <n v="32936.045454545456"/>
    <n v="32938.772727272728"/>
    <n v="0"/>
    <n v="0"/>
    <n v="0"/>
    <n v="0"/>
    <n v="0"/>
    <n v="0"/>
    <n v="0"/>
    <n v="0"/>
    <n v="0"/>
    <n v="0"/>
    <n v="22"/>
    <n v="22"/>
    <n v="22"/>
    <n v="22"/>
    <n v="0"/>
    <n v="0"/>
    <n v="0"/>
    <n v="0"/>
    <n v="0"/>
    <n v="0"/>
    <n v="0"/>
    <n v="0"/>
    <n v="0"/>
    <n v="0"/>
    <n v="724593"/>
    <n v="724653"/>
    <n v="724593"/>
    <n v="724653"/>
  </r>
  <r>
    <x v="12"/>
    <s v="Tennessee Center of Applied Technology at Hohenwald"/>
    <m/>
    <n v="220321"/>
    <x v="10"/>
    <m/>
    <m/>
    <m/>
    <m/>
    <m/>
    <m/>
    <m/>
    <m/>
    <m/>
    <m/>
    <m/>
    <m/>
    <m/>
    <m/>
    <m/>
    <m/>
    <m/>
    <m/>
    <m/>
    <m/>
    <m/>
    <m/>
    <m/>
    <m/>
    <m/>
    <m/>
    <m/>
    <m/>
    <m/>
    <m/>
    <m/>
    <m/>
    <m/>
    <m/>
    <m/>
    <m/>
    <m/>
    <m/>
    <m/>
    <m/>
    <m/>
    <m/>
    <m/>
    <m/>
    <m/>
    <m/>
    <n v="18"/>
    <n v="17"/>
    <m/>
    <m/>
    <m/>
    <m/>
    <m/>
    <m/>
    <m/>
    <m/>
    <m/>
    <m/>
    <n v="857989.98"/>
    <n v="812072"/>
    <n v="0"/>
    <n v="0"/>
    <n v="0"/>
    <n v="0"/>
    <n v="0"/>
    <n v="0"/>
    <n v="0"/>
    <n v="0"/>
    <n v="0"/>
    <n v="0"/>
    <n v="216"/>
    <n v="204"/>
    <n v="0"/>
    <n v="0"/>
    <n v="0"/>
    <n v="0"/>
    <n v="0"/>
    <n v="0"/>
    <n v="0"/>
    <n v="0"/>
    <n v="0"/>
    <n v="0"/>
    <n v="3972.1758333333332"/>
    <n v="3980.7450980392155"/>
    <n v="0"/>
    <n v="0"/>
    <n v="0"/>
    <n v="0"/>
    <n v="0"/>
    <n v="0"/>
    <n v="0"/>
    <n v="0"/>
    <n v="0"/>
    <n v="0"/>
    <n v="35749.582499999997"/>
    <n v="35826.705882352937"/>
    <n v="35749.582499999997"/>
    <n v="35826.705882352937"/>
    <n v="0"/>
    <n v="0"/>
    <n v="0"/>
    <n v="0"/>
    <n v="0"/>
    <n v="0"/>
    <n v="0"/>
    <n v="0"/>
    <n v="0"/>
    <n v="0"/>
    <n v="18"/>
    <n v="17"/>
    <n v="18"/>
    <n v="17"/>
    <n v="0"/>
    <n v="0"/>
    <n v="0"/>
    <n v="0"/>
    <n v="0"/>
    <n v="0"/>
    <n v="0"/>
    <n v="0"/>
    <n v="0"/>
    <n v="0"/>
    <n v="643492.48499999999"/>
    <n v="609053.99999999988"/>
    <n v="643492.48499999999"/>
    <n v="609053.99999999988"/>
  </r>
  <r>
    <x v="12"/>
    <s v="Tennessee Center of Applied Technology at Jacksboro"/>
    <m/>
    <n v="220394"/>
    <x v="10"/>
    <m/>
    <m/>
    <m/>
    <m/>
    <m/>
    <m/>
    <m/>
    <m/>
    <m/>
    <m/>
    <m/>
    <m/>
    <m/>
    <m/>
    <m/>
    <m/>
    <m/>
    <m/>
    <m/>
    <m/>
    <m/>
    <m/>
    <m/>
    <m/>
    <m/>
    <m/>
    <m/>
    <m/>
    <m/>
    <m/>
    <m/>
    <m/>
    <m/>
    <m/>
    <m/>
    <m/>
    <m/>
    <m/>
    <m/>
    <m/>
    <m/>
    <m/>
    <m/>
    <m/>
    <m/>
    <m/>
    <n v="9"/>
    <n v="9"/>
    <m/>
    <m/>
    <m/>
    <m/>
    <m/>
    <m/>
    <m/>
    <m/>
    <m/>
    <m/>
    <n v="463140"/>
    <n v="467820"/>
    <n v="0"/>
    <n v="0"/>
    <n v="0"/>
    <n v="0"/>
    <n v="0"/>
    <n v="0"/>
    <n v="0"/>
    <n v="0"/>
    <n v="0"/>
    <n v="0"/>
    <n v="108"/>
    <n v="108"/>
    <n v="0"/>
    <n v="0"/>
    <n v="0"/>
    <n v="0"/>
    <n v="0"/>
    <n v="0"/>
    <n v="0"/>
    <n v="0"/>
    <n v="0"/>
    <n v="0"/>
    <n v="4288.333333333333"/>
    <n v="4331.666666666667"/>
    <n v="0"/>
    <n v="0"/>
    <n v="0"/>
    <n v="0"/>
    <n v="0"/>
    <n v="0"/>
    <n v="0"/>
    <n v="0"/>
    <n v="0"/>
    <n v="0"/>
    <n v="38595"/>
    <n v="38985"/>
    <n v="38595"/>
    <n v="38985"/>
    <n v="0"/>
    <n v="0"/>
    <n v="0"/>
    <n v="0"/>
    <n v="0"/>
    <n v="0"/>
    <n v="0"/>
    <n v="0"/>
    <n v="0"/>
    <n v="0"/>
    <n v="9"/>
    <n v="9"/>
    <n v="9"/>
    <n v="9"/>
    <n v="0"/>
    <n v="0"/>
    <n v="0"/>
    <n v="0"/>
    <n v="0"/>
    <n v="0"/>
    <n v="0"/>
    <n v="0"/>
    <n v="0"/>
    <n v="0"/>
    <n v="347355"/>
    <n v="350865"/>
    <n v="347355"/>
    <n v="350865"/>
  </r>
  <r>
    <x v="12"/>
    <s v="Tennessee Center of Applied Technology at Jackson"/>
    <m/>
    <n v="221616"/>
    <x v="10"/>
    <m/>
    <m/>
    <m/>
    <m/>
    <m/>
    <m/>
    <m/>
    <m/>
    <m/>
    <m/>
    <m/>
    <m/>
    <m/>
    <m/>
    <m/>
    <m/>
    <m/>
    <m/>
    <m/>
    <m/>
    <m/>
    <m/>
    <m/>
    <m/>
    <m/>
    <m/>
    <m/>
    <m/>
    <m/>
    <m/>
    <m/>
    <m/>
    <m/>
    <m/>
    <m/>
    <m/>
    <m/>
    <m/>
    <m/>
    <m/>
    <m/>
    <m/>
    <m/>
    <m/>
    <m/>
    <m/>
    <n v="24"/>
    <n v="22"/>
    <m/>
    <m/>
    <m/>
    <m/>
    <m/>
    <m/>
    <m/>
    <m/>
    <m/>
    <m/>
    <n v="1215199"/>
    <n v="1109668"/>
    <n v="0"/>
    <n v="0"/>
    <n v="0"/>
    <n v="0"/>
    <n v="0"/>
    <n v="0"/>
    <n v="0"/>
    <n v="0"/>
    <n v="0"/>
    <n v="0"/>
    <n v="288"/>
    <n v="264"/>
    <n v="0"/>
    <n v="0"/>
    <n v="0"/>
    <n v="0"/>
    <n v="0"/>
    <n v="0"/>
    <n v="0"/>
    <n v="0"/>
    <n v="0"/>
    <n v="0"/>
    <n v="4219.4409722222226"/>
    <n v="4203.287878787879"/>
    <n v="0"/>
    <n v="0"/>
    <n v="0"/>
    <n v="0"/>
    <n v="0"/>
    <n v="0"/>
    <n v="0"/>
    <n v="0"/>
    <n v="0"/>
    <n v="0"/>
    <n v="37974.96875"/>
    <n v="37829.590909090912"/>
    <n v="37974.96875"/>
    <n v="37829.590909090912"/>
    <n v="0"/>
    <n v="0"/>
    <n v="0"/>
    <n v="0"/>
    <n v="0"/>
    <n v="0"/>
    <n v="0"/>
    <n v="0"/>
    <n v="0"/>
    <n v="0"/>
    <n v="24"/>
    <n v="22"/>
    <n v="24"/>
    <n v="22"/>
    <n v="0"/>
    <n v="0"/>
    <n v="0"/>
    <n v="0"/>
    <n v="0"/>
    <n v="0"/>
    <n v="0"/>
    <n v="0"/>
    <n v="0"/>
    <n v="0"/>
    <n v="911399.25"/>
    <n v="832251"/>
    <n v="911399.25"/>
    <n v="832251"/>
  </r>
  <r>
    <x v="12"/>
    <s v="Tennessee Center of Applied Technology at Knoxville"/>
    <m/>
    <n v="221625"/>
    <x v="10"/>
    <m/>
    <m/>
    <m/>
    <m/>
    <m/>
    <m/>
    <m/>
    <m/>
    <m/>
    <m/>
    <m/>
    <m/>
    <m/>
    <m/>
    <m/>
    <m/>
    <m/>
    <m/>
    <m/>
    <m/>
    <m/>
    <m/>
    <m/>
    <m/>
    <m/>
    <m/>
    <m/>
    <m/>
    <m/>
    <m/>
    <m/>
    <m/>
    <m/>
    <m/>
    <m/>
    <m/>
    <m/>
    <m/>
    <m/>
    <m/>
    <m/>
    <m/>
    <m/>
    <m/>
    <m/>
    <m/>
    <n v="25"/>
    <n v="23"/>
    <m/>
    <m/>
    <m/>
    <m/>
    <m/>
    <m/>
    <m/>
    <m/>
    <m/>
    <m/>
    <n v="1138797"/>
    <n v="1124875"/>
    <n v="0"/>
    <n v="0"/>
    <n v="0"/>
    <n v="0"/>
    <n v="0"/>
    <n v="0"/>
    <n v="0"/>
    <n v="0"/>
    <n v="0"/>
    <n v="0"/>
    <n v="300"/>
    <n v="276"/>
    <n v="0"/>
    <n v="0"/>
    <n v="0"/>
    <n v="0"/>
    <n v="0"/>
    <n v="0"/>
    <n v="0"/>
    <n v="0"/>
    <n v="0"/>
    <n v="0"/>
    <n v="3795.99"/>
    <n v="4075.6340579710145"/>
    <n v="0"/>
    <n v="0"/>
    <n v="0"/>
    <n v="0"/>
    <n v="0"/>
    <n v="0"/>
    <n v="0"/>
    <n v="0"/>
    <n v="0"/>
    <n v="0"/>
    <n v="34163.909999999996"/>
    <n v="36680.706521739128"/>
    <n v="34163.909999999996"/>
    <n v="36680.706521739128"/>
    <n v="0"/>
    <n v="0"/>
    <n v="0"/>
    <n v="0"/>
    <n v="0"/>
    <n v="0"/>
    <n v="0"/>
    <n v="0"/>
    <n v="0"/>
    <n v="0"/>
    <n v="25"/>
    <n v="23"/>
    <n v="25"/>
    <n v="23"/>
    <n v="0"/>
    <n v="0"/>
    <n v="0"/>
    <n v="0"/>
    <n v="0"/>
    <n v="0"/>
    <n v="0"/>
    <n v="0"/>
    <n v="0"/>
    <n v="0"/>
    <n v="854097.74999999988"/>
    <n v="843656.25"/>
    <n v="854097.74999999988"/>
    <n v="843656.25"/>
  </r>
  <r>
    <x v="12"/>
    <s v="Tennessee Center of Applied Technology at Livingston"/>
    <m/>
    <n v="220640"/>
    <x v="10"/>
    <m/>
    <m/>
    <m/>
    <m/>
    <m/>
    <m/>
    <m/>
    <m/>
    <m/>
    <m/>
    <m/>
    <m/>
    <m/>
    <m/>
    <m/>
    <m/>
    <m/>
    <m/>
    <m/>
    <m/>
    <m/>
    <m/>
    <m/>
    <m/>
    <m/>
    <m/>
    <m/>
    <m/>
    <m/>
    <m/>
    <m/>
    <m/>
    <m/>
    <m/>
    <m/>
    <m/>
    <m/>
    <m/>
    <m/>
    <m/>
    <m/>
    <m/>
    <m/>
    <m/>
    <m/>
    <m/>
    <n v="15"/>
    <n v="16"/>
    <m/>
    <m/>
    <m/>
    <m/>
    <m/>
    <m/>
    <m/>
    <m/>
    <m/>
    <m/>
    <n v="738048.01"/>
    <n v="763747"/>
    <n v="0"/>
    <n v="0"/>
    <n v="0"/>
    <n v="0"/>
    <n v="0"/>
    <n v="0"/>
    <n v="0"/>
    <n v="0"/>
    <n v="0"/>
    <n v="0"/>
    <n v="180"/>
    <n v="192"/>
    <n v="0"/>
    <n v="0"/>
    <n v="0"/>
    <n v="0"/>
    <n v="0"/>
    <n v="0"/>
    <n v="0"/>
    <n v="0"/>
    <n v="0"/>
    <n v="0"/>
    <n v="4100.2667222222226"/>
    <n v="3977.8489583333335"/>
    <n v="0"/>
    <n v="0"/>
    <n v="0"/>
    <n v="0"/>
    <n v="0"/>
    <n v="0"/>
    <n v="0"/>
    <n v="0"/>
    <n v="0"/>
    <n v="0"/>
    <n v="36902.400500000003"/>
    <n v="35800.640625"/>
    <n v="36902.400500000003"/>
    <n v="35800.640625"/>
    <n v="0"/>
    <n v="0"/>
    <n v="0"/>
    <n v="0"/>
    <n v="0"/>
    <n v="0"/>
    <n v="0"/>
    <n v="0"/>
    <n v="0"/>
    <n v="0"/>
    <n v="15"/>
    <n v="16"/>
    <n v="15"/>
    <n v="16"/>
    <n v="0"/>
    <n v="0"/>
    <n v="0"/>
    <n v="0"/>
    <n v="0"/>
    <n v="0"/>
    <n v="0"/>
    <n v="0"/>
    <n v="0"/>
    <n v="0"/>
    <n v="553536.00750000007"/>
    <n v="572810.25"/>
    <n v="553536.00750000007"/>
    <n v="572810.25"/>
  </r>
  <r>
    <x v="12"/>
    <s v="Tennessee Center of Applied Technology at McKenzie"/>
    <m/>
    <n v="220756"/>
    <x v="10"/>
    <m/>
    <m/>
    <m/>
    <m/>
    <m/>
    <m/>
    <m/>
    <m/>
    <m/>
    <m/>
    <m/>
    <m/>
    <m/>
    <m/>
    <m/>
    <m/>
    <m/>
    <m/>
    <m/>
    <m/>
    <m/>
    <m/>
    <m/>
    <m/>
    <m/>
    <m/>
    <m/>
    <m/>
    <m/>
    <m/>
    <m/>
    <m/>
    <m/>
    <m/>
    <m/>
    <m/>
    <m/>
    <m/>
    <m/>
    <m/>
    <m/>
    <m/>
    <m/>
    <m/>
    <m/>
    <m/>
    <n v="10"/>
    <n v="10"/>
    <m/>
    <m/>
    <m/>
    <m/>
    <m/>
    <m/>
    <m/>
    <m/>
    <m/>
    <m/>
    <n v="493432"/>
    <n v="493432"/>
    <n v="0"/>
    <n v="0"/>
    <n v="0"/>
    <n v="0"/>
    <n v="0"/>
    <n v="0"/>
    <n v="0"/>
    <n v="0"/>
    <n v="0"/>
    <n v="0"/>
    <n v="120"/>
    <n v="120"/>
    <n v="0"/>
    <n v="0"/>
    <n v="0"/>
    <n v="0"/>
    <n v="0"/>
    <n v="0"/>
    <n v="0"/>
    <n v="0"/>
    <n v="0"/>
    <n v="0"/>
    <n v="4111.9333333333334"/>
    <n v="4111.9333333333334"/>
    <n v="0"/>
    <n v="0"/>
    <n v="0"/>
    <n v="0"/>
    <n v="0"/>
    <n v="0"/>
    <n v="0"/>
    <n v="0"/>
    <n v="0"/>
    <n v="0"/>
    <n v="37007.4"/>
    <n v="37007.4"/>
    <n v="37007.4"/>
    <n v="37007.4"/>
    <n v="0"/>
    <n v="0"/>
    <n v="0"/>
    <n v="0"/>
    <n v="0"/>
    <n v="0"/>
    <n v="0"/>
    <n v="0"/>
    <n v="0"/>
    <n v="0"/>
    <n v="10"/>
    <n v="10"/>
    <n v="10"/>
    <n v="10"/>
    <n v="0"/>
    <n v="0"/>
    <n v="0"/>
    <n v="0"/>
    <n v="0"/>
    <n v="0"/>
    <n v="0"/>
    <n v="0"/>
    <n v="0"/>
    <n v="0"/>
    <n v="370074"/>
    <n v="370074"/>
    <n v="370074"/>
    <n v="370074"/>
  </r>
  <r>
    <x v="12"/>
    <s v="Tennessee Center of Applied Technology at McMinnville"/>
    <m/>
    <n v="221607"/>
    <x v="10"/>
    <m/>
    <m/>
    <m/>
    <m/>
    <m/>
    <m/>
    <m/>
    <m/>
    <m/>
    <m/>
    <m/>
    <m/>
    <m/>
    <m/>
    <m/>
    <m/>
    <m/>
    <m/>
    <m/>
    <m/>
    <m/>
    <m/>
    <m/>
    <m/>
    <m/>
    <m/>
    <m/>
    <m/>
    <m/>
    <m/>
    <m/>
    <m/>
    <m/>
    <m/>
    <m/>
    <m/>
    <m/>
    <m/>
    <m/>
    <m/>
    <m/>
    <m/>
    <m/>
    <m/>
    <m/>
    <m/>
    <n v="11"/>
    <n v="10"/>
    <m/>
    <m/>
    <m/>
    <m/>
    <m/>
    <m/>
    <m/>
    <m/>
    <m/>
    <m/>
    <n v="565051"/>
    <n v="490002"/>
    <n v="0"/>
    <n v="0"/>
    <n v="0"/>
    <n v="0"/>
    <n v="0"/>
    <n v="0"/>
    <n v="0"/>
    <n v="0"/>
    <n v="0"/>
    <n v="0"/>
    <n v="132"/>
    <n v="120"/>
    <n v="0"/>
    <n v="0"/>
    <n v="0"/>
    <n v="0"/>
    <n v="0"/>
    <n v="0"/>
    <n v="0"/>
    <n v="0"/>
    <n v="0"/>
    <n v="0"/>
    <n v="4280.689393939394"/>
    <n v="4083.35"/>
    <n v="0"/>
    <n v="0"/>
    <n v="0"/>
    <n v="0"/>
    <n v="0"/>
    <n v="0"/>
    <n v="0"/>
    <n v="0"/>
    <n v="0"/>
    <n v="0"/>
    <n v="38526.204545454544"/>
    <n v="36750.15"/>
    <n v="38526.204545454544"/>
    <n v="36750.15"/>
    <n v="0"/>
    <n v="0"/>
    <n v="0"/>
    <n v="0"/>
    <n v="0"/>
    <n v="0"/>
    <n v="0"/>
    <n v="0"/>
    <n v="0"/>
    <n v="0"/>
    <n v="11"/>
    <n v="10"/>
    <n v="11"/>
    <n v="10"/>
    <n v="0"/>
    <n v="0"/>
    <n v="0"/>
    <n v="0"/>
    <n v="0"/>
    <n v="0"/>
    <n v="0"/>
    <n v="0"/>
    <n v="0"/>
    <n v="0"/>
    <n v="423788.25"/>
    <n v="367501.5"/>
    <n v="423788.25"/>
    <n v="367501.5"/>
  </r>
  <r>
    <x v="12"/>
    <s v="Tennessee Center of Applied Technology at Memphis"/>
    <m/>
    <n v="220853"/>
    <x v="10"/>
    <m/>
    <m/>
    <m/>
    <m/>
    <m/>
    <m/>
    <m/>
    <m/>
    <m/>
    <m/>
    <m/>
    <m/>
    <m/>
    <m/>
    <m/>
    <m/>
    <m/>
    <m/>
    <m/>
    <m/>
    <m/>
    <m/>
    <m/>
    <m/>
    <m/>
    <m/>
    <m/>
    <m/>
    <m/>
    <m/>
    <m/>
    <m/>
    <m/>
    <m/>
    <m/>
    <m/>
    <m/>
    <m/>
    <m/>
    <m/>
    <m/>
    <m/>
    <m/>
    <m/>
    <m/>
    <m/>
    <n v="37"/>
    <n v="36"/>
    <m/>
    <m/>
    <m/>
    <m/>
    <m/>
    <m/>
    <m/>
    <m/>
    <m/>
    <m/>
    <n v="1839912"/>
    <n v="1786567"/>
    <n v="0"/>
    <n v="0"/>
    <n v="0"/>
    <n v="0"/>
    <n v="0"/>
    <n v="0"/>
    <n v="0"/>
    <n v="0"/>
    <n v="0"/>
    <n v="0"/>
    <n v="444"/>
    <n v="432"/>
    <n v="0"/>
    <n v="0"/>
    <n v="0"/>
    <n v="0"/>
    <n v="0"/>
    <n v="0"/>
    <n v="0"/>
    <n v="0"/>
    <n v="0"/>
    <n v="0"/>
    <n v="4143.9459459459458"/>
    <n v="4135.5717592592591"/>
    <n v="0"/>
    <n v="0"/>
    <n v="0"/>
    <n v="0"/>
    <n v="0"/>
    <n v="0"/>
    <n v="0"/>
    <n v="0"/>
    <n v="0"/>
    <n v="0"/>
    <n v="37295.513513513513"/>
    <n v="37220.145833333328"/>
    <n v="37295.513513513513"/>
    <n v="37220.145833333328"/>
    <n v="0"/>
    <n v="0"/>
    <n v="0"/>
    <n v="0"/>
    <n v="0"/>
    <n v="0"/>
    <n v="0"/>
    <n v="0"/>
    <n v="0"/>
    <n v="0"/>
    <n v="37"/>
    <n v="36"/>
    <n v="37"/>
    <n v="36"/>
    <n v="0"/>
    <n v="0"/>
    <n v="0"/>
    <n v="0"/>
    <n v="0"/>
    <n v="0"/>
    <n v="0"/>
    <n v="0"/>
    <n v="0"/>
    <n v="0"/>
    <n v="1379934"/>
    <n v="1339925.2499999998"/>
    <n v="1379934"/>
    <n v="1339925.2499999998"/>
  </r>
  <r>
    <x v="12"/>
    <s v="Tennessee Center of Applied Technology at Morristown"/>
    <m/>
    <n v="221050"/>
    <x v="10"/>
    <m/>
    <m/>
    <m/>
    <m/>
    <m/>
    <m/>
    <m/>
    <m/>
    <m/>
    <m/>
    <m/>
    <m/>
    <m/>
    <m/>
    <m/>
    <m/>
    <m/>
    <m/>
    <m/>
    <m/>
    <m/>
    <m/>
    <m/>
    <m/>
    <m/>
    <m/>
    <m/>
    <m/>
    <m/>
    <m/>
    <m/>
    <m/>
    <m/>
    <m/>
    <m/>
    <m/>
    <m/>
    <m/>
    <m/>
    <m/>
    <m/>
    <m/>
    <m/>
    <m/>
    <m/>
    <m/>
    <n v="30"/>
    <n v="30"/>
    <m/>
    <m/>
    <m/>
    <m/>
    <m/>
    <m/>
    <m/>
    <m/>
    <m/>
    <m/>
    <n v="1557422"/>
    <n v="1614302"/>
    <n v="0"/>
    <n v="0"/>
    <n v="0"/>
    <n v="0"/>
    <n v="0"/>
    <n v="0"/>
    <n v="0"/>
    <n v="0"/>
    <n v="0"/>
    <n v="0"/>
    <n v="360"/>
    <n v="360"/>
    <n v="0"/>
    <n v="0"/>
    <n v="0"/>
    <n v="0"/>
    <n v="0"/>
    <n v="0"/>
    <n v="0"/>
    <n v="0"/>
    <n v="0"/>
    <n v="0"/>
    <n v="4326.1722222222224"/>
    <n v="4484.1722222222224"/>
    <n v="0"/>
    <n v="0"/>
    <n v="0"/>
    <n v="0"/>
    <n v="0"/>
    <n v="0"/>
    <n v="0"/>
    <n v="0"/>
    <n v="0"/>
    <n v="0"/>
    <n v="38935.550000000003"/>
    <n v="40357.550000000003"/>
    <n v="38935.550000000003"/>
    <n v="40357.550000000003"/>
    <n v="0"/>
    <n v="0"/>
    <n v="0"/>
    <n v="0"/>
    <n v="0"/>
    <n v="0"/>
    <n v="0"/>
    <n v="0"/>
    <n v="0"/>
    <n v="0"/>
    <n v="30"/>
    <n v="30"/>
    <n v="30"/>
    <n v="30"/>
    <n v="0"/>
    <n v="0"/>
    <n v="0"/>
    <n v="0"/>
    <n v="0"/>
    <n v="0"/>
    <n v="0"/>
    <n v="0"/>
    <n v="0"/>
    <n v="0"/>
    <n v="1168066.5"/>
    <n v="1210726.5"/>
    <n v="1168066.5"/>
    <n v="1210726.5"/>
  </r>
  <r>
    <x v="12"/>
    <s v="Tennessee Center of Applied Technology at Murfreesboro"/>
    <m/>
    <n v="221102"/>
    <x v="10"/>
    <m/>
    <m/>
    <m/>
    <m/>
    <m/>
    <m/>
    <m/>
    <m/>
    <m/>
    <m/>
    <m/>
    <m/>
    <m/>
    <m/>
    <m/>
    <m/>
    <m/>
    <m/>
    <m/>
    <m/>
    <m/>
    <m/>
    <m/>
    <m/>
    <m/>
    <m/>
    <m/>
    <m/>
    <m/>
    <m/>
    <m/>
    <m/>
    <m/>
    <m/>
    <m/>
    <m/>
    <m/>
    <m/>
    <m/>
    <m/>
    <m/>
    <m/>
    <m/>
    <m/>
    <m/>
    <m/>
    <n v="21"/>
    <n v="21"/>
    <m/>
    <m/>
    <m/>
    <m/>
    <m/>
    <m/>
    <m/>
    <m/>
    <m/>
    <m/>
    <n v="1134826"/>
    <n v="1167557"/>
    <n v="0"/>
    <n v="0"/>
    <n v="0"/>
    <n v="0"/>
    <n v="0"/>
    <n v="0"/>
    <n v="0"/>
    <n v="0"/>
    <n v="0"/>
    <n v="0"/>
    <n v="252"/>
    <n v="252"/>
    <n v="0"/>
    <n v="0"/>
    <n v="0"/>
    <n v="0"/>
    <n v="0"/>
    <n v="0"/>
    <n v="0"/>
    <n v="0"/>
    <n v="0"/>
    <n v="0"/>
    <n v="4503.2777777777774"/>
    <n v="4633.1626984126988"/>
    <n v="0"/>
    <n v="0"/>
    <n v="0"/>
    <n v="0"/>
    <n v="0"/>
    <n v="0"/>
    <n v="0"/>
    <n v="0"/>
    <n v="0"/>
    <n v="0"/>
    <n v="40529.5"/>
    <n v="41698.46428571429"/>
    <n v="40529.5"/>
    <n v="41698.46428571429"/>
    <n v="0"/>
    <n v="0"/>
    <n v="0"/>
    <n v="0"/>
    <n v="0"/>
    <n v="0"/>
    <n v="0"/>
    <n v="0"/>
    <n v="0"/>
    <n v="0"/>
    <n v="21"/>
    <n v="21"/>
    <n v="21"/>
    <n v="21"/>
    <n v="0"/>
    <n v="0"/>
    <n v="0"/>
    <n v="0"/>
    <n v="0"/>
    <n v="0"/>
    <n v="0"/>
    <n v="0"/>
    <n v="0"/>
    <n v="0"/>
    <n v="851119.5"/>
    <n v="875667.75000000012"/>
    <n v="851119.5"/>
    <n v="875667.75000000012"/>
  </r>
  <r>
    <x v="12"/>
    <s v="Tennessee Center of Applied Technology at Nashville"/>
    <m/>
    <n v="248925"/>
    <x v="10"/>
    <m/>
    <m/>
    <m/>
    <m/>
    <m/>
    <m/>
    <m/>
    <m/>
    <m/>
    <m/>
    <m/>
    <m/>
    <m/>
    <m/>
    <m/>
    <m/>
    <m/>
    <m/>
    <m/>
    <m/>
    <m/>
    <m/>
    <m/>
    <m/>
    <m/>
    <m/>
    <m/>
    <m/>
    <m/>
    <m/>
    <m/>
    <m/>
    <m/>
    <m/>
    <m/>
    <m/>
    <m/>
    <m/>
    <m/>
    <m/>
    <m/>
    <m/>
    <m/>
    <m/>
    <m/>
    <m/>
    <n v="18"/>
    <n v="18"/>
    <m/>
    <m/>
    <m/>
    <m/>
    <m/>
    <m/>
    <m/>
    <m/>
    <m/>
    <m/>
    <n v="927645"/>
    <n v="927645"/>
    <n v="0"/>
    <n v="0"/>
    <n v="0"/>
    <n v="0"/>
    <n v="0"/>
    <n v="0"/>
    <n v="0"/>
    <n v="0"/>
    <n v="0"/>
    <n v="0"/>
    <n v="216"/>
    <n v="216"/>
    <n v="0"/>
    <n v="0"/>
    <n v="0"/>
    <n v="0"/>
    <n v="0"/>
    <n v="0"/>
    <n v="0"/>
    <n v="0"/>
    <n v="0"/>
    <n v="0"/>
    <n v="4294.6527777777774"/>
    <n v="4294.6527777777774"/>
    <n v="0"/>
    <n v="0"/>
    <n v="0"/>
    <n v="0"/>
    <n v="0"/>
    <n v="0"/>
    <n v="0"/>
    <n v="0"/>
    <n v="0"/>
    <n v="0"/>
    <n v="38651.875"/>
    <n v="38651.875"/>
    <n v="38651.875"/>
    <n v="38651.875"/>
    <n v="0"/>
    <n v="0"/>
    <n v="0"/>
    <n v="0"/>
    <n v="0"/>
    <n v="0"/>
    <n v="0"/>
    <n v="0"/>
    <n v="0"/>
    <n v="0"/>
    <n v="18"/>
    <n v="18"/>
    <n v="18"/>
    <n v="18"/>
    <n v="0"/>
    <n v="0"/>
    <n v="0"/>
    <n v="0"/>
    <n v="0"/>
    <n v="0"/>
    <n v="0"/>
    <n v="0"/>
    <n v="0"/>
    <n v="0"/>
    <n v="695733.75"/>
    <n v="695733.75"/>
    <n v="695733.75"/>
    <n v="695733.75"/>
  </r>
  <r>
    <x v="12"/>
    <s v="Tennessee Center of Applied Technology at Newbern"/>
    <m/>
    <n v="221236"/>
    <x v="10"/>
    <m/>
    <m/>
    <m/>
    <m/>
    <m/>
    <m/>
    <m/>
    <m/>
    <m/>
    <m/>
    <m/>
    <m/>
    <m/>
    <m/>
    <m/>
    <m/>
    <m/>
    <m/>
    <m/>
    <m/>
    <m/>
    <m/>
    <m/>
    <m/>
    <m/>
    <m/>
    <m/>
    <m/>
    <m/>
    <m/>
    <m/>
    <m/>
    <m/>
    <m/>
    <m/>
    <m/>
    <m/>
    <m/>
    <m/>
    <m/>
    <m/>
    <m/>
    <m/>
    <m/>
    <m/>
    <m/>
    <n v="11"/>
    <n v="11"/>
    <m/>
    <m/>
    <m/>
    <m/>
    <m/>
    <m/>
    <m/>
    <m/>
    <m/>
    <m/>
    <n v="529216"/>
    <n v="529216"/>
    <n v="0"/>
    <n v="0"/>
    <n v="0"/>
    <n v="0"/>
    <n v="0"/>
    <n v="0"/>
    <n v="0"/>
    <n v="0"/>
    <n v="0"/>
    <n v="0"/>
    <n v="132"/>
    <n v="132"/>
    <n v="0"/>
    <n v="0"/>
    <n v="0"/>
    <n v="0"/>
    <n v="0"/>
    <n v="0"/>
    <n v="0"/>
    <n v="0"/>
    <n v="0"/>
    <n v="0"/>
    <n v="4009.212121212121"/>
    <n v="4009.212121212121"/>
    <n v="0"/>
    <n v="0"/>
    <n v="0"/>
    <n v="0"/>
    <n v="0"/>
    <n v="0"/>
    <n v="0"/>
    <n v="0"/>
    <n v="0"/>
    <n v="0"/>
    <n v="36082.909090909088"/>
    <n v="36082.909090909088"/>
    <n v="36082.909090909088"/>
    <n v="36082.909090909088"/>
    <n v="0"/>
    <n v="0"/>
    <n v="0"/>
    <n v="0"/>
    <n v="0"/>
    <n v="0"/>
    <n v="0"/>
    <n v="0"/>
    <n v="0"/>
    <n v="0"/>
    <n v="11"/>
    <n v="11"/>
    <n v="11"/>
    <n v="11"/>
    <n v="0"/>
    <n v="0"/>
    <n v="0"/>
    <n v="0"/>
    <n v="0"/>
    <n v="0"/>
    <n v="0"/>
    <n v="0"/>
    <n v="0"/>
    <n v="0"/>
    <n v="396912"/>
    <n v="396912"/>
    <n v="396912"/>
    <n v="396912"/>
  </r>
  <r>
    <x v="12"/>
    <s v="Tennessee Center of Applied Technology at Oneida"/>
    <m/>
    <n v="221582"/>
    <x v="10"/>
    <m/>
    <m/>
    <m/>
    <m/>
    <m/>
    <m/>
    <m/>
    <m/>
    <m/>
    <m/>
    <m/>
    <m/>
    <m/>
    <m/>
    <m/>
    <m/>
    <m/>
    <m/>
    <m/>
    <m/>
    <m/>
    <m/>
    <m/>
    <m/>
    <m/>
    <m/>
    <m/>
    <m/>
    <m/>
    <m/>
    <m/>
    <m/>
    <m/>
    <m/>
    <m/>
    <m/>
    <m/>
    <m/>
    <m/>
    <m/>
    <m/>
    <m/>
    <m/>
    <m/>
    <m/>
    <m/>
    <n v="12"/>
    <n v="13"/>
    <m/>
    <m/>
    <m/>
    <m/>
    <m/>
    <m/>
    <m/>
    <m/>
    <m/>
    <m/>
    <n v="569114"/>
    <n v="609300"/>
    <n v="0"/>
    <n v="0"/>
    <n v="0"/>
    <n v="0"/>
    <n v="0"/>
    <n v="0"/>
    <n v="0"/>
    <n v="0"/>
    <n v="0"/>
    <n v="0"/>
    <n v="144"/>
    <n v="156"/>
    <n v="0"/>
    <n v="0"/>
    <n v="0"/>
    <n v="0"/>
    <n v="0"/>
    <n v="0"/>
    <n v="0"/>
    <n v="0"/>
    <n v="0"/>
    <n v="0"/>
    <n v="3952.1805555555557"/>
    <n v="3905.7692307692309"/>
    <n v="0"/>
    <n v="0"/>
    <n v="0"/>
    <n v="0"/>
    <n v="0"/>
    <n v="0"/>
    <n v="0"/>
    <n v="0"/>
    <n v="0"/>
    <n v="0"/>
    <n v="35569.625"/>
    <n v="35151.923076923078"/>
    <n v="35569.625"/>
    <n v="35151.923076923078"/>
    <n v="0"/>
    <n v="0"/>
    <n v="0"/>
    <n v="0"/>
    <n v="0"/>
    <n v="0"/>
    <n v="0"/>
    <n v="0"/>
    <n v="0"/>
    <n v="0"/>
    <n v="12"/>
    <n v="13"/>
    <n v="12"/>
    <n v="13"/>
    <n v="0"/>
    <n v="0"/>
    <n v="0"/>
    <n v="0"/>
    <n v="0"/>
    <n v="0"/>
    <n v="0"/>
    <n v="0"/>
    <n v="0"/>
    <n v="0"/>
    <n v="426835.5"/>
    <n v="456975"/>
    <n v="426835.5"/>
    <n v="456975"/>
  </r>
  <r>
    <x v="12"/>
    <s v="Tennessee Center of Applied Technology at Paris"/>
    <m/>
    <n v="221281"/>
    <x v="10"/>
    <m/>
    <m/>
    <m/>
    <m/>
    <m/>
    <m/>
    <m/>
    <m/>
    <m/>
    <m/>
    <m/>
    <m/>
    <m/>
    <m/>
    <m/>
    <m/>
    <m/>
    <m/>
    <m/>
    <m/>
    <m/>
    <m/>
    <m/>
    <m/>
    <m/>
    <m/>
    <m/>
    <m/>
    <m/>
    <m/>
    <m/>
    <m/>
    <m/>
    <m/>
    <m/>
    <m/>
    <m/>
    <m/>
    <m/>
    <m/>
    <m/>
    <m/>
    <m/>
    <m/>
    <m/>
    <m/>
    <n v="16"/>
    <n v="16"/>
    <m/>
    <m/>
    <m/>
    <m/>
    <m/>
    <m/>
    <m/>
    <m/>
    <m/>
    <m/>
    <n v="780543"/>
    <n v="780543"/>
    <n v="0"/>
    <n v="0"/>
    <n v="0"/>
    <n v="0"/>
    <n v="0"/>
    <n v="0"/>
    <n v="0"/>
    <n v="0"/>
    <n v="0"/>
    <n v="0"/>
    <n v="192"/>
    <n v="192"/>
    <n v="0"/>
    <n v="0"/>
    <n v="0"/>
    <n v="0"/>
    <n v="0"/>
    <n v="0"/>
    <n v="0"/>
    <n v="0"/>
    <n v="0"/>
    <n v="0"/>
    <n v="4065.328125"/>
    <n v="4065.328125"/>
    <n v="0"/>
    <n v="0"/>
    <n v="0"/>
    <n v="0"/>
    <n v="0"/>
    <n v="0"/>
    <n v="0"/>
    <n v="0"/>
    <n v="0"/>
    <n v="0"/>
    <n v="36587.953125"/>
    <n v="36587.953125"/>
    <n v="36587.953125"/>
    <n v="36587.953125"/>
    <n v="0"/>
    <n v="0"/>
    <n v="0"/>
    <n v="0"/>
    <n v="0"/>
    <n v="0"/>
    <n v="0"/>
    <n v="0"/>
    <n v="0"/>
    <n v="0"/>
    <n v="16"/>
    <n v="16"/>
    <n v="16"/>
    <n v="16"/>
    <n v="0"/>
    <n v="0"/>
    <n v="0"/>
    <n v="0"/>
    <n v="0"/>
    <n v="0"/>
    <n v="0"/>
    <n v="0"/>
    <n v="0"/>
    <n v="0"/>
    <n v="585407.25"/>
    <n v="585407.25"/>
    <n v="585407.25"/>
    <n v="585407.25"/>
  </r>
  <r>
    <x v="12"/>
    <s v="Tennessee Center of Applied Technology at Pulaski"/>
    <m/>
    <n v="221333"/>
    <x v="10"/>
    <m/>
    <m/>
    <m/>
    <m/>
    <m/>
    <m/>
    <m/>
    <m/>
    <m/>
    <m/>
    <m/>
    <m/>
    <m/>
    <m/>
    <m/>
    <m/>
    <m/>
    <m/>
    <m/>
    <m/>
    <m/>
    <m/>
    <m/>
    <m/>
    <m/>
    <m/>
    <m/>
    <m/>
    <m/>
    <m/>
    <m/>
    <m/>
    <m/>
    <m/>
    <m/>
    <m/>
    <m/>
    <m/>
    <m/>
    <m/>
    <m/>
    <m/>
    <m/>
    <m/>
    <m/>
    <m/>
    <n v="18"/>
    <n v="18"/>
    <m/>
    <m/>
    <m/>
    <m/>
    <m/>
    <m/>
    <m/>
    <m/>
    <m/>
    <m/>
    <n v="885918"/>
    <n v="884763"/>
    <n v="0"/>
    <n v="0"/>
    <n v="0"/>
    <n v="0"/>
    <n v="0"/>
    <n v="0"/>
    <n v="0"/>
    <n v="0"/>
    <n v="0"/>
    <n v="0"/>
    <n v="216"/>
    <n v="216"/>
    <n v="0"/>
    <n v="0"/>
    <n v="0"/>
    <n v="0"/>
    <n v="0"/>
    <n v="0"/>
    <n v="0"/>
    <n v="0"/>
    <n v="0"/>
    <n v="0"/>
    <n v="4101.4722222222226"/>
    <n v="4096.125"/>
    <n v="0"/>
    <n v="0"/>
    <n v="0"/>
    <n v="0"/>
    <n v="0"/>
    <n v="0"/>
    <n v="0"/>
    <n v="0"/>
    <n v="0"/>
    <n v="0"/>
    <n v="36913.25"/>
    <n v="36865.125"/>
    <n v="36913.25"/>
    <n v="36865.125"/>
    <n v="0"/>
    <n v="0"/>
    <n v="0"/>
    <n v="0"/>
    <n v="0"/>
    <n v="0"/>
    <n v="0"/>
    <n v="0"/>
    <n v="0"/>
    <n v="0"/>
    <n v="18"/>
    <n v="18"/>
    <n v="18"/>
    <n v="18"/>
    <n v="0"/>
    <n v="0"/>
    <n v="0"/>
    <n v="0"/>
    <n v="0"/>
    <n v="0"/>
    <n v="0"/>
    <n v="0"/>
    <n v="0"/>
    <n v="0"/>
    <n v="664438.5"/>
    <n v="663572.25"/>
    <n v="664438.5"/>
    <n v="663572.25"/>
  </r>
  <r>
    <x v="12"/>
    <s v="Tennessee Center of Applied Technology at Ripley"/>
    <m/>
    <n v="221388"/>
    <x v="10"/>
    <m/>
    <m/>
    <m/>
    <m/>
    <m/>
    <m/>
    <m/>
    <m/>
    <m/>
    <m/>
    <m/>
    <m/>
    <m/>
    <m/>
    <m/>
    <m/>
    <m/>
    <m/>
    <m/>
    <m/>
    <m/>
    <m/>
    <m/>
    <m/>
    <m/>
    <m/>
    <m/>
    <m/>
    <m/>
    <m/>
    <m/>
    <m/>
    <m/>
    <m/>
    <m/>
    <m/>
    <m/>
    <m/>
    <m/>
    <m/>
    <m/>
    <m/>
    <m/>
    <m/>
    <m/>
    <m/>
    <n v="8"/>
    <n v="7"/>
    <m/>
    <m/>
    <m/>
    <m/>
    <m/>
    <m/>
    <m/>
    <m/>
    <m/>
    <m/>
    <n v="393386"/>
    <n v="346322"/>
    <n v="0"/>
    <n v="0"/>
    <n v="0"/>
    <n v="0"/>
    <n v="0"/>
    <n v="0"/>
    <n v="0"/>
    <n v="0"/>
    <n v="0"/>
    <n v="0"/>
    <n v="96"/>
    <n v="84"/>
    <n v="0"/>
    <n v="0"/>
    <n v="0"/>
    <n v="0"/>
    <n v="0"/>
    <n v="0"/>
    <n v="0"/>
    <n v="0"/>
    <n v="0"/>
    <n v="0"/>
    <n v="4097.770833333333"/>
    <n v="4122.8809523809523"/>
    <n v="0"/>
    <n v="0"/>
    <n v="0"/>
    <n v="0"/>
    <n v="0"/>
    <n v="0"/>
    <n v="0"/>
    <n v="0"/>
    <n v="0"/>
    <n v="0"/>
    <n v="36879.9375"/>
    <n v="37105.928571428572"/>
    <n v="36879.9375"/>
    <n v="37105.928571428572"/>
    <n v="0"/>
    <n v="0"/>
    <n v="0"/>
    <n v="0"/>
    <n v="0"/>
    <n v="0"/>
    <n v="0"/>
    <n v="0"/>
    <n v="0"/>
    <n v="0"/>
    <n v="8"/>
    <n v="7"/>
    <n v="8"/>
    <n v="7"/>
    <n v="0"/>
    <n v="0"/>
    <n v="0"/>
    <n v="0"/>
    <n v="0"/>
    <n v="0"/>
    <n v="0"/>
    <n v="0"/>
    <n v="0"/>
    <n v="0"/>
    <n v="295039.5"/>
    <n v="259741.5"/>
    <n v="295039.5"/>
    <n v="259741.5"/>
  </r>
  <r>
    <x v="12"/>
    <s v="Tennessee Center of Applied Technology at Shelbyville"/>
    <m/>
    <n v="221494"/>
    <x v="10"/>
    <m/>
    <m/>
    <m/>
    <m/>
    <m/>
    <m/>
    <m/>
    <m/>
    <m/>
    <m/>
    <m/>
    <m/>
    <m/>
    <m/>
    <m/>
    <m/>
    <m/>
    <m/>
    <m/>
    <m/>
    <m/>
    <m/>
    <m/>
    <m/>
    <m/>
    <m/>
    <m/>
    <m/>
    <m/>
    <m/>
    <m/>
    <m/>
    <m/>
    <m/>
    <m/>
    <m/>
    <m/>
    <m/>
    <m/>
    <m/>
    <m/>
    <m/>
    <m/>
    <m/>
    <m/>
    <m/>
    <n v="20"/>
    <n v="19"/>
    <m/>
    <m/>
    <m/>
    <m/>
    <m/>
    <m/>
    <m/>
    <m/>
    <m/>
    <m/>
    <n v="983473"/>
    <n v="904508"/>
    <n v="0"/>
    <n v="0"/>
    <n v="0"/>
    <n v="0"/>
    <n v="0"/>
    <n v="0"/>
    <n v="0"/>
    <n v="0"/>
    <n v="0"/>
    <n v="0"/>
    <n v="240"/>
    <n v="228"/>
    <n v="0"/>
    <n v="0"/>
    <n v="0"/>
    <n v="0"/>
    <n v="0"/>
    <n v="0"/>
    <n v="0"/>
    <n v="0"/>
    <n v="0"/>
    <n v="0"/>
    <n v="4097.8041666666668"/>
    <n v="3967.1403508771928"/>
    <n v="0"/>
    <n v="0"/>
    <n v="0"/>
    <n v="0"/>
    <n v="0"/>
    <n v="0"/>
    <n v="0"/>
    <n v="0"/>
    <n v="0"/>
    <n v="0"/>
    <n v="36880.237500000003"/>
    <n v="35704.263157894733"/>
    <n v="36880.237500000003"/>
    <n v="35704.263157894733"/>
    <n v="0"/>
    <n v="0"/>
    <n v="0"/>
    <n v="0"/>
    <n v="0"/>
    <n v="0"/>
    <n v="0"/>
    <n v="0"/>
    <n v="0"/>
    <n v="0"/>
    <n v="20"/>
    <n v="19"/>
    <n v="20"/>
    <n v="19"/>
    <n v="0"/>
    <n v="0"/>
    <n v="0"/>
    <n v="0"/>
    <n v="0"/>
    <n v="0"/>
    <n v="0"/>
    <n v="0"/>
    <n v="0"/>
    <n v="0"/>
    <n v="737604.75"/>
    <n v="678380.99999999988"/>
    <n v="737604.75"/>
    <n v="678380.99999999988"/>
  </r>
  <r>
    <x v="12"/>
    <s v="Tennessee Center of Applied Technology at Whiteville"/>
    <m/>
    <n v="221634"/>
    <x v="10"/>
    <m/>
    <m/>
    <m/>
    <m/>
    <m/>
    <m/>
    <m/>
    <m/>
    <m/>
    <m/>
    <m/>
    <m/>
    <m/>
    <m/>
    <m/>
    <m/>
    <m/>
    <m/>
    <m/>
    <m/>
    <m/>
    <m/>
    <m/>
    <m/>
    <m/>
    <m/>
    <m/>
    <m/>
    <m/>
    <m/>
    <m/>
    <m/>
    <m/>
    <m/>
    <m/>
    <m/>
    <m/>
    <m/>
    <m/>
    <m/>
    <m/>
    <m/>
    <m/>
    <m/>
    <m/>
    <m/>
    <n v="9"/>
    <n v="9"/>
    <m/>
    <m/>
    <m/>
    <m/>
    <m/>
    <m/>
    <m/>
    <m/>
    <m/>
    <m/>
    <n v="468758"/>
    <n v="468751"/>
    <n v="0"/>
    <n v="0"/>
    <n v="0"/>
    <n v="0"/>
    <n v="0"/>
    <n v="0"/>
    <n v="0"/>
    <n v="0"/>
    <n v="0"/>
    <n v="0"/>
    <n v="108"/>
    <n v="108"/>
    <n v="0"/>
    <n v="0"/>
    <n v="0"/>
    <n v="0"/>
    <n v="0"/>
    <n v="0"/>
    <n v="0"/>
    <n v="0"/>
    <n v="0"/>
    <n v="0"/>
    <n v="4340.3518518518522"/>
    <n v="4340.2870370370374"/>
    <n v="0"/>
    <n v="0"/>
    <n v="0"/>
    <n v="0"/>
    <n v="0"/>
    <n v="0"/>
    <n v="0"/>
    <n v="0"/>
    <n v="0"/>
    <n v="0"/>
    <n v="39063.166666666672"/>
    <n v="39062.583333333336"/>
    <n v="39063.166666666672"/>
    <n v="39062.583333333336"/>
    <n v="0"/>
    <n v="0"/>
    <n v="0"/>
    <n v="0"/>
    <n v="0"/>
    <n v="0"/>
    <n v="0"/>
    <n v="0"/>
    <n v="0"/>
    <n v="0"/>
    <n v="9"/>
    <n v="9"/>
    <n v="9"/>
    <n v="9"/>
    <n v="0"/>
    <n v="0"/>
    <n v="0"/>
    <n v="0"/>
    <n v="0"/>
    <n v="0"/>
    <n v="0"/>
    <n v="0"/>
    <n v="0"/>
    <n v="0"/>
    <n v="351568.50000000006"/>
    <n v="351563.25"/>
    <n v="351568.50000000006"/>
    <n v="351563.25"/>
  </r>
  <r>
    <x v="13"/>
    <s v="Texas A&amp;M University "/>
    <m/>
    <n v="228723"/>
    <x v="0"/>
    <n v="461"/>
    <n v="611"/>
    <n v="50"/>
    <n v="58"/>
    <n v="17"/>
    <n v="49"/>
    <n v="391"/>
    <n v="227"/>
    <n v="326"/>
    <n v="437"/>
    <n v="46"/>
    <n v="57"/>
    <n v="9"/>
    <n v="11"/>
    <n v="276"/>
    <n v="182"/>
    <n v="203"/>
    <n v="197"/>
    <n v="15"/>
    <n v="21"/>
    <n v="15"/>
    <n v="17"/>
    <n v="171"/>
    <n v="162"/>
    <n v="70"/>
    <n v="35"/>
    <n v="6"/>
    <n v="3"/>
    <n v="0"/>
    <n v="1"/>
    <n v="104"/>
    <n v="190"/>
    <n v="122"/>
    <n v="21"/>
    <n v="11"/>
    <n v="0"/>
    <n v="3"/>
    <n v="0"/>
    <n v="138"/>
    <n v="257"/>
    <m/>
    <m/>
    <m/>
    <m/>
    <m/>
    <m/>
    <m/>
    <m/>
    <n v="135898046"/>
    <n v="134267030"/>
    <n v="65496094"/>
    <n v="65717034"/>
    <n v="35284287"/>
    <n v="33733245"/>
    <n v="9945910"/>
    <n v="13495746"/>
    <n v="14276393"/>
    <n v="13498409"/>
    <m/>
    <m/>
    <n v="9528"/>
    <n v="9342"/>
    <n v="6805"/>
    <n v="6808"/>
    <n v="4194"/>
    <n v="4114"/>
    <n v="1938"/>
    <n v="2636"/>
    <n v="2897"/>
    <n v="3273"/>
    <n v="0"/>
    <n v="0"/>
    <n v="14263.019101595299"/>
    <n v="14372.407407407407"/>
    <n v="9624.7015429831008"/>
    <n v="9652.9133372502929"/>
    <n v="8413.039341917025"/>
    <n v="8199.6220223626642"/>
    <n v="5132.0485036119708"/>
    <n v="5119.7822458270102"/>
    <n v="4927.9920607525028"/>
    <n v="4124.1701802627558"/>
    <n v="0"/>
    <n v="0"/>
    <n v="128367.17191435769"/>
    <n v="129351.66666666666"/>
    <n v="86622.3138868479"/>
    <n v="86876.220035252642"/>
    <n v="75717.354077253229"/>
    <n v="73796.598201263972"/>
    <n v="46188.436532507738"/>
    <n v="46078.040212443091"/>
    <n v="44351.928546772528"/>
    <n v="37117.531622364804"/>
    <n v="0"/>
    <n v="0"/>
    <n v="92825.164033620036"/>
    <n v="91517.777070105367"/>
    <n v="919"/>
    <n v="945"/>
    <n v="657"/>
    <n v="687"/>
    <n v="404"/>
    <n v="397"/>
    <n v="180"/>
    <n v="229"/>
    <n v="274"/>
    <n v="278"/>
    <n v="0"/>
    <n v="0"/>
    <n v="2434"/>
    <n v="2536"/>
    <n v="117969430.98929472"/>
    <n v="122237324.99999999"/>
    <n v="56910860.223659068"/>
    <n v="59683963.164218567"/>
    <n v="30589811.047210306"/>
    <n v="29297249.485901795"/>
    <n v="8313918.5758513929"/>
    <n v="10551871.208649468"/>
    <n v="12152428.421815673"/>
    <n v="10318673.791017415"/>
    <n v="0"/>
    <n v="0"/>
    <n v="225936449.25783116"/>
    <n v="232089082.64978722"/>
  </r>
  <r>
    <x v="13"/>
    <s v="Texas Tech University "/>
    <m/>
    <n v="229115"/>
    <x v="0"/>
    <n v="300"/>
    <n v="316"/>
    <n v="0"/>
    <n v="0"/>
    <n v="1"/>
    <n v="0"/>
    <n v="28"/>
    <n v="51"/>
    <n v="387"/>
    <n v="386"/>
    <n v="0"/>
    <n v="0"/>
    <n v="0"/>
    <n v="0"/>
    <n v="23"/>
    <n v="25"/>
    <n v="303"/>
    <n v="303"/>
    <n v="0"/>
    <n v="0"/>
    <n v="0"/>
    <n v="0"/>
    <n v="10"/>
    <n v="12"/>
    <n v="228"/>
    <n v="215"/>
    <n v="0"/>
    <n v="0"/>
    <n v="0"/>
    <n v="0"/>
    <n v="27"/>
    <n v="32"/>
    <n v="0"/>
    <n v="13"/>
    <n v="0"/>
    <n v="0"/>
    <n v="0"/>
    <n v="0"/>
    <n v="0"/>
    <n v="59"/>
    <m/>
    <m/>
    <m/>
    <m/>
    <m/>
    <m/>
    <m/>
    <m/>
    <n v="38672849"/>
    <n v="44535253"/>
    <n v="32272902"/>
    <n v="33622764"/>
    <n v="21765379"/>
    <n v="22528183"/>
    <n v="12622189"/>
    <n v="12123127"/>
    <n v="0"/>
    <n v="4943106"/>
    <m/>
    <m/>
    <n v="3047"/>
    <n v="3456"/>
    <n v="3759"/>
    <n v="3774"/>
    <n v="2847"/>
    <n v="2871"/>
    <n v="2376"/>
    <n v="2319"/>
    <n v="0"/>
    <n v="825"/>
    <n v="0"/>
    <n v="0"/>
    <n v="12692.106662290778"/>
    <n v="12886.357928240741"/>
    <n v="8585.5019952114926"/>
    <n v="8909.0524642289347"/>
    <n v="7645.0224798033014"/>
    <n v="7846.8070358760015"/>
    <n v="5312.3691077441081"/>
    <n v="5227.7391116860717"/>
    <n v="0"/>
    <n v="5991.6436363636367"/>
    <n v="0"/>
    <n v="0"/>
    <n v="114228.95996061701"/>
    <n v="115977.22135416667"/>
    <n v="77269.517956903437"/>
    <n v="80181.472178060416"/>
    <n v="68805.202318229713"/>
    <n v="70621.263322884013"/>
    <n v="47811.321969696975"/>
    <n v="47049.652005174648"/>
    <n v="0"/>
    <n v="53924.792727272732"/>
    <n v="0"/>
    <n v="0"/>
    <n v="78798.58119147057"/>
    <n v="80217.969100929346"/>
    <n v="329"/>
    <n v="367"/>
    <n v="410"/>
    <n v="411"/>
    <n v="313"/>
    <n v="315"/>
    <n v="255"/>
    <n v="247"/>
    <n v="0"/>
    <n v="72"/>
    <n v="0"/>
    <n v="0"/>
    <n v="1307"/>
    <n v="1412"/>
    <n v="37581327.827042997"/>
    <n v="42563640.236979172"/>
    <n v="31680502.362330411"/>
    <n v="32954585.065182831"/>
    <n v="21536028.325605899"/>
    <n v="22245697.946708463"/>
    <n v="12191887.102272728"/>
    <n v="11621264.045278138"/>
    <n v="0"/>
    <n v="3882585.0763636366"/>
    <n v="0"/>
    <n v="0"/>
    <n v="102989745.61725204"/>
    <n v="113267772.37051223"/>
  </r>
  <r>
    <x v="13"/>
    <s v="University of Houston"/>
    <m/>
    <n v="225511"/>
    <x v="0"/>
    <n v="372"/>
    <n v="381"/>
    <n v="0"/>
    <n v="0"/>
    <n v="10"/>
    <n v="10"/>
    <n v="6"/>
    <n v="6"/>
    <n v="299"/>
    <n v="321"/>
    <n v="1"/>
    <n v="1"/>
    <n v="8"/>
    <n v="13"/>
    <n v="4"/>
    <n v="4"/>
    <n v="213"/>
    <n v="203"/>
    <n v="0"/>
    <n v="0"/>
    <n v="13"/>
    <n v="8"/>
    <n v="0"/>
    <n v="0"/>
    <n v="0"/>
    <n v="0"/>
    <n v="0"/>
    <n v="0"/>
    <n v="0"/>
    <n v="0"/>
    <n v="0"/>
    <n v="0"/>
    <n v="276"/>
    <n v="277"/>
    <n v="0"/>
    <n v="1"/>
    <n v="21"/>
    <n v="27"/>
    <n v="75"/>
    <n v="81"/>
    <m/>
    <m/>
    <m/>
    <m/>
    <m/>
    <m/>
    <m/>
    <m/>
    <n v="53370994"/>
    <n v="54938071"/>
    <n v="28769056"/>
    <n v="31319972"/>
    <n v="20026580"/>
    <n v="18464349"/>
    <n v="0"/>
    <n v="0"/>
    <n v="25107752"/>
    <n v="25866433"/>
    <m/>
    <m/>
    <n v="3530"/>
    <n v="3611"/>
    <n v="2837"/>
    <n v="3090"/>
    <n v="2060"/>
    <n v="1915"/>
    <n v="0"/>
    <n v="0"/>
    <n v="3615"/>
    <n v="3772"/>
    <n v="0"/>
    <n v="0"/>
    <n v="15119.261756373937"/>
    <n v="15214.087787316534"/>
    <n v="10140.66126189637"/>
    <n v="10135.913268608414"/>
    <n v="9721.6407766990287"/>
    <n v="9641.9577023498696"/>
    <n v="0"/>
    <n v="0"/>
    <n v="6945.4362378976484"/>
    <n v="6857.4848886532345"/>
    <n v="0"/>
    <n v="0"/>
    <n v="136073.35580736544"/>
    <n v="136926.7900858488"/>
    <n v="91265.95135706733"/>
    <n v="91223.219417475731"/>
    <n v="87494.76699029126"/>
    <n v="86777.619321148828"/>
    <n v="0"/>
    <n v="0"/>
    <n v="62508.926141078839"/>
    <n v="61717.363997879111"/>
    <n v="0"/>
    <n v="0"/>
    <n v="95761.61536282739"/>
    <n v="95587.087191710409"/>
    <n v="388"/>
    <n v="397"/>
    <n v="312"/>
    <n v="339"/>
    <n v="226"/>
    <n v="211"/>
    <n v="0"/>
    <n v="0"/>
    <n v="372"/>
    <n v="386"/>
    <n v="0"/>
    <n v="0"/>
    <n v="1298"/>
    <n v="1333"/>
    <n v="52796462.053257793"/>
    <n v="54359935.664081976"/>
    <n v="28474976.823405005"/>
    <n v="30924671.382524274"/>
    <n v="19773817.339805827"/>
    <n v="18310077.676762402"/>
    <n v="0"/>
    <n v="0"/>
    <n v="23253320.524481326"/>
    <n v="23822902.503181338"/>
    <n v="0"/>
    <n v="0"/>
    <n v="124298576.74094996"/>
    <n v="127417587.22654997"/>
  </r>
  <r>
    <x v="13"/>
    <s v="University of North Texas"/>
    <m/>
    <n v="227216"/>
    <x v="0"/>
    <n v="254"/>
    <n v="256"/>
    <n v="0"/>
    <n v="0"/>
    <n v="0"/>
    <n v="0"/>
    <n v="36"/>
    <n v="35"/>
    <n v="292"/>
    <n v="290"/>
    <n v="0"/>
    <n v="0"/>
    <n v="0"/>
    <n v="0"/>
    <n v="14"/>
    <n v="14"/>
    <n v="168"/>
    <n v="140"/>
    <n v="0"/>
    <n v="0"/>
    <n v="0"/>
    <n v="0"/>
    <n v="0"/>
    <n v="0"/>
    <n v="6"/>
    <n v="37"/>
    <n v="0"/>
    <n v="0"/>
    <n v="0"/>
    <n v="0"/>
    <n v="0"/>
    <n v="0"/>
    <n v="260"/>
    <n v="298"/>
    <n v="0"/>
    <n v="0"/>
    <n v="0"/>
    <n v="0"/>
    <n v="1"/>
    <n v="2"/>
    <m/>
    <m/>
    <m/>
    <m/>
    <m/>
    <m/>
    <m/>
    <m/>
    <n v="36018947"/>
    <n v="37454797"/>
    <n v="28139857"/>
    <n v="29074339"/>
    <n v="12417311"/>
    <n v="10666549"/>
    <n v="372037"/>
    <n v="600717"/>
    <n v="14976301"/>
    <n v="17699375"/>
    <m/>
    <m/>
    <n v="2718"/>
    <n v="2724"/>
    <n v="2796"/>
    <n v="2778"/>
    <n v="1512"/>
    <n v="1260"/>
    <n v="54"/>
    <n v="333"/>
    <n v="2352"/>
    <n v="2706"/>
    <n v="0"/>
    <n v="0"/>
    <n v="13252.004047093451"/>
    <n v="13749.925477239354"/>
    <n v="10064.326537911302"/>
    <n v="10465.924766018719"/>
    <n v="8212.507275132275"/>
    <n v="8465.5150793650791"/>
    <n v="6889.5740740740739"/>
    <n v="1803.9549549549549"/>
    <n v="6367.4749149659865"/>
    <n v="6540.7889874353286"/>
    <n v="0"/>
    <n v="0"/>
    <n v="119268.03642384105"/>
    <n v="123749.3292951542"/>
    <n v="90578.938841201714"/>
    <n v="94193.322894168479"/>
    <n v="73912.565476190473"/>
    <n v="76189.635714285716"/>
    <n v="62006.166666666664"/>
    <n v="16235.594594594595"/>
    <n v="57307.274234693876"/>
    <n v="58867.100886917957"/>
    <n v="0"/>
    <n v="0"/>
    <n v="87343.775386592359"/>
    <n v="87288.452659321338"/>
    <n v="290"/>
    <n v="291"/>
    <n v="306"/>
    <n v="304"/>
    <n v="168"/>
    <n v="140"/>
    <n v="6"/>
    <n v="37"/>
    <n v="261"/>
    <n v="300"/>
    <n v="0"/>
    <n v="0"/>
    <n v="1031"/>
    <n v="1072"/>
    <n v="34587730.56291391"/>
    <n v="36011054.824889868"/>
    <n v="27717155.285407726"/>
    <n v="28634770.159827217"/>
    <n v="12417311"/>
    <n v="10666549"/>
    <n v="372037"/>
    <n v="600717"/>
    <n v="14957198.575255102"/>
    <n v="17660130.266075388"/>
    <n v="0"/>
    <n v="0"/>
    <n v="90051432.423576728"/>
    <n v="93573221.250792474"/>
  </r>
  <r>
    <x v="13"/>
    <s v="University of Texas at Arlington"/>
    <m/>
    <n v="228769"/>
    <x v="0"/>
    <n v="181"/>
    <n v="190"/>
    <n v="0"/>
    <n v="0"/>
    <n v="0"/>
    <n v="0"/>
    <n v="0"/>
    <n v="0"/>
    <n v="220"/>
    <n v="219"/>
    <n v="0"/>
    <n v="0"/>
    <n v="0"/>
    <n v="0"/>
    <n v="0"/>
    <n v="0"/>
    <n v="166"/>
    <n v="163"/>
    <n v="0"/>
    <n v="0"/>
    <n v="0"/>
    <n v="0"/>
    <n v="0"/>
    <n v="0"/>
    <n v="0"/>
    <n v="0"/>
    <n v="0"/>
    <n v="0"/>
    <n v="0"/>
    <n v="0"/>
    <n v="0"/>
    <n v="0"/>
    <n v="291"/>
    <n v="281"/>
    <n v="0"/>
    <n v="0"/>
    <n v="0"/>
    <n v="0"/>
    <n v="0"/>
    <n v="0"/>
    <m/>
    <m/>
    <m/>
    <m/>
    <m/>
    <m/>
    <m/>
    <m/>
    <n v="19167032"/>
    <n v="22469520"/>
    <n v="18036382"/>
    <n v="19551562"/>
    <n v="11374432"/>
    <n v="11203711"/>
    <n v="0"/>
    <n v="0"/>
    <n v="15300896"/>
    <n v="15450935"/>
    <m/>
    <m/>
    <n v="1629"/>
    <n v="1710"/>
    <n v="1980"/>
    <n v="1971"/>
    <n v="1494"/>
    <n v="1467"/>
    <n v="0"/>
    <n v="0"/>
    <n v="2619"/>
    <n v="2529"/>
    <n v="0"/>
    <n v="0"/>
    <n v="11766.133824432167"/>
    <n v="13140.070175438597"/>
    <n v="9109.2838383838389"/>
    <n v="9919.615423642821"/>
    <n v="7613.4082998661315"/>
    <n v="7637.1581458759374"/>
    <n v="0"/>
    <n v="0"/>
    <n v="5842.2665139366172"/>
    <n v="6109.5037564254644"/>
    <n v="0"/>
    <n v="0"/>
    <n v="105895.2044198895"/>
    <n v="118260.63157894737"/>
    <n v="81983.55454545455"/>
    <n v="89276.538812785395"/>
    <n v="68520.674698795177"/>
    <n v="68734.423312883431"/>
    <n v="0"/>
    <n v="0"/>
    <n v="52580.398625429552"/>
    <n v="54985.533807829182"/>
    <n v="0"/>
    <n v="0"/>
    <n v="74450.748251748257"/>
    <n v="80510.818288393901"/>
    <n v="181"/>
    <n v="190"/>
    <n v="220"/>
    <n v="219"/>
    <n v="166"/>
    <n v="163"/>
    <n v="0"/>
    <n v="0"/>
    <n v="291"/>
    <n v="281"/>
    <n v="0"/>
    <n v="0"/>
    <n v="858"/>
    <n v="853"/>
    <n v="19167032"/>
    <n v="22469520"/>
    <n v="18036382"/>
    <n v="19551562"/>
    <n v="11374432"/>
    <n v="11203711"/>
    <n v="0"/>
    <n v="0"/>
    <n v="15300896"/>
    <n v="15450935"/>
    <n v="0"/>
    <n v="0"/>
    <n v="63878742.000000007"/>
    <n v="68675728"/>
  </r>
  <r>
    <x v="13"/>
    <s v="University of Texas at Austin"/>
    <m/>
    <n v="228778"/>
    <x v="0"/>
    <n v="990"/>
    <n v="992"/>
    <n v="0"/>
    <n v="0"/>
    <n v="0"/>
    <n v="0"/>
    <n v="0"/>
    <n v="0"/>
    <n v="521"/>
    <n v="527"/>
    <n v="0"/>
    <n v="0"/>
    <n v="0"/>
    <n v="0"/>
    <n v="0"/>
    <n v="0"/>
    <n v="387"/>
    <n v="380"/>
    <n v="0"/>
    <n v="0"/>
    <n v="0"/>
    <n v="0"/>
    <n v="0"/>
    <n v="0"/>
    <n v="0"/>
    <n v="0"/>
    <n v="0"/>
    <n v="0"/>
    <n v="0"/>
    <n v="0"/>
    <n v="0"/>
    <n v="0"/>
    <n v="854"/>
    <n v="846"/>
    <n v="0"/>
    <n v="0"/>
    <n v="0"/>
    <n v="0"/>
    <n v="0"/>
    <n v="0"/>
    <m/>
    <m/>
    <m/>
    <m/>
    <m/>
    <m/>
    <m/>
    <m/>
    <n v="136493398"/>
    <n v="139749060"/>
    <n v="48383370"/>
    <n v="50217527"/>
    <n v="34094454"/>
    <n v="34004323"/>
    <n v="0"/>
    <n v="0"/>
    <n v="51006160"/>
    <n v="52023146"/>
    <m/>
    <m/>
    <n v="8910"/>
    <n v="8928"/>
    <n v="4689"/>
    <n v="4743"/>
    <n v="3483"/>
    <n v="3420"/>
    <n v="0"/>
    <n v="0"/>
    <n v="7686"/>
    <n v="7614"/>
    <n v="0"/>
    <n v="0"/>
    <n v="15319.124354657688"/>
    <n v="15652.896505376344"/>
    <n v="10318.48368522073"/>
    <n v="10587.713894159815"/>
    <n v="9788.8182601205863"/>
    <n v="9942.7845029239761"/>
    <n v="0"/>
    <n v="0"/>
    <n v="6636.2425188654697"/>
    <n v="6832.5644864722881"/>
    <n v="0"/>
    <n v="0"/>
    <n v="137872.11919191919"/>
    <n v="140876.06854838709"/>
    <n v="92866.353166986577"/>
    <n v="95289.42504743833"/>
    <n v="88099.364341085282"/>
    <n v="89485.060526315792"/>
    <n v="0"/>
    <n v="0"/>
    <n v="59726.182669789225"/>
    <n v="61493.08037825059"/>
    <n v="0"/>
    <n v="0"/>
    <n v="98102.246366279069"/>
    <n v="100544.28269581056"/>
    <n v="990"/>
    <n v="992"/>
    <n v="521"/>
    <n v="527"/>
    <n v="387"/>
    <n v="380"/>
    <n v="0"/>
    <n v="0"/>
    <n v="854"/>
    <n v="846"/>
    <n v="0"/>
    <n v="0"/>
    <n v="2752"/>
    <n v="2745"/>
    <n v="136493398"/>
    <n v="139749060"/>
    <n v="48383370.000000007"/>
    <n v="50217527"/>
    <n v="34094454.000000007"/>
    <n v="34004323"/>
    <n v="0"/>
    <n v="0"/>
    <n v="51006160"/>
    <n v="52023146"/>
    <n v="0"/>
    <n v="0"/>
    <n v="269977382"/>
    <n v="275994056"/>
  </r>
  <r>
    <x v="13"/>
    <s v="University of Texas at Dallas"/>
    <m/>
    <n v="228787"/>
    <x v="0"/>
    <n v="239"/>
    <n v="250"/>
    <n v="0"/>
    <n v="0"/>
    <n v="0"/>
    <n v="0"/>
    <n v="0"/>
    <n v="0"/>
    <n v="145"/>
    <n v="148"/>
    <n v="0"/>
    <n v="0"/>
    <n v="0"/>
    <n v="0"/>
    <n v="0"/>
    <n v="0"/>
    <n v="122"/>
    <n v="127"/>
    <n v="0"/>
    <n v="0"/>
    <n v="0"/>
    <n v="0"/>
    <n v="0"/>
    <n v="0"/>
    <n v="0"/>
    <n v="0"/>
    <n v="0"/>
    <n v="0"/>
    <n v="0"/>
    <n v="0"/>
    <n v="0"/>
    <n v="0"/>
    <n v="189"/>
    <n v="269"/>
    <n v="0"/>
    <n v="0"/>
    <n v="0"/>
    <n v="0"/>
    <n v="0"/>
    <n v="0"/>
    <m/>
    <m/>
    <m/>
    <m/>
    <m/>
    <m/>
    <m/>
    <m/>
    <n v="37103998"/>
    <n v="39594729"/>
    <n v="15964752"/>
    <n v="16431433"/>
    <n v="12274795"/>
    <n v="13334155"/>
    <n v="0"/>
    <n v="0"/>
    <n v="12315486"/>
    <n v="18584459"/>
    <m/>
    <m/>
    <n v="2151"/>
    <n v="2250"/>
    <n v="1305"/>
    <n v="1332"/>
    <n v="1098"/>
    <n v="1143"/>
    <n v="0"/>
    <n v="0"/>
    <n v="1701"/>
    <n v="2421"/>
    <n v="0"/>
    <n v="0"/>
    <n v="17249.650395165041"/>
    <n v="17597.657333333333"/>
    <n v="12233.526436781609"/>
    <n v="12335.91066066066"/>
    <n v="11179.230418943534"/>
    <n v="11665.927384076991"/>
    <n v="0"/>
    <n v="0"/>
    <n v="7240.1446208112875"/>
    <n v="7676.3564642709625"/>
    <n v="0"/>
    <n v="0"/>
    <n v="155246.85355648538"/>
    <n v="158378.916"/>
    <n v="110101.73793103448"/>
    <n v="111023.19594594595"/>
    <n v="100613.07377049181"/>
    <n v="104993.34645669292"/>
    <n v="0"/>
    <n v="0"/>
    <n v="65161.30158730159"/>
    <n v="69087.208178438668"/>
    <n v="0"/>
    <n v="0"/>
    <n v="111739.61294964029"/>
    <n v="110761.68261964736"/>
    <n v="239"/>
    <n v="250"/>
    <n v="145"/>
    <n v="148"/>
    <n v="122"/>
    <n v="127"/>
    <n v="0"/>
    <n v="0"/>
    <n v="189"/>
    <n v="269"/>
    <n v="0"/>
    <n v="0"/>
    <n v="695"/>
    <n v="794"/>
    <n v="37103998.000000007"/>
    <n v="39594729"/>
    <n v="15964752"/>
    <n v="16431433"/>
    <n v="12274795.000000002"/>
    <n v="13334155"/>
    <n v="0"/>
    <n v="0"/>
    <n v="12315486"/>
    <n v="18584459"/>
    <n v="0"/>
    <n v="0"/>
    <n v="77659031"/>
    <n v="87944776"/>
  </r>
  <r>
    <x v="13"/>
    <s v="Texas Woman's University"/>
    <s v="Met the criteria for Four-Year 1 in 2014-15."/>
    <n v="229179"/>
    <x v="1"/>
    <n v="107"/>
    <n v="114"/>
    <n v="0"/>
    <n v="0"/>
    <n v="0"/>
    <n v="0"/>
    <n v="0"/>
    <n v="0"/>
    <n v="146"/>
    <n v="148"/>
    <n v="0"/>
    <n v="0"/>
    <n v="0"/>
    <n v="0"/>
    <n v="0"/>
    <n v="0"/>
    <n v="150"/>
    <n v="150"/>
    <n v="0"/>
    <n v="0"/>
    <n v="0"/>
    <n v="0"/>
    <n v="0"/>
    <n v="0"/>
    <n v="4"/>
    <n v="3"/>
    <n v="0"/>
    <n v="0"/>
    <n v="0"/>
    <n v="0"/>
    <n v="0"/>
    <n v="0"/>
    <n v="6"/>
    <n v="11"/>
    <n v="0"/>
    <n v="0"/>
    <n v="0"/>
    <n v="0"/>
    <n v="0"/>
    <n v="0"/>
    <m/>
    <m/>
    <m/>
    <m/>
    <m/>
    <m/>
    <m/>
    <m/>
    <n v="9408611"/>
    <n v="10603642"/>
    <n v="9818919"/>
    <n v="10791383"/>
    <n v="8169431"/>
    <n v="8747489"/>
    <n v="198087"/>
    <n v="173432"/>
    <n v="324271"/>
    <n v="682292"/>
    <m/>
    <m/>
    <n v="963"/>
    <n v="1026"/>
    <n v="1314"/>
    <n v="1332"/>
    <n v="1350"/>
    <n v="1350"/>
    <n v="36"/>
    <n v="27"/>
    <n v="54"/>
    <n v="99"/>
    <n v="0"/>
    <n v="0"/>
    <n v="9770.1048805815153"/>
    <n v="10334.93372319688"/>
    <n v="7472.5410958904113"/>
    <n v="8101.6388888888887"/>
    <n v="6051.4303703703699"/>
    <n v="6479.6214814814812"/>
    <n v="5502.416666666667"/>
    <n v="6423.4074074074078"/>
    <n v="6005.0185185185182"/>
    <n v="6891.8383838383843"/>
    <n v="0"/>
    <n v="0"/>
    <n v="87930.943925233645"/>
    <n v="93014.403508771924"/>
    <n v="67252.869863013708"/>
    <n v="72914.75"/>
    <n v="54462.873333333329"/>
    <n v="58316.593333333331"/>
    <n v="49521.75"/>
    <n v="57810.666666666672"/>
    <n v="54045.166666666664"/>
    <n v="62026.545454545456"/>
    <n v="0"/>
    <n v="0"/>
    <n v="67601.256658595637"/>
    <n v="72765.816901408456"/>
    <n v="107"/>
    <n v="114"/>
    <n v="146"/>
    <n v="148"/>
    <n v="150"/>
    <n v="150"/>
    <n v="4"/>
    <n v="3"/>
    <n v="6"/>
    <n v="11"/>
    <n v="0"/>
    <n v="0"/>
    <n v="413"/>
    <n v="426"/>
    <n v="9408611"/>
    <n v="10603642"/>
    <n v="9818919.0000000019"/>
    <n v="10791383"/>
    <n v="8169430.9999999991"/>
    <n v="8747489"/>
    <n v="198087"/>
    <n v="173432"/>
    <n v="324271"/>
    <n v="682292"/>
    <n v="0"/>
    <n v="0"/>
    <n v="27919319"/>
    <n v="30998238.000000004"/>
  </r>
  <r>
    <x v="13"/>
    <s v="University of Texas at El Paso"/>
    <s v="Met the criteria for Four-Year 1 in 2013-14 and 2014-2015."/>
    <n v="228796"/>
    <x v="1"/>
    <n v="159"/>
    <n v="164"/>
    <n v="0"/>
    <n v="0"/>
    <n v="0"/>
    <n v="0"/>
    <n v="0"/>
    <n v="0"/>
    <n v="198"/>
    <n v="190"/>
    <n v="0"/>
    <n v="0"/>
    <n v="0"/>
    <n v="0"/>
    <n v="0"/>
    <n v="0"/>
    <n v="128"/>
    <n v="124"/>
    <n v="0"/>
    <n v="0"/>
    <n v="0"/>
    <n v="0"/>
    <n v="0"/>
    <n v="0"/>
    <n v="0"/>
    <n v="0"/>
    <n v="0"/>
    <n v="0"/>
    <n v="0"/>
    <n v="0"/>
    <n v="0"/>
    <n v="0"/>
    <n v="200"/>
    <n v="231"/>
    <n v="0"/>
    <n v="0"/>
    <n v="0"/>
    <n v="0"/>
    <n v="0"/>
    <n v="0"/>
    <m/>
    <m/>
    <m/>
    <m/>
    <m/>
    <m/>
    <m/>
    <m/>
    <n v="16738465"/>
    <n v="18065400"/>
    <n v="14949820"/>
    <n v="15150000"/>
    <n v="9095931"/>
    <n v="8915800"/>
    <n v="0"/>
    <n v="0"/>
    <n v="9565368"/>
    <n v="11585600"/>
    <m/>
    <m/>
    <n v="1431"/>
    <n v="1476"/>
    <n v="1782"/>
    <n v="1710"/>
    <n v="1152"/>
    <n v="1116"/>
    <n v="0"/>
    <n v="0"/>
    <n v="1800"/>
    <n v="2079"/>
    <n v="0"/>
    <n v="0"/>
    <n v="11697.040531097135"/>
    <n v="12239.430894308944"/>
    <n v="8389.3490460157118"/>
    <n v="8859.6491228070172"/>
    <n v="7895.7734375"/>
    <n v="7989.0681003584232"/>
    <n v="0"/>
    <n v="0"/>
    <n v="5314.0933333333332"/>
    <n v="5572.6791726791726"/>
    <n v="0"/>
    <n v="0"/>
    <n v="105273.36477987422"/>
    <n v="110154.87804878049"/>
    <n v="75504.141414141399"/>
    <n v="79736.84210526316"/>
    <n v="71061.9609375"/>
    <n v="71901.612903225803"/>
    <n v="0"/>
    <n v="0"/>
    <n v="47826.84"/>
    <n v="50154.112554112551"/>
    <n v="0"/>
    <n v="0"/>
    <n v="73503.042335766426"/>
    <n v="75764.174894217213"/>
    <n v="159"/>
    <n v="164"/>
    <n v="198"/>
    <n v="190"/>
    <n v="128"/>
    <n v="124"/>
    <n v="0"/>
    <n v="0"/>
    <n v="200"/>
    <n v="231"/>
    <n v="0"/>
    <n v="0"/>
    <n v="685"/>
    <n v="709"/>
    <n v="16738465"/>
    <n v="18065400"/>
    <n v="14949819.999999996"/>
    <n v="15150000"/>
    <n v="9095931"/>
    <n v="8915800"/>
    <n v="0"/>
    <n v="0"/>
    <n v="9565368"/>
    <n v="11585600"/>
    <n v="0"/>
    <n v="0"/>
    <n v="50349584"/>
    <n v="53716800"/>
  </r>
  <r>
    <x v="13"/>
    <s v="University of Texas at San Antonio"/>
    <s v="Met the criteria for Four-Year 1 in 2014-15."/>
    <n v="229027"/>
    <x v="1"/>
    <n v="202"/>
    <n v="213"/>
    <n v="0"/>
    <n v="0"/>
    <n v="0"/>
    <n v="0"/>
    <n v="0"/>
    <n v="0"/>
    <n v="231"/>
    <n v="232"/>
    <n v="0"/>
    <n v="0"/>
    <n v="0"/>
    <n v="0"/>
    <n v="0"/>
    <n v="0"/>
    <n v="163"/>
    <n v="169"/>
    <n v="0"/>
    <n v="0"/>
    <n v="0"/>
    <n v="0"/>
    <n v="0"/>
    <n v="0"/>
    <n v="0"/>
    <n v="0"/>
    <n v="0"/>
    <n v="0"/>
    <n v="0"/>
    <n v="0"/>
    <n v="0"/>
    <n v="0"/>
    <n v="146"/>
    <n v="348"/>
    <n v="0"/>
    <n v="0"/>
    <n v="0"/>
    <n v="0"/>
    <n v="0"/>
    <n v="0"/>
    <m/>
    <m/>
    <m/>
    <m/>
    <m/>
    <m/>
    <m/>
    <m/>
    <n v="24024541"/>
    <n v="25289271"/>
    <n v="19251874"/>
    <n v="19312859"/>
    <n v="11914838"/>
    <n v="12148236"/>
    <n v="0"/>
    <n v="0"/>
    <n v="6724330"/>
    <n v="8764313"/>
    <m/>
    <m/>
    <n v="1818"/>
    <n v="1917"/>
    <n v="2079"/>
    <n v="2088"/>
    <n v="1467"/>
    <n v="1521"/>
    <n v="0"/>
    <n v="0"/>
    <n v="1314"/>
    <n v="3132"/>
    <n v="0"/>
    <n v="0"/>
    <n v="13214.819031903191"/>
    <n v="13192.107981220657"/>
    <n v="9260.1606541606543"/>
    <n v="9249.4535440613035"/>
    <n v="8121.907293796864"/>
    <n v="7987.0059171597632"/>
    <n v="0"/>
    <n v="0"/>
    <n v="5117.4505327245051"/>
    <n v="2798.3119412515966"/>
    <n v="0"/>
    <n v="0"/>
    <n v="118933.37128712871"/>
    <n v="118728.97183098592"/>
    <n v="83341.445887445894"/>
    <n v="83245.081896551739"/>
    <n v="73097.165644171779"/>
    <n v="71883.053254437866"/>
    <n v="0"/>
    <n v="0"/>
    <n v="46057.054794520547"/>
    <n v="25184.807471264368"/>
    <n v="0"/>
    <n v="0"/>
    <n v="83444.181940700815"/>
    <n v="68102.576923076922"/>
    <n v="202"/>
    <n v="213"/>
    <n v="231"/>
    <n v="232"/>
    <n v="163"/>
    <n v="169"/>
    <n v="0"/>
    <n v="0"/>
    <n v="146"/>
    <n v="348"/>
    <n v="0"/>
    <n v="0"/>
    <n v="742"/>
    <n v="962"/>
    <n v="24024541"/>
    <n v="25289271"/>
    <n v="19251874"/>
    <n v="19312859.000000004"/>
    <n v="11914838"/>
    <n v="12148236"/>
    <n v="0"/>
    <n v="0"/>
    <n v="6724330"/>
    <n v="8764313"/>
    <n v="0"/>
    <n v="0"/>
    <n v="61915583.000000007"/>
    <n v="65514679"/>
  </r>
  <r>
    <x v="13"/>
    <s v="Angelo State University"/>
    <m/>
    <n v="222831"/>
    <x v="2"/>
    <n v="69"/>
    <n v="68"/>
    <n v="0"/>
    <n v="0"/>
    <n v="1"/>
    <n v="1"/>
    <n v="3"/>
    <n v="5"/>
    <n v="39"/>
    <n v="40"/>
    <n v="0"/>
    <n v="0"/>
    <n v="2"/>
    <n v="4"/>
    <n v="2"/>
    <n v="2"/>
    <n v="80"/>
    <n v="68"/>
    <n v="0"/>
    <n v="0"/>
    <n v="4"/>
    <n v="2"/>
    <n v="0"/>
    <n v="2"/>
    <n v="46"/>
    <n v="41"/>
    <n v="0"/>
    <n v="0"/>
    <n v="0"/>
    <n v="0"/>
    <n v="2"/>
    <n v="3"/>
    <n v="26"/>
    <n v="28"/>
    <n v="0"/>
    <n v="0"/>
    <n v="0"/>
    <n v="0"/>
    <n v="0"/>
    <n v="1"/>
    <m/>
    <m/>
    <m/>
    <m/>
    <m/>
    <m/>
    <m/>
    <m/>
    <n v="5823738"/>
    <n v="5890113"/>
    <n v="2845234"/>
    <n v="3117627"/>
    <n v="5100951"/>
    <n v="4496334"/>
    <n v="1922342"/>
    <n v="1788325"/>
    <n v="1481419"/>
    <n v="1500542"/>
    <m/>
    <m/>
    <n v="668"/>
    <n v="683"/>
    <n v="397"/>
    <n v="428"/>
    <n v="764"/>
    <n v="658"/>
    <n v="438"/>
    <n v="405"/>
    <n v="234"/>
    <n v="264"/>
    <n v="0"/>
    <n v="0"/>
    <n v="8718.1706586826349"/>
    <n v="8623.8843338213755"/>
    <n v="7166.836272040302"/>
    <n v="7284.1752336448599"/>
    <n v="6676.6374345549739"/>
    <n v="6833.3343465045591"/>
    <n v="4388.9086757990872"/>
    <n v="4415.6172839506171"/>
    <n v="6330.8504273504277"/>
    <n v="5683.871212121212"/>
    <n v="0"/>
    <n v="0"/>
    <n v="78463.535928143712"/>
    <n v="77614.959004392382"/>
    <n v="64501.526448362718"/>
    <n v="65557.577102803742"/>
    <n v="60089.736910994761"/>
    <n v="61500.009118541035"/>
    <n v="39500.178082191786"/>
    <n v="39740.555555555555"/>
    <n v="56977.653846153851"/>
    <n v="51154.840909090912"/>
    <n v="0"/>
    <n v="0"/>
    <n v="61775.070104025021"/>
    <n v="61959.36226564923"/>
    <n v="73"/>
    <n v="74"/>
    <n v="43"/>
    <n v="46"/>
    <n v="84"/>
    <n v="72"/>
    <n v="48"/>
    <n v="44"/>
    <n v="26"/>
    <n v="29"/>
    <n v="0"/>
    <n v="0"/>
    <n v="274"/>
    <n v="265"/>
    <n v="5727838.1227544909"/>
    <n v="5743506.9663250363"/>
    <n v="2773565.6372795966"/>
    <n v="3015648.5467289723"/>
    <n v="5047537.9005235601"/>
    <n v="4428000.6565349549"/>
    <n v="1896008.5479452056"/>
    <n v="1748584.4444444445"/>
    <n v="1481419.0000000002"/>
    <n v="1483490.3863636365"/>
    <n v="0"/>
    <n v="0"/>
    <n v="16926369.208502855"/>
    <n v="16419231.000397045"/>
  </r>
  <r>
    <x v="13"/>
    <s v="Lamar University"/>
    <m/>
    <n v="226091"/>
    <x v="2"/>
    <n v="99"/>
    <n v="93"/>
    <n v="0"/>
    <n v="0"/>
    <n v="0"/>
    <n v="0"/>
    <n v="0"/>
    <n v="0"/>
    <n v="104"/>
    <n v="109"/>
    <n v="0"/>
    <n v="0"/>
    <n v="1"/>
    <n v="0"/>
    <n v="1"/>
    <n v="1"/>
    <n v="97"/>
    <n v="107"/>
    <n v="0"/>
    <n v="0"/>
    <n v="0"/>
    <n v="0"/>
    <n v="0"/>
    <n v="0"/>
    <n v="101"/>
    <n v="117"/>
    <n v="0"/>
    <n v="0"/>
    <n v="0"/>
    <n v="0"/>
    <n v="0"/>
    <n v="0"/>
    <n v="0"/>
    <n v="0"/>
    <n v="0"/>
    <n v="0"/>
    <n v="0"/>
    <n v="0"/>
    <n v="0"/>
    <n v="1"/>
    <m/>
    <m/>
    <m/>
    <m/>
    <m/>
    <m/>
    <m/>
    <m/>
    <n v="9209641"/>
    <n v="8798444"/>
    <n v="8145990"/>
    <n v="8424283"/>
    <n v="5890006"/>
    <n v="6696145"/>
    <n v="4680603"/>
    <n v="5313523"/>
    <n v="0"/>
    <n v="37871"/>
    <m/>
    <m/>
    <n v="891"/>
    <n v="837"/>
    <n v="959"/>
    <n v="993"/>
    <n v="873"/>
    <n v="963"/>
    <n v="909"/>
    <n v="1053"/>
    <n v="0"/>
    <n v="12"/>
    <n v="0"/>
    <n v="0"/>
    <n v="10336.297418630753"/>
    <n v="10511.880525686976"/>
    <n v="8494.2544316996864"/>
    <n v="8483.6686807653568"/>
    <n v="6746.8568155784651"/>
    <n v="6953.4215991692627"/>
    <n v="5149.1782178217818"/>
    <n v="5046.0807217473885"/>
    <n v="0"/>
    <n v="3155.9166666666665"/>
    <n v="0"/>
    <n v="0"/>
    <n v="93026.676767676778"/>
    <n v="94606.924731182793"/>
    <n v="76448.289885297185"/>
    <n v="76353.018126888215"/>
    <n v="60721.711340206188"/>
    <n v="62580.794392523363"/>
    <n v="46342.603960396038"/>
    <n v="45414.7264957265"/>
    <n v="0"/>
    <n v="28403.25"/>
    <n v="0"/>
    <n v="0"/>
    <n v="69190.493121194799"/>
    <n v="68306.886084013327"/>
    <n v="99"/>
    <n v="93"/>
    <n v="106"/>
    <n v="110"/>
    <n v="97"/>
    <n v="107"/>
    <n v="101"/>
    <n v="117"/>
    <n v="0"/>
    <n v="1"/>
    <n v="0"/>
    <n v="0"/>
    <n v="403"/>
    <n v="428"/>
    <n v="9209641.0000000019"/>
    <n v="8798444"/>
    <n v="8103518.7278415021"/>
    <n v="8398831.9939577039"/>
    <n v="5890006"/>
    <n v="6696145"/>
    <n v="4680603"/>
    <n v="5313523"/>
    <n v="0"/>
    <n v="28403.25"/>
    <n v="0"/>
    <n v="0"/>
    <n v="27883768.727841504"/>
    <n v="29235347.243957706"/>
  </r>
  <r>
    <x v="13"/>
    <s v="Midwestern State University"/>
    <m/>
    <n v="226833"/>
    <x v="2"/>
    <n v="44"/>
    <n v="40"/>
    <n v="0"/>
    <n v="0"/>
    <n v="1"/>
    <n v="1"/>
    <n v="0"/>
    <n v="0"/>
    <n v="57"/>
    <n v="60"/>
    <n v="0"/>
    <n v="0"/>
    <n v="5"/>
    <n v="4"/>
    <n v="0"/>
    <n v="1"/>
    <n v="80"/>
    <n v="78"/>
    <n v="0"/>
    <n v="0"/>
    <n v="14"/>
    <n v="19"/>
    <n v="1"/>
    <n v="0"/>
    <n v="22"/>
    <n v="22"/>
    <n v="0"/>
    <n v="0"/>
    <n v="1"/>
    <n v="1"/>
    <n v="0"/>
    <n v="0"/>
    <n v="1"/>
    <n v="1"/>
    <n v="0"/>
    <n v="0"/>
    <n v="0"/>
    <n v="0"/>
    <n v="0"/>
    <n v="0"/>
    <m/>
    <m/>
    <m/>
    <m/>
    <m/>
    <m/>
    <m/>
    <m/>
    <n v="3851915"/>
    <n v="3549324"/>
    <n v="4276872"/>
    <n v="4742801"/>
    <n v="5630111"/>
    <n v="5972699"/>
    <n v="960087"/>
    <n v="1037281"/>
    <n v="78300"/>
    <n v="50232"/>
    <m/>
    <m/>
    <n v="407"/>
    <n v="371"/>
    <n v="568"/>
    <n v="596"/>
    <n v="886"/>
    <n v="911"/>
    <n v="209"/>
    <n v="209"/>
    <n v="9"/>
    <n v="9"/>
    <n v="0"/>
    <n v="0"/>
    <n v="9464.1646191646196"/>
    <n v="9566.9110512129373"/>
    <n v="7529.7042253521131"/>
    <n v="7957.7197986577185"/>
    <n v="6354.5270880361177"/>
    <n v="6556.2008781558725"/>
    <n v="4593.7177033492826"/>
    <n v="4963.0669856459326"/>
    <n v="8700"/>
    <n v="5581.333333333333"/>
    <n v="0"/>
    <n v="0"/>
    <n v="85177.481572481571"/>
    <n v="86102.199460916439"/>
    <n v="67767.338028169019"/>
    <n v="71619.478187919463"/>
    <n v="57190.743792325062"/>
    <n v="59005.807903402849"/>
    <n v="41343.459330143545"/>
    <n v="44667.602870813396"/>
    <n v="78300"/>
    <n v="50232"/>
    <n v="0"/>
    <n v="0"/>
    <n v="64145.494926426254"/>
    <n v="66020.292919696571"/>
    <n v="45"/>
    <n v="41"/>
    <n v="62"/>
    <n v="65"/>
    <n v="95"/>
    <n v="97"/>
    <n v="23"/>
    <n v="23"/>
    <n v="1"/>
    <n v="1"/>
    <n v="0"/>
    <n v="0"/>
    <n v="226"/>
    <n v="227"/>
    <n v="3832986.6707616709"/>
    <n v="3530190.1778975739"/>
    <n v="4201574.9577464787"/>
    <n v="4655266.0822147653"/>
    <n v="5433120.6602708809"/>
    <n v="5723563.3666300764"/>
    <n v="950899.5645933015"/>
    <n v="1027354.8660287082"/>
    <n v="78300"/>
    <n v="50232"/>
    <n v="0"/>
    <n v="0"/>
    <n v="14496881.853372334"/>
    <n v="14986606.492771121"/>
  </r>
  <r>
    <x v="13"/>
    <s v="Prairie View A&amp;M University"/>
    <m/>
    <n v="227526"/>
    <x v="2"/>
    <n v="39"/>
    <n v="48"/>
    <n v="0"/>
    <n v="0"/>
    <n v="0"/>
    <n v="0"/>
    <n v="23"/>
    <n v="13"/>
    <n v="66"/>
    <n v="68"/>
    <n v="0"/>
    <n v="0"/>
    <n v="0"/>
    <n v="0"/>
    <n v="15"/>
    <n v="11"/>
    <n v="55"/>
    <n v="51"/>
    <n v="0"/>
    <n v="0"/>
    <n v="0"/>
    <n v="0"/>
    <n v="5"/>
    <n v="7"/>
    <n v="2"/>
    <n v="2"/>
    <n v="0"/>
    <n v="0"/>
    <n v="0"/>
    <n v="0"/>
    <n v="0"/>
    <n v="0"/>
    <n v="105"/>
    <n v="137"/>
    <n v="1"/>
    <n v="0"/>
    <n v="0"/>
    <n v="0"/>
    <n v="33"/>
    <n v="31"/>
    <m/>
    <m/>
    <m/>
    <m/>
    <m/>
    <m/>
    <m/>
    <m/>
    <n v="6452953"/>
    <n v="5749174"/>
    <n v="6030000"/>
    <n v="5968518"/>
    <n v="3915064"/>
    <n v="3951902"/>
    <n v="102588"/>
    <n v="109434"/>
    <n v="7793796"/>
    <n v="10978795"/>
    <m/>
    <m/>
    <n v="627"/>
    <n v="588"/>
    <n v="774"/>
    <n v="744"/>
    <n v="555"/>
    <n v="543"/>
    <n v="18"/>
    <n v="18"/>
    <n v="1351"/>
    <n v="1605"/>
    <n v="0"/>
    <n v="0"/>
    <n v="10291.791068580542"/>
    <n v="9777.5068027210891"/>
    <n v="7790.6976744186049"/>
    <n v="8022.2016129032254"/>
    <n v="7054.1693693693696"/>
    <n v="7277.9042357274402"/>
    <n v="5699.333333333333"/>
    <n v="6079.666666666667"/>
    <n v="5768.9089563286452"/>
    <n v="6840.3707165109035"/>
    <n v="0"/>
    <n v="0"/>
    <n v="92626.119617224875"/>
    <n v="87997.561224489808"/>
    <n v="70116.27906976745"/>
    <n v="72199.81451612903"/>
    <n v="63487.524324324324"/>
    <n v="65501.138121546959"/>
    <n v="51294"/>
    <n v="54717"/>
    <n v="51920.180606957809"/>
    <n v="61563.336448598129"/>
    <n v="0"/>
    <n v="0"/>
    <n v="65555.181932400301"/>
    <n v="68811.894336636629"/>
    <n v="62"/>
    <n v="61"/>
    <n v="81"/>
    <n v="79"/>
    <n v="60"/>
    <n v="58"/>
    <n v="2"/>
    <n v="2"/>
    <n v="139"/>
    <n v="168"/>
    <n v="0"/>
    <n v="0"/>
    <n v="344"/>
    <n v="368"/>
    <n v="5742819.4162679426"/>
    <n v="5367851.2346938783"/>
    <n v="5679418.6046511633"/>
    <n v="5703785.3467741935"/>
    <n v="3809251.4594594594"/>
    <n v="3799066.0110497237"/>
    <n v="102588"/>
    <n v="109434"/>
    <n v="7216905.1043671351"/>
    <n v="10342640.523364486"/>
    <n v="0"/>
    <n v="0"/>
    <n v="22550982.584745705"/>
    <n v="25322777.115882281"/>
  </r>
  <r>
    <x v="13"/>
    <s v="Sam Houston State University "/>
    <m/>
    <n v="227881"/>
    <x v="2"/>
    <n v="151"/>
    <n v="158"/>
    <n v="0"/>
    <n v="0"/>
    <n v="0"/>
    <n v="0"/>
    <n v="0"/>
    <n v="0"/>
    <n v="168"/>
    <n v="184"/>
    <n v="0"/>
    <n v="0"/>
    <n v="0"/>
    <n v="0"/>
    <n v="0"/>
    <n v="0"/>
    <n v="177"/>
    <n v="168"/>
    <n v="0"/>
    <n v="0"/>
    <n v="0"/>
    <n v="0"/>
    <n v="0"/>
    <n v="0"/>
    <n v="2"/>
    <n v="1"/>
    <n v="0"/>
    <n v="0"/>
    <n v="0"/>
    <n v="0"/>
    <n v="0"/>
    <n v="0"/>
    <n v="117"/>
    <n v="175"/>
    <n v="0"/>
    <n v="0"/>
    <n v="0"/>
    <n v="0"/>
    <n v="0"/>
    <n v="0"/>
    <m/>
    <m/>
    <m/>
    <m/>
    <m/>
    <m/>
    <m/>
    <m/>
    <n v="13927691"/>
    <n v="14997402"/>
    <n v="12076536"/>
    <n v="13496864"/>
    <n v="10887000"/>
    <n v="10654434"/>
    <n v="102780"/>
    <n v="60282"/>
    <n v="3500181"/>
    <n v="6093873"/>
    <m/>
    <m/>
    <n v="1359"/>
    <n v="1422"/>
    <n v="1512"/>
    <n v="1656"/>
    <n v="1593"/>
    <n v="1512"/>
    <n v="18"/>
    <n v="9"/>
    <n v="1053"/>
    <n v="1575"/>
    <n v="0"/>
    <n v="0"/>
    <n v="10248.484915378955"/>
    <n v="10546.696202531646"/>
    <n v="7987.1269841269841"/>
    <n v="8150.2801932367147"/>
    <n v="6834.2749529190205"/>
    <n v="7046.583333333333"/>
    <n v="5710"/>
    <n v="6698"/>
    <n v="3324.0085470085469"/>
    <n v="3869.1257142857144"/>
    <n v="0"/>
    <n v="0"/>
    <n v="92236.364238410591"/>
    <n v="94920.265822784815"/>
    <n v="71884.142857142855"/>
    <n v="73352.521739130432"/>
    <n v="61508.474576271183"/>
    <n v="63419.25"/>
    <n v="51390"/>
    <n v="60282"/>
    <n v="29916.076923076922"/>
    <n v="34822.131428571432"/>
    <n v="0"/>
    <n v="0"/>
    <n v="65844.208130081301"/>
    <n v="66039.147230320697"/>
    <n v="151"/>
    <n v="158"/>
    <n v="168"/>
    <n v="184"/>
    <n v="177"/>
    <n v="168"/>
    <n v="2"/>
    <n v="1"/>
    <n v="117"/>
    <n v="175"/>
    <n v="0"/>
    <n v="0"/>
    <n v="615"/>
    <n v="686"/>
    <n v="13927691"/>
    <n v="14997402"/>
    <n v="12076536"/>
    <n v="13496864"/>
    <n v="10887000"/>
    <n v="10654434"/>
    <n v="102780"/>
    <n v="60282"/>
    <n v="3500181"/>
    <n v="6093873.0000000009"/>
    <n v="0"/>
    <n v="0"/>
    <n v="40494188"/>
    <n v="45302855"/>
  </r>
  <r>
    <x v="13"/>
    <s v="Stephen F. Austin State University"/>
    <m/>
    <n v="228431"/>
    <x v="2"/>
    <n v="95"/>
    <n v="95"/>
    <n v="0"/>
    <n v="0"/>
    <n v="8"/>
    <n v="8"/>
    <n v="17"/>
    <n v="17"/>
    <n v="121"/>
    <n v="134"/>
    <n v="0"/>
    <n v="0"/>
    <n v="3"/>
    <n v="3"/>
    <n v="6"/>
    <n v="6"/>
    <n v="129"/>
    <n v="134"/>
    <n v="0"/>
    <n v="0"/>
    <n v="0"/>
    <n v="0"/>
    <n v="1"/>
    <n v="1"/>
    <n v="44"/>
    <n v="41"/>
    <n v="0"/>
    <n v="0"/>
    <n v="0"/>
    <n v="0"/>
    <n v="0"/>
    <n v="1"/>
    <n v="55"/>
    <n v="54"/>
    <n v="0"/>
    <n v="0"/>
    <n v="0"/>
    <n v="0"/>
    <n v="2"/>
    <n v="1"/>
    <m/>
    <m/>
    <m/>
    <m/>
    <m/>
    <m/>
    <m/>
    <m/>
    <n v="10598546"/>
    <n v="10543449"/>
    <n v="8671556"/>
    <n v="9657745"/>
    <n v="7218700"/>
    <n v="7783533"/>
    <n v="2417830"/>
    <n v="2298481"/>
    <n v="2482874"/>
    <n v="2343866"/>
    <m/>
    <m/>
    <n v="1147"/>
    <n v="1147"/>
    <n v="1194"/>
    <n v="1311"/>
    <n v="1173"/>
    <n v="1218"/>
    <n v="396"/>
    <n v="381"/>
    <n v="519"/>
    <n v="498"/>
    <n v="0"/>
    <n v="0"/>
    <n v="9240.2319093286842"/>
    <n v="9192.1961639058409"/>
    <n v="7262.6097152428811"/>
    <n v="7366.7009916094585"/>
    <n v="6154.0494458653029"/>
    <n v="6390.42118226601"/>
    <n v="6105.6313131313127"/>
    <n v="6032.7585301837271"/>
    <n v="4783.9576107899811"/>
    <n v="4706.5582329317267"/>
    <n v="0"/>
    <n v="0"/>
    <n v="83162.087183958152"/>
    <n v="82729.76547515257"/>
    <n v="65363.487437185933"/>
    <n v="66300.308924485129"/>
    <n v="55386.445012787728"/>
    <n v="57513.790640394087"/>
    <n v="54950.681818181816"/>
    <n v="54294.826771653541"/>
    <n v="43055.618497109826"/>
    <n v="42359.024096385539"/>
    <n v="0"/>
    <n v="0"/>
    <n v="63511.313793985071"/>
    <n v="64208.094584613202"/>
    <n v="120"/>
    <n v="120"/>
    <n v="130"/>
    <n v="143"/>
    <n v="130"/>
    <n v="135"/>
    <n v="44"/>
    <n v="42"/>
    <n v="57"/>
    <n v="55"/>
    <n v="0"/>
    <n v="0"/>
    <n v="481"/>
    <n v="495"/>
    <n v="9979450.4620749783"/>
    <n v="9927571.8570183087"/>
    <n v="8497253.3668341711"/>
    <n v="9480944.1762013733"/>
    <n v="7200237.8516624048"/>
    <n v="7764361.7364532016"/>
    <n v="2417830"/>
    <n v="2280382.7244094489"/>
    <n v="2454170.25433526"/>
    <n v="2329746.3253012048"/>
    <n v="0"/>
    <n v="0"/>
    <n v="30548941.934906818"/>
    <n v="31783006.819383536"/>
  </r>
  <r>
    <x v="13"/>
    <s v="Sul Ross State University "/>
    <m/>
    <n v="228501"/>
    <x v="2"/>
    <n v="36"/>
    <n v="40"/>
    <n v="0"/>
    <n v="0"/>
    <n v="0"/>
    <n v="0"/>
    <n v="3"/>
    <n v="3"/>
    <n v="22"/>
    <n v="17"/>
    <n v="0"/>
    <n v="0"/>
    <n v="0"/>
    <n v="0"/>
    <n v="1"/>
    <n v="1"/>
    <n v="20"/>
    <n v="25"/>
    <n v="0"/>
    <n v="0"/>
    <n v="0"/>
    <n v="0"/>
    <n v="3"/>
    <n v="1"/>
    <n v="1"/>
    <n v="3"/>
    <n v="0"/>
    <n v="0"/>
    <n v="0"/>
    <n v="0"/>
    <n v="1"/>
    <n v="1"/>
    <n v="18"/>
    <n v="25"/>
    <n v="0"/>
    <n v="0"/>
    <n v="0"/>
    <n v="0"/>
    <n v="0"/>
    <n v="2"/>
    <m/>
    <m/>
    <m/>
    <m/>
    <m/>
    <m/>
    <m/>
    <m/>
    <n v="2758180"/>
    <n v="2940238"/>
    <n v="1275006"/>
    <n v="1076773"/>
    <n v="1104463"/>
    <n v="1246121"/>
    <n v="79664"/>
    <n v="169799"/>
    <n v="771574"/>
    <n v="1113073"/>
    <m/>
    <m/>
    <n v="360"/>
    <n v="396"/>
    <n v="210"/>
    <n v="165"/>
    <n v="216"/>
    <n v="237"/>
    <n v="21"/>
    <n v="39"/>
    <n v="162"/>
    <n v="249"/>
    <n v="0"/>
    <n v="0"/>
    <n v="7661.6111111111113"/>
    <n v="7424.8434343434346"/>
    <n v="6071.4571428571426"/>
    <n v="6525.8969696969698"/>
    <n v="5113.2546296296296"/>
    <n v="5257.8945147679324"/>
    <n v="3793.5238095238096"/>
    <n v="4353.8205128205127"/>
    <n v="4762.8024691358023"/>
    <n v="4470.1726907630518"/>
    <n v="0"/>
    <n v="0"/>
    <n v="68954.5"/>
    <n v="66823.590909090912"/>
    <n v="54643.114285714284"/>
    <n v="58733.072727272731"/>
    <n v="46019.291666666664"/>
    <n v="47321.050632911392"/>
    <n v="34141.71428571429"/>
    <n v="39184.384615384617"/>
    <n v="42865.222222222219"/>
    <n v="40231.554216867466"/>
    <n v="0"/>
    <n v="0"/>
    <n v="55660.173956916093"/>
    <n v="54270.733364020962"/>
    <n v="39"/>
    <n v="43"/>
    <n v="23"/>
    <n v="18"/>
    <n v="23"/>
    <n v="26"/>
    <n v="2"/>
    <n v="4"/>
    <n v="18"/>
    <n v="27"/>
    <n v="0"/>
    <n v="0"/>
    <n v="105"/>
    <n v="118"/>
    <n v="2689225.5"/>
    <n v="2873414.4090909092"/>
    <n v="1256791.6285714286"/>
    <n v="1057195.3090909091"/>
    <n v="1058443.7083333333"/>
    <n v="1230347.3164556962"/>
    <n v="68283.42857142858"/>
    <n v="156737.53846153847"/>
    <n v="771574"/>
    <n v="1086251.9638554216"/>
    <n v="0"/>
    <n v="0"/>
    <n v="5844318.2654761896"/>
    <n v="6403946.5369544737"/>
  </r>
  <r>
    <x v="13"/>
    <s v="Tarleton State University"/>
    <m/>
    <n v="228529"/>
    <x v="2"/>
    <n v="45"/>
    <n v="45"/>
    <n v="0"/>
    <n v="0"/>
    <n v="0"/>
    <n v="0"/>
    <n v="13"/>
    <n v="20"/>
    <n v="48"/>
    <n v="41"/>
    <n v="2"/>
    <n v="5"/>
    <n v="0"/>
    <n v="0"/>
    <n v="26"/>
    <n v="27"/>
    <n v="106"/>
    <n v="130"/>
    <n v="3"/>
    <n v="3"/>
    <n v="0"/>
    <n v="0"/>
    <n v="22"/>
    <n v="30"/>
    <n v="43"/>
    <n v="54"/>
    <n v="2"/>
    <n v="2"/>
    <n v="0"/>
    <n v="0"/>
    <n v="22"/>
    <n v="22"/>
    <n v="0"/>
    <n v="0"/>
    <n v="0"/>
    <n v="0"/>
    <n v="0"/>
    <n v="0"/>
    <n v="2"/>
    <n v="1"/>
    <m/>
    <m/>
    <m/>
    <m/>
    <m/>
    <m/>
    <m/>
    <m/>
    <n v="5263505"/>
    <n v="6639344"/>
    <n v="6202485"/>
    <n v="6333602"/>
    <n v="8157473"/>
    <n v="10813925"/>
    <n v="3364616"/>
    <n v="3847678"/>
    <n v="128912"/>
    <n v="72202"/>
    <m/>
    <m/>
    <n v="561"/>
    <n v="645"/>
    <n v="764"/>
    <n v="743"/>
    <n v="1248"/>
    <n v="1560"/>
    <n v="671"/>
    <n v="770"/>
    <n v="24"/>
    <n v="12"/>
    <n v="0"/>
    <n v="0"/>
    <n v="9382.3618538324426"/>
    <n v="10293.556589147287"/>
    <n v="8118.4358638743452"/>
    <n v="8524.3633916554518"/>
    <n v="6536.4366987179483"/>
    <n v="6932.0032051282051"/>
    <n v="5014.3308494783905"/>
    <n v="4996.9844155844157"/>
    <n v="5371.333333333333"/>
    <n v="6016.833333333333"/>
    <n v="0"/>
    <n v="0"/>
    <n v="84441.256684491978"/>
    <n v="92642.009302325576"/>
    <n v="73065.922774869105"/>
    <n v="76719.270524899068"/>
    <n v="58827.930288461532"/>
    <n v="62388.028846153844"/>
    <n v="45128.977645305516"/>
    <n v="44972.859740259744"/>
    <n v="48342"/>
    <n v="54151.5"/>
    <n v="0"/>
    <n v="0"/>
    <n v="63704.752660522507"/>
    <n v="66719.791091137187"/>
    <n v="58"/>
    <n v="65"/>
    <n v="76"/>
    <n v="73"/>
    <n v="131"/>
    <n v="163"/>
    <n v="67"/>
    <n v="78"/>
    <n v="2"/>
    <n v="1"/>
    <n v="0"/>
    <n v="0"/>
    <n v="334"/>
    <n v="380"/>
    <n v="4897592.8877005344"/>
    <n v="6021730.6046511624"/>
    <n v="5553010.1308900518"/>
    <n v="5600506.7483176319"/>
    <n v="7706458.867788461"/>
    <n v="10169248.701923076"/>
    <n v="3023641.5022354694"/>
    <n v="3507883.0597402602"/>
    <n v="96684"/>
    <n v="54151.5"/>
    <n v="0"/>
    <n v="0"/>
    <n v="21277387.388614517"/>
    <n v="25353520.61463213"/>
  </r>
  <r>
    <x v="13"/>
    <s v="Texas A &amp; M International University"/>
    <m/>
    <n v="226152"/>
    <x v="2"/>
    <n v="14"/>
    <n v="16"/>
    <n v="2"/>
    <n v="2"/>
    <n v="0"/>
    <n v="0"/>
    <n v="7"/>
    <n v="6"/>
    <n v="43"/>
    <n v="42"/>
    <n v="2"/>
    <n v="1"/>
    <n v="0"/>
    <n v="0"/>
    <n v="8"/>
    <n v="7"/>
    <n v="69"/>
    <n v="71"/>
    <n v="5"/>
    <n v="4"/>
    <n v="0"/>
    <n v="0"/>
    <n v="3"/>
    <n v="5"/>
    <n v="32"/>
    <n v="32"/>
    <n v="0"/>
    <n v="0"/>
    <n v="0"/>
    <n v="0"/>
    <n v="1"/>
    <n v="2"/>
    <n v="2"/>
    <n v="2"/>
    <n v="0"/>
    <n v="0"/>
    <n v="0"/>
    <n v="0"/>
    <n v="0"/>
    <n v="0"/>
    <m/>
    <m/>
    <m/>
    <m/>
    <m/>
    <m/>
    <m/>
    <m/>
    <n v="2408707"/>
    <n v="2525550"/>
    <n v="4204223"/>
    <n v="4038506"/>
    <n v="5291306"/>
    <n v="5847305"/>
    <n v="1496382"/>
    <n v="1599181"/>
    <n v="116442"/>
    <n v="72555"/>
    <m/>
    <m/>
    <n v="230"/>
    <n v="236"/>
    <n v="503"/>
    <n v="472"/>
    <n v="707"/>
    <n v="739"/>
    <n v="300"/>
    <n v="312"/>
    <n v="18"/>
    <n v="18"/>
    <n v="0"/>
    <n v="0"/>
    <n v="10472.639130434784"/>
    <n v="10701.483050847457"/>
    <n v="8358.2962226640157"/>
    <n v="8556.1567796610161"/>
    <n v="7484.1669024045259"/>
    <n v="7912.4560216508798"/>
    <n v="4987.9399999999996"/>
    <n v="5125.5801282051279"/>
    <n v="6469"/>
    <n v="4030.8333333333335"/>
    <n v="0"/>
    <n v="0"/>
    <n v="94253.752173913046"/>
    <n v="96313.347457627111"/>
    <n v="75224.666003976134"/>
    <n v="77005.411016949147"/>
    <n v="67357.502121640733"/>
    <n v="71212.104194857922"/>
    <n v="44891.46"/>
    <n v="46130.221153846149"/>
    <n v="58221"/>
    <n v="36277.5"/>
    <n v="0"/>
    <n v="0"/>
    <n v="68825.167242431227"/>
    <n v="71051.272340262687"/>
    <n v="23"/>
    <n v="24"/>
    <n v="53"/>
    <n v="50"/>
    <n v="77"/>
    <n v="80"/>
    <n v="33"/>
    <n v="34"/>
    <n v="2"/>
    <n v="2"/>
    <n v="0"/>
    <n v="0"/>
    <n v="188"/>
    <n v="190"/>
    <n v="2167836.3000000003"/>
    <n v="2311520.3389830505"/>
    <n v="3986907.298210735"/>
    <n v="3850270.5508474573"/>
    <n v="5186527.6633663364"/>
    <n v="5696968.335588634"/>
    <n v="1481418.18"/>
    <n v="1568427.519230769"/>
    <n v="116442"/>
    <n v="72555"/>
    <n v="0"/>
    <n v="0"/>
    <n v="12939131.441577071"/>
    <n v="13499741.744649911"/>
  </r>
  <r>
    <x v="13"/>
    <s v="Texas A&amp;M University-Commerce"/>
    <m/>
    <n v="224554"/>
    <x v="2"/>
    <n v="59"/>
    <n v="62"/>
    <n v="0"/>
    <n v="0"/>
    <n v="0"/>
    <n v="0"/>
    <n v="3"/>
    <n v="0"/>
    <n v="71"/>
    <n v="75"/>
    <n v="0"/>
    <n v="0"/>
    <n v="0"/>
    <n v="0"/>
    <n v="2"/>
    <n v="1"/>
    <n v="130"/>
    <n v="143"/>
    <n v="0"/>
    <n v="0"/>
    <n v="2"/>
    <n v="0"/>
    <n v="2"/>
    <n v="0"/>
    <n v="60"/>
    <n v="54"/>
    <n v="0"/>
    <n v="0"/>
    <n v="0"/>
    <n v="1"/>
    <n v="4"/>
    <n v="1"/>
    <n v="0"/>
    <n v="6"/>
    <n v="0"/>
    <n v="0"/>
    <n v="0"/>
    <n v="0"/>
    <n v="0"/>
    <n v="0"/>
    <m/>
    <m/>
    <m/>
    <m/>
    <m/>
    <m/>
    <m/>
    <m/>
    <n v="5756024"/>
    <n v="4710886"/>
    <n v="5082512"/>
    <n v="4877290"/>
    <n v="8991651"/>
    <n v="8138959"/>
    <n v="3661173"/>
    <n v="1307315"/>
    <n v="0"/>
    <n v="390885"/>
    <m/>
    <m/>
    <n v="567"/>
    <n v="558"/>
    <n v="663"/>
    <n v="687"/>
    <n v="1216"/>
    <n v="1287"/>
    <n v="588"/>
    <n v="509"/>
    <n v="0"/>
    <n v="54"/>
    <n v="0"/>
    <n v="0"/>
    <n v="10151.717813051146"/>
    <n v="8442.4480286738344"/>
    <n v="7665.9306184012066"/>
    <n v="7099.4032023289665"/>
    <n v="7394.4498355263158"/>
    <n v="6323.977466977467"/>
    <n v="6226.4846938775509"/>
    <n v="2568.3988212180748"/>
    <n v="0"/>
    <n v="7238.6111111111113"/>
    <n v="0"/>
    <n v="0"/>
    <n v="91365.460317460311"/>
    <n v="75982.032258064515"/>
    <n v="68993.375565610855"/>
    <n v="63894.628820960701"/>
    <n v="66550.04851973684"/>
    <n v="56915.797202797199"/>
    <n v="56038.362244897959"/>
    <n v="23115.589390962672"/>
    <n v="0"/>
    <n v="65147.5"/>
    <n v="0"/>
    <n v="0"/>
    <n v="69685.695619490507"/>
    <n v="56534.095615996855"/>
    <n v="62"/>
    <n v="62"/>
    <n v="73"/>
    <n v="76"/>
    <n v="134"/>
    <n v="143"/>
    <n v="64"/>
    <n v="56"/>
    <n v="0"/>
    <n v="6"/>
    <n v="0"/>
    <n v="0"/>
    <n v="333"/>
    <n v="343"/>
    <n v="5664658.5396825392"/>
    <n v="4710886"/>
    <n v="5036516.4162895922"/>
    <n v="4855991.7903930135"/>
    <n v="8917706.5016447362"/>
    <n v="8138958.9999999991"/>
    <n v="3586455.1836734693"/>
    <n v="1294473.0058939096"/>
    <n v="0"/>
    <n v="390885"/>
    <n v="0"/>
    <n v="0"/>
    <n v="23205336.641290341"/>
    <n v="19391194.796286922"/>
  </r>
  <r>
    <x v="13"/>
    <s v="Texas A&amp;M University-Corpus Christi "/>
    <m/>
    <n v="224147"/>
    <x v="2"/>
    <n v="74"/>
    <n v="70"/>
    <n v="0"/>
    <n v="0"/>
    <n v="0"/>
    <n v="0"/>
    <n v="9"/>
    <n v="7"/>
    <n v="84"/>
    <n v="93"/>
    <n v="0"/>
    <n v="0"/>
    <n v="0"/>
    <n v="0"/>
    <n v="7"/>
    <n v="8"/>
    <n v="167"/>
    <n v="186"/>
    <n v="0"/>
    <n v="0"/>
    <n v="0"/>
    <n v="0"/>
    <n v="3"/>
    <n v="2"/>
    <n v="15"/>
    <n v="15"/>
    <n v="0"/>
    <n v="0"/>
    <n v="0"/>
    <n v="0"/>
    <n v="0"/>
    <n v="0"/>
    <n v="0"/>
    <n v="0"/>
    <n v="0"/>
    <n v="0"/>
    <n v="0"/>
    <n v="0"/>
    <n v="0"/>
    <n v="0"/>
    <m/>
    <m/>
    <m/>
    <m/>
    <m/>
    <m/>
    <m/>
    <m/>
    <n v="7905146"/>
    <n v="7573491"/>
    <n v="6423443"/>
    <n v="7480824"/>
    <n v="9661521"/>
    <n v="10624876"/>
    <n v="686038"/>
    <n v="639453"/>
    <n v="0"/>
    <n v="0"/>
    <m/>
    <m/>
    <n v="774"/>
    <n v="714"/>
    <n v="840"/>
    <n v="933"/>
    <n v="1539"/>
    <n v="1698"/>
    <n v="135"/>
    <n v="135"/>
    <n v="0"/>
    <n v="0"/>
    <n v="0"/>
    <n v="0"/>
    <n v="10213.3669250646"/>
    <n v="10607.13025210084"/>
    <n v="7646.9559523809521"/>
    <n v="8018.0321543408363"/>
    <n v="6277.7914230019496"/>
    <n v="6257.2885747938753"/>
    <n v="5081.7629629629628"/>
    <n v="4736.6888888888889"/>
    <n v="0"/>
    <n v="0"/>
    <n v="0"/>
    <n v="0"/>
    <n v="91920.302325581404"/>
    <n v="95464.172268907569"/>
    <n v="68822.603571428568"/>
    <n v="72162.289389067533"/>
    <n v="56500.122807017549"/>
    <n v="56315.597173144881"/>
    <n v="45735.866666666669"/>
    <n v="42630.2"/>
    <n v="0"/>
    <n v="0"/>
    <n v="0"/>
    <n v="0"/>
    <n v="67362.955139878104"/>
    <n v="67889.547930585148"/>
    <n v="83"/>
    <n v="77"/>
    <n v="91"/>
    <n v="101"/>
    <n v="170"/>
    <n v="188"/>
    <n v="15"/>
    <n v="15"/>
    <n v="0"/>
    <n v="0"/>
    <n v="0"/>
    <n v="0"/>
    <n v="359"/>
    <n v="381"/>
    <n v="7629385.0930232564"/>
    <n v="7350741.2647058824"/>
    <n v="6262856.9249999998"/>
    <n v="7288391.2282958208"/>
    <n v="9605020.8771929834"/>
    <n v="10587332.268551238"/>
    <n v="686038"/>
    <n v="639453"/>
    <n v="0"/>
    <n v="0"/>
    <n v="0"/>
    <n v="0"/>
    <n v="24183300.895216238"/>
    <n v="25865917.761552941"/>
  </r>
  <r>
    <x v="13"/>
    <s v="Texas A&amp;M University-Kingsville"/>
    <m/>
    <n v="228705"/>
    <x v="2"/>
    <n v="76"/>
    <n v="79"/>
    <n v="0"/>
    <n v="0"/>
    <n v="0"/>
    <n v="0"/>
    <n v="27"/>
    <n v="25"/>
    <n v="108"/>
    <n v="140"/>
    <n v="0"/>
    <n v="0"/>
    <n v="0"/>
    <n v="0"/>
    <n v="9"/>
    <n v="8"/>
    <n v="190"/>
    <n v="194"/>
    <n v="0"/>
    <n v="0"/>
    <n v="0"/>
    <n v="0"/>
    <n v="4"/>
    <n v="5"/>
    <n v="0"/>
    <n v="16"/>
    <n v="0"/>
    <n v="0"/>
    <n v="0"/>
    <n v="0"/>
    <n v="0"/>
    <n v="0"/>
    <n v="71"/>
    <n v="88"/>
    <n v="0"/>
    <n v="0"/>
    <n v="0"/>
    <n v="0"/>
    <n v="1"/>
    <n v="0"/>
    <m/>
    <m/>
    <m/>
    <m/>
    <m/>
    <m/>
    <m/>
    <m/>
    <n v="9147471"/>
    <n v="9184114"/>
    <n v="8381553"/>
    <n v="10364843"/>
    <n v="12150877"/>
    <n v="12421970"/>
    <n v="0"/>
    <n v="282000"/>
    <n v="3561549"/>
    <n v="3245750"/>
    <m/>
    <m/>
    <n v="1008"/>
    <n v="1011"/>
    <n v="1080"/>
    <n v="1356"/>
    <n v="1758"/>
    <n v="1806"/>
    <n v="0"/>
    <n v="144"/>
    <n v="651"/>
    <n v="792"/>
    <n v="0"/>
    <n v="0"/>
    <n v="9074.8720238095229"/>
    <n v="9084.1879327398619"/>
    <n v="7760.6972222222221"/>
    <n v="7643.6895280235985"/>
    <n v="6911.7616609783845"/>
    <n v="6878.1672203765229"/>
    <n v="0"/>
    <n v="1958.3333333333333"/>
    <n v="5470.8894009216592"/>
    <n v="4098.1691919191917"/>
    <n v="0"/>
    <n v="0"/>
    <n v="81673.84821428571"/>
    <n v="81757.691394658759"/>
    <n v="69846.274999999994"/>
    <n v="68793.20575221238"/>
    <n v="62205.854948805463"/>
    <n v="61903.504983388702"/>
    <n v="0"/>
    <n v="17625"/>
    <n v="49238.004608294934"/>
    <n v="36883.522727272728"/>
    <n v="0"/>
    <n v="0"/>
    <n v="66249.98504719531"/>
    <n v="62217.552879398725"/>
    <n v="103"/>
    <n v="104"/>
    <n v="117"/>
    <n v="148"/>
    <n v="194"/>
    <n v="199"/>
    <n v="0"/>
    <n v="16"/>
    <n v="72"/>
    <n v="88"/>
    <n v="0"/>
    <n v="0"/>
    <n v="486"/>
    <n v="555"/>
    <n v="8412406.3660714272"/>
    <n v="8502799.905044511"/>
    <n v="8172014.1749999989"/>
    <n v="10181394.451327432"/>
    <n v="12067935.86006826"/>
    <n v="12318797.491694352"/>
    <n v="0"/>
    <n v="282000"/>
    <n v="3545136.3317972352"/>
    <n v="3245750"/>
    <n v="0"/>
    <n v="0"/>
    <n v="32197492.732936922"/>
    <n v="34530741.848066293"/>
  </r>
  <r>
    <x v="13"/>
    <s v="Texas Southern University "/>
    <m/>
    <n v="229063"/>
    <x v="2"/>
    <n v="25"/>
    <n v="21"/>
    <n v="0"/>
    <n v="0"/>
    <n v="1"/>
    <n v="1"/>
    <n v="94"/>
    <n v="88"/>
    <n v="37"/>
    <n v="32"/>
    <n v="0"/>
    <n v="0"/>
    <n v="0"/>
    <n v="0"/>
    <n v="81"/>
    <n v="81"/>
    <n v="21"/>
    <n v="17"/>
    <n v="0"/>
    <n v="0"/>
    <n v="0"/>
    <n v="0"/>
    <n v="37"/>
    <n v="38"/>
    <n v="3"/>
    <n v="3"/>
    <n v="0"/>
    <n v="0"/>
    <n v="0"/>
    <n v="0"/>
    <n v="6"/>
    <n v="5"/>
    <n v="49"/>
    <n v="43"/>
    <n v="0"/>
    <n v="0"/>
    <n v="0"/>
    <n v="0"/>
    <n v="70"/>
    <n v="93"/>
    <m/>
    <m/>
    <m/>
    <m/>
    <m/>
    <m/>
    <m/>
    <m/>
    <n v="14406452"/>
    <n v="13448533"/>
    <n v="10830482"/>
    <n v="10339976"/>
    <n v="3900507"/>
    <n v="3745350"/>
    <n v="467455"/>
    <n v="414431"/>
    <n v="6257007"/>
    <n v="6119236"/>
    <m/>
    <m/>
    <n v="1364"/>
    <n v="1256"/>
    <n v="1305"/>
    <n v="1260"/>
    <n v="633"/>
    <n v="609"/>
    <n v="99"/>
    <n v="87"/>
    <n v="1281"/>
    <n v="1503"/>
    <n v="0"/>
    <n v="0"/>
    <n v="10561.914956011729"/>
    <n v="10707.430732484076"/>
    <n v="8299.2199233716474"/>
    <n v="8206.3301587301594"/>
    <n v="6161.9383886255928"/>
    <n v="6150"/>
    <n v="4721.7676767676767"/>
    <n v="4763.5747126436781"/>
    <n v="4884.4707259953166"/>
    <n v="4071.3479707252163"/>
    <n v="0"/>
    <n v="0"/>
    <n v="95057.234604105557"/>
    <n v="96366.876592356683"/>
    <n v="74692.979310344832"/>
    <n v="73856.971428571429"/>
    <n v="55457.445497630339"/>
    <n v="55350"/>
    <n v="42495.909090909088"/>
    <n v="42872.172413793101"/>
    <n v="43960.236533957846"/>
    <n v="36642.13173652695"/>
    <n v="0"/>
    <n v="0"/>
    <n v="68516.280375790288"/>
    <n v="64731.638606791028"/>
    <n v="120"/>
    <n v="110"/>
    <n v="118"/>
    <n v="113"/>
    <n v="58"/>
    <n v="55"/>
    <n v="9"/>
    <n v="8"/>
    <n v="119"/>
    <n v="136"/>
    <n v="0"/>
    <n v="0"/>
    <n v="424"/>
    <n v="422"/>
    <n v="11406868.152492667"/>
    <n v="10600356.425159235"/>
    <n v="8813771.5586206894"/>
    <n v="8345837.7714285711"/>
    <n v="3216531.8388625598"/>
    <n v="3044250"/>
    <n v="382463.18181818177"/>
    <n v="342977.37931034481"/>
    <n v="5231268.1475409837"/>
    <n v="4983329.9161676653"/>
    <n v="0"/>
    <n v="0"/>
    <n v="29050902.879335083"/>
    <n v="27316751.492065813"/>
  </r>
  <r>
    <x v="13"/>
    <s v="Texas State University"/>
    <s v="Met the criteria for Four-Year 2 in 2014-15."/>
    <n v="228459"/>
    <x v="2"/>
    <n v="242"/>
    <n v="241"/>
    <n v="0"/>
    <n v="0"/>
    <n v="0"/>
    <n v="0"/>
    <n v="29"/>
    <n v="32"/>
    <n v="234"/>
    <n v="250"/>
    <n v="0"/>
    <n v="0"/>
    <n v="0"/>
    <n v="0"/>
    <n v="10"/>
    <n v="19"/>
    <n v="218"/>
    <n v="186"/>
    <n v="0"/>
    <n v="0"/>
    <n v="0"/>
    <n v="0"/>
    <n v="0"/>
    <n v="18"/>
    <n v="1"/>
    <n v="2"/>
    <n v="0"/>
    <n v="0"/>
    <n v="0"/>
    <n v="0"/>
    <n v="0"/>
    <n v="0"/>
    <n v="397"/>
    <n v="398"/>
    <n v="0"/>
    <n v="0"/>
    <n v="0"/>
    <n v="0"/>
    <n v="1"/>
    <n v="33"/>
    <m/>
    <m/>
    <m/>
    <m/>
    <m/>
    <m/>
    <m/>
    <m/>
    <n v="26529196"/>
    <n v="28191168"/>
    <n v="18632478"/>
    <n v="21146446"/>
    <n v="14408911"/>
    <n v="13846319"/>
    <n v="60926"/>
    <n v="63009"/>
    <n v="17968727"/>
    <n v="19522563"/>
    <m/>
    <m/>
    <n v="2526"/>
    <n v="2553"/>
    <n v="2226"/>
    <n v="2478"/>
    <n v="1962"/>
    <n v="1890"/>
    <n v="9"/>
    <n v="18"/>
    <n v="3585"/>
    <n v="3978"/>
    <n v="0"/>
    <n v="0"/>
    <n v="10502.452889944576"/>
    <n v="11042.368977673326"/>
    <n v="8370.3854447439353"/>
    <n v="8533.6747376916865"/>
    <n v="7343.9913353720694"/>
    <n v="7326.0947089947094"/>
    <n v="6769.5555555555557"/>
    <n v="3500.5"/>
    <n v="5012.1972105997211"/>
    <n v="4907.6327300150833"/>
    <n v="0"/>
    <n v="0"/>
    <n v="94522.076009501179"/>
    <n v="99381.320799059933"/>
    <n v="75333.469002695419"/>
    <n v="76803.072639225182"/>
    <n v="66095.922018348618"/>
    <n v="65934.85238095239"/>
    <n v="60926"/>
    <n v="31504.5"/>
    <n v="45109.774895397488"/>
    <n v="44168.694570135747"/>
    <n v="0"/>
    <n v="0"/>
    <n v="67509.166469611926"/>
    <n v="68143.81116500232"/>
    <n v="271"/>
    <n v="273"/>
    <n v="244"/>
    <n v="269"/>
    <n v="218"/>
    <n v="204"/>
    <n v="1"/>
    <n v="2"/>
    <n v="398"/>
    <n v="431"/>
    <n v="0"/>
    <n v="0"/>
    <n v="1132"/>
    <n v="1179"/>
    <n v="25615482.598574821"/>
    <n v="27131100.578143362"/>
    <n v="18381366.436657682"/>
    <n v="20660026.539951574"/>
    <n v="14408910.999999998"/>
    <n v="13450709.885714287"/>
    <n v="60926"/>
    <n v="63009"/>
    <n v="17953690.4083682"/>
    <n v="19036707.359728508"/>
    <n v="0"/>
    <n v="0"/>
    <n v="76420376.443600699"/>
    <n v="80341553.363537729"/>
  </r>
  <r>
    <x v="13"/>
    <s v="University of Houston-Clear Lake "/>
    <m/>
    <n v="225414"/>
    <x v="2"/>
    <n v="47"/>
    <n v="51"/>
    <n v="0"/>
    <n v="0"/>
    <n v="0"/>
    <n v="0"/>
    <n v="0"/>
    <n v="0"/>
    <n v="92"/>
    <n v="102"/>
    <n v="0"/>
    <n v="0"/>
    <n v="0"/>
    <n v="0"/>
    <n v="0"/>
    <n v="0"/>
    <n v="67"/>
    <n v="76"/>
    <n v="0"/>
    <n v="0"/>
    <n v="0"/>
    <n v="0"/>
    <n v="0"/>
    <n v="0"/>
    <n v="0"/>
    <n v="0"/>
    <n v="0"/>
    <n v="0"/>
    <n v="0"/>
    <n v="0"/>
    <n v="0"/>
    <n v="0"/>
    <n v="41"/>
    <n v="42"/>
    <n v="0"/>
    <n v="0"/>
    <n v="0"/>
    <n v="0"/>
    <n v="3"/>
    <n v="3"/>
    <m/>
    <m/>
    <m/>
    <m/>
    <m/>
    <m/>
    <m/>
    <m/>
    <n v="4436848"/>
    <n v="4844672"/>
    <n v="6917859"/>
    <n v="7875332"/>
    <n v="4321276"/>
    <n v="4995227"/>
    <n v="0"/>
    <n v="0"/>
    <n v="2332874"/>
    <n v="2541464"/>
    <m/>
    <m/>
    <n v="423"/>
    <n v="459"/>
    <n v="828"/>
    <n v="918"/>
    <n v="603"/>
    <n v="684"/>
    <n v="0"/>
    <n v="0"/>
    <n v="405"/>
    <n v="414"/>
    <n v="0"/>
    <n v="0"/>
    <n v="10489.002364066193"/>
    <n v="10554.840958605664"/>
    <n v="8354.902173913044"/>
    <n v="8578.7930283224396"/>
    <n v="7166.295190713101"/>
    <n v="7302.9634502923973"/>
    <n v="0"/>
    <n v="0"/>
    <n v="5760.1827160493831"/>
    <n v="6138.8019323671497"/>
    <n v="0"/>
    <n v="0"/>
    <n v="94401.02127659574"/>
    <n v="94993.568627450979"/>
    <n v="75194.119565217392"/>
    <n v="77209.137254901958"/>
    <n v="64496.656716417907"/>
    <n v="65726.671052631573"/>
    <n v="0"/>
    <n v="0"/>
    <n v="51841.64444444445"/>
    <n v="55249.217391304344"/>
    <n v="0"/>
    <n v="0"/>
    <n v="71828.061422222221"/>
    <n v="73727.904316090135"/>
    <n v="47"/>
    <n v="51"/>
    <n v="92"/>
    <n v="102"/>
    <n v="67"/>
    <n v="76"/>
    <n v="0"/>
    <n v="0"/>
    <n v="44"/>
    <n v="45"/>
    <n v="0"/>
    <n v="0"/>
    <n v="250"/>
    <n v="274"/>
    <n v="4436848"/>
    <n v="4844672"/>
    <n v="6917859"/>
    <n v="7875332"/>
    <n v="4321276"/>
    <n v="4995227"/>
    <n v="0"/>
    <n v="0"/>
    <n v="2281032.3555555558"/>
    <n v="2486214.7826086953"/>
    <n v="0"/>
    <n v="0"/>
    <n v="17957015.355555557"/>
    <n v="20201445.782608695"/>
  </r>
  <r>
    <x v="13"/>
    <s v="University of Texas at Brownsville"/>
    <m/>
    <n v="227377"/>
    <x v="2"/>
    <n v="46"/>
    <n v="34"/>
    <n v="0"/>
    <n v="0"/>
    <n v="0"/>
    <n v="0"/>
    <n v="7"/>
    <n v="8"/>
    <n v="92"/>
    <n v="88"/>
    <n v="0"/>
    <n v="0"/>
    <n v="0"/>
    <n v="0"/>
    <n v="0"/>
    <n v="12"/>
    <n v="56"/>
    <n v="39"/>
    <n v="0"/>
    <n v="0"/>
    <n v="0"/>
    <n v="0"/>
    <n v="0"/>
    <n v="19"/>
    <n v="0"/>
    <n v="8"/>
    <n v="0"/>
    <n v="0"/>
    <n v="0"/>
    <n v="0"/>
    <n v="0"/>
    <n v="4"/>
    <n v="108"/>
    <n v="171"/>
    <n v="0"/>
    <n v="0"/>
    <n v="0"/>
    <n v="0"/>
    <n v="21"/>
    <n v="29"/>
    <m/>
    <m/>
    <m/>
    <m/>
    <m/>
    <m/>
    <m/>
    <m/>
    <n v="4385521"/>
    <n v="3749999"/>
    <n v="6378703"/>
    <n v="7188352"/>
    <n v="3367622"/>
    <n v="3585580"/>
    <n v="0"/>
    <n v="1043893"/>
    <n v="7266449"/>
    <n v="7352888"/>
    <m/>
    <m/>
    <n v="498"/>
    <n v="402"/>
    <n v="828"/>
    <n v="936"/>
    <n v="504"/>
    <n v="579"/>
    <n v="0"/>
    <n v="120"/>
    <n v="1224"/>
    <n v="1887"/>
    <n v="0"/>
    <n v="0"/>
    <n v="8806.2670682730932"/>
    <n v="9328.3557213930344"/>
    <n v="7703.7475845410627"/>
    <n v="7679.863247863248"/>
    <n v="6681.7896825396829"/>
    <n v="6192.7115716753024"/>
    <n v="0"/>
    <n v="8699.1083333333336"/>
    <n v="5936.6413398692812"/>
    <n v="3896.6020137784844"/>
    <n v="0"/>
    <n v="0"/>
    <n v="79256.403614457842"/>
    <n v="83955.201492537308"/>
    <n v="69333.728260869568"/>
    <n v="69118.769230769234"/>
    <n v="60136.107142857145"/>
    <n v="55734.404145077722"/>
    <n v="0"/>
    <n v="78291.975000000006"/>
    <n v="53429.772058823532"/>
    <n v="35069.418124006363"/>
    <n v="0"/>
    <n v="0"/>
    <n v="63149.560567134846"/>
    <n v="52485.383861600174"/>
    <n v="53"/>
    <n v="42"/>
    <n v="92"/>
    <n v="100"/>
    <n v="56"/>
    <n v="58"/>
    <n v="0"/>
    <n v="12"/>
    <n v="129"/>
    <n v="200"/>
    <n v="0"/>
    <n v="0"/>
    <n v="330"/>
    <n v="412"/>
    <n v="4200589.3915662654"/>
    <n v="3526118.4626865671"/>
    <n v="6378703"/>
    <n v="6911876.923076923"/>
    <n v="3367622"/>
    <n v="3232595.4404145079"/>
    <n v="0"/>
    <n v="939503.70000000007"/>
    <n v="6892440.5955882352"/>
    <n v="7013883.6248012725"/>
    <n v="0"/>
    <n v="0"/>
    <n v="20839354.987154499"/>
    <n v="21623978.150979273"/>
  </r>
  <r>
    <x v="13"/>
    <s v="University of Texas at Tyler"/>
    <m/>
    <n v="228802"/>
    <x v="2"/>
    <n v="49"/>
    <n v="53"/>
    <n v="0"/>
    <n v="0"/>
    <n v="0"/>
    <n v="0"/>
    <n v="0"/>
    <n v="0"/>
    <n v="68"/>
    <n v="73"/>
    <n v="0"/>
    <n v="0"/>
    <n v="0"/>
    <n v="0"/>
    <n v="0"/>
    <n v="0"/>
    <n v="79"/>
    <n v="95"/>
    <n v="0"/>
    <n v="0"/>
    <n v="0"/>
    <n v="0"/>
    <n v="0"/>
    <n v="0"/>
    <n v="44"/>
    <n v="51"/>
    <n v="0"/>
    <n v="0"/>
    <n v="0"/>
    <n v="0"/>
    <n v="0"/>
    <n v="0"/>
    <n v="54"/>
    <n v="67"/>
    <n v="0"/>
    <n v="0"/>
    <n v="0"/>
    <n v="0"/>
    <n v="0"/>
    <n v="0"/>
    <m/>
    <m/>
    <m/>
    <m/>
    <m/>
    <m/>
    <m/>
    <m/>
    <n v="4536921"/>
    <n v="5188116"/>
    <n v="4811304"/>
    <n v="5442818"/>
    <n v="5168250"/>
    <n v="6477410"/>
    <n v="2261313"/>
    <n v="2720883"/>
    <n v="2514441"/>
    <n v="2684753"/>
    <m/>
    <m/>
    <n v="441"/>
    <n v="477"/>
    <n v="612"/>
    <n v="657"/>
    <n v="711"/>
    <n v="855"/>
    <n v="396"/>
    <n v="459"/>
    <n v="486"/>
    <n v="603"/>
    <n v="0"/>
    <n v="0"/>
    <n v="10287.802721088436"/>
    <n v="10876.553459119497"/>
    <n v="7861.6078431372553"/>
    <n v="8284.3500761035011"/>
    <n v="7268.9873417721519"/>
    <n v="7575.918128654971"/>
    <n v="5710.386363636364"/>
    <n v="5927.8496732026142"/>
    <n v="5173.7469135802467"/>
    <n v="4452.3266998341624"/>
    <n v="0"/>
    <n v="0"/>
    <n v="92590.224489795917"/>
    <n v="97888.981132075482"/>
    <n v="70754.470588235301"/>
    <n v="74559.150684931505"/>
    <n v="65420.886075949369"/>
    <n v="68183.263157894733"/>
    <n v="51393.477272727279"/>
    <n v="53350.647058823524"/>
    <n v="46563.722222222219"/>
    <n v="40070.940298507463"/>
    <n v="0"/>
    <n v="0"/>
    <n v="65619.826530612248"/>
    <n v="66412.920353982307"/>
    <n v="49"/>
    <n v="53"/>
    <n v="68"/>
    <n v="73"/>
    <n v="79"/>
    <n v="95"/>
    <n v="44"/>
    <n v="51"/>
    <n v="54"/>
    <n v="67"/>
    <n v="0"/>
    <n v="0"/>
    <n v="294"/>
    <n v="339"/>
    <n v="4536921"/>
    <n v="5188116.0000000009"/>
    <n v="4811304"/>
    <n v="5442818"/>
    <n v="5168250"/>
    <n v="6477410"/>
    <n v="2261313.0000000005"/>
    <n v="2720882.9999999995"/>
    <n v="2514441"/>
    <n v="2684753"/>
    <n v="0"/>
    <n v="0"/>
    <n v="19292229"/>
    <n v="22513980.000000004"/>
  </r>
  <r>
    <x v="13"/>
    <s v="University of Texas of the Permian Basin"/>
    <m/>
    <n v="229018"/>
    <x v="2"/>
    <n v="22"/>
    <n v="18"/>
    <n v="0"/>
    <n v="0"/>
    <n v="0"/>
    <n v="0"/>
    <n v="0"/>
    <n v="0"/>
    <n v="38"/>
    <n v="41"/>
    <n v="0"/>
    <n v="0"/>
    <n v="0"/>
    <n v="0"/>
    <n v="0"/>
    <n v="0"/>
    <n v="28"/>
    <n v="29"/>
    <n v="0"/>
    <n v="0"/>
    <n v="0"/>
    <n v="0"/>
    <n v="0"/>
    <n v="0"/>
    <n v="0"/>
    <n v="2"/>
    <n v="0"/>
    <n v="0"/>
    <n v="0"/>
    <n v="0"/>
    <n v="0"/>
    <n v="0"/>
    <n v="30"/>
    <n v="31"/>
    <n v="0"/>
    <n v="0"/>
    <n v="0"/>
    <n v="0"/>
    <n v="0"/>
    <n v="0"/>
    <m/>
    <m/>
    <m/>
    <m/>
    <m/>
    <m/>
    <m/>
    <m/>
    <n v="1775530"/>
    <n v="1522083"/>
    <n v="2818010"/>
    <n v="3046000"/>
    <n v="1700018"/>
    <n v="1819647"/>
    <n v="0"/>
    <n v="113680"/>
    <n v="1349047"/>
    <n v="1420704"/>
    <m/>
    <m/>
    <n v="198"/>
    <n v="162"/>
    <n v="342"/>
    <n v="369"/>
    <n v="252"/>
    <n v="261"/>
    <n v="0"/>
    <n v="18"/>
    <n v="270"/>
    <n v="279"/>
    <n v="0"/>
    <n v="0"/>
    <n v="8967.3232323232314"/>
    <n v="9395.5740740740748"/>
    <n v="8239.7953216374262"/>
    <n v="8254.7425474254742"/>
    <n v="6746.1031746031749"/>
    <n v="6971.8275862068967"/>
    <n v="0"/>
    <n v="6315.5555555555557"/>
    <n v="4996.4703703703708"/>
    <n v="5092.1290322580644"/>
    <n v="0"/>
    <n v="0"/>
    <n v="80705.909090909088"/>
    <n v="84560.166666666672"/>
    <n v="74158.15789473684"/>
    <n v="74292.682926829264"/>
    <n v="60714.928571428572"/>
    <n v="62746.448275862072"/>
    <n v="0"/>
    <n v="56840"/>
    <n v="44968.233333333337"/>
    <n v="45829.161290322576"/>
    <n v="0"/>
    <n v="0"/>
    <n v="64767.838983050846"/>
    <n v="65472.016528925618"/>
    <n v="22"/>
    <n v="18"/>
    <n v="38"/>
    <n v="41"/>
    <n v="28"/>
    <n v="29"/>
    <n v="0"/>
    <n v="2"/>
    <n v="30"/>
    <n v="31"/>
    <n v="0"/>
    <n v="0"/>
    <n v="118"/>
    <n v="121"/>
    <n v="1775530"/>
    <n v="1522083"/>
    <n v="2818010"/>
    <n v="3046000"/>
    <n v="1700018"/>
    <n v="1819647"/>
    <n v="0"/>
    <n v="113680"/>
    <n v="1349047"/>
    <n v="1420703.9999999998"/>
    <n v="0"/>
    <n v="0"/>
    <n v="7642605"/>
    <n v="7922114"/>
  </r>
  <r>
    <x v="13"/>
    <s v="University of Texas-Pan American"/>
    <m/>
    <n v="227368"/>
    <x v="2"/>
    <n v="104"/>
    <n v="108"/>
    <n v="0"/>
    <n v="0"/>
    <n v="0"/>
    <n v="0"/>
    <n v="1"/>
    <n v="0"/>
    <n v="179"/>
    <n v="171"/>
    <n v="0"/>
    <n v="0"/>
    <n v="0"/>
    <n v="0"/>
    <n v="1"/>
    <n v="0"/>
    <n v="177"/>
    <n v="183"/>
    <n v="0"/>
    <n v="0"/>
    <n v="0"/>
    <n v="0"/>
    <n v="3"/>
    <n v="0"/>
    <n v="0"/>
    <n v="0"/>
    <n v="0"/>
    <n v="0"/>
    <n v="0"/>
    <n v="0"/>
    <n v="0"/>
    <n v="0"/>
    <n v="215"/>
    <n v="205"/>
    <n v="0"/>
    <n v="0"/>
    <n v="0"/>
    <n v="0"/>
    <n v="10"/>
    <n v="0"/>
    <m/>
    <m/>
    <m/>
    <m/>
    <m/>
    <m/>
    <m/>
    <m/>
    <n v="9895150"/>
    <n v="10263452"/>
    <n v="13025455"/>
    <n v="12443109"/>
    <n v="12661061"/>
    <n v="13122227"/>
    <n v="0"/>
    <n v="0"/>
    <n v="11658630"/>
    <n v="11333678"/>
    <m/>
    <m/>
    <n v="948"/>
    <n v="972"/>
    <n v="1623"/>
    <n v="1539"/>
    <n v="1629"/>
    <n v="1647"/>
    <n v="0"/>
    <n v="0"/>
    <n v="2055"/>
    <n v="1845"/>
    <n v="0"/>
    <n v="0"/>
    <n v="10437.92194092827"/>
    <n v="10559.106995884773"/>
    <n v="8025.542205791744"/>
    <n v="8085.1910331384015"/>
    <n v="7772.2903621853902"/>
    <n v="7967.3509411050391"/>
    <n v="0"/>
    <n v="0"/>
    <n v="5673.2992700729928"/>
    <n v="6142.9149051490513"/>
    <n v="0"/>
    <n v="0"/>
    <n v="93941.297468354431"/>
    <n v="95031.962962962949"/>
    <n v="72229.879852125698"/>
    <n v="72766.719298245618"/>
    <n v="69950.613259668506"/>
    <n v="71706.158469945352"/>
    <n v="0"/>
    <n v="0"/>
    <n v="51059.693430656938"/>
    <n v="55286.234146341463"/>
    <n v="0"/>
    <n v="0"/>
    <n v="68035.878284344901"/>
    <n v="70708.344827586203"/>
    <n v="105"/>
    <n v="108"/>
    <n v="180"/>
    <n v="171"/>
    <n v="180"/>
    <n v="183"/>
    <n v="0"/>
    <n v="0"/>
    <n v="225"/>
    <n v="205"/>
    <n v="0"/>
    <n v="0"/>
    <n v="690"/>
    <n v="667"/>
    <n v="9863836.234177215"/>
    <n v="10263451.999999998"/>
    <n v="13001378.373382626"/>
    <n v="12443109"/>
    <n v="12591110.386740331"/>
    <n v="13122227"/>
    <n v="0"/>
    <n v="0"/>
    <n v="11488431.021897811"/>
    <n v="11333678"/>
    <n v="0"/>
    <n v="0"/>
    <n v="46944756.016197979"/>
    <n v="47162466"/>
  </r>
  <r>
    <x v="13"/>
    <s v="West Texas A&amp;M University"/>
    <m/>
    <n v="229814"/>
    <x v="2"/>
    <n v="46"/>
    <n v="47"/>
    <n v="0"/>
    <n v="0"/>
    <n v="0"/>
    <n v="0"/>
    <n v="19"/>
    <n v="6"/>
    <n v="58"/>
    <n v="57"/>
    <n v="0"/>
    <n v="0"/>
    <n v="0"/>
    <n v="0"/>
    <n v="3"/>
    <n v="6"/>
    <n v="76"/>
    <n v="78"/>
    <n v="0"/>
    <n v="0"/>
    <n v="0"/>
    <n v="0"/>
    <n v="8"/>
    <n v="8"/>
    <n v="66"/>
    <n v="79"/>
    <n v="1"/>
    <n v="1"/>
    <n v="0"/>
    <n v="0"/>
    <n v="6"/>
    <n v="3"/>
    <n v="0"/>
    <n v="0"/>
    <n v="0"/>
    <n v="0"/>
    <n v="0"/>
    <n v="0"/>
    <n v="0"/>
    <n v="0"/>
    <m/>
    <m/>
    <m/>
    <m/>
    <m/>
    <m/>
    <m/>
    <m/>
    <n v="6142454"/>
    <n v="4662819"/>
    <n v="4317096"/>
    <n v="4709583"/>
    <n v="5385720"/>
    <n v="5541191"/>
    <n v="3700406"/>
    <n v="4701382"/>
    <n v="0"/>
    <n v="0"/>
    <m/>
    <m/>
    <n v="642"/>
    <n v="495"/>
    <n v="558"/>
    <n v="585"/>
    <n v="780"/>
    <n v="798"/>
    <n v="676"/>
    <n v="757"/>
    <n v="0"/>
    <n v="0"/>
    <n v="0"/>
    <n v="0"/>
    <n v="9567.6853582554522"/>
    <n v="9419.8363636363629"/>
    <n v="7736.7311827956992"/>
    <n v="8050.5692307692307"/>
    <n v="6904.7692307692305"/>
    <n v="6943.8483709273187"/>
    <n v="5473.9733727810653"/>
    <n v="6210.544253632761"/>
    <n v="0"/>
    <n v="0"/>
    <n v="0"/>
    <n v="0"/>
    <n v="86109.168224299065"/>
    <n v="84778.527272727268"/>
    <n v="69630.580645161288"/>
    <n v="72455.123076923075"/>
    <n v="62142.923076923078"/>
    <n v="62494.63533834587"/>
    <n v="49265.76035502959"/>
    <n v="55894.898282694849"/>
    <n v="0"/>
    <n v="0"/>
    <n v="0"/>
    <n v="0"/>
    <n v="65939.814128314407"/>
    <n v="66918.420687235499"/>
    <n v="65"/>
    <n v="53"/>
    <n v="61"/>
    <n v="63"/>
    <n v="84"/>
    <n v="86"/>
    <n v="73"/>
    <n v="83"/>
    <n v="0"/>
    <n v="0"/>
    <n v="0"/>
    <n v="0"/>
    <n v="283"/>
    <n v="285"/>
    <n v="5597095.9345794395"/>
    <n v="4493261.9454545453"/>
    <n v="4247465.4193548383"/>
    <n v="4564672.7538461536"/>
    <n v="5220005.538461539"/>
    <n v="5374538.6390977446"/>
    <n v="3596400.5059171598"/>
    <n v="4639276.557463672"/>
    <n v="0"/>
    <n v="0"/>
    <n v="0"/>
    <n v="0"/>
    <n v="18660967.398312978"/>
    <n v="19071749.895862117"/>
  </r>
  <r>
    <x v="13"/>
    <s v="Texas A &amp; M University - Central Texas"/>
    <s v="Met the criteria for Four-Year 3 in 2014-15."/>
    <n v="483036"/>
    <x v="3"/>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A&amp;M -Texarkana"/>
    <s v="Met the criteria for Four-Year 3 in 2014-15."/>
    <n v="224545"/>
    <x v="3"/>
    <n v="20"/>
    <n v="17"/>
    <n v="0"/>
    <n v="0"/>
    <n v="0"/>
    <n v="0"/>
    <n v="3"/>
    <n v="4"/>
    <n v="20"/>
    <n v="22"/>
    <n v="0"/>
    <n v="0"/>
    <n v="0"/>
    <n v="0"/>
    <n v="1"/>
    <n v="2"/>
    <n v="21"/>
    <n v="20"/>
    <n v="0"/>
    <n v="0"/>
    <n v="0"/>
    <n v="0"/>
    <n v="1"/>
    <n v="1"/>
    <n v="7"/>
    <n v="10"/>
    <n v="0"/>
    <n v="0"/>
    <n v="0"/>
    <n v="0"/>
    <n v="1"/>
    <n v="0"/>
    <n v="0"/>
    <n v="1"/>
    <n v="0"/>
    <n v="0"/>
    <n v="0"/>
    <n v="0"/>
    <n v="0"/>
    <n v="0"/>
    <m/>
    <m/>
    <m/>
    <m/>
    <m/>
    <m/>
    <m/>
    <m/>
    <n v="2234443"/>
    <n v="2186421"/>
    <n v="1473472"/>
    <n v="1806153"/>
    <n v="1364694"/>
    <n v="1398168"/>
    <n v="434704"/>
    <n v="532957"/>
    <n v="0"/>
    <n v="70000"/>
    <m/>
    <m/>
    <n v="216"/>
    <n v="201"/>
    <n v="192"/>
    <n v="222"/>
    <n v="201"/>
    <n v="192"/>
    <n v="75"/>
    <n v="90"/>
    <n v="0"/>
    <n v="9"/>
    <n v="0"/>
    <n v="0"/>
    <n v="10344.643518518518"/>
    <n v="10877.716417910447"/>
    <n v="7674.333333333333"/>
    <n v="8135.8243243243242"/>
    <n v="6789.5223880597014"/>
    <n v="7282.125"/>
    <n v="5796.0533333333333"/>
    <n v="5921.7444444444445"/>
    <n v="0"/>
    <n v="7777.7777777777774"/>
    <n v="0"/>
    <n v="0"/>
    <n v="93101.791666666657"/>
    <n v="97899.447761194024"/>
    <n v="69069"/>
    <n v="73222.41891891892"/>
    <n v="61105.701492537315"/>
    <n v="65539.125"/>
    <n v="52164.479999999996"/>
    <n v="53295.7"/>
    <n v="0"/>
    <n v="70000"/>
    <n v="0"/>
    <n v="0"/>
    <n v="72343.668664448021"/>
    <n v="75227.338727780894"/>
    <n v="23"/>
    <n v="21"/>
    <n v="21"/>
    <n v="24"/>
    <n v="22"/>
    <n v="21"/>
    <n v="8"/>
    <n v="10"/>
    <n v="0"/>
    <n v="1"/>
    <n v="0"/>
    <n v="0"/>
    <n v="74"/>
    <n v="77"/>
    <n v="2141341.208333333"/>
    <n v="2055888.4029850746"/>
    <n v="1450449"/>
    <n v="1757338.054054054"/>
    <n v="1344325.4328358208"/>
    <n v="1376321.625"/>
    <n v="417315.83999999997"/>
    <n v="532957"/>
    <n v="0"/>
    <n v="70000"/>
    <n v="0"/>
    <n v="0"/>
    <n v="5353431.4811691539"/>
    <n v="5792505.082039129"/>
  </r>
  <r>
    <x v="13"/>
    <s v="University of Houston-Victoria"/>
    <s v="Met the criteria for Four-Year 3 in 2014-15."/>
    <n v="225502"/>
    <x v="3"/>
    <n v="16"/>
    <n v="22"/>
    <n v="0"/>
    <n v="0"/>
    <n v="0"/>
    <n v="0"/>
    <n v="0"/>
    <n v="0"/>
    <n v="30"/>
    <n v="28"/>
    <n v="0"/>
    <n v="0"/>
    <n v="0"/>
    <n v="0"/>
    <n v="0"/>
    <n v="0"/>
    <n v="35"/>
    <n v="39"/>
    <n v="0"/>
    <n v="0"/>
    <n v="0"/>
    <n v="0"/>
    <n v="0"/>
    <n v="0"/>
    <n v="7"/>
    <n v="6"/>
    <n v="0"/>
    <n v="0"/>
    <n v="0"/>
    <n v="0"/>
    <n v="0"/>
    <n v="0"/>
    <n v="35"/>
    <n v="34"/>
    <n v="0"/>
    <n v="0"/>
    <n v="0"/>
    <n v="0"/>
    <n v="0"/>
    <n v="0"/>
    <m/>
    <m/>
    <m/>
    <m/>
    <m/>
    <m/>
    <m/>
    <m/>
    <n v="1441276"/>
    <n v="2092384"/>
    <n v="2558355"/>
    <n v="2311633"/>
    <n v="2525991"/>
    <n v="1909718"/>
    <n v="339061"/>
    <n v="289084"/>
    <n v="2065526"/>
    <n v="1904134"/>
    <m/>
    <m/>
    <n v="144"/>
    <n v="198"/>
    <n v="270"/>
    <n v="252"/>
    <n v="315"/>
    <n v="351"/>
    <n v="63"/>
    <n v="54"/>
    <n v="315"/>
    <n v="306"/>
    <n v="0"/>
    <n v="0"/>
    <n v="10008.861111111111"/>
    <n v="10567.595959595959"/>
    <n v="9475.3888888888887"/>
    <n v="9173.1468253968251"/>
    <n v="8019.0190476190473"/>
    <n v="5440.7920227920231"/>
    <n v="5381.9206349206352"/>
    <n v="5353.4074074074078"/>
    <n v="6557.2253968253972"/>
    <n v="6222.660130718954"/>
    <n v="0"/>
    <n v="0"/>
    <n v="90079.75"/>
    <n v="95108.363636363632"/>
    <n v="85278.5"/>
    <n v="82558.32142857142"/>
    <n v="72171.171428571426"/>
    <n v="48967.128205128211"/>
    <n v="48437.285714285717"/>
    <n v="48180.666666666672"/>
    <n v="59015.028571428571"/>
    <n v="56003.941176470587"/>
    <n v="0"/>
    <n v="0"/>
    <n v="72603.32520325204"/>
    <n v="65945.372093023252"/>
    <n v="16"/>
    <n v="22"/>
    <n v="30"/>
    <n v="28"/>
    <n v="35"/>
    <n v="39"/>
    <n v="7"/>
    <n v="6"/>
    <n v="35"/>
    <n v="34"/>
    <n v="0"/>
    <n v="0"/>
    <n v="123"/>
    <n v="129"/>
    <n v="1441276"/>
    <n v="2092384"/>
    <n v="2558355"/>
    <n v="2311633"/>
    <n v="2525991"/>
    <n v="1909718.0000000002"/>
    <n v="339061"/>
    <n v="289084"/>
    <n v="2065526"/>
    <n v="1904134"/>
    <n v="0"/>
    <n v="0"/>
    <n v="8930209"/>
    <n v="8506953"/>
  </r>
  <r>
    <x v="13"/>
    <s v="Sul Ross State University-Rio Grande College"/>
    <m/>
    <s v="228501B"/>
    <x v="4"/>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A &amp; M University - San Antonio"/>
    <m/>
    <n v="870501"/>
    <x v="4"/>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University of Houston-Downtown"/>
    <m/>
    <n v="225432"/>
    <x v="4"/>
    <n v="54"/>
    <n v="48"/>
    <n v="0"/>
    <n v="0"/>
    <n v="0"/>
    <n v="0"/>
    <n v="6"/>
    <n v="5"/>
    <n v="103"/>
    <n v="96"/>
    <n v="0"/>
    <n v="0"/>
    <n v="0"/>
    <n v="0"/>
    <n v="4"/>
    <n v="5"/>
    <n v="71"/>
    <n v="68"/>
    <n v="0"/>
    <n v="0"/>
    <n v="0"/>
    <n v="0"/>
    <n v="0"/>
    <n v="0"/>
    <n v="0"/>
    <n v="0"/>
    <n v="0"/>
    <n v="0"/>
    <n v="0"/>
    <n v="0"/>
    <n v="1"/>
    <n v="1"/>
    <n v="71"/>
    <n v="92"/>
    <n v="0"/>
    <n v="0"/>
    <n v="0"/>
    <n v="0"/>
    <n v="10"/>
    <n v="7"/>
    <m/>
    <m/>
    <m/>
    <m/>
    <m/>
    <m/>
    <m/>
    <m/>
    <n v="5393483"/>
    <n v="4955921"/>
    <n v="7431891"/>
    <n v="7470070"/>
    <n v="4389737"/>
    <n v="4444896"/>
    <n v="60000"/>
    <n v="61981"/>
    <n v="4146521"/>
    <n v="5083347"/>
    <m/>
    <m/>
    <n v="558"/>
    <n v="492"/>
    <n v="975"/>
    <n v="924"/>
    <n v="639"/>
    <n v="612"/>
    <n v="12"/>
    <n v="12"/>
    <n v="759"/>
    <n v="912"/>
    <n v="0"/>
    <n v="0"/>
    <n v="9665.7401433691757"/>
    <n v="10073.010162601626"/>
    <n v="7622.4523076923078"/>
    <n v="8084.4913419913419"/>
    <n v="6869.6979655712048"/>
    <n v="7262.9019607843138"/>
    <n v="5000"/>
    <n v="5165.083333333333"/>
    <n v="5463.137022397892"/>
    <n v="5573.8453947368425"/>
    <n v="0"/>
    <n v="0"/>
    <n v="86991.661290322576"/>
    <n v="90657.091463414632"/>
    <n v="68602.070769230777"/>
    <n v="72760.422077922078"/>
    <n v="61827.281690140844"/>
    <n v="65366.117647058825"/>
    <n v="45000"/>
    <n v="46485.75"/>
    <n v="49168.233201581024"/>
    <n v="50164.60855263158"/>
    <n v="0"/>
    <n v="0"/>
    <n v="65554.016059547226"/>
    <n v="67115.858615346675"/>
    <n v="60"/>
    <n v="53"/>
    <n v="107"/>
    <n v="101"/>
    <n v="71"/>
    <n v="68"/>
    <n v="1"/>
    <n v="1"/>
    <n v="81"/>
    <n v="99"/>
    <n v="0"/>
    <n v="0"/>
    <n v="320"/>
    <n v="322"/>
    <n v="5219499.6774193542"/>
    <n v="4804825.8475609757"/>
    <n v="7340421.5723076928"/>
    <n v="7348802.6298701297"/>
    <n v="4389737"/>
    <n v="4444896"/>
    <n v="45000"/>
    <n v="46485.75"/>
    <n v="3982626.889328063"/>
    <n v="4966296.2467105268"/>
    <n v="0"/>
    <n v="0"/>
    <n v="20977285.139055111"/>
    <n v="21611306.474141628"/>
  </r>
  <r>
    <x v="13"/>
    <s v="Texas A&amp;M University at Galveston"/>
    <s v="Met the criteria for Four-Year 5 in 2014-15."/>
    <n v="228714"/>
    <x v="5"/>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Brazosport College "/>
    <m/>
    <n v="223506"/>
    <x v="11"/>
    <n v="12"/>
    <n v="15"/>
    <n v="0"/>
    <n v="0"/>
    <n v="0"/>
    <n v="0"/>
    <n v="4"/>
    <n v="0"/>
    <n v="19"/>
    <n v="19"/>
    <n v="0"/>
    <n v="0"/>
    <n v="0"/>
    <n v="1"/>
    <n v="2"/>
    <n v="0"/>
    <n v="23"/>
    <n v="27"/>
    <n v="0"/>
    <n v="0"/>
    <n v="3"/>
    <n v="0"/>
    <n v="0"/>
    <n v="0"/>
    <n v="21"/>
    <n v="29"/>
    <n v="0"/>
    <n v="0"/>
    <n v="2"/>
    <n v="0"/>
    <n v="0"/>
    <n v="0"/>
    <m/>
    <m/>
    <m/>
    <m/>
    <m/>
    <m/>
    <m/>
    <m/>
    <n v="0"/>
    <n v="0"/>
    <n v="0"/>
    <n v="0"/>
    <n v="0"/>
    <n v="0"/>
    <n v="0"/>
    <n v="0"/>
    <n v="1250403"/>
    <n v="1177323"/>
    <n v="1107559"/>
    <n v="1210168"/>
    <n v="1457090"/>
    <n v="1432479"/>
    <n v="968136"/>
    <n v="1357352"/>
    <m/>
    <m/>
    <n v="0"/>
    <n v="0"/>
    <n v="156"/>
    <n v="135"/>
    <n v="195"/>
    <n v="182"/>
    <n v="240"/>
    <n v="243"/>
    <n v="211"/>
    <n v="261"/>
    <n v="0"/>
    <n v="0"/>
    <n v="0"/>
    <n v="0"/>
    <n v="8015.4038461538457"/>
    <n v="8720.9111111111106"/>
    <n v="5679.7897435897439"/>
    <n v="6649.2747252747249"/>
    <n v="6071.208333333333"/>
    <n v="5894.9753086419751"/>
    <n v="4588.3222748815169"/>
    <n v="5200.5823754789271"/>
    <n v="0"/>
    <n v="0"/>
    <n v="0"/>
    <n v="0"/>
    <n v="72138.63461538461"/>
    <n v="78488.2"/>
    <n v="51118.107692307698"/>
    <n v="59843.472527472521"/>
    <n v="54640.875"/>
    <n v="53054.777777777774"/>
    <n v="41294.900473933652"/>
    <n v="46805.241379310348"/>
    <n v="0"/>
    <n v="0"/>
    <n v="0"/>
    <n v="0"/>
    <n v="53466.789259128942"/>
    <n v="56747.51044559836"/>
    <n v="16"/>
    <n v="15"/>
    <n v="21"/>
    <n v="20"/>
    <n v="26"/>
    <n v="27"/>
    <n v="23"/>
    <n v="29"/>
    <n v="0"/>
    <n v="0"/>
    <n v="0"/>
    <n v="0"/>
    <n v="86"/>
    <n v="91"/>
    <n v="1154218.1538461538"/>
    <n v="1177323"/>
    <n v="1073480.2615384615"/>
    <n v="1196869.4505494505"/>
    <n v="1420662.75"/>
    <n v="1432479"/>
    <n v="949782.71090047399"/>
    <n v="1357352"/>
    <n v="0"/>
    <n v="0"/>
    <n v="0"/>
    <n v="0"/>
    <n v="4598143.8762850892"/>
    <n v="5164023.4505494507"/>
  </r>
  <r>
    <x v="13"/>
    <s v="Midland College "/>
    <m/>
    <n v="226806"/>
    <x v="11"/>
    <n v="31"/>
    <n v="34"/>
    <n v="1"/>
    <n v="2"/>
    <n v="1"/>
    <n v="1"/>
    <n v="6"/>
    <n v="9"/>
    <n v="16"/>
    <n v="38"/>
    <n v="4"/>
    <n v="3"/>
    <n v="0"/>
    <n v="1"/>
    <n v="9"/>
    <n v="5"/>
    <n v="17"/>
    <n v="4"/>
    <n v="2"/>
    <n v="2"/>
    <n v="0"/>
    <n v="0"/>
    <n v="2"/>
    <n v="0"/>
    <n v="23"/>
    <n v="14"/>
    <n v="3"/>
    <n v="2"/>
    <n v="0"/>
    <n v="0"/>
    <n v="7"/>
    <n v="7"/>
    <m/>
    <m/>
    <m/>
    <m/>
    <m/>
    <m/>
    <m/>
    <m/>
    <n v="0"/>
    <n v="0"/>
    <n v="0"/>
    <n v="0"/>
    <n v="1"/>
    <n v="0"/>
    <n v="0"/>
    <n v="0"/>
    <n v="2723803"/>
    <n v="3311129"/>
    <n v="1734001"/>
    <n v="2828825"/>
    <n v="1192546"/>
    <n v="325235"/>
    <n v="1798124"/>
    <n v="1277442"/>
    <m/>
    <m/>
    <n v="83393"/>
    <n v="0"/>
    <n v="372"/>
    <n v="445"/>
    <n v="292"/>
    <n v="443"/>
    <n v="197"/>
    <n v="56"/>
    <n v="321"/>
    <n v="230"/>
    <n v="0"/>
    <n v="0"/>
    <n v="11"/>
    <n v="0"/>
    <n v="7322.0510752688169"/>
    <n v="7440.7393258426964"/>
    <n v="5938.3595890410961"/>
    <n v="6385.6094808126409"/>
    <n v="6053.5329949238576"/>
    <n v="5807.7678571428569"/>
    <n v="5601.6323987538944"/>
    <n v="5554.0956521739126"/>
    <n v="0"/>
    <n v="0"/>
    <n v="7581.181818181818"/>
    <n v="0"/>
    <n v="65898.459677419349"/>
    <n v="66966.653932584275"/>
    <n v="53445.236301369863"/>
    <n v="57470.485327313771"/>
    <n v="54481.796954314719"/>
    <n v="52269.91071428571"/>
    <n v="50414.691588785048"/>
    <n v="49986.860869565215"/>
    <n v="0"/>
    <n v="0"/>
    <n v="68230.636363636368"/>
    <n v="0"/>
    <n v="56877.926625961241"/>
    <n v="59384.394717773263"/>
    <n v="39"/>
    <n v="46"/>
    <n v="29"/>
    <n v="47"/>
    <n v="21"/>
    <n v="6"/>
    <n v="33"/>
    <n v="23"/>
    <n v="0"/>
    <n v="0"/>
    <n v="1"/>
    <n v="0"/>
    <n v="123"/>
    <n v="122"/>
    <n v="2570039.9274193547"/>
    <n v="3080466.0808988768"/>
    <n v="1549911.852739726"/>
    <n v="2701112.8103837473"/>
    <n v="1144117.7360406092"/>
    <n v="313619.46428571426"/>
    <n v="1663684.8224299066"/>
    <n v="1149697.8"/>
    <n v="0"/>
    <n v="0"/>
    <n v="68230.636363636368"/>
    <n v="0"/>
    <n v="6995984.9749932326"/>
    <n v="7244896.155568338"/>
  </r>
  <r>
    <x v="13"/>
    <s v="South Texas College"/>
    <m/>
    <n v="409315"/>
    <x v="11"/>
    <n v="7"/>
    <n v="7"/>
    <n v="0"/>
    <n v="0"/>
    <n v="0"/>
    <n v="0"/>
    <n v="0"/>
    <n v="0"/>
    <n v="26"/>
    <n v="27"/>
    <n v="0"/>
    <n v="0"/>
    <n v="0"/>
    <n v="0"/>
    <n v="0"/>
    <n v="0"/>
    <n v="30"/>
    <n v="35"/>
    <n v="0"/>
    <n v="0"/>
    <n v="0"/>
    <n v="0"/>
    <n v="0"/>
    <n v="0"/>
    <n v="447"/>
    <n v="432"/>
    <n v="28"/>
    <n v="18"/>
    <n v="0"/>
    <n v="11"/>
    <n v="0"/>
    <n v="1"/>
    <m/>
    <m/>
    <m/>
    <m/>
    <m/>
    <m/>
    <m/>
    <m/>
    <n v="0"/>
    <n v="0"/>
    <n v="0"/>
    <n v="0"/>
    <n v="0"/>
    <n v="0"/>
    <n v="0"/>
    <n v="0"/>
    <n v="462430"/>
    <n v="464756"/>
    <n v="1571810"/>
    <n v="1645198"/>
    <n v="1619846"/>
    <n v="1868901"/>
    <n v="25337624"/>
    <n v="24765129"/>
    <m/>
    <m/>
    <n v="0"/>
    <n v="0"/>
    <n v="63"/>
    <n v="63"/>
    <n v="234"/>
    <n v="243"/>
    <n v="270"/>
    <n v="315"/>
    <n v="4303"/>
    <n v="4201"/>
    <n v="0"/>
    <n v="0"/>
    <n v="0"/>
    <n v="0"/>
    <n v="7340.1587301587306"/>
    <n v="7377.0793650793648"/>
    <n v="6717.136752136752"/>
    <n v="6770.3621399176955"/>
    <n v="5999.4296296296297"/>
    <n v="5933.0190476190473"/>
    <n v="5888.3625377643502"/>
    <n v="5895.0557010235661"/>
    <n v="0"/>
    <n v="0"/>
    <n v="0"/>
    <n v="0"/>
    <n v="66061.42857142858"/>
    <n v="66393.71428571429"/>
    <n v="60454.230769230766"/>
    <n v="60933.259259259255"/>
    <n v="53994.866666666669"/>
    <n v="53397.171428571426"/>
    <n v="52995.262839879149"/>
    <n v="53055.501309212093"/>
    <n v="0"/>
    <n v="0"/>
    <n v="0"/>
    <n v="0"/>
    <n v="53581.479273127501"/>
    <n v="53654.419218184536"/>
    <n v="7"/>
    <n v="7"/>
    <n v="26"/>
    <n v="27"/>
    <n v="30"/>
    <n v="35"/>
    <n v="475"/>
    <n v="462"/>
    <n v="0"/>
    <n v="0"/>
    <n v="0"/>
    <n v="0"/>
    <n v="538"/>
    <n v="531"/>
    <n v="462430.00000000006"/>
    <n v="464756"/>
    <n v="1571810"/>
    <n v="1645198"/>
    <n v="1619846"/>
    <n v="1868901"/>
    <n v="25172749.848942596"/>
    <n v="24511641.604855988"/>
    <n v="0"/>
    <n v="0"/>
    <n v="0"/>
    <n v="0"/>
    <n v="28826835.848942596"/>
    <n v="28490496.604855988"/>
  </r>
  <r>
    <x v="13"/>
    <s v="Amarillo College "/>
    <m/>
    <n v="222576"/>
    <x v="6"/>
    <n v="26"/>
    <n v="22"/>
    <n v="6"/>
    <n v="6"/>
    <n v="4"/>
    <n v="3"/>
    <n v="2"/>
    <n v="0"/>
    <n v="20"/>
    <n v="15"/>
    <n v="0"/>
    <n v="1"/>
    <n v="2"/>
    <n v="2"/>
    <n v="0"/>
    <n v="0"/>
    <n v="29"/>
    <n v="28"/>
    <n v="5"/>
    <n v="3"/>
    <n v="7"/>
    <n v="8"/>
    <n v="2"/>
    <n v="1"/>
    <n v="87"/>
    <n v="92"/>
    <n v="6"/>
    <n v="9"/>
    <n v="23"/>
    <n v="24"/>
    <n v="2"/>
    <n v="3"/>
    <m/>
    <m/>
    <m/>
    <m/>
    <m/>
    <m/>
    <m/>
    <m/>
    <n v="0"/>
    <n v="0"/>
    <n v="0"/>
    <n v="0"/>
    <n v="0"/>
    <n v="0"/>
    <n v="0"/>
    <n v="0"/>
    <n v="2669755"/>
    <n v="2166877"/>
    <n v="1303961"/>
    <n v="1095062"/>
    <n v="2548118"/>
    <n v="2401937"/>
    <n v="6064570"/>
    <n v="6618703"/>
    <m/>
    <m/>
    <n v="0"/>
    <n v="0"/>
    <n v="362"/>
    <n v="291"/>
    <n v="202"/>
    <n v="167"/>
    <n v="412"/>
    <n v="382"/>
    <n v="1120"/>
    <n v="1218"/>
    <n v="0"/>
    <n v="0"/>
    <n v="0"/>
    <n v="0"/>
    <n v="7375.0138121546961"/>
    <n v="7446.3127147766327"/>
    <n v="6455.2524752475247"/>
    <n v="6557.2574850299397"/>
    <n v="6184.7524271844659"/>
    <n v="6287.7931937172771"/>
    <n v="5414.7946428571431"/>
    <n v="5434.0747126436781"/>
    <n v="0"/>
    <n v="0"/>
    <n v="0"/>
    <n v="0"/>
    <n v="66375.124309392268"/>
    <n v="67016.81443298969"/>
    <n v="58097.272277227719"/>
    <n v="59015.31736526946"/>
    <n v="55662.771844660194"/>
    <n v="56590.138743455493"/>
    <n v="48733.15178571429"/>
    <n v="48906.672413793101"/>
    <n v="0"/>
    <n v="0"/>
    <n v="0"/>
    <n v="0"/>
    <n v="54047.085130726657"/>
    <n v="53748.647828116438"/>
    <n v="38"/>
    <n v="31"/>
    <n v="22"/>
    <n v="18"/>
    <n v="43"/>
    <n v="40"/>
    <n v="118"/>
    <n v="128"/>
    <n v="0"/>
    <n v="0"/>
    <n v="0"/>
    <n v="0"/>
    <n v="221"/>
    <n v="217"/>
    <n v="2522254.7237569061"/>
    <n v="2077521.2474226803"/>
    <n v="1278139.9900990098"/>
    <n v="1062275.7125748503"/>
    <n v="2393499.1893203883"/>
    <n v="2263605.5497382199"/>
    <n v="5750511.9107142864"/>
    <n v="6260054.068965517"/>
    <n v="0"/>
    <n v="0"/>
    <n v="0"/>
    <n v="0"/>
    <n v="11944405.813890591"/>
    <n v="11663456.578701267"/>
  </r>
  <r>
    <x v="13"/>
    <s v="Austin Community College "/>
    <m/>
    <n v="222992"/>
    <x v="6"/>
    <n v="36"/>
    <n v="39"/>
    <n v="0"/>
    <n v="0"/>
    <n v="264"/>
    <n v="260"/>
    <n v="22"/>
    <n v="23"/>
    <n v="21"/>
    <n v="27"/>
    <n v="0"/>
    <n v="0"/>
    <n v="103"/>
    <n v="114"/>
    <n v="16"/>
    <n v="19"/>
    <n v="7"/>
    <n v="15"/>
    <n v="0"/>
    <n v="0"/>
    <n v="35"/>
    <n v="36"/>
    <n v="6"/>
    <n v="5"/>
    <n v="0"/>
    <n v="1"/>
    <n v="0"/>
    <n v="0"/>
    <n v="0"/>
    <n v="0"/>
    <n v="0"/>
    <n v="1"/>
    <m/>
    <m/>
    <m/>
    <m/>
    <m/>
    <m/>
    <m/>
    <m/>
    <n v="0"/>
    <n v="0"/>
    <n v="0"/>
    <n v="0"/>
    <n v="0"/>
    <n v="0"/>
    <n v="0"/>
    <n v="0"/>
    <n v="27325870"/>
    <n v="27492051"/>
    <n v="9109704"/>
    <n v="10663786"/>
    <n v="2689054"/>
    <n v="3192839"/>
    <n v="0"/>
    <n v="147558"/>
    <m/>
    <m/>
    <n v="0"/>
    <n v="0"/>
    <n v="3492"/>
    <n v="3487"/>
    <n v="1514"/>
    <n v="1725"/>
    <n v="520"/>
    <n v="591"/>
    <n v="0"/>
    <n v="21"/>
    <n v="0"/>
    <n v="0"/>
    <n v="0"/>
    <n v="0"/>
    <n v="7825.2777777777774"/>
    <n v="7884.1557212503585"/>
    <n v="6016.9775429326291"/>
    <n v="6181.9049275362322"/>
    <n v="5171.2576923076922"/>
    <n v="5402.4348561759725"/>
    <n v="0"/>
    <n v="7026.5714285714284"/>
    <n v="0"/>
    <n v="0"/>
    <n v="0"/>
    <n v="0"/>
    <n v="70427.5"/>
    <n v="70957.401491253229"/>
    <n v="54152.797886393659"/>
    <n v="55637.144347826092"/>
    <n v="46541.31923076923"/>
    <n v="48621.913705583749"/>
    <n v="0"/>
    <n v="63239.142857142855"/>
    <n v="0"/>
    <n v="0"/>
    <n v="0"/>
    <n v="0"/>
    <n v="63711.82358269026"/>
    <n v="64073.207090856828"/>
    <n v="322"/>
    <n v="322"/>
    <n v="140"/>
    <n v="160"/>
    <n v="48"/>
    <n v="56"/>
    <n v="0"/>
    <n v="2"/>
    <n v="0"/>
    <n v="0"/>
    <n v="0"/>
    <n v="0"/>
    <n v="510"/>
    <n v="540"/>
    <n v="22677655"/>
    <n v="22848283.280183539"/>
    <n v="7581391.7040951122"/>
    <n v="8901943.0956521742"/>
    <n v="2233983.3230769229"/>
    <n v="2722827.1675126897"/>
    <n v="0"/>
    <n v="126478.28571428571"/>
    <n v="0"/>
    <n v="0"/>
    <n v="0"/>
    <n v="0"/>
    <n v="32493030.027172033"/>
    <n v="34599531.829062685"/>
  </r>
  <r>
    <x v="13"/>
    <s v="Blinn College "/>
    <m/>
    <n v="223427"/>
    <x v="6"/>
    <n v="238"/>
    <n v="0"/>
    <n v="2"/>
    <n v="0"/>
    <n v="9"/>
    <n v="0"/>
    <n v="18"/>
    <n v="0"/>
    <n v="0"/>
    <n v="0"/>
    <n v="0"/>
    <n v="0"/>
    <n v="0"/>
    <n v="0"/>
    <n v="0"/>
    <n v="0"/>
    <n v="0"/>
    <n v="0"/>
    <n v="0"/>
    <n v="0"/>
    <n v="0"/>
    <n v="0"/>
    <n v="0"/>
    <n v="0"/>
    <n v="76"/>
    <n v="0"/>
    <n v="0"/>
    <n v="0"/>
    <n v="13"/>
    <n v="0"/>
    <n v="13"/>
    <n v="0"/>
    <m/>
    <m/>
    <m/>
    <m/>
    <m/>
    <m/>
    <m/>
    <m/>
    <n v="0"/>
    <n v="341"/>
    <n v="0"/>
    <n v="2"/>
    <n v="0"/>
    <n v="10"/>
    <n v="0"/>
    <n v="40"/>
    <n v="15402368"/>
    <n v="0"/>
    <n v="0"/>
    <n v="0"/>
    <n v="0"/>
    <n v="0"/>
    <n v="4977569"/>
    <n v="0"/>
    <m/>
    <m/>
    <n v="0"/>
    <n v="20272210"/>
    <n v="2477"/>
    <n v="0"/>
    <n v="0"/>
    <n v="0"/>
    <n v="0"/>
    <n v="0"/>
    <n v="983"/>
    <n v="0"/>
    <n v="0"/>
    <n v="0"/>
    <n v="0"/>
    <n v="3679"/>
    <n v="6218.1542188130807"/>
    <n v="0"/>
    <n v="0"/>
    <n v="0"/>
    <n v="0"/>
    <n v="0"/>
    <n v="5063.6510681586979"/>
    <n v="0"/>
    <n v="0"/>
    <n v="0"/>
    <n v="0"/>
    <n v="5510.2500679532486"/>
    <n v="55963.38796931773"/>
    <n v="0"/>
    <n v="0"/>
    <n v="0"/>
    <n v="0"/>
    <n v="0"/>
    <n v="45572.859613428278"/>
    <n v="0"/>
    <n v="0"/>
    <n v="0"/>
    <n v="0"/>
    <n v="49592.250611579235"/>
    <n v="53091.20939939707"/>
    <n v="49592.250611579228"/>
    <n v="267"/>
    <n v="0"/>
    <n v="0"/>
    <n v="0"/>
    <n v="0"/>
    <n v="0"/>
    <n v="102"/>
    <n v="0"/>
    <n v="0"/>
    <n v="0"/>
    <n v="0"/>
    <n v="393"/>
    <n v="369"/>
    <n v="393"/>
    <n v="14942224.587807834"/>
    <n v="0"/>
    <n v="0"/>
    <n v="0"/>
    <n v="0"/>
    <n v="0"/>
    <n v="4648431.6805696841"/>
    <n v="0"/>
    <n v="0"/>
    <n v="0"/>
    <n v="0"/>
    <n v="19489754.490350638"/>
    <n v="19590656.26837752"/>
    <n v="19489754.490350638"/>
  </r>
  <r>
    <x v="13"/>
    <s v="Brookhaven College (DCCCD)"/>
    <m/>
    <n v="223524"/>
    <x v="6"/>
    <n v="0"/>
    <n v="0"/>
    <n v="0"/>
    <n v="0"/>
    <n v="0"/>
    <n v="0"/>
    <n v="0"/>
    <n v="0"/>
    <n v="0"/>
    <n v="0"/>
    <n v="0"/>
    <n v="0"/>
    <n v="0"/>
    <n v="0"/>
    <n v="0"/>
    <n v="0"/>
    <n v="0"/>
    <n v="0"/>
    <n v="0"/>
    <n v="0"/>
    <n v="0"/>
    <n v="0"/>
    <n v="0"/>
    <n v="0"/>
    <n v="0"/>
    <n v="139"/>
    <n v="0"/>
    <n v="0"/>
    <n v="0"/>
    <n v="0"/>
    <n v="0"/>
    <n v="0"/>
    <m/>
    <m/>
    <m/>
    <m/>
    <m/>
    <m/>
    <m/>
    <m/>
    <n v="135"/>
    <n v="0"/>
    <n v="0"/>
    <n v="0"/>
    <n v="0"/>
    <n v="0"/>
    <n v="0"/>
    <n v="0"/>
    <n v="0"/>
    <n v="0"/>
    <n v="0"/>
    <n v="0"/>
    <n v="0"/>
    <n v="0"/>
    <n v="0"/>
    <n v="8522199"/>
    <m/>
    <m/>
    <n v="8339564"/>
    <n v="0"/>
    <n v="0"/>
    <n v="0"/>
    <n v="0"/>
    <n v="0"/>
    <n v="0"/>
    <n v="0"/>
    <n v="0"/>
    <n v="1251"/>
    <n v="0"/>
    <n v="0"/>
    <n v="1215"/>
    <n v="0"/>
    <n v="0"/>
    <n v="0"/>
    <n v="0"/>
    <n v="0"/>
    <n v="0"/>
    <n v="0"/>
    <n v="0"/>
    <n v="6812.3093525179856"/>
    <n v="0"/>
    <n v="0"/>
    <n v="6863.838683127572"/>
    <n v="0"/>
    <n v="0"/>
    <n v="0"/>
    <n v="0"/>
    <n v="0"/>
    <n v="0"/>
    <n v="0"/>
    <n v="0"/>
    <n v="61310.784172661872"/>
    <n v="0"/>
    <n v="0"/>
    <n v="61774.548148148147"/>
    <n v="0"/>
    <n v="61774.548148148147"/>
    <n v="61310.784172661872"/>
    <n v="0"/>
    <n v="0"/>
    <n v="0"/>
    <n v="0"/>
    <n v="0"/>
    <n v="0"/>
    <n v="0"/>
    <n v="139"/>
    <n v="0"/>
    <n v="0"/>
    <n v="135"/>
    <n v="0"/>
    <n v="135"/>
    <n v="139"/>
    <n v="0"/>
    <n v="0"/>
    <n v="0"/>
    <n v="0"/>
    <n v="0"/>
    <n v="0"/>
    <n v="0"/>
    <n v="8522199"/>
    <n v="0"/>
    <n v="0"/>
    <n v="8339564"/>
    <n v="0"/>
    <n v="8339564"/>
    <n v="8522199"/>
  </r>
  <r>
    <x v="13"/>
    <s v="Central Texas College "/>
    <m/>
    <n v="223816"/>
    <x v="6"/>
    <n v="80"/>
    <n v="79"/>
    <n v="6"/>
    <n v="6"/>
    <n v="12"/>
    <n v="11"/>
    <n v="69"/>
    <n v="70"/>
    <n v="0"/>
    <n v="0"/>
    <n v="0"/>
    <n v="0"/>
    <n v="0"/>
    <n v="0"/>
    <n v="0"/>
    <n v="0"/>
    <n v="0"/>
    <n v="0"/>
    <n v="0"/>
    <n v="0"/>
    <n v="0"/>
    <n v="0"/>
    <n v="0"/>
    <n v="0"/>
    <n v="51"/>
    <n v="0"/>
    <n v="0"/>
    <n v="0"/>
    <n v="0"/>
    <n v="0"/>
    <n v="0"/>
    <n v="0"/>
    <m/>
    <m/>
    <m/>
    <m/>
    <m/>
    <m/>
    <m/>
    <m/>
    <n v="0"/>
    <n v="65"/>
    <n v="0"/>
    <n v="0"/>
    <n v="0"/>
    <n v="0"/>
    <n v="0"/>
    <n v="0"/>
    <n v="10974120"/>
    <n v="10996225"/>
    <n v="0"/>
    <n v="0"/>
    <n v="0"/>
    <n v="0"/>
    <n v="1990987"/>
    <n v="0"/>
    <m/>
    <m/>
    <n v="0"/>
    <n v="2590885"/>
    <n v="1740"/>
    <n v="1732"/>
    <n v="0"/>
    <n v="0"/>
    <n v="0"/>
    <n v="0"/>
    <n v="459"/>
    <n v="0"/>
    <n v="0"/>
    <n v="0"/>
    <n v="0"/>
    <n v="585"/>
    <n v="6306.9655172413795"/>
    <n v="6348.8596997690529"/>
    <n v="0"/>
    <n v="0"/>
    <n v="0"/>
    <n v="0"/>
    <n v="4337.6623093681919"/>
    <n v="0"/>
    <n v="0"/>
    <n v="0"/>
    <n v="0"/>
    <n v="4428.863247863248"/>
    <n v="56762.689655172413"/>
    <n v="57139.737297921478"/>
    <n v="0"/>
    <n v="0"/>
    <n v="0"/>
    <n v="0"/>
    <n v="39038.960784313727"/>
    <n v="0"/>
    <n v="0"/>
    <n v="0"/>
    <n v="0"/>
    <n v="39859.769230769234"/>
    <n v="52616.31271749446"/>
    <n v="52277.408621017166"/>
    <n v="167"/>
    <n v="166"/>
    <n v="0"/>
    <n v="0"/>
    <n v="0"/>
    <n v="0"/>
    <n v="51"/>
    <n v="0"/>
    <n v="0"/>
    <n v="0"/>
    <n v="0"/>
    <n v="65"/>
    <n v="218"/>
    <n v="231"/>
    <n v="9479369.1724137925"/>
    <n v="9485196.3914549649"/>
    <n v="0"/>
    <n v="0"/>
    <n v="0"/>
    <n v="0"/>
    <n v="1990987"/>
    <n v="0"/>
    <n v="0"/>
    <n v="0"/>
    <n v="0"/>
    <n v="2590885"/>
    <n v="11470356.172413792"/>
    <n v="12076081.391454965"/>
  </r>
  <r>
    <x v="13"/>
    <s v="Collin County Community College District"/>
    <m/>
    <n v="247834"/>
    <x v="6"/>
    <n v="0"/>
    <n v="0"/>
    <n v="0"/>
    <n v="0"/>
    <n v="0"/>
    <n v="0"/>
    <n v="0"/>
    <n v="0"/>
    <n v="0"/>
    <n v="0"/>
    <n v="0"/>
    <n v="0"/>
    <n v="0"/>
    <n v="0"/>
    <n v="0"/>
    <n v="0"/>
    <n v="0"/>
    <n v="0"/>
    <n v="0"/>
    <n v="0"/>
    <n v="0"/>
    <n v="0"/>
    <n v="0"/>
    <n v="0"/>
    <n v="0"/>
    <n v="0"/>
    <n v="0"/>
    <n v="0"/>
    <n v="0"/>
    <n v="0"/>
    <n v="0"/>
    <n v="0"/>
    <m/>
    <m/>
    <m/>
    <m/>
    <m/>
    <m/>
    <m/>
    <m/>
    <n v="377"/>
    <n v="400"/>
    <n v="0"/>
    <n v="0"/>
    <n v="0"/>
    <n v="0"/>
    <n v="2"/>
    <n v="2"/>
    <n v="0"/>
    <n v="0"/>
    <n v="0"/>
    <n v="0"/>
    <n v="0"/>
    <n v="0"/>
    <n v="0"/>
    <n v="0"/>
    <m/>
    <m/>
    <n v="21948648"/>
    <n v="0"/>
    <n v="0"/>
    <n v="0"/>
    <n v="0"/>
    <n v="0"/>
    <n v="0"/>
    <n v="0"/>
    <n v="0"/>
    <n v="0"/>
    <n v="0"/>
    <n v="0"/>
    <n v="3417"/>
    <n v="3624"/>
    <n v="0"/>
    <n v="0"/>
    <n v="0"/>
    <n v="0"/>
    <n v="0"/>
    <n v="0"/>
    <n v="0"/>
    <n v="0"/>
    <n v="0"/>
    <n v="0"/>
    <n v="6423.3678665496045"/>
    <n v="0"/>
    <n v="0"/>
    <n v="0"/>
    <n v="0"/>
    <n v="0"/>
    <n v="0"/>
    <n v="0"/>
    <n v="0"/>
    <n v="0"/>
    <n v="0"/>
    <n v="0"/>
    <n v="57810.310798946441"/>
    <n v="0"/>
    <n v="57810.310798946441"/>
    <n v="0"/>
    <n v="0"/>
    <n v="0"/>
    <n v="0"/>
    <n v="0"/>
    <n v="0"/>
    <n v="0"/>
    <n v="0"/>
    <n v="0"/>
    <n v="0"/>
    <n v="0"/>
    <n v="379"/>
    <n v="402"/>
    <n v="379"/>
    <n v="402"/>
    <n v="0"/>
    <n v="0"/>
    <n v="0"/>
    <n v="0"/>
    <n v="0"/>
    <n v="0"/>
    <n v="0"/>
    <n v="0"/>
    <n v="0"/>
    <n v="0"/>
    <n v="21910107.792800702"/>
    <n v="0"/>
    <n v="21910107.792800702"/>
    <n v="0"/>
  </r>
  <r>
    <x v="13"/>
    <s v="Del Mar College "/>
    <m/>
    <n v="224350"/>
    <x v="6"/>
    <n v="67"/>
    <n v="63"/>
    <n v="0"/>
    <n v="0"/>
    <n v="0"/>
    <n v="0"/>
    <n v="11"/>
    <n v="7"/>
    <n v="59"/>
    <n v="65"/>
    <n v="0"/>
    <n v="0"/>
    <n v="0"/>
    <n v="0"/>
    <n v="2"/>
    <n v="5"/>
    <n v="73"/>
    <n v="65"/>
    <n v="0"/>
    <n v="0"/>
    <n v="0"/>
    <n v="0"/>
    <n v="3"/>
    <n v="4"/>
    <n v="63"/>
    <n v="71"/>
    <n v="0"/>
    <n v="1"/>
    <n v="0"/>
    <n v="0"/>
    <n v="1"/>
    <n v="1"/>
    <m/>
    <m/>
    <m/>
    <m/>
    <m/>
    <m/>
    <m/>
    <m/>
    <n v="0"/>
    <n v="0"/>
    <n v="0"/>
    <n v="0"/>
    <n v="0"/>
    <n v="0"/>
    <n v="4"/>
    <n v="7"/>
    <n v="5634979"/>
    <n v="5382362"/>
    <n v="3555976"/>
    <n v="4463050"/>
    <n v="3993378"/>
    <n v="3776244"/>
    <n v="2917167"/>
    <n v="3361554"/>
    <m/>
    <m/>
    <n v="211749"/>
    <n v="383636"/>
    <n v="735"/>
    <n v="651"/>
    <n v="555"/>
    <n v="645"/>
    <n v="693"/>
    <n v="633"/>
    <n v="579"/>
    <n v="661"/>
    <n v="0"/>
    <n v="0"/>
    <n v="48"/>
    <n v="84"/>
    <n v="7666.638095238095"/>
    <n v="8267.8371735791097"/>
    <n v="6407.1639639639643"/>
    <n v="6919.4573643410849"/>
    <n v="5762.4502164502164"/>
    <n v="5965.6303317535549"/>
    <n v="5038.2849740932643"/>
    <n v="5085.5582450832071"/>
    <n v="0"/>
    <n v="0"/>
    <n v="4411.4375"/>
    <n v="4567.0952380952385"/>
    <n v="68999.742857142861"/>
    <n v="74410.534562211993"/>
    <n v="57664.475675675676"/>
    <n v="62275.116279069764"/>
    <n v="51862.051948051951"/>
    <n v="53690.672985781996"/>
    <n v="45344.564766839379"/>
    <n v="45770.024205748865"/>
    <n v="0"/>
    <n v="0"/>
    <n v="39702.9375"/>
    <n v="41103.857142857145"/>
    <n v="56190.433930046034"/>
    <n v="58483.013017053097"/>
    <n v="78"/>
    <n v="70"/>
    <n v="61"/>
    <n v="70"/>
    <n v="76"/>
    <n v="69"/>
    <n v="64"/>
    <n v="73"/>
    <n v="0"/>
    <n v="0"/>
    <n v="4"/>
    <n v="7"/>
    <n v="283"/>
    <n v="289"/>
    <n v="5381979.9428571435"/>
    <n v="5208737.4193548393"/>
    <n v="3517533.0162162161"/>
    <n v="4359258.1395348832"/>
    <n v="3941515.9480519481"/>
    <n v="3704656.4360189578"/>
    <n v="2902052.1450777203"/>
    <n v="3341211.7670196672"/>
    <n v="0"/>
    <n v="0"/>
    <n v="158811.75"/>
    <n v="287727"/>
    <n v="15901892.802203028"/>
    <n v="16901590.761928346"/>
  </r>
  <r>
    <x v="13"/>
    <s v="Eastfield College (DCCCD)"/>
    <m/>
    <n v="224572"/>
    <x v="6"/>
    <n v="0"/>
    <n v="0"/>
    <n v="0"/>
    <n v="0"/>
    <n v="0"/>
    <n v="0"/>
    <n v="0"/>
    <n v="0"/>
    <n v="0"/>
    <n v="0"/>
    <n v="0"/>
    <n v="0"/>
    <n v="0"/>
    <n v="0"/>
    <n v="0"/>
    <n v="0"/>
    <n v="0"/>
    <n v="0"/>
    <n v="0"/>
    <n v="0"/>
    <n v="0"/>
    <n v="0"/>
    <n v="0"/>
    <n v="0"/>
    <n v="0"/>
    <n v="131"/>
    <n v="0"/>
    <n v="0"/>
    <n v="0"/>
    <n v="0"/>
    <n v="0"/>
    <n v="0"/>
    <m/>
    <m/>
    <m/>
    <m/>
    <m/>
    <m/>
    <m/>
    <m/>
    <n v="130"/>
    <n v="0"/>
    <n v="0"/>
    <n v="0"/>
    <n v="0"/>
    <n v="0"/>
    <n v="0"/>
    <n v="0"/>
    <n v="0"/>
    <n v="0"/>
    <n v="0"/>
    <n v="0"/>
    <n v="0"/>
    <n v="0"/>
    <n v="0"/>
    <n v="8016225"/>
    <m/>
    <m/>
    <n v="7919522"/>
    <n v="0"/>
    <n v="0"/>
    <n v="0"/>
    <n v="0"/>
    <n v="0"/>
    <n v="0"/>
    <n v="0"/>
    <n v="0"/>
    <n v="1179"/>
    <n v="0"/>
    <n v="0"/>
    <n v="1170"/>
    <n v="0"/>
    <n v="0"/>
    <n v="0"/>
    <n v="0"/>
    <n v="0"/>
    <n v="0"/>
    <n v="0"/>
    <n v="0"/>
    <n v="6799.173027989822"/>
    <n v="0"/>
    <n v="0"/>
    <n v="6768.8222222222221"/>
    <n v="0"/>
    <n v="0"/>
    <n v="0"/>
    <n v="0"/>
    <n v="0"/>
    <n v="0"/>
    <n v="0"/>
    <n v="0"/>
    <n v="61192.557251908394"/>
    <n v="0"/>
    <n v="0"/>
    <n v="60919.4"/>
    <n v="0"/>
    <n v="60919.4"/>
    <n v="61192.557251908394"/>
    <n v="0"/>
    <n v="0"/>
    <n v="0"/>
    <n v="0"/>
    <n v="0"/>
    <n v="0"/>
    <n v="0"/>
    <n v="131"/>
    <n v="0"/>
    <n v="0"/>
    <n v="130"/>
    <n v="0"/>
    <n v="130"/>
    <n v="131"/>
    <n v="0"/>
    <n v="0"/>
    <n v="0"/>
    <n v="0"/>
    <n v="0"/>
    <n v="0"/>
    <n v="0"/>
    <n v="8016225"/>
    <n v="0"/>
    <n v="0"/>
    <n v="7919522"/>
    <n v="0"/>
    <n v="7919522"/>
    <n v="8016225"/>
  </r>
  <r>
    <x v="13"/>
    <s v="El Centro College  (DCCCD)"/>
    <m/>
    <n v="224615"/>
    <x v="6"/>
    <n v="0"/>
    <n v="0"/>
    <n v="0"/>
    <n v="0"/>
    <n v="0"/>
    <n v="0"/>
    <n v="0"/>
    <n v="0"/>
    <n v="0"/>
    <n v="0"/>
    <n v="0"/>
    <n v="0"/>
    <n v="0"/>
    <n v="0"/>
    <n v="0"/>
    <n v="0"/>
    <n v="0"/>
    <n v="0"/>
    <n v="0"/>
    <n v="0"/>
    <n v="0"/>
    <n v="0"/>
    <n v="0"/>
    <n v="0"/>
    <n v="0"/>
    <n v="148"/>
    <n v="0"/>
    <n v="0"/>
    <n v="0"/>
    <n v="0"/>
    <n v="0"/>
    <n v="0"/>
    <m/>
    <m/>
    <m/>
    <m/>
    <m/>
    <m/>
    <m/>
    <m/>
    <n v="147"/>
    <n v="0"/>
    <n v="0"/>
    <n v="0"/>
    <n v="0"/>
    <n v="0"/>
    <n v="0"/>
    <n v="0"/>
    <n v="0"/>
    <n v="0"/>
    <n v="0"/>
    <n v="0"/>
    <n v="0"/>
    <n v="0"/>
    <n v="0"/>
    <n v="8330514"/>
    <m/>
    <m/>
    <n v="8227396"/>
    <n v="0"/>
    <n v="0"/>
    <n v="0"/>
    <n v="0"/>
    <n v="0"/>
    <n v="0"/>
    <n v="0"/>
    <n v="0"/>
    <n v="1332"/>
    <n v="0"/>
    <n v="0"/>
    <n v="1323"/>
    <n v="0"/>
    <n v="0"/>
    <n v="0"/>
    <n v="0"/>
    <n v="0"/>
    <n v="0"/>
    <n v="0"/>
    <n v="0"/>
    <n v="6254.1396396396394"/>
    <n v="0"/>
    <n v="0"/>
    <n v="6218.7422524565382"/>
    <n v="0"/>
    <n v="0"/>
    <n v="0"/>
    <n v="0"/>
    <n v="0"/>
    <n v="0"/>
    <n v="0"/>
    <n v="0"/>
    <n v="56287.256756756753"/>
    <n v="0"/>
    <n v="0"/>
    <n v="55968.680272108846"/>
    <n v="0"/>
    <n v="55968.680272108846"/>
    <n v="56287.256756756753"/>
    <n v="0"/>
    <n v="0"/>
    <n v="0"/>
    <n v="0"/>
    <n v="0"/>
    <n v="0"/>
    <n v="0"/>
    <n v="148"/>
    <n v="0"/>
    <n v="0"/>
    <n v="147"/>
    <n v="0"/>
    <n v="147"/>
    <n v="148"/>
    <n v="0"/>
    <n v="0"/>
    <n v="0"/>
    <n v="0"/>
    <n v="0"/>
    <n v="0"/>
    <n v="0"/>
    <n v="8330513.9999999991"/>
    <n v="0"/>
    <n v="0"/>
    <n v="8227396"/>
    <n v="0"/>
    <n v="8227396"/>
    <n v="8330513.9999999991"/>
  </r>
  <r>
    <x v="13"/>
    <s v="El Paso County Community College District"/>
    <m/>
    <n v="224642"/>
    <x v="6"/>
    <n v="171"/>
    <n v="189"/>
    <n v="0"/>
    <n v="0"/>
    <n v="0"/>
    <n v="0"/>
    <n v="0"/>
    <n v="0"/>
    <n v="61"/>
    <n v="50"/>
    <n v="0"/>
    <n v="0"/>
    <n v="0"/>
    <n v="0"/>
    <n v="0"/>
    <n v="0"/>
    <n v="79"/>
    <n v="84"/>
    <n v="0"/>
    <n v="0"/>
    <n v="0"/>
    <n v="0"/>
    <n v="0"/>
    <n v="0"/>
    <n v="0"/>
    <n v="0"/>
    <n v="0"/>
    <n v="0"/>
    <n v="0"/>
    <n v="0"/>
    <n v="0"/>
    <n v="0"/>
    <m/>
    <m/>
    <m/>
    <m/>
    <m/>
    <m/>
    <m/>
    <m/>
    <n v="74"/>
    <n v="77"/>
    <n v="0"/>
    <n v="0"/>
    <n v="0"/>
    <n v="0"/>
    <n v="27"/>
    <n v="23"/>
    <n v="10967235"/>
    <n v="11744447"/>
    <n v="2944478"/>
    <n v="2409752"/>
    <n v="3575811"/>
    <n v="3779971"/>
    <n v="0"/>
    <n v="0"/>
    <m/>
    <m/>
    <n v="4532204"/>
    <n v="4421648"/>
    <n v="1539"/>
    <n v="1701"/>
    <n v="549"/>
    <n v="450"/>
    <n v="711"/>
    <n v="756"/>
    <n v="0"/>
    <n v="0"/>
    <n v="0"/>
    <n v="0"/>
    <n v="990"/>
    <n v="969"/>
    <n v="7126.2085769980504"/>
    <n v="6904.4368018812465"/>
    <n v="5363.3479052823313"/>
    <n v="5355.0044444444447"/>
    <n v="5029.2700421940926"/>
    <n v="4999.9616402116399"/>
    <n v="0"/>
    <n v="0"/>
    <n v="0"/>
    <n v="0"/>
    <n v="4577.9838383838387"/>
    <n v="4563.1042311661504"/>
    <n v="64135.877192982451"/>
    <n v="62139.931216931218"/>
    <n v="48270.131147540982"/>
    <n v="48195.040000000001"/>
    <n v="45263.430379746831"/>
    <n v="44999.654761904756"/>
    <n v="0"/>
    <n v="0"/>
    <n v="0"/>
    <n v="0"/>
    <n v="41201.854545454546"/>
    <n v="41067.938080495354"/>
    <n v="52545.901235657533"/>
    <n v="52106.297418556824"/>
    <n v="171"/>
    <n v="189"/>
    <n v="61"/>
    <n v="50"/>
    <n v="79"/>
    <n v="84"/>
    <n v="0"/>
    <n v="0"/>
    <n v="0"/>
    <n v="0"/>
    <n v="101"/>
    <n v="100"/>
    <n v="412"/>
    <n v="423"/>
    <n v="10967234.999999998"/>
    <n v="11744447"/>
    <n v="2944478"/>
    <n v="2409752"/>
    <n v="3575810.9999999995"/>
    <n v="3779970.9999999995"/>
    <n v="0"/>
    <n v="0"/>
    <n v="0"/>
    <n v="0"/>
    <n v="4161387.3090909091"/>
    <n v="4106793.8080495354"/>
    <n v="21648911.309090905"/>
    <n v="22040963.808049537"/>
  </r>
  <r>
    <x v="13"/>
    <s v="Houston Community College"/>
    <m/>
    <n v="225423"/>
    <x v="6"/>
    <n v="0"/>
    <n v="0"/>
    <n v="0"/>
    <n v="0"/>
    <n v="0"/>
    <n v="0"/>
    <n v="0"/>
    <n v="0"/>
    <n v="0"/>
    <n v="0"/>
    <n v="0"/>
    <n v="0"/>
    <n v="0"/>
    <n v="0"/>
    <n v="0"/>
    <n v="0"/>
    <n v="0"/>
    <n v="0"/>
    <n v="0"/>
    <n v="0"/>
    <n v="0"/>
    <n v="0"/>
    <n v="0"/>
    <n v="0"/>
    <n v="133"/>
    <n v="109"/>
    <n v="523"/>
    <n v="549"/>
    <n v="0"/>
    <n v="0"/>
    <n v="103"/>
    <n v="101"/>
    <m/>
    <m/>
    <m/>
    <m/>
    <m/>
    <m/>
    <m/>
    <m/>
    <n v="0"/>
    <n v="0"/>
    <n v="0"/>
    <n v="0"/>
    <n v="0"/>
    <n v="0"/>
    <n v="0"/>
    <n v="0"/>
    <n v="0"/>
    <n v="0"/>
    <n v="0"/>
    <n v="0"/>
    <n v="0"/>
    <n v="0"/>
    <n v="50801558"/>
    <n v="50827710"/>
    <m/>
    <m/>
    <n v="0"/>
    <n v="0"/>
    <n v="0"/>
    <n v="0"/>
    <n v="0"/>
    <n v="0"/>
    <n v="0"/>
    <n v="0"/>
    <n v="7663"/>
    <n v="7683"/>
    <n v="0"/>
    <n v="0"/>
    <n v="0"/>
    <n v="0"/>
    <n v="0"/>
    <n v="0"/>
    <n v="0"/>
    <n v="0"/>
    <n v="0"/>
    <n v="0"/>
    <n v="6629.4607855931099"/>
    <n v="6615.6071846934792"/>
    <n v="0"/>
    <n v="0"/>
    <n v="0"/>
    <n v="0"/>
    <n v="0"/>
    <n v="0"/>
    <n v="0"/>
    <n v="0"/>
    <n v="0"/>
    <n v="0"/>
    <n v="59665.147070337989"/>
    <n v="59540.464662241313"/>
    <n v="0"/>
    <n v="0"/>
    <n v="0"/>
    <n v="0"/>
    <n v="59665.147070337982"/>
    <n v="59540.464662241313"/>
    <n v="0"/>
    <n v="0"/>
    <n v="0"/>
    <n v="0"/>
    <n v="0"/>
    <n v="0"/>
    <n v="759"/>
    <n v="759"/>
    <n v="0"/>
    <n v="0"/>
    <n v="0"/>
    <n v="0"/>
    <n v="759"/>
    <n v="759"/>
    <n v="0"/>
    <n v="0"/>
    <n v="0"/>
    <n v="0"/>
    <n v="0"/>
    <n v="0"/>
    <n v="45285846.626386531"/>
    <n v="45191212.678641155"/>
    <n v="0"/>
    <n v="0"/>
    <n v="0"/>
    <n v="0"/>
    <n v="45285846.626386531"/>
    <n v="45191212.678641155"/>
  </r>
  <r>
    <x v="13"/>
    <s v="Kilgore College "/>
    <s v="Met the criteria for Two-Year 2 in 2013-14 and 2014-15."/>
    <n v="226019"/>
    <x v="6"/>
    <n v="0"/>
    <n v="0"/>
    <n v="0"/>
    <n v="0"/>
    <n v="0"/>
    <n v="0"/>
    <n v="0"/>
    <n v="0"/>
    <n v="0"/>
    <n v="0"/>
    <n v="0"/>
    <n v="0"/>
    <n v="0"/>
    <n v="0"/>
    <n v="0"/>
    <n v="0"/>
    <n v="0"/>
    <n v="0"/>
    <n v="0"/>
    <n v="0"/>
    <n v="0"/>
    <n v="0"/>
    <n v="0"/>
    <n v="0"/>
    <n v="97"/>
    <n v="99"/>
    <n v="28"/>
    <n v="27"/>
    <n v="3"/>
    <n v="4"/>
    <n v="33"/>
    <n v="30"/>
    <m/>
    <m/>
    <m/>
    <m/>
    <m/>
    <m/>
    <m/>
    <m/>
    <n v="0"/>
    <n v="0"/>
    <n v="0"/>
    <n v="0"/>
    <n v="0"/>
    <n v="0"/>
    <n v="0"/>
    <n v="0"/>
    <n v="0"/>
    <n v="0"/>
    <n v="0"/>
    <n v="0"/>
    <n v="0"/>
    <n v="0"/>
    <n v="9246263"/>
    <n v="9226674"/>
    <m/>
    <m/>
    <n v="0"/>
    <n v="0"/>
    <n v="0"/>
    <n v="0"/>
    <n v="0"/>
    <n v="0"/>
    <n v="0"/>
    <n v="0"/>
    <n v="1582"/>
    <n v="1565"/>
    <n v="0"/>
    <n v="0"/>
    <n v="0"/>
    <n v="0"/>
    <n v="0"/>
    <n v="0"/>
    <n v="0"/>
    <n v="0"/>
    <n v="0"/>
    <n v="0"/>
    <n v="5844.6668773704168"/>
    <n v="5895.6383386581474"/>
    <n v="0"/>
    <n v="0"/>
    <n v="0"/>
    <n v="0"/>
    <n v="0"/>
    <n v="0"/>
    <n v="0"/>
    <n v="0"/>
    <n v="0"/>
    <n v="0"/>
    <n v="52602.00189633375"/>
    <n v="53060.745047923323"/>
    <n v="0"/>
    <n v="0"/>
    <n v="0"/>
    <n v="0"/>
    <n v="52602.00189633375"/>
    <n v="53060.745047923316"/>
    <n v="0"/>
    <n v="0"/>
    <n v="0"/>
    <n v="0"/>
    <n v="0"/>
    <n v="0"/>
    <n v="161"/>
    <n v="160"/>
    <n v="0"/>
    <n v="0"/>
    <n v="0"/>
    <n v="0"/>
    <n v="161"/>
    <n v="160"/>
    <n v="0"/>
    <n v="0"/>
    <n v="0"/>
    <n v="0"/>
    <n v="0"/>
    <n v="0"/>
    <n v="8468922.3053097334"/>
    <n v="8489719.2076677307"/>
    <n v="0"/>
    <n v="0"/>
    <n v="0"/>
    <n v="0"/>
    <n v="8468922.3053097334"/>
    <n v="8489719.2076677307"/>
  </r>
  <r>
    <x v="13"/>
    <s v="Laredo Community College "/>
    <m/>
    <n v="226134"/>
    <x v="6"/>
    <n v="0"/>
    <n v="0"/>
    <n v="0"/>
    <n v="0"/>
    <n v="0"/>
    <n v="0"/>
    <n v="0"/>
    <n v="0"/>
    <n v="0"/>
    <n v="0"/>
    <n v="0"/>
    <n v="0"/>
    <n v="0"/>
    <n v="0"/>
    <n v="0"/>
    <n v="0"/>
    <n v="0"/>
    <n v="0"/>
    <n v="0"/>
    <n v="0"/>
    <n v="0"/>
    <n v="0"/>
    <n v="0"/>
    <n v="0"/>
    <n v="162"/>
    <n v="156"/>
    <n v="0"/>
    <n v="0"/>
    <n v="17"/>
    <n v="15"/>
    <n v="10"/>
    <n v="12"/>
    <m/>
    <m/>
    <m/>
    <m/>
    <m/>
    <m/>
    <m/>
    <m/>
    <n v="0"/>
    <n v="0"/>
    <n v="0"/>
    <n v="0"/>
    <n v="0"/>
    <n v="0"/>
    <n v="0"/>
    <n v="0"/>
    <n v="0"/>
    <n v="0"/>
    <n v="0"/>
    <n v="0"/>
    <n v="0"/>
    <n v="0"/>
    <n v="10586917"/>
    <n v="10411167"/>
    <m/>
    <m/>
    <n v="0"/>
    <n v="0"/>
    <n v="0"/>
    <n v="0"/>
    <n v="0"/>
    <n v="0"/>
    <n v="0"/>
    <n v="0"/>
    <n v="1765"/>
    <n v="1713"/>
    <n v="0"/>
    <n v="0"/>
    <n v="0"/>
    <n v="0"/>
    <n v="0"/>
    <n v="0"/>
    <n v="0"/>
    <n v="0"/>
    <n v="0"/>
    <n v="0"/>
    <n v="5998.2532577903685"/>
    <n v="6077.7390542907178"/>
    <n v="0"/>
    <n v="0"/>
    <n v="0"/>
    <n v="0"/>
    <n v="0"/>
    <n v="0"/>
    <n v="0"/>
    <n v="0"/>
    <n v="0"/>
    <n v="0"/>
    <n v="53984.279320113317"/>
    <n v="54699.651488616459"/>
    <n v="0"/>
    <n v="0"/>
    <n v="0"/>
    <n v="0"/>
    <n v="53984.279320113325"/>
    <n v="54699.651488616459"/>
    <n v="0"/>
    <n v="0"/>
    <n v="0"/>
    <n v="0"/>
    <n v="0"/>
    <n v="0"/>
    <n v="189"/>
    <n v="183"/>
    <n v="0"/>
    <n v="0"/>
    <n v="0"/>
    <n v="0"/>
    <n v="189"/>
    <n v="183"/>
    <n v="0"/>
    <n v="0"/>
    <n v="0"/>
    <n v="0"/>
    <n v="0"/>
    <n v="0"/>
    <n v="10203028.791501418"/>
    <n v="10010036.222416813"/>
    <n v="0"/>
    <n v="0"/>
    <n v="0"/>
    <n v="0"/>
    <n v="10203028.791501418"/>
    <n v="10010036.222416813"/>
  </r>
  <r>
    <x v="13"/>
    <s v="Lone Star College System District"/>
    <m/>
    <n v="227182"/>
    <x v="6"/>
    <n v="65"/>
    <n v="61"/>
    <n v="420"/>
    <n v="434"/>
    <n v="0"/>
    <n v="0"/>
    <n v="48"/>
    <n v="51"/>
    <n v="12"/>
    <n v="4"/>
    <n v="82"/>
    <n v="107"/>
    <n v="0"/>
    <n v="0"/>
    <n v="8"/>
    <n v="11"/>
    <n v="2"/>
    <n v="1"/>
    <n v="70"/>
    <n v="48"/>
    <n v="0"/>
    <n v="0"/>
    <n v="8"/>
    <n v="6"/>
    <n v="0"/>
    <n v="0"/>
    <n v="0"/>
    <n v="0"/>
    <n v="0"/>
    <n v="0"/>
    <n v="0"/>
    <n v="5"/>
    <m/>
    <m/>
    <m/>
    <m/>
    <m/>
    <m/>
    <m/>
    <m/>
    <n v="0"/>
    <n v="9"/>
    <n v="0"/>
    <n v="9"/>
    <n v="0"/>
    <n v="0"/>
    <n v="0"/>
    <n v="9"/>
    <n v="38577727"/>
    <n v="39374353"/>
    <n v="6304992"/>
    <n v="7787561"/>
    <n v="5304711"/>
    <n v="3642611"/>
    <n v="0"/>
    <n v="68230"/>
    <m/>
    <m/>
    <n v="0"/>
    <n v="1057731"/>
    <n v="5361"/>
    <n v="5501"/>
    <n v="1024"/>
    <n v="1238"/>
    <n v="814"/>
    <n v="561"/>
    <n v="0"/>
    <n v="60"/>
    <n v="0"/>
    <n v="0"/>
    <n v="0"/>
    <n v="279"/>
    <n v="7195.9945905614622"/>
    <n v="7157.6718778403929"/>
    <n v="6157.21875"/>
    <n v="6290.4369951534736"/>
    <n v="6516.8439803439805"/>
    <n v="6493.0677361853832"/>
    <n v="0"/>
    <n v="1137.1666666666667"/>
    <n v="0"/>
    <n v="0"/>
    <n v="0"/>
    <n v="3791.1505376344085"/>
    <n v="64763.951315053157"/>
    <n v="64419.046900563539"/>
    <n v="55414.96875"/>
    <n v="56613.932956381264"/>
    <n v="58651.595823095828"/>
    <n v="58437.609625668447"/>
    <n v="0"/>
    <n v="10234.5"/>
    <n v="0"/>
    <n v="0"/>
    <n v="0"/>
    <n v="34120.354838709674"/>
    <n v="62746.350390588806"/>
    <n v="61279.721905222694"/>
    <n v="533"/>
    <n v="546"/>
    <n v="102"/>
    <n v="122"/>
    <n v="80"/>
    <n v="55"/>
    <n v="0"/>
    <n v="5"/>
    <n v="0"/>
    <n v="0"/>
    <n v="0"/>
    <n v="27"/>
    <n v="715"/>
    <n v="755"/>
    <n v="34519186.050923333"/>
    <n v="35172799.607707694"/>
    <n v="5652326.8125"/>
    <n v="6906899.8206785144"/>
    <n v="4692127.6658476666"/>
    <n v="3214068.5294117643"/>
    <n v="0"/>
    <n v="51172.5"/>
    <n v="0"/>
    <n v="0"/>
    <n v="0"/>
    <n v="921249.58064516122"/>
    <n v="44863640.529270999"/>
    <n v="46266190.038443133"/>
  </r>
  <r>
    <x v="13"/>
    <s v="McLennan Community College "/>
    <m/>
    <n v="226578"/>
    <x v="6"/>
    <n v="96"/>
    <n v="95"/>
    <n v="0"/>
    <n v="0"/>
    <n v="1"/>
    <n v="1"/>
    <n v="6"/>
    <n v="6"/>
    <n v="37"/>
    <n v="53"/>
    <n v="0"/>
    <n v="0"/>
    <n v="1"/>
    <n v="1"/>
    <n v="9"/>
    <n v="8"/>
    <n v="50"/>
    <n v="35"/>
    <n v="0"/>
    <n v="0"/>
    <n v="1"/>
    <n v="0"/>
    <n v="5"/>
    <n v="5"/>
    <n v="17"/>
    <n v="17"/>
    <n v="0"/>
    <n v="0"/>
    <n v="0"/>
    <n v="0"/>
    <n v="0"/>
    <n v="2"/>
    <m/>
    <m/>
    <m/>
    <m/>
    <m/>
    <m/>
    <m/>
    <m/>
    <n v="0"/>
    <n v="0"/>
    <n v="0"/>
    <n v="0"/>
    <n v="0"/>
    <n v="0"/>
    <n v="0"/>
    <n v="0"/>
    <n v="7160853"/>
    <n v="7175189"/>
    <n v="2831331"/>
    <n v="3660050"/>
    <n v="3065445"/>
    <n v="2232869"/>
    <n v="902467"/>
    <n v="1324955"/>
    <m/>
    <m/>
    <n v="0"/>
    <n v="0"/>
    <n v="947"/>
    <n v="938"/>
    <n v="452"/>
    <n v="584"/>
    <n v="521"/>
    <n v="375"/>
    <n v="153"/>
    <n v="177"/>
    <n v="0"/>
    <n v="0"/>
    <n v="0"/>
    <n v="0"/>
    <n v="7561.6187961985215"/>
    <n v="7649.4552238805973"/>
    <n v="6264.0066371681414"/>
    <n v="6267.2089041095887"/>
    <n v="5883.7715930902114"/>
    <n v="5954.3173333333334"/>
    <n v="5898.4771241830067"/>
    <n v="7485.6214689265535"/>
    <n v="0"/>
    <n v="0"/>
    <n v="0"/>
    <n v="0"/>
    <n v="68054.569165786699"/>
    <n v="68845.09701492537"/>
    <n v="56376.05973451327"/>
    <n v="56404.880136986299"/>
    <n v="52953.944337811903"/>
    <n v="53588.856"/>
    <n v="53086.294117647063"/>
    <n v="67370.593220338982"/>
    <n v="0"/>
    <n v="0"/>
    <n v="0"/>
    <n v="0"/>
    <n v="60660.014863298748"/>
    <n v="62524.206166825017"/>
    <n v="103"/>
    <n v="102"/>
    <n v="47"/>
    <n v="62"/>
    <n v="56"/>
    <n v="40"/>
    <n v="17"/>
    <n v="19"/>
    <n v="0"/>
    <n v="0"/>
    <n v="0"/>
    <n v="0"/>
    <n v="223"/>
    <n v="223"/>
    <n v="7009620.6240760302"/>
    <n v="7022199.8955223877"/>
    <n v="2649674.8075221237"/>
    <n v="3497102.5684931506"/>
    <n v="2965420.8829174666"/>
    <n v="2143554.2400000002"/>
    <n v="902467.00000000012"/>
    <n v="1280041.2711864407"/>
    <n v="0"/>
    <n v="0"/>
    <n v="0"/>
    <n v="0"/>
    <n v="13527183.31451562"/>
    <n v="13942897.975201979"/>
  </r>
  <r>
    <x v="13"/>
    <s v="Navarro College "/>
    <m/>
    <n v="227146"/>
    <x v="6"/>
    <n v="35"/>
    <n v="32"/>
    <n v="1"/>
    <n v="1"/>
    <n v="0"/>
    <n v="0"/>
    <n v="1"/>
    <n v="2"/>
    <n v="48"/>
    <n v="46"/>
    <n v="2"/>
    <n v="8"/>
    <n v="9"/>
    <n v="5"/>
    <n v="8"/>
    <n v="9"/>
    <n v="3"/>
    <n v="4"/>
    <n v="1"/>
    <n v="6"/>
    <n v="9"/>
    <n v="5"/>
    <n v="10"/>
    <n v="10"/>
    <n v="0"/>
    <n v="0"/>
    <n v="0"/>
    <n v="0"/>
    <n v="0"/>
    <n v="0"/>
    <n v="0"/>
    <n v="0"/>
    <m/>
    <m/>
    <m/>
    <m/>
    <m/>
    <m/>
    <m/>
    <m/>
    <n v="0"/>
    <n v="0"/>
    <n v="0"/>
    <n v="0"/>
    <n v="0"/>
    <n v="0"/>
    <n v="0"/>
    <n v="0"/>
    <n v="2289130"/>
    <n v="2223845"/>
    <n v="3814750"/>
    <n v="3949366"/>
    <n v="1390832"/>
    <n v="1483700"/>
    <n v="0"/>
    <n v="0"/>
    <m/>
    <m/>
    <n v="0"/>
    <n v="0"/>
    <n v="337"/>
    <n v="322"/>
    <n v="647"/>
    <n v="657"/>
    <n v="256"/>
    <n v="271"/>
    <n v="0"/>
    <n v="0"/>
    <n v="0"/>
    <n v="0"/>
    <n v="0"/>
    <n v="0"/>
    <n v="6792.6706231454009"/>
    <n v="6906.3509316770187"/>
    <n v="5896.0587326120558"/>
    <n v="6011.2115677321153"/>
    <n v="5432.9375"/>
    <n v="5474.9077490774907"/>
    <n v="0"/>
    <n v="0"/>
    <n v="0"/>
    <n v="0"/>
    <n v="0"/>
    <n v="0"/>
    <n v="61134.035608308608"/>
    <n v="62157.158385093171"/>
    <n v="53064.528593508505"/>
    <n v="54100.904109589035"/>
    <n v="48896.4375"/>
    <n v="49274.16974169742"/>
    <n v="0"/>
    <n v="0"/>
    <n v="0"/>
    <n v="0"/>
    <n v="0"/>
    <n v="0"/>
    <n v="54660.636187184944"/>
    <n v="55361.064581818369"/>
    <n v="37"/>
    <n v="35"/>
    <n v="67"/>
    <n v="68"/>
    <n v="23"/>
    <n v="25"/>
    <n v="0"/>
    <n v="0"/>
    <n v="0"/>
    <n v="0"/>
    <n v="0"/>
    <n v="0"/>
    <n v="127"/>
    <n v="128"/>
    <n v="2261959.3175074183"/>
    <n v="2175500.5434782612"/>
    <n v="3555323.4157650699"/>
    <n v="3678861.4794520545"/>
    <n v="1124618.0625"/>
    <n v="1231854.2435424356"/>
    <n v="0"/>
    <n v="0"/>
    <n v="0"/>
    <n v="0"/>
    <n v="0"/>
    <n v="0"/>
    <n v="6941900.7957724882"/>
    <n v="7086216.2664727513"/>
  </r>
  <r>
    <x v="13"/>
    <s v="North Central Texas Community College"/>
    <m/>
    <n v="224110"/>
    <x v="6"/>
    <n v="0"/>
    <n v="0"/>
    <n v="0"/>
    <n v="0"/>
    <n v="0"/>
    <n v="0"/>
    <n v="0"/>
    <n v="0"/>
    <n v="0"/>
    <n v="0"/>
    <n v="0"/>
    <n v="0"/>
    <n v="0"/>
    <n v="0"/>
    <n v="0"/>
    <n v="0"/>
    <n v="0"/>
    <n v="0"/>
    <n v="0"/>
    <n v="0"/>
    <n v="0"/>
    <n v="0"/>
    <n v="0"/>
    <n v="0"/>
    <n v="0"/>
    <n v="0"/>
    <n v="0"/>
    <n v="0"/>
    <n v="0"/>
    <n v="0"/>
    <n v="0"/>
    <n v="0"/>
    <m/>
    <m/>
    <m/>
    <m/>
    <m/>
    <m/>
    <m/>
    <m/>
    <n v="97"/>
    <n v="95"/>
    <n v="3"/>
    <n v="3"/>
    <n v="33"/>
    <n v="41"/>
    <n v="2"/>
    <n v="1"/>
    <n v="0"/>
    <n v="0"/>
    <n v="0"/>
    <n v="0"/>
    <n v="0"/>
    <n v="0"/>
    <n v="0"/>
    <n v="0"/>
    <m/>
    <m/>
    <n v="7022875"/>
    <n v="7532139"/>
    <n v="0"/>
    <n v="0"/>
    <n v="0"/>
    <n v="0"/>
    <n v="0"/>
    <n v="0"/>
    <n v="0"/>
    <n v="0"/>
    <n v="0"/>
    <n v="0"/>
    <n v="1290"/>
    <n v="1348"/>
    <n v="0"/>
    <n v="0"/>
    <n v="0"/>
    <n v="0"/>
    <n v="0"/>
    <n v="0"/>
    <n v="0"/>
    <n v="0"/>
    <n v="0"/>
    <n v="0"/>
    <n v="5444.0891472868216"/>
    <n v="5587.6402077151333"/>
    <n v="0"/>
    <n v="0"/>
    <n v="0"/>
    <n v="0"/>
    <n v="0"/>
    <n v="0"/>
    <n v="0"/>
    <n v="0"/>
    <n v="0"/>
    <n v="0"/>
    <n v="48996.802325581397"/>
    <n v="50288.761869436203"/>
    <n v="48996.802325581397"/>
    <n v="50288.761869436203"/>
    <n v="0"/>
    <n v="0"/>
    <n v="0"/>
    <n v="0"/>
    <n v="0"/>
    <n v="0"/>
    <n v="0"/>
    <n v="0"/>
    <n v="0"/>
    <n v="0"/>
    <n v="135"/>
    <n v="140"/>
    <n v="135"/>
    <n v="140"/>
    <n v="0"/>
    <n v="0"/>
    <n v="0"/>
    <n v="0"/>
    <n v="0"/>
    <n v="0"/>
    <n v="0"/>
    <n v="0"/>
    <n v="0"/>
    <n v="0"/>
    <n v="6614568.3139534881"/>
    <n v="7040426.6617210684"/>
    <n v="6614568.3139534881"/>
    <n v="7040426.6617210684"/>
  </r>
  <r>
    <x v="13"/>
    <s v="North Lake College (DCCCD)"/>
    <m/>
    <n v="227191"/>
    <x v="6"/>
    <n v="0"/>
    <n v="0"/>
    <n v="0"/>
    <n v="0"/>
    <n v="0"/>
    <n v="0"/>
    <n v="0"/>
    <n v="0"/>
    <n v="0"/>
    <n v="0"/>
    <n v="0"/>
    <n v="0"/>
    <n v="0"/>
    <n v="0"/>
    <n v="0"/>
    <n v="0"/>
    <n v="0"/>
    <n v="0"/>
    <n v="0"/>
    <n v="0"/>
    <n v="0"/>
    <n v="0"/>
    <n v="0"/>
    <n v="0"/>
    <n v="0"/>
    <n v="0"/>
    <n v="0"/>
    <n v="0"/>
    <n v="0"/>
    <n v="0"/>
    <n v="0"/>
    <n v="0"/>
    <m/>
    <m/>
    <m/>
    <m/>
    <m/>
    <m/>
    <m/>
    <m/>
    <n v="121"/>
    <n v="124"/>
    <n v="0"/>
    <n v="0"/>
    <n v="0"/>
    <n v="0"/>
    <n v="0"/>
    <n v="0"/>
    <n v="0"/>
    <n v="0"/>
    <n v="0"/>
    <n v="0"/>
    <n v="0"/>
    <n v="0"/>
    <n v="0"/>
    <n v="0"/>
    <m/>
    <m/>
    <n v="7219795"/>
    <n v="7509935"/>
    <n v="0"/>
    <n v="0"/>
    <n v="0"/>
    <n v="0"/>
    <n v="0"/>
    <n v="0"/>
    <n v="0"/>
    <n v="0"/>
    <n v="0"/>
    <n v="0"/>
    <n v="1089"/>
    <n v="1116"/>
    <n v="0"/>
    <n v="0"/>
    <n v="0"/>
    <n v="0"/>
    <n v="0"/>
    <n v="0"/>
    <n v="0"/>
    <n v="0"/>
    <n v="0"/>
    <n v="0"/>
    <n v="6629.7474747474744"/>
    <n v="6729.3324372759853"/>
    <n v="0"/>
    <n v="0"/>
    <n v="0"/>
    <n v="0"/>
    <n v="0"/>
    <n v="0"/>
    <n v="0"/>
    <n v="0"/>
    <n v="0"/>
    <n v="0"/>
    <n v="59667.727272727272"/>
    <n v="60563.991935483864"/>
    <n v="59667.727272727272"/>
    <n v="60563.991935483864"/>
    <n v="0"/>
    <n v="0"/>
    <n v="0"/>
    <n v="0"/>
    <n v="0"/>
    <n v="0"/>
    <n v="0"/>
    <n v="0"/>
    <n v="0"/>
    <n v="0"/>
    <n v="121"/>
    <n v="124"/>
    <n v="121"/>
    <n v="124"/>
    <n v="0"/>
    <n v="0"/>
    <n v="0"/>
    <n v="0"/>
    <n v="0"/>
    <n v="0"/>
    <n v="0"/>
    <n v="0"/>
    <n v="0"/>
    <n v="0"/>
    <n v="7219795"/>
    <n v="7509934.9999999991"/>
    <n v="7219795"/>
    <n v="7509934.9999999991"/>
  </r>
  <r>
    <x v="13"/>
    <s v="Northwest Vista College (ACCD)"/>
    <m/>
    <n v="420398"/>
    <x v="6"/>
    <n v="17"/>
    <n v="15"/>
    <n v="0"/>
    <n v="0"/>
    <n v="0"/>
    <n v="0"/>
    <n v="0"/>
    <n v="0"/>
    <n v="39"/>
    <n v="36"/>
    <n v="4"/>
    <n v="3"/>
    <n v="0"/>
    <n v="0"/>
    <n v="0"/>
    <n v="0"/>
    <n v="32"/>
    <n v="28"/>
    <n v="4"/>
    <n v="3"/>
    <n v="0"/>
    <n v="0"/>
    <n v="0"/>
    <n v="0"/>
    <n v="55"/>
    <n v="54"/>
    <n v="1"/>
    <n v="2"/>
    <n v="0"/>
    <n v="0"/>
    <n v="0"/>
    <n v="0"/>
    <m/>
    <m/>
    <m/>
    <m/>
    <m/>
    <m/>
    <m/>
    <m/>
    <n v="0"/>
    <n v="29"/>
    <n v="0"/>
    <n v="0"/>
    <n v="0"/>
    <n v="0"/>
    <n v="0"/>
    <n v="0"/>
    <n v="726957"/>
    <n v="1017631"/>
    <n v="2540272"/>
    <n v="2367987"/>
    <n v="1887917"/>
    <n v="1704239"/>
    <n v="2656908"/>
    <n v="2758997"/>
    <m/>
    <m/>
    <n v="0"/>
    <n v="733519"/>
    <n v="153"/>
    <n v="135"/>
    <n v="391"/>
    <n v="354"/>
    <n v="328"/>
    <n v="282"/>
    <n v="505"/>
    <n v="506"/>
    <n v="0"/>
    <n v="0"/>
    <n v="0"/>
    <n v="261"/>
    <n v="4751.3529411764703"/>
    <n v="7538.0074074074073"/>
    <n v="6496.8593350383635"/>
    <n v="6689.2288135593217"/>
    <n v="5755.8445121951218"/>
    <n v="6043.4007092198581"/>
    <n v="5261.2039603960393"/>
    <n v="5452.563241106719"/>
    <n v="0"/>
    <n v="0"/>
    <n v="0"/>
    <n v="2810.4176245210729"/>
    <n v="42762.176470588231"/>
    <n v="67842.066666666666"/>
    <n v="58471.734015345268"/>
    <n v="60203.059322033892"/>
    <n v="51802.600609756097"/>
    <n v="54390.606382978724"/>
    <n v="47350.835643564351"/>
    <n v="49073.069169960472"/>
    <n v="0"/>
    <n v="0"/>
    <n v="0"/>
    <n v="25293.758620689656"/>
    <n v="51038.039346385987"/>
    <n v="50195.705793820285"/>
    <n v="17"/>
    <n v="15"/>
    <n v="43"/>
    <n v="39"/>
    <n v="36"/>
    <n v="31"/>
    <n v="56"/>
    <n v="56"/>
    <n v="0"/>
    <n v="0"/>
    <n v="0"/>
    <n v="29"/>
    <n v="152"/>
    <n v="170"/>
    <n v="726956.99999999988"/>
    <n v="1017631"/>
    <n v="2514284.5626598466"/>
    <n v="2347919.3135593217"/>
    <n v="1864893.6219512194"/>
    <n v="1686108.7978723405"/>
    <n v="2651646.7960396037"/>
    <n v="2748091.8735177866"/>
    <n v="0"/>
    <n v="0"/>
    <n v="0"/>
    <n v="733519"/>
    <n v="7757781.9806506699"/>
    <n v="8533269.9849494491"/>
  </r>
  <r>
    <x v="13"/>
    <s v="Palo Alto College (ACCD)"/>
    <s v="Met the criteria for Two-Year 2 in 2014-15."/>
    <n v="246354"/>
    <x v="6"/>
    <n v="23"/>
    <n v="21"/>
    <n v="1"/>
    <n v="2"/>
    <n v="0"/>
    <n v="0"/>
    <n v="0"/>
    <n v="0"/>
    <n v="24"/>
    <n v="23"/>
    <n v="2"/>
    <n v="3"/>
    <n v="0"/>
    <n v="0"/>
    <n v="0"/>
    <n v="0"/>
    <n v="21"/>
    <n v="20"/>
    <n v="4"/>
    <n v="3"/>
    <n v="0"/>
    <n v="0"/>
    <n v="1"/>
    <n v="0"/>
    <n v="27"/>
    <n v="24"/>
    <n v="1"/>
    <n v="1"/>
    <n v="0"/>
    <n v="0"/>
    <n v="0"/>
    <n v="0"/>
    <m/>
    <m/>
    <m/>
    <m/>
    <m/>
    <m/>
    <m/>
    <m/>
    <n v="0"/>
    <n v="10"/>
    <n v="0"/>
    <n v="0"/>
    <n v="0"/>
    <n v="0"/>
    <n v="0"/>
    <n v="0"/>
    <n v="1676432"/>
    <n v="1687597"/>
    <n v="1601333"/>
    <n v="1678341"/>
    <n v="1551970"/>
    <n v="1384405"/>
    <n v="1408550"/>
    <n v="1325212"/>
    <m/>
    <m/>
    <n v="0"/>
    <n v="211393"/>
    <n v="217"/>
    <n v="209"/>
    <n v="236"/>
    <n v="237"/>
    <n v="241"/>
    <n v="210"/>
    <n v="253"/>
    <n v="226"/>
    <n v="0"/>
    <n v="0"/>
    <n v="0"/>
    <n v="90"/>
    <n v="7725.4930875576038"/>
    <n v="8074.6267942583736"/>
    <n v="6785.3093220338988"/>
    <n v="7081.6075949367087"/>
    <n v="6439.7095435684651"/>
    <n v="6592.4047619047615"/>
    <n v="5567.391304347826"/>
    <n v="5863.7699115044252"/>
    <n v="0"/>
    <n v="0"/>
    <n v="0"/>
    <n v="2348.8111111111111"/>
    <n v="69529.437788018433"/>
    <n v="72671.641148325361"/>
    <n v="61067.78389830509"/>
    <n v="63734.468354430377"/>
    <n v="57957.385892116188"/>
    <n v="59331.642857142855"/>
    <n v="50106.521739130432"/>
    <n v="52773.929203539825"/>
    <n v="0"/>
    <n v="0"/>
    <n v="0"/>
    <n v="21139.3"/>
    <n v="59291.764713067765"/>
    <n v="58167.410648873403"/>
    <n v="24"/>
    <n v="23"/>
    <n v="26"/>
    <n v="26"/>
    <n v="26"/>
    <n v="23"/>
    <n v="28"/>
    <n v="25"/>
    <n v="0"/>
    <n v="0"/>
    <n v="0"/>
    <n v="10"/>
    <n v="104"/>
    <n v="107"/>
    <n v="1668706.5069124424"/>
    <n v="1671447.7464114833"/>
    <n v="1587762.3813559324"/>
    <n v="1657096.1772151899"/>
    <n v="1506892.0331950209"/>
    <n v="1364627.7857142857"/>
    <n v="1402982.6086956521"/>
    <n v="1319348.2300884956"/>
    <n v="0"/>
    <n v="0"/>
    <n v="0"/>
    <n v="211393"/>
    <n v="6166343.5301590478"/>
    <n v="6223912.9394294545"/>
  </r>
  <r>
    <x v="13"/>
    <s v="Richland College (DCCCD)"/>
    <m/>
    <n v="227766"/>
    <x v="6"/>
    <n v="0"/>
    <n v="0"/>
    <n v="0"/>
    <n v="0"/>
    <n v="0"/>
    <n v="0"/>
    <n v="0"/>
    <n v="0"/>
    <n v="0"/>
    <n v="0"/>
    <n v="0"/>
    <n v="0"/>
    <n v="0"/>
    <n v="0"/>
    <n v="0"/>
    <n v="0"/>
    <n v="0"/>
    <n v="0"/>
    <n v="0"/>
    <n v="0"/>
    <n v="0"/>
    <n v="0"/>
    <n v="0"/>
    <n v="0"/>
    <n v="0"/>
    <n v="0"/>
    <n v="0"/>
    <n v="0"/>
    <n v="0"/>
    <n v="0"/>
    <n v="0"/>
    <n v="0"/>
    <m/>
    <m/>
    <m/>
    <m/>
    <m/>
    <m/>
    <m/>
    <m/>
    <n v="160"/>
    <n v="166"/>
    <n v="0"/>
    <n v="0"/>
    <n v="0"/>
    <n v="0"/>
    <n v="0"/>
    <n v="0"/>
    <n v="0"/>
    <n v="0"/>
    <n v="0"/>
    <n v="0"/>
    <n v="0"/>
    <n v="0"/>
    <n v="0"/>
    <n v="0"/>
    <m/>
    <m/>
    <n v="10377640"/>
    <n v="10856198"/>
    <n v="0"/>
    <n v="0"/>
    <n v="0"/>
    <n v="0"/>
    <n v="0"/>
    <n v="0"/>
    <n v="0"/>
    <n v="0"/>
    <n v="0"/>
    <n v="0"/>
    <n v="1440"/>
    <n v="1494"/>
    <n v="0"/>
    <n v="0"/>
    <n v="0"/>
    <n v="0"/>
    <n v="0"/>
    <n v="0"/>
    <n v="0"/>
    <n v="0"/>
    <n v="0"/>
    <n v="0"/>
    <n v="7206.6944444444443"/>
    <n v="7266.5314591700135"/>
    <n v="0"/>
    <n v="0"/>
    <n v="0"/>
    <n v="0"/>
    <n v="0"/>
    <n v="0"/>
    <n v="0"/>
    <n v="0"/>
    <n v="0"/>
    <n v="0"/>
    <n v="64860.25"/>
    <n v="65398.783132530123"/>
    <n v="64860.25"/>
    <n v="65398.783132530123"/>
    <n v="0"/>
    <n v="0"/>
    <n v="0"/>
    <n v="0"/>
    <n v="0"/>
    <n v="0"/>
    <n v="0"/>
    <n v="0"/>
    <n v="0"/>
    <n v="0"/>
    <n v="160"/>
    <n v="166"/>
    <n v="160"/>
    <n v="166"/>
    <n v="0"/>
    <n v="0"/>
    <n v="0"/>
    <n v="0"/>
    <n v="0"/>
    <n v="0"/>
    <n v="0"/>
    <n v="0"/>
    <n v="0"/>
    <n v="0"/>
    <n v="10377640"/>
    <n v="10856198"/>
    <n v="10377640"/>
    <n v="10856198"/>
  </r>
  <r>
    <x v="13"/>
    <s v="San Antonio College (ACCD)"/>
    <m/>
    <n v="227924"/>
    <x v="6"/>
    <n v="105"/>
    <n v="99"/>
    <n v="11"/>
    <n v="10"/>
    <n v="0"/>
    <n v="0"/>
    <n v="0"/>
    <n v="0"/>
    <n v="61"/>
    <n v="57"/>
    <n v="2"/>
    <n v="5"/>
    <n v="0"/>
    <n v="0"/>
    <n v="0"/>
    <n v="0"/>
    <n v="71"/>
    <n v="65"/>
    <n v="5"/>
    <n v="3"/>
    <n v="0"/>
    <n v="0"/>
    <n v="0"/>
    <n v="0"/>
    <n v="41"/>
    <n v="42"/>
    <n v="2"/>
    <n v="2"/>
    <n v="0"/>
    <n v="0"/>
    <n v="0"/>
    <n v="0"/>
    <m/>
    <m/>
    <m/>
    <m/>
    <m/>
    <m/>
    <m/>
    <m/>
    <n v="0"/>
    <n v="51"/>
    <n v="0"/>
    <n v="0"/>
    <n v="0"/>
    <n v="0"/>
    <n v="0"/>
    <n v="0"/>
    <n v="7485884"/>
    <n v="8130608"/>
    <n v="3742350"/>
    <n v="4001019"/>
    <n v="3908625"/>
    <n v="3953860"/>
    <n v="2086565"/>
    <n v="2323869"/>
    <m/>
    <m/>
    <n v="0"/>
    <n v="989792"/>
    <n v="1055"/>
    <n v="991"/>
    <n v="569"/>
    <n v="563"/>
    <n v="689"/>
    <n v="615"/>
    <n v="389"/>
    <n v="398"/>
    <n v="0"/>
    <n v="0"/>
    <n v="0"/>
    <n v="459"/>
    <n v="7095.6246445497627"/>
    <n v="8204.4480322906147"/>
    <n v="6577.0650263620382"/>
    <n v="7106.6056838365894"/>
    <n v="5672.8955007256891"/>
    <n v="6429.040650406504"/>
    <n v="5363.9203084832907"/>
    <n v="5838.8668341708544"/>
    <n v="0"/>
    <n v="0"/>
    <n v="0"/>
    <n v="2156.4095860566449"/>
    <n v="63860.621800947862"/>
    <n v="73840.032290615534"/>
    <n v="59193.585237258347"/>
    <n v="63959.451154529306"/>
    <n v="51056.059506531201"/>
    <n v="57861.365853658535"/>
    <n v="48275.282776349617"/>
    <n v="52549.80150753769"/>
    <n v="0"/>
    <n v="0"/>
    <n v="0"/>
    <n v="19407.686274509804"/>
    <n v="57359.482150122923"/>
    <n v="57636.543819276492"/>
    <n v="116"/>
    <n v="109"/>
    <n v="63"/>
    <n v="62"/>
    <n v="76"/>
    <n v="68"/>
    <n v="43"/>
    <n v="44"/>
    <n v="0"/>
    <n v="0"/>
    <n v="0"/>
    <n v="51"/>
    <n v="298"/>
    <n v="334"/>
    <n v="7407832.128909952"/>
    <n v="8048563.5196770933"/>
    <n v="3729195.8699472761"/>
    <n v="3965485.9715808169"/>
    <n v="3880260.5224963711"/>
    <n v="3934572.8780487804"/>
    <n v="2075837.1593830336"/>
    <n v="2312191.2663316582"/>
    <n v="0"/>
    <n v="0"/>
    <n v="0"/>
    <n v="989792"/>
    <n v="17093125.680736631"/>
    <n v="19250605.635638349"/>
  </r>
  <r>
    <x v="13"/>
    <s v="San Jacinto College"/>
    <m/>
    <n v="227979"/>
    <x v="6"/>
    <n v="0"/>
    <n v="0"/>
    <n v="0"/>
    <n v="0"/>
    <n v="0"/>
    <n v="0"/>
    <n v="0"/>
    <n v="0"/>
    <n v="0"/>
    <n v="0"/>
    <n v="0"/>
    <n v="0"/>
    <n v="0"/>
    <n v="0"/>
    <n v="0"/>
    <n v="0"/>
    <n v="0"/>
    <n v="0"/>
    <n v="0"/>
    <n v="0"/>
    <n v="0"/>
    <n v="0"/>
    <n v="0"/>
    <n v="0"/>
    <n v="0"/>
    <n v="0"/>
    <n v="0"/>
    <n v="0"/>
    <n v="0"/>
    <n v="0"/>
    <n v="0"/>
    <n v="0"/>
    <m/>
    <m/>
    <m/>
    <m/>
    <m/>
    <m/>
    <m/>
    <m/>
    <n v="420"/>
    <n v="406"/>
    <n v="18"/>
    <n v="8"/>
    <n v="0"/>
    <n v="0"/>
    <n v="66"/>
    <n v="98"/>
    <n v="0"/>
    <n v="0"/>
    <n v="0"/>
    <n v="0"/>
    <n v="0"/>
    <n v="0"/>
    <n v="0"/>
    <n v="0"/>
    <m/>
    <m/>
    <n v="31644375"/>
    <n v="33262744"/>
    <n v="0"/>
    <n v="0"/>
    <n v="0"/>
    <n v="0"/>
    <n v="0"/>
    <n v="0"/>
    <n v="0"/>
    <n v="0"/>
    <n v="0"/>
    <n v="0"/>
    <n v="4752"/>
    <n v="4910"/>
    <n v="0"/>
    <n v="0"/>
    <n v="0"/>
    <n v="0"/>
    <n v="0"/>
    <n v="0"/>
    <n v="0"/>
    <n v="0"/>
    <n v="0"/>
    <n v="0"/>
    <n v="6659.1698232323233"/>
    <n v="6774.4896130346233"/>
    <n v="0"/>
    <n v="0"/>
    <n v="0"/>
    <n v="0"/>
    <n v="0"/>
    <n v="0"/>
    <n v="0"/>
    <n v="0"/>
    <n v="0"/>
    <n v="0"/>
    <n v="59932.528409090912"/>
    <n v="60970.406517311611"/>
    <n v="59932.528409090912"/>
    <n v="60970.406517311611"/>
    <n v="0"/>
    <n v="0"/>
    <n v="0"/>
    <n v="0"/>
    <n v="0"/>
    <n v="0"/>
    <n v="0"/>
    <n v="0"/>
    <n v="0"/>
    <n v="0"/>
    <n v="504"/>
    <n v="512"/>
    <n v="504"/>
    <n v="512"/>
    <n v="0"/>
    <n v="0"/>
    <n v="0"/>
    <n v="0"/>
    <n v="0"/>
    <n v="0"/>
    <n v="0"/>
    <n v="0"/>
    <n v="0"/>
    <n v="0"/>
    <n v="30205994.31818182"/>
    <n v="31216848.136863545"/>
    <n v="30205994.31818182"/>
    <n v="31216848.136863545"/>
  </r>
  <r>
    <x v="13"/>
    <s v="South Plains College "/>
    <m/>
    <n v="228158"/>
    <x v="6"/>
    <n v="61"/>
    <n v="53"/>
    <n v="0"/>
    <n v="0"/>
    <n v="0"/>
    <n v="0"/>
    <n v="1"/>
    <n v="0"/>
    <n v="23"/>
    <n v="33"/>
    <n v="0"/>
    <n v="0"/>
    <n v="0"/>
    <n v="0"/>
    <n v="0"/>
    <n v="0"/>
    <n v="87"/>
    <n v="74"/>
    <n v="1"/>
    <n v="1"/>
    <n v="0"/>
    <n v="0"/>
    <n v="2"/>
    <n v="2"/>
    <n v="62"/>
    <n v="71"/>
    <n v="0"/>
    <n v="0"/>
    <n v="0"/>
    <n v="0"/>
    <n v="29"/>
    <n v="32"/>
    <m/>
    <m/>
    <m/>
    <m/>
    <m/>
    <m/>
    <m/>
    <m/>
    <n v="0"/>
    <n v="0"/>
    <n v="0"/>
    <n v="0"/>
    <n v="0"/>
    <n v="0"/>
    <n v="0"/>
    <n v="0"/>
    <n v="3597572"/>
    <n v="3139368"/>
    <n v="1241203"/>
    <n v="1798646"/>
    <n v="4244344"/>
    <n v="3545272"/>
    <n v="4115781"/>
    <n v="3507276"/>
    <m/>
    <m/>
    <n v="0"/>
    <n v="0"/>
    <n v="561"/>
    <n v="477"/>
    <n v="207"/>
    <n v="297"/>
    <n v="817"/>
    <n v="700"/>
    <n v="906"/>
    <n v="1023"/>
    <n v="0"/>
    <n v="0"/>
    <n v="0"/>
    <n v="0"/>
    <n v="6412.7843137254904"/>
    <n v="6581.4842767295595"/>
    <n v="5996.1497584541066"/>
    <n v="6056.0471380471381"/>
    <n v="5195.0354957160343"/>
    <n v="5064.6742857142854"/>
    <n v="4542.8046357615895"/>
    <n v="3428.4222873900294"/>
    <n v="0"/>
    <n v="0"/>
    <n v="0"/>
    <n v="0"/>
    <n v="57715.058823529413"/>
    <n v="59233.358490566039"/>
    <n v="53965.34782608696"/>
    <n v="54504.42424242424"/>
    <n v="46755.319461444305"/>
    <n v="45582.068571428565"/>
    <n v="40885.241721854305"/>
    <n v="30855.800586510264"/>
    <n v="0"/>
    <n v="0"/>
    <n v="0"/>
    <n v="0"/>
    <n v="47925.08419277276"/>
    <n v="43706.694512821639"/>
    <n v="62"/>
    <n v="53"/>
    <n v="23"/>
    <n v="33"/>
    <n v="90"/>
    <n v="77"/>
    <n v="91"/>
    <n v="103"/>
    <n v="0"/>
    <n v="0"/>
    <n v="0"/>
    <n v="0"/>
    <n v="266"/>
    <n v="266"/>
    <n v="3578333.6470588236"/>
    <n v="3139368"/>
    <n v="1241203"/>
    <n v="1798646"/>
    <n v="4207978.7515299879"/>
    <n v="3509819.2799999993"/>
    <n v="3720556.9966887417"/>
    <n v="3178147.4604105572"/>
    <n v="0"/>
    <n v="0"/>
    <n v="0"/>
    <n v="0"/>
    <n v="12748072.395277554"/>
    <n v="11625980.740410555"/>
  </r>
  <r>
    <x v="13"/>
    <s v="St. Philip's College (ACCD)"/>
    <m/>
    <n v="227854"/>
    <x v="6"/>
    <n v="13"/>
    <n v="12"/>
    <n v="3"/>
    <n v="3"/>
    <n v="0"/>
    <n v="0"/>
    <n v="0"/>
    <n v="0"/>
    <n v="19"/>
    <n v="22"/>
    <n v="3"/>
    <n v="5"/>
    <n v="0"/>
    <n v="0"/>
    <n v="0"/>
    <n v="0"/>
    <n v="44"/>
    <n v="45"/>
    <n v="3"/>
    <n v="4"/>
    <n v="0"/>
    <n v="0"/>
    <n v="8"/>
    <n v="0"/>
    <n v="52"/>
    <n v="70"/>
    <n v="2"/>
    <n v="3"/>
    <n v="0"/>
    <n v="0"/>
    <n v="25"/>
    <n v="0"/>
    <m/>
    <m/>
    <m/>
    <m/>
    <m/>
    <m/>
    <m/>
    <m/>
    <n v="0"/>
    <n v="32"/>
    <n v="0"/>
    <n v="0"/>
    <n v="0"/>
    <n v="0"/>
    <n v="0"/>
    <n v="0"/>
    <n v="1135202"/>
    <n v="1109554"/>
    <n v="1399259"/>
    <n v="1781493"/>
    <n v="3196946"/>
    <n v="2785575"/>
    <n v="4258706"/>
    <n v="3704252"/>
    <m/>
    <m/>
    <n v="0"/>
    <n v="594751"/>
    <n v="147"/>
    <n v="138"/>
    <n v="201"/>
    <n v="248"/>
    <n v="522"/>
    <n v="445"/>
    <n v="788"/>
    <n v="660"/>
    <n v="0"/>
    <n v="0"/>
    <n v="0"/>
    <n v="288"/>
    <n v="7722.4625850340135"/>
    <n v="8040.246376811594"/>
    <n v="6961.4875621890551"/>
    <n v="7183.4395161290322"/>
    <n v="6124.4176245210729"/>
    <n v="6259.7191011235955"/>
    <n v="5404.4492385786798"/>
    <n v="5612.5030303030308"/>
    <n v="0"/>
    <n v="0"/>
    <n v="0"/>
    <n v="2065.1076388888887"/>
    <n v="69502.163265306124"/>
    <n v="72362.217391304352"/>
    <n v="62653.388059701494"/>
    <n v="64650.955645161288"/>
    <n v="55119.758620689652"/>
    <n v="56337.471910112363"/>
    <n v="48640.043147208118"/>
    <n v="50512.527272727275"/>
    <n v="0"/>
    <n v="0"/>
    <n v="0"/>
    <n v="18585.96875"/>
    <n v="54445.112106544788"/>
    <n v="50376.074886701623"/>
    <n v="16"/>
    <n v="15"/>
    <n v="22"/>
    <n v="27"/>
    <n v="55"/>
    <n v="49"/>
    <n v="79"/>
    <n v="73"/>
    <n v="0"/>
    <n v="0"/>
    <n v="0"/>
    <n v="32"/>
    <n v="172"/>
    <n v="196"/>
    <n v="1112034.612244898"/>
    <n v="1085433.2608695652"/>
    <n v="1378374.5373134329"/>
    <n v="1745575.8024193547"/>
    <n v="3031586.7241379307"/>
    <n v="2760536.123595506"/>
    <n v="3842563.4086294412"/>
    <n v="3687414.4909090912"/>
    <n v="0"/>
    <n v="0"/>
    <n v="0"/>
    <n v="594751"/>
    <n v="9364559.2823257037"/>
    <n v="9873710.6777935177"/>
  </r>
  <r>
    <x v="13"/>
    <s v="Tarrant County College"/>
    <m/>
    <n v="228547"/>
    <x v="6"/>
    <n v="68"/>
    <n v="74"/>
    <n v="0"/>
    <n v="0"/>
    <n v="19"/>
    <n v="18"/>
    <n v="2"/>
    <n v="2"/>
    <n v="122"/>
    <n v="128"/>
    <n v="1"/>
    <n v="0"/>
    <n v="17"/>
    <n v="15"/>
    <n v="8"/>
    <n v="9"/>
    <n v="145"/>
    <n v="136"/>
    <n v="1"/>
    <n v="1"/>
    <n v="21"/>
    <n v="18"/>
    <n v="8"/>
    <n v="7"/>
    <n v="231"/>
    <n v="225"/>
    <n v="0"/>
    <n v="0"/>
    <n v="28"/>
    <n v="26"/>
    <n v="1"/>
    <n v="3"/>
    <m/>
    <m/>
    <m/>
    <m/>
    <m/>
    <m/>
    <m/>
    <m/>
    <n v="0"/>
    <n v="0"/>
    <n v="0"/>
    <n v="0"/>
    <n v="0"/>
    <n v="0"/>
    <n v="0"/>
    <n v="0"/>
    <n v="6367338"/>
    <n v="6771002"/>
    <n v="9811734"/>
    <n v="10675802"/>
    <n v="11461219"/>
    <n v="10730306"/>
    <n v="14997661"/>
    <n v="20163777"/>
    <m/>
    <m/>
    <n v="0"/>
    <n v="0"/>
    <n v="845"/>
    <n v="888"/>
    <n v="1391"/>
    <n v="1425"/>
    <n v="1642"/>
    <n v="1516"/>
    <n v="2399"/>
    <n v="2347"/>
    <n v="0"/>
    <n v="0"/>
    <n v="0"/>
    <n v="0"/>
    <n v="7535.3112426035505"/>
    <n v="7625.0022522522522"/>
    <n v="7053.7268152408342"/>
    <n v="7491.7908771929824"/>
    <n v="6980.0359317904995"/>
    <n v="7078.0382585751977"/>
    <n v="6251.6302626094202"/>
    <n v="8591.2982530890495"/>
    <n v="0"/>
    <n v="0"/>
    <n v="0"/>
    <n v="0"/>
    <n v="67817.801183431948"/>
    <n v="68625.020270270266"/>
    <n v="63483.541337167509"/>
    <n v="67426.117894736846"/>
    <n v="62820.323386114498"/>
    <n v="63702.344327176776"/>
    <n v="56264.67236348478"/>
    <n v="77321.68427780144"/>
    <n v="0"/>
    <n v="0"/>
    <n v="0"/>
    <n v="0"/>
    <n v="61091.844985568918"/>
    <n v="70481.887330769794"/>
    <n v="89"/>
    <n v="94"/>
    <n v="148"/>
    <n v="152"/>
    <n v="175"/>
    <n v="162"/>
    <n v="260"/>
    <n v="254"/>
    <n v="0"/>
    <n v="0"/>
    <n v="0"/>
    <n v="0"/>
    <n v="672"/>
    <n v="662"/>
    <n v="6035784.3053254429"/>
    <n v="6450751.905405405"/>
    <n v="9395564.1179007906"/>
    <n v="10248769.92"/>
    <n v="10993556.592570037"/>
    <n v="10319779.781002637"/>
    <n v="14628814.814506043"/>
    <n v="19639707.806561567"/>
    <n v="0"/>
    <n v="0"/>
    <n v="0"/>
    <n v="0"/>
    <n v="41053719.830302313"/>
    <n v="46659009.412969604"/>
  </r>
  <r>
    <x v="13"/>
    <s v="Texas Southmost College "/>
    <s v="Reclassified: Met the criteria for Two-Year 2 in 2012-13, 2013-14, and 2014-15."/>
    <n v="229072"/>
    <x v="7"/>
    <n v="0"/>
    <n v="0"/>
    <n v="0"/>
    <n v="0"/>
    <n v="0"/>
    <n v="0"/>
    <n v="0"/>
    <n v="0"/>
    <n v="0"/>
    <n v="0"/>
    <n v="0"/>
    <n v="0"/>
    <n v="0"/>
    <n v="0"/>
    <n v="0"/>
    <n v="0"/>
    <n v="0"/>
    <n v="0"/>
    <n v="0"/>
    <n v="0"/>
    <n v="0"/>
    <n v="0"/>
    <n v="0"/>
    <n v="0"/>
    <n v="0"/>
    <n v="0"/>
    <n v="0"/>
    <n v="0"/>
    <n v="0"/>
    <n v="0"/>
    <n v="0"/>
    <n v="0"/>
    <m/>
    <m/>
    <m/>
    <m/>
    <m/>
    <m/>
    <m/>
    <m/>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State Technical College-Waco"/>
    <s v="Reclassified: Met the criteria for Two-Year 2 in 2012-13, 2013-14, and 2014-15."/>
    <n v="228680"/>
    <x v="7"/>
    <n v="0"/>
    <n v="0"/>
    <n v="0"/>
    <n v="0"/>
    <n v="0"/>
    <n v="0"/>
    <n v="5"/>
    <n v="5"/>
    <n v="1"/>
    <n v="1"/>
    <n v="0"/>
    <n v="0"/>
    <n v="0"/>
    <n v="0"/>
    <n v="19"/>
    <n v="19"/>
    <n v="0"/>
    <n v="0"/>
    <n v="0"/>
    <n v="0"/>
    <n v="0"/>
    <n v="0"/>
    <n v="0"/>
    <n v="0"/>
    <n v="15"/>
    <n v="15"/>
    <n v="0"/>
    <n v="0"/>
    <n v="0"/>
    <n v="0"/>
    <n v="205"/>
    <n v="199"/>
    <m/>
    <m/>
    <m/>
    <m/>
    <m/>
    <m/>
    <m/>
    <m/>
    <n v="0"/>
    <n v="0"/>
    <n v="0"/>
    <n v="0"/>
    <n v="0"/>
    <n v="0"/>
    <n v="0"/>
    <n v="2"/>
    <n v="327792"/>
    <n v="353196"/>
    <n v="1067658"/>
    <n v="1122703"/>
    <n v="0"/>
    <n v="0"/>
    <n v="10366879"/>
    <n v="10544885"/>
    <m/>
    <m/>
    <n v="0"/>
    <n v="119796"/>
    <n v="60"/>
    <n v="60"/>
    <n v="237"/>
    <n v="237"/>
    <n v="0"/>
    <n v="0"/>
    <n v="2595"/>
    <n v="2523"/>
    <n v="0"/>
    <n v="0"/>
    <n v="0"/>
    <n v="24"/>
    <n v="5463.2"/>
    <n v="5886.6"/>
    <n v="4504.8860759493673"/>
    <n v="4737.1434599156119"/>
    <n v="0"/>
    <n v="0"/>
    <n v="3994.9437379576107"/>
    <n v="4179.5025762980576"/>
    <n v="0"/>
    <n v="0"/>
    <n v="0"/>
    <n v="4991.5"/>
    <n v="49168.799999999996"/>
    <n v="52979.4"/>
    <n v="40543.974683544307"/>
    <n v="42634.291139240508"/>
    <n v="0"/>
    <n v="0"/>
    <n v="35954.493641618494"/>
    <n v="37615.52318668252"/>
    <n v="0"/>
    <n v="0"/>
    <n v="0"/>
    <n v="44923.5"/>
    <n v="36598.824876844716"/>
    <n v="38411.418193920617"/>
    <n v="5"/>
    <n v="5"/>
    <n v="20"/>
    <n v="20"/>
    <n v="0"/>
    <n v="0"/>
    <n v="220"/>
    <n v="214"/>
    <n v="0"/>
    <n v="0"/>
    <n v="0"/>
    <n v="2"/>
    <n v="245"/>
    <n v="241"/>
    <n v="245843.99999999997"/>
    <n v="264897"/>
    <n v="810879.49367088615"/>
    <n v="852685.82278481009"/>
    <n v="0"/>
    <n v="0"/>
    <n v="7909988.601156069"/>
    <n v="8049721.961950059"/>
    <n v="0"/>
    <n v="0"/>
    <n v="0"/>
    <n v="89847"/>
    <n v="8966712.0948269553"/>
    <n v="9257151.7847348694"/>
  </r>
  <r>
    <x v="13"/>
    <s v="Trinity Valley Community College"/>
    <m/>
    <n v="225308"/>
    <x v="6"/>
    <n v="98"/>
    <n v="90"/>
    <n v="5"/>
    <n v="23"/>
    <n v="9"/>
    <n v="1"/>
    <n v="18"/>
    <n v="21"/>
    <n v="0"/>
    <n v="0"/>
    <n v="0"/>
    <n v="0"/>
    <n v="0"/>
    <n v="0"/>
    <n v="0"/>
    <n v="0"/>
    <n v="0"/>
    <n v="0"/>
    <n v="0"/>
    <n v="0"/>
    <n v="0"/>
    <n v="0"/>
    <n v="0"/>
    <n v="0"/>
    <n v="4"/>
    <n v="3"/>
    <n v="3"/>
    <n v="5"/>
    <n v="4"/>
    <n v="1"/>
    <n v="17"/>
    <n v="17"/>
    <m/>
    <m/>
    <m/>
    <m/>
    <m/>
    <m/>
    <m/>
    <m/>
    <n v="0"/>
    <n v="0"/>
    <n v="0"/>
    <n v="0"/>
    <n v="0"/>
    <n v="0"/>
    <n v="0"/>
    <n v="0"/>
    <n v="7324061"/>
    <n v="7442508"/>
    <n v="0"/>
    <n v="0"/>
    <n v="0"/>
    <n v="0"/>
    <n v="1662136"/>
    <n v="1649947"/>
    <m/>
    <m/>
    <n v="0"/>
    <n v="0"/>
    <n v="1247"/>
    <n v="1303"/>
    <n v="0"/>
    <n v="0"/>
    <n v="0"/>
    <n v="0"/>
    <n v="314"/>
    <n v="292"/>
    <n v="0"/>
    <n v="0"/>
    <n v="0"/>
    <n v="0"/>
    <n v="5873.3448275862065"/>
    <n v="5711.8250191864927"/>
    <n v="0"/>
    <n v="0"/>
    <n v="0"/>
    <n v="0"/>
    <n v="5293.4267515923566"/>
    <n v="5650.5034246575342"/>
    <n v="0"/>
    <n v="0"/>
    <n v="0"/>
    <n v="0"/>
    <n v="52860.103448275855"/>
    <n v="51406.425172678435"/>
    <n v="0"/>
    <n v="0"/>
    <n v="0"/>
    <n v="0"/>
    <n v="47640.840764331209"/>
    <n v="50854.530821917811"/>
    <n v="0"/>
    <n v="0"/>
    <n v="0"/>
    <n v="0"/>
    <n v="51935.170820741361"/>
    <n v="51317.299376903429"/>
    <n v="130"/>
    <n v="135"/>
    <n v="0"/>
    <n v="0"/>
    <n v="0"/>
    <n v="0"/>
    <n v="28"/>
    <n v="26"/>
    <n v="0"/>
    <n v="0"/>
    <n v="0"/>
    <n v="0"/>
    <n v="158"/>
    <n v="161"/>
    <n v="6871813.4482758613"/>
    <n v="6939867.3983115889"/>
    <n v="0"/>
    <n v="0"/>
    <n v="0"/>
    <n v="0"/>
    <n v="1333943.5414012738"/>
    <n v="1322217.8013698631"/>
    <n v="0"/>
    <n v="0"/>
    <n v="0"/>
    <n v="0"/>
    <n v="8205756.9896771349"/>
    <n v="8262085.1996814525"/>
  </r>
  <r>
    <x v="13"/>
    <s v="Tyler Junior College "/>
    <m/>
    <n v="229355"/>
    <x v="6"/>
    <n v="164"/>
    <n v="165"/>
    <n v="69"/>
    <n v="76"/>
    <n v="15"/>
    <n v="17"/>
    <n v="44"/>
    <n v="42"/>
    <n v="0"/>
    <n v="0"/>
    <n v="0"/>
    <n v="0"/>
    <n v="0"/>
    <n v="0"/>
    <n v="0"/>
    <n v="0"/>
    <n v="0"/>
    <n v="0"/>
    <n v="0"/>
    <n v="0"/>
    <n v="0"/>
    <n v="0"/>
    <n v="0"/>
    <n v="0"/>
    <n v="0"/>
    <n v="0"/>
    <n v="0"/>
    <n v="0"/>
    <n v="0"/>
    <n v="0"/>
    <n v="0"/>
    <n v="0"/>
    <m/>
    <m/>
    <m/>
    <m/>
    <m/>
    <m/>
    <m/>
    <m/>
    <n v="0"/>
    <n v="0"/>
    <n v="0"/>
    <n v="0"/>
    <n v="0"/>
    <n v="0"/>
    <n v="0"/>
    <n v="0"/>
    <n v="14639781"/>
    <n v="15183691"/>
    <n v="0"/>
    <n v="0"/>
    <n v="0"/>
    <n v="0"/>
    <n v="0"/>
    <n v="0"/>
    <m/>
    <m/>
    <n v="0"/>
    <n v="0"/>
    <n v="2859"/>
    <n v="2936"/>
    <n v="0"/>
    <n v="0"/>
    <n v="0"/>
    <n v="0"/>
    <n v="0"/>
    <n v="0"/>
    <n v="0"/>
    <n v="0"/>
    <n v="0"/>
    <n v="0"/>
    <n v="5120.5949632738721"/>
    <n v="5171.5568801089921"/>
    <n v="0"/>
    <n v="0"/>
    <n v="0"/>
    <n v="0"/>
    <n v="0"/>
    <n v="0"/>
    <n v="0"/>
    <n v="0"/>
    <n v="0"/>
    <n v="0"/>
    <n v="46085.354669464847"/>
    <n v="46544.011920980927"/>
    <n v="0"/>
    <n v="0"/>
    <n v="0"/>
    <n v="0"/>
    <n v="0"/>
    <n v="0"/>
    <n v="0"/>
    <n v="0"/>
    <n v="0"/>
    <n v="0"/>
    <n v="46085.354669464847"/>
    <n v="46544.011920980927"/>
    <n v="292"/>
    <n v="300"/>
    <n v="0"/>
    <n v="0"/>
    <n v="0"/>
    <n v="0"/>
    <n v="0"/>
    <n v="0"/>
    <n v="0"/>
    <n v="0"/>
    <n v="0"/>
    <n v="0"/>
    <n v="292"/>
    <n v="300"/>
    <n v="13456923.563483736"/>
    <n v="13963203.576294279"/>
    <n v="0"/>
    <n v="0"/>
    <n v="0"/>
    <n v="0"/>
    <n v="0"/>
    <n v="0"/>
    <n v="0"/>
    <n v="0"/>
    <n v="0"/>
    <n v="0"/>
    <n v="13456923.563483736"/>
    <n v="13963203.576294279"/>
  </r>
  <r>
    <x v="13"/>
    <s v="Alvin Community College "/>
    <m/>
    <n v="222567"/>
    <x v="7"/>
    <n v="0"/>
    <n v="0"/>
    <n v="0"/>
    <n v="0"/>
    <n v="0"/>
    <n v="0"/>
    <n v="0"/>
    <n v="0"/>
    <n v="0"/>
    <n v="0"/>
    <n v="0"/>
    <n v="0"/>
    <n v="0"/>
    <n v="0"/>
    <n v="0"/>
    <n v="0"/>
    <n v="0"/>
    <n v="0"/>
    <n v="0"/>
    <n v="0"/>
    <n v="0"/>
    <n v="0"/>
    <n v="0"/>
    <n v="0"/>
    <n v="0"/>
    <n v="0"/>
    <n v="0"/>
    <n v="0"/>
    <n v="0"/>
    <n v="0"/>
    <n v="0"/>
    <n v="0"/>
    <m/>
    <m/>
    <m/>
    <m/>
    <m/>
    <m/>
    <m/>
    <m/>
    <n v="64"/>
    <n v="61"/>
    <n v="0"/>
    <n v="0"/>
    <n v="0"/>
    <n v="0"/>
    <n v="45"/>
    <n v="47"/>
    <n v="0"/>
    <n v="0"/>
    <n v="0"/>
    <n v="0"/>
    <n v="0"/>
    <n v="0"/>
    <n v="0"/>
    <n v="0"/>
    <m/>
    <m/>
    <n v="6854376"/>
    <n v="7053867"/>
    <n v="0"/>
    <n v="0"/>
    <n v="0"/>
    <n v="0"/>
    <n v="0"/>
    <n v="0"/>
    <n v="0"/>
    <n v="0"/>
    <n v="0"/>
    <n v="0"/>
    <n v="1116"/>
    <n v="1113"/>
    <n v="0"/>
    <n v="0"/>
    <n v="0"/>
    <n v="0"/>
    <n v="0"/>
    <n v="0"/>
    <n v="0"/>
    <n v="0"/>
    <n v="0"/>
    <n v="0"/>
    <n v="6141.9139784946237"/>
    <n v="6337.7061994609167"/>
    <n v="0"/>
    <n v="0"/>
    <n v="0"/>
    <n v="0"/>
    <n v="0"/>
    <n v="0"/>
    <n v="0"/>
    <n v="0"/>
    <n v="0"/>
    <n v="0"/>
    <n v="55277.225806451614"/>
    <n v="57039.355795148251"/>
    <n v="55277.225806451614"/>
    <n v="57039.355795148251"/>
    <n v="0"/>
    <n v="0"/>
    <n v="0"/>
    <n v="0"/>
    <n v="0"/>
    <n v="0"/>
    <n v="0"/>
    <n v="0"/>
    <n v="0"/>
    <n v="0"/>
    <n v="109"/>
    <n v="108"/>
    <n v="109"/>
    <n v="108"/>
    <n v="0"/>
    <n v="0"/>
    <n v="0"/>
    <n v="0"/>
    <n v="0"/>
    <n v="0"/>
    <n v="0"/>
    <n v="0"/>
    <n v="0"/>
    <n v="0"/>
    <n v="6025217.6129032262"/>
    <n v="6160250.4258760111"/>
    <n v="6025217.6129032262"/>
    <n v="6160250.4258760111"/>
  </r>
  <r>
    <x v="13"/>
    <s v="Angelina College "/>
    <m/>
    <n v="222822"/>
    <x v="7"/>
    <n v="0"/>
    <n v="0"/>
    <n v="0"/>
    <n v="0"/>
    <n v="0"/>
    <n v="0"/>
    <n v="0"/>
    <n v="0"/>
    <n v="0"/>
    <n v="0"/>
    <n v="0"/>
    <n v="0"/>
    <n v="0"/>
    <n v="0"/>
    <n v="0"/>
    <n v="0"/>
    <n v="0"/>
    <n v="0"/>
    <n v="0"/>
    <n v="0"/>
    <n v="0"/>
    <n v="0"/>
    <n v="0"/>
    <n v="0"/>
    <n v="35"/>
    <n v="112"/>
    <n v="0"/>
    <n v="0"/>
    <n v="6"/>
    <n v="12"/>
    <n v="1"/>
    <n v="3"/>
    <m/>
    <m/>
    <m/>
    <m/>
    <m/>
    <m/>
    <m/>
    <m/>
    <n v="61"/>
    <n v="0"/>
    <n v="0"/>
    <n v="0"/>
    <n v="15"/>
    <n v="0"/>
    <n v="0"/>
    <n v="0"/>
    <n v="0"/>
    <n v="0"/>
    <n v="0"/>
    <n v="0"/>
    <n v="0"/>
    <n v="0"/>
    <n v="2101908"/>
    <n v="6230412"/>
    <m/>
    <m/>
    <n v="3797148"/>
    <n v="0"/>
    <n v="0"/>
    <n v="0"/>
    <n v="0"/>
    <n v="0"/>
    <n v="0"/>
    <n v="0"/>
    <n v="393"/>
    <n v="1176"/>
    <n v="0"/>
    <n v="0"/>
    <n v="714"/>
    <n v="0"/>
    <n v="0"/>
    <n v="0"/>
    <n v="0"/>
    <n v="0"/>
    <n v="0"/>
    <n v="0"/>
    <n v="5348.3664122137407"/>
    <n v="5297.9693877551017"/>
    <n v="0"/>
    <n v="0"/>
    <n v="5318.134453781513"/>
    <n v="0"/>
    <n v="0"/>
    <n v="0"/>
    <n v="0"/>
    <n v="0"/>
    <n v="0"/>
    <n v="0"/>
    <n v="48135.297709923667"/>
    <n v="47681.724489795917"/>
    <n v="0"/>
    <n v="0"/>
    <n v="47863.210084033621"/>
    <n v="0"/>
    <n v="47960.054832231777"/>
    <n v="47681.724489795917"/>
    <n v="0"/>
    <n v="0"/>
    <n v="0"/>
    <n v="0"/>
    <n v="0"/>
    <n v="0"/>
    <n v="42"/>
    <n v="127"/>
    <n v="0"/>
    <n v="0"/>
    <n v="76"/>
    <n v="0"/>
    <n v="118"/>
    <n v="127"/>
    <n v="0"/>
    <n v="0"/>
    <n v="0"/>
    <n v="0"/>
    <n v="0"/>
    <n v="0"/>
    <n v="2021682.5038167939"/>
    <n v="6055579.0102040814"/>
    <n v="0"/>
    <n v="0"/>
    <n v="3637603.9663865552"/>
    <n v="0"/>
    <n v="5659286.4702033494"/>
    <n v="6055579.0102040814"/>
  </r>
  <r>
    <x v="13"/>
    <s v="Cedar Valley College (DCCCD)"/>
    <m/>
    <n v="223773"/>
    <x v="7"/>
    <n v="0"/>
    <n v="0"/>
    <n v="0"/>
    <n v="0"/>
    <n v="0"/>
    <n v="0"/>
    <n v="0"/>
    <n v="0"/>
    <n v="0"/>
    <n v="0"/>
    <n v="0"/>
    <n v="0"/>
    <n v="0"/>
    <n v="0"/>
    <n v="0"/>
    <n v="0"/>
    <n v="0"/>
    <n v="0"/>
    <n v="0"/>
    <n v="0"/>
    <n v="0"/>
    <n v="0"/>
    <n v="0"/>
    <n v="0"/>
    <n v="0"/>
    <n v="0"/>
    <n v="0"/>
    <n v="0"/>
    <n v="0"/>
    <n v="0"/>
    <n v="0"/>
    <n v="0"/>
    <m/>
    <m/>
    <m/>
    <m/>
    <m/>
    <m/>
    <m/>
    <m/>
    <n v="71"/>
    <n v="71"/>
    <n v="0"/>
    <n v="0"/>
    <n v="0"/>
    <n v="0"/>
    <n v="0"/>
    <n v="0"/>
    <n v="0"/>
    <n v="0"/>
    <n v="0"/>
    <n v="0"/>
    <n v="0"/>
    <n v="0"/>
    <n v="0"/>
    <n v="0"/>
    <m/>
    <m/>
    <n v="4210067"/>
    <n v="4295666"/>
    <n v="0"/>
    <n v="0"/>
    <n v="0"/>
    <n v="0"/>
    <n v="0"/>
    <n v="0"/>
    <n v="0"/>
    <n v="0"/>
    <n v="0"/>
    <n v="0"/>
    <n v="639"/>
    <n v="639"/>
    <n v="0"/>
    <n v="0"/>
    <n v="0"/>
    <n v="0"/>
    <n v="0"/>
    <n v="0"/>
    <n v="0"/>
    <n v="0"/>
    <n v="0"/>
    <n v="0"/>
    <n v="6588.5242566510169"/>
    <n v="6722.4820031298905"/>
    <n v="0"/>
    <n v="0"/>
    <n v="0"/>
    <n v="0"/>
    <n v="0"/>
    <n v="0"/>
    <n v="0"/>
    <n v="0"/>
    <n v="0"/>
    <n v="0"/>
    <n v="59296.718309859149"/>
    <n v="60502.338028169012"/>
    <n v="59296.718309859156"/>
    <n v="60502.338028169012"/>
    <n v="0"/>
    <n v="0"/>
    <n v="0"/>
    <n v="0"/>
    <n v="0"/>
    <n v="0"/>
    <n v="0"/>
    <n v="0"/>
    <n v="0"/>
    <n v="0"/>
    <n v="71"/>
    <n v="71"/>
    <n v="71"/>
    <n v="71"/>
    <n v="0"/>
    <n v="0"/>
    <n v="0"/>
    <n v="0"/>
    <n v="0"/>
    <n v="0"/>
    <n v="0"/>
    <n v="0"/>
    <n v="0"/>
    <n v="0"/>
    <n v="4210067"/>
    <n v="4295666"/>
    <n v="4210067"/>
    <n v="4295666"/>
  </r>
  <r>
    <x v="13"/>
    <s v="Cisco Junior College "/>
    <m/>
    <n v="223898"/>
    <x v="7"/>
    <n v="39"/>
    <n v="39"/>
    <n v="7"/>
    <n v="6"/>
    <n v="1"/>
    <n v="0"/>
    <n v="11"/>
    <n v="11"/>
    <n v="0"/>
    <n v="0"/>
    <n v="0"/>
    <n v="0"/>
    <n v="0"/>
    <n v="0"/>
    <n v="0"/>
    <n v="0"/>
    <n v="0"/>
    <n v="0"/>
    <n v="0"/>
    <n v="0"/>
    <n v="0"/>
    <n v="0"/>
    <n v="0"/>
    <n v="0"/>
    <n v="13"/>
    <n v="11"/>
    <n v="0"/>
    <n v="0"/>
    <n v="0"/>
    <n v="0"/>
    <n v="1"/>
    <n v="2"/>
    <m/>
    <m/>
    <m/>
    <m/>
    <m/>
    <m/>
    <m/>
    <m/>
    <n v="2"/>
    <n v="1"/>
    <n v="0"/>
    <n v="0"/>
    <n v="13"/>
    <n v="11"/>
    <n v="1"/>
    <n v="0"/>
    <n v="2703974"/>
    <n v="2496264"/>
    <n v="0"/>
    <n v="0"/>
    <n v="0"/>
    <n v="0"/>
    <n v="370005"/>
    <n v="398755"/>
    <m/>
    <m/>
    <n v="672716"/>
    <n v="547167"/>
    <n v="564"/>
    <n v="543"/>
    <n v="0"/>
    <n v="0"/>
    <n v="0"/>
    <n v="0"/>
    <n v="129"/>
    <n v="123"/>
    <n v="0"/>
    <n v="0"/>
    <n v="173"/>
    <n v="130"/>
    <n v="4794.2801418439713"/>
    <n v="4597.1712707182323"/>
    <n v="0"/>
    <n v="0"/>
    <n v="0"/>
    <n v="0"/>
    <n v="2868.2558139534885"/>
    <n v="3241.9105691056911"/>
    <n v="0"/>
    <n v="0"/>
    <n v="3888.5317919075146"/>
    <n v="4208.9769230769234"/>
    <n v="43148.52127659574"/>
    <n v="41374.541436464089"/>
    <n v="0"/>
    <n v="0"/>
    <n v="0"/>
    <n v="0"/>
    <n v="25814.302325581397"/>
    <n v="29177.195121951219"/>
    <n v="0"/>
    <n v="0"/>
    <n v="34996.78612716763"/>
    <n v="37880.792307692311"/>
    <n v="38908.670961765623"/>
    <n v="38899.350181724236"/>
    <n v="58"/>
    <n v="56"/>
    <n v="0"/>
    <n v="0"/>
    <n v="0"/>
    <n v="0"/>
    <n v="14"/>
    <n v="13"/>
    <n v="0"/>
    <n v="0"/>
    <n v="16"/>
    <n v="12"/>
    <n v="88"/>
    <n v="81"/>
    <n v="2502614.2340425528"/>
    <n v="2316974.3204419892"/>
    <n v="0"/>
    <n v="0"/>
    <n v="0"/>
    <n v="0"/>
    <n v="361400.23255813954"/>
    <n v="379303.53658536583"/>
    <n v="0"/>
    <n v="0"/>
    <n v="559948.57803468208"/>
    <n v="454569.5076923077"/>
    <n v="3423963.044635375"/>
    <n v="3150847.3647196633"/>
  </r>
  <r>
    <x v="13"/>
    <s v="Coastal Bend College"/>
    <m/>
    <n v="223320"/>
    <x v="7"/>
    <n v="18"/>
    <n v="12"/>
    <n v="0"/>
    <n v="0"/>
    <n v="0"/>
    <n v="0"/>
    <n v="1"/>
    <n v="2"/>
    <n v="7"/>
    <n v="5"/>
    <n v="0"/>
    <n v="0"/>
    <n v="0"/>
    <n v="0"/>
    <n v="1"/>
    <n v="1"/>
    <n v="7"/>
    <n v="5"/>
    <n v="0"/>
    <n v="0"/>
    <n v="0"/>
    <n v="0"/>
    <n v="0"/>
    <n v="0"/>
    <n v="20"/>
    <n v="20"/>
    <n v="0"/>
    <n v="0"/>
    <n v="3"/>
    <n v="2"/>
    <n v="16"/>
    <n v="16"/>
    <m/>
    <m/>
    <m/>
    <m/>
    <m/>
    <m/>
    <m/>
    <m/>
    <n v="0"/>
    <n v="0"/>
    <n v="0"/>
    <n v="0"/>
    <n v="0"/>
    <n v="0"/>
    <n v="0"/>
    <n v="0"/>
    <n v="944338"/>
    <n v="712244"/>
    <n v="345269"/>
    <n v="251169"/>
    <n v="283577"/>
    <n v="208081"/>
    <n v="1723551"/>
    <n v="1647739"/>
    <m/>
    <m/>
    <n v="0"/>
    <n v="0"/>
    <n v="174"/>
    <n v="132"/>
    <n v="75"/>
    <n v="57"/>
    <n v="63"/>
    <n v="45"/>
    <n v="405"/>
    <n v="394"/>
    <n v="0"/>
    <n v="0"/>
    <n v="0"/>
    <n v="0"/>
    <n v="5427.2298850574716"/>
    <n v="5395.787878787879"/>
    <n v="4603.586666666667"/>
    <n v="4406.4736842105267"/>
    <n v="4501.2222222222226"/>
    <n v="4624.0222222222219"/>
    <n v="4255.6814814814816"/>
    <n v="4182.0786802030461"/>
    <n v="0"/>
    <n v="0"/>
    <n v="0"/>
    <n v="0"/>
    <n v="48845.068965517246"/>
    <n v="48562.090909090912"/>
    <n v="41432.280000000006"/>
    <n v="39658.26315789474"/>
    <n v="40511"/>
    <n v="41616.199999999997"/>
    <n v="38301.133333333331"/>
    <n v="37638.708121827418"/>
    <n v="0"/>
    <n v="0"/>
    <n v="0"/>
    <n v="0"/>
    <n v="41600.489730751062"/>
    <n v="40574.13905244576"/>
    <n v="19"/>
    <n v="14"/>
    <n v="8"/>
    <n v="6"/>
    <n v="7"/>
    <n v="5"/>
    <n v="39"/>
    <n v="38"/>
    <n v="0"/>
    <n v="0"/>
    <n v="0"/>
    <n v="0"/>
    <n v="73"/>
    <n v="63"/>
    <n v="928056.31034482771"/>
    <n v="679869.27272727271"/>
    <n v="331458.24000000005"/>
    <n v="237949.57894736843"/>
    <n v="283577"/>
    <n v="208081"/>
    <n v="1493744.2"/>
    <n v="1430270.9086294419"/>
    <n v="0"/>
    <n v="0"/>
    <n v="0"/>
    <n v="0"/>
    <n v="3036835.7503448273"/>
    <n v="2556170.7603040831"/>
  </r>
  <r>
    <x v="13"/>
    <s v="College of the Mainland"/>
    <m/>
    <n v="226408"/>
    <x v="7"/>
    <n v="19"/>
    <n v="20"/>
    <n v="0"/>
    <n v="0"/>
    <n v="2"/>
    <n v="1"/>
    <n v="0"/>
    <n v="0"/>
    <n v="21"/>
    <n v="24"/>
    <n v="0"/>
    <n v="0"/>
    <n v="6"/>
    <n v="4"/>
    <n v="6"/>
    <n v="7"/>
    <n v="32"/>
    <n v="29"/>
    <n v="0"/>
    <n v="0"/>
    <n v="7"/>
    <n v="7"/>
    <n v="15"/>
    <n v="16"/>
    <n v="0"/>
    <n v="0"/>
    <n v="0"/>
    <n v="0"/>
    <n v="0"/>
    <n v="0"/>
    <n v="0"/>
    <n v="0"/>
    <m/>
    <m/>
    <m/>
    <m/>
    <m/>
    <m/>
    <m/>
    <m/>
    <n v="0"/>
    <n v="0"/>
    <n v="0"/>
    <n v="0"/>
    <n v="0"/>
    <n v="0"/>
    <n v="0"/>
    <n v="0"/>
    <n v="1287022"/>
    <n v="1277494"/>
    <n v="1817535"/>
    <n v="1994404"/>
    <n v="2965139"/>
    <n v="3029342"/>
    <n v="0"/>
    <n v="0"/>
    <m/>
    <m/>
    <n v="0"/>
    <n v="0"/>
    <n v="193"/>
    <n v="191"/>
    <n v="327"/>
    <n v="344"/>
    <n v="545"/>
    <n v="530"/>
    <n v="0"/>
    <n v="0"/>
    <n v="0"/>
    <n v="0"/>
    <n v="0"/>
    <n v="0"/>
    <n v="6668.5077720207255"/>
    <n v="6688.4502617801045"/>
    <n v="5558.2110091743116"/>
    <n v="5797.6860465116279"/>
    <n v="5440.6220183486239"/>
    <n v="5715.7396226415094"/>
    <n v="0"/>
    <n v="0"/>
    <n v="0"/>
    <n v="0"/>
    <n v="0"/>
    <n v="0"/>
    <n v="60016.56994818653"/>
    <n v="60196.05235602094"/>
    <n v="50023.899082568802"/>
    <n v="52179.174418604649"/>
    <n v="48965.598165137613"/>
    <n v="51441.656603773583"/>
    <n v="0"/>
    <n v="0"/>
    <n v="0"/>
    <n v="0"/>
    <n v="0"/>
    <n v="0"/>
    <n v="51437.76795883444"/>
    <n v="53382.91062522064"/>
    <n v="21"/>
    <n v="21"/>
    <n v="33"/>
    <n v="35"/>
    <n v="54"/>
    <n v="52"/>
    <n v="0"/>
    <n v="0"/>
    <n v="0"/>
    <n v="0"/>
    <n v="0"/>
    <n v="0"/>
    <n v="108"/>
    <n v="108"/>
    <n v="1260347.9689119172"/>
    <n v="1264117.0994764396"/>
    <n v="1650788.6697247704"/>
    <n v="1826271.1046511626"/>
    <n v="2644142.3009174312"/>
    <n v="2674966.1433962262"/>
    <n v="0"/>
    <n v="0"/>
    <n v="0"/>
    <n v="0"/>
    <n v="0"/>
    <n v="0"/>
    <n v="5555278.9395541195"/>
    <n v="5765354.347523829"/>
  </r>
  <r>
    <x v="13"/>
    <s v="Grayson County College "/>
    <m/>
    <n v="225070"/>
    <x v="7"/>
    <n v="87"/>
    <n v="89"/>
    <n v="7"/>
    <n v="7"/>
    <n v="2"/>
    <n v="2"/>
    <n v="9"/>
    <n v="14"/>
    <n v="0"/>
    <n v="0"/>
    <n v="0"/>
    <n v="0"/>
    <n v="0"/>
    <n v="0"/>
    <n v="0"/>
    <n v="0"/>
    <n v="0"/>
    <n v="0"/>
    <n v="0"/>
    <n v="0"/>
    <n v="0"/>
    <n v="0"/>
    <n v="0"/>
    <n v="0"/>
    <n v="0"/>
    <n v="0"/>
    <n v="0"/>
    <n v="0"/>
    <n v="0"/>
    <n v="0"/>
    <n v="0"/>
    <n v="0"/>
    <m/>
    <m/>
    <m/>
    <m/>
    <m/>
    <m/>
    <m/>
    <m/>
    <n v="0"/>
    <n v="0"/>
    <n v="0"/>
    <n v="0"/>
    <n v="0"/>
    <n v="0"/>
    <n v="0"/>
    <n v="0"/>
    <n v="5398846"/>
    <n v="5679391"/>
    <n v="0"/>
    <n v="0"/>
    <n v="0"/>
    <n v="0"/>
    <n v="0"/>
    <n v="0"/>
    <m/>
    <m/>
    <n v="0"/>
    <n v="0"/>
    <n v="983"/>
    <n v="1061"/>
    <n v="0"/>
    <n v="0"/>
    <n v="0"/>
    <n v="0"/>
    <n v="0"/>
    <n v="0"/>
    <n v="0"/>
    <n v="0"/>
    <n v="0"/>
    <n v="0"/>
    <n v="5492.2136317395725"/>
    <n v="5352.8661639962302"/>
    <n v="0"/>
    <n v="0"/>
    <n v="0"/>
    <n v="0"/>
    <n v="0"/>
    <n v="0"/>
    <n v="0"/>
    <n v="0"/>
    <n v="0"/>
    <n v="0"/>
    <n v="49429.922685656151"/>
    <n v="48175.795475966072"/>
    <n v="0"/>
    <n v="0"/>
    <n v="0"/>
    <n v="0"/>
    <n v="0"/>
    <n v="0"/>
    <n v="0"/>
    <n v="0"/>
    <n v="0"/>
    <n v="0"/>
    <n v="49429.922685656144"/>
    <n v="48175.795475966072"/>
    <n v="105"/>
    <n v="112"/>
    <n v="0"/>
    <n v="0"/>
    <n v="0"/>
    <n v="0"/>
    <n v="0"/>
    <n v="0"/>
    <n v="0"/>
    <n v="0"/>
    <n v="0"/>
    <n v="0"/>
    <n v="105"/>
    <n v="112"/>
    <n v="5190141.8819938954"/>
    <n v="5395689.0933082001"/>
    <n v="0"/>
    <n v="0"/>
    <n v="0"/>
    <n v="0"/>
    <n v="0"/>
    <n v="0"/>
    <n v="0"/>
    <n v="0"/>
    <n v="0"/>
    <n v="0"/>
    <n v="5190141.8819938954"/>
    <n v="5395689.0933082001"/>
  </r>
  <r>
    <x v="13"/>
    <s v="Hill College"/>
    <m/>
    <n v="225371"/>
    <x v="7"/>
    <n v="0"/>
    <n v="0"/>
    <n v="0"/>
    <n v="0"/>
    <n v="0"/>
    <n v="0"/>
    <n v="0"/>
    <n v="0"/>
    <n v="0"/>
    <n v="0"/>
    <n v="0"/>
    <n v="0"/>
    <n v="0"/>
    <n v="0"/>
    <n v="0"/>
    <n v="0"/>
    <n v="0"/>
    <n v="0"/>
    <n v="0"/>
    <n v="0"/>
    <n v="0"/>
    <n v="0"/>
    <n v="0"/>
    <n v="0"/>
    <n v="0"/>
    <n v="0"/>
    <n v="0"/>
    <n v="0"/>
    <n v="0"/>
    <n v="0"/>
    <n v="0"/>
    <n v="0"/>
    <m/>
    <m/>
    <m/>
    <m/>
    <m/>
    <m/>
    <m/>
    <m/>
    <n v="74"/>
    <n v="73"/>
    <n v="0"/>
    <n v="0"/>
    <n v="4"/>
    <n v="4"/>
    <n v="13"/>
    <n v="9"/>
    <n v="0"/>
    <n v="0"/>
    <n v="0"/>
    <n v="0"/>
    <n v="0"/>
    <n v="0"/>
    <n v="0"/>
    <n v="0"/>
    <m/>
    <m/>
    <n v="4101987"/>
    <n v="3955757"/>
    <n v="0"/>
    <n v="0"/>
    <n v="0"/>
    <n v="0"/>
    <n v="0"/>
    <n v="0"/>
    <n v="0"/>
    <n v="0"/>
    <n v="0"/>
    <n v="0"/>
    <n v="866"/>
    <n v="809"/>
    <n v="0"/>
    <n v="0"/>
    <n v="0"/>
    <n v="0"/>
    <n v="0"/>
    <n v="0"/>
    <n v="0"/>
    <n v="0"/>
    <n v="0"/>
    <n v="0"/>
    <n v="4736.7055427251735"/>
    <n v="4889.6872682323856"/>
    <n v="0"/>
    <n v="0"/>
    <n v="0"/>
    <n v="0"/>
    <n v="0"/>
    <n v="0"/>
    <n v="0"/>
    <n v="0"/>
    <n v="0"/>
    <n v="0"/>
    <n v="42630.349884526564"/>
    <n v="44007.185414091473"/>
    <n v="42630.349884526564"/>
    <n v="44007.185414091473"/>
    <n v="0"/>
    <n v="0"/>
    <n v="0"/>
    <n v="0"/>
    <n v="0"/>
    <n v="0"/>
    <n v="0"/>
    <n v="0"/>
    <n v="0"/>
    <n v="0"/>
    <n v="91"/>
    <n v="86"/>
    <n v="91"/>
    <n v="86"/>
    <n v="0"/>
    <n v="0"/>
    <n v="0"/>
    <n v="0"/>
    <n v="0"/>
    <n v="0"/>
    <n v="0"/>
    <n v="0"/>
    <n v="0"/>
    <n v="0"/>
    <n v="3879361.8394919173"/>
    <n v="3784617.9456118667"/>
    <n v="3879361.8394919173"/>
    <n v="3784617.9456118667"/>
  </r>
  <r>
    <x v="13"/>
    <s v="Howard College (HCJCD)"/>
    <m/>
    <n v="225520"/>
    <x v="7"/>
    <n v="1"/>
    <n v="1"/>
    <n v="3"/>
    <n v="3"/>
    <n v="1"/>
    <n v="0"/>
    <n v="0"/>
    <n v="2"/>
    <n v="13"/>
    <n v="16"/>
    <n v="6"/>
    <n v="4"/>
    <n v="2"/>
    <n v="1"/>
    <n v="3"/>
    <n v="2"/>
    <n v="18"/>
    <n v="18"/>
    <n v="4"/>
    <n v="4"/>
    <n v="4"/>
    <n v="4"/>
    <n v="10"/>
    <n v="10"/>
    <n v="24"/>
    <n v="22"/>
    <n v="15"/>
    <n v="14"/>
    <n v="3"/>
    <n v="2"/>
    <n v="30"/>
    <n v="30"/>
    <m/>
    <m/>
    <m/>
    <m/>
    <m/>
    <m/>
    <m/>
    <m/>
    <n v="0"/>
    <n v="0"/>
    <n v="0"/>
    <n v="0"/>
    <n v="0"/>
    <n v="0"/>
    <n v="0"/>
    <n v="0"/>
    <n v="286478"/>
    <n v="367243"/>
    <n v="1158969"/>
    <n v="1143058"/>
    <n v="1600436"/>
    <n v="1664326"/>
    <n v="2922957"/>
    <n v="2895680"/>
    <m/>
    <m/>
    <n v="0"/>
    <n v="0"/>
    <n v="50"/>
    <n v="63"/>
    <n v="235"/>
    <n v="219"/>
    <n v="366"/>
    <n v="366"/>
    <n v="759"/>
    <n v="720"/>
    <n v="0"/>
    <n v="0"/>
    <n v="0"/>
    <n v="0"/>
    <n v="5729.56"/>
    <n v="5829.2539682539682"/>
    <n v="4931.7829787234041"/>
    <n v="5219.4429223744291"/>
    <n v="4372.7759562841529"/>
    <n v="4547.3387978142073"/>
    <n v="3851.0632411067195"/>
    <n v="4021.7777777777778"/>
    <n v="0"/>
    <n v="0"/>
    <n v="0"/>
    <n v="0"/>
    <n v="51566.04"/>
    <n v="52463.28571428571"/>
    <n v="44386.04680851064"/>
    <n v="46974.986301369863"/>
    <n v="39354.983606557376"/>
    <n v="40926.049180327864"/>
    <n v="34659.569169960472"/>
    <n v="36196"/>
    <n v="0"/>
    <n v="0"/>
    <n v="0"/>
    <n v="0"/>
    <n v="38214.333675018061"/>
    <n v="40074.211802323487"/>
    <n v="5"/>
    <n v="6"/>
    <n v="24"/>
    <n v="23"/>
    <n v="36"/>
    <n v="36"/>
    <n v="72"/>
    <n v="68"/>
    <n v="0"/>
    <n v="0"/>
    <n v="0"/>
    <n v="0"/>
    <n v="137"/>
    <n v="133"/>
    <n v="257830.2"/>
    <n v="314779.71428571426"/>
    <n v="1065265.1234042554"/>
    <n v="1080424.6849315069"/>
    <n v="1416779.4098360655"/>
    <n v="1473337.7704918031"/>
    <n v="2495488.9802371538"/>
    <n v="2461328"/>
    <n v="0"/>
    <n v="0"/>
    <n v="0"/>
    <n v="0"/>
    <n v="5235363.7134774746"/>
    <n v="5329870.169709024"/>
  </r>
  <r>
    <x v="13"/>
    <s v="Lamar Institute of Technology"/>
    <m/>
    <n v="441760"/>
    <x v="7"/>
    <n v="0"/>
    <n v="0"/>
    <n v="0"/>
    <n v="0"/>
    <n v="0"/>
    <n v="0"/>
    <n v="0"/>
    <n v="0"/>
    <n v="0"/>
    <n v="0"/>
    <n v="0"/>
    <n v="0"/>
    <n v="0"/>
    <n v="0"/>
    <n v="0"/>
    <n v="0"/>
    <n v="0"/>
    <n v="0"/>
    <n v="0"/>
    <n v="0"/>
    <n v="0"/>
    <n v="0"/>
    <n v="0"/>
    <n v="0"/>
    <n v="76"/>
    <n v="78"/>
    <n v="0"/>
    <n v="0"/>
    <n v="0"/>
    <n v="0"/>
    <n v="5"/>
    <n v="4"/>
    <m/>
    <m/>
    <m/>
    <m/>
    <m/>
    <m/>
    <m/>
    <m/>
    <n v="1"/>
    <n v="0"/>
    <n v="0"/>
    <n v="0"/>
    <n v="0"/>
    <n v="0"/>
    <n v="0"/>
    <n v="0"/>
    <n v="0"/>
    <n v="0"/>
    <n v="0"/>
    <n v="0"/>
    <n v="0"/>
    <n v="0"/>
    <n v="4120659"/>
    <n v="4191321"/>
    <m/>
    <m/>
    <n v="44750"/>
    <n v="0"/>
    <n v="0"/>
    <n v="0"/>
    <n v="0"/>
    <n v="0"/>
    <n v="0"/>
    <n v="0"/>
    <n v="744"/>
    <n v="750"/>
    <n v="0"/>
    <n v="0"/>
    <n v="9"/>
    <n v="0"/>
    <n v="0"/>
    <n v="0"/>
    <n v="0"/>
    <n v="0"/>
    <n v="0"/>
    <n v="0"/>
    <n v="5538.5201612903229"/>
    <n v="5588.4279999999999"/>
    <n v="0"/>
    <n v="0"/>
    <n v="4972.2222222222226"/>
    <n v="0"/>
    <n v="0"/>
    <n v="0"/>
    <n v="0"/>
    <n v="0"/>
    <n v="0"/>
    <n v="0"/>
    <n v="49846.681451612909"/>
    <n v="50295.851999999999"/>
    <n v="0"/>
    <n v="0"/>
    <n v="44750"/>
    <n v="0"/>
    <n v="49784.526799763975"/>
    <n v="50295.851999999999"/>
    <n v="0"/>
    <n v="0"/>
    <n v="0"/>
    <n v="0"/>
    <n v="0"/>
    <n v="0"/>
    <n v="81"/>
    <n v="82"/>
    <n v="0"/>
    <n v="0"/>
    <n v="1"/>
    <n v="0"/>
    <n v="82"/>
    <n v="82"/>
    <n v="0"/>
    <n v="0"/>
    <n v="0"/>
    <n v="0"/>
    <n v="0"/>
    <n v="0"/>
    <n v="4037581.1975806458"/>
    <n v="4124259.8640000001"/>
    <n v="0"/>
    <n v="0"/>
    <n v="44750"/>
    <n v="0"/>
    <n v="4082331.1975806458"/>
    <n v="4124259.8640000001"/>
  </r>
  <r>
    <x v="13"/>
    <s v="Lamar State College-Port Arthur"/>
    <s v="Met the criteria for Two-Year 3 in 2014-15."/>
    <n v="226116"/>
    <x v="7"/>
    <n v="3"/>
    <n v="3"/>
    <n v="0"/>
    <n v="0"/>
    <n v="0"/>
    <n v="0"/>
    <n v="0"/>
    <n v="0"/>
    <n v="1"/>
    <n v="1"/>
    <n v="0"/>
    <n v="0"/>
    <n v="0"/>
    <n v="0"/>
    <n v="0"/>
    <n v="0"/>
    <n v="5"/>
    <n v="5"/>
    <n v="0"/>
    <n v="0"/>
    <n v="0"/>
    <n v="0"/>
    <n v="0"/>
    <n v="0"/>
    <n v="35"/>
    <n v="33"/>
    <n v="0"/>
    <n v="0"/>
    <n v="0"/>
    <n v="0"/>
    <n v="26"/>
    <n v="29"/>
    <m/>
    <m/>
    <m/>
    <m/>
    <m/>
    <m/>
    <m/>
    <m/>
    <n v="0"/>
    <n v="0"/>
    <n v="0"/>
    <n v="0"/>
    <n v="0"/>
    <n v="0"/>
    <n v="3"/>
    <n v="0"/>
    <n v="167033"/>
    <n v="170633"/>
    <n v="51106"/>
    <n v="52306"/>
    <n v="228508"/>
    <n v="234808"/>
    <n v="2765775"/>
    <n v="2702610"/>
    <m/>
    <m/>
    <n v="105267"/>
    <n v="0"/>
    <n v="27"/>
    <n v="27"/>
    <n v="9"/>
    <n v="9"/>
    <n v="45"/>
    <n v="45"/>
    <n v="627"/>
    <n v="645"/>
    <n v="0"/>
    <n v="0"/>
    <n v="36"/>
    <n v="0"/>
    <n v="6186.4074074074078"/>
    <n v="6319.7407407407409"/>
    <n v="5678.4444444444443"/>
    <n v="5811.7777777777774"/>
    <n v="5077.9555555555553"/>
    <n v="5217.9555555555553"/>
    <n v="4411.1244019138758"/>
    <n v="4190.0930232558139"/>
    <n v="0"/>
    <n v="0"/>
    <n v="2924.0833333333335"/>
    <n v="0"/>
    <n v="55677.666666666672"/>
    <n v="56877.666666666672"/>
    <n v="51106"/>
    <n v="52306"/>
    <n v="45701.599999999999"/>
    <n v="46961.599999999999"/>
    <n v="39700.119617224882"/>
    <n v="37710.837209302328"/>
    <n v="0"/>
    <n v="0"/>
    <n v="26316.75"/>
    <n v="0"/>
    <n v="40374.034885626272"/>
    <n v="39377.731084179497"/>
    <n v="3"/>
    <n v="3"/>
    <n v="1"/>
    <n v="1"/>
    <n v="5"/>
    <n v="5"/>
    <n v="61"/>
    <n v="62"/>
    <n v="0"/>
    <n v="0"/>
    <n v="3"/>
    <n v="0"/>
    <n v="73"/>
    <n v="71"/>
    <n v="167033"/>
    <n v="170633"/>
    <n v="51106"/>
    <n v="52306"/>
    <n v="228508"/>
    <n v="234808"/>
    <n v="2421707.296650718"/>
    <n v="2338071.9069767445"/>
    <n v="0"/>
    <n v="0"/>
    <n v="78950.25"/>
    <n v="0"/>
    <n v="2947304.546650718"/>
    <n v="2795818.9069767441"/>
  </r>
  <r>
    <x v="13"/>
    <s v="Lee College "/>
    <m/>
    <n v="226204"/>
    <x v="7"/>
    <n v="136"/>
    <n v="0"/>
    <n v="0"/>
    <n v="0"/>
    <n v="0"/>
    <n v="0"/>
    <n v="18"/>
    <n v="0"/>
    <n v="0"/>
    <n v="0"/>
    <n v="0"/>
    <n v="0"/>
    <n v="0"/>
    <n v="0"/>
    <n v="0"/>
    <n v="0"/>
    <n v="0"/>
    <n v="0"/>
    <n v="0"/>
    <n v="0"/>
    <n v="0"/>
    <n v="0"/>
    <n v="0"/>
    <n v="0"/>
    <n v="0"/>
    <n v="0"/>
    <n v="0"/>
    <n v="0"/>
    <n v="0"/>
    <n v="0"/>
    <n v="0"/>
    <n v="0"/>
    <m/>
    <m/>
    <m/>
    <m/>
    <m/>
    <m/>
    <m/>
    <m/>
    <n v="0"/>
    <n v="147"/>
    <n v="0"/>
    <n v="0"/>
    <n v="0"/>
    <n v="0"/>
    <n v="0"/>
    <n v="14"/>
    <n v="10918701"/>
    <n v="0"/>
    <n v="0"/>
    <n v="0"/>
    <n v="0"/>
    <n v="0"/>
    <n v="0"/>
    <n v="0"/>
    <m/>
    <m/>
    <n v="0"/>
    <n v="9036494"/>
    <n v="1440"/>
    <n v="0"/>
    <n v="0"/>
    <n v="0"/>
    <n v="0"/>
    <n v="0"/>
    <n v="0"/>
    <n v="0"/>
    <n v="0"/>
    <n v="0"/>
    <n v="0"/>
    <n v="1491"/>
    <n v="7582.4312499999996"/>
    <n v="0"/>
    <n v="0"/>
    <n v="0"/>
    <n v="0"/>
    <n v="0"/>
    <n v="0"/>
    <n v="0"/>
    <n v="0"/>
    <n v="0"/>
    <n v="0"/>
    <n v="6060.6934942991284"/>
    <n v="68241.881249999991"/>
    <n v="0"/>
    <n v="0"/>
    <n v="0"/>
    <n v="0"/>
    <n v="0"/>
    <n v="0"/>
    <n v="0"/>
    <n v="0"/>
    <n v="0"/>
    <n v="0"/>
    <n v="54546.241448692155"/>
    <n v="68241.881249999991"/>
    <n v="54546.241448692155"/>
    <n v="154"/>
    <n v="0"/>
    <n v="0"/>
    <n v="0"/>
    <n v="0"/>
    <n v="0"/>
    <n v="0"/>
    <n v="0"/>
    <n v="0"/>
    <n v="0"/>
    <n v="0"/>
    <n v="161"/>
    <n v="154"/>
    <n v="161"/>
    <n v="10509249.712499999"/>
    <n v="0"/>
    <n v="0"/>
    <n v="0"/>
    <n v="0"/>
    <n v="0"/>
    <n v="0"/>
    <n v="0"/>
    <n v="0"/>
    <n v="0"/>
    <n v="0"/>
    <n v="8781944.8732394371"/>
    <n v="10509249.712499999"/>
    <n v="8781944.8732394371"/>
  </r>
  <r>
    <x v="13"/>
    <s v="Mountain View College  (DCCCD)"/>
    <m/>
    <n v="226930"/>
    <x v="7"/>
    <n v="0"/>
    <n v="0"/>
    <n v="0"/>
    <n v="0"/>
    <n v="0"/>
    <n v="0"/>
    <n v="0"/>
    <n v="0"/>
    <n v="0"/>
    <n v="0"/>
    <n v="0"/>
    <n v="0"/>
    <n v="0"/>
    <n v="0"/>
    <n v="0"/>
    <n v="0"/>
    <n v="0"/>
    <n v="0"/>
    <n v="0"/>
    <n v="0"/>
    <n v="0"/>
    <n v="0"/>
    <n v="0"/>
    <n v="0"/>
    <n v="0"/>
    <n v="84"/>
    <n v="0"/>
    <n v="0"/>
    <n v="0"/>
    <n v="0"/>
    <n v="0"/>
    <n v="0"/>
    <m/>
    <m/>
    <m/>
    <m/>
    <m/>
    <m/>
    <m/>
    <m/>
    <n v="84"/>
    <n v="0"/>
    <n v="0"/>
    <n v="0"/>
    <n v="0"/>
    <n v="0"/>
    <n v="0"/>
    <n v="0"/>
    <n v="0"/>
    <n v="0"/>
    <n v="0"/>
    <n v="0"/>
    <n v="0"/>
    <n v="0"/>
    <n v="0"/>
    <n v="5254853"/>
    <m/>
    <m/>
    <n v="5153077"/>
    <n v="0"/>
    <n v="0"/>
    <n v="0"/>
    <n v="0"/>
    <n v="0"/>
    <n v="0"/>
    <n v="0"/>
    <n v="0"/>
    <n v="756"/>
    <n v="0"/>
    <n v="0"/>
    <n v="756"/>
    <n v="0"/>
    <n v="0"/>
    <n v="0"/>
    <n v="0"/>
    <n v="0"/>
    <n v="0"/>
    <n v="0"/>
    <n v="0"/>
    <n v="6950.8637566137568"/>
    <n v="0"/>
    <n v="0"/>
    <n v="6816.2394179894181"/>
    <n v="0"/>
    <n v="0"/>
    <n v="0"/>
    <n v="0"/>
    <n v="0"/>
    <n v="0"/>
    <n v="0"/>
    <n v="0"/>
    <n v="62557.773809523809"/>
    <n v="0"/>
    <n v="0"/>
    <n v="61346.154761904763"/>
    <n v="0"/>
    <n v="61346.154761904763"/>
    <n v="62557.773809523809"/>
    <n v="0"/>
    <n v="0"/>
    <n v="0"/>
    <n v="0"/>
    <n v="0"/>
    <n v="0"/>
    <n v="0"/>
    <n v="84"/>
    <n v="0"/>
    <n v="0"/>
    <n v="84"/>
    <n v="0"/>
    <n v="84"/>
    <n v="84"/>
    <n v="0"/>
    <n v="0"/>
    <n v="0"/>
    <n v="0"/>
    <n v="0"/>
    <n v="0"/>
    <n v="0"/>
    <n v="5254853"/>
    <n v="0"/>
    <n v="0"/>
    <n v="5153077"/>
    <n v="0"/>
    <n v="5153077"/>
    <n v="5254853"/>
  </r>
  <r>
    <x v="13"/>
    <s v="Northeast Texas Community College "/>
    <m/>
    <n v="227225"/>
    <x v="7"/>
    <n v="25"/>
    <n v="27"/>
    <n v="6"/>
    <n v="0"/>
    <n v="1"/>
    <n v="6"/>
    <n v="2"/>
    <n v="2"/>
    <n v="6"/>
    <n v="6"/>
    <n v="0"/>
    <n v="0"/>
    <n v="1"/>
    <n v="1"/>
    <n v="1"/>
    <n v="1"/>
    <n v="6"/>
    <n v="5"/>
    <n v="0"/>
    <n v="0"/>
    <n v="2"/>
    <n v="1"/>
    <n v="4"/>
    <n v="4"/>
    <n v="8"/>
    <n v="10"/>
    <n v="0"/>
    <n v="0"/>
    <n v="1"/>
    <n v="1"/>
    <n v="7"/>
    <n v="6"/>
    <m/>
    <m/>
    <m/>
    <m/>
    <m/>
    <m/>
    <m/>
    <m/>
    <n v="0"/>
    <n v="0"/>
    <n v="0"/>
    <n v="0"/>
    <n v="0"/>
    <n v="0"/>
    <n v="0"/>
    <n v="0"/>
    <n v="2123850"/>
    <n v="2222967"/>
    <n v="423771"/>
    <n v="425631"/>
    <n v="661102"/>
    <n v="572520"/>
    <n v="787311"/>
    <n v="895249"/>
    <m/>
    <m/>
    <n v="0"/>
    <n v="0"/>
    <n v="320"/>
    <n v="333"/>
    <n v="77"/>
    <n v="77"/>
    <n v="124"/>
    <n v="104"/>
    <n v="167"/>
    <n v="173"/>
    <n v="0"/>
    <n v="0"/>
    <n v="0"/>
    <n v="0"/>
    <n v="6637.03125"/>
    <n v="6675.5765765765764"/>
    <n v="5503.5194805194806"/>
    <n v="5527.6753246753251"/>
    <n v="5331.4677419354839"/>
    <n v="5505"/>
    <n v="4714.4371257485027"/>
    <n v="5174.8497109826585"/>
    <n v="0"/>
    <n v="0"/>
    <n v="0"/>
    <n v="0"/>
    <n v="59733.28125"/>
    <n v="60080.189189189186"/>
    <n v="49531.675324675321"/>
    <n v="49749.077922077922"/>
    <n v="47983.209677419356"/>
    <n v="49545"/>
    <n v="42429.934131736525"/>
    <n v="46573.647398843925"/>
    <n v="0"/>
    <n v="0"/>
    <n v="0"/>
    <n v="0"/>
    <n v="52598.034676203133"/>
    <n v="54114.303582551307"/>
    <n v="34"/>
    <n v="35"/>
    <n v="8"/>
    <n v="8"/>
    <n v="12"/>
    <n v="10"/>
    <n v="16"/>
    <n v="17"/>
    <n v="0"/>
    <n v="0"/>
    <n v="0"/>
    <n v="0"/>
    <n v="70"/>
    <n v="70"/>
    <n v="2030931.5625"/>
    <n v="2102806.6216216213"/>
    <n v="396253.40259740257"/>
    <n v="397992.62337662338"/>
    <n v="575798.51612903224"/>
    <n v="495450"/>
    <n v="678878.9461077844"/>
    <n v="791752.00578034669"/>
    <n v="0"/>
    <n v="0"/>
    <n v="0"/>
    <n v="0"/>
    <n v="3681862.4273342192"/>
    <n v="3788001.2507785913"/>
  </r>
  <r>
    <x v="13"/>
    <s v="Odessa College "/>
    <m/>
    <n v="227304"/>
    <x v="7"/>
    <n v="15"/>
    <n v="13"/>
    <n v="0"/>
    <n v="1"/>
    <n v="0"/>
    <n v="0"/>
    <n v="0"/>
    <n v="0"/>
    <n v="27"/>
    <n v="28"/>
    <n v="1"/>
    <n v="3"/>
    <n v="0"/>
    <n v="0"/>
    <n v="3"/>
    <n v="7"/>
    <n v="13"/>
    <n v="10"/>
    <n v="2"/>
    <n v="2"/>
    <n v="0"/>
    <n v="0"/>
    <n v="11"/>
    <n v="3"/>
    <n v="41"/>
    <n v="33"/>
    <n v="2"/>
    <n v="13"/>
    <n v="0"/>
    <n v="0"/>
    <n v="5"/>
    <n v="13"/>
    <m/>
    <m/>
    <m/>
    <m/>
    <m/>
    <m/>
    <m/>
    <m/>
    <n v="0"/>
    <n v="0"/>
    <n v="0"/>
    <n v="0"/>
    <n v="0"/>
    <n v="0"/>
    <n v="0"/>
    <n v="0"/>
    <n v="932549"/>
    <n v="827109"/>
    <n v="1672313"/>
    <n v="2125030"/>
    <n v="1463617"/>
    <n v="819965"/>
    <n v="2408931"/>
    <n v="2712114"/>
    <m/>
    <m/>
    <n v="0"/>
    <n v="0"/>
    <n v="135"/>
    <n v="127"/>
    <n v="289"/>
    <n v="366"/>
    <n v="269"/>
    <n v="146"/>
    <n v="449"/>
    <n v="583"/>
    <n v="0"/>
    <n v="0"/>
    <n v="0"/>
    <n v="0"/>
    <n v="6907.7703703703701"/>
    <n v="6512.6692913385823"/>
    <n v="5786.5501730103806"/>
    <n v="5806.0928961748632"/>
    <n v="5440.9553903345723"/>
    <n v="5616.1986301369861"/>
    <n v="5365.1024498886418"/>
    <n v="4651.9965694682678"/>
    <n v="0"/>
    <n v="0"/>
    <n v="0"/>
    <n v="0"/>
    <n v="62169.933333333334"/>
    <n v="58614.023622047243"/>
    <n v="52078.951557093424"/>
    <n v="52254.836065573771"/>
    <n v="48968.598513011151"/>
    <n v="50545.787671232873"/>
    <n v="48285.922048997774"/>
    <n v="41867.969125214411"/>
    <n v="0"/>
    <n v="0"/>
    <n v="0"/>
    <n v="0"/>
    <n v="51149.202649667321"/>
    <n v="47894.262656004823"/>
    <n v="15"/>
    <n v="14"/>
    <n v="31"/>
    <n v="38"/>
    <n v="26"/>
    <n v="15"/>
    <n v="48"/>
    <n v="59"/>
    <n v="0"/>
    <n v="0"/>
    <n v="0"/>
    <n v="0"/>
    <n v="120"/>
    <n v="126"/>
    <n v="932549"/>
    <n v="820596.33070866135"/>
    <n v="1614447.498269896"/>
    <n v="1985683.7704918033"/>
    <n v="1273183.5613382899"/>
    <n v="758186.81506849313"/>
    <n v="2317724.2583518932"/>
    <n v="2470210.1783876503"/>
    <n v="0"/>
    <n v="0"/>
    <n v="0"/>
    <n v="0"/>
    <n v="6137904.3179600788"/>
    <n v="6034677.0946566081"/>
  </r>
  <r>
    <x v="13"/>
    <s v="Paris Junior College"/>
    <m/>
    <n v="227401"/>
    <x v="7"/>
    <n v="0"/>
    <n v="0"/>
    <n v="0"/>
    <n v="0"/>
    <n v="0"/>
    <n v="0"/>
    <n v="0"/>
    <n v="0"/>
    <n v="0"/>
    <n v="0"/>
    <n v="0"/>
    <n v="0"/>
    <n v="0"/>
    <n v="0"/>
    <n v="0"/>
    <n v="0"/>
    <n v="0"/>
    <n v="0"/>
    <n v="0"/>
    <n v="0"/>
    <n v="0"/>
    <n v="0"/>
    <n v="0"/>
    <n v="0"/>
    <n v="0"/>
    <n v="0"/>
    <n v="0"/>
    <n v="0"/>
    <n v="0"/>
    <n v="0"/>
    <n v="0"/>
    <n v="0"/>
    <m/>
    <m/>
    <m/>
    <m/>
    <m/>
    <m/>
    <m/>
    <m/>
    <n v="69"/>
    <n v="69"/>
    <n v="10"/>
    <n v="10"/>
    <n v="0"/>
    <n v="0"/>
    <n v="13"/>
    <n v="13"/>
    <n v="0"/>
    <n v="0"/>
    <n v="0"/>
    <n v="0"/>
    <n v="0"/>
    <n v="0"/>
    <n v="0"/>
    <n v="0"/>
    <m/>
    <m/>
    <n v="5640469"/>
    <n v="5779165"/>
    <n v="0"/>
    <n v="0"/>
    <n v="0"/>
    <n v="0"/>
    <n v="0"/>
    <n v="0"/>
    <n v="0"/>
    <n v="0"/>
    <n v="0"/>
    <n v="0"/>
    <n v="877"/>
    <n v="877"/>
    <n v="0"/>
    <n v="0"/>
    <n v="0"/>
    <n v="0"/>
    <n v="0"/>
    <n v="0"/>
    <n v="0"/>
    <n v="0"/>
    <n v="0"/>
    <n v="0"/>
    <n v="6431.5496009122007"/>
    <n v="6589.6978335233753"/>
    <n v="0"/>
    <n v="0"/>
    <n v="0"/>
    <n v="0"/>
    <n v="0"/>
    <n v="0"/>
    <n v="0"/>
    <n v="0"/>
    <n v="0"/>
    <n v="0"/>
    <n v="57883.946408209806"/>
    <n v="59307.280501710375"/>
    <n v="57883.946408209806"/>
    <n v="59307.280501710375"/>
    <n v="0"/>
    <n v="0"/>
    <n v="0"/>
    <n v="0"/>
    <n v="0"/>
    <n v="0"/>
    <n v="0"/>
    <n v="0"/>
    <n v="0"/>
    <n v="0"/>
    <n v="92"/>
    <n v="92"/>
    <n v="92"/>
    <n v="92"/>
    <n v="0"/>
    <n v="0"/>
    <n v="0"/>
    <n v="0"/>
    <n v="0"/>
    <n v="0"/>
    <n v="0"/>
    <n v="0"/>
    <n v="0"/>
    <n v="0"/>
    <n v="5325323.0695553022"/>
    <n v="5456269.8061573543"/>
    <n v="5325323.0695553022"/>
    <n v="5456269.8061573543"/>
  </r>
  <r>
    <x v="13"/>
    <s v="Southwest Texas Junior College "/>
    <m/>
    <n v="228316"/>
    <x v="7"/>
    <n v="22"/>
    <n v="0"/>
    <n v="1"/>
    <n v="0"/>
    <n v="0"/>
    <n v="0"/>
    <n v="1"/>
    <n v="0"/>
    <n v="3"/>
    <n v="0"/>
    <n v="0"/>
    <n v="0"/>
    <n v="0"/>
    <n v="0"/>
    <n v="0"/>
    <n v="0"/>
    <n v="8"/>
    <n v="0"/>
    <n v="0"/>
    <n v="0"/>
    <n v="0"/>
    <n v="0"/>
    <n v="0"/>
    <n v="0"/>
    <n v="65"/>
    <n v="146"/>
    <n v="1"/>
    <n v="0"/>
    <n v="0"/>
    <n v="0"/>
    <n v="1"/>
    <n v="1"/>
    <m/>
    <m/>
    <m/>
    <m/>
    <m/>
    <m/>
    <m/>
    <m/>
    <n v="13"/>
    <n v="2"/>
    <n v="0"/>
    <n v="0"/>
    <n v="0"/>
    <n v="0"/>
    <n v="0"/>
    <n v="2"/>
    <n v="1126337"/>
    <n v="0"/>
    <n v="146085"/>
    <n v="0"/>
    <n v="388780"/>
    <n v="0"/>
    <n v="3390184"/>
    <n v="7082246"/>
    <m/>
    <m/>
    <n v="652101"/>
    <n v="186034"/>
    <n v="220"/>
    <n v="0"/>
    <n v="27"/>
    <n v="0"/>
    <n v="72"/>
    <n v="0"/>
    <n v="607"/>
    <n v="1326"/>
    <n v="0"/>
    <n v="0"/>
    <n v="117"/>
    <n v="42"/>
    <n v="5119.7136363636364"/>
    <n v="0"/>
    <n v="5410.5555555555557"/>
    <n v="0"/>
    <n v="5399.7222222222226"/>
    <n v="0"/>
    <n v="5585.146622734761"/>
    <n v="5341.0603318250378"/>
    <n v="0"/>
    <n v="0"/>
    <n v="5573.5128205128203"/>
    <n v="4429.3809523809523"/>
    <n v="46077.422727272729"/>
    <n v="0"/>
    <n v="48695"/>
    <n v="0"/>
    <n v="48597.5"/>
    <n v="0"/>
    <n v="50266.319604612851"/>
    <n v="48069.542986425338"/>
    <n v="0"/>
    <n v="0"/>
    <n v="50161.615384615383"/>
    <n v="39864.428571428572"/>
    <n v="49223.196164900924"/>
    <n v="47852.188962187014"/>
    <n v="24"/>
    <n v="0"/>
    <n v="3"/>
    <n v="0"/>
    <n v="8"/>
    <n v="0"/>
    <n v="67"/>
    <n v="147"/>
    <n v="0"/>
    <n v="0"/>
    <n v="13"/>
    <n v="4"/>
    <n v="115"/>
    <n v="151"/>
    <n v="1105858.1454545455"/>
    <n v="0"/>
    <n v="146085"/>
    <n v="0"/>
    <n v="388780"/>
    <n v="0"/>
    <n v="3367843.4135090611"/>
    <n v="7066222.8190045245"/>
    <n v="0"/>
    <n v="0"/>
    <n v="652101"/>
    <n v="159457.71428571429"/>
    <n v="5660667.5589636061"/>
    <n v="7225680.5332902391"/>
  </r>
  <r>
    <x v="13"/>
    <s v="Temple College "/>
    <m/>
    <n v="228608"/>
    <x v="7"/>
    <n v="0"/>
    <n v="0"/>
    <n v="0"/>
    <n v="0"/>
    <n v="0"/>
    <n v="0"/>
    <n v="0"/>
    <n v="0"/>
    <n v="0"/>
    <n v="0"/>
    <n v="0"/>
    <n v="0"/>
    <n v="0"/>
    <n v="0"/>
    <n v="0"/>
    <n v="0"/>
    <n v="0"/>
    <n v="0"/>
    <n v="0"/>
    <n v="0"/>
    <n v="0"/>
    <n v="0"/>
    <n v="0"/>
    <n v="0"/>
    <n v="76"/>
    <n v="80"/>
    <n v="11"/>
    <n v="10"/>
    <n v="12"/>
    <n v="11"/>
    <n v="24"/>
    <n v="24"/>
    <m/>
    <m/>
    <m/>
    <m/>
    <m/>
    <m/>
    <m/>
    <m/>
    <n v="0"/>
    <n v="0"/>
    <n v="0"/>
    <n v="0"/>
    <n v="0"/>
    <n v="0"/>
    <n v="0"/>
    <n v="0"/>
    <n v="0"/>
    <n v="0"/>
    <n v="0"/>
    <n v="0"/>
    <n v="0"/>
    <n v="0"/>
    <n v="7879291"/>
    <n v="8184947"/>
    <m/>
    <m/>
    <n v="0"/>
    <n v="0"/>
    <n v="0"/>
    <n v="0"/>
    <n v="0"/>
    <n v="0"/>
    <n v="0"/>
    <n v="0"/>
    <n v="1214"/>
    <n v="1229"/>
    <n v="0"/>
    <n v="0"/>
    <n v="0"/>
    <n v="0"/>
    <n v="0"/>
    <n v="0"/>
    <n v="0"/>
    <n v="0"/>
    <n v="0"/>
    <n v="0"/>
    <n v="6490.3550247116973"/>
    <n v="6659.8429617575266"/>
    <n v="0"/>
    <n v="0"/>
    <n v="0"/>
    <n v="0"/>
    <n v="0"/>
    <n v="0"/>
    <n v="0"/>
    <n v="0"/>
    <n v="0"/>
    <n v="0"/>
    <n v="58413.195222405273"/>
    <n v="59938.586655817737"/>
    <n v="0"/>
    <n v="0"/>
    <n v="0"/>
    <n v="0"/>
    <n v="58413.195222405273"/>
    <n v="59938.586655817737"/>
    <n v="0"/>
    <n v="0"/>
    <n v="0"/>
    <n v="0"/>
    <n v="0"/>
    <n v="0"/>
    <n v="123"/>
    <n v="125"/>
    <n v="0"/>
    <n v="0"/>
    <n v="0"/>
    <n v="0"/>
    <n v="123"/>
    <n v="125"/>
    <n v="0"/>
    <n v="0"/>
    <n v="0"/>
    <n v="0"/>
    <n v="0"/>
    <n v="0"/>
    <n v="7184823.0123558482"/>
    <n v="7492323.3319772175"/>
    <n v="0"/>
    <n v="0"/>
    <n v="0"/>
    <n v="0"/>
    <n v="7184823.0123558482"/>
    <n v="7492323.3319772175"/>
  </r>
  <r>
    <x v="13"/>
    <s v="Texarkana College "/>
    <m/>
    <n v="228699"/>
    <x v="7"/>
    <n v="23"/>
    <n v="19"/>
    <n v="1"/>
    <n v="0"/>
    <n v="1"/>
    <n v="0"/>
    <n v="2"/>
    <n v="2"/>
    <n v="18"/>
    <n v="23"/>
    <n v="0"/>
    <n v="0"/>
    <n v="0"/>
    <n v="0"/>
    <n v="5"/>
    <n v="5"/>
    <n v="17"/>
    <n v="16"/>
    <n v="0"/>
    <n v="0"/>
    <n v="0"/>
    <n v="0"/>
    <n v="4"/>
    <n v="5"/>
    <n v="3"/>
    <n v="2"/>
    <n v="0"/>
    <n v="0"/>
    <n v="0"/>
    <n v="0"/>
    <n v="18"/>
    <n v="15"/>
    <m/>
    <m/>
    <m/>
    <m/>
    <m/>
    <m/>
    <m/>
    <m/>
    <n v="0"/>
    <n v="0"/>
    <n v="0"/>
    <n v="0"/>
    <n v="0"/>
    <n v="0"/>
    <n v="0"/>
    <n v="3"/>
    <n v="1697543"/>
    <n v="1349684"/>
    <n v="1304843"/>
    <n v="1588897"/>
    <n v="1064780"/>
    <n v="1101110"/>
    <n v="1070142"/>
    <n v="843146"/>
    <m/>
    <m/>
    <n v="0"/>
    <n v="153020"/>
    <n v="252"/>
    <n v="195"/>
    <n v="222"/>
    <n v="267"/>
    <n v="201"/>
    <n v="204"/>
    <n v="243"/>
    <n v="198"/>
    <n v="0"/>
    <n v="0"/>
    <n v="0"/>
    <n v="36"/>
    <n v="6736.2817460317465"/>
    <n v="6921.45641025641"/>
    <n v="5877.6711711711714"/>
    <n v="5950.925093632959"/>
    <n v="5297.412935323383"/>
    <n v="5397.5980392156862"/>
    <n v="4403.8765432098762"/>
    <n v="4258.3131313131316"/>
    <n v="0"/>
    <n v="0"/>
    <n v="0"/>
    <n v="4250.5555555555557"/>
    <n v="60626.535714285717"/>
    <n v="62293.107692307691"/>
    <n v="52899.04054054054"/>
    <n v="53558.325842696635"/>
    <n v="47676.716417910444"/>
    <n v="48578.382352941175"/>
    <n v="39634.888888888883"/>
    <n v="38324.818181818184"/>
    <n v="0"/>
    <n v="0"/>
    <n v="0"/>
    <n v="38255"/>
    <n v="50947.153349575354"/>
    <n v="51046.903595962685"/>
    <n v="27"/>
    <n v="21"/>
    <n v="23"/>
    <n v="28"/>
    <n v="21"/>
    <n v="21"/>
    <n v="21"/>
    <n v="17"/>
    <n v="0"/>
    <n v="0"/>
    <n v="0"/>
    <n v="3"/>
    <n v="92"/>
    <n v="90"/>
    <n v="1636916.4642857143"/>
    <n v="1308155.2615384615"/>
    <n v="1216677.9324324324"/>
    <n v="1499633.1235955057"/>
    <n v="1001211.0447761193"/>
    <n v="1020146.0294117647"/>
    <n v="832332.66666666651"/>
    <n v="651521.90909090918"/>
    <n v="0"/>
    <n v="0"/>
    <n v="0"/>
    <n v="114765"/>
    <n v="4687138.1081609325"/>
    <n v="4594221.3236366417"/>
  </r>
  <r>
    <x v="13"/>
    <s v="Texas State Technical College-Harlingen "/>
    <m/>
    <n v="229319"/>
    <x v="7"/>
    <n v="0"/>
    <n v="0"/>
    <n v="0"/>
    <n v="0"/>
    <n v="0"/>
    <n v="0"/>
    <n v="3"/>
    <n v="3"/>
    <n v="3"/>
    <n v="4"/>
    <n v="0"/>
    <n v="0"/>
    <n v="0"/>
    <n v="0"/>
    <n v="17"/>
    <n v="22"/>
    <n v="0"/>
    <n v="0"/>
    <n v="0"/>
    <n v="0"/>
    <n v="0"/>
    <n v="0"/>
    <n v="0"/>
    <n v="0"/>
    <n v="23"/>
    <n v="26"/>
    <n v="0"/>
    <n v="0"/>
    <n v="0"/>
    <n v="0"/>
    <n v="103"/>
    <n v="101"/>
    <m/>
    <m/>
    <m/>
    <m/>
    <m/>
    <m/>
    <m/>
    <m/>
    <n v="0"/>
    <n v="0"/>
    <n v="0"/>
    <n v="0"/>
    <n v="0"/>
    <n v="0"/>
    <n v="1"/>
    <n v="0"/>
    <n v="180012"/>
    <n v="184536"/>
    <n v="1047298"/>
    <n v="1384409"/>
    <n v="0"/>
    <n v="0"/>
    <n v="6079846"/>
    <n v="6293949"/>
    <m/>
    <m/>
    <n v="45696"/>
    <n v="0"/>
    <n v="36"/>
    <n v="36"/>
    <n v="231"/>
    <n v="300"/>
    <n v="0"/>
    <n v="0"/>
    <n v="1443"/>
    <n v="1446"/>
    <n v="0"/>
    <n v="0"/>
    <n v="12"/>
    <n v="0"/>
    <n v="5000.333333333333"/>
    <n v="5126"/>
    <n v="4533.757575757576"/>
    <n v="4614.6966666666667"/>
    <n v="0"/>
    <n v="0"/>
    <n v="4213.337491337491"/>
    <n v="4352.6618257261407"/>
    <n v="0"/>
    <n v="0"/>
    <n v="3808"/>
    <n v="0"/>
    <n v="45003"/>
    <n v="46134"/>
    <n v="40803.818181818184"/>
    <n v="41532.270000000004"/>
    <n v="0"/>
    <n v="0"/>
    <n v="37920.037422037421"/>
    <n v="39173.956431535269"/>
    <n v="0"/>
    <n v="0"/>
    <n v="34272"/>
    <n v="0"/>
    <n v="38421.880525420529"/>
    <n v="39700.8556846473"/>
    <n v="3"/>
    <n v="3"/>
    <n v="20"/>
    <n v="26"/>
    <n v="0"/>
    <n v="0"/>
    <n v="126"/>
    <n v="127"/>
    <n v="0"/>
    <n v="0"/>
    <n v="1"/>
    <n v="0"/>
    <n v="150"/>
    <n v="156"/>
    <n v="135009"/>
    <n v="138402"/>
    <n v="816076.36363636365"/>
    <n v="1079839.02"/>
    <n v="0"/>
    <n v="0"/>
    <n v="4777924.7151767155"/>
    <n v="4975092.4668049794"/>
    <n v="0"/>
    <n v="0"/>
    <n v="34272"/>
    <n v="0"/>
    <n v="5763282.0788130797"/>
    <n v="6193333.4868049789"/>
  </r>
  <r>
    <x v="13"/>
    <s v="Vernon College "/>
    <m/>
    <n v="229504"/>
    <x v="7"/>
    <n v="0"/>
    <n v="0"/>
    <n v="0"/>
    <n v="0"/>
    <n v="0"/>
    <n v="0"/>
    <n v="0"/>
    <n v="0"/>
    <n v="0"/>
    <n v="0"/>
    <n v="0"/>
    <n v="0"/>
    <n v="0"/>
    <n v="0"/>
    <n v="0"/>
    <n v="0"/>
    <n v="0"/>
    <n v="0"/>
    <n v="0"/>
    <n v="0"/>
    <n v="0"/>
    <n v="0"/>
    <n v="0"/>
    <n v="0"/>
    <n v="50"/>
    <n v="52"/>
    <n v="7"/>
    <n v="4"/>
    <n v="3"/>
    <n v="3"/>
    <n v="28"/>
    <n v="32"/>
    <m/>
    <m/>
    <m/>
    <m/>
    <m/>
    <m/>
    <m/>
    <m/>
    <n v="0"/>
    <n v="0"/>
    <n v="0"/>
    <n v="0"/>
    <n v="0"/>
    <n v="0"/>
    <n v="0"/>
    <n v="0"/>
    <n v="0"/>
    <n v="0"/>
    <n v="0"/>
    <n v="0"/>
    <n v="0"/>
    <n v="0"/>
    <n v="4357658"/>
    <n v="4666619"/>
    <m/>
    <m/>
    <n v="0"/>
    <n v="0"/>
    <n v="0"/>
    <n v="0"/>
    <n v="0"/>
    <n v="0"/>
    <n v="0"/>
    <n v="0"/>
    <n v="889"/>
    <n v="925"/>
    <n v="0"/>
    <n v="0"/>
    <n v="0"/>
    <n v="0"/>
    <n v="0"/>
    <n v="0"/>
    <n v="0"/>
    <n v="0"/>
    <n v="0"/>
    <n v="0"/>
    <n v="4901.7525309336334"/>
    <n v="5044.9935135135138"/>
    <n v="0"/>
    <n v="0"/>
    <n v="0"/>
    <n v="0"/>
    <n v="0"/>
    <n v="0"/>
    <n v="0"/>
    <n v="0"/>
    <n v="0"/>
    <n v="0"/>
    <n v="44115.772778402701"/>
    <n v="45404.941621621627"/>
    <n v="0"/>
    <n v="0"/>
    <n v="0"/>
    <n v="0"/>
    <n v="44115.772778402701"/>
    <n v="45404.941621621627"/>
    <n v="0"/>
    <n v="0"/>
    <n v="0"/>
    <n v="0"/>
    <n v="0"/>
    <n v="0"/>
    <n v="88"/>
    <n v="91"/>
    <n v="0"/>
    <n v="0"/>
    <n v="0"/>
    <n v="0"/>
    <n v="88"/>
    <n v="91"/>
    <n v="0"/>
    <n v="0"/>
    <n v="0"/>
    <n v="0"/>
    <n v="0"/>
    <n v="0"/>
    <n v="3882188.0044994378"/>
    <n v="4131849.6875675679"/>
    <n v="0"/>
    <n v="0"/>
    <n v="0"/>
    <n v="0"/>
    <n v="3882188.0044994378"/>
    <n v="4131849.6875675679"/>
  </r>
  <r>
    <x v="13"/>
    <s v="Victoria College "/>
    <m/>
    <n v="229540"/>
    <x v="7"/>
    <n v="14"/>
    <n v="13"/>
    <n v="0"/>
    <n v="0"/>
    <n v="1"/>
    <n v="0"/>
    <n v="3"/>
    <n v="2"/>
    <n v="24"/>
    <n v="21"/>
    <n v="0"/>
    <n v="0"/>
    <n v="0"/>
    <n v="0"/>
    <n v="6"/>
    <n v="6"/>
    <n v="7"/>
    <n v="12"/>
    <n v="0"/>
    <n v="0"/>
    <n v="0"/>
    <n v="0"/>
    <n v="3"/>
    <n v="3"/>
    <n v="26"/>
    <n v="25"/>
    <n v="0"/>
    <n v="1"/>
    <n v="1"/>
    <n v="1"/>
    <n v="10"/>
    <n v="8"/>
    <m/>
    <m/>
    <m/>
    <m/>
    <m/>
    <m/>
    <m/>
    <m/>
    <n v="0"/>
    <n v="0"/>
    <n v="0"/>
    <n v="0"/>
    <n v="0"/>
    <n v="0"/>
    <n v="0"/>
    <n v="0"/>
    <n v="1236614"/>
    <n v="1008399"/>
    <n v="1639877"/>
    <n v="1508615"/>
    <n v="491468"/>
    <n v="691382"/>
    <n v="1975839"/>
    <n v="1827066"/>
    <m/>
    <m/>
    <n v="0"/>
    <n v="0"/>
    <n v="173"/>
    <n v="141"/>
    <n v="288"/>
    <n v="261"/>
    <n v="99"/>
    <n v="144"/>
    <n v="365"/>
    <n v="342"/>
    <n v="0"/>
    <n v="0"/>
    <n v="0"/>
    <n v="0"/>
    <n v="7148.0578034682085"/>
    <n v="7151.7659574468089"/>
    <n v="5694.0173611111113"/>
    <n v="5780.1340996168583"/>
    <n v="4964.3232323232323"/>
    <n v="4801.2638888888887"/>
    <n v="5413.2575342465752"/>
    <n v="5342.2982456140353"/>
    <n v="0"/>
    <n v="0"/>
    <n v="0"/>
    <n v="0"/>
    <n v="64332.520231213879"/>
    <n v="64365.893617021284"/>
    <n v="51246.15625"/>
    <n v="52021.206896551725"/>
    <n v="44678.909090909088"/>
    <n v="43211.375"/>
    <n v="48719.317808219173"/>
    <n v="48080.68421052632"/>
    <n v="0"/>
    <n v="0"/>
    <n v="0"/>
    <n v="0"/>
    <n v="52050.251594474219"/>
    <n v="51098.430030767784"/>
    <n v="18"/>
    <n v="15"/>
    <n v="30"/>
    <n v="27"/>
    <n v="10"/>
    <n v="15"/>
    <n v="37"/>
    <n v="35"/>
    <n v="0"/>
    <n v="0"/>
    <n v="0"/>
    <n v="0"/>
    <n v="95"/>
    <n v="92"/>
    <n v="1157985.3641618497"/>
    <n v="965488.40425531927"/>
    <n v="1537384.6875"/>
    <n v="1404572.5862068965"/>
    <n v="446789.09090909088"/>
    <n v="648170.625"/>
    <n v="1802614.7589041095"/>
    <n v="1682823.9473684211"/>
    <n v="0"/>
    <n v="0"/>
    <n v="0"/>
    <n v="0"/>
    <n v="4944773.9014750505"/>
    <n v="4701055.5628306363"/>
  </r>
  <r>
    <x v="13"/>
    <s v="Weatherford College "/>
    <m/>
    <n v="229799"/>
    <x v="7"/>
    <n v="0"/>
    <n v="0"/>
    <n v="0"/>
    <n v="0"/>
    <n v="0"/>
    <n v="0"/>
    <n v="0"/>
    <n v="0"/>
    <n v="0"/>
    <n v="0"/>
    <n v="0"/>
    <n v="0"/>
    <n v="0"/>
    <n v="0"/>
    <n v="0"/>
    <n v="0"/>
    <n v="0"/>
    <n v="0"/>
    <n v="0"/>
    <n v="0"/>
    <n v="0"/>
    <n v="0"/>
    <n v="0"/>
    <n v="0"/>
    <n v="80"/>
    <n v="82"/>
    <n v="11"/>
    <n v="11"/>
    <n v="0"/>
    <n v="0"/>
    <n v="44"/>
    <n v="44"/>
    <m/>
    <m/>
    <m/>
    <m/>
    <m/>
    <m/>
    <m/>
    <m/>
    <n v="0"/>
    <n v="0"/>
    <n v="0"/>
    <n v="0"/>
    <n v="0"/>
    <n v="0"/>
    <n v="0"/>
    <n v="0"/>
    <n v="0"/>
    <n v="0"/>
    <n v="0"/>
    <n v="0"/>
    <n v="0"/>
    <n v="0"/>
    <n v="7668991"/>
    <n v="7967963"/>
    <m/>
    <m/>
    <n v="0"/>
    <n v="0"/>
    <n v="0"/>
    <n v="0"/>
    <n v="0"/>
    <n v="0"/>
    <n v="0"/>
    <n v="0"/>
    <n v="1358"/>
    <n v="1376"/>
    <n v="0"/>
    <n v="0"/>
    <n v="0"/>
    <n v="0"/>
    <n v="0"/>
    <n v="0"/>
    <n v="0"/>
    <n v="0"/>
    <n v="0"/>
    <n v="0"/>
    <n v="5647.2687776141383"/>
    <n v="5790.6707848837214"/>
    <n v="0"/>
    <n v="0"/>
    <n v="0"/>
    <n v="0"/>
    <n v="0"/>
    <n v="0"/>
    <n v="0"/>
    <n v="0"/>
    <n v="0"/>
    <n v="0"/>
    <n v="50825.418998527246"/>
    <n v="52116.037063953496"/>
    <n v="0"/>
    <n v="0"/>
    <n v="0"/>
    <n v="0"/>
    <n v="50825.418998527246"/>
    <n v="52116.037063953496"/>
    <n v="0"/>
    <n v="0"/>
    <n v="0"/>
    <n v="0"/>
    <n v="0"/>
    <n v="0"/>
    <n v="135"/>
    <n v="137"/>
    <n v="0"/>
    <n v="0"/>
    <n v="0"/>
    <n v="0"/>
    <n v="135"/>
    <n v="137"/>
    <n v="0"/>
    <n v="0"/>
    <n v="0"/>
    <n v="0"/>
    <n v="0"/>
    <n v="0"/>
    <n v="6861431.5648011779"/>
    <n v="7139897.0777616287"/>
    <n v="0"/>
    <n v="0"/>
    <n v="0"/>
    <n v="0"/>
    <n v="6861431.5648011779"/>
    <n v="7139897.0777616287"/>
  </r>
  <r>
    <x v="13"/>
    <s v="Wharton County Junior College "/>
    <m/>
    <n v="229841"/>
    <x v="7"/>
    <n v="0"/>
    <n v="0"/>
    <n v="0"/>
    <n v="0"/>
    <n v="0"/>
    <n v="0"/>
    <n v="0"/>
    <n v="0"/>
    <n v="0"/>
    <n v="0"/>
    <n v="0"/>
    <n v="0"/>
    <n v="0"/>
    <n v="0"/>
    <n v="0"/>
    <n v="0"/>
    <n v="0"/>
    <n v="0"/>
    <n v="0"/>
    <n v="0"/>
    <n v="0"/>
    <n v="0"/>
    <n v="0"/>
    <n v="0"/>
    <n v="0"/>
    <n v="0"/>
    <n v="0"/>
    <n v="0"/>
    <n v="0"/>
    <n v="0"/>
    <n v="0"/>
    <n v="0"/>
    <m/>
    <m/>
    <m/>
    <m/>
    <m/>
    <m/>
    <m/>
    <m/>
    <n v="117"/>
    <n v="122"/>
    <n v="20"/>
    <n v="21"/>
    <n v="0"/>
    <n v="0"/>
    <n v="25"/>
    <n v="23"/>
    <n v="0"/>
    <n v="0"/>
    <n v="0"/>
    <n v="0"/>
    <n v="0"/>
    <n v="0"/>
    <n v="0"/>
    <n v="0"/>
    <m/>
    <m/>
    <n v="9050574"/>
    <n v="9362282"/>
    <n v="0"/>
    <n v="0"/>
    <n v="0"/>
    <n v="0"/>
    <n v="0"/>
    <n v="0"/>
    <n v="0"/>
    <n v="0"/>
    <n v="0"/>
    <n v="0"/>
    <n v="1553"/>
    <n v="1584"/>
    <n v="0"/>
    <n v="0"/>
    <n v="0"/>
    <n v="0"/>
    <n v="0"/>
    <n v="0"/>
    <n v="0"/>
    <n v="0"/>
    <n v="0"/>
    <n v="0"/>
    <n v="5827.8003863490021"/>
    <n v="5910.5315656565654"/>
    <n v="0"/>
    <n v="0"/>
    <n v="0"/>
    <n v="0"/>
    <n v="0"/>
    <n v="0"/>
    <n v="0"/>
    <n v="0"/>
    <n v="0"/>
    <n v="0"/>
    <n v="52450.203477141018"/>
    <n v="53194.784090909088"/>
    <n v="52450.203477141025"/>
    <n v="53194.784090909088"/>
    <n v="0"/>
    <n v="0"/>
    <n v="0"/>
    <n v="0"/>
    <n v="0"/>
    <n v="0"/>
    <n v="0"/>
    <n v="0"/>
    <n v="0"/>
    <n v="0"/>
    <n v="162"/>
    <n v="166"/>
    <n v="162"/>
    <n v="166"/>
    <n v="0"/>
    <n v="0"/>
    <n v="0"/>
    <n v="0"/>
    <n v="0"/>
    <n v="0"/>
    <n v="0"/>
    <n v="0"/>
    <n v="0"/>
    <n v="0"/>
    <n v="8496932.9632968456"/>
    <n v="8830334.1590909082"/>
    <n v="8496932.9632968456"/>
    <n v="8830334.1590909082"/>
  </r>
  <r>
    <x v="13"/>
    <s v="Clarendon College "/>
    <m/>
    <n v="223922"/>
    <x v="8"/>
    <n v="1"/>
    <n v="0"/>
    <n v="0"/>
    <n v="0"/>
    <n v="0"/>
    <n v="0"/>
    <n v="0"/>
    <n v="0"/>
    <n v="6"/>
    <n v="4"/>
    <n v="0"/>
    <n v="0"/>
    <n v="0"/>
    <n v="0"/>
    <n v="0"/>
    <n v="0"/>
    <n v="5"/>
    <n v="5"/>
    <n v="0"/>
    <n v="0"/>
    <n v="0"/>
    <n v="0"/>
    <n v="1"/>
    <n v="1"/>
    <n v="13"/>
    <n v="15"/>
    <n v="0"/>
    <n v="0"/>
    <n v="0"/>
    <n v="0"/>
    <n v="8"/>
    <n v="11"/>
    <m/>
    <m/>
    <m/>
    <m/>
    <m/>
    <m/>
    <m/>
    <m/>
    <n v="0"/>
    <n v="0"/>
    <n v="0"/>
    <n v="0"/>
    <n v="0"/>
    <n v="0"/>
    <n v="0"/>
    <n v="0"/>
    <n v="46316"/>
    <n v="0"/>
    <n v="264817"/>
    <n v="192564"/>
    <n v="259669"/>
    <n v="269689"/>
    <n v="887346"/>
    <n v="1078605"/>
    <m/>
    <m/>
    <n v="0"/>
    <n v="0"/>
    <n v="9"/>
    <n v="0"/>
    <n v="54"/>
    <n v="36"/>
    <n v="57"/>
    <n v="57"/>
    <n v="213"/>
    <n v="267"/>
    <n v="0"/>
    <n v="0"/>
    <n v="0"/>
    <n v="0"/>
    <n v="5146.2222222222226"/>
    <n v="0"/>
    <n v="4904.0185185185182"/>
    <n v="5349"/>
    <n v="4555.5964912280706"/>
    <n v="4731.3859649122805"/>
    <n v="4165.9436619718308"/>
    <n v="4039.7191011235955"/>
    <n v="0"/>
    <n v="0"/>
    <n v="0"/>
    <n v="0"/>
    <n v="46316"/>
    <n v="0"/>
    <n v="44136.166666666664"/>
    <n v="48141"/>
    <n v="41000.368421052633"/>
    <n v="42582.473684210527"/>
    <n v="37493.492957746479"/>
    <n v="36357.471910112363"/>
    <n v="0"/>
    <n v="0"/>
    <n v="0"/>
    <n v="0"/>
    <n v="39544.075371735053"/>
    <n v="38704.2531046718"/>
    <n v="1"/>
    <n v="0"/>
    <n v="6"/>
    <n v="4"/>
    <n v="6"/>
    <n v="6"/>
    <n v="21"/>
    <n v="26"/>
    <n v="0"/>
    <n v="0"/>
    <n v="0"/>
    <n v="0"/>
    <n v="34"/>
    <n v="36"/>
    <n v="46316"/>
    <n v="0"/>
    <n v="264817"/>
    <n v="192564"/>
    <n v="246002.21052631579"/>
    <n v="255494.84210526315"/>
    <n v="787363.35211267602"/>
    <n v="945294.26966292143"/>
    <n v="0"/>
    <n v="0"/>
    <n v="0"/>
    <n v="0"/>
    <n v="1344498.5626389917"/>
    <n v="1393353.1117681847"/>
  </r>
  <r>
    <x v="13"/>
    <s v="Frank Phillips College "/>
    <m/>
    <n v="224891"/>
    <x v="8"/>
    <n v="0"/>
    <n v="0"/>
    <n v="0"/>
    <n v="0"/>
    <n v="0"/>
    <n v="0"/>
    <n v="0"/>
    <n v="0"/>
    <n v="0"/>
    <n v="0"/>
    <n v="0"/>
    <n v="0"/>
    <n v="0"/>
    <n v="0"/>
    <n v="0"/>
    <n v="0"/>
    <n v="0"/>
    <n v="0"/>
    <n v="0"/>
    <n v="0"/>
    <n v="0"/>
    <n v="0"/>
    <n v="0"/>
    <n v="0"/>
    <n v="19"/>
    <n v="20"/>
    <n v="7"/>
    <n v="9"/>
    <n v="0"/>
    <n v="0"/>
    <n v="7"/>
    <n v="7"/>
    <m/>
    <m/>
    <m/>
    <m/>
    <m/>
    <m/>
    <m/>
    <m/>
    <n v="0"/>
    <n v="0"/>
    <n v="0"/>
    <n v="0"/>
    <n v="0"/>
    <n v="0"/>
    <n v="0"/>
    <n v="0"/>
    <n v="0"/>
    <n v="0"/>
    <n v="0"/>
    <n v="0"/>
    <n v="0"/>
    <n v="0"/>
    <n v="1347180"/>
    <n v="1378094"/>
    <m/>
    <m/>
    <n v="0"/>
    <n v="0"/>
    <n v="0"/>
    <n v="0"/>
    <n v="0"/>
    <n v="0"/>
    <n v="0"/>
    <n v="0"/>
    <n v="325"/>
    <n v="354"/>
    <n v="0"/>
    <n v="0"/>
    <n v="0"/>
    <n v="0"/>
    <n v="0"/>
    <n v="0"/>
    <n v="0"/>
    <n v="0"/>
    <n v="0"/>
    <n v="0"/>
    <n v="4145.169230769231"/>
    <n v="3892.9209039548023"/>
    <n v="0"/>
    <n v="0"/>
    <n v="0"/>
    <n v="0"/>
    <n v="0"/>
    <n v="0"/>
    <n v="0"/>
    <n v="0"/>
    <n v="0"/>
    <n v="0"/>
    <n v="37306.523076923077"/>
    <n v="35036.288135593219"/>
    <n v="0"/>
    <n v="0"/>
    <n v="0"/>
    <n v="0"/>
    <n v="37306.523076923077"/>
    <n v="35036.288135593219"/>
    <n v="0"/>
    <n v="0"/>
    <n v="0"/>
    <n v="0"/>
    <n v="0"/>
    <n v="0"/>
    <n v="33"/>
    <n v="36"/>
    <n v="0"/>
    <n v="0"/>
    <n v="0"/>
    <n v="0"/>
    <n v="33"/>
    <n v="36"/>
    <n v="0"/>
    <n v="0"/>
    <n v="0"/>
    <n v="0"/>
    <n v="0"/>
    <n v="0"/>
    <n v="1231115.2615384615"/>
    <n v="1261306.3728813559"/>
    <n v="0"/>
    <n v="0"/>
    <n v="0"/>
    <n v="0"/>
    <n v="1231115.2615384615"/>
    <n v="1261306.3728813559"/>
  </r>
  <r>
    <x v="13"/>
    <s v="Galveston College "/>
    <m/>
    <n v="224961"/>
    <x v="8"/>
    <n v="4"/>
    <n v="3"/>
    <n v="0"/>
    <n v="0"/>
    <n v="0"/>
    <n v="0"/>
    <n v="0"/>
    <n v="0"/>
    <n v="7"/>
    <n v="9"/>
    <n v="0"/>
    <n v="0"/>
    <n v="0"/>
    <n v="0"/>
    <n v="0"/>
    <n v="0"/>
    <n v="7"/>
    <n v="8"/>
    <n v="0"/>
    <n v="0"/>
    <n v="0"/>
    <n v="0"/>
    <n v="2"/>
    <n v="2"/>
    <n v="25"/>
    <n v="23"/>
    <n v="0"/>
    <n v="0"/>
    <n v="0"/>
    <n v="0"/>
    <n v="9"/>
    <n v="11"/>
    <m/>
    <m/>
    <m/>
    <m/>
    <m/>
    <m/>
    <m/>
    <m/>
    <n v="0"/>
    <n v="0"/>
    <n v="0"/>
    <n v="0"/>
    <n v="0"/>
    <n v="0"/>
    <n v="0"/>
    <n v="0"/>
    <n v="281175"/>
    <n v="181776"/>
    <n v="421826"/>
    <n v="565967"/>
    <n v="539713"/>
    <n v="512945"/>
    <n v="1801769"/>
    <n v="2623841"/>
    <m/>
    <m/>
    <n v="0"/>
    <n v="0"/>
    <n v="36"/>
    <n v="27"/>
    <n v="63"/>
    <n v="81"/>
    <n v="87"/>
    <n v="96"/>
    <n v="333"/>
    <n v="339"/>
    <n v="0"/>
    <n v="0"/>
    <n v="0"/>
    <n v="0"/>
    <n v="7810.416666666667"/>
    <n v="6732.4444444444443"/>
    <n v="6695.6507936507933"/>
    <n v="6987.2469135802467"/>
    <n v="6203.5977011494251"/>
    <n v="5343.177083333333"/>
    <n v="5410.7177177177173"/>
    <n v="7739.9439528023595"/>
    <n v="0"/>
    <n v="0"/>
    <n v="0"/>
    <n v="0"/>
    <n v="70293.75"/>
    <n v="60592"/>
    <n v="60260.857142857138"/>
    <n v="62885.222222222219"/>
    <n v="55832.379310344826"/>
    <n v="48088.59375"/>
    <n v="48696.459459459453"/>
    <n v="69659.495575221241"/>
    <n v="0"/>
    <n v="0"/>
    <n v="0"/>
    <n v="0"/>
    <n v="52984.667322494897"/>
    <n v="64233.067626027179"/>
    <n v="4"/>
    <n v="3"/>
    <n v="7"/>
    <n v="9"/>
    <n v="9"/>
    <n v="10"/>
    <n v="34"/>
    <n v="34"/>
    <n v="0"/>
    <n v="0"/>
    <n v="0"/>
    <n v="0"/>
    <n v="54"/>
    <n v="56"/>
    <n v="281175"/>
    <n v="181776"/>
    <n v="421825.99999999994"/>
    <n v="565967"/>
    <n v="502491.41379310342"/>
    <n v="480885.9375"/>
    <n v="1655679.6216216213"/>
    <n v="2368422.8495575222"/>
    <n v="0"/>
    <n v="0"/>
    <n v="0"/>
    <n v="0"/>
    <n v="2861172.0354147246"/>
    <n v="3597051.7870575222"/>
  </r>
  <r>
    <x v="13"/>
    <s v="Lamar State College-Orange"/>
    <m/>
    <n v="226107"/>
    <x v="8"/>
    <n v="3"/>
    <n v="2"/>
    <n v="0"/>
    <n v="0"/>
    <n v="0"/>
    <n v="0"/>
    <n v="0"/>
    <n v="0"/>
    <n v="0"/>
    <n v="0"/>
    <n v="0"/>
    <n v="0"/>
    <n v="0"/>
    <n v="0"/>
    <n v="0"/>
    <n v="0"/>
    <n v="9"/>
    <n v="9"/>
    <n v="0"/>
    <n v="0"/>
    <n v="0"/>
    <n v="0"/>
    <n v="0"/>
    <n v="0"/>
    <n v="37"/>
    <n v="35"/>
    <n v="0"/>
    <n v="0"/>
    <n v="0"/>
    <n v="0"/>
    <n v="0"/>
    <n v="0"/>
    <m/>
    <m/>
    <m/>
    <m/>
    <m/>
    <m/>
    <m/>
    <m/>
    <n v="0"/>
    <n v="0"/>
    <n v="0"/>
    <n v="0"/>
    <n v="0"/>
    <n v="0"/>
    <n v="0"/>
    <n v="0"/>
    <n v="163552"/>
    <n v="110084"/>
    <n v="0"/>
    <n v="0"/>
    <n v="467651"/>
    <n v="477003"/>
    <n v="1551228"/>
    <n v="1488659"/>
    <m/>
    <m/>
    <n v="0"/>
    <n v="0"/>
    <n v="27"/>
    <n v="18"/>
    <n v="0"/>
    <n v="0"/>
    <n v="81"/>
    <n v="81"/>
    <n v="333"/>
    <n v="315"/>
    <n v="0"/>
    <n v="0"/>
    <n v="0"/>
    <n v="0"/>
    <n v="6057.4814814814818"/>
    <n v="6115.7777777777774"/>
    <n v="0"/>
    <n v="0"/>
    <n v="5773.4691358024693"/>
    <n v="5888.9259259259261"/>
    <n v="4658.3423423423419"/>
    <n v="4725.9015873015869"/>
    <n v="0"/>
    <n v="0"/>
    <n v="0"/>
    <n v="0"/>
    <n v="54517.333333333336"/>
    <n v="55042"/>
    <n v="0"/>
    <n v="0"/>
    <n v="51961.222222222226"/>
    <n v="53000.333333333336"/>
    <n v="41925.08108108108"/>
    <n v="42533.114285714284"/>
    <n v="0"/>
    <n v="0"/>
    <n v="0"/>
    <n v="0"/>
    <n v="44539.408163265303"/>
    <n v="45124.913043478264"/>
    <n v="3"/>
    <n v="2"/>
    <n v="0"/>
    <n v="0"/>
    <n v="9"/>
    <n v="9"/>
    <n v="37"/>
    <n v="35"/>
    <n v="0"/>
    <n v="0"/>
    <n v="0"/>
    <n v="0"/>
    <n v="49"/>
    <n v="46"/>
    <n v="163552"/>
    <n v="110084"/>
    <n v="0"/>
    <n v="0"/>
    <n v="467651.00000000006"/>
    <n v="477003"/>
    <n v="1551228"/>
    <n v="1488659"/>
    <n v="0"/>
    <n v="0"/>
    <n v="0"/>
    <n v="0"/>
    <n v="2182431"/>
    <n v="2075746.0000000002"/>
  </r>
  <r>
    <x v="13"/>
    <s v="Northeast Lakeview College (ACCD)"/>
    <m/>
    <s v="???"/>
    <x v="8"/>
    <n v="0"/>
    <n v="0"/>
    <n v="0"/>
    <n v="0"/>
    <n v="0"/>
    <n v="0"/>
    <n v="0"/>
    <n v="0"/>
    <n v="0"/>
    <n v="0"/>
    <n v="0"/>
    <n v="0"/>
    <n v="0"/>
    <n v="0"/>
    <n v="0"/>
    <n v="0"/>
    <n v="0"/>
    <n v="0"/>
    <n v="0"/>
    <n v="0"/>
    <n v="0"/>
    <n v="0"/>
    <n v="0"/>
    <n v="0"/>
    <n v="0"/>
    <n v="0"/>
    <n v="0"/>
    <n v="0"/>
    <n v="0"/>
    <n v="0"/>
    <n v="0"/>
    <n v="0"/>
    <m/>
    <m/>
    <m/>
    <m/>
    <m/>
    <m/>
    <m/>
    <m/>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Panola College"/>
    <m/>
    <n v="227386"/>
    <x v="8"/>
    <n v="31"/>
    <n v="31"/>
    <n v="15"/>
    <n v="15"/>
    <n v="0"/>
    <n v="0"/>
    <n v="2"/>
    <n v="3"/>
    <n v="0"/>
    <n v="0"/>
    <n v="0"/>
    <n v="0"/>
    <n v="0"/>
    <n v="0"/>
    <n v="0"/>
    <n v="0"/>
    <n v="0"/>
    <n v="0"/>
    <n v="0"/>
    <n v="0"/>
    <n v="0"/>
    <n v="0"/>
    <n v="0"/>
    <n v="0"/>
    <n v="8"/>
    <n v="7"/>
    <n v="6"/>
    <n v="6"/>
    <n v="5"/>
    <n v="5"/>
    <n v="2"/>
    <n v="2"/>
    <m/>
    <m/>
    <m/>
    <m/>
    <m/>
    <m/>
    <m/>
    <m/>
    <n v="0"/>
    <n v="0"/>
    <n v="0"/>
    <n v="0"/>
    <n v="0"/>
    <n v="0"/>
    <n v="0"/>
    <n v="0"/>
    <n v="2620362"/>
    <n v="2758789"/>
    <n v="0"/>
    <n v="0"/>
    <n v="0"/>
    <n v="0"/>
    <n v="1007619"/>
    <n v="997924"/>
    <m/>
    <m/>
    <n v="0"/>
    <n v="0"/>
    <n v="453"/>
    <n v="465"/>
    <n v="0"/>
    <n v="0"/>
    <n v="0"/>
    <n v="0"/>
    <n v="211"/>
    <n v="202"/>
    <n v="0"/>
    <n v="0"/>
    <n v="0"/>
    <n v="0"/>
    <n v="5784.4635761589407"/>
    <n v="5932.8795698924732"/>
    <n v="0"/>
    <n v="0"/>
    <n v="0"/>
    <n v="0"/>
    <n v="4775.4454976303314"/>
    <n v="4940.2178217821784"/>
    <n v="0"/>
    <n v="0"/>
    <n v="0"/>
    <n v="0"/>
    <n v="52060.172185430463"/>
    <n v="53395.916129032259"/>
    <n v="0"/>
    <n v="0"/>
    <n v="0"/>
    <n v="0"/>
    <n v="42979.009478672982"/>
    <n v="44461.960396039605"/>
    <n v="0"/>
    <n v="0"/>
    <n v="0"/>
    <n v="0"/>
    <n v="49296.340057286878"/>
    <n v="50806.363742657573"/>
    <n v="48"/>
    <n v="49"/>
    <n v="0"/>
    <n v="0"/>
    <n v="0"/>
    <n v="0"/>
    <n v="21"/>
    <n v="20"/>
    <n v="0"/>
    <n v="0"/>
    <n v="0"/>
    <n v="0"/>
    <n v="69"/>
    <n v="69"/>
    <n v="2498888.264900662"/>
    <n v="2616399.8903225805"/>
    <n v="0"/>
    <n v="0"/>
    <n v="0"/>
    <n v="0"/>
    <n v="902559.19905213267"/>
    <n v="889239.20792079205"/>
    <n v="0"/>
    <n v="0"/>
    <n v="0"/>
    <n v="0"/>
    <n v="3401447.4639527947"/>
    <n v="3505639.0982433725"/>
  </r>
  <r>
    <x v="13"/>
    <s v="Ranger College "/>
    <m/>
    <n v="227687"/>
    <x v="8"/>
    <n v="2"/>
    <n v="2"/>
    <n v="0"/>
    <n v="0"/>
    <n v="0"/>
    <n v="0"/>
    <n v="3"/>
    <n v="1"/>
    <n v="1"/>
    <n v="0"/>
    <n v="0"/>
    <n v="0"/>
    <n v="0"/>
    <n v="0"/>
    <n v="2"/>
    <n v="0"/>
    <n v="3"/>
    <n v="0"/>
    <n v="0"/>
    <n v="0"/>
    <n v="0"/>
    <n v="0"/>
    <n v="4"/>
    <n v="0"/>
    <n v="3"/>
    <n v="6"/>
    <n v="0"/>
    <n v="0"/>
    <n v="0"/>
    <n v="0"/>
    <n v="13"/>
    <n v="15"/>
    <m/>
    <m/>
    <m/>
    <m/>
    <m/>
    <m/>
    <m/>
    <m/>
    <n v="0"/>
    <n v="0"/>
    <n v="0"/>
    <n v="0"/>
    <n v="0"/>
    <n v="0"/>
    <n v="0"/>
    <n v="0"/>
    <n v="247908"/>
    <n v="125712"/>
    <n v="108301"/>
    <n v="0"/>
    <n v="347912"/>
    <n v="0"/>
    <n v="599864"/>
    <n v="951858"/>
    <m/>
    <m/>
    <n v="0"/>
    <n v="0"/>
    <n v="54"/>
    <n v="30"/>
    <n v="33"/>
    <n v="0"/>
    <n v="75"/>
    <n v="0"/>
    <n v="183"/>
    <n v="234"/>
    <n v="0"/>
    <n v="0"/>
    <n v="0"/>
    <n v="0"/>
    <n v="4590.8888888888887"/>
    <n v="4190.3999999999996"/>
    <n v="3281.848484848485"/>
    <n v="0"/>
    <n v="4638.8266666666668"/>
    <n v="0"/>
    <n v="3277.945355191257"/>
    <n v="4067.7692307692309"/>
    <n v="0"/>
    <n v="0"/>
    <n v="0"/>
    <n v="0"/>
    <n v="41318"/>
    <n v="37713.599999999999"/>
    <n v="29536.636363636364"/>
    <n v="0"/>
    <n v="41749.440000000002"/>
    <n v="0"/>
    <n v="29501.508196721312"/>
    <n v="36609.923076923078"/>
    <n v="0"/>
    <n v="0"/>
    <n v="0"/>
    <n v="0"/>
    <n v="34176.455491562898"/>
    <n v="36747.882692307692"/>
    <n v="5"/>
    <n v="3"/>
    <n v="3"/>
    <n v="0"/>
    <n v="7"/>
    <n v="0"/>
    <n v="16"/>
    <n v="21"/>
    <n v="0"/>
    <n v="0"/>
    <n v="0"/>
    <n v="0"/>
    <n v="31"/>
    <n v="24"/>
    <n v="206590"/>
    <n v="113140.79999999999"/>
    <n v="88609.909090909088"/>
    <n v="0"/>
    <n v="292246.08"/>
    <n v="0"/>
    <n v="472024.13114754099"/>
    <n v="768808.38461538462"/>
    <n v="0"/>
    <n v="0"/>
    <n v="0"/>
    <n v="0"/>
    <n v="1059470.1202384499"/>
    <n v="881949.18461538455"/>
  </r>
  <r>
    <x v="13"/>
    <s v="Southwest Collegiate Institute for the Deaf (HCJCD)"/>
    <m/>
    <n v="382911"/>
    <x v="8"/>
    <n v="0"/>
    <n v="0"/>
    <n v="0"/>
    <n v="0"/>
    <n v="0"/>
    <n v="0"/>
    <n v="0"/>
    <n v="0"/>
    <n v="0"/>
    <n v="0"/>
    <n v="0"/>
    <n v="0"/>
    <n v="0"/>
    <n v="0"/>
    <n v="0"/>
    <n v="0"/>
    <n v="0"/>
    <n v="0"/>
    <n v="0"/>
    <n v="0"/>
    <n v="0"/>
    <n v="0"/>
    <n v="0"/>
    <n v="0"/>
    <n v="0"/>
    <n v="0"/>
    <n v="0"/>
    <n v="0"/>
    <n v="0"/>
    <n v="0"/>
    <n v="0"/>
    <n v="0"/>
    <m/>
    <m/>
    <m/>
    <m/>
    <m/>
    <m/>
    <m/>
    <m/>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State Technical College-Marshall"/>
    <m/>
    <n v="408394"/>
    <x v="8"/>
    <n v="0"/>
    <n v="0"/>
    <n v="0"/>
    <n v="0"/>
    <n v="0"/>
    <n v="0"/>
    <n v="0"/>
    <n v="0"/>
    <n v="0"/>
    <n v="0"/>
    <n v="0"/>
    <n v="0"/>
    <n v="0"/>
    <n v="0"/>
    <n v="1"/>
    <n v="1"/>
    <n v="0"/>
    <n v="0"/>
    <n v="0"/>
    <n v="0"/>
    <n v="0"/>
    <n v="0"/>
    <n v="0"/>
    <n v="0"/>
    <n v="0"/>
    <n v="0"/>
    <n v="0"/>
    <n v="0"/>
    <n v="0"/>
    <n v="0"/>
    <n v="34"/>
    <n v="34"/>
    <m/>
    <m/>
    <m/>
    <m/>
    <m/>
    <m/>
    <m/>
    <m/>
    <n v="0"/>
    <n v="0"/>
    <n v="0"/>
    <n v="0"/>
    <n v="0"/>
    <n v="0"/>
    <n v="1"/>
    <n v="8"/>
    <n v="0"/>
    <n v="0"/>
    <n v="57132"/>
    <n v="58572"/>
    <n v="0"/>
    <n v="0"/>
    <n v="1540308"/>
    <n v="1636656"/>
    <m/>
    <m/>
    <n v="50004"/>
    <n v="392340"/>
    <n v="0"/>
    <n v="0"/>
    <n v="12"/>
    <n v="12"/>
    <n v="0"/>
    <n v="0"/>
    <n v="408"/>
    <n v="408"/>
    <n v="0"/>
    <n v="0"/>
    <n v="12"/>
    <n v="96"/>
    <n v="0"/>
    <n v="0"/>
    <n v="4761"/>
    <n v="4881"/>
    <n v="0"/>
    <n v="0"/>
    <n v="3775.2647058823532"/>
    <n v="4011.4117647058824"/>
    <n v="0"/>
    <n v="0"/>
    <n v="4167"/>
    <n v="4086.875"/>
    <n v="0"/>
    <n v="0"/>
    <n v="42849"/>
    <n v="43929"/>
    <n v="0"/>
    <n v="0"/>
    <n v="33977.382352941175"/>
    <n v="36102.705882352944"/>
    <n v="0"/>
    <n v="0"/>
    <n v="37503"/>
    <n v="36781.875"/>
    <n v="34321.75"/>
    <n v="36411.069767441862"/>
    <n v="0"/>
    <n v="0"/>
    <n v="1"/>
    <n v="1"/>
    <n v="0"/>
    <n v="0"/>
    <n v="34"/>
    <n v="34"/>
    <n v="0"/>
    <n v="0"/>
    <n v="1"/>
    <n v="8"/>
    <n v="36"/>
    <n v="43"/>
    <n v="0"/>
    <n v="0"/>
    <n v="42849"/>
    <n v="43929"/>
    <n v="0"/>
    <n v="0"/>
    <n v="1155231"/>
    <n v="1227492"/>
    <n v="0"/>
    <n v="0"/>
    <n v="37503"/>
    <n v="294255"/>
    <n v="1235583"/>
    <n v="1565676"/>
  </r>
  <r>
    <x v="13"/>
    <s v="Texas State Technical College-West Texas"/>
    <m/>
    <n v="229328"/>
    <x v="8"/>
    <n v="0"/>
    <n v="0"/>
    <n v="0"/>
    <n v="0"/>
    <n v="0"/>
    <n v="0"/>
    <n v="0"/>
    <n v="0"/>
    <n v="0"/>
    <n v="0"/>
    <n v="0"/>
    <n v="0"/>
    <n v="0"/>
    <n v="0"/>
    <n v="3"/>
    <n v="3"/>
    <n v="0"/>
    <n v="0"/>
    <n v="0"/>
    <n v="0"/>
    <n v="0"/>
    <n v="0"/>
    <n v="0"/>
    <n v="0"/>
    <n v="0"/>
    <n v="0"/>
    <n v="0"/>
    <n v="0"/>
    <n v="0"/>
    <n v="0"/>
    <n v="67"/>
    <n v="61"/>
    <m/>
    <m/>
    <m/>
    <m/>
    <m/>
    <m/>
    <m/>
    <m/>
    <n v="0"/>
    <n v="0"/>
    <n v="0"/>
    <n v="0"/>
    <n v="0"/>
    <n v="0"/>
    <n v="0"/>
    <n v="1"/>
    <n v="0"/>
    <n v="0"/>
    <n v="141120"/>
    <n v="152604"/>
    <n v="0"/>
    <n v="0"/>
    <n v="2954670"/>
    <n v="2946876"/>
    <m/>
    <m/>
    <n v="0"/>
    <n v="46248"/>
    <n v="0"/>
    <n v="0"/>
    <n v="36"/>
    <n v="36"/>
    <n v="0"/>
    <n v="0"/>
    <n v="804"/>
    <n v="732"/>
    <n v="0"/>
    <n v="0"/>
    <n v="0"/>
    <n v="12"/>
    <n v="0"/>
    <n v="0"/>
    <n v="3920"/>
    <n v="4239"/>
    <n v="0"/>
    <n v="0"/>
    <n v="3674.9626865671644"/>
    <n v="4025.7868852459014"/>
    <n v="0"/>
    <n v="0"/>
    <n v="0"/>
    <n v="3854"/>
    <n v="0"/>
    <n v="0"/>
    <n v="35280"/>
    <n v="38151"/>
    <n v="0"/>
    <n v="0"/>
    <n v="33074.664179104482"/>
    <n v="36232.081967213111"/>
    <n v="0"/>
    <n v="0"/>
    <n v="0"/>
    <n v="34686"/>
    <n v="33169.17857142858"/>
    <n v="36296.86153846154"/>
    <n v="0"/>
    <n v="0"/>
    <n v="3"/>
    <n v="3"/>
    <n v="0"/>
    <n v="0"/>
    <n v="67"/>
    <n v="61"/>
    <n v="0"/>
    <n v="0"/>
    <n v="0"/>
    <n v="1"/>
    <n v="70"/>
    <n v="65"/>
    <n v="0"/>
    <n v="0"/>
    <n v="105840"/>
    <n v="114453"/>
    <n v="0"/>
    <n v="0"/>
    <n v="2216002.5000000005"/>
    <n v="2210157"/>
    <n v="0"/>
    <n v="0"/>
    <n v="0"/>
    <n v="34686"/>
    <n v="2321842.5000000005"/>
    <n v="2359296"/>
  </r>
  <r>
    <x v="13"/>
    <s v="Western Texas College "/>
    <m/>
    <n v="229832"/>
    <x v="8"/>
    <n v="0"/>
    <n v="0"/>
    <n v="0"/>
    <n v="0"/>
    <n v="0"/>
    <n v="0"/>
    <n v="0"/>
    <n v="0"/>
    <n v="1"/>
    <n v="1"/>
    <n v="1"/>
    <n v="1"/>
    <n v="0"/>
    <n v="0"/>
    <n v="1"/>
    <n v="1"/>
    <n v="5"/>
    <n v="5"/>
    <n v="2"/>
    <n v="2"/>
    <n v="0"/>
    <n v="0"/>
    <n v="1"/>
    <n v="0"/>
    <n v="16"/>
    <n v="17"/>
    <n v="21"/>
    <n v="25"/>
    <n v="0"/>
    <n v="0"/>
    <n v="10"/>
    <n v="9"/>
    <m/>
    <m/>
    <m/>
    <m/>
    <m/>
    <m/>
    <m/>
    <m/>
    <n v="0"/>
    <n v="0"/>
    <n v="0"/>
    <n v="0"/>
    <n v="0"/>
    <n v="0"/>
    <n v="0"/>
    <n v="0"/>
    <n v="0"/>
    <n v="0"/>
    <n v="186708"/>
    <n v="194006"/>
    <n v="455680"/>
    <n v="405659"/>
    <n v="2002473"/>
    <n v="2193855"/>
    <m/>
    <m/>
    <n v="0"/>
    <n v="0"/>
    <n v="0"/>
    <n v="0"/>
    <n v="31"/>
    <n v="31"/>
    <n v="77"/>
    <n v="65"/>
    <n v="474"/>
    <n v="511"/>
    <n v="0"/>
    <n v="0"/>
    <n v="0"/>
    <n v="0"/>
    <n v="0"/>
    <n v="0"/>
    <n v="6022.8387096774195"/>
    <n v="6258.2580645161288"/>
    <n v="5917.9220779220777"/>
    <n v="6240.9076923076927"/>
    <n v="4224.6265822784808"/>
    <n v="4293.2583170254402"/>
    <n v="0"/>
    <n v="0"/>
    <n v="0"/>
    <n v="0"/>
    <n v="0"/>
    <n v="0"/>
    <n v="54205.548387096773"/>
    <n v="56324.322580645159"/>
    <n v="53261.2987012987"/>
    <n v="56168.169230769236"/>
    <n v="38021.639240506323"/>
    <n v="38639.324853228958"/>
    <n v="0"/>
    <n v="0"/>
    <n v="0"/>
    <n v="0"/>
    <n v="40960.759984059951"/>
    <n v="41520.585571672083"/>
    <n v="0"/>
    <n v="0"/>
    <n v="3"/>
    <n v="3"/>
    <n v="8"/>
    <n v="7"/>
    <n v="47"/>
    <n v="51"/>
    <n v="0"/>
    <n v="0"/>
    <n v="0"/>
    <n v="0"/>
    <n v="58"/>
    <n v="61"/>
    <n v="0"/>
    <n v="0"/>
    <n v="162616.6451612903"/>
    <n v="168972.96774193548"/>
    <n v="426090.3896103896"/>
    <n v="393177.18461538467"/>
    <n v="1787017.0443037972"/>
    <n v="1970605.5675146768"/>
    <n v="0"/>
    <n v="0"/>
    <n v="0"/>
    <n v="0"/>
    <n v="2375724.0790754771"/>
    <n v="2532755.7198719969"/>
  </r>
  <r>
    <x v="13"/>
    <s v="University of North Texas at Dallas"/>
    <s v="New fall 2009. No degrees yet granted."/>
    <s v="???"/>
    <x v="12"/>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George Mason University "/>
    <m/>
    <n v="232186"/>
    <x v="0"/>
    <n v="335"/>
    <n v="336"/>
    <m/>
    <m/>
    <m/>
    <m/>
    <n v="41"/>
    <n v="40"/>
    <n v="392"/>
    <n v="396"/>
    <m/>
    <m/>
    <m/>
    <m/>
    <n v="15"/>
    <n v="21"/>
    <n v="348"/>
    <n v="342"/>
    <m/>
    <m/>
    <m/>
    <m/>
    <n v="22"/>
    <n v="18"/>
    <n v="80"/>
    <n v="78"/>
    <m/>
    <m/>
    <m/>
    <m/>
    <n v="8"/>
    <n v="9"/>
    <m/>
    <m/>
    <m/>
    <m/>
    <m/>
    <m/>
    <m/>
    <m/>
    <m/>
    <m/>
    <m/>
    <m/>
    <m/>
    <m/>
    <m/>
    <m/>
    <n v="51576686"/>
    <n v="51246475"/>
    <n v="36051311"/>
    <n v="36858589"/>
    <n v="27506704"/>
    <n v="26357680"/>
    <n v="5122099"/>
    <n v="5106337"/>
    <m/>
    <m/>
    <m/>
    <m/>
    <n v="3507"/>
    <n v="3504"/>
    <n v="3708"/>
    <n v="3816"/>
    <n v="3396"/>
    <n v="3294"/>
    <n v="816"/>
    <n v="810"/>
    <n v="0"/>
    <n v="0"/>
    <n v="0"/>
    <n v="0"/>
    <n v="14706.78243512974"/>
    <n v="14625.135559360731"/>
    <n v="9722.575782092772"/>
    <n v="9658.9593815513635"/>
    <n v="8099.7361601884568"/>
    <n v="8001.7243472981181"/>
    <n v="6277.0821078431372"/>
    <n v="6304.1197530864201"/>
    <n v="0"/>
    <n v="0"/>
    <n v="0"/>
    <n v="0"/>
    <n v="132361.04191616765"/>
    <n v="131626.22003424659"/>
    <n v="87503.182038834944"/>
    <n v="86930.634433962274"/>
    <n v="72897.625441696116"/>
    <n v="72015.519125683059"/>
    <n v="56493.738970588238"/>
    <n v="56737.077777777784"/>
    <n v="0"/>
    <n v="0"/>
    <n v="0"/>
    <n v="0"/>
    <n v="94540.787504531982"/>
    <n v="94034.875761089963"/>
    <n v="376"/>
    <n v="376"/>
    <n v="407"/>
    <n v="417"/>
    <n v="370"/>
    <n v="360"/>
    <n v="88"/>
    <n v="87"/>
    <n v="0"/>
    <n v="0"/>
    <n v="0"/>
    <n v="0"/>
    <n v="1241"/>
    <n v="1240"/>
    <n v="49767751.76047904"/>
    <n v="49491458.732876718"/>
    <n v="35613795.089805819"/>
    <n v="36250074.558962271"/>
    <n v="26972121.413427562"/>
    <n v="25925586.885245901"/>
    <n v="4971449.0294117648"/>
    <n v="4936125.7666666675"/>
    <n v="0"/>
    <n v="0"/>
    <n v="0"/>
    <n v="0"/>
    <n v="117325117.29312418"/>
    <n v="116603245.94375156"/>
  </r>
  <r>
    <x v="14"/>
    <s v="Old Dominion University "/>
    <m/>
    <n v="232982"/>
    <x v="0"/>
    <n v="141"/>
    <n v="157"/>
    <m/>
    <m/>
    <n v="6"/>
    <n v="6"/>
    <n v="57"/>
    <n v="52"/>
    <n v="189"/>
    <n v="202"/>
    <m/>
    <m/>
    <m/>
    <m/>
    <n v="25"/>
    <n v="28"/>
    <n v="161"/>
    <n v="168"/>
    <m/>
    <m/>
    <m/>
    <m/>
    <n v="3"/>
    <n v="8"/>
    <n v="24"/>
    <n v="21"/>
    <m/>
    <m/>
    <m/>
    <m/>
    <n v="1"/>
    <n v="2"/>
    <n v="158"/>
    <n v="180"/>
    <m/>
    <m/>
    <m/>
    <m/>
    <n v="28"/>
    <n v="29"/>
    <m/>
    <m/>
    <m/>
    <m/>
    <m/>
    <m/>
    <m/>
    <m/>
    <n v="24883161"/>
    <n v="25354112"/>
    <n v="17894421"/>
    <n v="18724324"/>
    <n v="11545177"/>
    <n v="12451687"/>
    <n v="1245622"/>
    <n v="1275992"/>
    <n v="9821041"/>
    <n v="11038108"/>
    <m/>
    <m/>
    <n v="2019"/>
    <n v="2103"/>
    <n v="2001"/>
    <n v="2154"/>
    <n v="1485"/>
    <n v="1608"/>
    <n v="228"/>
    <n v="213"/>
    <n v="1758"/>
    <n v="1968"/>
    <n v="0"/>
    <n v="0"/>
    <n v="12324.497771173848"/>
    <n v="12056.163575844032"/>
    <n v="8942.7391304347821"/>
    <n v="8692.8152274837503"/>
    <n v="7774.5299663299666"/>
    <n v="7743.5864427860697"/>
    <n v="5463.2543859649122"/>
    <n v="5990.5727699530516"/>
    <n v="5586.4852104664387"/>
    <n v="5608.7947154471549"/>
    <n v="0"/>
    <n v="0"/>
    <n v="110920.47994056463"/>
    <n v="108505.47218259628"/>
    <n v="80484.65217391304"/>
    <n v="78235.337047353751"/>
    <n v="69970.769696969699"/>
    <n v="69692.27798507463"/>
    <n v="49169.289473684214"/>
    <n v="53915.154929577468"/>
    <n v="50278.366894197949"/>
    <n v="50479.152439024394"/>
    <n v="0"/>
    <n v="0"/>
    <n v="78067.727846858164"/>
    <n v="76645.763644383434"/>
    <n v="204"/>
    <n v="215"/>
    <n v="214"/>
    <n v="230"/>
    <n v="164"/>
    <n v="176"/>
    <n v="25"/>
    <n v="23"/>
    <n v="186"/>
    <n v="209"/>
    <n v="0"/>
    <n v="0"/>
    <n v="793"/>
    <n v="853"/>
    <n v="22627777.907875184"/>
    <n v="23328676.519258201"/>
    <n v="17223715.565217391"/>
    <n v="17994127.520891361"/>
    <n v="11475206.23030303"/>
    <n v="12265840.925373135"/>
    <n v="1229232.2368421054"/>
    <n v="1240048.5633802817"/>
    <n v="9351776.2423208188"/>
    <n v="10550142.859756099"/>
    <n v="0"/>
    <n v="0"/>
    <n v="61907708.182558522"/>
    <n v="65378836.388659067"/>
  </r>
  <r>
    <x v="14"/>
    <s v="University of Virginia"/>
    <m/>
    <n v="234076"/>
    <x v="0"/>
    <n v="438"/>
    <n v="444"/>
    <m/>
    <m/>
    <m/>
    <m/>
    <n v="130"/>
    <n v="131"/>
    <n v="302"/>
    <n v="315"/>
    <m/>
    <m/>
    <m/>
    <m/>
    <n v="62"/>
    <n v="60"/>
    <n v="164"/>
    <n v="177"/>
    <m/>
    <m/>
    <m/>
    <m/>
    <n v="39"/>
    <n v="45"/>
    <n v="7"/>
    <n v="7"/>
    <m/>
    <m/>
    <m/>
    <m/>
    <n v="1"/>
    <n v="1"/>
    <n v="98"/>
    <n v="130"/>
    <m/>
    <m/>
    <m/>
    <m/>
    <n v="24"/>
    <n v="24"/>
    <m/>
    <m/>
    <m/>
    <m/>
    <m/>
    <m/>
    <m/>
    <m/>
    <n v="88416621"/>
    <n v="93981385"/>
    <n v="36503990"/>
    <n v="39758255"/>
    <n v="18119550"/>
    <n v="20838450"/>
    <n v="424700"/>
    <n v="428350"/>
    <n v="7570000"/>
    <n v="9546400"/>
    <m/>
    <m/>
    <n v="5502"/>
    <n v="5568"/>
    <n v="3462"/>
    <n v="3555"/>
    <n v="1944"/>
    <n v="2133"/>
    <n v="75"/>
    <n v="75"/>
    <n v="1170"/>
    <n v="1458"/>
    <n v="0"/>
    <n v="0"/>
    <n v="16069.905670665212"/>
    <n v="16878.840696839081"/>
    <n v="10544.191218948585"/>
    <n v="11183.756680731365"/>
    <n v="9320.7561728395067"/>
    <n v="9769.549929676512"/>
    <n v="5662.666666666667"/>
    <n v="5711.333333333333"/>
    <n v="6470.0854700854698"/>
    <n v="6547.5994513031546"/>
    <n v="0"/>
    <n v="0"/>
    <n v="144629.1510359869"/>
    <n v="151909.56627155174"/>
    <n v="94897.720970537266"/>
    <n v="100653.81012658229"/>
    <n v="83886.805555555562"/>
    <n v="87925.949367088615"/>
    <n v="50964"/>
    <n v="51402"/>
    <n v="58230.769230769227"/>
    <n v="58928.395061728392"/>
    <n v="0"/>
    <n v="0"/>
    <n v="111646.65264478083"/>
    <n v="115516.43853269151"/>
    <n v="568"/>
    <n v="575"/>
    <n v="364"/>
    <n v="375"/>
    <n v="203"/>
    <n v="222"/>
    <n v="8"/>
    <n v="8"/>
    <n v="122"/>
    <n v="154"/>
    <n v="0"/>
    <n v="0"/>
    <n v="1265"/>
    <n v="1334"/>
    <n v="82149357.788440555"/>
    <n v="87348000.606142253"/>
    <n v="34542770.433275566"/>
    <n v="37745178.797468357"/>
    <n v="17029021.52777778"/>
    <n v="19519560.759493671"/>
    <n v="407712"/>
    <n v="411216"/>
    <n v="7104153.846153846"/>
    <n v="9074972.8395061716"/>
    <n v="0"/>
    <n v="0"/>
    <n v="141233015.59564775"/>
    <n v="154098929.00261047"/>
  </r>
  <r>
    <x v="14"/>
    <s v="Virginia Tech "/>
    <m/>
    <n v="233921"/>
    <x v="0"/>
    <n v="314"/>
    <n v="317"/>
    <n v="6"/>
    <n v="6"/>
    <n v="7"/>
    <n v="9"/>
    <n v="245"/>
    <n v="245"/>
    <n v="396"/>
    <n v="411"/>
    <n v="3"/>
    <n v="2"/>
    <n v="14"/>
    <n v="8"/>
    <n v="120"/>
    <n v="118"/>
    <n v="320"/>
    <n v="342"/>
    <n v="1"/>
    <n v="3"/>
    <n v="3"/>
    <n v="2"/>
    <n v="72"/>
    <n v="72"/>
    <n v="187"/>
    <n v="193"/>
    <m/>
    <m/>
    <m/>
    <m/>
    <n v="30"/>
    <n v="28"/>
    <m/>
    <m/>
    <m/>
    <m/>
    <m/>
    <m/>
    <n v="5"/>
    <n v="5"/>
    <m/>
    <m/>
    <m/>
    <m/>
    <m/>
    <m/>
    <m/>
    <m/>
    <n v="79499937"/>
    <n v="80627959"/>
    <n v="49602030"/>
    <n v="49873251"/>
    <n v="31796694"/>
    <n v="34318122"/>
    <n v="11053708"/>
    <n v="11133239"/>
    <n v="339170"/>
    <n v="339170"/>
    <m/>
    <m/>
    <n v="5903"/>
    <n v="5952"/>
    <n v="5188"/>
    <n v="5223"/>
    <n v="3787"/>
    <n v="3994"/>
    <n v="2043"/>
    <n v="2073"/>
    <n v="60"/>
    <n v="60"/>
    <n v="0"/>
    <n v="0"/>
    <n v="13467.71760121972"/>
    <n v="13546.364079301075"/>
    <n v="9560.9155744024665"/>
    <n v="9548.7748420448024"/>
    <n v="8396.2751518352252"/>
    <n v="8592.41912869304"/>
    <n v="5410.5276554087122"/>
    <n v="5370.5928605885192"/>
    <n v="5652.833333333333"/>
    <n v="5652.833333333333"/>
    <n v="0"/>
    <n v="0"/>
    <n v="121209.45841097747"/>
    <n v="121917.27671370967"/>
    <n v="86048.240169622193"/>
    <n v="85938.973578403224"/>
    <n v="75566.476366517032"/>
    <n v="77331.772158237363"/>
    <n v="48694.748898678408"/>
    <n v="48335.335745296674"/>
    <n v="50875.5"/>
    <n v="50875.5"/>
    <n v="0"/>
    <n v="0"/>
    <n v="90505.504859919747"/>
    <n v="90860.803325713714"/>
    <n v="572"/>
    <n v="577"/>
    <n v="533"/>
    <n v="539"/>
    <n v="396"/>
    <n v="419"/>
    <n v="217"/>
    <n v="221"/>
    <n v="5"/>
    <n v="5"/>
    <n v="0"/>
    <n v="0"/>
    <n v="1723"/>
    <n v="1761"/>
    <n v="69331810.211079121"/>
    <n v="70346268.663810477"/>
    <n v="45863712.010408632"/>
    <n v="46321106.758759335"/>
    <n v="29924324.641140744"/>
    <n v="32402012.534301456"/>
    <n v="10566760.511013215"/>
    <n v="10682109.199710565"/>
    <n v="254377.5"/>
    <n v="254377.5"/>
    <n v="0"/>
    <n v="0"/>
    <n v="155940984.87364173"/>
    <n v="160005874.65658185"/>
  </r>
  <r>
    <x v="14"/>
    <s v="College of William &amp; Mary"/>
    <m/>
    <n v="231624"/>
    <x v="1"/>
    <n v="195"/>
    <n v="198"/>
    <m/>
    <m/>
    <m/>
    <m/>
    <n v="29"/>
    <n v="28"/>
    <n v="171"/>
    <n v="183"/>
    <m/>
    <m/>
    <m/>
    <m/>
    <n v="9"/>
    <n v="9"/>
    <n v="158"/>
    <n v="153"/>
    <m/>
    <m/>
    <m/>
    <m/>
    <n v="13"/>
    <n v="19"/>
    <n v="43"/>
    <n v="23"/>
    <m/>
    <m/>
    <m/>
    <m/>
    <n v="3"/>
    <n v="5"/>
    <n v="8"/>
    <n v="36"/>
    <n v="1"/>
    <m/>
    <m/>
    <m/>
    <n v="2"/>
    <n v="3"/>
    <m/>
    <m/>
    <m/>
    <m/>
    <m/>
    <m/>
    <m/>
    <m/>
    <n v="28200818"/>
    <n v="30276669"/>
    <n v="16311051"/>
    <n v="18660016"/>
    <n v="12360379"/>
    <n v="12694162"/>
    <n v="2405503"/>
    <n v="1757343"/>
    <n v="773480"/>
    <n v="2234553"/>
    <m/>
    <m/>
    <n v="2103"/>
    <n v="2118"/>
    <n v="1647"/>
    <n v="1755"/>
    <n v="1578"/>
    <n v="1605"/>
    <n v="423"/>
    <n v="267"/>
    <n v="106"/>
    <n v="360"/>
    <n v="0"/>
    <n v="0"/>
    <n v="13409.804089396101"/>
    <n v="14294.93342776204"/>
    <n v="9903.4918032786882"/>
    <n v="10632.487749287749"/>
    <n v="7832.9397972116603"/>
    <n v="7909.1352024922116"/>
    <n v="5686.7683215130028"/>
    <n v="6581.8089887640454"/>
    <n v="7296.9811320754716"/>
    <n v="6207.0916666666662"/>
    <n v="0"/>
    <n v="0"/>
    <n v="120688.23680456491"/>
    <n v="128654.40084985836"/>
    <n v="89131.426229508186"/>
    <n v="95692.389743589738"/>
    <n v="70496.458174904939"/>
    <n v="71182.216822429909"/>
    <n v="51180.914893617024"/>
    <n v="59236.280898876408"/>
    <n v="65672.830188679247"/>
    <n v="55863.824999999997"/>
    <n v="0"/>
    <n v="0"/>
    <n v="92103.543244659188"/>
    <n v="96696.316219883869"/>
    <n v="224"/>
    <n v="226"/>
    <n v="180"/>
    <n v="192"/>
    <n v="171"/>
    <n v="172"/>
    <n v="46"/>
    <n v="28"/>
    <n v="11"/>
    <n v="39"/>
    <n v="0"/>
    <n v="0"/>
    <n v="632"/>
    <n v="657"/>
    <n v="27034165.044222537"/>
    <n v="29075894.59206799"/>
    <n v="16043656.721311474"/>
    <n v="18372938.83076923"/>
    <n v="12054894.347908745"/>
    <n v="12243341.293457944"/>
    <n v="2354322.0851063831"/>
    <n v="1658615.8651685393"/>
    <n v="722401.13207547169"/>
    <n v="2178689.1749999998"/>
    <n v="0"/>
    <n v="0"/>
    <n v="58209439.33062461"/>
    <n v="63529479.756463699"/>
  </r>
  <r>
    <x v="14"/>
    <s v="Virginia Commonwealth University"/>
    <s v="Met the criteria for Four-Year 1 in 2013-14 and 2014-15."/>
    <n v="234030"/>
    <x v="1"/>
    <n v="139"/>
    <n v="140"/>
    <m/>
    <m/>
    <m/>
    <m/>
    <n v="77"/>
    <n v="80"/>
    <n v="230"/>
    <n v="232"/>
    <m/>
    <m/>
    <m/>
    <m/>
    <n v="108"/>
    <n v="122"/>
    <n v="261"/>
    <n v="268"/>
    <n v="5"/>
    <n v="7"/>
    <m/>
    <m/>
    <n v="135"/>
    <n v="166"/>
    <n v="163"/>
    <n v="160"/>
    <n v="8"/>
    <n v="4"/>
    <m/>
    <m/>
    <n v="95"/>
    <n v="97"/>
    <m/>
    <m/>
    <m/>
    <m/>
    <m/>
    <m/>
    <m/>
    <m/>
    <m/>
    <m/>
    <m/>
    <m/>
    <m/>
    <m/>
    <m/>
    <m/>
    <n v="27762141"/>
    <n v="28475777"/>
    <n v="29912724"/>
    <n v="31632916"/>
    <n v="29155862"/>
    <n v="32806858"/>
    <n v="14111977"/>
    <n v="13914416"/>
    <m/>
    <m/>
    <m/>
    <m/>
    <n v="2175"/>
    <n v="2220"/>
    <n v="3366"/>
    <n v="3552"/>
    <n v="4019"/>
    <n v="4474"/>
    <n v="2687"/>
    <n v="2644"/>
    <n v="0"/>
    <n v="0"/>
    <n v="0"/>
    <n v="0"/>
    <n v="12764.20275862069"/>
    <n v="12826.926576576576"/>
    <n v="8886.7272727272721"/>
    <n v="8905.6632882882877"/>
    <n v="7254.5065936800202"/>
    <n v="7332.7800625838172"/>
    <n v="5251.9452921473767"/>
    <n v="5262.638426626324"/>
    <n v="0"/>
    <n v="0"/>
    <n v="0"/>
    <n v="0"/>
    <n v="114877.82482758621"/>
    <n v="115442.33918918918"/>
    <n v="79980.545454545441"/>
    <n v="80150.969594594586"/>
    <n v="65290.559343120185"/>
    <n v="65995.020563254351"/>
    <n v="47267.507629326392"/>
    <n v="47363.745839636918"/>
    <n v="0"/>
    <n v="0"/>
    <n v="0"/>
    <n v="0"/>
    <n v="74202.871295976249"/>
    <n v="74636.755165085036"/>
    <n v="216"/>
    <n v="220"/>
    <n v="338"/>
    <n v="354"/>
    <n v="401"/>
    <n v="441"/>
    <n v="266"/>
    <n v="261"/>
    <n v="0"/>
    <n v="0"/>
    <n v="0"/>
    <n v="0"/>
    <n v="1221"/>
    <n v="1276"/>
    <n v="24813610.162758622"/>
    <n v="25397314.62162162"/>
    <n v="27033424.36363636"/>
    <n v="28373443.236486483"/>
    <n v="26181514.296591192"/>
    <n v="29103804.068395168"/>
    <n v="12573157.02940082"/>
    <n v="12361937.664145235"/>
    <n v="0"/>
    <n v="0"/>
    <n v="0"/>
    <n v="0"/>
    <n v="90601705.852386996"/>
    <n v="95236499.590648502"/>
  </r>
  <r>
    <x v="14"/>
    <s v="James Madison University"/>
    <m/>
    <n v="232423"/>
    <x v="2"/>
    <n v="225"/>
    <n v="236"/>
    <m/>
    <m/>
    <m/>
    <m/>
    <n v="58"/>
    <n v="60"/>
    <n v="240"/>
    <n v="253"/>
    <m/>
    <m/>
    <m/>
    <m/>
    <n v="20"/>
    <n v="18"/>
    <n v="268"/>
    <n v="275"/>
    <m/>
    <m/>
    <m/>
    <m/>
    <n v="15"/>
    <n v="12"/>
    <n v="61"/>
    <n v="67"/>
    <m/>
    <m/>
    <m/>
    <m/>
    <n v="8"/>
    <n v="9"/>
    <n v="63"/>
    <n v="60"/>
    <m/>
    <m/>
    <m/>
    <m/>
    <n v="2"/>
    <n v="3"/>
    <m/>
    <m/>
    <m/>
    <m/>
    <m/>
    <m/>
    <m/>
    <m/>
    <n v="27021279"/>
    <n v="28192108"/>
    <n v="18868328"/>
    <n v="19317669"/>
    <n v="18399540"/>
    <n v="18756752"/>
    <n v="3934662"/>
    <n v="3490807"/>
    <n v="3514940"/>
    <n v="4124144"/>
    <m/>
    <m/>
    <n v="2721"/>
    <n v="2844"/>
    <n v="2400"/>
    <n v="2493"/>
    <n v="2592"/>
    <n v="2619"/>
    <n v="645"/>
    <n v="711"/>
    <n v="591"/>
    <n v="576"/>
    <n v="0"/>
    <n v="0"/>
    <n v="9930.6427783902982"/>
    <n v="9912.8368495077357"/>
    <n v="7861.8033333333333"/>
    <n v="7748.764139590854"/>
    <n v="7098.5879629629626"/>
    <n v="7161.7991599847273"/>
    <n v="6100.2511627906979"/>
    <n v="4909.714486638537"/>
    <n v="5947.4450084602367"/>
    <n v="7159.9722222222226"/>
    <n v="0"/>
    <n v="0"/>
    <n v="89375.785005512676"/>
    <n v="89215.531645569616"/>
    <n v="70756.23"/>
    <n v="69738.87725631769"/>
    <n v="63887.291666666664"/>
    <n v="64456.192439862549"/>
    <n v="54902.260465116284"/>
    <n v="44187.430379746831"/>
    <n v="53527.00507614213"/>
    <n v="64439.75"/>
    <n v="0"/>
    <n v="0"/>
    <n v="71914.147708613571"/>
    <n v="71725.991231270906"/>
    <n v="283"/>
    <n v="296"/>
    <n v="260"/>
    <n v="271"/>
    <n v="283"/>
    <n v="287"/>
    <n v="69"/>
    <n v="76"/>
    <n v="65"/>
    <n v="63"/>
    <n v="0"/>
    <n v="0"/>
    <n v="960"/>
    <n v="993"/>
    <n v="25293347.156560086"/>
    <n v="26407797.367088605"/>
    <n v="18396619.800000001"/>
    <n v="18899235.736462094"/>
    <n v="18080103.541666664"/>
    <n v="18498927.23024055"/>
    <n v="3788255.9720930234"/>
    <n v="3358244.7088607592"/>
    <n v="3479255.3299492383"/>
    <n v="4059704.25"/>
    <n v="0"/>
    <n v="0"/>
    <n v="69037581.800269023"/>
    <n v="71223909.292652011"/>
  </r>
  <r>
    <x v="14"/>
    <s v="Longwood University "/>
    <m/>
    <n v="232566"/>
    <x v="2"/>
    <n v="50"/>
    <n v="47"/>
    <m/>
    <m/>
    <m/>
    <m/>
    <m/>
    <n v="1"/>
    <n v="70"/>
    <n v="72"/>
    <m/>
    <m/>
    <m/>
    <m/>
    <m/>
    <n v="2"/>
    <n v="74"/>
    <n v="81"/>
    <m/>
    <m/>
    <m/>
    <m/>
    <m/>
    <m/>
    <n v="3"/>
    <n v="6"/>
    <m/>
    <m/>
    <m/>
    <m/>
    <m/>
    <n v="1"/>
    <n v="35"/>
    <n v="31"/>
    <m/>
    <m/>
    <m/>
    <m/>
    <n v="4"/>
    <m/>
    <m/>
    <n v="6"/>
    <m/>
    <m/>
    <m/>
    <m/>
    <m/>
    <m/>
    <n v="4033333"/>
    <n v="3855340"/>
    <n v="4619293"/>
    <n v="5003211"/>
    <n v="4410417"/>
    <n v="4794824"/>
    <n v="180508"/>
    <n v="421852"/>
    <n v="1735592"/>
    <n v="1270643"/>
    <m/>
    <n v="371390"/>
    <n v="450"/>
    <n v="435"/>
    <n v="630"/>
    <n v="672"/>
    <n v="666"/>
    <n v="729"/>
    <n v="27"/>
    <n v="66"/>
    <n v="363"/>
    <n v="279"/>
    <n v="0"/>
    <n v="54"/>
    <n v="8962.9622222222224"/>
    <n v="8862.8505747126437"/>
    <n v="7332.2111111111108"/>
    <n v="7445.2544642857147"/>
    <n v="6622.2477477477478"/>
    <n v="6577.2620027434841"/>
    <n v="6685.4814814814818"/>
    <n v="6391.69696969697"/>
    <n v="4781.2451790633613"/>
    <n v="4554.2759856630828"/>
    <n v="0"/>
    <n v="6877.5925925925922"/>
    <n v="80666.66"/>
    <n v="79765.655172413797"/>
    <n v="65989.899999999994"/>
    <n v="67007.290178571435"/>
    <n v="59600.229729729734"/>
    <n v="59195.358024691355"/>
    <n v="60169.333333333336"/>
    <n v="57525.272727272728"/>
    <n v="43031.206611570255"/>
    <n v="40988.483870967742"/>
    <n v="0"/>
    <n v="61898.333333333328"/>
    <n v="63227.830753606948"/>
    <n v="63266.497289801846"/>
    <n v="50"/>
    <n v="48"/>
    <n v="70"/>
    <n v="74"/>
    <n v="74"/>
    <n v="81"/>
    <n v="3"/>
    <n v="7"/>
    <n v="39"/>
    <n v="31"/>
    <n v="0"/>
    <n v="6"/>
    <n v="236"/>
    <n v="247"/>
    <n v="4033333"/>
    <n v="3828751.4482758623"/>
    <n v="4619293"/>
    <n v="4958539.4732142864"/>
    <n v="4410417"/>
    <n v="4794824"/>
    <n v="180508"/>
    <n v="402676.90909090912"/>
    <n v="1678217.05785124"/>
    <n v="1270643"/>
    <n v="0"/>
    <n v="371390"/>
    <n v="14921768.05785124"/>
    <n v="15626824.830581056"/>
  </r>
  <r>
    <x v="14"/>
    <s v="Norfolk State University "/>
    <m/>
    <n v="232937"/>
    <x v="2"/>
    <n v="59"/>
    <n v="53"/>
    <m/>
    <m/>
    <m/>
    <m/>
    <n v="14"/>
    <n v="9"/>
    <n v="52"/>
    <n v="46"/>
    <m/>
    <m/>
    <m/>
    <m/>
    <n v="11"/>
    <n v="11"/>
    <n v="83"/>
    <n v="78"/>
    <m/>
    <m/>
    <m/>
    <m/>
    <n v="6"/>
    <n v="11"/>
    <n v="50"/>
    <n v="54"/>
    <m/>
    <m/>
    <m/>
    <m/>
    <n v="7"/>
    <n v="4"/>
    <m/>
    <m/>
    <m/>
    <m/>
    <m/>
    <m/>
    <m/>
    <m/>
    <m/>
    <m/>
    <m/>
    <m/>
    <m/>
    <m/>
    <m/>
    <m/>
    <n v="6904449"/>
    <n v="5660472"/>
    <n v="4672013"/>
    <n v="4414251"/>
    <n v="5526391"/>
    <n v="5688551"/>
    <n v="3074458"/>
    <n v="3226686"/>
    <m/>
    <m/>
    <m/>
    <m/>
    <n v="699"/>
    <n v="585"/>
    <n v="600"/>
    <n v="546"/>
    <n v="819"/>
    <n v="834"/>
    <n v="534"/>
    <n v="534"/>
    <n v="0"/>
    <n v="0"/>
    <n v="0"/>
    <n v="0"/>
    <n v="9877.6094420600857"/>
    <n v="9676.0205128205125"/>
    <n v="7786.6883333333335"/>
    <n v="8084.7087912087909"/>
    <n v="6747.730158730159"/>
    <n v="6820.8045563549158"/>
    <n v="5757.4119850187262"/>
    <n v="6042.4831460674159"/>
    <n v="0"/>
    <n v="0"/>
    <n v="0"/>
    <n v="0"/>
    <n v="88898.484978540771"/>
    <n v="87084.184615384613"/>
    <n v="70080.195000000007"/>
    <n v="72762.379120879123"/>
    <n v="60729.571428571435"/>
    <n v="61387.241007194243"/>
    <n v="51816.707865168537"/>
    <n v="54382.348314606745"/>
    <n v="0"/>
    <n v="0"/>
    <n v="0"/>
    <n v="0"/>
    <n v="68308.957070535253"/>
    <n v="68286.901157636981"/>
    <n v="73"/>
    <n v="62"/>
    <n v="63"/>
    <n v="57"/>
    <n v="89"/>
    <n v="89"/>
    <n v="57"/>
    <n v="58"/>
    <n v="0"/>
    <n v="0"/>
    <n v="0"/>
    <n v="0"/>
    <n v="282"/>
    <n v="266"/>
    <n v="6489589.4034334766"/>
    <n v="5399219.4461538456"/>
    <n v="4415052.2850000001"/>
    <n v="4147455.6098901099"/>
    <n v="5404931.8571428573"/>
    <n v="5463464.449640288"/>
    <n v="2953552.3483146066"/>
    <n v="3154176.2022471912"/>
    <n v="0"/>
    <n v="0"/>
    <n v="0"/>
    <n v="0"/>
    <n v="19263125.89389094"/>
    <n v="18164315.707931437"/>
  </r>
  <r>
    <x v="14"/>
    <s v="Radford University"/>
    <s v="Met the criteria for Four-Year 2 in 2014-15."/>
    <n v="233277"/>
    <x v="2"/>
    <n v="125"/>
    <n v="133"/>
    <m/>
    <m/>
    <m/>
    <m/>
    <n v="6"/>
    <n v="7"/>
    <n v="131"/>
    <n v="122"/>
    <m/>
    <m/>
    <n v="1"/>
    <n v="1"/>
    <n v="2"/>
    <n v="3"/>
    <n v="103"/>
    <n v="105"/>
    <m/>
    <m/>
    <n v="2"/>
    <n v="2"/>
    <n v="1"/>
    <n v="1"/>
    <n v="60"/>
    <n v="68"/>
    <m/>
    <m/>
    <n v="1"/>
    <n v="1"/>
    <n v="1"/>
    <n v="1"/>
    <m/>
    <m/>
    <m/>
    <m/>
    <m/>
    <m/>
    <m/>
    <m/>
    <m/>
    <m/>
    <m/>
    <m/>
    <m/>
    <m/>
    <m/>
    <m/>
    <n v="11024517"/>
    <n v="12175329"/>
    <n v="9389811"/>
    <n v="8910723"/>
    <n v="6639112"/>
    <n v="6799767"/>
    <n v="3266381"/>
    <n v="3705311"/>
    <m/>
    <m/>
    <m/>
    <m/>
    <n v="1197"/>
    <n v="1281"/>
    <n v="1214"/>
    <n v="1145"/>
    <n v="961"/>
    <n v="979"/>
    <n v="563"/>
    <n v="635"/>
    <n v="0"/>
    <n v="0"/>
    <n v="0"/>
    <n v="0"/>
    <n v="9210.1228070175439"/>
    <n v="9504.5503512880568"/>
    <n v="7734.6054365733116"/>
    <n v="7782.2908296943233"/>
    <n v="6908.5452653485954"/>
    <n v="6945.6251276813073"/>
    <n v="5801.7424511545296"/>
    <n v="5835.1354330708664"/>
    <n v="0"/>
    <n v="0"/>
    <n v="0"/>
    <n v="0"/>
    <n v="82891.105263157893"/>
    <n v="85540.953161592508"/>
    <n v="69611.4489291598"/>
    <n v="70040.617467248914"/>
    <n v="62176.907388137362"/>
    <n v="62510.626149131764"/>
    <n v="52215.682060390769"/>
    <n v="52516.218897637795"/>
    <n v="0"/>
    <n v="0"/>
    <n v="0"/>
    <n v="0"/>
    <n v="69318.229600156788"/>
    <n v="70333.635564047712"/>
    <n v="131"/>
    <n v="140"/>
    <n v="134"/>
    <n v="126"/>
    <n v="106"/>
    <n v="108"/>
    <n v="62"/>
    <n v="70"/>
    <n v="0"/>
    <n v="0"/>
    <n v="0"/>
    <n v="0"/>
    <n v="433"/>
    <n v="444"/>
    <n v="10858734.789473685"/>
    <n v="11975733.44262295"/>
    <n v="9327934.1565074138"/>
    <n v="8825117.8008733634"/>
    <n v="6590752.1831425605"/>
    <n v="6751147.6241062302"/>
    <n v="3237372.2877442278"/>
    <n v="3676135.3228346454"/>
    <n v="0"/>
    <n v="0"/>
    <n v="0"/>
    <n v="0"/>
    <n v="30014793.416867889"/>
    <n v="31228134.190437183"/>
  </r>
  <r>
    <x v="14"/>
    <s v="University of Mary Washington "/>
    <m/>
    <n v="232681"/>
    <x v="2"/>
    <n v="75"/>
    <n v="71"/>
    <m/>
    <m/>
    <m/>
    <m/>
    <n v="3"/>
    <n v="4"/>
    <n v="74"/>
    <n v="79"/>
    <n v="4"/>
    <n v="4"/>
    <m/>
    <m/>
    <n v="6"/>
    <n v="6"/>
    <n v="54"/>
    <n v="56"/>
    <m/>
    <m/>
    <m/>
    <m/>
    <n v="3"/>
    <n v="3"/>
    <n v="3"/>
    <n v="4"/>
    <m/>
    <m/>
    <m/>
    <m/>
    <m/>
    <m/>
    <n v="15"/>
    <n v="18"/>
    <n v="3"/>
    <n v="3"/>
    <m/>
    <m/>
    <n v="2"/>
    <n v="2"/>
    <m/>
    <m/>
    <m/>
    <m/>
    <m/>
    <m/>
    <m/>
    <m/>
    <n v="6534221"/>
    <n v="6151136"/>
    <n v="5638980"/>
    <n v="5876646"/>
    <n v="3603866"/>
    <n v="3683713"/>
    <n v="150340"/>
    <n v="209750"/>
    <n v="1433488"/>
    <n v="1419008"/>
    <m/>
    <m/>
    <n v="711"/>
    <n v="687"/>
    <n v="778"/>
    <n v="823"/>
    <n v="522"/>
    <n v="540"/>
    <n v="27"/>
    <n v="36"/>
    <n v="189"/>
    <n v="216"/>
    <n v="0"/>
    <n v="0"/>
    <n v="9190.1842475386784"/>
    <n v="8953.6186317321681"/>
    <n v="7248.0462724935733"/>
    <n v="7140.5176184690154"/>
    <n v="6903.9578544061305"/>
    <n v="6821.6907407407407"/>
    <n v="5568.1481481481478"/>
    <n v="5826.3888888888887"/>
    <n v="7584.5925925925922"/>
    <n v="6569.4814814814818"/>
    <n v="0"/>
    <n v="0"/>
    <n v="82711.658227848107"/>
    <n v="80582.567685589514"/>
    <n v="65232.416452442158"/>
    <n v="64264.658566221136"/>
    <n v="62135.620689655174"/>
    <n v="61395.216666666667"/>
    <n v="50113.333333333328"/>
    <n v="52437.5"/>
    <n v="68261.333333333328"/>
    <n v="59125.333333333336"/>
    <n v="0"/>
    <n v="0"/>
    <n v="70199.708139480601"/>
    <n v="67820.790555251588"/>
    <n v="78"/>
    <n v="75"/>
    <n v="84"/>
    <n v="89"/>
    <n v="57"/>
    <n v="59"/>
    <n v="3"/>
    <n v="4"/>
    <n v="20"/>
    <n v="23"/>
    <n v="0"/>
    <n v="0"/>
    <n v="242"/>
    <n v="250"/>
    <n v="6451509.3417721521"/>
    <n v="6043692.5764192138"/>
    <n v="5479522.9820051417"/>
    <n v="5719554.612393681"/>
    <n v="3541730.3793103448"/>
    <n v="3622317.7833333332"/>
    <n v="150340"/>
    <n v="209750"/>
    <n v="1365226.6666666665"/>
    <n v="1359882.6666666667"/>
    <n v="0"/>
    <n v="0"/>
    <n v="16988329.369754307"/>
    <n v="16955197.638812896"/>
  </r>
  <r>
    <x v="14"/>
    <s v="Virginia State University "/>
    <m/>
    <n v="234155"/>
    <x v="2"/>
    <n v="29"/>
    <n v="35"/>
    <n v="2"/>
    <n v="4"/>
    <n v="4"/>
    <n v="3"/>
    <n v="15"/>
    <n v="12"/>
    <n v="78"/>
    <n v="76"/>
    <n v="11"/>
    <n v="4"/>
    <m/>
    <n v="5"/>
    <n v="18"/>
    <n v="20"/>
    <n v="63"/>
    <n v="61"/>
    <n v="2"/>
    <n v="3"/>
    <n v="1"/>
    <n v="3"/>
    <n v="20"/>
    <n v="20"/>
    <n v="40"/>
    <n v="43"/>
    <n v="5"/>
    <n v="5"/>
    <n v="1"/>
    <m/>
    <n v="2"/>
    <n v="1"/>
    <m/>
    <m/>
    <m/>
    <m/>
    <m/>
    <m/>
    <m/>
    <m/>
    <m/>
    <n v="1"/>
    <m/>
    <m/>
    <m/>
    <m/>
    <m/>
    <n v="4"/>
    <n v="4776525"/>
    <n v="5097760"/>
    <n v="8438255"/>
    <n v="7979808"/>
    <n v="5771916"/>
    <n v="5693061"/>
    <n v="2298771"/>
    <n v="2279399"/>
    <m/>
    <n v="365700"/>
    <m/>
    <m/>
    <n v="505"/>
    <n v="532"/>
    <n v="1028"/>
    <n v="1019"/>
    <n v="838"/>
    <n v="852"/>
    <n v="445"/>
    <n v="449"/>
    <n v="0"/>
    <n v="0"/>
    <n v="0"/>
    <n v="57"/>
    <n v="9458.4653465346528"/>
    <n v="9582.2556390977443"/>
    <n v="8208.4192607003897"/>
    <n v="7831.0186457311092"/>
    <n v="6887.7279236276854"/>
    <n v="6681.9964788732395"/>
    <n v="5165.7775280898877"/>
    <n v="5076.6124721603564"/>
    <n v="0"/>
    <n v="0"/>
    <n v="0"/>
    <n v="0"/>
    <n v="85126.188118811871"/>
    <n v="86240.300751879695"/>
    <n v="73875.773346303511"/>
    <n v="70479.167811579988"/>
    <n v="61989.551312649171"/>
    <n v="60137.968309859156"/>
    <n v="46491.997752808988"/>
    <n v="45689.512249443207"/>
    <n v="0"/>
    <n v="0"/>
    <n v="0"/>
    <n v="0"/>
    <n v="67779.15621655577"/>
    <n v="65093.594013326227"/>
    <n v="50"/>
    <n v="54"/>
    <n v="107"/>
    <n v="105"/>
    <n v="86"/>
    <n v="87"/>
    <n v="48"/>
    <n v="49"/>
    <n v="0"/>
    <n v="0"/>
    <n v="0"/>
    <n v="5"/>
    <n v="291"/>
    <n v="300"/>
    <n v="4256309.4059405932"/>
    <n v="4656976.2406015033"/>
    <n v="7904707.7480544755"/>
    <n v="7400312.6202158984"/>
    <n v="5331101.4128878284"/>
    <n v="5232003.2429577466"/>
    <n v="2231615.8921348313"/>
    <n v="2238786.100222717"/>
    <n v="0"/>
    <n v="0"/>
    <n v="0"/>
    <n v="0"/>
    <n v="19723734.459017728"/>
    <n v="19528078.203997869"/>
  </r>
  <r>
    <x v="14"/>
    <s v="Christopher Newport University"/>
    <s v="Met the criteria for Four-Year 4 in 2014-15."/>
    <n v="231712"/>
    <x v="4"/>
    <n v="38"/>
    <n v="39"/>
    <m/>
    <m/>
    <m/>
    <m/>
    <m/>
    <m/>
    <n v="82"/>
    <n v="86"/>
    <m/>
    <m/>
    <m/>
    <m/>
    <m/>
    <m/>
    <n v="56"/>
    <n v="60"/>
    <m/>
    <m/>
    <m/>
    <m/>
    <m/>
    <m/>
    <n v="38"/>
    <n v="34"/>
    <m/>
    <m/>
    <m/>
    <m/>
    <m/>
    <m/>
    <n v="54"/>
    <n v="55"/>
    <m/>
    <m/>
    <m/>
    <m/>
    <m/>
    <m/>
    <m/>
    <m/>
    <m/>
    <m/>
    <m/>
    <m/>
    <m/>
    <m/>
    <n v="3862294"/>
    <n v="4102814"/>
    <n v="6321081"/>
    <n v="6765166"/>
    <n v="3420757"/>
    <n v="3836807"/>
    <n v="2005052"/>
    <n v="1869031"/>
    <n v="2975653"/>
    <n v="3116791"/>
    <m/>
    <m/>
    <n v="342"/>
    <n v="351"/>
    <n v="738"/>
    <n v="774"/>
    <n v="504"/>
    <n v="540"/>
    <n v="342"/>
    <n v="306"/>
    <n v="486"/>
    <n v="495"/>
    <n v="0"/>
    <n v="0"/>
    <n v="11293.25730994152"/>
    <n v="11688.928774928774"/>
    <n v="8565.1504065040644"/>
    <n v="8740.5245478036177"/>
    <n v="6787.2162698412694"/>
    <n v="7105.198148148148"/>
    <n v="5862.7251461988308"/>
    <n v="6107.9444444444443"/>
    <n v="6122.7427983539092"/>
    <n v="6296.5474747474746"/>
    <n v="0"/>
    <n v="0"/>
    <n v="101639.31578947368"/>
    <n v="105200.35897435897"/>
    <n v="77086.35365853658"/>
    <n v="78664.720930232565"/>
    <n v="61084.946428571428"/>
    <n v="63946.783333333333"/>
    <n v="52764.526315789481"/>
    <n v="54971.5"/>
    <n v="55104.685185185182"/>
    <n v="56668.927272727269"/>
    <n v="0"/>
    <n v="0"/>
    <n v="69346.406716417914"/>
    <n v="71863.536496350367"/>
    <n v="38"/>
    <n v="39"/>
    <n v="82"/>
    <n v="86"/>
    <n v="56"/>
    <n v="60"/>
    <n v="38"/>
    <n v="34"/>
    <n v="54"/>
    <n v="55"/>
    <n v="0"/>
    <n v="0"/>
    <n v="268"/>
    <n v="274"/>
    <n v="3862294"/>
    <n v="4102814"/>
    <n v="6321081"/>
    <n v="6765166.0000000009"/>
    <n v="3420757"/>
    <n v="3836807"/>
    <n v="2005052.0000000002"/>
    <n v="1869031"/>
    <n v="2975653"/>
    <n v="3116791"/>
    <n v="0"/>
    <n v="0"/>
    <n v="18584837"/>
    <n v="19690609"/>
  </r>
  <r>
    <x v="14"/>
    <s v="University of Virginia's College at Wise "/>
    <m/>
    <n v="233897"/>
    <x v="5"/>
    <n v="17"/>
    <n v="20"/>
    <m/>
    <m/>
    <m/>
    <m/>
    <m/>
    <m/>
    <n v="31"/>
    <n v="28"/>
    <m/>
    <m/>
    <m/>
    <m/>
    <n v="1"/>
    <n v="1"/>
    <n v="22"/>
    <n v="30"/>
    <m/>
    <m/>
    <m/>
    <m/>
    <m/>
    <m/>
    <n v="20"/>
    <n v="20"/>
    <m/>
    <m/>
    <m/>
    <m/>
    <n v="1"/>
    <n v="1"/>
    <m/>
    <m/>
    <m/>
    <m/>
    <m/>
    <m/>
    <m/>
    <m/>
    <m/>
    <m/>
    <m/>
    <m/>
    <m/>
    <m/>
    <m/>
    <m/>
    <n v="1346000"/>
    <n v="1515580"/>
    <n v="2158300"/>
    <n v="1946216"/>
    <n v="1256600"/>
    <n v="1706165"/>
    <n v="1017200"/>
    <n v="1032686"/>
    <m/>
    <m/>
    <m/>
    <m/>
    <n v="153"/>
    <n v="180"/>
    <n v="291"/>
    <n v="264"/>
    <n v="198"/>
    <n v="270"/>
    <n v="192"/>
    <n v="192"/>
    <n v="0"/>
    <n v="0"/>
    <n v="0"/>
    <n v="0"/>
    <n v="8797.3856209150326"/>
    <n v="8419.8888888888887"/>
    <n v="7416.838487972509"/>
    <n v="7372.030303030303"/>
    <n v="6346.4646464646466"/>
    <n v="6319.1296296296296"/>
    <n v="5297.916666666667"/>
    <n v="5378.572916666667"/>
    <n v="0"/>
    <n v="0"/>
    <n v="0"/>
    <n v="0"/>
    <n v="79176.470588235301"/>
    <n v="75779"/>
    <n v="66751.546391752578"/>
    <n v="66348.272727272721"/>
    <n v="57118.181818181823"/>
    <n v="56872.166666666664"/>
    <n v="47681.25"/>
    <n v="48407.15625"/>
    <n v="0"/>
    <n v="0"/>
    <n v="0"/>
    <n v="0"/>
    <n v="62390.823201479157"/>
    <n v="61623.951903409092"/>
    <n v="17"/>
    <n v="20"/>
    <n v="32"/>
    <n v="29"/>
    <n v="22"/>
    <n v="30"/>
    <n v="21"/>
    <n v="21"/>
    <n v="0"/>
    <n v="0"/>
    <n v="0"/>
    <n v="0"/>
    <n v="92"/>
    <n v="100"/>
    <n v="1346000"/>
    <n v="1515580"/>
    <n v="2136049.4845360825"/>
    <n v="1924099.9090909089"/>
    <n v="1256600"/>
    <n v="1706165"/>
    <n v="1001306.25"/>
    <n v="1016550.28125"/>
    <n v="0"/>
    <n v="0"/>
    <n v="0"/>
    <n v="0"/>
    <n v="5739955.7345360825"/>
    <n v="6162395.1903409092"/>
  </r>
  <r>
    <x v="14"/>
    <s v="J.S. Reynolds Community College"/>
    <m/>
    <n v="232414"/>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John Tyler Community College"/>
    <m/>
    <n v="232450"/>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Northern Virginia Community College "/>
    <m/>
    <n v="232946"/>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homas Nelson Community College "/>
    <m/>
    <n v="233754"/>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idewater Community College "/>
    <m/>
    <n v="233772"/>
    <x v="6"/>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Blue Ridge Community College "/>
    <m/>
    <n v="231536"/>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Central Virginia Community College "/>
    <m/>
    <n v="231697"/>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Danville Community College "/>
    <m/>
    <n v="231882"/>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Germanna Community College"/>
    <m/>
    <n v="232195"/>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Lord Fairfax Community College"/>
    <m/>
    <n v="232575"/>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Mountain Empire Community College"/>
    <s v="Met the criteria for Two-Year 3 in 2013-14 and 2014-15. "/>
    <n v="232788"/>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New River Community College "/>
    <m/>
    <n v="232867"/>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Patrick Henry Community College "/>
    <m/>
    <n v="233019"/>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Piedmont Virginia Community College "/>
    <m/>
    <n v="233116"/>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Southside Virginia Community College"/>
    <m/>
    <n v="233639"/>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Southwest Virginia Community College "/>
    <s v="Reclassified: Met the criteria for Two-Year 3 in 2012-13, 2013-14, and 2014-15."/>
    <n v="233648"/>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Virginia Western Community College "/>
    <s v="Met the criteria for Two-Year 1 in 2014-15."/>
    <n v="233949"/>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Wytheville Community College "/>
    <m/>
    <n v="234377"/>
    <x v="7"/>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D.S. Lancaster Community College "/>
    <m/>
    <n v="231873"/>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Eastern Shore Community College"/>
    <m/>
    <n v="232052"/>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Paul D. Camp Community College"/>
    <m/>
    <n v="233037"/>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Rappahannock Community College"/>
    <m/>
    <n v="233310"/>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Richard Bland College "/>
    <m/>
    <n v="233338"/>
    <x v="8"/>
    <n v="12"/>
    <n v="12"/>
    <m/>
    <m/>
    <m/>
    <m/>
    <m/>
    <m/>
    <n v="13"/>
    <n v="13"/>
    <m/>
    <m/>
    <m/>
    <m/>
    <m/>
    <m/>
    <n v="7"/>
    <n v="6"/>
    <m/>
    <m/>
    <m/>
    <m/>
    <m/>
    <m/>
    <n v="2"/>
    <n v="3"/>
    <m/>
    <m/>
    <m/>
    <m/>
    <n v="2"/>
    <n v="1"/>
    <m/>
    <m/>
    <m/>
    <m/>
    <m/>
    <m/>
    <m/>
    <m/>
    <m/>
    <m/>
    <m/>
    <m/>
    <m/>
    <m/>
    <m/>
    <m/>
    <n v="815351"/>
    <n v="796156"/>
    <n v="703921"/>
    <n v="626356"/>
    <n v="337215"/>
    <n v="293234"/>
    <n v="175000"/>
    <n v="180000"/>
    <m/>
    <m/>
    <m/>
    <m/>
    <n v="108"/>
    <n v="108"/>
    <n v="117"/>
    <n v="117"/>
    <n v="63"/>
    <n v="54"/>
    <n v="42"/>
    <n v="39"/>
    <n v="0"/>
    <n v="0"/>
    <n v="0"/>
    <n v="0"/>
    <n v="7549.5462962962965"/>
    <n v="7371.8148148148148"/>
    <n v="6016.4188034188037"/>
    <n v="5353.4700854700859"/>
    <n v="5352.6190476190477"/>
    <n v="5430.2592592592591"/>
    <n v="4166.666666666667"/>
    <n v="4615.3846153846152"/>
    <n v="0"/>
    <n v="0"/>
    <n v="0"/>
    <n v="0"/>
    <n v="67945.916666666672"/>
    <n v="66346.333333333328"/>
    <n v="54147.769230769234"/>
    <n v="48181.230769230773"/>
    <n v="48173.571428571428"/>
    <n v="48872.333333333328"/>
    <n v="37500"/>
    <n v="41538.461538461539"/>
    <n v="0"/>
    <n v="0"/>
    <n v="0"/>
    <n v="0"/>
    <n v="55735.75"/>
    <n v="53768.567032967032"/>
    <n v="12"/>
    <n v="12"/>
    <n v="13"/>
    <n v="13"/>
    <n v="7"/>
    <n v="6"/>
    <n v="4"/>
    <n v="4"/>
    <n v="0"/>
    <n v="0"/>
    <n v="0"/>
    <n v="0"/>
    <n v="36"/>
    <n v="35"/>
    <n v="815351"/>
    <n v="796156"/>
    <n v="703921"/>
    <n v="626356"/>
    <n v="337215"/>
    <n v="293234"/>
    <n v="150000"/>
    <n v="166153.84615384616"/>
    <n v="0"/>
    <n v="0"/>
    <n v="0"/>
    <n v="0"/>
    <n v="2006487"/>
    <n v="1881899.846153846"/>
  </r>
  <r>
    <x v="14"/>
    <s v="Virginia Highlands Community College "/>
    <m/>
    <n v="233903"/>
    <x v="8"/>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All Community Colleges except R.Bland"/>
    <m/>
    <s v="All CC x Bland"/>
    <x v="13"/>
    <n v="438"/>
    <n v="444"/>
    <m/>
    <m/>
    <m/>
    <m/>
    <n v="12"/>
    <n v="12"/>
    <n v="676"/>
    <n v="653"/>
    <m/>
    <m/>
    <m/>
    <m/>
    <n v="31"/>
    <n v="30"/>
    <n v="734"/>
    <n v="686"/>
    <m/>
    <m/>
    <m/>
    <m/>
    <n v="21"/>
    <n v="18"/>
    <n v="463"/>
    <n v="441"/>
    <m/>
    <m/>
    <m/>
    <m/>
    <n v="26"/>
    <n v="23"/>
    <n v="56"/>
    <n v="65"/>
    <m/>
    <m/>
    <m/>
    <m/>
    <n v="9"/>
    <n v="4"/>
    <m/>
    <m/>
    <m/>
    <m/>
    <m/>
    <m/>
    <m/>
    <m/>
    <n v="32415958"/>
    <n v="32945693"/>
    <n v="45818275"/>
    <n v="44511081"/>
    <n v="43560298"/>
    <n v="41119373"/>
    <n v="25739488"/>
    <n v="24684188"/>
    <n v="2638066"/>
    <n v="2819535"/>
    <m/>
    <m/>
    <n v="4086"/>
    <n v="4140"/>
    <n v="6456"/>
    <n v="6237"/>
    <n v="6858"/>
    <n v="6390"/>
    <n v="4479"/>
    <n v="4245"/>
    <n v="612"/>
    <n v="633"/>
    <n v="0"/>
    <n v="0"/>
    <n v="7933.420949583945"/>
    <n v="7957.8968599033815"/>
    <n v="7097.00666047088"/>
    <n v="7136.617123617124"/>
    <n v="6351.7494896471271"/>
    <n v="6434.9566510172144"/>
    <n v="5746.7041750390708"/>
    <n v="5814.8852767962308"/>
    <n v="4310.5653594771238"/>
    <n v="4454.2417061611377"/>
    <n v="0"/>
    <n v="0"/>
    <n v="71400.788546255499"/>
    <n v="71621.071739130435"/>
    <n v="63873.059944237917"/>
    <n v="64229.554112554113"/>
    <n v="57165.745406824142"/>
    <n v="57914.609859154931"/>
    <n v="51720.337575351637"/>
    <n v="52333.967491166077"/>
    <n v="38795.088235294112"/>
    <n v="40088.175355450236"/>
    <n v="0"/>
    <n v="0"/>
    <n v="60122.332448574401"/>
    <n v="60752.914363716387"/>
    <n v="450"/>
    <n v="456"/>
    <n v="707"/>
    <n v="683"/>
    <n v="755"/>
    <n v="704"/>
    <n v="489"/>
    <n v="464"/>
    <n v="65"/>
    <n v="69"/>
    <n v="0"/>
    <n v="0"/>
    <n v="2466"/>
    <n v="2376"/>
    <n v="32130354.845814973"/>
    <n v="32659208.713043477"/>
    <n v="45158253.380576208"/>
    <n v="43868785.458874457"/>
    <n v="43160137.782152228"/>
    <n v="40771885.340845071"/>
    <n v="25291245.074346952"/>
    <n v="24282960.915901061"/>
    <n v="2521680.7352941171"/>
    <n v="2766084.0995260663"/>
    <n v="0"/>
    <n v="0"/>
    <n v="148261671.81818447"/>
    <n v="144348924.52819014"/>
  </r>
  <r>
    <x v="15"/>
    <s v="West Virginia University"/>
    <m/>
    <n v="238032"/>
    <x v="0"/>
    <n v="197"/>
    <n v="220"/>
    <n v="4"/>
    <m/>
    <n v="8"/>
    <n v="6"/>
    <n v="75"/>
    <n v="73"/>
    <n v="269"/>
    <n v="276"/>
    <n v="3"/>
    <n v="4"/>
    <n v="7"/>
    <n v="5"/>
    <n v="37"/>
    <n v="39"/>
    <n v="316"/>
    <n v="320"/>
    <n v="3"/>
    <n v="4"/>
    <m/>
    <m/>
    <n v="39"/>
    <n v="36"/>
    <n v="52"/>
    <n v="51"/>
    <n v="1"/>
    <n v="1"/>
    <m/>
    <m/>
    <n v="1"/>
    <n v="1"/>
    <n v="21"/>
    <n v="19"/>
    <m/>
    <m/>
    <m/>
    <m/>
    <n v="3"/>
    <n v="3"/>
    <m/>
    <m/>
    <m/>
    <m/>
    <m/>
    <m/>
    <m/>
    <m/>
    <n v="33631955"/>
    <n v="35188525"/>
    <n v="26935612"/>
    <n v="27370760"/>
    <n v="24514505"/>
    <n v="25078529"/>
    <n v="2290276"/>
    <n v="2293002"/>
    <n v="1391195"/>
    <n v="1357508"/>
    <m/>
    <m/>
    <n v="2801"/>
    <n v="2922"/>
    <n v="2972"/>
    <n v="3047"/>
    <n v="3342"/>
    <n v="3352"/>
    <n v="490"/>
    <n v="481"/>
    <n v="225"/>
    <n v="207"/>
    <n v="0"/>
    <n v="0"/>
    <n v="12007.124241342377"/>
    <n v="12042.616358658453"/>
    <n v="9063.1265141318981"/>
    <n v="8982.8552674762068"/>
    <n v="7335.2797725912624"/>
    <n v="7481.6613961813846"/>
    <n v="4674.0326530612247"/>
    <n v="4767.1559251559247"/>
    <n v="6183.0888888888885"/>
    <n v="6558.0096618357484"/>
    <n v="0"/>
    <n v="0"/>
    <n v="108064.11817208139"/>
    <n v="108383.54722792609"/>
    <n v="81568.138627187087"/>
    <n v="80845.697407285857"/>
    <n v="66017.517953321367"/>
    <n v="67334.952565632455"/>
    <n v="42066.293877551019"/>
    <n v="42904.403326403321"/>
    <n v="55647.799999999996"/>
    <n v="59022.086956521736"/>
    <n v="0"/>
    <n v="0"/>
    <n v="80798.397551871676"/>
    <n v="81676.454436749598"/>
    <n v="284"/>
    <n v="299"/>
    <n v="316"/>
    <n v="324"/>
    <n v="358"/>
    <n v="360"/>
    <n v="54"/>
    <n v="53"/>
    <n v="24"/>
    <n v="22"/>
    <n v="0"/>
    <n v="0"/>
    <n v="1036"/>
    <n v="1058"/>
    <n v="30690209.560871117"/>
    <n v="32406680.621149901"/>
    <n v="25775531.80619112"/>
    <n v="26194005.959960617"/>
    <n v="23634271.42728905"/>
    <n v="24240582.923627682"/>
    <n v="2271579.8693877552"/>
    <n v="2273933.3762993761"/>
    <n v="1335547.2"/>
    <n v="1298485.9130434783"/>
    <n v="0"/>
    <n v="0"/>
    <n v="83707139.863739058"/>
    <n v="86413688.794081077"/>
  </r>
  <r>
    <x v="15"/>
    <s v="Marshall University "/>
    <m/>
    <n v="237525"/>
    <x v="2"/>
    <n v="172"/>
    <n v="160"/>
    <m/>
    <m/>
    <n v="1"/>
    <n v="1"/>
    <n v="24"/>
    <n v="25"/>
    <n v="124"/>
    <n v="133"/>
    <m/>
    <m/>
    <m/>
    <m/>
    <n v="6"/>
    <n v="2"/>
    <n v="120"/>
    <n v="126"/>
    <m/>
    <m/>
    <m/>
    <m/>
    <n v="13"/>
    <n v="20"/>
    <n v="62"/>
    <n v="64"/>
    <m/>
    <m/>
    <m/>
    <n v="1"/>
    <n v="5"/>
    <n v="12"/>
    <n v="1"/>
    <m/>
    <m/>
    <m/>
    <m/>
    <m/>
    <m/>
    <m/>
    <m/>
    <m/>
    <m/>
    <m/>
    <m/>
    <m/>
    <m/>
    <m/>
    <n v="15537158"/>
    <n v="15342013"/>
    <n v="8374390"/>
    <n v="9076803"/>
    <n v="7652982"/>
    <n v="9136457"/>
    <n v="2375743"/>
    <n v="2836197"/>
    <n v="31000"/>
    <m/>
    <m/>
    <m/>
    <n v="1847"/>
    <n v="1751"/>
    <n v="1188"/>
    <n v="1221"/>
    <n v="1236"/>
    <n v="1374"/>
    <n v="618"/>
    <n v="731"/>
    <n v="9"/>
    <n v="0"/>
    <n v="0"/>
    <n v="0"/>
    <n v="8412.105035192204"/>
    <n v="8761.857795545402"/>
    <n v="7049.1498316498319"/>
    <n v="7433.909090909091"/>
    <n v="6191.7330097087379"/>
    <n v="6649.5320232896656"/>
    <n v="3844.2443365695794"/>
    <n v="3879.8864569083448"/>
    <n v="3444.4444444444443"/>
    <n v="0"/>
    <n v="0"/>
    <n v="0"/>
    <n v="75708.945316729834"/>
    <n v="78856.720159908611"/>
    <n v="63442.348484848488"/>
    <n v="66905.181818181823"/>
    <n v="55725.597087378643"/>
    <n v="59845.788209606988"/>
    <n v="34598.199029126212"/>
    <n v="34918.9781121751"/>
    <n v="31000"/>
    <n v="0"/>
    <n v="0"/>
    <n v="0"/>
    <n v="62353.695602270644"/>
    <n v="64569.477736098626"/>
    <n v="197"/>
    <n v="186"/>
    <n v="130"/>
    <n v="135"/>
    <n v="133"/>
    <n v="146"/>
    <n v="67"/>
    <n v="77"/>
    <n v="1"/>
    <n v="0"/>
    <n v="0"/>
    <n v="0"/>
    <n v="528"/>
    <n v="544"/>
    <n v="14914662.227395777"/>
    <n v="14667349.949743001"/>
    <n v="8247505.3030303037"/>
    <n v="9032199.5454545468"/>
    <n v="7411504.4126213593"/>
    <n v="8737485.0786026195"/>
    <n v="2318079.3349514562"/>
    <n v="2688761.3146374826"/>
    <n v="31000"/>
    <n v="0"/>
    <n v="0"/>
    <n v="0"/>
    <n v="32922751.277998898"/>
    <n v="35125795.888437651"/>
  </r>
  <r>
    <x v="15"/>
    <s v="Fairmont State University"/>
    <m/>
    <n v="237367"/>
    <x v="4"/>
    <n v="49"/>
    <n v="48"/>
    <m/>
    <m/>
    <m/>
    <m/>
    <n v="5"/>
    <n v="5"/>
    <n v="32"/>
    <n v="29"/>
    <n v="3"/>
    <n v="3"/>
    <n v="4"/>
    <n v="3"/>
    <n v="1"/>
    <n v="1"/>
    <n v="52"/>
    <n v="65"/>
    <n v="2"/>
    <n v="1"/>
    <m/>
    <m/>
    <n v="2"/>
    <n v="1"/>
    <n v="1"/>
    <n v="3"/>
    <n v="3"/>
    <n v="2"/>
    <m/>
    <n v="1"/>
    <n v="3"/>
    <n v="5"/>
    <n v="3"/>
    <m/>
    <m/>
    <n v="1"/>
    <n v="1"/>
    <n v="1"/>
    <n v="2"/>
    <n v="1"/>
    <m/>
    <m/>
    <m/>
    <m/>
    <m/>
    <m/>
    <m/>
    <m/>
    <n v="4236995"/>
    <n v="4112504"/>
    <n v="2653476"/>
    <n v="2514626"/>
    <n v="2893884"/>
    <n v="3491257"/>
    <n v="288380"/>
    <n v="507780"/>
    <n v="328443"/>
    <n v="178508"/>
    <m/>
    <m/>
    <n v="501"/>
    <n v="492"/>
    <n v="374"/>
    <n v="336"/>
    <n v="512"/>
    <n v="607"/>
    <n v="75"/>
    <n v="118"/>
    <n v="62"/>
    <n v="33"/>
    <n v="0"/>
    <n v="0"/>
    <n v="8457.0758483033933"/>
    <n v="8358.7479674796741"/>
    <n v="7094.8556149732622"/>
    <n v="7484.0059523809523"/>
    <n v="5652.1171875"/>
    <n v="5751.6589785831957"/>
    <n v="3845.0666666666666"/>
    <n v="4303.2203389830511"/>
    <n v="5297.4677419354839"/>
    <n v="5409.333333333333"/>
    <n v="0"/>
    <n v="0"/>
    <n v="76113.682634730532"/>
    <n v="75228.731707317071"/>
    <n v="63853.700534759359"/>
    <n v="67356.053571428565"/>
    <n v="50869.0546875"/>
    <n v="51764.930807248762"/>
    <n v="34605.599999999999"/>
    <n v="38728.983050847462"/>
    <n v="47677.209677419356"/>
    <n v="48684"/>
    <n v="0"/>
    <n v="0"/>
    <n v="61602.800025952994"/>
    <n v="61483.8934512013"/>
    <n v="54"/>
    <n v="53"/>
    <n v="40"/>
    <n v="36"/>
    <n v="56"/>
    <n v="67"/>
    <n v="7"/>
    <n v="11"/>
    <n v="6"/>
    <n v="3"/>
    <n v="0"/>
    <n v="0"/>
    <n v="163"/>
    <n v="170"/>
    <n v="4110138.8622754486"/>
    <n v="3987122.7804878047"/>
    <n v="2554148.0213903743"/>
    <n v="2424817.9285714282"/>
    <n v="2848667.0625"/>
    <n v="3468250.3640856668"/>
    <n v="242239.19999999998"/>
    <n v="426018.81355932209"/>
    <n v="286063.25806451612"/>
    <n v="146052"/>
    <n v="0"/>
    <n v="0"/>
    <n v="10041256.404230338"/>
    <n v="10452261.886704221"/>
  </r>
  <r>
    <x v="15"/>
    <s v="Shepherd University "/>
    <m/>
    <n v="237792"/>
    <x v="4"/>
    <n v="23"/>
    <n v="23"/>
    <n v="2"/>
    <n v="2"/>
    <m/>
    <m/>
    <n v="1"/>
    <m/>
    <n v="50"/>
    <n v="50"/>
    <n v="1"/>
    <n v="2"/>
    <m/>
    <m/>
    <m/>
    <m/>
    <n v="55"/>
    <n v="51"/>
    <n v="2"/>
    <n v="1"/>
    <m/>
    <m/>
    <m/>
    <m/>
    <m/>
    <m/>
    <m/>
    <m/>
    <m/>
    <m/>
    <m/>
    <m/>
    <n v="10"/>
    <n v="9"/>
    <m/>
    <m/>
    <m/>
    <m/>
    <m/>
    <m/>
    <m/>
    <m/>
    <m/>
    <m/>
    <m/>
    <m/>
    <m/>
    <m/>
    <n v="1951776"/>
    <n v="1937319"/>
    <n v="3268858"/>
    <n v="3331949"/>
    <n v="3182870"/>
    <n v="2905614"/>
    <s v=" "/>
    <m/>
    <n v="443563"/>
    <n v="410756"/>
    <m/>
    <m/>
    <n v="239"/>
    <n v="227"/>
    <n v="460"/>
    <n v="470"/>
    <n v="515"/>
    <n v="469"/>
    <n v="0"/>
    <n v="0"/>
    <n v="90"/>
    <n v="81"/>
    <n v="0"/>
    <n v="0"/>
    <n v="8166.4267782426778"/>
    <n v="8534.444933920704"/>
    <n v="7106.2130434782612"/>
    <n v="7089.2531914893616"/>
    <n v="6180.3300970873788"/>
    <n v="6195.3390191897652"/>
    <n v="0"/>
    <n v="0"/>
    <n v="4928.4777777777781"/>
    <n v="5071.0617283950614"/>
    <n v="0"/>
    <n v="0"/>
    <n v="73497.841004184098"/>
    <n v="76810.004405286338"/>
    <n v="63955.917391304349"/>
    <n v="63803.278723404255"/>
    <n v="55622.970873786413"/>
    <n v="55758.051172707885"/>
    <n v="0"/>
    <n v="0"/>
    <n v="44356.3"/>
    <n v="45639.555555555555"/>
    <n v="0"/>
    <n v="0"/>
    <n v="61019.222172716203"/>
    <n v="61943.443947318767"/>
    <n v="26"/>
    <n v="25"/>
    <n v="51"/>
    <n v="52"/>
    <n v="57"/>
    <n v="52"/>
    <n v="0"/>
    <n v="0"/>
    <n v="10"/>
    <n v="9"/>
    <n v="0"/>
    <n v="0"/>
    <n v="144"/>
    <n v="138"/>
    <n v="1910943.8661087865"/>
    <n v="1920250.1101321585"/>
    <n v="3261751.7869565217"/>
    <n v="3317770.4936170215"/>
    <n v="3170509.3398058256"/>
    <n v="2899418.6609808099"/>
    <n v="0"/>
    <n v="0"/>
    <n v="443563"/>
    <n v="410756"/>
    <n v="0"/>
    <n v="0"/>
    <n v="8786767.9928711336"/>
    <n v="8548195.2647299897"/>
  </r>
  <r>
    <x v="15"/>
    <s v="Bluefield State College "/>
    <m/>
    <n v="237215"/>
    <x v="5"/>
    <n v="20"/>
    <n v="17"/>
    <m/>
    <m/>
    <m/>
    <m/>
    <m/>
    <m/>
    <n v="21"/>
    <n v="20"/>
    <m/>
    <n v="1"/>
    <m/>
    <m/>
    <m/>
    <m/>
    <n v="28"/>
    <n v="27"/>
    <n v="1"/>
    <m/>
    <m/>
    <m/>
    <m/>
    <m/>
    <n v="5"/>
    <n v="6"/>
    <m/>
    <m/>
    <m/>
    <m/>
    <n v="1"/>
    <n v="1"/>
    <n v="2"/>
    <n v="3"/>
    <m/>
    <m/>
    <m/>
    <m/>
    <m/>
    <m/>
    <m/>
    <m/>
    <m/>
    <m/>
    <m/>
    <m/>
    <m/>
    <m/>
    <n v="1375927"/>
    <n v="1185784"/>
    <n v="1310332"/>
    <n v="1330772"/>
    <n v="1561760"/>
    <n v="1471680"/>
    <n v="243460"/>
    <n v="290364"/>
    <n v="84684"/>
    <n v="121912"/>
    <m/>
    <m/>
    <n v="180"/>
    <n v="153"/>
    <n v="189"/>
    <n v="190"/>
    <n v="262"/>
    <n v="243"/>
    <n v="57"/>
    <n v="66"/>
    <n v="18"/>
    <n v="27"/>
    <n v="0"/>
    <n v="0"/>
    <n v="7644.0388888888892"/>
    <n v="7750.2222222222226"/>
    <n v="6932.9735449735454"/>
    <n v="7004.0631578947368"/>
    <n v="5960.9160305343512"/>
    <n v="6056.2962962962965"/>
    <n v="4271.2280701754389"/>
    <n v="4399.454545454545"/>
    <n v="4704.666666666667"/>
    <n v="4515.2592592592591"/>
    <n v="0"/>
    <n v="0"/>
    <n v="68796.350000000006"/>
    <n v="69752"/>
    <n v="62396.761904761908"/>
    <n v="63036.568421052631"/>
    <n v="53648.244274809163"/>
    <n v="54506.666666666672"/>
    <n v="38441.052631578947"/>
    <n v="39595.090909090904"/>
    <n v="42342"/>
    <n v="40637.333333333328"/>
    <n v="0"/>
    <n v="0"/>
    <n v="58428.056407165881"/>
    <n v="58404.127642743224"/>
    <n v="20"/>
    <n v="17"/>
    <n v="21"/>
    <n v="21"/>
    <n v="29"/>
    <n v="27"/>
    <n v="6"/>
    <n v="7"/>
    <n v="2"/>
    <n v="3"/>
    <n v="0"/>
    <n v="0"/>
    <n v="78"/>
    <n v="75"/>
    <n v="1375927"/>
    <n v="1185784"/>
    <n v="1310332"/>
    <n v="1323767.9368421054"/>
    <n v="1555799.0839694657"/>
    <n v="1471680.0000000002"/>
    <n v="230646.31578947368"/>
    <n v="277165.63636363635"/>
    <n v="84684"/>
    <n v="121911.99999999999"/>
    <n v="0"/>
    <n v="0"/>
    <n v="4557388.3997589387"/>
    <n v="4380309.5732057421"/>
  </r>
  <r>
    <x v="15"/>
    <s v="Concord University "/>
    <s v="Met the criteria for Four-Year 5 in 2014-15."/>
    <n v="237330"/>
    <x v="5"/>
    <n v="29"/>
    <n v="29"/>
    <m/>
    <n v="1"/>
    <n v="2"/>
    <n v="1"/>
    <n v="2"/>
    <n v="2"/>
    <n v="28"/>
    <n v="32"/>
    <m/>
    <m/>
    <n v="2"/>
    <n v="2"/>
    <m/>
    <m/>
    <n v="31"/>
    <n v="25"/>
    <n v="1"/>
    <m/>
    <m/>
    <n v="1"/>
    <m/>
    <m/>
    <n v="14"/>
    <n v="15"/>
    <n v="1"/>
    <n v="2"/>
    <n v="1"/>
    <n v="1"/>
    <n v="1"/>
    <n v="1"/>
    <n v="2"/>
    <n v="2"/>
    <m/>
    <m/>
    <m/>
    <m/>
    <m/>
    <m/>
    <m/>
    <m/>
    <m/>
    <m/>
    <m/>
    <m/>
    <m/>
    <m/>
    <n v="2333292"/>
    <n v="2346856"/>
    <n v="1755857"/>
    <n v="2034196"/>
    <n v="1682151"/>
    <n v="1352632"/>
    <n v="714172"/>
    <n v="799713"/>
    <n v="63000"/>
    <n v="64004"/>
    <m/>
    <m/>
    <n v="307"/>
    <n v="306"/>
    <n v="274"/>
    <n v="310"/>
    <n v="289"/>
    <n v="236"/>
    <n v="159"/>
    <n v="178"/>
    <n v="18"/>
    <n v="18"/>
    <n v="0"/>
    <n v="0"/>
    <n v="7600.2996742671012"/>
    <n v="7669.4640522875816"/>
    <n v="6408.2372262773724"/>
    <n v="6561.9225806451614"/>
    <n v="5820.5916955017301"/>
    <n v="5731.4915254237285"/>
    <n v="4491.6477987421385"/>
    <n v="4492.7696629213488"/>
    <n v="3500"/>
    <n v="3555.7777777777778"/>
    <n v="0"/>
    <n v="0"/>
    <n v="68402.697068403912"/>
    <n v="69025.176470588238"/>
    <n v="57674.135036496351"/>
    <n v="59057.303225806449"/>
    <n v="52385.325259515572"/>
    <n v="51583.423728813555"/>
    <n v="40424.830188679247"/>
    <n v="40434.926966292136"/>
    <n v="31500"/>
    <n v="32002"/>
    <n v="0"/>
    <n v="0"/>
    <n v="56263.733121616358"/>
    <n v="56659.787390487145"/>
    <n v="33"/>
    <n v="33"/>
    <n v="30"/>
    <n v="34"/>
    <n v="32"/>
    <n v="26"/>
    <n v="17"/>
    <n v="19"/>
    <n v="2"/>
    <n v="2"/>
    <n v="0"/>
    <n v="0"/>
    <n v="114"/>
    <n v="114"/>
    <n v="2257289.0032573291"/>
    <n v="2277830.823529412"/>
    <n v="1730224.0510948906"/>
    <n v="2007948.3096774193"/>
    <n v="1676330.4083044983"/>
    <n v="1341169.0169491523"/>
    <n v="687222.11320754723"/>
    <n v="768263.61235955055"/>
    <n v="63000"/>
    <n v="64004"/>
    <n v="0"/>
    <n v="0"/>
    <n v="6414065.5758642647"/>
    <n v="6459215.7625155346"/>
  </r>
  <r>
    <x v="15"/>
    <s v="Glenville State College "/>
    <m/>
    <n v="237385"/>
    <x v="5"/>
    <n v="7"/>
    <n v="8"/>
    <m/>
    <m/>
    <m/>
    <m/>
    <m/>
    <n v="1"/>
    <n v="10"/>
    <n v="14"/>
    <n v="1"/>
    <n v="1"/>
    <m/>
    <m/>
    <n v="2"/>
    <n v="1"/>
    <n v="32"/>
    <n v="34"/>
    <m/>
    <n v="1"/>
    <m/>
    <m/>
    <m/>
    <m/>
    <n v="13"/>
    <n v="6"/>
    <n v="2"/>
    <n v="1"/>
    <m/>
    <m/>
    <n v="1"/>
    <m/>
    <m/>
    <n v="1"/>
    <m/>
    <m/>
    <m/>
    <m/>
    <m/>
    <m/>
    <m/>
    <m/>
    <m/>
    <m/>
    <m/>
    <m/>
    <m/>
    <m/>
    <n v="517727"/>
    <n v="632551"/>
    <n v="878076"/>
    <n v="1022040"/>
    <n v="1642023"/>
    <n v="1776214"/>
    <n v="717706"/>
    <n v="299600"/>
    <m/>
    <n v="43700"/>
    <m/>
    <m/>
    <n v="63"/>
    <n v="84"/>
    <n v="124"/>
    <n v="148"/>
    <n v="288"/>
    <n v="316"/>
    <n v="149"/>
    <n v="64"/>
    <n v="0"/>
    <n v="9"/>
    <n v="0"/>
    <n v="0"/>
    <n v="8217.8888888888887"/>
    <n v="7530.3690476190477"/>
    <n v="7081.2580645161288"/>
    <n v="6905.6756756756758"/>
    <n v="5701.46875"/>
    <n v="5620.9303797468356"/>
    <n v="4816.8187919463089"/>
    <n v="4681.25"/>
    <n v="0"/>
    <n v="4855.5555555555557"/>
    <n v="0"/>
    <n v="0"/>
    <n v="73961"/>
    <n v="67773.321428571435"/>
    <n v="63731.322580645159"/>
    <n v="62151.08108108108"/>
    <n v="51313.21875"/>
    <n v="50588.373417721523"/>
    <n v="43351.36912751678"/>
    <n v="42131.25"/>
    <n v="0"/>
    <n v="43700"/>
    <n v="0"/>
    <n v="0"/>
    <n v="54145.280876303754"/>
    <n v="54611.603084921961"/>
    <n v="7"/>
    <n v="9"/>
    <n v="13"/>
    <n v="16"/>
    <n v="32"/>
    <n v="35"/>
    <n v="16"/>
    <n v="7"/>
    <n v="0"/>
    <n v="1"/>
    <n v="0"/>
    <n v="0"/>
    <n v="68"/>
    <n v="68"/>
    <n v="517727"/>
    <n v="609959.89285714296"/>
    <n v="828507.19354838703"/>
    <n v="994417.29729729728"/>
    <n v="1642023"/>
    <n v="1770593.0696202533"/>
    <n v="693621.90604026848"/>
    <n v="294918.75"/>
    <n v="0"/>
    <n v="43700"/>
    <n v="0"/>
    <n v="0"/>
    <n v="3681879.0995886554"/>
    <n v="3713589.0097746933"/>
  </r>
  <r>
    <x v="15"/>
    <s v="West Liberty University"/>
    <s v="Met the criteria for Four-Year 5 in 2014-15."/>
    <n v="237932"/>
    <x v="5"/>
    <n v="13"/>
    <n v="15"/>
    <n v="5"/>
    <n v="5"/>
    <n v="2"/>
    <n v="1"/>
    <n v="2"/>
    <n v="4"/>
    <n v="24"/>
    <n v="26"/>
    <n v="9"/>
    <n v="6"/>
    <n v="2"/>
    <n v="1"/>
    <n v="4"/>
    <n v="6"/>
    <n v="44"/>
    <n v="42"/>
    <n v="3"/>
    <n v="3"/>
    <n v="1"/>
    <n v="1"/>
    <n v="5"/>
    <n v="5"/>
    <n v="21"/>
    <n v="20"/>
    <n v="3"/>
    <n v="4"/>
    <m/>
    <m/>
    <n v="2"/>
    <n v="2"/>
    <n v="1"/>
    <n v="1"/>
    <m/>
    <m/>
    <m/>
    <m/>
    <m/>
    <m/>
    <m/>
    <m/>
    <m/>
    <m/>
    <m/>
    <m/>
    <m/>
    <m/>
    <n v="1517166"/>
    <n v="1788389"/>
    <n v="2862867"/>
    <n v="2732611"/>
    <n v="3080321"/>
    <n v="2968586"/>
    <n v="1267400"/>
    <n v="1269945"/>
    <n v="40195"/>
    <n v="40759"/>
    <m/>
    <m/>
    <n v="213"/>
    <n v="244"/>
    <n v="376"/>
    <n v="377"/>
    <n v="497"/>
    <n v="479"/>
    <n v="243"/>
    <n v="244"/>
    <n v="9"/>
    <n v="9"/>
    <n v="0"/>
    <n v="0"/>
    <n v="7122.8450704225352"/>
    <n v="7329.4631147540986"/>
    <n v="7614.0079787234044"/>
    <n v="7248.3050397877987"/>
    <n v="6197.8289738430585"/>
    <n v="6197.4655532359084"/>
    <n v="5215.6378600823045"/>
    <n v="5204.6926229508199"/>
    <n v="4466.1111111111113"/>
    <n v="4528.7777777777774"/>
    <n v="0"/>
    <n v="0"/>
    <n v="64105.605633802814"/>
    <n v="65965.168032786882"/>
    <n v="68526.071808510635"/>
    <n v="65234.745358090186"/>
    <n v="55780.460764587529"/>
    <n v="55777.189979123177"/>
    <n v="46940.740740740745"/>
    <n v="46842.233606557376"/>
    <n v="40195"/>
    <n v="40759"/>
    <n v="0"/>
    <n v="0"/>
    <n v="58864.246838709048"/>
    <n v="58426.605862612414"/>
    <n v="22"/>
    <n v="25"/>
    <n v="39"/>
    <n v="39"/>
    <n v="53"/>
    <n v="51"/>
    <n v="26"/>
    <n v="26"/>
    <n v="1"/>
    <n v="1"/>
    <n v="0"/>
    <n v="0"/>
    <n v="141"/>
    <n v="142"/>
    <n v="1410323.323943662"/>
    <n v="1649129.2008196721"/>
    <n v="2672516.8005319149"/>
    <n v="2544155.0689655175"/>
    <n v="2956364.4205231392"/>
    <n v="2844636.6889352822"/>
    <n v="1220459.2592592593"/>
    <n v="1217898.0737704919"/>
    <n v="40195"/>
    <n v="40759"/>
    <n v="0"/>
    <n v="0"/>
    <n v="8299858.8042579759"/>
    <n v="8296578.0324909631"/>
  </r>
  <r>
    <x v="15"/>
    <s v="West Virginia State University "/>
    <m/>
    <n v="237899"/>
    <x v="5"/>
    <n v="24"/>
    <n v="24"/>
    <n v="3"/>
    <n v="3"/>
    <m/>
    <m/>
    <n v="1"/>
    <m/>
    <n v="39"/>
    <n v="36"/>
    <n v="2"/>
    <n v="2"/>
    <n v="1"/>
    <n v="1"/>
    <m/>
    <n v="1"/>
    <n v="38"/>
    <n v="34"/>
    <n v="1"/>
    <m/>
    <m/>
    <m/>
    <m/>
    <n v="1"/>
    <n v="8"/>
    <n v="8"/>
    <m/>
    <m/>
    <m/>
    <m/>
    <m/>
    <m/>
    <n v="2"/>
    <n v="2"/>
    <m/>
    <m/>
    <m/>
    <m/>
    <m/>
    <m/>
    <m/>
    <m/>
    <m/>
    <m/>
    <m/>
    <m/>
    <m/>
    <m/>
    <n v="1803050"/>
    <n v="1712979"/>
    <n v="2399777"/>
    <n v="2415079"/>
    <n v="1942862"/>
    <n v="1844423"/>
    <n v="330778"/>
    <n v="359215"/>
    <n v="88000"/>
    <n v="94530"/>
    <m/>
    <m/>
    <n v="258"/>
    <n v="246"/>
    <n v="382"/>
    <n v="367"/>
    <n v="352"/>
    <n v="318"/>
    <n v="72"/>
    <n v="72"/>
    <n v="18"/>
    <n v="18"/>
    <n v="0"/>
    <n v="0"/>
    <n v="6988.5658914728683"/>
    <n v="6963.3292682926831"/>
    <n v="6282.1387434554972"/>
    <n v="6580.5967302452318"/>
    <n v="5519.494318181818"/>
    <n v="5800.0723270440249"/>
    <n v="4594.1388888888887"/>
    <n v="4989.0972222222226"/>
    <n v="4888.8888888888887"/>
    <n v="5251.666666666667"/>
    <n v="0"/>
    <n v="0"/>
    <n v="62897.093023255817"/>
    <n v="62669.963414634149"/>
    <n v="56539.248691099478"/>
    <n v="59225.370572207088"/>
    <n v="49675.44886363636"/>
    <n v="52200.65094339622"/>
    <n v="41347.25"/>
    <n v="44901.875"/>
    <n v="44000"/>
    <n v="47265"/>
    <n v="0"/>
    <n v="0"/>
    <n v="54553.676935791249"/>
    <n v="56623.853733056007"/>
    <n v="28"/>
    <n v="27"/>
    <n v="42"/>
    <n v="40"/>
    <n v="39"/>
    <n v="35"/>
    <n v="8"/>
    <n v="8"/>
    <n v="2"/>
    <n v="2"/>
    <n v="0"/>
    <n v="0"/>
    <n v="119"/>
    <n v="112"/>
    <n v="1761118.6046511629"/>
    <n v="1692089.012195122"/>
    <n v="2374648.4450261779"/>
    <n v="2369014.8228882835"/>
    <n v="1937342.5056818181"/>
    <n v="1827022.7830188677"/>
    <n v="330778"/>
    <n v="359215"/>
    <n v="88000"/>
    <n v="94530"/>
    <n v="0"/>
    <n v="0"/>
    <n v="6491887.5553591587"/>
    <n v="6341871.618102273"/>
  </r>
  <r>
    <x v="15"/>
    <s v="West Virginia University Institute of Technology"/>
    <m/>
    <n v="237950"/>
    <x v="5"/>
    <n v="9"/>
    <n v="12"/>
    <n v="7"/>
    <n v="7"/>
    <m/>
    <m/>
    <m/>
    <m/>
    <n v="9"/>
    <n v="7"/>
    <n v="6"/>
    <n v="7"/>
    <m/>
    <m/>
    <n v="2"/>
    <n v="2"/>
    <n v="30"/>
    <n v="33"/>
    <m/>
    <m/>
    <m/>
    <m/>
    <n v="3"/>
    <n v="3"/>
    <n v="1"/>
    <n v="1"/>
    <m/>
    <m/>
    <m/>
    <m/>
    <m/>
    <m/>
    <n v="10"/>
    <n v="9"/>
    <m/>
    <m/>
    <m/>
    <m/>
    <m/>
    <m/>
    <m/>
    <m/>
    <m/>
    <m/>
    <m/>
    <m/>
    <m/>
    <m/>
    <n v="1303713"/>
    <n v="1483894"/>
    <n v="1050131"/>
    <n v="1081856"/>
    <n v="1844578"/>
    <n v="2095521"/>
    <n v="42176"/>
    <n v="42683"/>
    <n v="532840"/>
    <n v="496740"/>
    <m/>
    <m/>
    <n v="151"/>
    <n v="178"/>
    <n v="165"/>
    <n v="157"/>
    <n v="306"/>
    <n v="333"/>
    <n v="9"/>
    <n v="9"/>
    <n v="90"/>
    <n v="81"/>
    <n v="0"/>
    <n v="0"/>
    <n v="8633.8609271523183"/>
    <n v="8336.4831460674159"/>
    <n v="6364.4303030303026"/>
    <n v="6890.8025477707006"/>
    <n v="6028.0326797385624"/>
    <n v="6292.8558558558561"/>
    <n v="4686.2222222222226"/>
    <n v="4742.5555555555557"/>
    <n v="5920.4444444444443"/>
    <n v="6132.5925925925922"/>
    <n v="0"/>
    <n v="0"/>
    <n v="77704.748344370862"/>
    <n v="75028.348314606745"/>
    <n v="57279.872727272726"/>
    <n v="62017.222929936303"/>
    <n v="54252.294117647063"/>
    <n v="56635.702702702707"/>
    <n v="42176"/>
    <n v="42683"/>
    <n v="53284"/>
    <n v="55193.333333333328"/>
    <n v="0"/>
    <n v="0"/>
    <n v="59511.370334492516"/>
    <n v="61680.524471034652"/>
    <n v="16"/>
    <n v="19"/>
    <n v="17"/>
    <n v="16"/>
    <n v="33"/>
    <n v="36"/>
    <n v="1"/>
    <n v="1"/>
    <n v="10"/>
    <n v="9"/>
    <n v="0"/>
    <n v="0"/>
    <n v="77"/>
    <n v="81"/>
    <n v="1243275.9735099338"/>
    <n v="1425538.6179775281"/>
    <n v="973757.83636363631"/>
    <n v="992275.56687898084"/>
    <n v="1790325.705882353"/>
    <n v="2038885.2972972975"/>
    <n v="42176"/>
    <n v="42683"/>
    <n v="532840"/>
    <n v="496739.99999999994"/>
    <n v="0"/>
    <n v="0"/>
    <n v="4582375.5157559235"/>
    <n v="4996122.4821538068"/>
  </r>
  <r>
    <x v="15"/>
    <s v="Potomac State College of West Virginia University"/>
    <m/>
    <n v="237701"/>
    <x v="11"/>
    <n v="10"/>
    <n v="10"/>
    <m/>
    <m/>
    <m/>
    <m/>
    <m/>
    <m/>
    <n v="3"/>
    <n v="5"/>
    <m/>
    <m/>
    <m/>
    <m/>
    <m/>
    <m/>
    <n v="15"/>
    <n v="12"/>
    <m/>
    <m/>
    <m/>
    <m/>
    <m/>
    <m/>
    <n v="13"/>
    <n v="16"/>
    <m/>
    <m/>
    <m/>
    <m/>
    <m/>
    <m/>
    <m/>
    <m/>
    <m/>
    <m/>
    <m/>
    <m/>
    <m/>
    <m/>
    <m/>
    <m/>
    <m/>
    <m/>
    <m/>
    <m/>
    <m/>
    <m/>
    <n v="696807"/>
    <n v="691065"/>
    <n v="157405"/>
    <n v="270267"/>
    <n v="719030"/>
    <n v="572606"/>
    <n v="549982"/>
    <n v="683021"/>
    <m/>
    <m/>
    <m/>
    <m/>
    <n v="90"/>
    <n v="90"/>
    <n v="27"/>
    <n v="45"/>
    <n v="135"/>
    <n v="108"/>
    <n v="117"/>
    <n v="144"/>
    <n v="0"/>
    <n v="0"/>
    <n v="0"/>
    <n v="0"/>
    <n v="7742.3"/>
    <n v="7678.5"/>
    <n v="5829.8148148148148"/>
    <n v="6005.9333333333334"/>
    <n v="5326.1481481481478"/>
    <n v="5301.9074074074078"/>
    <n v="4700.7008547008545"/>
    <n v="4743.2013888888887"/>
    <n v="0"/>
    <n v="0"/>
    <n v="0"/>
    <n v="0"/>
    <n v="69680.7"/>
    <n v="69106.5"/>
    <n v="52468.333333333336"/>
    <n v="54053.4"/>
    <n v="47935.333333333328"/>
    <n v="47717.166666666672"/>
    <n v="42306.307692307688"/>
    <n v="42688.8125"/>
    <n v="0"/>
    <n v="0"/>
    <n v="0"/>
    <n v="0"/>
    <n v="51785.951219512193"/>
    <n v="51557.186046511626"/>
    <n v="10"/>
    <n v="10"/>
    <n v="3"/>
    <n v="5"/>
    <n v="15"/>
    <n v="12"/>
    <n v="13"/>
    <n v="16"/>
    <n v="0"/>
    <n v="0"/>
    <n v="0"/>
    <n v="0"/>
    <n v="41"/>
    <n v="43"/>
    <n v="696807"/>
    <n v="691065"/>
    <n v="157405"/>
    <n v="270267"/>
    <n v="719029.99999999988"/>
    <n v="572606"/>
    <n v="549982"/>
    <n v="683021"/>
    <n v="0"/>
    <n v="0"/>
    <n v="0"/>
    <n v="0"/>
    <n v="2123224"/>
    <n v="2216959"/>
  </r>
  <r>
    <x v="15"/>
    <s v="West Virginia University at Parkersburg"/>
    <s v="Met the criteria for Four-Year 6 in 2013-14 and 2014-15."/>
    <n v="237686"/>
    <x v="11"/>
    <n v="27"/>
    <n v="19"/>
    <n v="4"/>
    <n v="4"/>
    <m/>
    <m/>
    <n v="2"/>
    <n v="3"/>
    <n v="6"/>
    <n v="7"/>
    <n v="1"/>
    <n v="1"/>
    <m/>
    <m/>
    <n v="1"/>
    <n v="1"/>
    <n v="25"/>
    <n v="27"/>
    <m/>
    <m/>
    <m/>
    <m/>
    <n v="1"/>
    <m/>
    <n v="15"/>
    <n v="17"/>
    <m/>
    <m/>
    <m/>
    <m/>
    <m/>
    <n v="3"/>
    <n v="11"/>
    <n v="4"/>
    <n v="1"/>
    <m/>
    <m/>
    <m/>
    <n v="1"/>
    <n v="1"/>
    <m/>
    <m/>
    <m/>
    <m/>
    <m/>
    <m/>
    <m/>
    <m/>
    <n v="2043293"/>
    <n v="1678068"/>
    <n v="457234"/>
    <n v="506340"/>
    <n v="1170338"/>
    <n v="1222522"/>
    <n v="568850"/>
    <n v="800063"/>
    <n v="484757"/>
    <n v="190761"/>
    <m/>
    <m/>
    <n v="307"/>
    <n v="247"/>
    <n v="76"/>
    <n v="85"/>
    <n v="237"/>
    <n v="243"/>
    <n v="135"/>
    <n v="189"/>
    <n v="121"/>
    <n v="48"/>
    <n v="0"/>
    <n v="0"/>
    <n v="6655.677524429967"/>
    <n v="6793.7975708502026"/>
    <n v="6016.2368421052633"/>
    <n v="5956.9411764705883"/>
    <n v="4938.1350210970468"/>
    <n v="5030.9547325102876"/>
    <n v="4213.7037037037035"/>
    <n v="4233.137566137566"/>
    <n v="4006.2561983471073"/>
    <n v="3974.1875"/>
    <n v="0"/>
    <n v="0"/>
    <n v="59901.0977198697"/>
    <n v="61144.178137651827"/>
    <n v="54146.131578947374"/>
    <n v="53612.470588235294"/>
    <n v="44443.215189873423"/>
    <n v="45278.592592592591"/>
    <n v="37923.333333333328"/>
    <n v="38098.238095238092"/>
    <n v="36056.305785123965"/>
    <n v="35767.6875"/>
    <n v="0"/>
    <n v="0"/>
    <n v="48452.745763479994"/>
    <n v="48684.89731353824"/>
    <n v="33"/>
    <n v="26"/>
    <n v="8"/>
    <n v="9"/>
    <n v="26"/>
    <n v="27"/>
    <n v="15"/>
    <n v="20"/>
    <n v="13"/>
    <n v="5"/>
    <n v="0"/>
    <n v="0"/>
    <n v="95"/>
    <n v="87"/>
    <n v="1976736.2247557002"/>
    <n v="1589748.6315789474"/>
    <n v="433169.05263157899"/>
    <n v="482512.23529411765"/>
    <n v="1155523.5949367089"/>
    <n v="1222522"/>
    <n v="568849.99999999988"/>
    <n v="761964.76190476189"/>
    <n v="468731.97520661156"/>
    <n v="178838.4375"/>
    <n v="0"/>
    <n v="0"/>
    <n v="4603010.8475305997"/>
    <n v="4235586.0662778271"/>
  </r>
  <r>
    <x v="15"/>
    <s v="New River Community &amp; Technical College"/>
    <s v="Met the criteria for Two-Year 3 in 2014-15."/>
    <n v="447582"/>
    <x v="7"/>
    <n v="7"/>
    <n v="8"/>
    <m/>
    <m/>
    <m/>
    <m/>
    <m/>
    <m/>
    <n v="6"/>
    <n v="4"/>
    <m/>
    <m/>
    <m/>
    <m/>
    <m/>
    <m/>
    <n v="7"/>
    <n v="6"/>
    <m/>
    <m/>
    <m/>
    <m/>
    <m/>
    <m/>
    <n v="21"/>
    <n v="19"/>
    <m/>
    <m/>
    <n v="4"/>
    <n v="4"/>
    <n v="19"/>
    <n v="22"/>
    <m/>
    <m/>
    <m/>
    <m/>
    <m/>
    <m/>
    <m/>
    <m/>
    <m/>
    <m/>
    <m/>
    <m/>
    <m/>
    <m/>
    <m/>
    <m/>
    <n v="476177"/>
    <n v="558188"/>
    <n v="347891"/>
    <n v="221660"/>
    <n v="337200"/>
    <n v="296832"/>
    <n v="2144746"/>
    <n v="2319196"/>
    <m/>
    <m/>
    <m/>
    <m/>
    <n v="63"/>
    <n v="72"/>
    <n v="54"/>
    <n v="36"/>
    <n v="63"/>
    <n v="54"/>
    <n v="461"/>
    <n v="479"/>
    <n v="0"/>
    <n v="0"/>
    <n v="0"/>
    <n v="0"/>
    <n v="7558.3650793650795"/>
    <n v="7752.6111111111113"/>
    <n v="6442.4259259259261"/>
    <n v="6157.2222222222226"/>
    <n v="5352.3809523809523"/>
    <n v="5496.8888888888887"/>
    <n v="4652.3774403470716"/>
    <n v="4841.7453027139873"/>
    <n v="0"/>
    <n v="0"/>
    <n v="0"/>
    <n v="0"/>
    <n v="68025.28571428571"/>
    <n v="69773.5"/>
    <n v="57981.833333333336"/>
    <n v="55415"/>
    <n v="48171.428571428572"/>
    <n v="49472"/>
    <n v="41871.396963123647"/>
    <n v="43575.707724425883"/>
    <n v="0"/>
    <n v="0"/>
    <n v="0"/>
    <n v="0"/>
    <n v="46931.397912147506"/>
    <n v="48215.66424760579"/>
    <n v="7"/>
    <n v="8"/>
    <n v="6"/>
    <n v="4"/>
    <n v="7"/>
    <n v="6"/>
    <n v="44"/>
    <n v="45"/>
    <n v="0"/>
    <n v="0"/>
    <n v="0"/>
    <n v="0"/>
    <n v="64"/>
    <n v="63"/>
    <n v="476177"/>
    <n v="558188"/>
    <n v="347891"/>
    <n v="221660"/>
    <n v="337200"/>
    <n v="296832"/>
    <n v="1842341.4663774404"/>
    <n v="1960906.8475991648"/>
    <n v="0"/>
    <n v="0"/>
    <n v="0"/>
    <n v="0"/>
    <n v="3003609.4663774404"/>
    <n v="3037586.8475991646"/>
  </r>
  <r>
    <x v="15"/>
    <s v="Pierpont Community &amp; Technical College"/>
    <s v="Met the criteria for Two-Year 3 in 2014-15."/>
    <n v="443492"/>
    <x v="7"/>
    <n v="6"/>
    <n v="1"/>
    <n v="2"/>
    <n v="3"/>
    <n v="4"/>
    <n v="4"/>
    <n v="1"/>
    <n v="1"/>
    <n v="6"/>
    <n v="4"/>
    <n v="5"/>
    <n v="4"/>
    <m/>
    <m/>
    <n v="3"/>
    <n v="3"/>
    <n v="9"/>
    <n v="12"/>
    <n v="7"/>
    <n v="8"/>
    <n v="3"/>
    <n v="1"/>
    <m/>
    <m/>
    <n v="8"/>
    <n v="13"/>
    <n v="3"/>
    <n v="5"/>
    <n v="3"/>
    <n v="3"/>
    <n v="1"/>
    <n v="2"/>
    <n v="5"/>
    <m/>
    <n v="3"/>
    <n v="2"/>
    <n v="1"/>
    <n v="1"/>
    <m/>
    <n v="1"/>
    <m/>
    <m/>
    <m/>
    <m/>
    <m/>
    <m/>
    <m/>
    <m/>
    <n v="1030164"/>
    <n v="787824"/>
    <n v="841320"/>
    <n v="691506"/>
    <n v="938010"/>
    <n v="1013284"/>
    <n v="646912"/>
    <n v="1022721"/>
    <n v="410136"/>
    <n v="238792"/>
    <m/>
    <m/>
    <n v="130"/>
    <n v="95"/>
    <n v="140"/>
    <n v="112"/>
    <n v="184"/>
    <n v="199"/>
    <n v="147"/>
    <n v="224"/>
    <n v="86"/>
    <n v="43"/>
    <n v="0"/>
    <n v="0"/>
    <n v="7924.3384615384612"/>
    <n v="8292.8842105263157"/>
    <n v="6009.4285714285716"/>
    <n v="6174.1607142857147"/>
    <n v="5097.880434782609"/>
    <n v="5091.8793969849248"/>
    <n v="4400.7619047619046"/>
    <n v="4565.71875"/>
    <n v="4769.0232558139533"/>
    <n v="5553.3023255813951"/>
    <n v="0"/>
    <n v="0"/>
    <n v="71319.046153846153"/>
    <n v="74635.957894736843"/>
    <n v="54084.857142857145"/>
    <n v="55567.446428571435"/>
    <n v="45880.92391304348"/>
    <n v="45826.91457286432"/>
    <n v="39606.857142857145"/>
    <n v="41091.46875"/>
    <n v="42921.20930232558"/>
    <n v="49979.720930232557"/>
    <n v="0"/>
    <n v="0"/>
    <n v="50520.955645880196"/>
    <n v="49858.138275999983"/>
    <n v="13"/>
    <n v="9"/>
    <n v="14"/>
    <n v="11"/>
    <n v="19"/>
    <n v="21"/>
    <n v="15"/>
    <n v="23"/>
    <n v="9"/>
    <n v="4"/>
    <n v="0"/>
    <n v="0"/>
    <n v="70"/>
    <n v="68"/>
    <n v="927147.6"/>
    <n v="671723.62105263164"/>
    <n v="757188"/>
    <n v="611241.9107142858"/>
    <n v="871737.55434782617"/>
    <n v="962365.20603015076"/>
    <n v="594102.85714285716"/>
    <n v="945103.78125"/>
    <n v="386290.8837209302"/>
    <n v="199918.88372093023"/>
    <n v="0"/>
    <n v="0"/>
    <n v="3536466.8952116137"/>
    <n v="3390353.4027679991"/>
  </r>
  <r>
    <x v="15"/>
    <s v="West Virginia Northern Community College"/>
    <s v="Reclassified: Met the criteria for Two-Year 3 in 2012-13, 2013-14, and 2014-15."/>
    <n v="238014"/>
    <x v="8"/>
    <n v="17"/>
    <n v="16"/>
    <m/>
    <m/>
    <m/>
    <m/>
    <m/>
    <m/>
    <n v="8"/>
    <n v="5"/>
    <m/>
    <m/>
    <m/>
    <m/>
    <m/>
    <m/>
    <n v="5"/>
    <n v="5"/>
    <m/>
    <m/>
    <m/>
    <m/>
    <n v="1"/>
    <m/>
    <n v="27"/>
    <n v="27"/>
    <m/>
    <m/>
    <m/>
    <m/>
    <n v="1"/>
    <n v="3"/>
    <m/>
    <m/>
    <m/>
    <m/>
    <m/>
    <m/>
    <m/>
    <m/>
    <m/>
    <m/>
    <m/>
    <m/>
    <m/>
    <m/>
    <m/>
    <m/>
    <n v="995115"/>
    <n v="964885"/>
    <n v="399718"/>
    <n v="242867"/>
    <n v="244708"/>
    <n v="208771"/>
    <n v="990937"/>
    <n v="1121793"/>
    <m/>
    <m/>
    <m/>
    <m/>
    <n v="153"/>
    <n v="144"/>
    <n v="72"/>
    <n v="45"/>
    <n v="57"/>
    <n v="45"/>
    <n v="255"/>
    <n v="279"/>
    <n v="0"/>
    <n v="0"/>
    <n v="0"/>
    <n v="0"/>
    <n v="6504.0196078431372"/>
    <n v="6700.5902777777774"/>
    <n v="5551.6388888888887"/>
    <n v="5397.0444444444447"/>
    <n v="4293.1228070175439"/>
    <n v="4639.3555555555558"/>
    <n v="3886.0274509803921"/>
    <n v="4020.7634408602153"/>
    <n v="0"/>
    <n v="0"/>
    <n v="0"/>
    <n v="0"/>
    <n v="58536.176470588238"/>
    <n v="60305.3125"/>
    <n v="49964.75"/>
    <n v="48573.4"/>
    <n v="38638.105263157893"/>
    <n v="41754.200000000004"/>
    <n v="34974.24705882353"/>
    <n v="36186.870967741939"/>
    <n v="0"/>
    <n v="0"/>
    <n v="0"/>
    <n v="0"/>
    <n v="44168.48388518655"/>
    <n v="44680.877304147463"/>
    <n v="17"/>
    <n v="16"/>
    <n v="8"/>
    <n v="5"/>
    <n v="6"/>
    <n v="5"/>
    <n v="28"/>
    <n v="30"/>
    <n v="0"/>
    <n v="0"/>
    <n v="0"/>
    <n v="0"/>
    <n v="59"/>
    <n v="56"/>
    <n v="995115"/>
    <n v="964885"/>
    <n v="399718"/>
    <n v="242867"/>
    <n v="231828.63157894736"/>
    <n v="208771.00000000003"/>
    <n v="979278.91764705884"/>
    <n v="1085606.1290322582"/>
    <n v="0"/>
    <n v="0"/>
    <n v="0"/>
    <n v="0"/>
    <n v="2605940.5492260065"/>
    <n v="2502129.1290322579"/>
  </r>
  <r>
    <x v="15"/>
    <s v="Blue Ridge Community &amp; Technical College"/>
    <s v="Met the criteria for Two-Year 2 in 2014-15."/>
    <n v="446774"/>
    <x v="8"/>
    <m/>
    <n v="1"/>
    <m/>
    <m/>
    <m/>
    <m/>
    <n v="1"/>
    <n v="2"/>
    <n v="4"/>
    <n v="4"/>
    <m/>
    <n v="1"/>
    <m/>
    <m/>
    <n v="1"/>
    <m/>
    <n v="11"/>
    <n v="9"/>
    <m/>
    <m/>
    <m/>
    <m/>
    <n v="8"/>
    <n v="8"/>
    <n v="3"/>
    <n v="3"/>
    <m/>
    <m/>
    <m/>
    <m/>
    <n v="11"/>
    <n v="13"/>
    <n v="4"/>
    <n v="6"/>
    <m/>
    <m/>
    <m/>
    <m/>
    <n v="14"/>
    <n v="20"/>
    <m/>
    <m/>
    <m/>
    <m/>
    <m/>
    <m/>
    <m/>
    <m/>
    <n v="98221"/>
    <n v="263744"/>
    <n v="369500"/>
    <n v="381981"/>
    <n v="985008"/>
    <n v="1005364"/>
    <n v="683663"/>
    <n v="812431"/>
    <n v="774444"/>
    <n v="1162925"/>
    <m/>
    <m/>
    <n v="12"/>
    <n v="33"/>
    <n v="48"/>
    <n v="46"/>
    <n v="195"/>
    <n v="177"/>
    <n v="159"/>
    <n v="183"/>
    <n v="204"/>
    <n v="294"/>
    <n v="0"/>
    <n v="0"/>
    <n v="8185.083333333333"/>
    <n v="7992.242424242424"/>
    <n v="7697.916666666667"/>
    <n v="8303.934782608696"/>
    <n v="5051.3230769230768"/>
    <n v="5680.0225988700568"/>
    <n v="4299.767295597484"/>
    <n v="4439.5136612021861"/>
    <n v="3796.294117647059"/>
    <n v="3955.5272108843537"/>
    <n v="0"/>
    <n v="0"/>
    <n v="73665.75"/>
    <n v="71930.181818181823"/>
    <n v="69281.25"/>
    <n v="74735.413043478271"/>
    <n v="45461.907692307694"/>
    <n v="51120.203389830509"/>
    <n v="38697.905660377357"/>
    <n v="39955.622950819677"/>
    <n v="34166.647058823532"/>
    <n v="35599.744897959186"/>
    <n v="0"/>
    <n v="0"/>
    <n v="42817.869692244785"/>
    <n v="45125.289594912072"/>
    <n v="1"/>
    <n v="3"/>
    <n v="5"/>
    <n v="5"/>
    <n v="19"/>
    <n v="17"/>
    <n v="14"/>
    <n v="16"/>
    <n v="18"/>
    <n v="26"/>
    <n v="0"/>
    <n v="0"/>
    <n v="57"/>
    <n v="67"/>
    <n v="73665.75"/>
    <n v="215790.54545454547"/>
    <n v="346406.25"/>
    <n v="373677.06521739135"/>
    <n v="863776.24615384615"/>
    <n v="869043.45762711868"/>
    <n v="541770.67924528301"/>
    <n v="639289.96721311484"/>
    <n v="614999.64705882361"/>
    <n v="925593.36734693882"/>
    <n v="0"/>
    <n v="0"/>
    <n v="2440618.5724579529"/>
    <n v="3023394.402859109"/>
  </r>
  <r>
    <x v="15"/>
    <s v="BridgeValley Community &amp; Technical College"/>
    <s v="New"/>
    <n v="484932"/>
    <x v="8"/>
    <n v="5"/>
    <n v="4"/>
    <n v="3"/>
    <n v="3"/>
    <n v="1"/>
    <n v="1"/>
    <n v="0"/>
    <n v="1"/>
    <n v="10"/>
    <n v="14"/>
    <n v="2"/>
    <n v="6"/>
    <n v="0"/>
    <n v="1"/>
    <n v="2"/>
    <n v="3"/>
    <n v="14"/>
    <n v="18"/>
    <n v="2"/>
    <n v="5"/>
    <n v="1"/>
    <m/>
    <n v="4"/>
    <n v="9"/>
    <n v="29"/>
    <n v="20"/>
    <n v="2"/>
    <n v="2"/>
    <n v="1"/>
    <n v="1"/>
    <n v="4"/>
    <n v="9"/>
    <n v="4"/>
    <m/>
    <n v="0"/>
    <m/>
    <n v="1"/>
    <m/>
    <n v="1"/>
    <m/>
    <n v="0"/>
    <m/>
    <m/>
    <m/>
    <m/>
    <m/>
    <m/>
    <m/>
    <n v="690719"/>
    <n v="703978"/>
    <n v="862568"/>
    <n v="1471332"/>
    <n v="1179930"/>
    <n v="1763945"/>
    <n v="1592930"/>
    <n v="1426918"/>
    <n v="322271"/>
    <m/>
    <m/>
    <m/>
    <n v="86"/>
    <n v="89"/>
    <n v="134"/>
    <n v="233"/>
    <n v="205"/>
    <n v="320"/>
    <n v="340"/>
    <n v="319"/>
    <n v="59"/>
    <n v="0"/>
    <n v="0"/>
    <n v="0"/>
    <n v="8031.6162790697672"/>
    <n v="7909.8651685393261"/>
    <n v="6437.0746268656712"/>
    <n v="6314.7296137339054"/>
    <n v="5755.7560975609758"/>
    <n v="5512.328125"/>
    <n v="4685.088235294118"/>
    <n v="4473.0971786833852"/>
    <n v="5462.2203389830511"/>
    <n v="0"/>
    <n v="0"/>
    <n v="0"/>
    <n v="72284.546511627908"/>
    <n v="71188.786516853928"/>
    <n v="57933.671641791043"/>
    <n v="56832.56652360515"/>
    <n v="51801.804878048781"/>
    <n v="49610.953125"/>
    <n v="42165.794117647063"/>
    <n v="40257.874608150465"/>
    <n v="49159.983050847462"/>
    <n v="0"/>
    <n v="0"/>
    <n v="0"/>
    <n v="50725.566401966622"/>
    <n v="50314.259409062106"/>
    <n v="9"/>
    <n v="9"/>
    <n v="14"/>
    <n v="24"/>
    <n v="21"/>
    <n v="32"/>
    <n v="36"/>
    <n v="32"/>
    <n v="6"/>
    <n v="0"/>
    <n v="0"/>
    <n v="0"/>
    <n v="86"/>
    <n v="97"/>
    <n v="650560.91860465123"/>
    <n v="640699.07865168538"/>
    <n v="811071.40298507456"/>
    <n v="1363981.5965665237"/>
    <n v="1087837.9024390243"/>
    <n v="1587550.5"/>
    <n v="1517968.5882352942"/>
    <n v="1288251.9874608149"/>
    <n v="294959.89830508479"/>
    <n v="0"/>
    <n v="0"/>
    <n v="0"/>
    <n v="4362398.7105691293"/>
    <n v="4880483.162679024"/>
  </r>
  <r>
    <x v="15"/>
    <s v="Eastern West Virginia Community &amp; Technical College"/>
    <m/>
    <n v="438708"/>
    <x v="8"/>
    <m/>
    <m/>
    <m/>
    <m/>
    <m/>
    <m/>
    <m/>
    <m/>
    <m/>
    <m/>
    <m/>
    <m/>
    <m/>
    <m/>
    <m/>
    <n v="2"/>
    <m/>
    <m/>
    <m/>
    <n v="1"/>
    <m/>
    <m/>
    <m/>
    <n v="2"/>
    <n v="1"/>
    <n v="1"/>
    <n v="6"/>
    <n v="6"/>
    <m/>
    <m/>
    <n v="2"/>
    <n v="1"/>
    <m/>
    <m/>
    <n v="1"/>
    <m/>
    <m/>
    <m/>
    <n v="1"/>
    <n v="1"/>
    <m/>
    <m/>
    <m/>
    <m/>
    <m/>
    <m/>
    <m/>
    <m/>
    <m/>
    <m/>
    <m/>
    <n v="114641"/>
    <m/>
    <n v="143480"/>
    <n v="370513"/>
    <n v="309770"/>
    <n v="68984"/>
    <n v="38988"/>
    <m/>
    <m/>
    <n v="0"/>
    <n v="0"/>
    <n v="0"/>
    <n v="24"/>
    <n v="0"/>
    <n v="34"/>
    <n v="93"/>
    <n v="81"/>
    <n v="22"/>
    <n v="12"/>
    <n v="0"/>
    <n v="0"/>
    <n v="0"/>
    <n v="0"/>
    <n v="0"/>
    <n v="4776.708333333333"/>
    <n v="0"/>
    <n v="4220"/>
    <n v="3984.010752688172"/>
    <n v="3824.320987654321"/>
    <n v="3135.6363636363635"/>
    <n v="3249"/>
    <n v="0"/>
    <n v="0"/>
    <n v="0"/>
    <n v="0"/>
    <n v="0"/>
    <n v="42990.375"/>
    <n v="0"/>
    <n v="37980"/>
    <n v="35856.096774193546"/>
    <n v="34418.888888888891"/>
    <n v="28220.727272727272"/>
    <n v="29241"/>
    <n v="0"/>
    <n v="0"/>
    <n v="34467.847773926951"/>
    <n v="36036.632936507936"/>
    <n v="0"/>
    <n v="0"/>
    <n v="0"/>
    <n v="2"/>
    <n v="0"/>
    <n v="3"/>
    <n v="9"/>
    <n v="8"/>
    <n v="2"/>
    <n v="1"/>
    <n v="0"/>
    <n v="0"/>
    <n v="11"/>
    <n v="14"/>
    <n v="0"/>
    <n v="0"/>
    <n v="0"/>
    <n v="85980.75"/>
    <n v="0"/>
    <n v="113940"/>
    <n v="322704.87096774194"/>
    <n v="275351.11111111112"/>
    <n v="56441.454545454544"/>
    <n v="29241"/>
    <n v="0"/>
    <n v="0"/>
    <n v="379146.32551319647"/>
    <n v="504512.86111111112"/>
  </r>
  <r>
    <x v="15"/>
    <s v="Mountwest Community &amp; Technical College"/>
    <m/>
    <n v="444954"/>
    <x v="8"/>
    <n v="4"/>
    <n v="4"/>
    <n v="1"/>
    <n v="3"/>
    <m/>
    <m/>
    <m/>
    <m/>
    <n v="6"/>
    <n v="9"/>
    <n v="5"/>
    <n v="5"/>
    <m/>
    <n v="1"/>
    <m/>
    <m/>
    <n v="19"/>
    <n v="19"/>
    <n v="4"/>
    <n v="2"/>
    <n v="1"/>
    <m/>
    <n v="1"/>
    <n v="2"/>
    <n v="8"/>
    <n v="5"/>
    <n v="2"/>
    <n v="4"/>
    <m/>
    <m/>
    <n v="2"/>
    <n v="1"/>
    <m/>
    <m/>
    <m/>
    <m/>
    <m/>
    <m/>
    <m/>
    <m/>
    <m/>
    <m/>
    <m/>
    <m/>
    <m/>
    <m/>
    <m/>
    <m/>
    <n v="341799"/>
    <n v="500590"/>
    <n v="661512"/>
    <n v="838258"/>
    <n v="1043154"/>
    <n v="982989"/>
    <n v="467308"/>
    <n v="403905"/>
    <m/>
    <m/>
    <m/>
    <m/>
    <n v="46"/>
    <n v="66"/>
    <n v="104"/>
    <n v="142"/>
    <n v="234"/>
    <n v="215"/>
    <n v="116"/>
    <n v="97"/>
    <n v="0"/>
    <n v="0"/>
    <n v="0"/>
    <n v="0"/>
    <n v="7430.413043478261"/>
    <n v="7584.69696969697"/>
    <n v="6360.6923076923076"/>
    <n v="5903.2253521126759"/>
    <n v="4457.9230769230771"/>
    <n v="4572.0418604651159"/>
    <n v="4028.5172413793102"/>
    <n v="4163.9690721649486"/>
    <n v="0"/>
    <n v="0"/>
    <n v="0"/>
    <n v="0"/>
    <n v="66873.717391304352"/>
    <n v="68262.272727272735"/>
    <n v="57246.230769230766"/>
    <n v="53129.028169014084"/>
    <n v="40121.307692307695"/>
    <n v="41148.37674418604"/>
    <n v="36256.65517241379"/>
    <n v="37475.721649484534"/>
    <n v="0"/>
    <n v="0"/>
    <n v="0"/>
    <n v="0"/>
    <n v="45324.333581032413"/>
    <n v="47198.931149768083"/>
    <n v="5"/>
    <n v="7"/>
    <n v="11"/>
    <n v="15"/>
    <n v="25"/>
    <n v="23"/>
    <n v="12"/>
    <n v="10"/>
    <n v="0"/>
    <n v="0"/>
    <n v="0"/>
    <n v="0"/>
    <n v="53"/>
    <n v="55"/>
    <n v="334368.58695652173"/>
    <n v="477835.90909090918"/>
    <n v="629708.53846153838"/>
    <n v="796935.42253521131"/>
    <n v="1003032.6923076924"/>
    <n v="946412.66511627892"/>
    <n v="435079.86206896545"/>
    <n v="374757.21649484534"/>
    <n v="0"/>
    <n v="0"/>
    <n v="0"/>
    <n v="0"/>
    <n v="2402189.679794718"/>
    <n v="2595941.2132372446"/>
  </r>
  <r>
    <x v="15"/>
    <s v="Southern West Virginia Community &amp; Technical College "/>
    <m/>
    <n v="237817"/>
    <x v="8"/>
    <n v="10"/>
    <n v="12"/>
    <n v="8"/>
    <n v="5"/>
    <m/>
    <m/>
    <m/>
    <n v="1"/>
    <n v="10"/>
    <n v="10"/>
    <n v="2"/>
    <m/>
    <m/>
    <m/>
    <m/>
    <n v="2"/>
    <n v="14"/>
    <n v="14"/>
    <n v="6"/>
    <n v="3"/>
    <m/>
    <m/>
    <m/>
    <n v="2"/>
    <n v="19"/>
    <n v="18"/>
    <n v="4"/>
    <n v="3"/>
    <m/>
    <m/>
    <m/>
    <n v="1"/>
    <m/>
    <m/>
    <m/>
    <m/>
    <m/>
    <m/>
    <m/>
    <m/>
    <m/>
    <m/>
    <m/>
    <m/>
    <m/>
    <m/>
    <m/>
    <m/>
    <n v="1116524"/>
    <n v="1091743"/>
    <n v="555593"/>
    <n v="573257"/>
    <n v="867917"/>
    <n v="844846"/>
    <n v="779487"/>
    <n v="792709"/>
    <m/>
    <m/>
    <m/>
    <m/>
    <n v="170"/>
    <n v="170"/>
    <n v="110"/>
    <n v="114"/>
    <n v="186"/>
    <n v="180"/>
    <n v="211"/>
    <n v="204"/>
    <n v="0"/>
    <n v="0"/>
    <n v="0"/>
    <n v="0"/>
    <n v="6567.7882352941178"/>
    <n v="6422.017647058824"/>
    <n v="5050.8454545454542"/>
    <n v="5028.5701754385964"/>
    <n v="4666.2204301075271"/>
    <n v="4693.5888888888885"/>
    <n v="3694.2511848341233"/>
    <n v="3885.8284313725489"/>
    <n v="0"/>
    <n v="0"/>
    <n v="0"/>
    <n v="0"/>
    <n v="59110.094117647059"/>
    <n v="57798.158823529418"/>
    <n v="45457.609090909085"/>
    <n v="45257.131578947367"/>
    <n v="41995.983870967742"/>
    <n v="42242.299999999996"/>
    <n v="33248.260663507106"/>
    <n v="34972.455882352937"/>
    <n v="0"/>
    <n v="0"/>
    <n v="0"/>
    <n v="0"/>
    <n v="44028.803779295544"/>
    <n v="44442.960101164259"/>
    <n v="18"/>
    <n v="18"/>
    <n v="12"/>
    <n v="12"/>
    <n v="20"/>
    <n v="19"/>
    <n v="23"/>
    <n v="22"/>
    <n v="0"/>
    <n v="0"/>
    <n v="0"/>
    <n v="0"/>
    <n v="73"/>
    <n v="71"/>
    <n v="1063981.6941176471"/>
    <n v="1040366.8588235296"/>
    <n v="545491.30909090908"/>
    <n v="543085.57894736843"/>
    <n v="839919.67741935491"/>
    <n v="802603.7"/>
    <n v="764709.99526066345"/>
    <n v="769394.02941176458"/>
    <n v="0"/>
    <n v="0"/>
    <n v="0"/>
    <n v="0"/>
    <n v="3214102.6758885747"/>
    <n v="3155450.16718266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Q495"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5">
        <item x="0"/>
        <item x="1"/>
        <item x="2"/>
        <item x="3"/>
        <item x="4"/>
        <item x="5"/>
        <item x="11"/>
        <item x="6"/>
        <item x="7"/>
        <item x="8"/>
        <item x="13"/>
        <item x="9"/>
        <item x="10"/>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axis="axisCol" showAll="0">
      <items count="5">
        <item n="Four-Year" x="1"/>
        <item n="Two-Year" x="2"/>
        <item n="Technical" x="3"/>
        <item h="1" x="0"/>
        <item t="default"/>
      </items>
    </pivotField>
  </pivotFields>
  <rowFields count="2">
    <field x="0"/>
    <field x="-2"/>
  </rowFields>
  <rowItems count="492">
    <i>
      <x/>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6"/>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7"/>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8"/>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9"/>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0"/>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28">
    <dataField name=" Old # Prof Tot" fld="103" baseField="0" baseItem="0" numFmtId="164"/>
    <dataField name=" Old 9mEqv Outlay Prof" fld="117" baseField="0" baseItem="0" numFmtId="164"/>
    <dataField name=" New # Prof Tot" fld="104" baseField="0" baseItem="0" numFmtId="164"/>
    <dataField name=" New 9mEqv Outlay Prof" fld="118" baseField="0" baseItem="0" numFmtId="164"/>
    <dataField name=" Old # Asc Tot" fld="105" baseField="0" baseItem="0" numFmtId="164"/>
    <dataField name=" Old 9mEqv Outlay Asc" fld="119" baseField="0" baseItem="0" numFmtId="164"/>
    <dataField name=" New # Asc Tot" fld="106" baseField="0" baseItem="0" numFmtId="164"/>
    <dataField name=" New 9mEqv Outlay Asc" fld="120" baseField="0" baseItem="0" numFmtId="164"/>
    <dataField name=" Old # Ast Tot" fld="107" baseField="0" baseItem="0" numFmtId="164"/>
    <dataField name=" Old 9mEqv Outlay Ast" fld="121" baseField="0" baseItem="0" numFmtId="164"/>
    <dataField name=" New # Ast Tot" fld="108" baseField="0" baseItem="0" numFmtId="164"/>
    <dataField name=" New 9mEqv Outlay Ast" fld="122" baseField="0" baseItem="0" numFmtId="164"/>
    <dataField name=" Old # Inst Tot" fld="109" baseField="0" baseItem="0" numFmtId="164"/>
    <dataField name=" Old 9mEqv Outlay Inst" fld="123" baseField="0" baseItem="0" numFmtId="164"/>
    <dataField name=" New # Inst Tot" fld="110" baseField="0" baseItem="0" numFmtId="164"/>
    <dataField name=" New 9mEqv Outlay Inst" fld="124" baseField="0" baseItem="0" numFmtId="164"/>
    <dataField name=" Old # Oth Tot" fld="111" baseField="0" baseItem="0" numFmtId="164"/>
    <dataField name=" Old 9mEqv Outlay Oth" fld="125" baseField="0" baseItem="0" numFmtId="164"/>
    <dataField name=" New # Oth Tot" fld="112" baseField="0" baseItem="0" numFmtId="164"/>
    <dataField name=" New 9mEqv Outlay Oth" fld="126" baseField="0" baseItem="0" numFmtId="164"/>
    <dataField name=" Old # SR Tot" fld="113" baseField="0" baseItem="0" numFmtId="164"/>
    <dataField name=" Old 9mEqv Outlay SR" fld="127" baseField="0" baseItem="0" numFmtId="164"/>
    <dataField name=" New # SR Tot" fld="114" baseField="0" baseItem="0" numFmtId="164"/>
    <dataField name=" New 9mEqv Outlay SR" fld="128" baseField="0" baseItem="0" numFmtId="164"/>
    <dataField name=" Old # AR Tot" fld="115" baseField="0" baseItem="0" numFmtId="164"/>
    <dataField name=" Old 9mEqv Outlay AR" fld="129" baseField="0" baseItem="0" numFmtId="164"/>
    <dataField name=" New # AR Tot" fld="116" baseField="0" baseItem="0" numFmtId="164"/>
    <dataField name=" New 9mEqv Outlay AR" fld="130" baseField="0" baseItem="0" numFmtId="164"/>
  </dataFields>
  <formats count="172">
    <format dxfId="4348">
      <pivotArea type="all" dataOnly="0" outline="0" fieldPosition="0"/>
    </format>
    <format dxfId="4347">
      <pivotArea type="all" dataOnly="0" outline="0" fieldPosition="0"/>
    </format>
    <format dxfId="4346">
      <pivotArea collapsedLevelsAreSubtotals="1" fieldPosition="0">
        <references count="1">
          <reference field="0" count="1">
            <x v="9"/>
          </reference>
        </references>
      </pivotArea>
    </format>
    <format dxfId="4345">
      <pivotArea collapsedLevelsAreSubtotals="1" fieldPosition="0">
        <references count="2">
          <reference field="4294967294" count="26">
            <x v="0"/>
            <x v="1"/>
            <x v="2"/>
            <x v="3"/>
            <x v="4"/>
            <x v="5"/>
            <x v="6"/>
            <x v="7"/>
            <x v="8"/>
            <x v="9"/>
            <x v="10"/>
            <x v="11"/>
            <x v="12"/>
            <x v="13"/>
            <x v="14"/>
            <x v="15"/>
            <x v="16"/>
            <x v="17"/>
            <x v="18"/>
            <x v="19"/>
            <x v="20"/>
            <x v="21"/>
            <x v="22"/>
            <x v="23"/>
            <x v="24"/>
            <x v="26"/>
          </reference>
          <reference field="0" count="1" selected="0">
            <x v="9"/>
          </reference>
        </references>
      </pivotArea>
    </format>
    <format dxfId="4344">
      <pivotArea field="0" grandRow="1" outline="0" collapsedLevelsAreSubtotals="1" axis="axisRow" fieldPosition="0">
        <references count="1">
          <reference field="4294967294" count="26" selected="0">
            <x v="0"/>
            <x v="1"/>
            <x v="2"/>
            <x v="3"/>
            <x v="4"/>
            <x v="5"/>
            <x v="6"/>
            <x v="7"/>
            <x v="8"/>
            <x v="9"/>
            <x v="10"/>
            <x v="11"/>
            <x v="12"/>
            <x v="13"/>
            <x v="14"/>
            <x v="15"/>
            <x v="16"/>
            <x v="17"/>
            <x v="18"/>
            <x v="19"/>
            <x v="20"/>
            <x v="21"/>
            <x v="22"/>
            <x v="23"/>
            <x v="24"/>
            <x v="26"/>
          </reference>
        </references>
      </pivotArea>
    </format>
    <format dxfId="4343">
      <pivotArea dataOnly="0" outline="0" fieldPosition="0">
        <references count="1">
          <reference field="4294967294" count="1">
            <x v="5"/>
          </reference>
        </references>
      </pivotArea>
    </format>
    <format dxfId="4342">
      <pivotArea outline="0" collapsedLevelsAreSubtotals="1" fieldPosition="0"/>
    </format>
    <format dxfId="4341">
      <pivotArea field="131" type="button" dataOnly="0" labelOnly="1" outline="0" axis="axisCol" fieldPosition="0"/>
    </format>
    <format dxfId="4340">
      <pivotArea field="4" type="button" dataOnly="0" labelOnly="1" outline="0" axis="axisCol" fieldPosition="1"/>
    </format>
    <format dxfId="4339">
      <pivotArea type="topRight" dataOnly="0" labelOnly="1" outline="0" fieldPosition="0"/>
    </format>
    <format dxfId="4338">
      <pivotArea dataOnly="0" labelOnly="1" fieldPosition="0">
        <references count="1">
          <reference field="131" count="0"/>
        </references>
      </pivotArea>
    </format>
    <format dxfId="4337">
      <pivotArea dataOnly="0" labelOnly="1" fieldPosition="0">
        <references count="1">
          <reference field="131" count="0" defaultSubtotal="1"/>
        </references>
      </pivotArea>
    </format>
    <format dxfId="4336">
      <pivotArea dataOnly="0" labelOnly="1" fieldPosition="0">
        <references count="2">
          <reference field="4" count="6">
            <x v="0"/>
            <x v="1"/>
            <x v="2"/>
            <x v="3"/>
            <x v="4"/>
            <x v="5"/>
          </reference>
          <reference field="131" count="1" selected="0">
            <x v="0"/>
          </reference>
        </references>
      </pivotArea>
    </format>
    <format dxfId="4335">
      <pivotArea dataOnly="0" labelOnly="1" fieldPosition="0">
        <references count="2">
          <reference field="4" count="5">
            <x v="6"/>
            <x v="7"/>
            <x v="8"/>
            <x v="9"/>
            <x v="10"/>
          </reference>
          <reference field="131" count="1" selected="0">
            <x v="1"/>
          </reference>
        </references>
      </pivotArea>
    </format>
    <format dxfId="4334">
      <pivotArea dataOnly="0" labelOnly="1" fieldPosition="0">
        <references count="2">
          <reference field="4" count="2">
            <x v="11"/>
            <x v="12"/>
          </reference>
          <reference field="131" count="1" selected="0">
            <x v="2"/>
          </reference>
        </references>
      </pivotArea>
    </format>
    <format dxfId="4333">
      <pivotArea dataOnly="0" outline="0" fieldPosition="0">
        <references count="1">
          <reference field="4294967294" count="1">
            <x v="27"/>
          </reference>
        </references>
      </pivotArea>
    </format>
    <format dxfId="4332">
      <pivotArea field="0" dataOnly="0" labelOnly="1" grandRow="1" outline="0" axis="axisRow" fieldPosition="0">
        <references count="1">
          <reference field="4294967294" count="1" selected="0">
            <x v="0"/>
          </reference>
        </references>
      </pivotArea>
    </format>
    <format dxfId="4331">
      <pivotArea field="0" dataOnly="0" labelOnly="1" grandRow="1" outline="0" axis="axisRow" fieldPosition="0">
        <references count="1">
          <reference field="4294967294" count="1" selected="0">
            <x v="1"/>
          </reference>
        </references>
      </pivotArea>
    </format>
    <format dxfId="4330">
      <pivotArea field="0" dataOnly="0" labelOnly="1" grandRow="1" outline="0" axis="axisRow" fieldPosition="0">
        <references count="1">
          <reference field="4294967294" count="1" selected="0">
            <x v="2"/>
          </reference>
        </references>
      </pivotArea>
    </format>
    <format dxfId="4329">
      <pivotArea field="0" dataOnly="0" labelOnly="1" grandRow="1" outline="0" axis="axisRow" fieldPosition="0">
        <references count="1">
          <reference field="4294967294" count="1" selected="0">
            <x v="3"/>
          </reference>
        </references>
      </pivotArea>
    </format>
    <format dxfId="4328">
      <pivotArea field="0" dataOnly="0" labelOnly="1" grandRow="1" outline="0" axis="axisRow" fieldPosition="0">
        <references count="1">
          <reference field="4294967294" count="1" selected="0">
            <x v="4"/>
          </reference>
        </references>
      </pivotArea>
    </format>
    <format dxfId="4327">
      <pivotArea field="0" dataOnly="0" labelOnly="1" grandRow="1" outline="0" axis="axisRow" fieldPosition="0">
        <references count="1">
          <reference field="4294967294" count="1" selected="0">
            <x v="5"/>
          </reference>
        </references>
      </pivotArea>
    </format>
    <format dxfId="4326">
      <pivotArea field="0" dataOnly="0" labelOnly="1" grandRow="1" outline="0" axis="axisRow" fieldPosition="0">
        <references count="1">
          <reference field="4294967294" count="1" selected="0">
            <x v="6"/>
          </reference>
        </references>
      </pivotArea>
    </format>
    <format dxfId="4325">
      <pivotArea field="0" dataOnly="0" labelOnly="1" grandRow="1" outline="0" axis="axisRow" fieldPosition="0">
        <references count="1">
          <reference field="4294967294" count="1" selected="0">
            <x v="7"/>
          </reference>
        </references>
      </pivotArea>
    </format>
    <format dxfId="4324">
      <pivotArea field="0" dataOnly="0" labelOnly="1" grandRow="1" outline="0" axis="axisRow" fieldPosition="0">
        <references count="1">
          <reference field="4294967294" count="1" selected="0">
            <x v="8"/>
          </reference>
        </references>
      </pivotArea>
    </format>
    <format dxfId="4323">
      <pivotArea field="0" dataOnly="0" labelOnly="1" grandRow="1" outline="0" axis="axisRow" fieldPosition="0">
        <references count="1">
          <reference field="4294967294" count="1" selected="0">
            <x v="9"/>
          </reference>
        </references>
      </pivotArea>
    </format>
    <format dxfId="4322">
      <pivotArea field="0" dataOnly="0" labelOnly="1" grandRow="1" outline="0" axis="axisRow" fieldPosition="0">
        <references count="1">
          <reference field="4294967294" count="1" selected="0">
            <x v="10"/>
          </reference>
        </references>
      </pivotArea>
    </format>
    <format dxfId="4321">
      <pivotArea field="0" dataOnly="0" labelOnly="1" grandRow="1" outline="0" axis="axisRow" fieldPosition="0">
        <references count="1">
          <reference field="4294967294" count="1" selected="0">
            <x v="11"/>
          </reference>
        </references>
      </pivotArea>
    </format>
    <format dxfId="4320">
      <pivotArea field="0" dataOnly="0" labelOnly="1" grandRow="1" outline="0" axis="axisRow" fieldPosition="0">
        <references count="1">
          <reference field="4294967294" count="1" selected="0">
            <x v="12"/>
          </reference>
        </references>
      </pivotArea>
    </format>
    <format dxfId="4319">
      <pivotArea field="0" dataOnly="0" labelOnly="1" grandRow="1" outline="0" axis="axisRow" fieldPosition="0">
        <references count="1">
          <reference field="4294967294" count="1" selected="0">
            <x v="13"/>
          </reference>
        </references>
      </pivotArea>
    </format>
    <format dxfId="4318">
      <pivotArea field="0" dataOnly="0" labelOnly="1" grandRow="1" outline="0" axis="axisRow" fieldPosition="0">
        <references count="1">
          <reference field="4294967294" count="1" selected="0">
            <x v="14"/>
          </reference>
        </references>
      </pivotArea>
    </format>
    <format dxfId="4317">
      <pivotArea field="0" dataOnly="0" labelOnly="1" grandRow="1" outline="0" axis="axisRow" fieldPosition="0">
        <references count="1">
          <reference field="4294967294" count="1" selected="0">
            <x v="15"/>
          </reference>
        </references>
      </pivotArea>
    </format>
    <format dxfId="4316">
      <pivotArea field="0" dataOnly="0" labelOnly="1" grandRow="1" outline="0" axis="axisRow" fieldPosition="0">
        <references count="1">
          <reference field="4294967294" count="1" selected="0">
            <x v="16"/>
          </reference>
        </references>
      </pivotArea>
    </format>
    <format dxfId="4315">
      <pivotArea field="0" dataOnly="0" labelOnly="1" grandRow="1" outline="0" axis="axisRow" fieldPosition="0">
        <references count="1">
          <reference field="4294967294" count="1" selected="0">
            <x v="17"/>
          </reference>
        </references>
      </pivotArea>
    </format>
    <format dxfId="4314">
      <pivotArea field="0" dataOnly="0" labelOnly="1" grandRow="1" outline="0" axis="axisRow" fieldPosition="0">
        <references count="1">
          <reference field="4294967294" count="1" selected="0">
            <x v="18"/>
          </reference>
        </references>
      </pivotArea>
    </format>
    <format dxfId="4313">
      <pivotArea field="0" dataOnly="0" labelOnly="1" grandRow="1" outline="0" axis="axisRow" fieldPosition="0">
        <references count="1">
          <reference field="4294967294" count="1" selected="0">
            <x v="19"/>
          </reference>
        </references>
      </pivotArea>
    </format>
    <format dxfId="4312">
      <pivotArea field="0" dataOnly="0" labelOnly="1" grandRow="1" outline="0" axis="axisRow" fieldPosition="0">
        <references count="1">
          <reference field="4294967294" count="1" selected="0">
            <x v="20"/>
          </reference>
        </references>
      </pivotArea>
    </format>
    <format dxfId="4311">
      <pivotArea field="0" dataOnly="0" labelOnly="1" grandRow="1" outline="0" axis="axisRow" fieldPosition="0">
        <references count="1">
          <reference field="4294967294" count="1" selected="0">
            <x v="21"/>
          </reference>
        </references>
      </pivotArea>
    </format>
    <format dxfId="4310">
      <pivotArea field="0" dataOnly="0" labelOnly="1" grandRow="1" outline="0" axis="axisRow" fieldPosition="0">
        <references count="1">
          <reference field="4294967294" count="1" selected="0">
            <x v="22"/>
          </reference>
        </references>
      </pivotArea>
    </format>
    <format dxfId="4309">
      <pivotArea field="0" dataOnly="0" labelOnly="1" grandRow="1" outline="0" axis="axisRow" fieldPosition="0">
        <references count="1">
          <reference field="4294967294" count="1" selected="0">
            <x v="23"/>
          </reference>
        </references>
      </pivotArea>
    </format>
    <format dxfId="4308">
      <pivotArea field="0" dataOnly="0" labelOnly="1" grandRow="1" outline="0" axis="axisRow" fieldPosition="0">
        <references count="1">
          <reference field="4294967294" count="1" selected="0">
            <x v="24"/>
          </reference>
        </references>
      </pivotArea>
    </format>
    <format dxfId="4307">
      <pivotArea field="0" dataOnly="0" labelOnly="1" grandRow="1" outline="0" axis="axisRow" fieldPosition="0">
        <references count="1">
          <reference field="4294967294" count="1" selected="0">
            <x v="25"/>
          </reference>
        </references>
      </pivotArea>
    </format>
    <format dxfId="4306">
      <pivotArea field="0" dataOnly="0" labelOnly="1" grandRow="1" outline="0" axis="axisRow" fieldPosition="0">
        <references count="1">
          <reference field="4294967294" count="1" selected="0">
            <x v="26"/>
          </reference>
        </references>
      </pivotArea>
    </format>
    <format dxfId="4305">
      <pivotArea field="0" dataOnly="0" labelOnly="1" grandRow="1" outline="0" axis="axisRow" fieldPosition="0">
        <references count="1">
          <reference field="4294967294" count="1" selected="0">
            <x v="27"/>
          </reference>
        </references>
      </pivotArea>
    </format>
    <format dxfId="4304">
      <pivotArea field="0" dataOnly="0" grandRow="1" axis="axisRow" fieldPosition="0">
        <references count="1">
          <reference field="4294967294" count="1" selected="0">
            <x v="1"/>
          </reference>
        </references>
      </pivotArea>
    </format>
    <format dxfId="4303">
      <pivotArea field="0" dataOnly="0" grandRow="1" axis="axisRow" fieldPosition="0">
        <references count="1">
          <reference field="4294967294" count="1" selected="0">
            <x v="3"/>
          </reference>
        </references>
      </pivotArea>
    </format>
    <format dxfId="4302">
      <pivotArea field="0" dataOnly="0" grandRow="1" axis="axisRow" fieldPosition="0">
        <references count="1">
          <reference field="4294967294" count="1" selected="0">
            <x v="5"/>
          </reference>
        </references>
      </pivotArea>
    </format>
    <format dxfId="4301">
      <pivotArea field="0" dataOnly="0" grandRow="1" axis="axisRow" fieldPosition="0">
        <references count="1">
          <reference field="4294967294" count="1" selected="0">
            <x v="6"/>
          </reference>
        </references>
      </pivotArea>
    </format>
    <format dxfId="4300">
      <pivotArea field="0" dataOnly="0" grandRow="1" axis="axisRow" fieldPosition="0">
        <references count="1">
          <reference field="4294967294" count="1" selected="0">
            <x v="7"/>
          </reference>
        </references>
      </pivotArea>
    </format>
    <format dxfId="4299">
      <pivotArea field="0" grandRow="1" outline="0" collapsedLevelsAreSubtotals="1" axis="axisRow" fieldPosition="0">
        <references count="1">
          <reference field="4294967294" count="7" selected="0">
            <x v="6"/>
            <x v="7"/>
            <x v="8"/>
            <x v="9"/>
            <x v="10"/>
            <x v="11"/>
            <x v="12"/>
          </reference>
        </references>
      </pivotArea>
    </format>
    <format dxfId="4298">
      <pivotArea field="0" grandRow="1" outline="0" collapsedLevelsAreSubtotals="1" axis="axisRow" fieldPosition="0">
        <references count="1">
          <reference field="4294967294" count="1" selected="0">
            <x v="7"/>
          </reference>
        </references>
      </pivotArea>
    </format>
    <format dxfId="4297">
      <pivotArea field="0" dataOnly="0" labelOnly="1" grandRow="1" outline="0" axis="axisRow" fieldPosition="0">
        <references count="1">
          <reference field="4294967294" count="1" selected="0">
            <x v="0"/>
          </reference>
        </references>
      </pivotArea>
    </format>
    <format dxfId="4296">
      <pivotArea field="0" dataOnly="0" labelOnly="1" grandRow="1" outline="0" axis="axisRow" fieldPosition="0">
        <references count="1">
          <reference field="4294967294" count="1" selected="0">
            <x v="1"/>
          </reference>
        </references>
      </pivotArea>
    </format>
    <format dxfId="4295">
      <pivotArea field="0" dataOnly="0" labelOnly="1" grandRow="1" outline="0" axis="axisRow" fieldPosition="0">
        <references count="1">
          <reference field="4294967294" count="1" selected="0">
            <x v="2"/>
          </reference>
        </references>
      </pivotArea>
    </format>
    <format dxfId="4294">
      <pivotArea field="0" dataOnly="0" labelOnly="1" grandRow="1" outline="0" axis="axisRow" fieldPosition="0">
        <references count="1">
          <reference field="4294967294" count="1" selected="0">
            <x v="3"/>
          </reference>
        </references>
      </pivotArea>
    </format>
    <format dxfId="4293">
      <pivotArea field="0" dataOnly="0" labelOnly="1" grandRow="1" outline="0" axis="axisRow" fieldPosition="0">
        <references count="1">
          <reference field="4294967294" count="1" selected="0">
            <x v="4"/>
          </reference>
        </references>
      </pivotArea>
    </format>
    <format dxfId="4292">
      <pivotArea field="0" dataOnly="0" labelOnly="1" grandRow="1" outline="0" axis="axisRow" fieldPosition="0">
        <references count="1">
          <reference field="4294967294" count="1" selected="0">
            <x v="5"/>
          </reference>
        </references>
      </pivotArea>
    </format>
    <format dxfId="4291">
      <pivotArea field="0" dataOnly="0" labelOnly="1" grandRow="1" outline="0" axis="axisRow" fieldPosition="0">
        <references count="1">
          <reference field="4294967294" count="1" selected="0">
            <x v="6"/>
          </reference>
        </references>
      </pivotArea>
    </format>
    <format dxfId="4290">
      <pivotArea field="0" dataOnly="0" labelOnly="1" grandRow="1" outline="0" axis="axisRow" fieldPosition="0">
        <references count="1">
          <reference field="4294967294" count="1" selected="0">
            <x v="7"/>
          </reference>
        </references>
      </pivotArea>
    </format>
    <format dxfId="4289">
      <pivotArea field="0" dataOnly="0" labelOnly="1" grandRow="1" outline="0" axis="axisRow" fieldPosition="0">
        <references count="1">
          <reference field="4294967294" count="1" selected="0">
            <x v="8"/>
          </reference>
        </references>
      </pivotArea>
    </format>
    <format dxfId="4288">
      <pivotArea field="0" dataOnly="0" labelOnly="1" grandRow="1" outline="0" axis="axisRow" fieldPosition="0">
        <references count="1">
          <reference field="4294967294" count="1" selected="0">
            <x v="9"/>
          </reference>
        </references>
      </pivotArea>
    </format>
    <format dxfId="4287">
      <pivotArea field="0" dataOnly="0" labelOnly="1" grandRow="1" outline="0" axis="axisRow" fieldPosition="0">
        <references count="1">
          <reference field="4294967294" count="1" selected="0">
            <x v="10"/>
          </reference>
        </references>
      </pivotArea>
    </format>
    <format dxfId="4286">
      <pivotArea field="0" dataOnly="0" labelOnly="1" grandRow="1" outline="0" axis="axisRow" fieldPosition="0">
        <references count="1">
          <reference field="4294967294" count="1" selected="0">
            <x v="11"/>
          </reference>
        </references>
      </pivotArea>
    </format>
    <format dxfId="4285">
      <pivotArea field="0" dataOnly="0" labelOnly="1" grandRow="1" outline="0" axis="axisRow" fieldPosition="0">
        <references count="1">
          <reference field="4294967294" count="1" selected="0">
            <x v="12"/>
          </reference>
        </references>
      </pivotArea>
    </format>
    <format dxfId="4284">
      <pivotArea field="0" dataOnly="0" labelOnly="1" grandRow="1" outline="0" axis="axisRow" fieldPosition="0">
        <references count="1">
          <reference field="4294967294" count="1" selected="0">
            <x v="13"/>
          </reference>
        </references>
      </pivotArea>
    </format>
    <format dxfId="4283">
      <pivotArea field="0" dataOnly="0" labelOnly="1" grandRow="1" outline="0" axis="axisRow" fieldPosition="0">
        <references count="1">
          <reference field="4294967294" count="1" selected="0">
            <x v="14"/>
          </reference>
        </references>
      </pivotArea>
    </format>
    <format dxfId="4282">
      <pivotArea field="0" dataOnly="0" labelOnly="1" grandRow="1" outline="0" axis="axisRow" fieldPosition="0">
        <references count="1">
          <reference field="4294967294" count="1" selected="0">
            <x v="15"/>
          </reference>
        </references>
      </pivotArea>
    </format>
    <format dxfId="4281">
      <pivotArea field="0" dataOnly="0" labelOnly="1" grandRow="1" outline="0" axis="axisRow" fieldPosition="0">
        <references count="1">
          <reference field="4294967294" count="1" selected="0">
            <x v="16"/>
          </reference>
        </references>
      </pivotArea>
    </format>
    <format dxfId="4280">
      <pivotArea field="0" dataOnly="0" labelOnly="1" grandRow="1" outline="0" axis="axisRow" fieldPosition="0">
        <references count="1">
          <reference field="4294967294" count="1" selected="0">
            <x v="17"/>
          </reference>
        </references>
      </pivotArea>
    </format>
    <format dxfId="4279">
      <pivotArea field="0" dataOnly="0" labelOnly="1" grandRow="1" outline="0" axis="axisRow" fieldPosition="0">
        <references count="1">
          <reference field="4294967294" count="1" selected="0">
            <x v="18"/>
          </reference>
        </references>
      </pivotArea>
    </format>
    <format dxfId="4278">
      <pivotArea field="0" dataOnly="0" labelOnly="1" grandRow="1" outline="0" axis="axisRow" fieldPosition="0">
        <references count="1">
          <reference field="4294967294" count="1" selected="0">
            <x v="19"/>
          </reference>
        </references>
      </pivotArea>
    </format>
    <format dxfId="4277">
      <pivotArea field="0" dataOnly="0" labelOnly="1" grandRow="1" outline="0" axis="axisRow" fieldPosition="0">
        <references count="1">
          <reference field="4294967294" count="1" selected="0">
            <x v="20"/>
          </reference>
        </references>
      </pivotArea>
    </format>
    <format dxfId="4276">
      <pivotArea field="0" dataOnly="0" labelOnly="1" grandRow="1" outline="0" axis="axisRow" fieldPosition="0">
        <references count="1">
          <reference field="4294967294" count="1" selected="0">
            <x v="21"/>
          </reference>
        </references>
      </pivotArea>
    </format>
    <format dxfId="4275">
      <pivotArea field="0" dataOnly="0" labelOnly="1" grandRow="1" outline="0" axis="axisRow" fieldPosition="0">
        <references count="1">
          <reference field="4294967294" count="1" selected="0">
            <x v="22"/>
          </reference>
        </references>
      </pivotArea>
    </format>
    <format dxfId="4274">
      <pivotArea field="0" dataOnly="0" labelOnly="1" grandRow="1" outline="0" axis="axisRow" fieldPosition="0">
        <references count="1">
          <reference field="4294967294" count="1" selected="0">
            <x v="23"/>
          </reference>
        </references>
      </pivotArea>
    </format>
    <format dxfId="4273">
      <pivotArea field="0" dataOnly="0" labelOnly="1" grandRow="1" outline="0" axis="axisRow" fieldPosition="0">
        <references count="1">
          <reference field="4294967294" count="1" selected="0">
            <x v="24"/>
          </reference>
        </references>
      </pivotArea>
    </format>
    <format dxfId="4272">
      <pivotArea field="0" dataOnly="0" labelOnly="1" grandRow="1" outline="0" axis="axisRow" fieldPosition="0">
        <references count="1">
          <reference field="4294967294" count="1" selected="0">
            <x v="25"/>
          </reference>
        </references>
      </pivotArea>
    </format>
    <format dxfId="4271">
      <pivotArea field="0" dataOnly="0" labelOnly="1" grandRow="1" outline="0" axis="axisRow" fieldPosition="0">
        <references count="1">
          <reference field="4294967294" count="1" selected="0">
            <x v="26"/>
          </reference>
        </references>
      </pivotArea>
    </format>
    <format dxfId="4270">
      <pivotArea field="0" dataOnly="0" labelOnly="1" grandRow="1" outline="0" axis="axisRow" fieldPosition="0">
        <references count="1">
          <reference field="4294967294" count="1" selected="0">
            <x v="27"/>
          </reference>
        </references>
      </pivotArea>
    </format>
    <format dxfId="4269">
      <pivotArea field="0" dataOnly="0" grandRow="1" axis="axisRow" fieldPosition="0">
        <references count="1">
          <reference field="4294967294" count="1" selected="0">
            <x v="9"/>
          </reference>
        </references>
      </pivotArea>
    </format>
    <format dxfId="4268">
      <pivotArea field="0" dataOnly="0" grandRow="1" axis="axisRow" fieldPosition="0">
        <references count="1">
          <reference field="4294967294" count="1" selected="0">
            <x v="11"/>
          </reference>
        </references>
      </pivotArea>
    </format>
    <format dxfId="4267">
      <pivotArea field="0" dataOnly="0" grandRow="1" axis="axisRow" fieldPosition="0">
        <references count="1">
          <reference field="4294967294" count="1" selected="0">
            <x v="13"/>
          </reference>
        </references>
      </pivotArea>
    </format>
    <format dxfId="4266">
      <pivotArea field="0" dataOnly="0" grandRow="1" axis="axisRow" fieldPosition="0">
        <references count="1">
          <reference field="4294967294" count="1" selected="0">
            <x v="15"/>
          </reference>
        </references>
      </pivotArea>
    </format>
    <format dxfId="4265">
      <pivotArea field="0" dataOnly="0" grandRow="1" axis="axisRow" fieldPosition="0">
        <references count="1">
          <reference field="4294967294" count="1" selected="0">
            <x v="17"/>
          </reference>
        </references>
      </pivotArea>
    </format>
    <format dxfId="4264">
      <pivotArea field="0" dataOnly="0" grandRow="1" axis="axisRow" fieldPosition="0">
        <references count="1">
          <reference field="4294967294" count="1" selected="0">
            <x v="19"/>
          </reference>
        </references>
      </pivotArea>
    </format>
    <format dxfId="4263">
      <pivotArea field="0" dataOnly="0" grandRow="1" axis="axisRow" fieldPosition="0">
        <references count="1">
          <reference field="4294967294" count="1" selected="0">
            <x v="21"/>
          </reference>
        </references>
      </pivotArea>
    </format>
    <format dxfId="4262">
      <pivotArea field="0" dataOnly="0" grandRow="1" axis="axisRow" fieldPosition="0">
        <references count="1">
          <reference field="4294967294" count="1" selected="0">
            <x v="23"/>
          </reference>
        </references>
      </pivotArea>
    </format>
    <format dxfId="4261">
      <pivotArea field="0" dataOnly="0" grandRow="1" axis="axisRow" fieldPosition="0">
        <references count="1">
          <reference field="4294967294" count="1" selected="0">
            <x v="25"/>
          </reference>
        </references>
      </pivotArea>
    </format>
    <format dxfId="4260">
      <pivotArea field="0" dataOnly="0" grandRow="1" axis="axisRow" fieldPosition="0">
        <references count="1">
          <reference field="4294967294" count="1" selected="0">
            <x v="27"/>
          </reference>
        </references>
      </pivotArea>
    </format>
    <format dxfId="4259">
      <pivotArea field="0" dataOnly="0" grandRow="1" axis="axisRow" fieldPosition="0">
        <references count="1">
          <reference field="4294967294" count="28" selected="0">
            <x v="0"/>
            <x v="1"/>
            <x v="2"/>
            <x v="3"/>
            <x v="4"/>
            <x v="5"/>
            <x v="6"/>
            <x v="7"/>
            <x v="8"/>
            <x v="9"/>
            <x v="10"/>
            <x v="11"/>
            <x v="12"/>
            <x v="13"/>
            <x v="14"/>
            <x v="15"/>
            <x v="16"/>
            <x v="17"/>
            <x v="18"/>
            <x v="19"/>
            <x v="20"/>
            <x v="21"/>
            <x v="22"/>
            <x v="23"/>
            <x v="24"/>
            <x v="25"/>
            <x v="26"/>
            <x v="27"/>
          </reference>
        </references>
      </pivotArea>
    </format>
    <format dxfId="4258">
      <pivotArea collapsedLevelsAreSubtotals="1" fieldPosition="0">
        <references count="2">
          <reference field="4294967294" count="1">
            <x v="1"/>
          </reference>
          <reference field="0" count="1" selected="0">
            <x v="0"/>
          </reference>
        </references>
      </pivotArea>
    </format>
    <format dxfId="4257">
      <pivotArea dataOnly="0" labelOnly="1" outline="0" fieldPosition="0">
        <references count="2">
          <reference field="4294967294" count="1">
            <x v="1"/>
          </reference>
          <reference field="0" count="1" selected="0">
            <x v="0"/>
          </reference>
        </references>
      </pivotArea>
    </format>
    <format dxfId="4256">
      <pivotArea field="0" dataOnly="0" labelOnly="1" grandRow="1" outline="0" axis="axisRow" fieldPosition="0">
        <references count="1">
          <reference field="4294967294" count="1" selected="0">
            <x v="0"/>
          </reference>
        </references>
      </pivotArea>
    </format>
    <format dxfId="4255">
      <pivotArea field="0" dataOnly="0" labelOnly="1" grandRow="1" outline="0" axis="axisRow" fieldPosition="0">
        <references count="1">
          <reference field="4294967294" count="1" selected="0">
            <x v="1"/>
          </reference>
        </references>
      </pivotArea>
    </format>
    <format dxfId="4254">
      <pivotArea field="0" dataOnly="0" labelOnly="1" grandRow="1" outline="0" axis="axisRow" fieldPosition="0">
        <references count="1">
          <reference field="4294967294" count="1" selected="0">
            <x v="2"/>
          </reference>
        </references>
      </pivotArea>
    </format>
    <format dxfId="4253">
      <pivotArea field="0" dataOnly="0" labelOnly="1" grandRow="1" outline="0" axis="axisRow" fieldPosition="0">
        <references count="1">
          <reference field="4294967294" count="1" selected="0">
            <x v="3"/>
          </reference>
        </references>
      </pivotArea>
    </format>
    <format dxfId="4252">
      <pivotArea field="0" dataOnly="0" labelOnly="1" grandRow="1" outline="0" axis="axisRow" fieldPosition="0">
        <references count="1">
          <reference field="4294967294" count="1" selected="0">
            <x v="4"/>
          </reference>
        </references>
      </pivotArea>
    </format>
    <format dxfId="4251">
      <pivotArea field="0" dataOnly="0" labelOnly="1" grandRow="1" outline="0" axis="axisRow" fieldPosition="0">
        <references count="1">
          <reference field="4294967294" count="1" selected="0">
            <x v="5"/>
          </reference>
        </references>
      </pivotArea>
    </format>
    <format dxfId="4250">
      <pivotArea field="0" dataOnly="0" labelOnly="1" grandRow="1" outline="0" axis="axisRow" fieldPosition="0">
        <references count="1">
          <reference field="4294967294" count="1" selected="0">
            <x v="6"/>
          </reference>
        </references>
      </pivotArea>
    </format>
    <format dxfId="4249">
      <pivotArea field="0" dataOnly="0" labelOnly="1" grandRow="1" outline="0" axis="axisRow" fieldPosition="0">
        <references count="1">
          <reference field="4294967294" count="1" selected="0">
            <x v="7"/>
          </reference>
        </references>
      </pivotArea>
    </format>
    <format dxfId="4248">
      <pivotArea field="0" dataOnly="0" labelOnly="1" grandRow="1" outline="0" axis="axisRow" fieldPosition="0">
        <references count="1">
          <reference field="4294967294" count="1" selected="0">
            <x v="8"/>
          </reference>
        </references>
      </pivotArea>
    </format>
    <format dxfId="4247">
      <pivotArea field="0" dataOnly="0" labelOnly="1" grandRow="1" outline="0" axis="axisRow" fieldPosition="0">
        <references count="1">
          <reference field="4294967294" count="1" selected="0">
            <x v="9"/>
          </reference>
        </references>
      </pivotArea>
    </format>
    <format dxfId="4246">
      <pivotArea field="0" dataOnly="0" labelOnly="1" grandRow="1" outline="0" axis="axisRow" fieldPosition="0">
        <references count="1">
          <reference field="4294967294" count="1" selected="0">
            <x v="10"/>
          </reference>
        </references>
      </pivotArea>
    </format>
    <format dxfId="4245">
      <pivotArea field="0" dataOnly="0" labelOnly="1" grandRow="1" outline="0" axis="axisRow" fieldPosition="0">
        <references count="1">
          <reference field="4294967294" count="1" selected="0">
            <x v="11"/>
          </reference>
        </references>
      </pivotArea>
    </format>
    <format dxfId="4244">
      <pivotArea field="0" dataOnly="0" labelOnly="1" grandRow="1" outline="0" axis="axisRow" fieldPosition="0">
        <references count="1">
          <reference field="4294967294" count="1" selected="0">
            <x v="12"/>
          </reference>
        </references>
      </pivotArea>
    </format>
    <format dxfId="4243">
      <pivotArea field="0" dataOnly="0" labelOnly="1" grandRow="1" outline="0" axis="axisRow" fieldPosition="0">
        <references count="1">
          <reference field="4294967294" count="1" selected="0">
            <x v="13"/>
          </reference>
        </references>
      </pivotArea>
    </format>
    <format dxfId="4242">
      <pivotArea field="0" dataOnly="0" labelOnly="1" grandRow="1" outline="0" axis="axisRow" fieldPosition="0">
        <references count="1">
          <reference field="4294967294" count="1" selected="0">
            <x v="14"/>
          </reference>
        </references>
      </pivotArea>
    </format>
    <format dxfId="4241">
      <pivotArea field="0" dataOnly="0" labelOnly="1" grandRow="1" outline="0" axis="axisRow" fieldPosition="0">
        <references count="1">
          <reference field="4294967294" count="1" selected="0">
            <x v="15"/>
          </reference>
        </references>
      </pivotArea>
    </format>
    <format dxfId="4240">
      <pivotArea field="0" dataOnly="0" labelOnly="1" grandRow="1" outline="0" axis="axisRow" fieldPosition="0">
        <references count="1">
          <reference field="4294967294" count="1" selected="0">
            <x v="16"/>
          </reference>
        </references>
      </pivotArea>
    </format>
    <format dxfId="4239">
      <pivotArea field="0" dataOnly="0" labelOnly="1" grandRow="1" outline="0" axis="axisRow" fieldPosition="0">
        <references count="1">
          <reference field="4294967294" count="1" selected="0">
            <x v="17"/>
          </reference>
        </references>
      </pivotArea>
    </format>
    <format dxfId="4238">
      <pivotArea field="0" dataOnly="0" labelOnly="1" grandRow="1" outline="0" axis="axisRow" fieldPosition="0">
        <references count="1">
          <reference field="4294967294" count="1" selected="0">
            <x v="18"/>
          </reference>
        </references>
      </pivotArea>
    </format>
    <format dxfId="4237">
      <pivotArea field="0" dataOnly="0" labelOnly="1" grandRow="1" outline="0" axis="axisRow" fieldPosition="0">
        <references count="1">
          <reference field="4294967294" count="1" selected="0">
            <x v="19"/>
          </reference>
        </references>
      </pivotArea>
    </format>
    <format dxfId="4236">
      <pivotArea field="0" dataOnly="0" labelOnly="1" grandRow="1" outline="0" axis="axisRow" fieldPosition="0">
        <references count="1">
          <reference field="4294967294" count="1" selected="0">
            <x v="20"/>
          </reference>
        </references>
      </pivotArea>
    </format>
    <format dxfId="4235">
      <pivotArea field="0" dataOnly="0" labelOnly="1" grandRow="1" outline="0" axis="axisRow" fieldPosition="0">
        <references count="1">
          <reference field="4294967294" count="1" selected="0">
            <x v="21"/>
          </reference>
        </references>
      </pivotArea>
    </format>
    <format dxfId="4234">
      <pivotArea field="0" dataOnly="0" labelOnly="1" grandRow="1" outline="0" axis="axisRow" fieldPosition="0">
        <references count="1">
          <reference field="4294967294" count="1" selected="0">
            <x v="22"/>
          </reference>
        </references>
      </pivotArea>
    </format>
    <format dxfId="4233">
      <pivotArea field="0" dataOnly="0" labelOnly="1" grandRow="1" outline="0" axis="axisRow" fieldPosition="0">
        <references count="1">
          <reference field="4294967294" count="1" selected="0">
            <x v="23"/>
          </reference>
        </references>
      </pivotArea>
    </format>
    <format dxfId="4232">
      <pivotArea field="0" dataOnly="0" labelOnly="1" grandRow="1" outline="0" axis="axisRow" fieldPosition="0">
        <references count="1">
          <reference field="4294967294" count="1" selected="0">
            <x v="24"/>
          </reference>
        </references>
      </pivotArea>
    </format>
    <format dxfId="4231">
      <pivotArea field="0" dataOnly="0" labelOnly="1" grandRow="1" outline="0" axis="axisRow" fieldPosition="0">
        <references count="1">
          <reference field="4294967294" count="1" selected="0">
            <x v="25"/>
          </reference>
        </references>
      </pivotArea>
    </format>
    <format dxfId="4230">
      <pivotArea field="0" dataOnly="0" labelOnly="1" grandRow="1" outline="0" axis="axisRow" fieldPosition="0">
        <references count="1">
          <reference field="4294967294" count="1" selected="0">
            <x v="26"/>
          </reference>
        </references>
      </pivotArea>
    </format>
    <format dxfId="4229">
      <pivotArea field="0" dataOnly="0" labelOnly="1" grandRow="1" outline="0" axis="axisRow" fieldPosition="0">
        <references count="1">
          <reference field="4294967294" count="1" selected="0">
            <x v="27"/>
          </reference>
        </references>
      </pivotArea>
    </format>
    <format dxfId="4228">
      <pivotArea field="0" dataOnly="0" labelOnly="1" grandRow="1" outline="0" axis="axisRow" fieldPosition="0">
        <references count="1">
          <reference field="4294967294" count="1" selected="0">
            <x v="0"/>
          </reference>
        </references>
      </pivotArea>
    </format>
    <format dxfId="4227">
      <pivotArea field="0" dataOnly="0" labelOnly="1" grandRow="1" outline="0" axis="axisRow" fieldPosition="0">
        <references count="1">
          <reference field="4294967294" count="1" selected="0">
            <x v="1"/>
          </reference>
        </references>
      </pivotArea>
    </format>
    <format dxfId="4226">
      <pivotArea field="0" dataOnly="0" labelOnly="1" grandRow="1" outline="0" axis="axisRow" fieldPosition="0">
        <references count="1">
          <reference field="4294967294" count="1" selected="0">
            <x v="2"/>
          </reference>
        </references>
      </pivotArea>
    </format>
    <format dxfId="4225">
      <pivotArea field="0" dataOnly="0" labelOnly="1" grandRow="1" outline="0" axis="axisRow" fieldPosition="0">
        <references count="1">
          <reference field="4294967294" count="1" selected="0">
            <x v="3"/>
          </reference>
        </references>
      </pivotArea>
    </format>
    <format dxfId="4224">
      <pivotArea field="0" dataOnly="0" labelOnly="1" grandRow="1" outline="0" axis="axisRow" fieldPosition="0">
        <references count="1">
          <reference field="4294967294" count="1" selected="0">
            <x v="4"/>
          </reference>
        </references>
      </pivotArea>
    </format>
    <format dxfId="4223">
      <pivotArea field="0" dataOnly="0" labelOnly="1" grandRow="1" outline="0" axis="axisRow" fieldPosition="0">
        <references count="1">
          <reference field="4294967294" count="1" selected="0">
            <x v="5"/>
          </reference>
        </references>
      </pivotArea>
    </format>
    <format dxfId="4222">
      <pivotArea field="0" dataOnly="0" labelOnly="1" grandRow="1" outline="0" axis="axisRow" fieldPosition="0">
        <references count="1">
          <reference field="4294967294" count="1" selected="0">
            <x v="6"/>
          </reference>
        </references>
      </pivotArea>
    </format>
    <format dxfId="4221">
      <pivotArea field="0" dataOnly="0" labelOnly="1" grandRow="1" outline="0" axis="axisRow" fieldPosition="0">
        <references count="1">
          <reference field="4294967294" count="1" selected="0">
            <x v="7"/>
          </reference>
        </references>
      </pivotArea>
    </format>
    <format dxfId="4220">
      <pivotArea field="0" dataOnly="0" labelOnly="1" grandRow="1" outline="0" axis="axisRow" fieldPosition="0">
        <references count="1">
          <reference field="4294967294" count="1" selected="0">
            <x v="8"/>
          </reference>
        </references>
      </pivotArea>
    </format>
    <format dxfId="4219">
      <pivotArea field="0" dataOnly="0" labelOnly="1" grandRow="1" outline="0" axis="axisRow" fieldPosition="0">
        <references count="1">
          <reference field="4294967294" count="1" selected="0">
            <x v="9"/>
          </reference>
        </references>
      </pivotArea>
    </format>
    <format dxfId="4218">
      <pivotArea field="0" dataOnly="0" labelOnly="1" grandRow="1" outline="0" axis="axisRow" fieldPosition="0">
        <references count="1">
          <reference field="4294967294" count="1" selected="0">
            <x v="10"/>
          </reference>
        </references>
      </pivotArea>
    </format>
    <format dxfId="4217">
      <pivotArea field="0" dataOnly="0" labelOnly="1" grandRow="1" outline="0" axis="axisRow" fieldPosition="0">
        <references count="1">
          <reference field="4294967294" count="1" selected="0">
            <x v="11"/>
          </reference>
        </references>
      </pivotArea>
    </format>
    <format dxfId="4216">
      <pivotArea field="0" dataOnly="0" labelOnly="1" grandRow="1" outline="0" axis="axisRow" fieldPosition="0">
        <references count="1">
          <reference field="4294967294" count="1" selected="0">
            <x v="12"/>
          </reference>
        </references>
      </pivotArea>
    </format>
    <format dxfId="4215">
      <pivotArea field="0" dataOnly="0" labelOnly="1" grandRow="1" outline="0" axis="axisRow" fieldPosition="0">
        <references count="1">
          <reference field="4294967294" count="1" selected="0">
            <x v="13"/>
          </reference>
        </references>
      </pivotArea>
    </format>
    <format dxfId="4214">
      <pivotArea field="0" dataOnly="0" labelOnly="1" grandRow="1" outline="0" axis="axisRow" fieldPosition="0">
        <references count="1">
          <reference field="4294967294" count="1" selected="0">
            <x v="14"/>
          </reference>
        </references>
      </pivotArea>
    </format>
    <format dxfId="4213">
      <pivotArea field="0" dataOnly="0" labelOnly="1" grandRow="1" outline="0" axis="axisRow" fieldPosition="0">
        <references count="1">
          <reference field="4294967294" count="1" selected="0">
            <x v="15"/>
          </reference>
        </references>
      </pivotArea>
    </format>
    <format dxfId="4212">
      <pivotArea field="0" dataOnly="0" labelOnly="1" grandRow="1" outline="0" axis="axisRow" fieldPosition="0">
        <references count="1">
          <reference field="4294967294" count="1" selected="0">
            <x v="16"/>
          </reference>
        </references>
      </pivotArea>
    </format>
    <format dxfId="4211">
      <pivotArea field="0" dataOnly="0" labelOnly="1" grandRow="1" outline="0" axis="axisRow" fieldPosition="0">
        <references count="1">
          <reference field="4294967294" count="1" selected="0">
            <x v="17"/>
          </reference>
        </references>
      </pivotArea>
    </format>
    <format dxfId="4210">
      <pivotArea field="0" dataOnly="0" labelOnly="1" grandRow="1" outline="0" axis="axisRow" fieldPosition="0">
        <references count="1">
          <reference field="4294967294" count="1" selected="0">
            <x v="18"/>
          </reference>
        </references>
      </pivotArea>
    </format>
    <format dxfId="4209">
      <pivotArea field="0" dataOnly="0" labelOnly="1" grandRow="1" outline="0" axis="axisRow" fieldPosition="0">
        <references count="1">
          <reference field="4294967294" count="1" selected="0">
            <x v="19"/>
          </reference>
        </references>
      </pivotArea>
    </format>
    <format dxfId="4208">
      <pivotArea field="0" dataOnly="0" labelOnly="1" grandRow="1" outline="0" axis="axisRow" fieldPosition="0">
        <references count="1">
          <reference field="4294967294" count="1" selected="0">
            <x v="20"/>
          </reference>
        </references>
      </pivotArea>
    </format>
    <format dxfId="4207">
      <pivotArea field="0" dataOnly="0" labelOnly="1" grandRow="1" outline="0" axis="axisRow" fieldPosition="0">
        <references count="1">
          <reference field="4294967294" count="1" selected="0">
            <x v="21"/>
          </reference>
        </references>
      </pivotArea>
    </format>
    <format dxfId="4206">
      <pivotArea field="0" dataOnly="0" labelOnly="1" grandRow="1" outline="0" axis="axisRow" fieldPosition="0">
        <references count="1">
          <reference field="4294967294" count="1" selected="0">
            <x v="22"/>
          </reference>
        </references>
      </pivotArea>
    </format>
    <format dxfId="4205">
      <pivotArea field="0" dataOnly="0" labelOnly="1" grandRow="1" outline="0" axis="axisRow" fieldPosition="0">
        <references count="1">
          <reference field="4294967294" count="1" selected="0">
            <x v="23"/>
          </reference>
        </references>
      </pivotArea>
    </format>
    <format dxfId="4204">
      <pivotArea field="0" dataOnly="0" labelOnly="1" grandRow="1" outline="0" axis="axisRow" fieldPosition="0">
        <references count="1">
          <reference field="4294967294" count="1" selected="0">
            <x v="24"/>
          </reference>
        </references>
      </pivotArea>
    </format>
    <format dxfId="4203">
      <pivotArea field="0" dataOnly="0" labelOnly="1" grandRow="1" outline="0" axis="axisRow" fieldPosition="0">
        <references count="1">
          <reference field="4294967294" count="1" selected="0">
            <x v="25"/>
          </reference>
        </references>
      </pivotArea>
    </format>
    <format dxfId="4202">
      <pivotArea field="0" dataOnly="0" labelOnly="1" grandRow="1" outline="0" axis="axisRow" fieldPosition="0">
        <references count="1">
          <reference field="4294967294" count="1" selected="0">
            <x v="26"/>
          </reference>
        </references>
      </pivotArea>
    </format>
    <format dxfId="4201">
      <pivotArea field="0" dataOnly="0" labelOnly="1" grandRow="1" outline="0" axis="axisRow" fieldPosition="0">
        <references count="1">
          <reference field="4294967294" count="1" selected="0">
            <x v="27"/>
          </reference>
        </references>
      </pivotArea>
    </format>
    <format dxfId="4200">
      <pivotArea collapsedLevelsAreSubtotals="1" fieldPosition="0">
        <references count="4">
          <reference field="4294967294" count="1">
            <x v="21"/>
          </reference>
          <reference field="0" count="1" selected="0">
            <x v="9"/>
          </reference>
          <reference field="4" count="1" selected="0">
            <x v="7"/>
          </reference>
          <reference field="131" count="1" selected="0">
            <x v="1"/>
          </reference>
        </references>
      </pivotArea>
    </format>
    <format dxfId="4199">
      <pivotArea collapsedLevelsAreSubtotals="1" fieldPosition="0">
        <references count="4">
          <reference field="4294967294" count="1">
            <x v="15"/>
          </reference>
          <reference field="0" count="1" selected="0">
            <x v="7"/>
          </reference>
          <reference field="4" count="1" selected="0">
            <x v="5"/>
          </reference>
          <reference field="131" count="1" selected="0">
            <x v="0"/>
          </reference>
        </references>
      </pivotArea>
    </format>
    <format dxfId="4198">
      <pivotArea collapsedLevelsAreSubtotals="1" fieldPosition="0">
        <references count="4">
          <reference field="4294967294" count="26">
            <x v="2"/>
            <x v="3"/>
            <x v="4"/>
            <x v="5"/>
            <x v="6"/>
            <x v="7"/>
            <x v="8"/>
            <x v="9"/>
            <x v="10"/>
            <x v="11"/>
            <x v="12"/>
            <x v="13"/>
            <x v="14"/>
            <x v="15"/>
            <x v="16"/>
            <x v="17"/>
            <x v="18"/>
            <x v="19"/>
            <x v="20"/>
            <x v="21"/>
            <x v="22"/>
            <x v="23"/>
            <x v="24"/>
            <x v="25"/>
            <x v="26"/>
            <x v="27"/>
          </reference>
          <reference field="0" count="1" selected="0">
            <x v="13"/>
          </reference>
          <reference field="4" count="1" selected="0">
            <x v="5"/>
          </reference>
          <reference field="131" count="1" selected="0">
            <x v="0"/>
          </reference>
        </references>
      </pivotArea>
    </format>
    <format dxfId="4197">
      <pivotArea collapsedLevelsAreSubtotals="1" fieldPosition="0">
        <references count="3">
          <reference field="0" count="1">
            <x v="14"/>
          </reference>
          <reference field="4" count="1" selected="0">
            <x v="5"/>
          </reference>
          <reference field="131" count="1" selected="0">
            <x v="0"/>
          </reference>
        </references>
      </pivotArea>
    </format>
    <format dxfId="4196">
      <pivotArea collapsedLevelsAreSubtotals="1" fieldPosition="0">
        <references count="4">
          <reference field="4294967294" count="15">
            <x v="0"/>
            <x v="1"/>
            <x v="2"/>
            <x v="3"/>
            <x v="4"/>
            <x v="5"/>
            <x v="6"/>
            <x v="7"/>
            <x v="8"/>
            <x v="9"/>
            <x v="10"/>
            <x v="11"/>
            <x v="12"/>
            <x v="13"/>
            <x v="14"/>
          </reference>
          <reference field="0" count="1" selected="0">
            <x v="14"/>
          </reference>
          <reference field="4" count="1" selected="0">
            <x v="5"/>
          </reference>
          <reference field="131" count="1" selected="0">
            <x v="0"/>
          </reference>
        </references>
      </pivotArea>
    </format>
    <format dxfId="4195">
      <pivotArea collapsedLevelsAreSubtotals="1" fieldPosition="0">
        <references count="4">
          <reference field="4294967294" count="1">
            <x v="18"/>
          </reference>
          <reference field="0" count="1" selected="0">
            <x v="1"/>
          </reference>
          <reference field="4" count="1" selected="0">
            <x v="7"/>
          </reference>
          <reference field="131" count="1" selected="0">
            <x v="1"/>
          </reference>
        </references>
      </pivotArea>
    </format>
    <format dxfId="4194">
      <pivotArea collapsedLevelsAreSubtotals="1" fieldPosition="0">
        <references count="4">
          <reference field="4294967294" count="1">
            <x v="2"/>
          </reference>
          <reference field="0" count="1" selected="0">
            <x v="1"/>
          </reference>
          <reference field="4" count="1" selected="0">
            <x v="7"/>
          </reference>
          <reference field="131" count="1" selected="0">
            <x v="1"/>
          </reference>
        </references>
      </pivotArea>
    </format>
    <format dxfId="4193">
      <pivotArea collapsedLevelsAreSubtotals="1" fieldPosition="0">
        <references count="4">
          <reference field="4294967294" count="1">
            <x v="14"/>
          </reference>
          <reference field="0" count="1" selected="0">
            <x v="1"/>
          </reference>
          <reference field="4" count="1" selected="0">
            <x v="7"/>
          </reference>
          <reference field="131" count="1" selected="0">
            <x v="1"/>
          </reference>
        </references>
      </pivotArea>
    </format>
    <format dxfId="4192">
      <pivotArea collapsedLevelsAreSubtotals="1" fieldPosition="0">
        <references count="4">
          <reference field="4294967294" count="1">
            <x v="6"/>
          </reference>
          <reference field="0" count="1" selected="0">
            <x v="1"/>
          </reference>
          <reference field="4" count="1" selected="0">
            <x v="7"/>
          </reference>
          <reference field="131" count="1" selected="0">
            <x v="1"/>
          </reference>
        </references>
      </pivotArea>
    </format>
    <format dxfId="4191">
      <pivotArea collapsedLevelsAreSubtotals="1" fieldPosition="0">
        <references count="4">
          <reference field="4294967294" count="1">
            <x v="10"/>
          </reference>
          <reference field="0" count="1" selected="0">
            <x v="1"/>
          </reference>
          <reference field="4" count="1" selected="0">
            <x v="7"/>
          </reference>
          <reference field="131" count="1" selected="0">
            <x v="1"/>
          </reference>
        </references>
      </pivotArea>
    </format>
    <format dxfId="4190">
      <pivotArea collapsedLevelsAreSubtotals="1" fieldPosition="0">
        <references count="4">
          <reference field="4294967294" count="1">
            <x v="18"/>
          </reference>
          <reference field="0" count="1" selected="0">
            <x v="5"/>
          </reference>
          <reference field="4" count="3" selected="0">
            <x v="7"/>
            <x v="8"/>
            <x v="9"/>
          </reference>
          <reference field="131" count="1" selected="0">
            <x v="1"/>
          </reference>
        </references>
      </pivotArea>
    </format>
    <format dxfId="4189">
      <pivotArea collapsedLevelsAreSubtotals="1" fieldPosition="0">
        <references count="4">
          <reference field="4294967294" count="1">
            <x v="6"/>
          </reference>
          <reference field="0" count="1" selected="0">
            <x v="5"/>
          </reference>
          <reference field="4" count="2" selected="0">
            <x v="7"/>
            <x v="8"/>
          </reference>
          <reference field="131" count="1" selected="0">
            <x v="1"/>
          </reference>
        </references>
      </pivotArea>
    </format>
    <format dxfId="4188">
      <pivotArea collapsedLevelsAreSubtotals="1" fieldPosition="0">
        <references count="4">
          <reference field="4294967294" count="1">
            <x v="10"/>
          </reference>
          <reference field="0" count="1" selected="0">
            <x v="5"/>
          </reference>
          <reference field="4" count="3" selected="0">
            <x v="7"/>
            <x v="8"/>
            <x v="9"/>
          </reference>
          <reference field="131" count="1" selected="0">
            <x v="1"/>
          </reference>
        </references>
      </pivotArea>
    </format>
    <format dxfId="4187">
      <pivotArea collapsedLevelsAreSubtotals="1" fieldPosition="0">
        <references count="4">
          <reference field="4294967294" count="1">
            <x v="14"/>
          </reference>
          <reference field="0" count="1" selected="0">
            <x v="5"/>
          </reference>
          <reference field="4" count="3" selected="0">
            <x v="7"/>
            <x v="8"/>
            <x v="9"/>
          </reference>
          <reference field="131" count="1" selected="0">
            <x v="1"/>
          </reference>
        </references>
      </pivotArea>
    </format>
    <format dxfId="4186">
      <pivotArea collapsedLevelsAreSubtotals="1" fieldPosition="0">
        <references count="4">
          <reference field="4294967294" count="1">
            <x v="11"/>
          </reference>
          <reference field="0" count="1" selected="0">
            <x v="5"/>
          </reference>
          <reference field="4" count="1" selected="0">
            <x v="8"/>
          </reference>
          <reference field="131" count="1" selected="0">
            <x v="1"/>
          </reference>
        </references>
      </pivotArea>
    </format>
    <format dxfId="4185">
      <pivotArea collapsedLevelsAreSubtotals="1" fieldPosition="0">
        <references count="4">
          <reference field="4294967294" count="1">
            <x v="2"/>
          </reference>
          <reference field="0" count="1" selected="0">
            <x v="5"/>
          </reference>
          <reference field="4" count="1" selected="0">
            <x v="11"/>
          </reference>
          <reference field="131" count="1" selected="0">
            <x v="2"/>
          </reference>
        </references>
      </pivotArea>
    </format>
    <format dxfId="4184">
      <pivotArea collapsedLevelsAreSubtotals="1" fieldPosition="0">
        <references count="4">
          <reference field="4294967294" count="1">
            <x v="6"/>
          </reference>
          <reference field="0" count="1" selected="0">
            <x v="5"/>
          </reference>
          <reference field="4" count="1" selected="0">
            <x v="11"/>
          </reference>
          <reference field="131" count="1" selected="0">
            <x v="2"/>
          </reference>
        </references>
      </pivotArea>
    </format>
    <format dxfId="4183">
      <pivotArea collapsedLevelsAreSubtotals="1" fieldPosition="0">
        <references count="4">
          <reference field="4294967294" count="1">
            <x v="10"/>
          </reference>
          <reference field="0" count="1" selected="0">
            <x v="5"/>
          </reference>
          <reference field="4" count="1" selected="0">
            <x v="11"/>
          </reference>
          <reference field="131" count="1" selected="0">
            <x v="2"/>
          </reference>
        </references>
      </pivotArea>
    </format>
    <format dxfId="4182">
      <pivotArea collapsedLevelsAreSubtotals="1" fieldPosition="0">
        <references count="4">
          <reference field="4294967294" count="1">
            <x v="18"/>
          </reference>
          <reference field="0" count="1" selected="0">
            <x v="5"/>
          </reference>
          <reference field="4" count="1" selected="0">
            <x v="11"/>
          </reference>
          <reference field="131" count="1" selected="0">
            <x v="2"/>
          </reference>
        </references>
      </pivotArea>
    </format>
    <format dxfId="4181">
      <pivotArea collapsedLevelsAreSubtotals="1" fieldPosition="0">
        <references count="4">
          <reference field="4294967294" count="1">
            <x v="18"/>
          </reference>
          <reference field="0" count="1" selected="0">
            <x v="6"/>
          </reference>
          <reference field="4" count="1" selected="0">
            <x v="4"/>
          </reference>
          <reference field="131" count="1" selected="0">
            <x v="0"/>
          </reference>
        </references>
      </pivotArea>
    </format>
    <format dxfId="4180">
      <pivotArea collapsedLevelsAreSubtotals="1" fieldPosition="0">
        <references count="4">
          <reference field="4294967294" count="1">
            <x v="18"/>
          </reference>
          <reference field="0" count="1" selected="0">
            <x v="8"/>
          </reference>
          <reference field="4" count="1" selected="0">
            <x v="3"/>
          </reference>
          <reference field="131" count="1" selected="0">
            <x v="0"/>
          </reference>
        </references>
      </pivotArea>
    </format>
    <format dxfId="4179">
      <pivotArea collapsedLevelsAreSubtotals="1" fieldPosition="0">
        <references count="4">
          <reference field="4294967294" count="1">
            <x v="18"/>
          </reference>
          <reference field="0" count="1" selected="0">
            <x v="8"/>
          </reference>
          <reference field="4" count="1" selected="0">
            <x v="3"/>
          </reference>
          <reference field="131" count="1" selected="0">
            <x v="0"/>
          </reference>
        </references>
      </pivotArea>
    </format>
    <format dxfId="4178">
      <pivotArea collapsedLevelsAreSubtotals="1" fieldPosition="0">
        <references count="4">
          <reference field="4294967294" count="1">
            <x v="10"/>
          </reference>
          <reference field="0" count="1" selected="0">
            <x v="9"/>
          </reference>
          <reference field="4" count="1" selected="0">
            <x v="9"/>
          </reference>
          <reference field="131" count="1" selected="0">
            <x v="1"/>
          </reference>
        </references>
      </pivotArea>
    </format>
    <format dxfId="4177">
      <pivotArea collapsedLevelsAreSubtotals="1" fieldPosition="0">
        <references count="4">
          <reference field="4294967294" count="1">
            <x v="18"/>
          </reference>
          <reference field="0" count="1" selected="0">
            <x v="9"/>
          </reference>
          <reference field="4" count="1" selected="0">
            <x v="9"/>
          </reference>
          <reference field="131"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Q138"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5">
        <item x="0"/>
        <item x="1"/>
        <item x="2"/>
        <item x="3"/>
        <item x="4"/>
        <item x="5"/>
        <item x="11"/>
        <item x="6"/>
        <item x="7"/>
        <item x="8"/>
        <item x="13"/>
        <item x="9"/>
        <item x="10"/>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5">
        <item n="Four-Year" x="1"/>
        <item n="Two-Year" x="2"/>
        <item n="Technical" x="3"/>
        <item h="1" x="0"/>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New # Prof Tot" fld="104" baseField="0" baseItem="0" numFmtId="164"/>
    <dataField name="Sum of New # Asc Tot" fld="106" baseField="0" baseItem="0" numFmtId="164"/>
    <dataField name="Sum of New # Ast Tot" fld="108" baseField="0" baseItem="0" numFmtId="164"/>
    <dataField name="Sum of New # Inst Tot" fld="110" baseField="0" baseItem="0" numFmtId="164"/>
    <dataField name="Sum of New # Oth Tot" fld="112" baseField="0" baseItem="0" numFmtId="164"/>
    <dataField name="Sum of New # SR Tot" fld="114" baseField="0" baseItem="0" numFmtId="164"/>
    <dataField name="Sum of New # AR Tot" fld="116" baseField="0" baseItem="0" numFmtId="164"/>
  </dataFields>
  <formats count="29">
    <format dxfId="4176">
      <pivotArea type="all" dataOnly="0" outline="0" fieldPosition="0"/>
    </format>
    <format dxfId="4175">
      <pivotArea type="all" dataOnly="0" outline="0" fieldPosition="0"/>
    </format>
    <format dxfId="4174">
      <pivotArea collapsedLevelsAreSubtotals="1" fieldPosition="0">
        <references count="1">
          <reference field="0" count="1">
            <x v="9"/>
          </reference>
        </references>
      </pivotArea>
    </format>
    <format dxfId="4173">
      <pivotArea collapsedLevelsAreSubtotals="1" fieldPosition="0">
        <references count="2">
          <reference field="4294967294" count="6">
            <x v="0"/>
            <x v="1"/>
            <x v="2"/>
            <x v="3"/>
            <x v="4"/>
            <x v="6"/>
          </reference>
          <reference field="0" count="1" selected="0">
            <x v="9"/>
          </reference>
        </references>
      </pivotArea>
    </format>
    <format dxfId="4172">
      <pivotArea field="0" grandRow="1" outline="0" collapsedLevelsAreSubtotals="1" axis="axisRow" fieldPosition="0">
        <references count="1">
          <reference field="4294967294" count="6" selected="0">
            <x v="0"/>
            <x v="1"/>
            <x v="2"/>
            <x v="3"/>
            <x v="4"/>
            <x v="6"/>
          </reference>
        </references>
      </pivotArea>
    </format>
    <format dxfId="4171">
      <pivotArea outline="0" collapsedLevelsAreSubtotals="1" fieldPosition="0"/>
    </format>
    <format dxfId="4170">
      <pivotArea field="131" type="button" dataOnly="0" labelOnly="1" outline="0" axis="axisCol" fieldPosition="0"/>
    </format>
    <format dxfId="4169">
      <pivotArea field="4" type="button" dataOnly="0" labelOnly="1" outline="0" axis="axisCol" fieldPosition="1"/>
    </format>
    <format dxfId="4168">
      <pivotArea type="topRight" dataOnly="0" labelOnly="1" outline="0" fieldPosition="0"/>
    </format>
    <format dxfId="4167">
      <pivotArea dataOnly="0" labelOnly="1" fieldPosition="0">
        <references count="1">
          <reference field="131" count="0"/>
        </references>
      </pivotArea>
    </format>
    <format dxfId="4166">
      <pivotArea dataOnly="0" labelOnly="1" fieldPosition="0">
        <references count="1">
          <reference field="131" count="0" defaultSubtotal="1"/>
        </references>
      </pivotArea>
    </format>
    <format dxfId="4165">
      <pivotArea dataOnly="0" labelOnly="1" fieldPosition="0">
        <references count="2">
          <reference field="4" count="6">
            <x v="0"/>
            <x v="1"/>
            <x v="2"/>
            <x v="3"/>
            <x v="4"/>
            <x v="5"/>
          </reference>
          <reference field="131" count="1" selected="0">
            <x v="0"/>
          </reference>
        </references>
      </pivotArea>
    </format>
    <format dxfId="4164">
      <pivotArea dataOnly="0" labelOnly="1" fieldPosition="0">
        <references count="2">
          <reference field="4" count="5">
            <x v="6"/>
            <x v="7"/>
            <x v="8"/>
            <x v="9"/>
            <x v="10"/>
          </reference>
          <reference field="131" count="1" selected="0">
            <x v="1"/>
          </reference>
        </references>
      </pivotArea>
    </format>
    <format dxfId="4163">
      <pivotArea dataOnly="0" labelOnly="1" fieldPosition="0">
        <references count="2">
          <reference field="4" count="2">
            <x v="11"/>
            <x v="12"/>
          </reference>
          <reference field="131" count="1" selected="0">
            <x v="2"/>
          </reference>
        </references>
      </pivotArea>
    </format>
    <format dxfId="4162">
      <pivotArea field="0" dataOnly="0" labelOnly="1" grandRow="1" outline="0" axis="axisRow" fieldPosition="0">
        <references count="1">
          <reference field="4294967294" count="1" selected="0">
            <x v="0"/>
          </reference>
        </references>
      </pivotArea>
    </format>
    <format dxfId="4161">
      <pivotArea field="0" dataOnly="0" labelOnly="1" grandRow="1" outline="0" axis="axisRow" fieldPosition="0">
        <references count="1">
          <reference field="4294967294" count="1" selected="0">
            <x v="1"/>
          </reference>
        </references>
      </pivotArea>
    </format>
    <format dxfId="4160">
      <pivotArea field="0" dataOnly="0" labelOnly="1" grandRow="1" outline="0" axis="axisRow" fieldPosition="0">
        <references count="1">
          <reference field="4294967294" count="1" selected="0">
            <x v="2"/>
          </reference>
        </references>
      </pivotArea>
    </format>
    <format dxfId="4159">
      <pivotArea field="0" dataOnly="0" labelOnly="1" grandRow="1" outline="0" axis="axisRow" fieldPosition="0">
        <references count="1">
          <reference field="4294967294" count="1" selected="0">
            <x v="3"/>
          </reference>
        </references>
      </pivotArea>
    </format>
    <format dxfId="4158">
      <pivotArea field="0" dataOnly="0" labelOnly="1" grandRow="1" outline="0" axis="axisRow" fieldPosition="0">
        <references count="1">
          <reference field="4294967294" count="1" selected="0">
            <x v="4"/>
          </reference>
        </references>
      </pivotArea>
    </format>
    <format dxfId="4157">
      <pivotArea field="0" dataOnly="0" labelOnly="1" grandRow="1" outline="0" axis="axisRow" fieldPosition="0">
        <references count="1">
          <reference field="4294967294" count="1" selected="0">
            <x v="6"/>
          </reference>
        </references>
      </pivotArea>
    </format>
    <format dxfId="4156">
      <pivotArea field="0" dataOnly="0" grandRow="1" axis="axisRow" fieldPosition="0">
        <references count="1">
          <reference field="4294967294" count="1" selected="0">
            <x v="1"/>
          </reference>
        </references>
      </pivotArea>
    </format>
    <format dxfId="4155">
      <pivotArea field="0" grandRow="1" outline="0" collapsedLevelsAreSubtotals="1" axis="axisRow" fieldPosition="0">
        <references count="1">
          <reference field="4294967294" count="2" selected="0">
            <x v="1"/>
            <x v="2"/>
          </reference>
        </references>
      </pivotArea>
    </format>
    <format dxfId="4154">
      <pivotArea field="0" dataOnly="0" labelOnly="1" grandRow="1" outline="0" axis="axisRow" fieldPosition="0">
        <references count="1">
          <reference field="4294967294" count="1" selected="0">
            <x v="0"/>
          </reference>
        </references>
      </pivotArea>
    </format>
    <format dxfId="4153">
      <pivotArea field="0" dataOnly="0" labelOnly="1" grandRow="1" outline="0" axis="axisRow" fieldPosition="0">
        <references count="1">
          <reference field="4294967294" count="1" selected="0">
            <x v="1"/>
          </reference>
        </references>
      </pivotArea>
    </format>
    <format dxfId="4152">
      <pivotArea field="0" dataOnly="0" labelOnly="1" grandRow="1" outline="0" axis="axisRow" fieldPosition="0">
        <references count="1">
          <reference field="4294967294" count="1" selected="0">
            <x v="2"/>
          </reference>
        </references>
      </pivotArea>
    </format>
    <format dxfId="4151">
      <pivotArea field="0" dataOnly="0" labelOnly="1" grandRow="1" outline="0" axis="axisRow" fieldPosition="0">
        <references count="1">
          <reference field="4294967294" count="1" selected="0">
            <x v="3"/>
          </reference>
        </references>
      </pivotArea>
    </format>
    <format dxfId="4150">
      <pivotArea field="0" dataOnly="0" labelOnly="1" grandRow="1" outline="0" axis="axisRow" fieldPosition="0">
        <references count="1">
          <reference field="4294967294" count="1" selected="0">
            <x v="4"/>
          </reference>
        </references>
      </pivotArea>
    </format>
    <format dxfId="4149">
      <pivotArea field="0" dataOnly="0" labelOnly="1" grandRow="1" outline="0" axis="axisRow" fieldPosition="0">
        <references count="1">
          <reference field="4294967294" count="1" selected="0">
            <x v="6"/>
          </reference>
        </references>
      </pivotArea>
    </format>
    <format dxfId="4148">
      <pivotArea field="0" dataOnly="0" grandRow="1" axis="axisRow" fieldPosition="0">
        <references count="1">
          <reference field="4294967294" count="6" selected="0">
            <x v="0"/>
            <x v="1"/>
            <x v="2"/>
            <x v="3"/>
            <x v="4"/>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Q138"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5">
        <item x="0"/>
        <item x="1"/>
        <item x="2"/>
        <item x="3"/>
        <item x="4"/>
        <item x="5"/>
        <item x="11"/>
        <item x="6"/>
        <item x="7"/>
        <item x="8"/>
        <item x="13"/>
        <item x="9"/>
        <item x="10"/>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5">
        <item n="Four-Year" x="1"/>
        <item n="Two-Year" x="2"/>
        <item n="Technical" x="3"/>
        <item h="1" x="0"/>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Old # Prof Tot" fld="103" baseField="0" baseItem="0" numFmtId="164"/>
    <dataField name="Sum of Old # Asc Tot" fld="105" baseField="0" baseItem="0" numFmtId="164"/>
    <dataField name="Sum of Old # Ast Tot" fld="107" baseField="0" baseItem="0" numFmtId="164"/>
    <dataField name="Sum of Old # Inst Tot" fld="109" baseField="0" baseItem="0" numFmtId="164"/>
    <dataField name="Sum of Old # Oth Tot" fld="111" baseField="0" baseItem="0" numFmtId="164"/>
    <dataField name="Sum of Old # SR Tot" fld="113" baseField="0" baseItem="0" numFmtId="164"/>
    <dataField name="Sum of Old # AR Tot" fld="115" baseField="0" baseItem="0" numFmtId="164"/>
  </dataFields>
  <formats count="12">
    <format dxfId="4147">
      <pivotArea type="all" dataOnly="0" outline="0" fieldPosition="0"/>
    </format>
    <format dxfId="4146">
      <pivotArea type="all" dataOnly="0" outline="0" fieldPosition="0"/>
    </format>
    <format dxfId="4145">
      <pivotArea collapsedLevelsAreSubtotals="1" fieldPosition="0">
        <references count="1">
          <reference field="0" count="1">
            <x v="9"/>
          </reference>
        </references>
      </pivotArea>
    </format>
    <format dxfId="4144">
      <pivotArea outline="0" collapsedLevelsAreSubtotals="1" fieldPosition="0"/>
    </format>
    <format dxfId="4143">
      <pivotArea field="131" type="button" dataOnly="0" labelOnly="1" outline="0" axis="axisCol" fieldPosition="0"/>
    </format>
    <format dxfId="4142">
      <pivotArea field="4" type="button" dataOnly="0" labelOnly="1" outline="0" axis="axisCol" fieldPosition="1"/>
    </format>
    <format dxfId="4141">
      <pivotArea type="topRight" dataOnly="0" labelOnly="1" outline="0" fieldPosition="0"/>
    </format>
    <format dxfId="4140">
      <pivotArea dataOnly="0" labelOnly="1" fieldPosition="0">
        <references count="1">
          <reference field="131" count="0"/>
        </references>
      </pivotArea>
    </format>
    <format dxfId="4139">
      <pivotArea dataOnly="0" labelOnly="1" fieldPosition="0">
        <references count="1">
          <reference field="131" count="0" defaultSubtotal="1"/>
        </references>
      </pivotArea>
    </format>
    <format dxfId="4138">
      <pivotArea dataOnly="0" labelOnly="1" fieldPosition="0">
        <references count="2">
          <reference field="4" count="6">
            <x v="0"/>
            <x v="1"/>
            <x v="2"/>
            <x v="3"/>
            <x v="4"/>
            <x v="5"/>
          </reference>
          <reference field="131" count="1" selected="0">
            <x v="0"/>
          </reference>
        </references>
      </pivotArea>
    </format>
    <format dxfId="4137">
      <pivotArea dataOnly="0" labelOnly="1" fieldPosition="0">
        <references count="2">
          <reference field="4" count="5">
            <x v="6"/>
            <x v="7"/>
            <x v="8"/>
            <x v="9"/>
            <x v="10"/>
          </reference>
          <reference field="131" count="1" selected="0">
            <x v="1"/>
          </reference>
        </references>
      </pivotArea>
    </format>
    <format dxfId="4136">
      <pivotArea dataOnly="0" labelOnly="1" fieldPosition="0">
        <references count="2">
          <reference field="4" count="2">
            <x v="11"/>
            <x v="12"/>
          </reference>
          <reference field="131"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26"/>
  <sheetViews>
    <sheetView showZeros="0" tabSelected="1" view="pageBreakPreview" zoomScaleNormal="100" zoomScaleSheetLayoutView="100" workbookViewId="0"/>
  </sheetViews>
  <sheetFormatPr defaultRowHeight="15"/>
  <cols>
    <col min="1" max="1" width="25.44140625" bestFit="1" customWidth="1"/>
    <col min="6" max="6" width="9.77734375" bestFit="1" customWidth="1"/>
  </cols>
  <sheetData>
    <row r="1" spans="1:10" ht="18">
      <c r="A1" s="64" t="s">
        <v>384</v>
      </c>
      <c r="B1" s="64"/>
      <c r="C1" s="64"/>
      <c r="D1" s="64"/>
      <c r="E1" s="64"/>
      <c r="F1" s="64"/>
      <c r="G1" s="64"/>
      <c r="H1" s="64"/>
    </row>
    <row r="2" spans="1:10">
      <c r="A2" s="65"/>
      <c r="B2" s="66"/>
      <c r="C2" s="66"/>
      <c r="D2" s="67"/>
      <c r="E2" s="67"/>
      <c r="F2" s="67"/>
      <c r="G2" s="67"/>
      <c r="H2" s="66"/>
    </row>
    <row r="3" spans="1:10" ht="15.75">
      <c r="A3" s="672" t="s">
        <v>160</v>
      </c>
      <c r="B3" s="672"/>
      <c r="C3" s="672"/>
      <c r="D3" s="672"/>
      <c r="E3" s="672"/>
      <c r="F3" s="672"/>
      <c r="G3" s="672"/>
      <c r="H3" s="672"/>
    </row>
    <row r="4" spans="1:10" ht="15.75">
      <c r="A4" s="672" t="s">
        <v>1095</v>
      </c>
      <c r="B4" s="672"/>
      <c r="C4" s="672"/>
      <c r="D4" s="672"/>
      <c r="E4" s="672"/>
      <c r="F4" s="672"/>
      <c r="G4" s="672"/>
      <c r="H4" s="672"/>
    </row>
    <row r="5" spans="1:10">
      <c r="A5" s="68"/>
      <c r="B5" s="68"/>
      <c r="C5" s="68"/>
      <c r="D5" s="69"/>
      <c r="E5" s="69"/>
      <c r="F5" s="69"/>
      <c r="G5" s="69"/>
      <c r="H5" s="68"/>
    </row>
    <row r="6" spans="1:10">
      <c r="A6" s="70"/>
      <c r="B6" s="71"/>
      <c r="C6" s="71" t="s">
        <v>161</v>
      </c>
      <c r="D6" s="72" t="s">
        <v>162</v>
      </c>
      <c r="E6" s="72"/>
      <c r="F6" s="72" t="s">
        <v>163</v>
      </c>
      <c r="G6" s="72" t="s">
        <v>164</v>
      </c>
      <c r="H6" s="71" t="s">
        <v>165</v>
      </c>
    </row>
    <row r="7" spans="1:10">
      <c r="A7" s="73"/>
      <c r="B7" s="74" t="s">
        <v>3</v>
      </c>
      <c r="C7" s="74" t="s">
        <v>3</v>
      </c>
      <c r="D7" s="75" t="s">
        <v>3</v>
      </c>
      <c r="E7" s="75" t="s">
        <v>6</v>
      </c>
      <c r="F7" s="75" t="s">
        <v>24</v>
      </c>
      <c r="G7" s="75" t="s">
        <v>166</v>
      </c>
      <c r="H7" s="74" t="s">
        <v>167</v>
      </c>
    </row>
    <row r="8" spans="1:10">
      <c r="A8" s="76" t="s">
        <v>168</v>
      </c>
      <c r="B8" s="77">
        <f>'Averages Pivot Table'!$S471</f>
        <v>125263.86544710243</v>
      </c>
      <c r="C8" s="77">
        <f>'Averages Pivot Table'!$S475</f>
        <v>84975.295005989683</v>
      </c>
      <c r="D8" s="77">
        <f>'Averages Pivot Table'!$S479</f>
        <v>75713.836375137878</v>
      </c>
      <c r="E8" s="77">
        <f>'Averages Pivot Table'!$S483</f>
        <v>49565.196777165038</v>
      </c>
      <c r="F8" s="77">
        <f>'Averages Pivot Table'!$S487</f>
        <v>55460.696248339162</v>
      </c>
      <c r="G8" s="77">
        <f>'Averages Pivot Table'!$S491</f>
        <v>0</v>
      </c>
      <c r="H8" s="77">
        <f>'Averages Pivot Table'!$S495</f>
        <v>88729.255056226873</v>
      </c>
    </row>
    <row r="9" spans="1:10">
      <c r="A9" s="76" t="s">
        <v>169</v>
      </c>
      <c r="B9" s="78">
        <f>'Averages Pivot Table'!$T471</f>
        <v>113743.2646144819</v>
      </c>
      <c r="C9" s="78">
        <f>'Averages Pivot Table'!$T475</f>
        <v>81156.974621366724</v>
      </c>
      <c r="D9" s="78">
        <f>'Averages Pivot Table'!$T479</f>
        <v>69693.260527314851</v>
      </c>
      <c r="E9" s="78">
        <f>'Averages Pivot Table'!$T483</f>
        <v>48250.14326961746</v>
      </c>
      <c r="F9" s="78">
        <f>'Averages Pivot Table'!$T487</f>
        <v>46542.829765697199</v>
      </c>
      <c r="G9" s="78">
        <f>'Averages Pivot Table'!$T491</f>
        <v>0</v>
      </c>
      <c r="H9" s="78">
        <f>'Averages Pivot Table'!$T495</f>
        <v>79115.643664423187</v>
      </c>
      <c r="J9" s="315"/>
    </row>
    <row r="10" spans="1:10">
      <c r="A10" s="76" t="s">
        <v>170</v>
      </c>
      <c r="B10" s="78">
        <f>'Averages Pivot Table'!$U471</f>
        <v>86235.930359535341</v>
      </c>
      <c r="C10" s="78">
        <f>'Averages Pivot Table'!$U475</f>
        <v>69841.699400025216</v>
      </c>
      <c r="D10" s="78">
        <f>'Averages Pivot Table'!$U479</f>
        <v>61089.304731822827</v>
      </c>
      <c r="E10" s="78">
        <f>'Averages Pivot Table'!$U483</f>
        <v>44992.212209201563</v>
      </c>
      <c r="F10" s="78">
        <f>'Averages Pivot Table'!$U487</f>
        <v>45629.517709819098</v>
      </c>
      <c r="G10" s="78">
        <f>'Averages Pivot Table'!$U491</f>
        <v>33762.727272727272</v>
      </c>
      <c r="H10" s="78">
        <f>'Averages Pivot Table'!$U495</f>
        <v>65709.061157918884</v>
      </c>
    </row>
    <row r="11" spans="1:10">
      <c r="A11" s="76" t="s">
        <v>171</v>
      </c>
      <c r="B11" s="78">
        <f>'Averages Pivot Table'!$V471</f>
        <v>82536.997399249973</v>
      </c>
      <c r="C11" s="78">
        <f>'Averages Pivot Table'!$V475</f>
        <v>67667.548188719971</v>
      </c>
      <c r="D11" s="78">
        <f>'Averages Pivot Table'!$V479</f>
        <v>59028.744501191519</v>
      </c>
      <c r="E11" s="78">
        <f>'Averages Pivot Table'!$V483</f>
        <v>45693.319820237579</v>
      </c>
      <c r="F11" s="78">
        <f>'Averages Pivot Table'!$V487</f>
        <v>46980.212069363915</v>
      </c>
      <c r="G11" s="78">
        <f>'Averages Pivot Table'!$V491</f>
        <v>0</v>
      </c>
      <c r="H11" s="78">
        <f>'Averages Pivot Table'!$V495</f>
        <v>63879.178977474068</v>
      </c>
    </row>
    <row r="12" spans="1:10">
      <c r="A12" s="76" t="s">
        <v>172</v>
      </c>
      <c r="B12" s="78">
        <f>'Averages Pivot Table'!$W471</f>
        <v>79156.336426377195</v>
      </c>
      <c r="C12" s="78">
        <f>'Averages Pivot Table'!$W475</f>
        <v>66177.198730711942</v>
      </c>
      <c r="D12" s="78">
        <f>'Averages Pivot Table'!$W479</f>
        <v>58145.731522471222</v>
      </c>
      <c r="E12" s="78">
        <f>'Averages Pivot Table'!$W483</f>
        <v>45376.875998849304</v>
      </c>
      <c r="F12" s="78">
        <f>'Averages Pivot Table'!$W487</f>
        <v>47920.084698952014</v>
      </c>
      <c r="G12" s="78">
        <f>'Averages Pivot Table'!$W491</f>
        <v>0</v>
      </c>
      <c r="H12" s="78">
        <f>'Averages Pivot Table'!$W495</f>
        <v>61689.772008115091</v>
      </c>
    </row>
    <row r="13" spans="1:10">
      <c r="A13" s="76" t="s">
        <v>173</v>
      </c>
      <c r="B13" s="78">
        <f>'Averages Pivot Table'!$X471</f>
        <v>73832.781822011471</v>
      </c>
      <c r="C13" s="78">
        <f>'Averages Pivot Table'!$X475</f>
        <v>61854.505047779443</v>
      </c>
      <c r="D13" s="78">
        <f>'Averages Pivot Table'!$X479</f>
        <v>56310.580239608564</v>
      </c>
      <c r="E13" s="78">
        <f>'Averages Pivot Table'!$X483</f>
        <v>44909.02109341116</v>
      </c>
      <c r="F13" s="78">
        <f>'Averages Pivot Table'!$X487</f>
        <v>47649.18700749518</v>
      </c>
      <c r="G13" s="78">
        <f>'Averages Pivot Table'!$X491</f>
        <v>0</v>
      </c>
      <c r="H13" s="78">
        <f>'Averages Pivot Table'!$X495</f>
        <v>59150.058661318086</v>
      </c>
    </row>
    <row r="14" spans="1:10">
      <c r="A14" s="79" t="s">
        <v>174</v>
      </c>
      <c r="B14" s="78">
        <f>'Averages Pivot Table'!$Y471</f>
        <v>109739.23369448374</v>
      </c>
      <c r="C14" s="78">
        <f>'Averages Pivot Table'!$Y475</f>
        <v>77853.143005516336</v>
      </c>
      <c r="D14" s="78">
        <f>'Averages Pivot Table'!$Y479</f>
        <v>67488.475986804857</v>
      </c>
      <c r="E14" s="78">
        <f>'Averages Pivot Table'!$Y483</f>
        <v>47258.755194340971</v>
      </c>
      <c r="F14" s="78">
        <f>'Averages Pivot Table'!$Y487</f>
        <v>50961.16403772065</v>
      </c>
      <c r="G14" s="78">
        <f>'Averages Pivot Table'!$Y491</f>
        <v>33762.727272727272</v>
      </c>
      <c r="H14" s="78">
        <f>'Averages Pivot Table'!$Y495</f>
        <v>77661.566848713541</v>
      </c>
    </row>
    <row r="15" spans="1:10">
      <c r="A15" s="76"/>
      <c r="B15" s="78"/>
      <c r="C15" s="78"/>
      <c r="D15" s="78"/>
      <c r="E15" s="78"/>
      <c r="F15" s="78"/>
      <c r="G15" s="78"/>
      <c r="H15" s="78"/>
    </row>
    <row r="16" spans="1:10">
      <c r="A16" s="76" t="s">
        <v>175</v>
      </c>
      <c r="B16" s="78">
        <f>'Averages Pivot Table'!$Z471</f>
        <v>65330.603681064771</v>
      </c>
      <c r="C16" s="78">
        <f>'Averages Pivot Table'!$Z475</f>
        <v>56661.787877957657</v>
      </c>
      <c r="D16" s="78">
        <f>'Averages Pivot Table'!$Z479</f>
        <v>50288.946030991821</v>
      </c>
      <c r="E16" s="78">
        <f>'Averages Pivot Table'!$Z483</f>
        <v>51541.14437932404</v>
      </c>
      <c r="F16" s="78">
        <f>'Averages Pivot Table'!$Z487</f>
        <v>41981.338315217392</v>
      </c>
      <c r="G16" s="78">
        <f>'Averages Pivot Table'!$Z491</f>
        <v>57269.348687305443</v>
      </c>
      <c r="H16" s="78">
        <f>'Averages Pivot Table'!$Z495</f>
        <v>56532.402036268286</v>
      </c>
    </row>
    <row r="17" spans="1:15">
      <c r="A17" s="76" t="s">
        <v>176</v>
      </c>
      <c r="B17" s="78">
        <f>'Averages Pivot Table'!$AA471</f>
        <v>65330.951581999718</v>
      </c>
      <c r="C17" s="78">
        <f>'Averages Pivot Table'!$AA475</f>
        <v>57267.042891809157</v>
      </c>
      <c r="D17" s="78">
        <f>'Averages Pivot Table'!$AA479</f>
        <v>51985.413073341915</v>
      </c>
      <c r="E17" s="78">
        <f>'Averages Pivot Table'!$AA483</f>
        <v>52591.83754049836</v>
      </c>
      <c r="F17" s="78">
        <f>'Averages Pivot Table'!$AA487</f>
        <v>51800.208001836043</v>
      </c>
      <c r="G17" s="78">
        <f>'Averages Pivot Table'!$AA491</f>
        <v>48956.895891755608</v>
      </c>
      <c r="H17" s="78">
        <f>'Averages Pivot Table'!$AA495</f>
        <v>53446.714878515573</v>
      </c>
    </row>
    <row r="18" spans="1:15">
      <c r="A18" s="76" t="s">
        <v>177</v>
      </c>
      <c r="B18" s="78">
        <f>'Averages Pivot Table'!$AB471</f>
        <v>56891.741031860052</v>
      </c>
      <c r="C18" s="78">
        <f>'Averages Pivot Table'!$AB475</f>
        <v>50124.467791623938</v>
      </c>
      <c r="D18" s="78">
        <f>'Averages Pivot Table'!$AB479</f>
        <v>44938.327178023952</v>
      </c>
      <c r="E18" s="78">
        <f>'Averages Pivot Table'!$AB483</f>
        <v>43903.753726141054</v>
      </c>
      <c r="F18" s="78">
        <f>'Averages Pivot Table'!$AB487</f>
        <v>47814.405333227158</v>
      </c>
      <c r="G18" s="78">
        <f>'Averages Pivot Table'!$AB491</f>
        <v>50250.078576089785</v>
      </c>
      <c r="H18" s="78">
        <f>'Averages Pivot Table'!$AB495</f>
        <v>48655.77783222749</v>
      </c>
    </row>
    <row r="19" spans="1:15">
      <c r="A19" s="76" t="s">
        <v>178</v>
      </c>
      <c r="B19" s="78">
        <f>'Averages Pivot Table'!$AC471</f>
        <v>59187.70163099256</v>
      </c>
      <c r="C19" s="78">
        <f>'Averages Pivot Table'!$AC475</f>
        <v>53038.024416781089</v>
      </c>
      <c r="D19" s="78">
        <f>'Averages Pivot Table'!$AC479</f>
        <v>45758.015460902134</v>
      </c>
      <c r="E19" s="78">
        <f>'Averages Pivot Table'!$AC483</f>
        <v>42194.301708213316</v>
      </c>
      <c r="F19" s="78">
        <f>'Averages Pivot Table'!$AC487</f>
        <v>42339.624847949308</v>
      </c>
      <c r="G19" s="78">
        <f>'Averages Pivot Table'!$AC491</f>
        <v>45253.433483402398</v>
      </c>
      <c r="H19" s="78">
        <f>'Averages Pivot Table'!$AC495</f>
        <v>45465.615941970245</v>
      </c>
    </row>
    <row r="20" spans="1:15">
      <c r="A20" s="79" t="s">
        <v>179</v>
      </c>
      <c r="B20" s="78">
        <f>'Averages Pivot Table'!$AE471</f>
        <v>63891.720703260289</v>
      </c>
      <c r="C20" s="78">
        <f>'Averages Pivot Table'!$AE475</f>
        <v>56170.516863201417</v>
      </c>
      <c r="D20" s="78">
        <f>'Averages Pivot Table'!$AE479</f>
        <v>50224.365081527649</v>
      </c>
      <c r="E20" s="78">
        <f>'Averages Pivot Table'!$AE483</f>
        <v>48257.92868574286</v>
      </c>
      <c r="F20" s="78">
        <f>'Averages Pivot Table'!$AE487</f>
        <v>49438.150752680929</v>
      </c>
      <c r="G20" s="78">
        <f>'Averages Pivot Table'!$AE491</f>
        <v>50572.075863133781</v>
      </c>
      <c r="H20" s="78">
        <f>'Averages Pivot Table'!$AE495</f>
        <v>52070.021487220234</v>
      </c>
    </row>
    <row r="21" spans="1:15">
      <c r="A21" s="76"/>
      <c r="B21" s="78"/>
      <c r="C21" s="78"/>
      <c r="D21" s="78"/>
      <c r="E21" s="78"/>
      <c r="F21" s="78"/>
      <c r="G21" s="78"/>
      <c r="H21" s="78"/>
    </row>
    <row r="22" spans="1:15">
      <c r="A22" s="76" t="s">
        <v>180</v>
      </c>
      <c r="B22" s="78">
        <f>'Averages Pivot Table'!$AF471</f>
        <v>47587.726966184273</v>
      </c>
      <c r="C22" s="78">
        <f>'Averages Pivot Table'!$AF475</f>
        <v>44789.865708759331</v>
      </c>
      <c r="D22" s="78">
        <f>'Averages Pivot Table'!$AF479</f>
        <v>40952.685320800665</v>
      </c>
      <c r="E22" s="78">
        <f>'Averages Pivot Table'!$AF483</f>
        <v>37018.673932264166</v>
      </c>
      <c r="F22" s="78">
        <f>'Averages Pivot Table'!$AF487</f>
        <v>35375.984265456471</v>
      </c>
      <c r="G22" s="78">
        <f>'Averages Pivot Table'!$AF491</f>
        <v>41472.676521374509</v>
      </c>
      <c r="H22" s="78">
        <f>'Averages Pivot Table'!$AF495</f>
        <v>40901.666346478254</v>
      </c>
    </row>
    <row r="23" spans="1:15">
      <c r="A23" s="76" t="s">
        <v>181</v>
      </c>
      <c r="B23" s="78">
        <f>'Averages Pivot Table'!$AG471</f>
        <v>0</v>
      </c>
      <c r="C23" s="78">
        <f>'Averages Pivot Table'!$AG475</f>
        <v>0</v>
      </c>
      <c r="D23" s="78">
        <f>'Averages Pivot Table'!$AG479</f>
        <v>0</v>
      </c>
      <c r="E23" s="78">
        <f>'Averages Pivot Table'!$AG483</f>
        <v>0</v>
      </c>
      <c r="F23" s="78">
        <f>'Averages Pivot Table'!$AG487</f>
        <v>0</v>
      </c>
      <c r="G23" s="78">
        <f>'Averages Pivot Table'!$AG491</f>
        <v>44002.897388956488</v>
      </c>
      <c r="H23" s="78">
        <f>'Averages Pivot Table'!$AG495</f>
        <v>44002.897388956488</v>
      </c>
    </row>
    <row r="24" spans="1:15">
      <c r="A24" s="80" t="s">
        <v>182</v>
      </c>
      <c r="B24" s="81">
        <f>'Averages Pivot Table'!$AH471</f>
        <v>47587.726966184273</v>
      </c>
      <c r="C24" s="81">
        <f>'Averages Pivot Table'!$AH475</f>
        <v>44789.865708759331</v>
      </c>
      <c r="D24" s="81">
        <f>'Averages Pivot Table'!$AH479</f>
        <v>40952.685320800665</v>
      </c>
      <c r="E24" s="81">
        <f>'Averages Pivot Table'!$AH483</f>
        <v>37018.673932264166</v>
      </c>
      <c r="F24" s="81">
        <f>'Averages Pivot Table'!$AH487</f>
        <v>35375.984265456471</v>
      </c>
      <c r="G24" s="81">
        <f>'Averages Pivot Table'!$AH491</f>
        <v>42375.475387838793</v>
      </c>
      <c r="H24" s="81">
        <f>'Averages Pivot Table'!$AH495</f>
        <v>41868.240197491075</v>
      </c>
    </row>
    <row r="25" spans="1:15" ht="36.75" customHeight="1">
      <c r="A25" s="673" t="s">
        <v>360</v>
      </c>
      <c r="B25" s="673"/>
      <c r="C25" s="673"/>
      <c r="D25" s="673"/>
      <c r="E25" s="673"/>
      <c r="F25" s="673"/>
      <c r="G25" s="673"/>
      <c r="H25" s="673"/>
      <c r="I25" s="326"/>
      <c r="J25" s="326"/>
      <c r="K25" s="326"/>
      <c r="L25" s="326"/>
      <c r="M25" s="326"/>
      <c r="N25" s="148"/>
      <c r="O25" s="148"/>
    </row>
    <row r="26" spans="1:15">
      <c r="A26" s="82"/>
      <c r="B26" s="82"/>
      <c r="C26" s="82"/>
      <c r="D26" s="83"/>
      <c r="E26" s="83"/>
      <c r="F26" s="83"/>
      <c r="G26" s="83"/>
      <c r="H26" s="84" t="s">
        <v>1094</v>
      </c>
    </row>
  </sheetData>
  <mergeCells count="3">
    <mergeCell ref="A3:H3"/>
    <mergeCell ref="A4:H4"/>
    <mergeCell ref="A25:H25"/>
  </mergeCells>
  <pageMargins left="0.7" right="0.77031249999999996" top="0.75" bottom="0.75" header="0.3" footer="0.3"/>
  <pageSetup firstPageNumber="172" orientation="landscape" useFirstPageNumber="1" r:id="rId1"/>
  <headerFooter alignWithMargins="0">
    <oddHeader>&amp;R&amp;"Arial,Regular"&amp;8SREB-State Data Exchange</oddHeader>
    <oddFooter>&amp;C&amp;"Arial,Regular"&amp;8&amp;P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18"/>
  </sheetPr>
  <dimension ref="A1:EA889"/>
  <sheetViews>
    <sheetView topLeftCell="A2" zoomScale="80" zoomScaleNormal="80" workbookViewId="0">
      <pane xSplit="5" ySplit="7" topLeftCell="BJ66" activePane="bottomRight" state="frozen"/>
      <selection activeCell="A2" sqref="A2"/>
      <selection pane="topRight" activeCell="F2" sqref="F2"/>
      <selection pane="bottomLeft" activeCell="A9" sqref="A9"/>
      <selection pane="bottomRight" activeCell="BK77" sqref="BK77"/>
    </sheetView>
  </sheetViews>
  <sheetFormatPr defaultColWidth="9" defaultRowHeight="12.75"/>
  <cols>
    <col min="1" max="1" width="5.44140625" style="366" customWidth="1"/>
    <col min="2" max="2" width="24.33203125" style="367" customWidth="1"/>
    <col min="3" max="3" width="28" style="367" customWidth="1"/>
    <col min="4" max="4" width="9.33203125" style="366" bestFit="1" customWidth="1"/>
    <col min="5" max="5" width="9" style="366" bestFit="1" customWidth="1"/>
    <col min="6" max="11" width="8.33203125" style="342" customWidth="1"/>
    <col min="12" max="13" width="8.33203125" style="368" customWidth="1"/>
    <col min="14" max="19" width="8.33203125" style="369" customWidth="1"/>
    <col min="20" max="21" width="8.33203125" style="368" customWidth="1"/>
    <col min="22" max="22" width="8" style="368" customWidth="1"/>
    <col min="23" max="25" width="8.33203125" style="368" customWidth="1"/>
    <col min="26" max="31" width="8.33203125" style="369" customWidth="1"/>
    <col min="32" max="37" width="8.33203125" style="368" customWidth="1"/>
    <col min="38" max="39" width="8.33203125" style="369" customWidth="1"/>
    <col min="40" max="45" width="8.33203125" style="368" customWidth="1"/>
    <col min="46" max="47" width="8.33203125" style="369" customWidth="1"/>
    <col min="48" max="53" width="8.33203125" style="368" customWidth="1"/>
    <col min="54" max="54" width="13.44140625" style="369" customWidth="1"/>
    <col min="55" max="55" width="13.21875" style="369" customWidth="1"/>
    <col min="56" max="56" width="12.88671875" style="368" customWidth="1"/>
    <col min="57" max="57" width="14.77734375" style="368" customWidth="1"/>
    <col min="58" max="58" width="13.88671875" style="368" customWidth="1"/>
    <col min="59" max="59" width="13.33203125" style="368" customWidth="1"/>
    <col min="60" max="60" width="14.109375" style="368" customWidth="1"/>
    <col min="61" max="61" width="15.21875" style="368" customWidth="1"/>
    <col min="62" max="62" width="11.6640625" style="368" customWidth="1"/>
    <col min="63" max="63" width="14.109375" style="369" bestFit="1" customWidth="1"/>
    <col min="64" max="64" width="14.77734375" style="368" customWidth="1"/>
    <col min="65" max="65" width="12.109375" style="369" customWidth="1"/>
    <col min="66" max="66" width="7.6640625" style="342" customWidth="1"/>
    <col min="67" max="71" width="7.6640625" style="369" customWidth="1"/>
    <col min="72" max="75" width="7.6640625" style="368" customWidth="1"/>
    <col min="76" max="77" width="7.6640625" style="369" customWidth="1"/>
    <col min="78" max="87" width="8" style="369" customWidth="1"/>
    <col min="88" max="89" width="8" style="368" customWidth="1"/>
    <col min="90" max="90" width="13" style="342" customWidth="1"/>
    <col min="91" max="92" width="8.109375" style="342" customWidth="1"/>
    <col min="93" max="93" width="8.77734375" style="342" customWidth="1"/>
    <col min="94" max="94" width="8.21875" style="342" customWidth="1"/>
    <col min="95" max="95" width="8.33203125" style="342" customWidth="1"/>
    <col min="96" max="96" width="8.21875" style="342" customWidth="1"/>
    <col min="97" max="97" width="8.44140625" style="342" customWidth="1"/>
    <col min="98" max="98" width="8" style="342" customWidth="1"/>
    <col min="99" max="99" width="8.44140625" style="342" customWidth="1"/>
    <col min="100" max="100" width="8" style="342" customWidth="1"/>
    <col min="101" max="101" width="8.44140625" style="342" customWidth="1"/>
    <col min="102" max="103" width="8" style="342" customWidth="1"/>
    <col min="104" max="107" width="8.77734375" style="369" customWidth="1"/>
    <col min="108" max="111" width="8.77734375" style="368" customWidth="1"/>
    <col min="112" max="115" width="8.77734375" style="369" customWidth="1"/>
    <col min="116" max="116" width="9.109375" style="342" bestFit="1" customWidth="1"/>
    <col min="117" max="117" width="8.77734375" style="369" customWidth="1"/>
    <col min="118" max="118" width="10.44140625" style="369" customWidth="1"/>
    <col min="119" max="120" width="11.21875" style="369" customWidth="1"/>
    <col min="121" max="121" width="10.6640625" style="369" customWidth="1"/>
    <col min="122" max="122" width="10.77734375" style="368" customWidth="1"/>
    <col min="123" max="123" width="10.88671875" style="368" customWidth="1"/>
    <col min="124" max="124" width="10.44140625" style="368" customWidth="1"/>
    <col min="125" max="125" width="11.109375" style="368" customWidth="1"/>
    <col min="126" max="126" width="10.109375" style="369" customWidth="1"/>
    <col min="127" max="127" width="9.88671875" style="369" customWidth="1"/>
    <col min="128" max="128" width="10.109375" style="369" customWidth="1"/>
    <col min="129" max="129" width="10" style="369" customWidth="1"/>
    <col min="130" max="130" width="11.33203125" style="342" customWidth="1"/>
    <col min="131" max="131" width="12.109375" style="369" customWidth="1"/>
    <col min="132" max="16384" width="9" style="342"/>
  </cols>
  <sheetData>
    <row r="1" spans="1:131" hidden="1">
      <c r="A1" s="292" t="s">
        <v>300</v>
      </c>
      <c r="B1" s="293" t="s">
        <v>301</v>
      </c>
      <c r="C1" s="313"/>
      <c r="D1" s="294"/>
      <c r="E1" s="295"/>
      <c r="F1" s="353">
        <v>275</v>
      </c>
      <c r="G1" s="24"/>
      <c r="H1" s="353"/>
      <c r="I1" s="25"/>
      <c r="J1" s="353">
        <v>172</v>
      </c>
      <c r="K1" s="24"/>
      <c r="L1" s="353"/>
      <c r="M1" s="25"/>
      <c r="N1" s="353">
        <v>281</v>
      </c>
      <c r="O1" s="24"/>
      <c r="P1" s="353"/>
      <c r="Q1" s="25"/>
      <c r="R1" s="353">
        <v>90</v>
      </c>
      <c r="S1" s="24"/>
      <c r="T1" s="353"/>
      <c r="U1" s="25"/>
      <c r="V1" s="353">
        <v>194</v>
      </c>
      <c r="W1" s="24"/>
      <c r="X1" s="353"/>
      <c r="Y1" s="25"/>
      <c r="Z1" s="353">
        <v>61</v>
      </c>
      <c r="AA1" s="24"/>
      <c r="AB1" s="353"/>
      <c r="AC1" s="25"/>
      <c r="AD1" s="353">
        <v>80</v>
      </c>
      <c r="AE1" s="24"/>
      <c r="AF1" s="353"/>
      <c r="AG1" s="25"/>
      <c r="AH1" s="353">
        <v>14</v>
      </c>
      <c r="AI1" s="354"/>
      <c r="AJ1" s="353"/>
      <c r="AK1" s="25"/>
      <c r="AL1" s="353">
        <v>8</v>
      </c>
      <c r="AM1" s="24"/>
      <c r="AN1" s="353"/>
      <c r="AO1" s="25"/>
      <c r="AP1" s="353">
        <v>2</v>
      </c>
      <c r="AQ1" s="354"/>
      <c r="AR1" s="353"/>
      <c r="AS1" s="25"/>
      <c r="AT1" s="353"/>
      <c r="AU1" s="24"/>
      <c r="AV1" s="353"/>
      <c r="AW1" s="25"/>
      <c r="AX1" s="353"/>
      <c r="AY1" s="354"/>
      <c r="AZ1" s="353"/>
      <c r="BA1" s="25"/>
      <c r="BB1" s="355">
        <v>48094471.284999996</v>
      </c>
      <c r="BC1" s="24"/>
      <c r="BD1" s="353">
        <v>28312153.904600002</v>
      </c>
      <c r="BE1" s="24"/>
      <c r="BF1" s="353">
        <v>16833886.9826</v>
      </c>
      <c r="BG1" s="24"/>
      <c r="BH1" s="353">
        <v>3838419.5378</v>
      </c>
      <c r="BI1" s="24"/>
      <c r="BJ1" s="353">
        <v>542109.13840000005</v>
      </c>
      <c r="BK1" s="20"/>
      <c r="BL1" s="353">
        <v>0</v>
      </c>
      <c r="BM1" s="21"/>
      <c r="BN1" s="296">
        <f>((F1*9)+(H1*10)+(J1*11)+(L1*12))</f>
        <v>4367</v>
      </c>
      <c r="BO1" s="297">
        <f>((G1*9)+(I1*10)+(K1*11)+(M1*12))</f>
        <v>0</v>
      </c>
      <c r="BP1" s="298">
        <f>((N1*9)+(P1*10)+(R1*11)+(T1*12))</f>
        <v>3519</v>
      </c>
      <c r="BQ1" s="297">
        <f>((O1*9)+(Q1*10)+(S1*11)+(U1*12))</f>
        <v>0</v>
      </c>
      <c r="BR1" s="298">
        <f>((V1*9)+(X1*10)+(Z1*11)+(AB1*12))</f>
        <v>2417</v>
      </c>
      <c r="BS1" s="297">
        <f>((W1*9)+(Y1*10)+(AA1*11)+(AC1*12))</f>
        <v>0</v>
      </c>
      <c r="BT1" s="298">
        <f>((AD1*9)+(AF1*10)+(AH1*11)+(AJ1*12))</f>
        <v>874</v>
      </c>
      <c r="BU1" s="297">
        <f>((AE1*9)+(AG1*10)+(AI1*11)+(AK1*12))</f>
        <v>0</v>
      </c>
      <c r="BV1" s="298">
        <f>((AL1*9)+(AN1*10)+(AP1*11)+(AR1*12))</f>
        <v>94</v>
      </c>
      <c r="BW1" s="299">
        <f>((AM1*9)+(AO1*10)+(AQ1*11)+(AS1*12))</f>
        <v>0</v>
      </c>
      <c r="BX1" s="298">
        <f>((AT1*9)+(AV1*10)+(AX1*11)+(AZ1*12))</f>
        <v>0</v>
      </c>
      <c r="BY1" s="299">
        <f>((AU1*9)+(AW1*10)+(AY1*11)+(BA1*12))</f>
        <v>0</v>
      </c>
      <c r="BZ1" s="28">
        <f t="shared" ref="BZ1:CK1" si="0">IF(BN1&gt;0,BB1/BN1,)</f>
        <v>11013.160358369589</v>
      </c>
      <c r="CA1" s="29">
        <f t="shared" si="0"/>
        <v>0</v>
      </c>
      <c r="CB1" s="28">
        <f t="shared" si="0"/>
        <v>8045.5111976697926</v>
      </c>
      <c r="CC1" s="29">
        <f t="shared" si="0"/>
        <v>0</v>
      </c>
      <c r="CD1" s="28">
        <f t="shared" si="0"/>
        <v>6964.7856775341334</v>
      </c>
      <c r="CE1" s="29">
        <f t="shared" si="0"/>
        <v>0</v>
      </c>
      <c r="CF1" s="28">
        <f t="shared" si="0"/>
        <v>4391.7843681922195</v>
      </c>
      <c r="CG1" s="29">
        <f t="shared" si="0"/>
        <v>0</v>
      </c>
      <c r="CH1" s="28">
        <f t="shared" si="0"/>
        <v>5767.1184936170221</v>
      </c>
      <c r="CI1" s="29">
        <f t="shared" si="0"/>
        <v>0</v>
      </c>
      <c r="CJ1" s="28">
        <f t="shared" si="0"/>
        <v>0</v>
      </c>
      <c r="CK1" s="29">
        <f t="shared" si="0"/>
        <v>0</v>
      </c>
      <c r="CL1" s="300">
        <f t="shared" ref="CL1:CU1" si="1">+BZ1*9</f>
        <v>99118.443225326293</v>
      </c>
      <c r="CM1" s="299">
        <f t="shared" si="1"/>
        <v>0</v>
      </c>
      <c r="CN1" s="301">
        <f t="shared" si="1"/>
        <v>72409.600779028129</v>
      </c>
      <c r="CO1" s="297">
        <f t="shared" si="1"/>
        <v>0</v>
      </c>
      <c r="CP1" s="298">
        <f t="shared" si="1"/>
        <v>62683.071097807202</v>
      </c>
      <c r="CQ1" s="297">
        <f t="shared" si="1"/>
        <v>0</v>
      </c>
      <c r="CR1" s="298">
        <f t="shared" si="1"/>
        <v>39526.059313729973</v>
      </c>
      <c r="CS1" s="297">
        <f t="shared" si="1"/>
        <v>0</v>
      </c>
      <c r="CT1" s="298">
        <f t="shared" si="1"/>
        <v>51904.066442553201</v>
      </c>
      <c r="CU1" s="299">
        <f t="shared" si="1"/>
        <v>0</v>
      </c>
      <c r="CV1" s="301"/>
      <c r="CW1" s="299"/>
      <c r="CX1" s="301">
        <f>IF(DL1&gt;0,((CL1*CZ1)+(CN1*DB1)+(CP1*DD1)+(CR1*DF1)+(CT1*DH1)+(CV1*DJ1))/DL1,)</f>
        <v>77645.352065078405</v>
      </c>
      <c r="CY1" s="302">
        <f>IF(DM1&gt;0,((CM1*DA1)+(CO1*DC1)+(CQ1*DE1)+(CS1*DG1)+(CU1*DI1)+(CW1*DK1))/DM1,)</f>
        <v>0</v>
      </c>
      <c r="CZ1" s="26">
        <f t="shared" ref="CZ1:DA1" si="2">+F1+H1+J1+L1</f>
        <v>447</v>
      </c>
      <c r="DA1" s="30">
        <f t="shared" si="2"/>
        <v>0</v>
      </c>
      <c r="DB1" s="28">
        <f t="shared" ref="DB1:DC1" si="3">+N1+P1+R1+T1</f>
        <v>371</v>
      </c>
      <c r="DC1" s="27">
        <f t="shared" si="3"/>
        <v>0</v>
      </c>
      <c r="DD1" s="28">
        <f t="shared" ref="DD1:DE1" si="4">+V1+X1+Z1+AB1</f>
        <v>255</v>
      </c>
      <c r="DE1" s="27">
        <f t="shared" si="4"/>
        <v>0</v>
      </c>
      <c r="DF1" s="28">
        <f t="shared" ref="DF1:DG1" si="5">+AD1+AF1+AH1+AJ1</f>
        <v>94</v>
      </c>
      <c r="DG1" s="27">
        <f t="shared" si="5"/>
        <v>0</v>
      </c>
      <c r="DH1" s="28">
        <f t="shared" ref="DH1:DI1" si="6">+AL1+AN1+AP1+AR1</f>
        <v>10</v>
      </c>
      <c r="DI1" s="29">
        <f t="shared" si="6"/>
        <v>0</v>
      </c>
      <c r="DJ1" s="28">
        <f t="shared" ref="DJ1:DK1" si="7">+AT1+AV1+AX1+AZ1</f>
        <v>0</v>
      </c>
      <c r="DK1" s="29">
        <f t="shared" si="7"/>
        <v>0</v>
      </c>
      <c r="DL1" s="28">
        <f>+CZ1+DB1+DD1+DF1+DH1+DJ1</f>
        <v>1177</v>
      </c>
      <c r="DM1" s="29">
        <f>+DA1+DC1+DE1+DG1+DI1+DK1</f>
        <v>0</v>
      </c>
      <c r="DN1" s="28">
        <f>+CZ1*CL1</f>
        <v>44305944.12172085</v>
      </c>
      <c r="DO1" s="30">
        <f t="shared" ref="DO1:EA1" si="8">+DA1*CM1</f>
        <v>0</v>
      </c>
      <c r="DP1" s="28">
        <f t="shared" si="8"/>
        <v>26863961.889019437</v>
      </c>
      <c r="DQ1" s="27">
        <f t="shared" si="8"/>
        <v>0</v>
      </c>
      <c r="DR1" s="28">
        <f t="shared" si="8"/>
        <v>15984183.129940836</v>
      </c>
      <c r="DS1" s="27">
        <f t="shared" si="8"/>
        <v>0</v>
      </c>
      <c r="DT1" s="28">
        <f t="shared" si="8"/>
        <v>3715449.5754906177</v>
      </c>
      <c r="DU1" s="27">
        <f t="shared" si="8"/>
        <v>0</v>
      </c>
      <c r="DV1" s="28">
        <f t="shared" si="8"/>
        <v>519040.66442553198</v>
      </c>
      <c r="DW1" s="29">
        <f t="shared" si="8"/>
        <v>0</v>
      </c>
      <c r="DX1" s="28">
        <f t="shared" si="8"/>
        <v>0</v>
      </c>
      <c r="DY1" s="29">
        <f t="shared" si="8"/>
        <v>0</v>
      </c>
      <c r="DZ1" s="28">
        <f t="shared" si="8"/>
        <v>91388579.380597278</v>
      </c>
      <c r="EA1" s="29">
        <f t="shared" si="8"/>
        <v>0</v>
      </c>
    </row>
    <row r="2" spans="1:131" s="1" customFormat="1" ht="16.5" thickBot="1">
      <c r="A2" s="2" t="s">
        <v>362</v>
      </c>
      <c r="B2" s="2"/>
      <c r="C2" s="2"/>
      <c r="D2" s="2"/>
      <c r="E2" s="2"/>
      <c r="F2" s="36" t="s">
        <v>293</v>
      </c>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5" t="s">
        <v>294</v>
      </c>
      <c r="BC2" s="36"/>
      <c r="BD2" s="36"/>
      <c r="BE2" s="36"/>
      <c r="BF2" s="36"/>
      <c r="BG2" s="36"/>
      <c r="BH2" s="36"/>
      <c r="BI2" s="36"/>
      <c r="BJ2" s="36"/>
      <c r="BK2" s="36"/>
      <c r="BL2" s="36"/>
      <c r="BM2" s="36"/>
      <c r="BN2" s="35" t="s">
        <v>295</v>
      </c>
      <c r="BO2" s="36"/>
      <c r="BP2" s="36"/>
      <c r="BQ2" s="36"/>
      <c r="BR2" s="36"/>
      <c r="BS2" s="36"/>
      <c r="BT2" s="36"/>
      <c r="BU2" s="36"/>
      <c r="BV2" s="36"/>
      <c r="BW2" s="36"/>
      <c r="BX2" s="36"/>
      <c r="BY2" s="36"/>
      <c r="BZ2" s="35" t="s">
        <v>296</v>
      </c>
      <c r="CA2" s="36"/>
      <c r="CB2" s="36"/>
      <c r="CC2" s="36"/>
      <c r="CD2" s="36"/>
      <c r="CE2" s="36"/>
      <c r="CF2" s="36"/>
      <c r="CG2" s="36"/>
      <c r="CH2" s="36"/>
      <c r="CI2" s="36"/>
      <c r="CJ2" s="36"/>
      <c r="CK2" s="36"/>
      <c r="CL2" s="35" t="s">
        <v>297</v>
      </c>
      <c r="CM2" s="36"/>
      <c r="CN2" s="36"/>
      <c r="CO2" s="36"/>
      <c r="CP2" s="36"/>
      <c r="CQ2" s="36"/>
      <c r="CR2" s="36"/>
      <c r="CS2" s="36"/>
      <c r="CT2" s="36"/>
      <c r="CU2" s="36"/>
      <c r="CV2" s="36"/>
      <c r="CW2" s="36"/>
      <c r="CX2" s="36"/>
      <c r="CY2" s="37"/>
      <c r="CZ2" s="35" t="s">
        <v>298</v>
      </c>
      <c r="DA2" s="36"/>
      <c r="DB2" s="36"/>
      <c r="DC2" s="36"/>
      <c r="DD2" s="36"/>
      <c r="DE2" s="36"/>
      <c r="DF2" s="36"/>
      <c r="DG2" s="36"/>
      <c r="DH2" s="36"/>
      <c r="DI2" s="36"/>
      <c r="DJ2" s="36"/>
      <c r="DK2" s="36"/>
      <c r="DL2" s="36"/>
      <c r="DM2" s="36"/>
      <c r="DN2" s="35" t="s">
        <v>299</v>
      </c>
      <c r="DO2" s="36"/>
      <c r="DP2" s="36"/>
      <c r="DQ2" s="36"/>
      <c r="DR2" s="36"/>
      <c r="DS2" s="36"/>
      <c r="DT2" s="36"/>
      <c r="DU2" s="36"/>
      <c r="DV2" s="36"/>
      <c r="DW2" s="36"/>
      <c r="DX2" s="36"/>
      <c r="DY2" s="36"/>
      <c r="DZ2" s="36"/>
      <c r="EA2" s="36"/>
    </row>
    <row r="3" spans="1:131" s="1" customFormat="1" ht="16.5" thickTop="1">
      <c r="A3" s="34"/>
      <c r="B3" s="34"/>
      <c r="C3" s="34"/>
      <c r="D3" s="34"/>
      <c r="E3" s="34"/>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4"/>
      <c r="BC3" s="3"/>
      <c r="BD3" s="3"/>
      <c r="BE3" s="3"/>
      <c r="BF3" s="3"/>
      <c r="BG3" s="3"/>
      <c r="BH3" s="3"/>
      <c r="BI3" s="3"/>
      <c r="BJ3" s="3"/>
      <c r="BK3" s="3"/>
      <c r="BL3" s="3"/>
      <c r="BM3" s="44"/>
      <c r="BN3" s="58" t="s">
        <v>16</v>
      </c>
      <c r="BO3" s="59"/>
      <c r="BP3" s="59"/>
      <c r="BQ3" s="59"/>
      <c r="BR3" s="59"/>
      <c r="BS3" s="59"/>
      <c r="BT3" s="59"/>
      <c r="BU3" s="59"/>
      <c r="BV3" s="59"/>
      <c r="BW3" s="59"/>
      <c r="BX3" s="59"/>
      <c r="BY3" s="60"/>
      <c r="BZ3" s="61" t="s">
        <v>13</v>
      </c>
      <c r="CA3" s="62"/>
      <c r="CB3" s="62"/>
      <c r="CC3" s="62"/>
      <c r="CD3" s="62"/>
      <c r="CE3" s="62"/>
      <c r="CF3" s="62"/>
      <c r="CG3" s="62"/>
      <c r="CH3" s="62"/>
      <c r="CI3" s="62"/>
      <c r="CJ3" s="62"/>
      <c r="CK3" s="63"/>
      <c r="CL3" s="61" t="s">
        <v>14</v>
      </c>
      <c r="CM3" s="62"/>
      <c r="CN3" s="62"/>
      <c r="CO3" s="62"/>
      <c r="CP3" s="62"/>
      <c r="CQ3" s="62"/>
      <c r="CR3" s="62"/>
      <c r="CS3" s="62"/>
      <c r="CT3" s="62"/>
      <c r="CU3" s="62"/>
      <c r="CV3" s="62"/>
      <c r="CW3" s="62"/>
      <c r="CX3" s="62"/>
      <c r="CY3" s="62"/>
      <c r="CZ3" s="61" t="s">
        <v>15</v>
      </c>
      <c r="DA3" s="59"/>
      <c r="DB3" s="59"/>
      <c r="DC3" s="59"/>
      <c r="DD3" s="59"/>
      <c r="DE3" s="59"/>
      <c r="DF3" s="59"/>
      <c r="DG3" s="59"/>
      <c r="DH3" s="59"/>
      <c r="DI3" s="59"/>
      <c r="DJ3" s="59"/>
      <c r="DK3" s="59"/>
      <c r="DL3" s="59"/>
      <c r="DM3" s="59"/>
      <c r="DN3" s="61" t="s">
        <v>273</v>
      </c>
      <c r="DO3" s="59"/>
      <c r="DP3" s="59"/>
      <c r="DQ3" s="59"/>
      <c r="DR3" s="59"/>
      <c r="DS3" s="59"/>
      <c r="DT3" s="59"/>
      <c r="DU3" s="59"/>
      <c r="DV3" s="59"/>
      <c r="DW3" s="59"/>
      <c r="DX3" s="59"/>
      <c r="DY3" s="59"/>
      <c r="DZ3" s="59"/>
      <c r="EA3" s="59"/>
    </row>
    <row r="4" spans="1:131" s="1" customFormat="1" ht="15.75">
      <c r="A4" s="356" t="s">
        <v>387</v>
      </c>
      <c r="B4" s="357"/>
      <c r="C4" s="357"/>
      <c r="D4" s="357"/>
      <c r="E4" s="357"/>
      <c r="F4" s="47" t="s">
        <v>12</v>
      </c>
      <c r="G4" s="47"/>
      <c r="H4" s="47"/>
      <c r="I4" s="47"/>
      <c r="J4" s="47"/>
      <c r="K4" s="47"/>
      <c r="L4" s="47"/>
      <c r="M4" s="47"/>
      <c r="N4" s="47" t="s">
        <v>4</v>
      </c>
      <c r="O4" s="47"/>
      <c r="P4" s="47"/>
      <c r="Q4" s="47"/>
      <c r="R4" s="47"/>
      <c r="S4" s="47"/>
      <c r="T4" s="47"/>
      <c r="U4" s="47"/>
      <c r="V4" s="47" t="s">
        <v>5</v>
      </c>
      <c r="W4" s="47"/>
      <c r="X4" s="47"/>
      <c r="Y4" s="47"/>
      <c r="Z4" s="47"/>
      <c r="AA4" s="47"/>
      <c r="AB4" s="47"/>
      <c r="AC4" s="47"/>
      <c r="AD4" s="48" t="s">
        <v>6</v>
      </c>
      <c r="AE4" s="47"/>
      <c r="AF4" s="47"/>
      <c r="AG4" s="47"/>
      <c r="AH4" s="47"/>
      <c r="AI4" s="47"/>
      <c r="AJ4" s="47"/>
      <c r="AK4" s="47"/>
      <c r="AL4" s="48" t="s">
        <v>155</v>
      </c>
      <c r="AM4" s="47"/>
      <c r="AN4" s="47"/>
      <c r="AO4" s="47"/>
      <c r="AP4" s="47"/>
      <c r="AQ4" s="47"/>
      <c r="AR4" s="47"/>
      <c r="AS4" s="47"/>
      <c r="AT4" s="48" t="s">
        <v>158</v>
      </c>
      <c r="AU4" s="47"/>
      <c r="AV4" s="47"/>
      <c r="AW4" s="47"/>
      <c r="AX4" s="47"/>
      <c r="AY4" s="47"/>
      <c r="AZ4" s="47"/>
      <c r="BA4" s="47"/>
      <c r="BB4" s="50"/>
      <c r="BC4" s="51"/>
      <c r="BD4" s="15"/>
      <c r="BE4" s="18"/>
      <c r="BF4" s="15"/>
      <c r="BG4" s="18"/>
      <c r="BH4" s="52"/>
      <c r="BI4" s="36"/>
      <c r="BJ4" s="15"/>
      <c r="BK4" s="18"/>
      <c r="BL4" s="15"/>
      <c r="BM4" s="18"/>
      <c r="BN4" s="19"/>
      <c r="BO4" s="45"/>
      <c r="BP4" s="16"/>
      <c r="BQ4" s="45"/>
      <c r="BR4" s="16"/>
      <c r="BS4" s="45"/>
      <c r="BT4" s="16"/>
      <c r="BU4" s="45"/>
      <c r="BV4" s="16"/>
      <c r="BW4" s="45"/>
      <c r="BX4" s="16"/>
      <c r="BY4" s="46"/>
      <c r="BZ4" s="31"/>
      <c r="CA4" s="32"/>
      <c r="CB4" s="33"/>
      <c r="CC4" s="32"/>
      <c r="CD4" s="33"/>
      <c r="CE4" s="32"/>
      <c r="CF4" s="33"/>
      <c r="CG4" s="32"/>
      <c r="CH4" s="33"/>
      <c r="CI4" s="32"/>
      <c r="CJ4" s="33"/>
      <c r="CK4" s="32"/>
      <c r="CL4" s="31"/>
      <c r="CM4" s="32"/>
      <c r="CN4" s="33"/>
      <c r="CO4" s="32"/>
      <c r="CP4" s="33"/>
      <c r="CQ4" s="32"/>
      <c r="CR4" s="33"/>
      <c r="CS4" s="32"/>
      <c r="CT4" s="33"/>
      <c r="CU4" s="32"/>
      <c r="CV4" s="41"/>
      <c r="CW4" s="32"/>
      <c r="CX4" s="14"/>
      <c r="CY4" s="13"/>
      <c r="CZ4" s="12"/>
      <c r="DA4" s="13"/>
      <c r="DB4" s="16"/>
      <c r="DC4" s="13"/>
      <c r="DD4" s="16"/>
      <c r="DE4" s="13"/>
      <c r="DF4" s="14"/>
      <c r="DG4" s="13"/>
      <c r="DH4" s="38"/>
      <c r="DI4" s="13"/>
      <c r="DJ4" s="38"/>
      <c r="DK4" s="13"/>
      <c r="DL4" s="14"/>
      <c r="DM4" s="13"/>
      <c r="DN4" s="12"/>
      <c r="DO4" s="13"/>
      <c r="DP4" s="16"/>
      <c r="DQ4" s="13"/>
      <c r="DR4" s="16"/>
      <c r="DS4" s="358"/>
      <c r="DT4" s="14"/>
      <c r="DU4" s="13"/>
      <c r="DV4" s="38"/>
      <c r="DW4" s="13"/>
      <c r="DX4" s="38"/>
      <c r="DY4" s="13"/>
      <c r="DZ4" s="14"/>
      <c r="EA4" s="358"/>
    </row>
    <row r="5" spans="1:131" s="1" customFormat="1" ht="42.75" customHeight="1">
      <c r="A5" s="684" t="s">
        <v>388</v>
      </c>
      <c r="B5" s="685"/>
      <c r="C5" s="685"/>
      <c r="D5" s="685"/>
      <c r="E5" s="685"/>
      <c r="F5" s="7" t="s">
        <v>8</v>
      </c>
      <c r="G5" s="7"/>
      <c r="H5" s="7" t="s">
        <v>9</v>
      </c>
      <c r="I5" s="7"/>
      <c r="J5" s="7" t="s">
        <v>10</v>
      </c>
      <c r="K5" s="7"/>
      <c r="L5" s="7" t="s">
        <v>11</v>
      </c>
      <c r="M5" s="7"/>
      <c r="N5" s="7" t="s">
        <v>8</v>
      </c>
      <c r="O5" s="7"/>
      <c r="P5" s="7" t="s">
        <v>9</v>
      </c>
      <c r="Q5" s="7"/>
      <c r="R5" s="7" t="s">
        <v>10</v>
      </c>
      <c r="S5" s="7"/>
      <c r="T5" s="7" t="s">
        <v>11</v>
      </c>
      <c r="U5" s="7"/>
      <c r="V5" s="7" t="s">
        <v>8</v>
      </c>
      <c r="W5" s="7"/>
      <c r="X5" s="7" t="s">
        <v>9</v>
      </c>
      <c r="Y5" s="7"/>
      <c r="Z5" s="7" t="s">
        <v>10</v>
      </c>
      <c r="AA5" s="7"/>
      <c r="AB5" s="7" t="s">
        <v>11</v>
      </c>
      <c r="AC5" s="7"/>
      <c r="AD5" s="7" t="s">
        <v>8</v>
      </c>
      <c r="AE5" s="7"/>
      <c r="AF5" s="7" t="s">
        <v>9</v>
      </c>
      <c r="AG5" s="7"/>
      <c r="AH5" s="7" t="s">
        <v>10</v>
      </c>
      <c r="AI5" s="7"/>
      <c r="AJ5" s="7" t="s">
        <v>11</v>
      </c>
      <c r="AK5" s="7"/>
      <c r="AL5" s="7" t="s">
        <v>8</v>
      </c>
      <c r="AM5" s="7"/>
      <c r="AN5" s="7" t="s">
        <v>9</v>
      </c>
      <c r="AO5" s="7"/>
      <c r="AP5" s="7" t="s">
        <v>10</v>
      </c>
      <c r="AQ5" s="7"/>
      <c r="AR5" s="7" t="s">
        <v>11</v>
      </c>
      <c r="AS5" s="7"/>
      <c r="AT5" s="7" t="s">
        <v>8</v>
      </c>
      <c r="AU5" s="7"/>
      <c r="AV5" s="7" t="s">
        <v>9</v>
      </c>
      <c r="AW5" s="7"/>
      <c r="AX5" s="7" t="s">
        <v>10</v>
      </c>
      <c r="AY5" s="7"/>
      <c r="AZ5" s="7" t="s">
        <v>11</v>
      </c>
      <c r="BA5" s="7"/>
      <c r="BB5" s="53" t="s">
        <v>3</v>
      </c>
      <c r="BC5" s="54"/>
      <c r="BD5" s="55" t="s">
        <v>4</v>
      </c>
      <c r="BE5" s="55"/>
      <c r="BF5" s="56" t="s">
        <v>5</v>
      </c>
      <c r="BG5" s="56"/>
      <c r="BH5" s="55" t="s">
        <v>6</v>
      </c>
      <c r="BI5" s="57"/>
      <c r="BJ5" s="42" t="s">
        <v>157</v>
      </c>
      <c r="BK5" s="43"/>
      <c r="BL5" s="42" t="s">
        <v>156</v>
      </c>
      <c r="BM5" s="43"/>
      <c r="BN5" s="31" t="s">
        <v>3</v>
      </c>
      <c r="BO5" s="33"/>
      <c r="BP5" s="33" t="s">
        <v>22</v>
      </c>
      <c r="BQ5" s="33"/>
      <c r="BR5" s="49" t="s">
        <v>23</v>
      </c>
      <c r="BS5" s="49"/>
      <c r="BT5" s="33" t="s">
        <v>6</v>
      </c>
      <c r="BU5" s="5"/>
      <c r="BV5" s="39" t="s">
        <v>157</v>
      </c>
      <c r="BW5" s="40"/>
      <c r="BX5" s="39" t="s">
        <v>156</v>
      </c>
      <c r="BY5" s="40"/>
      <c r="BZ5" s="31" t="s">
        <v>3</v>
      </c>
      <c r="CA5" s="32"/>
      <c r="CB5" s="33" t="s">
        <v>25</v>
      </c>
      <c r="CC5" s="32"/>
      <c r="CD5" s="33" t="s">
        <v>23</v>
      </c>
      <c r="CE5" s="32"/>
      <c r="CF5" s="33" t="s">
        <v>6</v>
      </c>
      <c r="CG5" s="32"/>
      <c r="CH5" s="39" t="s">
        <v>157</v>
      </c>
      <c r="CI5" s="40"/>
      <c r="CJ5" s="39" t="s">
        <v>156</v>
      </c>
      <c r="CK5" s="40"/>
      <c r="CL5" s="31" t="s">
        <v>3</v>
      </c>
      <c r="CM5" s="32"/>
      <c r="CN5" s="33" t="s">
        <v>25</v>
      </c>
      <c r="CO5" s="32"/>
      <c r="CP5" s="33" t="s">
        <v>23</v>
      </c>
      <c r="CQ5" s="32"/>
      <c r="CR5" s="33" t="s">
        <v>6</v>
      </c>
      <c r="CS5" s="32"/>
      <c r="CT5" s="39" t="s">
        <v>157</v>
      </c>
      <c r="CU5" s="40"/>
      <c r="CV5" s="39" t="s">
        <v>156</v>
      </c>
      <c r="CW5" s="40"/>
      <c r="CX5" s="14" t="s">
        <v>19</v>
      </c>
      <c r="CY5" s="6"/>
      <c r="CZ5" s="12" t="s">
        <v>3</v>
      </c>
      <c r="DA5" s="13"/>
      <c r="DB5" s="14" t="s">
        <v>25</v>
      </c>
      <c r="DC5" s="14"/>
      <c r="DD5" s="17" t="s">
        <v>23</v>
      </c>
      <c r="DE5" s="17"/>
      <c r="DF5" s="14" t="s">
        <v>6</v>
      </c>
      <c r="DG5" s="13"/>
      <c r="DH5" s="39" t="s">
        <v>157</v>
      </c>
      <c r="DI5" s="40"/>
      <c r="DJ5" s="39" t="s">
        <v>156</v>
      </c>
      <c r="DK5" s="40"/>
      <c r="DL5" s="14" t="s">
        <v>19</v>
      </c>
      <c r="DM5" s="6"/>
      <c r="DN5" s="12" t="s">
        <v>3</v>
      </c>
      <c r="DO5" s="13"/>
      <c r="DP5" s="14" t="s">
        <v>25</v>
      </c>
      <c r="DQ5" s="14"/>
      <c r="DR5" s="17" t="s">
        <v>23</v>
      </c>
      <c r="DS5" s="359"/>
      <c r="DT5" s="14" t="s">
        <v>6</v>
      </c>
      <c r="DU5" s="13"/>
      <c r="DV5" s="39" t="s">
        <v>157</v>
      </c>
      <c r="DW5" s="40"/>
      <c r="DX5" s="39" t="s">
        <v>156</v>
      </c>
      <c r="DY5" s="40"/>
      <c r="DZ5" s="14" t="s">
        <v>19</v>
      </c>
      <c r="EA5" s="360"/>
    </row>
    <row r="6" spans="1:131" s="1" customFormat="1" ht="12.75" customHeight="1">
      <c r="A6" s="361" t="s">
        <v>2</v>
      </c>
      <c r="B6" s="361" t="s">
        <v>0</v>
      </c>
      <c r="C6" s="361" t="s">
        <v>17</v>
      </c>
      <c r="D6" s="362" t="s">
        <v>18</v>
      </c>
      <c r="E6" s="362" t="s">
        <v>1</v>
      </c>
      <c r="F6" s="340" t="s">
        <v>361</v>
      </c>
      <c r="G6" s="8" t="s">
        <v>389</v>
      </c>
      <c r="H6" s="340" t="s">
        <v>361</v>
      </c>
      <c r="I6" s="8" t="s">
        <v>389</v>
      </c>
      <c r="J6" s="340" t="s">
        <v>361</v>
      </c>
      <c r="K6" s="8" t="s">
        <v>389</v>
      </c>
      <c r="L6" s="340" t="s">
        <v>361</v>
      </c>
      <c r="M6" s="8" t="s">
        <v>389</v>
      </c>
      <c r="N6" s="340" t="s">
        <v>361</v>
      </c>
      <c r="O6" s="8" t="s">
        <v>389</v>
      </c>
      <c r="P6" s="340" t="s">
        <v>361</v>
      </c>
      <c r="Q6" s="8" t="s">
        <v>389</v>
      </c>
      <c r="R6" s="340" t="s">
        <v>361</v>
      </c>
      <c r="S6" s="8" t="s">
        <v>389</v>
      </c>
      <c r="T6" s="340" t="s">
        <v>361</v>
      </c>
      <c r="U6" s="8" t="s">
        <v>389</v>
      </c>
      <c r="V6" s="340" t="s">
        <v>361</v>
      </c>
      <c r="W6" s="8" t="s">
        <v>389</v>
      </c>
      <c r="X6" s="340" t="s">
        <v>361</v>
      </c>
      <c r="Y6" s="8" t="s">
        <v>389</v>
      </c>
      <c r="Z6" s="340" t="s">
        <v>361</v>
      </c>
      <c r="AA6" s="8" t="s">
        <v>389</v>
      </c>
      <c r="AB6" s="340" t="s">
        <v>361</v>
      </c>
      <c r="AC6" s="8" t="s">
        <v>389</v>
      </c>
      <c r="AD6" s="340" t="s">
        <v>361</v>
      </c>
      <c r="AE6" s="8" t="s">
        <v>389</v>
      </c>
      <c r="AF6" s="340" t="s">
        <v>361</v>
      </c>
      <c r="AG6" s="8" t="s">
        <v>389</v>
      </c>
      <c r="AH6" s="340" t="s">
        <v>361</v>
      </c>
      <c r="AI6" s="8" t="s">
        <v>389</v>
      </c>
      <c r="AJ6" s="340" t="s">
        <v>361</v>
      </c>
      <c r="AK6" s="8" t="s">
        <v>389</v>
      </c>
      <c r="AL6" s="340" t="s">
        <v>361</v>
      </c>
      <c r="AM6" s="8" t="s">
        <v>389</v>
      </c>
      <c r="AN6" s="340" t="s">
        <v>361</v>
      </c>
      <c r="AO6" s="8" t="s">
        <v>389</v>
      </c>
      <c r="AP6" s="340" t="s">
        <v>361</v>
      </c>
      <c r="AQ6" s="8" t="s">
        <v>389</v>
      </c>
      <c r="AR6" s="340" t="s">
        <v>361</v>
      </c>
      <c r="AS6" s="8" t="s">
        <v>389</v>
      </c>
      <c r="AT6" s="340" t="s">
        <v>361</v>
      </c>
      <c r="AU6" s="8" t="s">
        <v>389</v>
      </c>
      <c r="AV6" s="340" t="s">
        <v>361</v>
      </c>
      <c r="AW6" s="8" t="s">
        <v>389</v>
      </c>
      <c r="AX6" s="340" t="s">
        <v>361</v>
      </c>
      <c r="AY6" s="8" t="s">
        <v>389</v>
      </c>
      <c r="AZ6" s="340" t="s">
        <v>361</v>
      </c>
      <c r="BA6" s="8" t="s">
        <v>389</v>
      </c>
      <c r="BB6" s="340" t="s">
        <v>361</v>
      </c>
      <c r="BC6" s="8" t="s">
        <v>389</v>
      </c>
      <c r="BD6" s="340" t="s">
        <v>361</v>
      </c>
      <c r="BE6" s="8" t="s">
        <v>389</v>
      </c>
      <c r="BF6" s="340" t="s">
        <v>361</v>
      </c>
      <c r="BG6" s="8" t="s">
        <v>389</v>
      </c>
      <c r="BH6" s="340" t="s">
        <v>361</v>
      </c>
      <c r="BI6" s="8" t="s">
        <v>389</v>
      </c>
      <c r="BJ6" s="340" t="s">
        <v>361</v>
      </c>
      <c r="BK6" s="8" t="s">
        <v>389</v>
      </c>
      <c r="BL6" s="340" t="s">
        <v>361</v>
      </c>
      <c r="BM6" s="8" t="s">
        <v>389</v>
      </c>
      <c r="BN6" s="11" t="s">
        <v>361</v>
      </c>
      <c r="BO6" s="9" t="s">
        <v>389</v>
      </c>
      <c r="BP6" s="10" t="s">
        <v>361</v>
      </c>
      <c r="BQ6" s="9" t="s">
        <v>389</v>
      </c>
      <c r="BR6" s="10" t="s">
        <v>361</v>
      </c>
      <c r="BS6" s="9" t="s">
        <v>389</v>
      </c>
      <c r="BT6" s="10" t="s">
        <v>361</v>
      </c>
      <c r="BU6" s="9" t="s">
        <v>389</v>
      </c>
      <c r="BV6" s="10" t="s">
        <v>361</v>
      </c>
      <c r="BW6" s="9" t="s">
        <v>389</v>
      </c>
      <c r="BX6" s="10" t="s">
        <v>361</v>
      </c>
      <c r="BY6" s="9" t="s">
        <v>389</v>
      </c>
      <c r="BZ6" s="11" t="s">
        <v>361</v>
      </c>
      <c r="CA6" s="9" t="s">
        <v>389</v>
      </c>
      <c r="CB6" s="10" t="s">
        <v>361</v>
      </c>
      <c r="CC6" s="9" t="s">
        <v>389</v>
      </c>
      <c r="CD6" s="10" t="s">
        <v>361</v>
      </c>
      <c r="CE6" s="9" t="s">
        <v>389</v>
      </c>
      <c r="CF6" s="10" t="s">
        <v>361</v>
      </c>
      <c r="CG6" s="9" t="s">
        <v>389</v>
      </c>
      <c r="CH6" s="10" t="s">
        <v>361</v>
      </c>
      <c r="CI6" s="9" t="s">
        <v>389</v>
      </c>
      <c r="CJ6" s="10" t="s">
        <v>361</v>
      </c>
      <c r="CK6" s="9" t="s">
        <v>389</v>
      </c>
      <c r="CL6" s="11" t="s">
        <v>361</v>
      </c>
      <c r="CM6" s="9" t="s">
        <v>389</v>
      </c>
      <c r="CN6" s="10" t="s">
        <v>361</v>
      </c>
      <c r="CO6" s="9" t="s">
        <v>389</v>
      </c>
      <c r="CP6" s="10" t="s">
        <v>361</v>
      </c>
      <c r="CQ6" s="9" t="s">
        <v>389</v>
      </c>
      <c r="CR6" s="10" t="s">
        <v>361</v>
      </c>
      <c r="CS6" s="9" t="s">
        <v>389</v>
      </c>
      <c r="CT6" s="10" t="s">
        <v>361</v>
      </c>
      <c r="CU6" s="9" t="s">
        <v>389</v>
      </c>
      <c r="CV6" s="10" t="s">
        <v>361</v>
      </c>
      <c r="CW6" s="9" t="s">
        <v>389</v>
      </c>
      <c r="CX6" s="10" t="s">
        <v>361</v>
      </c>
      <c r="CY6" s="9" t="s">
        <v>389</v>
      </c>
      <c r="CZ6" s="11" t="s">
        <v>361</v>
      </c>
      <c r="DA6" s="9" t="s">
        <v>389</v>
      </c>
      <c r="DB6" s="10" t="s">
        <v>361</v>
      </c>
      <c r="DC6" s="9" t="s">
        <v>389</v>
      </c>
      <c r="DD6" s="10" t="s">
        <v>361</v>
      </c>
      <c r="DE6" s="9" t="s">
        <v>389</v>
      </c>
      <c r="DF6" s="10" t="s">
        <v>361</v>
      </c>
      <c r="DG6" s="9" t="s">
        <v>389</v>
      </c>
      <c r="DH6" s="10" t="s">
        <v>361</v>
      </c>
      <c r="DI6" s="9" t="s">
        <v>389</v>
      </c>
      <c r="DJ6" s="10" t="s">
        <v>361</v>
      </c>
      <c r="DK6" s="9" t="s">
        <v>389</v>
      </c>
      <c r="DL6" s="10" t="s">
        <v>361</v>
      </c>
      <c r="DM6" s="9" t="s">
        <v>389</v>
      </c>
      <c r="DN6" s="11" t="s">
        <v>361</v>
      </c>
      <c r="DO6" s="9" t="s">
        <v>389</v>
      </c>
      <c r="DP6" s="10" t="s">
        <v>361</v>
      </c>
      <c r="DQ6" s="9" t="s">
        <v>389</v>
      </c>
      <c r="DR6" s="10" t="s">
        <v>361</v>
      </c>
      <c r="DS6" s="9" t="s">
        <v>389</v>
      </c>
      <c r="DT6" s="10" t="s">
        <v>361</v>
      </c>
      <c r="DU6" s="9" t="s">
        <v>389</v>
      </c>
      <c r="DV6" s="10" t="s">
        <v>361</v>
      </c>
      <c r="DW6" s="9" t="s">
        <v>389</v>
      </c>
      <c r="DX6" s="10" t="s">
        <v>361</v>
      </c>
      <c r="DY6" s="9" t="s">
        <v>389</v>
      </c>
      <c r="DZ6" s="10" t="s">
        <v>361</v>
      </c>
      <c r="EA6" s="363" t="s">
        <v>389</v>
      </c>
    </row>
    <row r="7" spans="1:131" s="365" customFormat="1" ht="25.5">
      <c r="A7" s="22" t="s">
        <v>2</v>
      </c>
      <c r="B7" s="23" t="s">
        <v>0</v>
      </c>
      <c r="C7" s="23" t="s">
        <v>26</v>
      </c>
      <c r="D7" s="22" t="s">
        <v>27</v>
      </c>
      <c r="E7" s="22" t="s">
        <v>1</v>
      </c>
      <c r="F7" s="364" t="s">
        <v>54</v>
      </c>
      <c r="G7" s="341" t="s">
        <v>43</v>
      </c>
      <c r="H7" s="364" t="s">
        <v>55</v>
      </c>
      <c r="I7" s="341" t="s">
        <v>56</v>
      </c>
      <c r="J7" s="364" t="s">
        <v>57</v>
      </c>
      <c r="K7" s="341" t="s">
        <v>48</v>
      </c>
      <c r="L7" s="364" t="s">
        <v>58</v>
      </c>
      <c r="M7" s="341" t="s">
        <v>59</v>
      </c>
      <c r="N7" s="364" t="s">
        <v>60</v>
      </c>
      <c r="O7" s="341" t="s">
        <v>44</v>
      </c>
      <c r="P7" s="364" t="s">
        <v>61</v>
      </c>
      <c r="Q7" s="341" t="s">
        <v>62</v>
      </c>
      <c r="R7" s="364" t="s">
        <v>63</v>
      </c>
      <c r="S7" s="341" t="s">
        <v>49</v>
      </c>
      <c r="T7" s="364" t="s">
        <v>64</v>
      </c>
      <c r="U7" s="341" t="s">
        <v>65</v>
      </c>
      <c r="V7" s="364" t="s">
        <v>67</v>
      </c>
      <c r="W7" s="341" t="s">
        <v>45</v>
      </c>
      <c r="X7" s="364" t="s">
        <v>68</v>
      </c>
      <c r="Y7" s="341" t="s">
        <v>66</v>
      </c>
      <c r="Z7" s="364" t="s">
        <v>69</v>
      </c>
      <c r="AA7" s="341" t="s">
        <v>50</v>
      </c>
      <c r="AB7" s="364" t="s">
        <v>70</v>
      </c>
      <c r="AC7" s="341" t="s">
        <v>71</v>
      </c>
      <c r="AD7" s="364" t="s">
        <v>72</v>
      </c>
      <c r="AE7" s="341" t="s">
        <v>46</v>
      </c>
      <c r="AF7" s="364" t="s">
        <v>73</v>
      </c>
      <c r="AG7" s="341" t="s">
        <v>74</v>
      </c>
      <c r="AH7" s="364" t="s">
        <v>75</v>
      </c>
      <c r="AI7" s="341" t="s">
        <v>51</v>
      </c>
      <c r="AJ7" s="364" t="s">
        <v>76</v>
      </c>
      <c r="AK7" s="341" t="s">
        <v>77</v>
      </c>
      <c r="AL7" s="364" t="s">
        <v>139</v>
      </c>
      <c r="AM7" s="341" t="s">
        <v>140</v>
      </c>
      <c r="AN7" s="364" t="s">
        <v>141</v>
      </c>
      <c r="AO7" s="341" t="s">
        <v>142</v>
      </c>
      <c r="AP7" s="364" t="s">
        <v>143</v>
      </c>
      <c r="AQ7" s="341" t="s">
        <v>144</v>
      </c>
      <c r="AR7" s="364" t="s">
        <v>145</v>
      </c>
      <c r="AS7" s="341" t="s">
        <v>146</v>
      </c>
      <c r="AT7" s="364" t="s">
        <v>78</v>
      </c>
      <c r="AU7" s="341" t="s">
        <v>47</v>
      </c>
      <c r="AV7" s="364" t="s">
        <v>79</v>
      </c>
      <c r="AW7" s="341" t="s">
        <v>80</v>
      </c>
      <c r="AX7" s="364" t="s">
        <v>81</v>
      </c>
      <c r="AY7" s="341" t="s">
        <v>52</v>
      </c>
      <c r="AZ7" s="364" t="s">
        <v>82</v>
      </c>
      <c r="BA7" s="341" t="s">
        <v>83</v>
      </c>
      <c r="BB7" s="364" t="s">
        <v>95</v>
      </c>
      <c r="BC7" s="341" t="s">
        <v>94</v>
      </c>
      <c r="BD7" s="364" t="s">
        <v>96</v>
      </c>
      <c r="BE7" s="341" t="s">
        <v>97</v>
      </c>
      <c r="BF7" s="364" t="s">
        <v>98</v>
      </c>
      <c r="BG7" s="341" t="s">
        <v>99</v>
      </c>
      <c r="BH7" s="364" t="s">
        <v>100</v>
      </c>
      <c r="BI7" s="341" t="s">
        <v>101</v>
      </c>
      <c r="BJ7" s="364" t="s">
        <v>149</v>
      </c>
      <c r="BK7" s="341" t="s">
        <v>150</v>
      </c>
      <c r="BL7" s="364" t="s">
        <v>102</v>
      </c>
      <c r="BM7" s="341" t="s">
        <v>103</v>
      </c>
      <c r="BN7" s="341" t="s">
        <v>84</v>
      </c>
      <c r="BO7" s="341" t="s">
        <v>85</v>
      </c>
      <c r="BP7" s="341" t="s">
        <v>86</v>
      </c>
      <c r="BQ7" s="341" t="s">
        <v>87</v>
      </c>
      <c r="BR7" s="341" t="s">
        <v>88</v>
      </c>
      <c r="BS7" s="341" t="s">
        <v>89</v>
      </c>
      <c r="BT7" s="341" t="s">
        <v>90</v>
      </c>
      <c r="BU7" s="341" t="s">
        <v>91</v>
      </c>
      <c r="BV7" s="341" t="s">
        <v>147</v>
      </c>
      <c r="BW7" s="341" t="s">
        <v>148</v>
      </c>
      <c r="BX7" s="341" t="s">
        <v>92</v>
      </c>
      <c r="BY7" s="341" t="s">
        <v>93</v>
      </c>
      <c r="BZ7" s="341" t="s">
        <v>104</v>
      </c>
      <c r="CA7" s="341" t="s">
        <v>105</v>
      </c>
      <c r="CB7" s="341" t="s">
        <v>106</v>
      </c>
      <c r="CC7" s="341" t="s">
        <v>107</v>
      </c>
      <c r="CD7" s="341" t="s">
        <v>108</v>
      </c>
      <c r="CE7" s="341" t="s">
        <v>109</v>
      </c>
      <c r="CF7" s="341" t="s">
        <v>110</v>
      </c>
      <c r="CG7" s="341" t="s">
        <v>111</v>
      </c>
      <c r="CH7" s="341" t="s">
        <v>151</v>
      </c>
      <c r="CI7" s="341" t="s">
        <v>152</v>
      </c>
      <c r="CJ7" s="341" t="s">
        <v>112</v>
      </c>
      <c r="CK7" s="341" t="s">
        <v>113</v>
      </c>
      <c r="CL7" s="341" t="s">
        <v>114</v>
      </c>
      <c r="CM7" s="341" t="s">
        <v>53</v>
      </c>
      <c r="CN7" s="364" t="s">
        <v>115</v>
      </c>
      <c r="CO7" s="364" t="s">
        <v>116</v>
      </c>
      <c r="CP7" s="364" t="s">
        <v>117</v>
      </c>
      <c r="CQ7" s="364" t="s">
        <v>118</v>
      </c>
      <c r="CR7" s="364" t="s">
        <v>119</v>
      </c>
      <c r="CS7" s="364" t="s">
        <v>120</v>
      </c>
      <c r="CT7" s="364" t="s">
        <v>153</v>
      </c>
      <c r="CU7" s="364" t="s">
        <v>154</v>
      </c>
      <c r="CV7" s="364" t="s">
        <v>121</v>
      </c>
      <c r="CW7" s="364" t="s">
        <v>122</v>
      </c>
      <c r="CX7" s="364" t="s">
        <v>123</v>
      </c>
      <c r="CY7" s="341" t="s">
        <v>124</v>
      </c>
      <c r="CZ7" s="341" t="s">
        <v>125</v>
      </c>
      <c r="DA7" s="341" t="s">
        <v>126</v>
      </c>
      <c r="DB7" s="364" t="s">
        <v>127</v>
      </c>
      <c r="DC7" s="364" t="s">
        <v>128</v>
      </c>
      <c r="DD7" s="364" t="s">
        <v>129</v>
      </c>
      <c r="DE7" s="364" t="s">
        <v>130</v>
      </c>
      <c r="DF7" s="364" t="s">
        <v>131</v>
      </c>
      <c r="DG7" s="364" t="s">
        <v>132</v>
      </c>
      <c r="DH7" s="364" t="s">
        <v>133</v>
      </c>
      <c r="DI7" s="364" t="s">
        <v>134</v>
      </c>
      <c r="DJ7" s="364" t="s">
        <v>135</v>
      </c>
      <c r="DK7" s="364" t="s">
        <v>136</v>
      </c>
      <c r="DL7" s="364" t="s">
        <v>137</v>
      </c>
      <c r="DM7" s="364" t="s">
        <v>138</v>
      </c>
      <c r="DN7" s="341" t="s">
        <v>274</v>
      </c>
      <c r="DO7" s="397" t="s">
        <v>275</v>
      </c>
      <c r="DP7" s="397" t="s">
        <v>276</v>
      </c>
      <c r="DQ7" s="397" t="s">
        <v>277</v>
      </c>
      <c r="DR7" s="397" t="s">
        <v>278</v>
      </c>
      <c r="DS7" s="397" t="s">
        <v>279</v>
      </c>
      <c r="DT7" s="397" t="s">
        <v>280</v>
      </c>
      <c r="DU7" s="397" t="s">
        <v>281</v>
      </c>
      <c r="DV7" s="397" t="s">
        <v>282</v>
      </c>
      <c r="DW7" s="397" t="s">
        <v>283</v>
      </c>
      <c r="DX7" s="397" t="s">
        <v>284</v>
      </c>
      <c r="DY7" s="397" t="s">
        <v>285</v>
      </c>
      <c r="DZ7" s="397" t="s">
        <v>287</v>
      </c>
      <c r="EA7" s="397" t="s">
        <v>286</v>
      </c>
    </row>
    <row r="8" spans="1:131">
      <c r="A8" s="582" t="s">
        <v>28</v>
      </c>
      <c r="B8" s="583" t="s">
        <v>934</v>
      </c>
      <c r="C8" s="584"/>
      <c r="D8" s="487">
        <v>100858</v>
      </c>
      <c r="E8" s="487">
        <v>1</v>
      </c>
      <c r="F8" s="585">
        <v>274</v>
      </c>
      <c r="G8" s="586">
        <v>280</v>
      </c>
      <c r="H8" s="585"/>
      <c r="I8" s="586"/>
      <c r="J8" s="585"/>
      <c r="K8" s="586"/>
      <c r="L8" s="585">
        <v>168</v>
      </c>
      <c r="M8" s="586">
        <v>158</v>
      </c>
      <c r="N8" s="585">
        <v>302</v>
      </c>
      <c r="O8" s="586">
        <v>300</v>
      </c>
      <c r="P8" s="585"/>
      <c r="Q8" s="586"/>
      <c r="R8" s="585"/>
      <c r="S8" s="586"/>
      <c r="T8" s="585">
        <v>101</v>
      </c>
      <c r="U8" s="586">
        <v>106</v>
      </c>
      <c r="V8" s="585">
        <v>187</v>
      </c>
      <c r="W8" s="586">
        <v>175</v>
      </c>
      <c r="X8" s="585"/>
      <c r="Y8" s="586"/>
      <c r="Z8" s="585"/>
      <c r="AA8" s="586"/>
      <c r="AB8" s="585">
        <v>54</v>
      </c>
      <c r="AC8" s="586">
        <v>61</v>
      </c>
      <c r="AD8" s="585">
        <v>75</v>
      </c>
      <c r="AE8" s="586">
        <v>47</v>
      </c>
      <c r="AF8" s="585"/>
      <c r="AG8" s="586"/>
      <c r="AH8" s="585"/>
      <c r="AI8" s="586"/>
      <c r="AJ8" s="585">
        <v>14</v>
      </c>
      <c r="AK8" s="586">
        <v>9</v>
      </c>
      <c r="AL8" s="585">
        <v>9</v>
      </c>
      <c r="AM8" s="586">
        <v>66</v>
      </c>
      <c r="AN8" s="585"/>
      <c r="AO8" s="586"/>
      <c r="AP8" s="585"/>
      <c r="AQ8" s="586"/>
      <c r="AR8" s="585"/>
      <c r="AS8" s="586">
        <v>7</v>
      </c>
      <c r="AT8" s="585"/>
      <c r="AU8" s="586"/>
      <c r="AV8" s="585"/>
      <c r="AW8" s="586"/>
      <c r="AX8" s="585"/>
      <c r="AY8" s="586"/>
      <c r="AZ8" s="585"/>
      <c r="BA8" s="587"/>
      <c r="BB8" s="588">
        <v>53564635</v>
      </c>
      <c r="BC8" s="586">
        <v>54179205</v>
      </c>
      <c r="BD8" s="585">
        <v>33850081</v>
      </c>
      <c r="BE8" s="586">
        <v>34753134</v>
      </c>
      <c r="BF8" s="585">
        <v>17841950</v>
      </c>
      <c r="BG8" s="586">
        <v>17804190</v>
      </c>
      <c r="BH8" s="585">
        <v>4095989</v>
      </c>
      <c r="BI8" s="586">
        <v>2559788</v>
      </c>
      <c r="BJ8" s="585">
        <v>657870</v>
      </c>
      <c r="BK8" s="586">
        <v>3639253</v>
      </c>
      <c r="BL8" s="585"/>
      <c r="BM8" s="587"/>
      <c r="BN8" s="394">
        <f t="shared" ref="BN8" si="9">((F8*9)+(H8*10)+(J8*11)+(L8*12))</f>
        <v>4482</v>
      </c>
      <c r="BO8" s="395">
        <f t="shared" ref="BO8" si="10">((G8*9)+(I8*10)+(K8*11)+(M8*12))</f>
        <v>4416</v>
      </c>
      <c r="BP8" s="396">
        <f t="shared" ref="BP8" si="11">((N8*9)+(P8*10)+(R8*11)+(T8*12))</f>
        <v>3930</v>
      </c>
      <c r="BQ8" s="395">
        <f t="shared" ref="BQ8" si="12">((O8*9)+(Q8*10)+(S8*11)+(U8*12))</f>
        <v>3972</v>
      </c>
      <c r="BR8" s="396">
        <f t="shared" ref="BR8" si="13">((V8*9)+(X8*10)+(Z8*11)+(AB8*12))</f>
        <v>2331</v>
      </c>
      <c r="BS8" s="395">
        <f t="shared" ref="BS8" si="14">((W8*9)+(Y8*10)+(AA8*11)+(AC8*12))</f>
        <v>2307</v>
      </c>
      <c r="BT8" s="396">
        <f t="shared" ref="BT8" si="15">((AD8*9)+(AF8*10)+(AH8*11)+(AJ8*12))</f>
        <v>843</v>
      </c>
      <c r="BU8" s="395">
        <f t="shared" ref="BU8" si="16">((AE8*9)+(AG8*10)+(AI8*11)+(AK8*12))</f>
        <v>531</v>
      </c>
      <c r="BV8" s="396">
        <f t="shared" ref="BV8" si="17">((AL8*9)+(AN8*10)+(AP8*11)+(AR8*12))</f>
        <v>81</v>
      </c>
      <c r="BW8" s="395">
        <f t="shared" ref="BW8" si="18">((AM8*9)+(AO8*10)+(AQ8*11)+(AS8*12))</f>
        <v>678</v>
      </c>
      <c r="BX8" s="396">
        <f t="shared" ref="BX8" si="19">((AT8*9)+(AV8*10)+(AX8*11)+(AZ8*12))</f>
        <v>0</v>
      </c>
      <c r="BY8" s="395">
        <f t="shared" ref="BY8" si="20">((AU8*9)+(AW8*10)+(AY8*11)+(BA8*12))</f>
        <v>0</v>
      </c>
      <c r="BZ8" s="394">
        <f t="shared" ref="BZ8" si="21">IF(BN8&gt;0,BB8/BN8,)</f>
        <v>11951.056448014278</v>
      </c>
      <c r="CA8" s="395">
        <f t="shared" ref="CA8" si="22">IF(BO8&gt;0,BC8/BO8,)</f>
        <v>12268.841711956522</v>
      </c>
      <c r="CB8" s="396">
        <f t="shared" ref="CB8" si="23">IF(BP8&gt;0,BD8/BP8,)</f>
        <v>8613.2521628498725</v>
      </c>
      <c r="CC8" s="395">
        <f t="shared" ref="CC8" si="24">IF(BQ8&gt;0,BE8/BQ8,)</f>
        <v>8749.5302114803617</v>
      </c>
      <c r="CD8" s="396">
        <f t="shared" ref="CD8" si="25">IF(BR8&gt;0,BF8/BR8,)</f>
        <v>7654.204204204204</v>
      </c>
      <c r="CE8" s="395">
        <f t="shared" ref="CE8" si="26">IF(BS8&gt;0,BG8/BS8,)</f>
        <v>7717.4642392717815</v>
      </c>
      <c r="CF8" s="396">
        <f t="shared" ref="CF8" si="27">IF(BT8&gt;0,BH8/BT8,)</f>
        <v>4858.8244365361807</v>
      </c>
      <c r="CG8" s="395">
        <f t="shared" ref="CG8" si="28">IF(BU8&gt;0,BI8/BU8,)</f>
        <v>4820.6930320150659</v>
      </c>
      <c r="CH8" s="396">
        <f t="shared" ref="CH8" si="29">IF(BV8&gt;0,BJ8/BV8,)</f>
        <v>8121.8518518518522</v>
      </c>
      <c r="CI8" s="395">
        <f t="shared" ref="CI8" si="30">IF(BW8&gt;0,BK8/BW8,)</f>
        <v>5367.6297935103248</v>
      </c>
      <c r="CJ8" s="396">
        <f t="shared" ref="CJ8" si="31">IF(BX8&gt;0,BL8/BX8,)</f>
        <v>0</v>
      </c>
      <c r="CK8" s="395">
        <f t="shared" ref="CK8" si="32">IF(BY8&gt;0,BM8/BY8,)</f>
        <v>0</v>
      </c>
      <c r="CL8" s="394">
        <f t="shared" ref="CL8" si="33">+BZ8*9</f>
        <v>107559.50803212851</v>
      </c>
      <c r="CM8" s="395">
        <f t="shared" ref="CM8" si="34">+CA8*9</f>
        <v>110419.5754076087</v>
      </c>
      <c r="CN8" s="396">
        <f t="shared" ref="CN8" si="35">+CB8*9</f>
        <v>77519.26946564886</v>
      </c>
      <c r="CO8" s="395">
        <f t="shared" ref="CO8" si="36">+CC8*9</f>
        <v>78745.771903323257</v>
      </c>
      <c r="CP8" s="396">
        <f t="shared" ref="CP8" si="37">+CD8*9</f>
        <v>68887.83783783784</v>
      </c>
      <c r="CQ8" s="395">
        <f t="shared" ref="CQ8" si="38">+CE8*9</f>
        <v>69457.178153446032</v>
      </c>
      <c r="CR8" s="396">
        <f t="shared" ref="CR8" si="39">+CF8*9</f>
        <v>43729.419928825628</v>
      </c>
      <c r="CS8" s="395">
        <f t="shared" ref="CS8" si="40">+CG8*9</f>
        <v>43386.237288135591</v>
      </c>
      <c r="CT8" s="396">
        <f t="shared" ref="CT8" si="41">+CH8*9</f>
        <v>73096.666666666672</v>
      </c>
      <c r="CU8" s="395">
        <f t="shared" ref="CU8" si="42">+CI8*9</f>
        <v>48308.66814159292</v>
      </c>
      <c r="CV8" s="396">
        <f t="shared" ref="CV8" si="43">+CJ8*9</f>
        <v>0</v>
      </c>
      <c r="CW8" s="395">
        <f t="shared" ref="CW8" si="44">+CK8*9</f>
        <v>0</v>
      </c>
      <c r="CX8" s="396">
        <f t="shared" ref="CX8" si="45">IF(DL8&gt;0,((CL8*CZ8)+(CN8*DB8)+(CP8*DD8)+(CR8*DF8)+(CT8*DH8)+(CV8*DJ8))/DL8,)</f>
        <v>84403.146484325756</v>
      </c>
      <c r="CY8" s="395">
        <f t="shared" ref="CY8" si="46">IF(DM8&gt;0,((CM8*DA8)+(CO8*DC8)+(CQ8*DE8)+(CS8*DG8)+(CU8*DI8)+(CW8*DK8))/DM8,)</f>
        <v>84931.85568897186</v>
      </c>
      <c r="CZ8" s="394">
        <f t="shared" ref="CZ8" si="47">+F8+H8+J8+L8</f>
        <v>442</v>
      </c>
      <c r="DA8" s="395">
        <f t="shared" ref="DA8" si="48">+G8+I8+K8+M8</f>
        <v>438</v>
      </c>
      <c r="DB8" s="396">
        <f t="shared" ref="DB8" si="49">+N8+P8+R8+T8</f>
        <v>403</v>
      </c>
      <c r="DC8" s="395">
        <f t="shared" ref="DC8" si="50">+O8+Q8+S8+U8</f>
        <v>406</v>
      </c>
      <c r="DD8" s="396">
        <f t="shared" ref="DD8" si="51">+V8+X8+Z8+AB8</f>
        <v>241</v>
      </c>
      <c r="DE8" s="395">
        <f t="shared" ref="DE8" si="52">+W8+Y8+AA8+AC8</f>
        <v>236</v>
      </c>
      <c r="DF8" s="396">
        <f t="shared" ref="DF8" si="53">+AD8+AF8+AH8+AJ8</f>
        <v>89</v>
      </c>
      <c r="DG8" s="395">
        <f t="shared" ref="DG8" si="54">+AE8+AG8+AI8+AK8</f>
        <v>56</v>
      </c>
      <c r="DH8" s="396">
        <f t="shared" ref="DH8" si="55">+AL8+AN8+AP8+AR8</f>
        <v>9</v>
      </c>
      <c r="DI8" s="395">
        <f t="shared" ref="DI8" si="56">+AM8+AO8+AQ8+AS8</f>
        <v>73</v>
      </c>
      <c r="DJ8" s="396">
        <f t="shared" ref="DJ8" si="57">+AT8+AV8+AX8+AZ8</f>
        <v>0</v>
      </c>
      <c r="DK8" s="395">
        <f t="shared" ref="DK8" si="58">+AU8+AW8+AY8+BA8</f>
        <v>0</v>
      </c>
      <c r="DL8" s="396">
        <f t="shared" ref="DL8" si="59">+CZ8+DB8+DD8+DF8+DH8+DJ8</f>
        <v>1184</v>
      </c>
      <c r="DM8" s="395">
        <f t="shared" ref="DM8" si="60">+DA8+DC8+DE8+DG8+DI8+DK8</f>
        <v>1209</v>
      </c>
      <c r="DN8" s="394">
        <f t="shared" ref="DN8" si="61">+CZ8*CL8</f>
        <v>47541302.550200798</v>
      </c>
      <c r="DO8" s="395">
        <f t="shared" ref="DO8" si="62">+DA8*CM8</f>
        <v>48363774.028532609</v>
      </c>
      <c r="DP8" s="396">
        <f t="shared" ref="DP8" si="63">+DB8*CN8</f>
        <v>31240265.59465649</v>
      </c>
      <c r="DQ8" s="395">
        <f t="shared" ref="DQ8" si="64">+DC8*CO8</f>
        <v>31970783.392749242</v>
      </c>
      <c r="DR8" s="396">
        <f t="shared" ref="DR8" si="65">+DD8*CP8</f>
        <v>16601968.918918919</v>
      </c>
      <c r="DS8" s="395">
        <f t="shared" ref="DS8" si="66">+DE8*CQ8</f>
        <v>16391894.044213263</v>
      </c>
      <c r="DT8" s="396">
        <f t="shared" ref="DT8" si="67">+DF8*CR8</f>
        <v>3891918.3736654809</v>
      </c>
      <c r="DU8" s="395">
        <f t="shared" ref="DU8" si="68">+DG8*CS8</f>
        <v>2429629.2881355933</v>
      </c>
      <c r="DV8" s="396">
        <f t="shared" ref="DV8" si="69">+DH8*CT8</f>
        <v>657870</v>
      </c>
      <c r="DW8" s="395">
        <f t="shared" ref="DW8" si="70">+DI8*CU8</f>
        <v>3526532.7743362831</v>
      </c>
      <c r="DX8" s="396">
        <f t="shared" ref="DX8" si="71">+DJ8*CV8</f>
        <v>0</v>
      </c>
      <c r="DY8" s="395">
        <f t="shared" ref="DY8" si="72">+DK8*CW8</f>
        <v>0</v>
      </c>
      <c r="DZ8" s="396">
        <f t="shared" ref="DZ8" si="73">+DL8*CX8</f>
        <v>99933325.437441692</v>
      </c>
      <c r="EA8" s="395">
        <f t="shared" ref="EA8" si="74">+DM8*CY8</f>
        <v>102682613.52796698</v>
      </c>
    </row>
    <row r="9" spans="1:131">
      <c r="A9" s="582" t="s">
        <v>28</v>
      </c>
      <c r="B9" s="583" t="s">
        <v>935</v>
      </c>
      <c r="C9" s="584"/>
      <c r="D9" s="487">
        <v>100751</v>
      </c>
      <c r="E9" s="487">
        <v>1</v>
      </c>
      <c r="F9" s="393">
        <v>298</v>
      </c>
      <c r="G9" s="398">
        <v>280</v>
      </c>
      <c r="H9" s="393"/>
      <c r="I9" s="398"/>
      <c r="J9" s="393"/>
      <c r="K9" s="398"/>
      <c r="L9" s="393">
        <v>33</v>
      </c>
      <c r="M9" s="398">
        <v>33</v>
      </c>
      <c r="N9" s="393">
        <v>282</v>
      </c>
      <c r="O9" s="398">
        <v>290</v>
      </c>
      <c r="P9" s="393"/>
      <c r="Q9" s="398"/>
      <c r="R9" s="393"/>
      <c r="S9" s="398"/>
      <c r="T9" s="393">
        <v>36</v>
      </c>
      <c r="U9" s="398">
        <v>39</v>
      </c>
      <c r="V9" s="393">
        <v>282</v>
      </c>
      <c r="W9" s="398">
        <v>309</v>
      </c>
      <c r="X9" s="393"/>
      <c r="Y9" s="398"/>
      <c r="Z9" s="393"/>
      <c r="AA9" s="398"/>
      <c r="AB9" s="393">
        <v>46</v>
      </c>
      <c r="AC9" s="398">
        <v>51</v>
      </c>
      <c r="AD9" s="393">
        <v>229</v>
      </c>
      <c r="AE9" s="398">
        <v>238</v>
      </c>
      <c r="AF9" s="393"/>
      <c r="AG9" s="398"/>
      <c r="AH9" s="393"/>
      <c r="AI9" s="398"/>
      <c r="AJ9" s="393">
        <v>34</v>
      </c>
      <c r="AK9" s="398">
        <v>34</v>
      </c>
      <c r="AL9" s="393">
        <v>8</v>
      </c>
      <c r="AM9" s="398">
        <v>10</v>
      </c>
      <c r="AN9" s="393"/>
      <c r="AO9" s="398"/>
      <c r="AP9" s="393"/>
      <c r="AQ9" s="398"/>
      <c r="AR9" s="393">
        <v>4</v>
      </c>
      <c r="AS9" s="398">
        <v>3</v>
      </c>
      <c r="AT9" s="393"/>
      <c r="AU9" s="398"/>
      <c r="AV9" s="393"/>
      <c r="AW9" s="398"/>
      <c r="AX9" s="393"/>
      <c r="AY9" s="398"/>
      <c r="AZ9" s="393"/>
      <c r="BA9" s="581"/>
      <c r="BB9" s="404">
        <v>46255849</v>
      </c>
      <c r="BC9" s="398">
        <v>44921913</v>
      </c>
      <c r="BD9" s="393">
        <v>29573894</v>
      </c>
      <c r="BE9" s="398">
        <v>31007028</v>
      </c>
      <c r="BF9" s="393">
        <v>23224604</v>
      </c>
      <c r="BG9" s="398">
        <v>26050721</v>
      </c>
      <c r="BH9" s="393">
        <v>12542554</v>
      </c>
      <c r="BI9" s="398">
        <v>13533845</v>
      </c>
      <c r="BJ9" s="393">
        <v>1045389</v>
      </c>
      <c r="BK9" s="398">
        <v>1102048</v>
      </c>
      <c r="BL9" s="393"/>
      <c r="BM9" s="581"/>
      <c r="BN9" s="394">
        <f t="shared" ref="BN9:BN72" si="75">((F9*9)+(H9*10)+(J9*11)+(L9*12))</f>
        <v>3078</v>
      </c>
      <c r="BO9" s="395">
        <f t="shared" ref="BO9:BO72" si="76">((G9*9)+(I9*10)+(K9*11)+(M9*12))</f>
        <v>2916</v>
      </c>
      <c r="BP9" s="396">
        <f t="shared" ref="BP9:BP72" si="77">((N9*9)+(P9*10)+(R9*11)+(T9*12))</f>
        <v>2970</v>
      </c>
      <c r="BQ9" s="395">
        <f t="shared" ref="BQ9:BQ72" si="78">((O9*9)+(Q9*10)+(S9*11)+(U9*12))</f>
        <v>3078</v>
      </c>
      <c r="BR9" s="396">
        <f t="shared" ref="BR9:BR72" si="79">((V9*9)+(X9*10)+(Z9*11)+(AB9*12))</f>
        <v>3090</v>
      </c>
      <c r="BS9" s="395">
        <f t="shared" ref="BS9:BS72" si="80">((W9*9)+(Y9*10)+(AA9*11)+(AC9*12))</f>
        <v>3393</v>
      </c>
      <c r="BT9" s="396">
        <f t="shared" ref="BT9:BT72" si="81">((AD9*9)+(AF9*10)+(AH9*11)+(AJ9*12))</f>
        <v>2469</v>
      </c>
      <c r="BU9" s="395">
        <f t="shared" ref="BU9:BU72" si="82">((AE9*9)+(AG9*10)+(AI9*11)+(AK9*12))</f>
        <v>2550</v>
      </c>
      <c r="BV9" s="396">
        <f t="shared" ref="BV9:BV72" si="83">((AL9*9)+(AN9*10)+(AP9*11)+(AR9*12))</f>
        <v>120</v>
      </c>
      <c r="BW9" s="395">
        <f t="shared" ref="BW9:BW72" si="84">((AM9*9)+(AO9*10)+(AQ9*11)+(AS9*12))</f>
        <v>126</v>
      </c>
      <c r="BX9" s="396">
        <f t="shared" ref="BX9:BX72" si="85">((AT9*9)+(AV9*10)+(AX9*11)+(AZ9*12))</f>
        <v>0</v>
      </c>
      <c r="BY9" s="395">
        <f t="shared" ref="BY9:BY72" si="86">((AU9*9)+(AW9*10)+(AY9*11)+(BA9*12))</f>
        <v>0</v>
      </c>
      <c r="BZ9" s="394">
        <f t="shared" ref="BZ9:BZ72" si="87">IF(BN9&gt;0,BB9/BN9,)</f>
        <v>15027.891163092918</v>
      </c>
      <c r="CA9" s="395">
        <f t="shared" ref="CA9:CA72" si="88">IF(BO9&gt;0,BC9/BO9,)</f>
        <v>15405.319958847736</v>
      </c>
      <c r="CB9" s="396">
        <f t="shared" ref="CB9:CB72" si="89">IF(BP9&gt;0,BD9/BP9,)</f>
        <v>9957.5400673400673</v>
      </c>
      <c r="CC9" s="395">
        <f t="shared" ref="CC9:CC72" si="90">IF(BQ9&gt;0,BE9/BQ9,)</f>
        <v>10073.75828460039</v>
      </c>
      <c r="CD9" s="396">
        <f t="shared" ref="CD9:CD72" si="91">IF(BR9&gt;0,BF9/BR9,)</f>
        <v>7516.0530744336565</v>
      </c>
      <c r="CE9" s="395">
        <f t="shared" ref="CE9:CE72" si="92">IF(BS9&gt;0,BG9/BS9,)</f>
        <v>7677.7839669908635</v>
      </c>
      <c r="CF9" s="396">
        <f t="shared" ref="CF9:CF72" si="93">IF(BT9&gt;0,BH9/BT9,)</f>
        <v>5080.0137707573913</v>
      </c>
      <c r="CG9" s="395">
        <f t="shared" ref="CG9:CG72" si="94">IF(BU9&gt;0,BI9/BU9,)</f>
        <v>5307.3901960784315</v>
      </c>
      <c r="CH9" s="396">
        <f t="shared" ref="CH9:CH72" si="95">IF(BV9&gt;0,BJ9/BV9,)</f>
        <v>8711.5750000000007</v>
      </c>
      <c r="CI9" s="395">
        <f t="shared" ref="CI9:CI72" si="96">IF(BW9&gt;0,BK9/BW9,)</f>
        <v>8746.4126984126979</v>
      </c>
      <c r="CJ9" s="396">
        <f t="shared" ref="CJ9:CJ72" si="97">IF(BX9&gt;0,BL9/BX9,)</f>
        <v>0</v>
      </c>
      <c r="CK9" s="395">
        <f t="shared" ref="CK9:CK72" si="98">IF(BY9&gt;0,BM9/BY9,)</f>
        <v>0</v>
      </c>
      <c r="CL9" s="394">
        <f t="shared" ref="CL9:CL72" si="99">+BZ9*9</f>
        <v>135251.02046783626</v>
      </c>
      <c r="CM9" s="395">
        <f t="shared" ref="CM9:CM72" si="100">+CA9*9</f>
        <v>138647.87962962964</v>
      </c>
      <c r="CN9" s="396">
        <f t="shared" ref="CN9:CN72" si="101">+CB9*9</f>
        <v>89617.860606060611</v>
      </c>
      <c r="CO9" s="395">
        <f t="shared" ref="CO9:CO72" si="102">+CC9*9</f>
        <v>90663.824561403511</v>
      </c>
      <c r="CP9" s="396">
        <f t="shared" ref="CP9:CP72" si="103">+CD9*9</f>
        <v>67644.477669902903</v>
      </c>
      <c r="CQ9" s="395">
        <f t="shared" ref="CQ9:CQ72" si="104">+CE9*9</f>
        <v>69100.055702917773</v>
      </c>
      <c r="CR9" s="396">
        <f t="shared" ref="CR9:CR72" si="105">+CF9*9</f>
        <v>45720.123936816519</v>
      </c>
      <c r="CS9" s="395">
        <f t="shared" ref="CS9:CS72" si="106">+CG9*9</f>
        <v>47766.51176470588</v>
      </c>
      <c r="CT9" s="396">
        <f t="shared" ref="CT9:CT72" si="107">+CH9*9</f>
        <v>78404.175000000003</v>
      </c>
      <c r="CU9" s="395">
        <f t="shared" ref="CU9:CU72" si="108">+CI9*9</f>
        <v>78717.714285714275</v>
      </c>
      <c r="CV9" s="396">
        <f t="shared" ref="CV9:CV72" si="109">+CJ9*9</f>
        <v>0</v>
      </c>
      <c r="CW9" s="395">
        <f t="shared" ref="CW9:CW72" si="110">+CK9*9</f>
        <v>0</v>
      </c>
      <c r="CX9" s="396">
        <f t="shared" ref="CX9:CX72" si="111">IF(DL9&gt;0,((CL9*CZ9)+(CN9*DB9)+(CP9*DD9)+(CR9*DF9)+(CT9*DH9)+(CV9*DJ9))/DL9,)</f>
        <v>86596.804168284332</v>
      </c>
      <c r="CY9" s="395">
        <f t="shared" ref="CY9:CY72" si="112">IF(DM9&gt;0,((CM9*DA9)+(CO9*DC9)+(CQ9*DE9)+(CS9*DG9)+(CU9*DI9)+(CW9*DK9))/DM9,)</f>
        <v>87115.016428547417</v>
      </c>
      <c r="CZ9" s="394">
        <f t="shared" ref="CZ9:CZ72" si="113">+F9+H9+J9+L9</f>
        <v>331</v>
      </c>
      <c r="DA9" s="395">
        <f t="shared" ref="DA9:DA72" si="114">+G9+I9+K9+M9</f>
        <v>313</v>
      </c>
      <c r="DB9" s="396">
        <f t="shared" ref="DB9:DB72" si="115">+N9+P9+R9+T9</f>
        <v>318</v>
      </c>
      <c r="DC9" s="395">
        <f t="shared" ref="DC9:DC72" si="116">+O9+Q9+S9+U9</f>
        <v>329</v>
      </c>
      <c r="DD9" s="396">
        <f t="shared" ref="DD9:DD72" si="117">+V9+X9+Z9+AB9</f>
        <v>328</v>
      </c>
      <c r="DE9" s="395">
        <f t="shared" ref="DE9:DE72" si="118">+W9+Y9+AA9+AC9</f>
        <v>360</v>
      </c>
      <c r="DF9" s="396">
        <f t="shared" ref="DF9:DF72" si="119">+AD9+AF9+AH9+AJ9</f>
        <v>263</v>
      </c>
      <c r="DG9" s="395">
        <f t="shared" ref="DG9:DG72" si="120">+AE9+AG9+AI9+AK9</f>
        <v>272</v>
      </c>
      <c r="DH9" s="396">
        <f t="shared" ref="DH9:DH72" si="121">+AL9+AN9+AP9+AR9</f>
        <v>12</v>
      </c>
      <c r="DI9" s="395">
        <f t="shared" ref="DI9:DI72" si="122">+AM9+AO9+AQ9+AS9</f>
        <v>13</v>
      </c>
      <c r="DJ9" s="396">
        <f t="shared" ref="DJ9:DJ72" si="123">+AT9+AV9+AX9+AZ9</f>
        <v>0</v>
      </c>
      <c r="DK9" s="395">
        <f t="shared" ref="DK9:DK72" si="124">+AU9+AW9+AY9+BA9</f>
        <v>0</v>
      </c>
      <c r="DL9" s="396">
        <f t="shared" ref="DL9:DL72" si="125">+CZ9+DB9+DD9+DF9+DH9+DJ9</f>
        <v>1252</v>
      </c>
      <c r="DM9" s="395">
        <f t="shared" ref="DM9:DM72" si="126">+DA9+DC9+DE9+DG9+DI9+DK9</f>
        <v>1287</v>
      </c>
      <c r="DN9" s="394">
        <f t="shared" ref="DN9:DN72" si="127">+CZ9*CL9</f>
        <v>44768087.774853803</v>
      </c>
      <c r="DO9" s="395">
        <f t="shared" ref="DO9:DO72" si="128">+DA9*CM9</f>
        <v>43396786.324074075</v>
      </c>
      <c r="DP9" s="396">
        <f t="shared" ref="DP9:DP72" si="129">+DB9*CN9</f>
        <v>28498479.672727276</v>
      </c>
      <c r="DQ9" s="395">
        <f t="shared" ref="DQ9:DQ72" si="130">+DC9*CO9</f>
        <v>29828398.280701756</v>
      </c>
      <c r="DR9" s="396">
        <f t="shared" ref="DR9:DR72" si="131">+DD9*CP9</f>
        <v>22187388.675728153</v>
      </c>
      <c r="DS9" s="395">
        <f t="shared" ref="DS9:DS72" si="132">+DE9*CQ9</f>
        <v>24876020.053050399</v>
      </c>
      <c r="DT9" s="396">
        <f t="shared" ref="DT9:DT72" si="133">+DF9*CR9</f>
        <v>12024392.595382744</v>
      </c>
      <c r="DU9" s="395">
        <f t="shared" ref="DU9:DU72" si="134">+DG9*CS9</f>
        <v>12992491.199999999</v>
      </c>
      <c r="DV9" s="396">
        <f t="shared" ref="DV9:DV72" si="135">+DH9*CT9</f>
        <v>940850.10000000009</v>
      </c>
      <c r="DW9" s="395">
        <f t="shared" ref="DW9:DW72" si="136">+DI9*CU9</f>
        <v>1023330.2857142856</v>
      </c>
      <c r="DX9" s="396">
        <f t="shared" ref="DX9:DX72" si="137">+DJ9*CV9</f>
        <v>0</v>
      </c>
      <c r="DY9" s="395">
        <f t="shared" ref="DY9:DY72" si="138">+DK9*CW9</f>
        <v>0</v>
      </c>
      <c r="DZ9" s="396">
        <f t="shared" ref="DZ9:DZ72" si="139">+DL9*CX9</f>
        <v>108419198.81869198</v>
      </c>
      <c r="EA9" s="395">
        <f t="shared" ref="EA9:EA72" si="140">+DM9*CY9</f>
        <v>112117026.14354053</v>
      </c>
    </row>
    <row r="10" spans="1:131">
      <c r="A10" s="582" t="s">
        <v>28</v>
      </c>
      <c r="B10" s="583" t="s">
        <v>936</v>
      </c>
      <c r="C10" s="477" t="s">
        <v>973</v>
      </c>
      <c r="D10" s="487">
        <v>100663</v>
      </c>
      <c r="E10" s="487">
        <v>2</v>
      </c>
      <c r="F10" s="393">
        <v>83</v>
      </c>
      <c r="G10" s="398">
        <v>87</v>
      </c>
      <c r="H10" s="393"/>
      <c r="I10" s="398"/>
      <c r="J10" s="393"/>
      <c r="K10" s="398"/>
      <c r="L10" s="393">
        <v>151</v>
      </c>
      <c r="M10" s="398">
        <v>124</v>
      </c>
      <c r="N10" s="393">
        <v>145</v>
      </c>
      <c r="O10" s="398">
        <v>148</v>
      </c>
      <c r="P10" s="393"/>
      <c r="Q10" s="398"/>
      <c r="R10" s="393"/>
      <c r="S10" s="398"/>
      <c r="T10" s="393">
        <v>128</v>
      </c>
      <c r="U10" s="398">
        <v>115</v>
      </c>
      <c r="V10" s="393">
        <v>145</v>
      </c>
      <c r="W10" s="398">
        <v>145</v>
      </c>
      <c r="X10" s="393"/>
      <c r="Y10" s="398"/>
      <c r="Z10" s="393"/>
      <c r="AA10" s="398"/>
      <c r="AB10" s="393">
        <v>155</v>
      </c>
      <c r="AC10" s="398">
        <v>143</v>
      </c>
      <c r="AD10" s="393">
        <v>38</v>
      </c>
      <c r="AE10" s="398">
        <v>90</v>
      </c>
      <c r="AF10" s="393"/>
      <c r="AG10" s="398"/>
      <c r="AH10" s="393"/>
      <c r="AI10" s="398"/>
      <c r="AJ10" s="393">
        <v>71</v>
      </c>
      <c r="AK10" s="398">
        <v>65</v>
      </c>
      <c r="AL10" s="393">
        <v>0</v>
      </c>
      <c r="AM10" s="398"/>
      <c r="AN10" s="393"/>
      <c r="AO10" s="398"/>
      <c r="AP10" s="393"/>
      <c r="AQ10" s="398"/>
      <c r="AR10" s="393">
        <v>0</v>
      </c>
      <c r="AS10" s="398"/>
      <c r="AT10" s="393"/>
      <c r="AU10" s="398"/>
      <c r="AV10" s="393"/>
      <c r="AW10" s="398"/>
      <c r="AX10" s="393"/>
      <c r="AY10" s="398"/>
      <c r="AZ10" s="393"/>
      <c r="BA10" s="581"/>
      <c r="BB10" s="404">
        <v>40017621</v>
      </c>
      <c r="BC10" s="398">
        <v>33508108</v>
      </c>
      <c r="BD10" s="393">
        <v>26684590</v>
      </c>
      <c r="BE10" s="398">
        <v>25730273</v>
      </c>
      <c r="BF10" s="393">
        <v>24867313</v>
      </c>
      <c r="BG10" s="398">
        <v>24030831</v>
      </c>
      <c r="BH10" s="393">
        <v>7680570</v>
      </c>
      <c r="BI10" s="398">
        <v>7601007</v>
      </c>
      <c r="BJ10" s="393"/>
      <c r="BK10" s="398">
        <v>0</v>
      </c>
      <c r="BL10" s="393"/>
      <c r="BM10" s="581"/>
      <c r="BN10" s="394">
        <f t="shared" si="75"/>
        <v>2559</v>
      </c>
      <c r="BO10" s="395">
        <f t="shared" si="76"/>
        <v>2271</v>
      </c>
      <c r="BP10" s="396">
        <f t="shared" si="77"/>
        <v>2841</v>
      </c>
      <c r="BQ10" s="395">
        <f t="shared" si="78"/>
        <v>2712</v>
      </c>
      <c r="BR10" s="396">
        <f t="shared" si="79"/>
        <v>3165</v>
      </c>
      <c r="BS10" s="395">
        <f t="shared" si="80"/>
        <v>3021</v>
      </c>
      <c r="BT10" s="396">
        <f t="shared" si="81"/>
        <v>1194</v>
      </c>
      <c r="BU10" s="395">
        <f t="shared" si="82"/>
        <v>1590</v>
      </c>
      <c r="BV10" s="396">
        <f t="shared" si="83"/>
        <v>0</v>
      </c>
      <c r="BW10" s="395">
        <f t="shared" si="84"/>
        <v>0</v>
      </c>
      <c r="BX10" s="396">
        <f t="shared" si="85"/>
        <v>0</v>
      </c>
      <c r="BY10" s="395">
        <f t="shared" si="86"/>
        <v>0</v>
      </c>
      <c r="BZ10" s="394">
        <f t="shared" si="87"/>
        <v>15637.991793669402</v>
      </c>
      <c r="CA10" s="395">
        <f t="shared" si="88"/>
        <v>14754.781153676795</v>
      </c>
      <c r="CB10" s="396">
        <f t="shared" si="89"/>
        <v>9392.6751143963393</v>
      </c>
      <c r="CC10" s="395">
        <f t="shared" si="90"/>
        <v>9487.5637905604726</v>
      </c>
      <c r="CD10" s="396">
        <f t="shared" si="91"/>
        <v>7856.9709320695101</v>
      </c>
      <c r="CE10" s="395">
        <f t="shared" si="92"/>
        <v>7954.5948361469709</v>
      </c>
      <c r="CF10" s="396">
        <f t="shared" si="93"/>
        <v>6432.6381909547736</v>
      </c>
      <c r="CG10" s="395">
        <f t="shared" si="94"/>
        <v>4780.507547169811</v>
      </c>
      <c r="CH10" s="396">
        <f t="shared" si="95"/>
        <v>0</v>
      </c>
      <c r="CI10" s="395">
        <f t="shared" si="96"/>
        <v>0</v>
      </c>
      <c r="CJ10" s="396">
        <f t="shared" si="97"/>
        <v>0</v>
      </c>
      <c r="CK10" s="395">
        <f t="shared" si="98"/>
        <v>0</v>
      </c>
      <c r="CL10" s="394">
        <f t="shared" si="99"/>
        <v>140741.92614302461</v>
      </c>
      <c r="CM10" s="395">
        <f t="shared" si="100"/>
        <v>132793.03038309116</v>
      </c>
      <c r="CN10" s="396">
        <f t="shared" si="101"/>
        <v>84534.076029567048</v>
      </c>
      <c r="CO10" s="395">
        <f t="shared" si="102"/>
        <v>85388.074115044248</v>
      </c>
      <c r="CP10" s="396">
        <f t="shared" si="103"/>
        <v>70712.738388625585</v>
      </c>
      <c r="CQ10" s="395">
        <f t="shared" si="104"/>
        <v>71591.353525322746</v>
      </c>
      <c r="CR10" s="396">
        <f t="shared" si="105"/>
        <v>57893.743718592959</v>
      </c>
      <c r="CS10" s="395">
        <f t="shared" si="106"/>
        <v>43024.567924528295</v>
      </c>
      <c r="CT10" s="396">
        <f t="shared" si="107"/>
        <v>0</v>
      </c>
      <c r="CU10" s="395">
        <f t="shared" si="108"/>
        <v>0</v>
      </c>
      <c r="CV10" s="396">
        <f t="shared" si="109"/>
        <v>0</v>
      </c>
      <c r="CW10" s="395">
        <f t="shared" si="110"/>
        <v>0</v>
      </c>
      <c r="CX10" s="396">
        <f t="shared" si="111"/>
        <v>91196.127789796796</v>
      </c>
      <c r="CY10" s="395">
        <f t="shared" si="112"/>
        <v>84802.083693221051</v>
      </c>
      <c r="CZ10" s="394">
        <f t="shared" si="113"/>
        <v>234</v>
      </c>
      <c r="DA10" s="395">
        <f t="shared" si="114"/>
        <v>211</v>
      </c>
      <c r="DB10" s="396">
        <f t="shared" si="115"/>
        <v>273</v>
      </c>
      <c r="DC10" s="395">
        <f t="shared" si="116"/>
        <v>263</v>
      </c>
      <c r="DD10" s="396">
        <f t="shared" si="117"/>
        <v>300</v>
      </c>
      <c r="DE10" s="395">
        <f t="shared" si="118"/>
        <v>288</v>
      </c>
      <c r="DF10" s="396">
        <f t="shared" si="119"/>
        <v>109</v>
      </c>
      <c r="DG10" s="395">
        <f t="shared" si="120"/>
        <v>155</v>
      </c>
      <c r="DH10" s="396">
        <f t="shared" si="121"/>
        <v>0</v>
      </c>
      <c r="DI10" s="395">
        <f t="shared" si="122"/>
        <v>0</v>
      </c>
      <c r="DJ10" s="396">
        <f t="shared" si="123"/>
        <v>0</v>
      </c>
      <c r="DK10" s="395">
        <f t="shared" si="124"/>
        <v>0</v>
      </c>
      <c r="DL10" s="396">
        <f t="shared" si="125"/>
        <v>916</v>
      </c>
      <c r="DM10" s="395">
        <f t="shared" si="126"/>
        <v>917</v>
      </c>
      <c r="DN10" s="394">
        <f t="shared" si="127"/>
        <v>32933610.717467759</v>
      </c>
      <c r="DO10" s="395">
        <f t="shared" si="128"/>
        <v>28019329.410832234</v>
      </c>
      <c r="DP10" s="396">
        <f t="shared" si="129"/>
        <v>23077802.756071806</v>
      </c>
      <c r="DQ10" s="395">
        <f t="shared" si="130"/>
        <v>22457063.492256638</v>
      </c>
      <c r="DR10" s="396">
        <f t="shared" si="131"/>
        <v>21213821.516587675</v>
      </c>
      <c r="DS10" s="395">
        <f t="shared" si="132"/>
        <v>20618309.815292951</v>
      </c>
      <c r="DT10" s="396">
        <f t="shared" si="133"/>
        <v>6310418.0653266329</v>
      </c>
      <c r="DU10" s="395">
        <f t="shared" si="134"/>
        <v>6668808.0283018854</v>
      </c>
      <c r="DV10" s="396">
        <f t="shared" si="135"/>
        <v>0</v>
      </c>
      <c r="DW10" s="395">
        <f t="shared" si="136"/>
        <v>0</v>
      </c>
      <c r="DX10" s="396">
        <f t="shared" si="137"/>
        <v>0</v>
      </c>
      <c r="DY10" s="395">
        <f t="shared" si="138"/>
        <v>0</v>
      </c>
      <c r="DZ10" s="396">
        <f t="shared" si="139"/>
        <v>83535653.055453867</v>
      </c>
      <c r="EA10" s="395">
        <f t="shared" si="140"/>
        <v>77763510.746683702</v>
      </c>
    </row>
    <row r="11" spans="1:131">
      <c r="A11" s="582" t="s">
        <v>28</v>
      </c>
      <c r="B11" s="583" t="s">
        <v>937</v>
      </c>
      <c r="C11" s="589"/>
      <c r="D11" s="487">
        <v>100706</v>
      </c>
      <c r="E11" s="487">
        <v>2</v>
      </c>
      <c r="F11" s="393">
        <v>54</v>
      </c>
      <c r="G11" s="398">
        <v>42</v>
      </c>
      <c r="H11" s="393"/>
      <c r="I11" s="398"/>
      <c r="J11" s="393"/>
      <c r="K11" s="398"/>
      <c r="L11" s="393">
        <v>22</v>
      </c>
      <c r="M11" s="398">
        <v>19</v>
      </c>
      <c r="N11" s="393">
        <v>81</v>
      </c>
      <c r="O11" s="398">
        <v>79</v>
      </c>
      <c r="P11" s="393"/>
      <c r="Q11" s="398"/>
      <c r="R11" s="393"/>
      <c r="S11" s="398"/>
      <c r="T11" s="393">
        <v>10</v>
      </c>
      <c r="U11" s="398">
        <v>7</v>
      </c>
      <c r="V11" s="393">
        <v>91</v>
      </c>
      <c r="W11" s="398">
        <v>98</v>
      </c>
      <c r="X11" s="393"/>
      <c r="Y11" s="398"/>
      <c r="Z11" s="393"/>
      <c r="AA11" s="398"/>
      <c r="AB11" s="393">
        <v>2</v>
      </c>
      <c r="AC11" s="398">
        <v>2</v>
      </c>
      <c r="AD11" s="393">
        <v>12</v>
      </c>
      <c r="AE11" s="398">
        <v>13</v>
      </c>
      <c r="AF11" s="393"/>
      <c r="AG11" s="398"/>
      <c r="AH11" s="393"/>
      <c r="AI11" s="398"/>
      <c r="AJ11" s="393"/>
      <c r="AK11" s="398"/>
      <c r="AL11" s="393">
        <v>30</v>
      </c>
      <c r="AM11" s="398">
        <v>26</v>
      </c>
      <c r="AN11" s="393"/>
      <c r="AO11" s="398"/>
      <c r="AP11" s="393"/>
      <c r="AQ11" s="398"/>
      <c r="AR11" s="393">
        <v>10</v>
      </c>
      <c r="AS11" s="398">
        <v>12</v>
      </c>
      <c r="AT11" s="393"/>
      <c r="AU11" s="398"/>
      <c r="AV11" s="393"/>
      <c r="AW11" s="398"/>
      <c r="AX11" s="393"/>
      <c r="AY11" s="398"/>
      <c r="AZ11" s="393"/>
      <c r="BA11" s="581"/>
      <c r="BB11" s="404">
        <v>9753566</v>
      </c>
      <c r="BC11" s="398">
        <v>7877343</v>
      </c>
      <c r="BD11" s="393">
        <v>8100329</v>
      </c>
      <c r="BE11" s="398">
        <v>7878788</v>
      </c>
      <c r="BF11" s="393">
        <v>6732424</v>
      </c>
      <c r="BG11" s="398">
        <v>7406240</v>
      </c>
      <c r="BH11" s="393">
        <v>657037</v>
      </c>
      <c r="BI11" s="398">
        <v>728105</v>
      </c>
      <c r="BJ11" s="393">
        <v>2219361</v>
      </c>
      <c r="BK11" s="398">
        <v>2173115</v>
      </c>
      <c r="BL11" s="393"/>
      <c r="BM11" s="581"/>
      <c r="BN11" s="394">
        <f t="shared" si="75"/>
        <v>750</v>
      </c>
      <c r="BO11" s="395">
        <f t="shared" si="76"/>
        <v>606</v>
      </c>
      <c r="BP11" s="396">
        <f t="shared" si="77"/>
        <v>849</v>
      </c>
      <c r="BQ11" s="395">
        <f t="shared" si="78"/>
        <v>795</v>
      </c>
      <c r="BR11" s="396">
        <f t="shared" si="79"/>
        <v>843</v>
      </c>
      <c r="BS11" s="395">
        <f t="shared" si="80"/>
        <v>906</v>
      </c>
      <c r="BT11" s="396">
        <f t="shared" si="81"/>
        <v>108</v>
      </c>
      <c r="BU11" s="395">
        <f t="shared" si="82"/>
        <v>117</v>
      </c>
      <c r="BV11" s="396">
        <f t="shared" si="83"/>
        <v>390</v>
      </c>
      <c r="BW11" s="395">
        <f t="shared" si="84"/>
        <v>378</v>
      </c>
      <c r="BX11" s="396">
        <f t="shared" si="85"/>
        <v>0</v>
      </c>
      <c r="BY11" s="395">
        <f t="shared" si="86"/>
        <v>0</v>
      </c>
      <c r="BZ11" s="394">
        <f t="shared" si="87"/>
        <v>13004.754666666666</v>
      </c>
      <c r="CA11" s="395">
        <f t="shared" si="88"/>
        <v>12998.915841584158</v>
      </c>
      <c r="CB11" s="396">
        <f t="shared" si="89"/>
        <v>9541.0235571260309</v>
      </c>
      <c r="CC11" s="395">
        <f t="shared" si="90"/>
        <v>9910.4251572327048</v>
      </c>
      <c r="CD11" s="396">
        <f t="shared" si="91"/>
        <v>7986.2680901542108</v>
      </c>
      <c r="CE11" s="395">
        <f t="shared" si="92"/>
        <v>8174.657836644592</v>
      </c>
      <c r="CF11" s="396">
        <f t="shared" si="93"/>
        <v>6083.6759259259261</v>
      </c>
      <c r="CG11" s="395">
        <f t="shared" si="94"/>
        <v>6223.1196581196582</v>
      </c>
      <c r="CH11" s="396">
        <f t="shared" si="95"/>
        <v>5690.669230769231</v>
      </c>
      <c r="CI11" s="395">
        <f t="shared" si="96"/>
        <v>5748.9814814814818</v>
      </c>
      <c r="CJ11" s="396">
        <f t="shared" si="97"/>
        <v>0</v>
      </c>
      <c r="CK11" s="395">
        <f t="shared" si="98"/>
        <v>0</v>
      </c>
      <c r="CL11" s="394">
        <f t="shared" si="99"/>
        <v>117042.79199999999</v>
      </c>
      <c r="CM11" s="395">
        <f t="shared" si="100"/>
        <v>116990.24257425741</v>
      </c>
      <c r="CN11" s="396">
        <f t="shared" si="101"/>
        <v>85869.212014134275</v>
      </c>
      <c r="CO11" s="395">
        <f t="shared" si="102"/>
        <v>89193.826415094343</v>
      </c>
      <c r="CP11" s="396">
        <f t="shared" si="103"/>
        <v>71876.412811387898</v>
      </c>
      <c r="CQ11" s="395">
        <f t="shared" si="104"/>
        <v>73571.920529801326</v>
      </c>
      <c r="CR11" s="396">
        <f t="shared" si="105"/>
        <v>54753.083333333336</v>
      </c>
      <c r="CS11" s="395">
        <f t="shared" si="106"/>
        <v>56008.076923076922</v>
      </c>
      <c r="CT11" s="396">
        <f t="shared" si="107"/>
        <v>51216.023076923077</v>
      </c>
      <c r="CU11" s="395">
        <f t="shared" si="108"/>
        <v>51740.833333333336</v>
      </c>
      <c r="CV11" s="396">
        <f t="shared" si="109"/>
        <v>0</v>
      </c>
      <c r="CW11" s="395">
        <f t="shared" si="110"/>
        <v>0</v>
      </c>
      <c r="CX11" s="396">
        <f t="shared" si="111"/>
        <v>83652.35512763531</v>
      </c>
      <c r="CY11" s="395">
        <f t="shared" si="112"/>
        <v>83417.861034814137</v>
      </c>
      <c r="CZ11" s="394">
        <f t="shared" si="113"/>
        <v>76</v>
      </c>
      <c r="DA11" s="395">
        <f t="shared" si="114"/>
        <v>61</v>
      </c>
      <c r="DB11" s="396">
        <f t="shared" si="115"/>
        <v>91</v>
      </c>
      <c r="DC11" s="395">
        <f t="shared" si="116"/>
        <v>86</v>
      </c>
      <c r="DD11" s="396">
        <f t="shared" si="117"/>
        <v>93</v>
      </c>
      <c r="DE11" s="395">
        <f t="shared" si="118"/>
        <v>100</v>
      </c>
      <c r="DF11" s="396">
        <f t="shared" si="119"/>
        <v>12</v>
      </c>
      <c r="DG11" s="395">
        <f t="shared" si="120"/>
        <v>13</v>
      </c>
      <c r="DH11" s="396">
        <f t="shared" si="121"/>
        <v>40</v>
      </c>
      <c r="DI11" s="395">
        <f t="shared" si="122"/>
        <v>38</v>
      </c>
      <c r="DJ11" s="396">
        <f t="shared" si="123"/>
        <v>0</v>
      </c>
      <c r="DK11" s="395">
        <f t="shared" si="124"/>
        <v>0</v>
      </c>
      <c r="DL11" s="396">
        <f t="shared" si="125"/>
        <v>312</v>
      </c>
      <c r="DM11" s="395">
        <f t="shared" si="126"/>
        <v>298</v>
      </c>
      <c r="DN11" s="394">
        <f t="shared" si="127"/>
        <v>8895252.1919999998</v>
      </c>
      <c r="DO11" s="395">
        <f t="shared" si="128"/>
        <v>7136404.797029702</v>
      </c>
      <c r="DP11" s="396">
        <f t="shared" si="129"/>
        <v>7814098.2932862192</v>
      </c>
      <c r="DQ11" s="395">
        <f t="shared" si="130"/>
        <v>7670669.0716981133</v>
      </c>
      <c r="DR11" s="396">
        <f t="shared" si="131"/>
        <v>6684506.3914590748</v>
      </c>
      <c r="DS11" s="395">
        <f t="shared" si="132"/>
        <v>7357192.0529801324</v>
      </c>
      <c r="DT11" s="396">
        <f t="shared" si="133"/>
        <v>657037</v>
      </c>
      <c r="DU11" s="395">
        <f t="shared" si="134"/>
        <v>728105</v>
      </c>
      <c r="DV11" s="396">
        <f t="shared" si="135"/>
        <v>2048640.923076923</v>
      </c>
      <c r="DW11" s="395">
        <f t="shared" si="136"/>
        <v>1966151.6666666667</v>
      </c>
      <c r="DX11" s="396">
        <f t="shared" si="137"/>
        <v>0</v>
      </c>
      <c r="DY11" s="395">
        <f t="shared" si="138"/>
        <v>0</v>
      </c>
      <c r="DZ11" s="396">
        <f t="shared" si="139"/>
        <v>26099534.799822215</v>
      </c>
      <c r="EA11" s="395">
        <f t="shared" si="140"/>
        <v>24858522.588374615</v>
      </c>
    </row>
    <row r="12" spans="1:131">
      <c r="A12" s="582" t="s">
        <v>28</v>
      </c>
      <c r="B12" s="583" t="s">
        <v>938</v>
      </c>
      <c r="C12" s="584"/>
      <c r="D12" s="487">
        <v>100654</v>
      </c>
      <c r="E12" s="487">
        <v>3</v>
      </c>
      <c r="F12" s="393">
        <v>43</v>
      </c>
      <c r="G12" s="398">
        <v>40</v>
      </c>
      <c r="H12" s="393"/>
      <c r="I12" s="398"/>
      <c r="J12" s="393"/>
      <c r="K12" s="398"/>
      <c r="L12" s="393">
        <v>10</v>
      </c>
      <c r="M12" s="398">
        <v>12</v>
      </c>
      <c r="N12" s="393">
        <v>64</v>
      </c>
      <c r="O12" s="398">
        <v>64</v>
      </c>
      <c r="P12" s="393"/>
      <c r="Q12" s="398"/>
      <c r="R12" s="393"/>
      <c r="S12" s="398"/>
      <c r="T12" s="393">
        <v>11</v>
      </c>
      <c r="U12" s="398">
        <v>5</v>
      </c>
      <c r="V12" s="393">
        <v>86</v>
      </c>
      <c r="W12" s="398">
        <v>88</v>
      </c>
      <c r="X12" s="393"/>
      <c r="Y12" s="398"/>
      <c r="Z12" s="393"/>
      <c r="AA12" s="398"/>
      <c r="AB12" s="393">
        <v>6</v>
      </c>
      <c r="AC12" s="398">
        <v>2</v>
      </c>
      <c r="AD12" s="393">
        <v>33</v>
      </c>
      <c r="AE12" s="398">
        <v>32</v>
      </c>
      <c r="AF12" s="393"/>
      <c r="AG12" s="398"/>
      <c r="AH12" s="393"/>
      <c r="AI12" s="398"/>
      <c r="AJ12" s="393"/>
      <c r="AK12" s="398">
        <v>0</v>
      </c>
      <c r="AL12" s="393">
        <v>4</v>
      </c>
      <c r="AM12" s="398"/>
      <c r="AN12" s="393"/>
      <c r="AO12" s="398"/>
      <c r="AP12" s="393"/>
      <c r="AQ12" s="398"/>
      <c r="AR12" s="393"/>
      <c r="AS12" s="398">
        <v>0</v>
      </c>
      <c r="AT12" s="393"/>
      <c r="AU12" s="398"/>
      <c r="AV12" s="393"/>
      <c r="AW12" s="398"/>
      <c r="AX12" s="393"/>
      <c r="AY12" s="398"/>
      <c r="AZ12" s="393"/>
      <c r="BA12" s="581"/>
      <c r="BB12" s="404">
        <v>4809372</v>
      </c>
      <c r="BC12" s="398">
        <v>4461924</v>
      </c>
      <c r="BD12" s="393">
        <v>5067908</v>
      </c>
      <c r="BE12" s="398">
        <v>4648531</v>
      </c>
      <c r="BF12" s="393">
        <v>5453520</v>
      </c>
      <c r="BG12" s="398">
        <v>5027953</v>
      </c>
      <c r="BH12" s="393">
        <v>1387002</v>
      </c>
      <c r="BI12" s="398">
        <v>1327366</v>
      </c>
      <c r="BJ12" s="393">
        <v>228355</v>
      </c>
      <c r="BK12" s="398">
        <v>0</v>
      </c>
      <c r="BL12" s="393"/>
      <c r="BM12" s="581"/>
      <c r="BN12" s="394">
        <f t="shared" si="75"/>
        <v>507</v>
      </c>
      <c r="BO12" s="395">
        <f t="shared" si="76"/>
        <v>504</v>
      </c>
      <c r="BP12" s="396">
        <f t="shared" si="77"/>
        <v>708</v>
      </c>
      <c r="BQ12" s="395">
        <f t="shared" si="78"/>
        <v>636</v>
      </c>
      <c r="BR12" s="396">
        <f t="shared" si="79"/>
        <v>846</v>
      </c>
      <c r="BS12" s="395">
        <f t="shared" si="80"/>
        <v>816</v>
      </c>
      <c r="BT12" s="396">
        <f t="shared" si="81"/>
        <v>297</v>
      </c>
      <c r="BU12" s="395">
        <f t="shared" si="82"/>
        <v>288</v>
      </c>
      <c r="BV12" s="396">
        <f t="shared" si="83"/>
        <v>36</v>
      </c>
      <c r="BW12" s="395">
        <f t="shared" si="84"/>
        <v>0</v>
      </c>
      <c r="BX12" s="396">
        <f t="shared" si="85"/>
        <v>0</v>
      </c>
      <c r="BY12" s="395">
        <f t="shared" si="86"/>
        <v>0</v>
      </c>
      <c r="BZ12" s="394">
        <f t="shared" si="87"/>
        <v>9485.9408284023666</v>
      </c>
      <c r="CA12" s="395">
        <f t="shared" si="88"/>
        <v>8853.0238095238092</v>
      </c>
      <c r="CB12" s="396">
        <f t="shared" si="89"/>
        <v>7158.0621468926556</v>
      </c>
      <c r="CC12" s="395">
        <f t="shared" si="90"/>
        <v>7309.0110062893082</v>
      </c>
      <c r="CD12" s="396">
        <f t="shared" si="91"/>
        <v>6446.2411347517727</v>
      </c>
      <c r="CE12" s="395">
        <f t="shared" si="92"/>
        <v>6161.7071078431372</v>
      </c>
      <c r="CF12" s="396">
        <f t="shared" si="93"/>
        <v>4670.0404040404037</v>
      </c>
      <c r="CG12" s="395">
        <f t="shared" si="94"/>
        <v>4608.9097222222226</v>
      </c>
      <c r="CH12" s="396">
        <f t="shared" si="95"/>
        <v>6343.1944444444443</v>
      </c>
      <c r="CI12" s="395">
        <f t="shared" si="96"/>
        <v>0</v>
      </c>
      <c r="CJ12" s="396">
        <f t="shared" si="97"/>
        <v>0</v>
      </c>
      <c r="CK12" s="395">
        <f t="shared" si="98"/>
        <v>0</v>
      </c>
      <c r="CL12" s="394">
        <f t="shared" si="99"/>
        <v>85373.467455621299</v>
      </c>
      <c r="CM12" s="395">
        <f t="shared" si="100"/>
        <v>79677.21428571429</v>
      </c>
      <c r="CN12" s="396">
        <f t="shared" si="101"/>
        <v>64422.5593220339</v>
      </c>
      <c r="CO12" s="395">
        <f t="shared" si="102"/>
        <v>65781.09905660378</v>
      </c>
      <c r="CP12" s="396">
        <f t="shared" si="103"/>
        <v>58016.170212765952</v>
      </c>
      <c r="CQ12" s="395">
        <f t="shared" si="104"/>
        <v>55455.363970588238</v>
      </c>
      <c r="CR12" s="396">
        <f t="shared" si="105"/>
        <v>42030.363636363632</v>
      </c>
      <c r="CS12" s="395">
        <f t="shared" si="106"/>
        <v>41480.1875</v>
      </c>
      <c r="CT12" s="396">
        <f t="shared" si="107"/>
        <v>57088.75</v>
      </c>
      <c r="CU12" s="395">
        <f t="shared" si="108"/>
        <v>0</v>
      </c>
      <c r="CV12" s="396">
        <f t="shared" si="109"/>
        <v>0</v>
      </c>
      <c r="CW12" s="395">
        <f t="shared" si="110"/>
        <v>0</v>
      </c>
      <c r="CX12" s="396">
        <f t="shared" si="111"/>
        <v>63460.429509241003</v>
      </c>
      <c r="CY12" s="395">
        <f t="shared" si="112"/>
        <v>61730.286975784955</v>
      </c>
      <c r="CZ12" s="394">
        <f t="shared" si="113"/>
        <v>53</v>
      </c>
      <c r="DA12" s="395">
        <f t="shared" si="114"/>
        <v>52</v>
      </c>
      <c r="DB12" s="396">
        <f t="shared" si="115"/>
        <v>75</v>
      </c>
      <c r="DC12" s="395">
        <f t="shared" si="116"/>
        <v>69</v>
      </c>
      <c r="DD12" s="396">
        <f t="shared" si="117"/>
        <v>92</v>
      </c>
      <c r="DE12" s="395">
        <f t="shared" si="118"/>
        <v>90</v>
      </c>
      <c r="DF12" s="396">
        <f t="shared" si="119"/>
        <v>33</v>
      </c>
      <c r="DG12" s="395">
        <f t="shared" si="120"/>
        <v>32</v>
      </c>
      <c r="DH12" s="396">
        <f t="shared" si="121"/>
        <v>4</v>
      </c>
      <c r="DI12" s="395">
        <f t="shared" si="122"/>
        <v>0</v>
      </c>
      <c r="DJ12" s="396">
        <f t="shared" si="123"/>
        <v>0</v>
      </c>
      <c r="DK12" s="395">
        <f t="shared" si="124"/>
        <v>0</v>
      </c>
      <c r="DL12" s="396">
        <f t="shared" si="125"/>
        <v>257</v>
      </c>
      <c r="DM12" s="395">
        <f t="shared" si="126"/>
        <v>243</v>
      </c>
      <c r="DN12" s="394">
        <f t="shared" si="127"/>
        <v>4524793.7751479289</v>
      </c>
      <c r="DO12" s="395">
        <f t="shared" si="128"/>
        <v>4143215.1428571432</v>
      </c>
      <c r="DP12" s="396">
        <f t="shared" si="129"/>
        <v>4831691.9491525423</v>
      </c>
      <c r="DQ12" s="395">
        <f t="shared" si="130"/>
        <v>4538895.8349056607</v>
      </c>
      <c r="DR12" s="396">
        <f t="shared" si="131"/>
        <v>5337487.6595744677</v>
      </c>
      <c r="DS12" s="395">
        <f t="shared" si="132"/>
        <v>4990982.7573529417</v>
      </c>
      <c r="DT12" s="396">
        <f t="shared" si="133"/>
        <v>1387001.9999999998</v>
      </c>
      <c r="DU12" s="395">
        <f t="shared" si="134"/>
        <v>1327366</v>
      </c>
      <c r="DV12" s="396">
        <f t="shared" si="135"/>
        <v>228355</v>
      </c>
      <c r="DW12" s="395">
        <f t="shared" si="136"/>
        <v>0</v>
      </c>
      <c r="DX12" s="396">
        <f t="shared" si="137"/>
        <v>0</v>
      </c>
      <c r="DY12" s="395">
        <f t="shared" si="138"/>
        <v>0</v>
      </c>
      <c r="DZ12" s="396">
        <f t="shared" si="139"/>
        <v>16309330.383874938</v>
      </c>
      <c r="EA12" s="395">
        <f t="shared" si="140"/>
        <v>15000459.735115744</v>
      </c>
    </row>
    <row r="13" spans="1:131">
      <c r="A13" s="582" t="s">
        <v>28</v>
      </c>
      <c r="B13" s="583" t="s">
        <v>939</v>
      </c>
      <c r="C13" s="584"/>
      <c r="D13" s="487">
        <v>101480</v>
      </c>
      <c r="E13" s="487">
        <v>3</v>
      </c>
      <c r="F13" s="393">
        <v>71</v>
      </c>
      <c r="G13" s="398">
        <v>74</v>
      </c>
      <c r="H13" s="393"/>
      <c r="I13" s="398"/>
      <c r="J13" s="393"/>
      <c r="K13" s="398"/>
      <c r="L13" s="393">
        <v>20</v>
      </c>
      <c r="M13" s="398">
        <v>19</v>
      </c>
      <c r="N13" s="393">
        <v>71</v>
      </c>
      <c r="O13" s="398">
        <v>65</v>
      </c>
      <c r="P13" s="393"/>
      <c r="Q13" s="398"/>
      <c r="R13" s="393"/>
      <c r="S13" s="398"/>
      <c r="T13" s="393">
        <v>5</v>
      </c>
      <c r="U13" s="398">
        <v>6</v>
      </c>
      <c r="V13" s="393">
        <v>60</v>
      </c>
      <c r="W13" s="398">
        <v>65</v>
      </c>
      <c r="X13" s="393"/>
      <c r="Y13" s="398"/>
      <c r="Z13" s="393"/>
      <c r="AA13" s="398"/>
      <c r="AB13" s="393">
        <v>0</v>
      </c>
      <c r="AC13" s="398">
        <v>0</v>
      </c>
      <c r="AD13" s="393">
        <v>88</v>
      </c>
      <c r="AE13" s="398">
        <v>88</v>
      </c>
      <c r="AF13" s="393"/>
      <c r="AG13" s="398"/>
      <c r="AH13" s="393"/>
      <c r="AI13" s="398"/>
      <c r="AJ13" s="393">
        <v>3</v>
      </c>
      <c r="AK13" s="398">
        <v>3</v>
      </c>
      <c r="AL13" s="393">
        <v>0</v>
      </c>
      <c r="AM13" s="398">
        <v>0</v>
      </c>
      <c r="AN13" s="393"/>
      <c r="AO13" s="398"/>
      <c r="AP13" s="393"/>
      <c r="AQ13" s="398"/>
      <c r="AR13" s="393">
        <v>0</v>
      </c>
      <c r="AS13" s="398">
        <v>0</v>
      </c>
      <c r="AT13" s="393"/>
      <c r="AU13" s="398"/>
      <c r="AV13" s="393"/>
      <c r="AW13" s="398"/>
      <c r="AX13" s="393"/>
      <c r="AY13" s="398"/>
      <c r="AZ13" s="393"/>
      <c r="BA13" s="581"/>
      <c r="BB13" s="404">
        <v>7577699</v>
      </c>
      <c r="BC13" s="398">
        <v>7620989</v>
      </c>
      <c r="BD13" s="393">
        <v>4877554</v>
      </c>
      <c r="BE13" s="398">
        <v>4539664</v>
      </c>
      <c r="BF13" s="393">
        <v>3291221</v>
      </c>
      <c r="BG13" s="398">
        <v>3623257</v>
      </c>
      <c r="BH13" s="393">
        <v>4454683</v>
      </c>
      <c r="BI13" s="398">
        <v>4373731</v>
      </c>
      <c r="BJ13" s="393">
        <v>0</v>
      </c>
      <c r="BK13" s="398">
        <v>0</v>
      </c>
      <c r="BL13" s="393"/>
      <c r="BM13" s="581"/>
      <c r="BN13" s="394">
        <f t="shared" si="75"/>
        <v>879</v>
      </c>
      <c r="BO13" s="395">
        <f t="shared" si="76"/>
        <v>894</v>
      </c>
      <c r="BP13" s="396">
        <f t="shared" si="77"/>
        <v>699</v>
      </c>
      <c r="BQ13" s="395">
        <f t="shared" si="78"/>
        <v>657</v>
      </c>
      <c r="BR13" s="396">
        <f t="shared" si="79"/>
        <v>540</v>
      </c>
      <c r="BS13" s="395">
        <f t="shared" si="80"/>
        <v>585</v>
      </c>
      <c r="BT13" s="396">
        <f t="shared" si="81"/>
        <v>828</v>
      </c>
      <c r="BU13" s="395">
        <f t="shared" si="82"/>
        <v>828</v>
      </c>
      <c r="BV13" s="396">
        <f t="shared" si="83"/>
        <v>0</v>
      </c>
      <c r="BW13" s="395">
        <f t="shared" si="84"/>
        <v>0</v>
      </c>
      <c r="BX13" s="396">
        <f t="shared" si="85"/>
        <v>0</v>
      </c>
      <c r="BY13" s="395">
        <f t="shared" si="86"/>
        <v>0</v>
      </c>
      <c r="BZ13" s="394">
        <f t="shared" si="87"/>
        <v>8620.8179749715582</v>
      </c>
      <c r="CA13" s="395">
        <f t="shared" si="88"/>
        <v>8524.5961968680094</v>
      </c>
      <c r="CB13" s="396">
        <f t="shared" si="89"/>
        <v>6977.9027181688125</v>
      </c>
      <c r="CC13" s="395">
        <f t="shared" si="90"/>
        <v>6909.6864535768646</v>
      </c>
      <c r="CD13" s="396">
        <f t="shared" si="91"/>
        <v>6094.853703703704</v>
      </c>
      <c r="CE13" s="395">
        <f t="shared" si="92"/>
        <v>6193.6017094017097</v>
      </c>
      <c r="CF13" s="396">
        <f t="shared" si="93"/>
        <v>5380.0519323671497</v>
      </c>
      <c r="CG13" s="395">
        <f t="shared" si="94"/>
        <v>5282.2838164251207</v>
      </c>
      <c r="CH13" s="396">
        <f t="shared" si="95"/>
        <v>0</v>
      </c>
      <c r="CI13" s="395">
        <f t="shared" si="96"/>
        <v>0</v>
      </c>
      <c r="CJ13" s="396">
        <f t="shared" si="97"/>
        <v>0</v>
      </c>
      <c r="CK13" s="395">
        <f t="shared" si="98"/>
        <v>0</v>
      </c>
      <c r="CL13" s="394">
        <f t="shared" si="99"/>
        <v>77587.361774744029</v>
      </c>
      <c r="CM13" s="395">
        <f t="shared" si="100"/>
        <v>76721.365771812081</v>
      </c>
      <c r="CN13" s="396">
        <f t="shared" si="101"/>
        <v>62801.124463519314</v>
      </c>
      <c r="CO13" s="395">
        <f t="shared" si="102"/>
        <v>62187.178082191778</v>
      </c>
      <c r="CP13" s="396">
        <f t="shared" si="103"/>
        <v>54853.683333333334</v>
      </c>
      <c r="CQ13" s="395">
        <f t="shared" si="104"/>
        <v>55742.415384615386</v>
      </c>
      <c r="CR13" s="396">
        <f t="shared" si="105"/>
        <v>48420.467391304344</v>
      </c>
      <c r="CS13" s="395">
        <f t="shared" si="106"/>
        <v>47540.554347826088</v>
      </c>
      <c r="CT13" s="396">
        <f t="shared" si="107"/>
        <v>0</v>
      </c>
      <c r="CU13" s="395">
        <f t="shared" si="108"/>
        <v>0</v>
      </c>
      <c r="CV13" s="396">
        <f t="shared" si="109"/>
        <v>0</v>
      </c>
      <c r="CW13" s="395">
        <f t="shared" si="110"/>
        <v>0</v>
      </c>
      <c r="CX13" s="396">
        <f t="shared" si="111"/>
        <v>61417.669538798335</v>
      </c>
      <c r="CY13" s="395">
        <f t="shared" si="112"/>
        <v>60936.950332082226</v>
      </c>
      <c r="CZ13" s="394">
        <f t="shared" si="113"/>
        <v>91</v>
      </c>
      <c r="DA13" s="395">
        <f t="shared" si="114"/>
        <v>93</v>
      </c>
      <c r="DB13" s="396">
        <f t="shared" si="115"/>
        <v>76</v>
      </c>
      <c r="DC13" s="395">
        <f t="shared" si="116"/>
        <v>71</v>
      </c>
      <c r="DD13" s="396">
        <f t="shared" si="117"/>
        <v>60</v>
      </c>
      <c r="DE13" s="395">
        <f t="shared" si="118"/>
        <v>65</v>
      </c>
      <c r="DF13" s="396">
        <f t="shared" si="119"/>
        <v>91</v>
      </c>
      <c r="DG13" s="395">
        <f t="shared" si="120"/>
        <v>91</v>
      </c>
      <c r="DH13" s="396">
        <f t="shared" si="121"/>
        <v>0</v>
      </c>
      <c r="DI13" s="395">
        <f t="shared" si="122"/>
        <v>0</v>
      </c>
      <c r="DJ13" s="396">
        <f t="shared" si="123"/>
        <v>0</v>
      </c>
      <c r="DK13" s="395">
        <f t="shared" si="124"/>
        <v>0</v>
      </c>
      <c r="DL13" s="396">
        <f t="shared" si="125"/>
        <v>318</v>
      </c>
      <c r="DM13" s="395">
        <f t="shared" si="126"/>
        <v>320</v>
      </c>
      <c r="DN13" s="394">
        <f t="shared" si="127"/>
        <v>7060449.9215017064</v>
      </c>
      <c r="DO13" s="395">
        <f t="shared" si="128"/>
        <v>7135087.0167785231</v>
      </c>
      <c r="DP13" s="396">
        <f t="shared" si="129"/>
        <v>4772885.4592274679</v>
      </c>
      <c r="DQ13" s="395">
        <f t="shared" si="130"/>
        <v>4415289.6438356163</v>
      </c>
      <c r="DR13" s="396">
        <f t="shared" si="131"/>
        <v>3291221</v>
      </c>
      <c r="DS13" s="395">
        <f t="shared" si="132"/>
        <v>3623257</v>
      </c>
      <c r="DT13" s="396">
        <f t="shared" si="133"/>
        <v>4406262.5326086953</v>
      </c>
      <c r="DU13" s="395">
        <f t="shared" si="134"/>
        <v>4326190.4456521738</v>
      </c>
      <c r="DV13" s="396">
        <f t="shared" si="135"/>
        <v>0</v>
      </c>
      <c r="DW13" s="395">
        <f t="shared" si="136"/>
        <v>0</v>
      </c>
      <c r="DX13" s="396">
        <f t="shared" si="137"/>
        <v>0</v>
      </c>
      <c r="DY13" s="395">
        <f t="shared" si="138"/>
        <v>0</v>
      </c>
      <c r="DZ13" s="396">
        <f t="shared" si="139"/>
        <v>19530818.913337871</v>
      </c>
      <c r="EA13" s="395">
        <f t="shared" si="140"/>
        <v>19499824.106266312</v>
      </c>
    </row>
    <row r="14" spans="1:131">
      <c r="A14" s="582" t="s">
        <v>28</v>
      </c>
      <c r="B14" s="583" t="s">
        <v>940</v>
      </c>
      <c r="C14" s="584"/>
      <c r="D14" s="487">
        <v>102368</v>
      </c>
      <c r="E14" s="487">
        <v>3</v>
      </c>
      <c r="F14" s="393">
        <v>0</v>
      </c>
      <c r="G14" s="398">
        <v>0</v>
      </c>
      <c r="H14" s="393"/>
      <c r="I14" s="398"/>
      <c r="J14" s="393"/>
      <c r="K14" s="398"/>
      <c r="L14" s="393">
        <v>14</v>
      </c>
      <c r="M14" s="398">
        <v>25</v>
      </c>
      <c r="N14" s="393">
        <v>0</v>
      </c>
      <c r="O14" s="398">
        <v>0</v>
      </c>
      <c r="P14" s="393"/>
      <c r="Q14" s="398"/>
      <c r="R14" s="393"/>
      <c r="S14" s="398"/>
      <c r="T14" s="393">
        <v>14</v>
      </c>
      <c r="U14" s="398">
        <v>38</v>
      </c>
      <c r="V14" s="393">
        <v>0</v>
      </c>
      <c r="W14" s="398">
        <v>0</v>
      </c>
      <c r="X14" s="393"/>
      <c r="Y14" s="398"/>
      <c r="Z14" s="393"/>
      <c r="AA14" s="398"/>
      <c r="AB14" s="393">
        <v>31</v>
      </c>
      <c r="AC14" s="398">
        <v>32</v>
      </c>
      <c r="AD14" s="393">
        <v>0</v>
      </c>
      <c r="AE14" s="398">
        <v>0</v>
      </c>
      <c r="AF14" s="393"/>
      <c r="AG14" s="398"/>
      <c r="AH14" s="393"/>
      <c r="AI14" s="398"/>
      <c r="AJ14" s="393">
        <v>2</v>
      </c>
      <c r="AK14" s="398">
        <v>3</v>
      </c>
      <c r="AL14" s="393">
        <v>1</v>
      </c>
      <c r="AM14" s="398">
        <v>0</v>
      </c>
      <c r="AN14" s="393"/>
      <c r="AO14" s="398"/>
      <c r="AP14" s="393"/>
      <c r="AQ14" s="398"/>
      <c r="AR14" s="393">
        <v>12</v>
      </c>
      <c r="AS14" s="398">
        <v>17</v>
      </c>
      <c r="AT14" s="393"/>
      <c r="AU14" s="398"/>
      <c r="AV14" s="393"/>
      <c r="AW14" s="398"/>
      <c r="AX14" s="393"/>
      <c r="AY14" s="398"/>
      <c r="AZ14" s="393"/>
      <c r="BA14" s="581"/>
      <c r="BB14" s="404">
        <v>4380218</v>
      </c>
      <c r="BC14" s="398">
        <v>5170334</v>
      </c>
      <c r="BD14" s="393">
        <v>6087315</v>
      </c>
      <c r="BE14" s="398">
        <v>8224458</v>
      </c>
      <c r="BF14" s="393">
        <v>9924830</v>
      </c>
      <c r="BG14" s="398">
        <v>10482495</v>
      </c>
      <c r="BH14" s="393">
        <v>195919</v>
      </c>
      <c r="BI14" s="398">
        <v>244027</v>
      </c>
      <c r="BJ14" s="393">
        <v>3644156</v>
      </c>
      <c r="BK14" s="398">
        <v>5212917</v>
      </c>
      <c r="BL14" s="393"/>
      <c r="BM14" s="581"/>
      <c r="BN14" s="394">
        <f t="shared" si="75"/>
        <v>168</v>
      </c>
      <c r="BO14" s="395">
        <f t="shared" si="76"/>
        <v>300</v>
      </c>
      <c r="BP14" s="396">
        <f t="shared" si="77"/>
        <v>168</v>
      </c>
      <c r="BQ14" s="395">
        <f t="shared" si="78"/>
        <v>456</v>
      </c>
      <c r="BR14" s="396">
        <f t="shared" si="79"/>
        <v>372</v>
      </c>
      <c r="BS14" s="395">
        <f t="shared" si="80"/>
        <v>384</v>
      </c>
      <c r="BT14" s="396">
        <f t="shared" si="81"/>
        <v>24</v>
      </c>
      <c r="BU14" s="395">
        <f t="shared" si="82"/>
        <v>36</v>
      </c>
      <c r="BV14" s="396">
        <f t="shared" si="83"/>
        <v>153</v>
      </c>
      <c r="BW14" s="395">
        <f t="shared" si="84"/>
        <v>204</v>
      </c>
      <c r="BX14" s="396">
        <f t="shared" si="85"/>
        <v>0</v>
      </c>
      <c r="BY14" s="395">
        <f t="shared" si="86"/>
        <v>0</v>
      </c>
      <c r="BZ14" s="394">
        <f t="shared" si="87"/>
        <v>26072.726190476191</v>
      </c>
      <c r="CA14" s="395">
        <f t="shared" si="88"/>
        <v>17234.446666666667</v>
      </c>
      <c r="CB14" s="396">
        <f t="shared" si="89"/>
        <v>36234.017857142855</v>
      </c>
      <c r="CC14" s="395">
        <f t="shared" si="90"/>
        <v>18036.092105263157</v>
      </c>
      <c r="CD14" s="396">
        <f t="shared" si="91"/>
        <v>26679.65053763441</v>
      </c>
      <c r="CE14" s="395">
        <f t="shared" si="92"/>
        <v>27298.1640625</v>
      </c>
      <c r="CF14" s="396">
        <f t="shared" si="93"/>
        <v>8163.291666666667</v>
      </c>
      <c r="CG14" s="395">
        <f t="shared" si="94"/>
        <v>6778.5277777777774</v>
      </c>
      <c r="CH14" s="396">
        <f t="shared" si="95"/>
        <v>23818.013071895424</v>
      </c>
      <c r="CI14" s="395">
        <f t="shared" si="96"/>
        <v>25553.514705882353</v>
      </c>
      <c r="CJ14" s="396">
        <f t="shared" si="97"/>
        <v>0</v>
      </c>
      <c r="CK14" s="395">
        <f t="shared" si="98"/>
        <v>0</v>
      </c>
      <c r="CL14" s="394">
        <f t="shared" si="99"/>
        <v>234654.53571428571</v>
      </c>
      <c r="CM14" s="395">
        <f t="shared" si="100"/>
        <v>155110.01999999999</v>
      </c>
      <c r="CN14" s="396">
        <f t="shared" si="101"/>
        <v>326106.16071428568</v>
      </c>
      <c r="CO14" s="395">
        <f t="shared" si="102"/>
        <v>162324.8289473684</v>
      </c>
      <c r="CP14" s="396">
        <f t="shared" si="103"/>
        <v>240116.8548387097</v>
      </c>
      <c r="CQ14" s="395">
        <f t="shared" si="104"/>
        <v>245683.4765625</v>
      </c>
      <c r="CR14" s="396">
        <f t="shared" si="105"/>
        <v>73469.625</v>
      </c>
      <c r="CS14" s="395">
        <f t="shared" si="106"/>
        <v>61006.75</v>
      </c>
      <c r="CT14" s="396">
        <f t="shared" si="107"/>
        <v>214362.11764705883</v>
      </c>
      <c r="CU14" s="395">
        <f t="shared" si="108"/>
        <v>229981.63235294117</v>
      </c>
      <c r="CV14" s="396">
        <f t="shared" si="109"/>
        <v>0</v>
      </c>
      <c r="CW14" s="395">
        <f t="shared" si="110"/>
        <v>0</v>
      </c>
      <c r="CX14" s="396">
        <f t="shared" si="111"/>
        <v>246323.23012718599</v>
      </c>
      <c r="CY14" s="395">
        <f t="shared" si="112"/>
        <v>191310.20217391304</v>
      </c>
      <c r="CZ14" s="394">
        <f t="shared" si="113"/>
        <v>14</v>
      </c>
      <c r="DA14" s="395">
        <f t="shared" si="114"/>
        <v>25</v>
      </c>
      <c r="DB14" s="396">
        <f t="shared" si="115"/>
        <v>14</v>
      </c>
      <c r="DC14" s="395">
        <f t="shared" si="116"/>
        <v>38</v>
      </c>
      <c r="DD14" s="396">
        <f t="shared" si="117"/>
        <v>31</v>
      </c>
      <c r="DE14" s="395">
        <f t="shared" si="118"/>
        <v>32</v>
      </c>
      <c r="DF14" s="396">
        <f t="shared" si="119"/>
        <v>2</v>
      </c>
      <c r="DG14" s="395">
        <f t="shared" si="120"/>
        <v>3</v>
      </c>
      <c r="DH14" s="396">
        <f t="shared" si="121"/>
        <v>13</v>
      </c>
      <c r="DI14" s="395">
        <f t="shared" si="122"/>
        <v>17</v>
      </c>
      <c r="DJ14" s="396">
        <f t="shared" si="123"/>
        <v>0</v>
      </c>
      <c r="DK14" s="395">
        <f t="shared" si="124"/>
        <v>0</v>
      </c>
      <c r="DL14" s="396">
        <f t="shared" si="125"/>
        <v>74</v>
      </c>
      <c r="DM14" s="395">
        <f t="shared" si="126"/>
        <v>115</v>
      </c>
      <c r="DN14" s="394">
        <f t="shared" si="127"/>
        <v>3285163.5</v>
      </c>
      <c r="DO14" s="395">
        <f t="shared" si="128"/>
        <v>3877750.4999999995</v>
      </c>
      <c r="DP14" s="396">
        <f t="shared" si="129"/>
        <v>4565486.25</v>
      </c>
      <c r="DQ14" s="395">
        <f t="shared" si="130"/>
        <v>6168343.4999999991</v>
      </c>
      <c r="DR14" s="396">
        <f t="shared" si="131"/>
        <v>7443622.5000000009</v>
      </c>
      <c r="DS14" s="395">
        <f t="shared" si="132"/>
        <v>7861871.25</v>
      </c>
      <c r="DT14" s="396">
        <f t="shared" si="133"/>
        <v>146939.25</v>
      </c>
      <c r="DU14" s="395">
        <f t="shared" si="134"/>
        <v>183020.25</v>
      </c>
      <c r="DV14" s="396">
        <f t="shared" si="135"/>
        <v>2786707.5294117648</v>
      </c>
      <c r="DW14" s="395">
        <f t="shared" si="136"/>
        <v>3909687.75</v>
      </c>
      <c r="DX14" s="396">
        <f t="shared" si="137"/>
        <v>0</v>
      </c>
      <c r="DY14" s="395">
        <f t="shared" si="138"/>
        <v>0</v>
      </c>
      <c r="DZ14" s="396">
        <f t="shared" si="139"/>
        <v>18227919.029411763</v>
      </c>
      <c r="EA14" s="395">
        <f t="shared" si="140"/>
        <v>22000673.25</v>
      </c>
    </row>
    <row r="15" spans="1:131">
      <c r="A15" s="582" t="s">
        <v>28</v>
      </c>
      <c r="B15" s="583" t="s">
        <v>941</v>
      </c>
      <c r="C15" s="584"/>
      <c r="D15" s="487">
        <v>102094</v>
      </c>
      <c r="E15" s="487">
        <v>3</v>
      </c>
      <c r="F15" s="393">
        <v>66</v>
      </c>
      <c r="G15" s="398">
        <v>72</v>
      </c>
      <c r="H15" s="393"/>
      <c r="I15" s="398"/>
      <c r="J15" s="393"/>
      <c r="K15" s="398"/>
      <c r="L15" s="393">
        <v>55</v>
      </c>
      <c r="M15" s="398">
        <v>50</v>
      </c>
      <c r="N15" s="393">
        <v>93</v>
      </c>
      <c r="O15" s="398">
        <v>96</v>
      </c>
      <c r="P15" s="393"/>
      <c r="Q15" s="398"/>
      <c r="R15" s="393"/>
      <c r="S15" s="398"/>
      <c r="T15" s="393">
        <v>28</v>
      </c>
      <c r="U15" s="398">
        <v>31</v>
      </c>
      <c r="V15" s="393">
        <v>116</v>
      </c>
      <c r="W15" s="398">
        <v>106</v>
      </c>
      <c r="X15" s="393"/>
      <c r="Y15" s="398"/>
      <c r="Z15" s="393"/>
      <c r="AA15" s="398"/>
      <c r="AB15" s="393">
        <v>63</v>
      </c>
      <c r="AC15" s="398">
        <v>72</v>
      </c>
      <c r="AD15" s="393">
        <v>60</v>
      </c>
      <c r="AE15" s="398">
        <v>61</v>
      </c>
      <c r="AF15" s="393"/>
      <c r="AG15" s="398"/>
      <c r="AH15" s="393"/>
      <c r="AI15" s="398"/>
      <c r="AJ15" s="393">
        <v>59</v>
      </c>
      <c r="AK15" s="398">
        <v>57</v>
      </c>
      <c r="AL15" s="393">
        <v>1</v>
      </c>
      <c r="AM15" s="398">
        <v>1</v>
      </c>
      <c r="AN15" s="393"/>
      <c r="AO15" s="398"/>
      <c r="AP15" s="393"/>
      <c r="AQ15" s="398"/>
      <c r="AR15" s="393"/>
      <c r="AS15" s="398"/>
      <c r="AT15" s="393"/>
      <c r="AU15" s="398"/>
      <c r="AV15" s="393"/>
      <c r="AW15" s="398"/>
      <c r="AX15" s="393"/>
      <c r="AY15" s="398"/>
      <c r="AZ15" s="393"/>
      <c r="BA15" s="581"/>
      <c r="BB15" s="404">
        <v>12069948</v>
      </c>
      <c r="BC15" s="398">
        <v>11974395</v>
      </c>
      <c r="BD15" s="393">
        <v>8900287</v>
      </c>
      <c r="BE15" s="398">
        <v>9254442</v>
      </c>
      <c r="BF15" s="393">
        <v>11914337</v>
      </c>
      <c r="BG15" s="398">
        <v>12168390</v>
      </c>
      <c r="BH15" s="393">
        <v>6612730</v>
      </c>
      <c r="BI15" s="398">
        <v>6438308</v>
      </c>
      <c r="BJ15" s="393">
        <v>50923</v>
      </c>
      <c r="BK15" s="398">
        <v>50923</v>
      </c>
      <c r="BL15" s="393"/>
      <c r="BM15" s="581"/>
      <c r="BN15" s="394">
        <f t="shared" si="75"/>
        <v>1254</v>
      </c>
      <c r="BO15" s="395">
        <f t="shared" si="76"/>
        <v>1248</v>
      </c>
      <c r="BP15" s="396">
        <f t="shared" si="77"/>
        <v>1173</v>
      </c>
      <c r="BQ15" s="395">
        <f t="shared" si="78"/>
        <v>1236</v>
      </c>
      <c r="BR15" s="396">
        <f t="shared" si="79"/>
        <v>1800</v>
      </c>
      <c r="BS15" s="395">
        <f t="shared" si="80"/>
        <v>1818</v>
      </c>
      <c r="BT15" s="396">
        <f t="shared" si="81"/>
        <v>1248</v>
      </c>
      <c r="BU15" s="395">
        <f t="shared" si="82"/>
        <v>1233</v>
      </c>
      <c r="BV15" s="396">
        <f t="shared" si="83"/>
        <v>9</v>
      </c>
      <c r="BW15" s="395">
        <f t="shared" si="84"/>
        <v>9</v>
      </c>
      <c r="BX15" s="396">
        <f t="shared" si="85"/>
        <v>0</v>
      </c>
      <c r="BY15" s="395">
        <f t="shared" si="86"/>
        <v>0</v>
      </c>
      <c r="BZ15" s="394">
        <f t="shared" si="87"/>
        <v>9625.1578947368416</v>
      </c>
      <c r="CA15" s="395">
        <f t="shared" si="88"/>
        <v>9594.867788461539</v>
      </c>
      <c r="CB15" s="396">
        <f t="shared" si="89"/>
        <v>7587.6274509803925</v>
      </c>
      <c r="CC15" s="395">
        <f t="shared" si="90"/>
        <v>7487.4126213592235</v>
      </c>
      <c r="CD15" s="396">
        <f t="shared" si="91"/>
        <v>6619.0761111111115</v>
      </c>
      <c r="CE15" s="395">
        <f t="shared" si="92"/>
        <v>6693.2838283828387</v>
      </c>
      <c r="CF15" s="396">
        <f t="shared" si="93"/>
        <v>5298.6618589743593</v>
      </c>
      <c r="CG15" s="395">
        <f t="shared" si="94"/>
        <v>5221.66098945661</v>
      </c>
      <c r="CH15" s="396">
        <f t="shared" si="95"/>
        <v>5658.1111111111113</v>
      </c>
      <c r="CI15" s="395">
        <f t="shared" si="96"/>
        <v>5658.1111111111113</v>
      </c>
      <c r="CJ15" s="396">
        <f t="shared" si="97"/>
        <v>0</v>
      </c>
      <c r="CK15" s="395">
        <f t="shared" si="98"/>
        <v>0</v>
      </c>
      <c r="CL15" s="394">
        <f t="shared" si="99"/>
        <v>86626.421052631573</v>
      </c>
      <c r="CM15" s="395">
        <f t="shared" si="100"/>
        <v>86353.810096153844</v>
      </c>
      <c r="CN15" s="396">
        <f t="shared" si="101"/>
        <v>68288.647058823539</v>
      </c>
      <c r="CO15" s="395">
        <f t="shared" si="102"/>
        <v>67386.713592233005</v>
      </c>
      <c r="CP15" s="396">
        <f t="shared" si="103"/>
        <v>59571.685000000005</v>
      </c>
      <c r="CQ15" s="395">
        <f t="shared" si="104"/>
        <v>60239.554455445548</v>
      </c>
      <c r="CR15" s="396">
        <f t="shared" si="105"/>
        <v>47687.956730769234</v>
      </c>
      <c r="CS15" s="395">
        <f t="shared" si="106"/>
        <v>46994.948905109486</v>
      </c>
      <c r="CT15" s="396">
        <f t="shared" si="107"/>
        <v>50923</v>
      </c>
      <c r="CU15" s="395">
        <f t="shared" si="108"/>
        <v>50923</v>
      </c>
      <c r="CV15" s="396">
        <f t="shared" si="109"/>
        <v>0</v>
      </c>
      <c r="CW15" s="395">
        <f t="shared" si="110"/>
        <v>0</v>
      </c>
      <c r="CX15" s="396">
        <f t="shared" si="111"/>
        <v>64942.411658868026</v>
      </c>
      <c r="CY15" s="395">
        <f t="shared" si="112"/>
        <v>64857.591798198868</v>
      </c>
      <c r="CZ15" s="394">
        <f t="shared" si="113"/>
        <v>121</v>
      </c>
      <c r="DA15" s="395">
        <f t="shared" si="114"/>
        <v>122</v>
      </c>
      <c r="DB15" s="396">
        <f t="shared" si="115"/>
        <v>121</v>
      </c>
      <c r="DC15" s="395">
        <f t="shared" si="116"/>
        <v>127</v>
      </c>
      <c r="DD15" s="396">
        <f t="shared" si="117"/>
        <v>179</v>
      </c>
      <c r="DE15" s="395">
        <f t="shared" si="118"/>
        <v>178</v>
      </c>
      <c r="DF15" s="396">
        <f t="shared" si="119"/>
        <v>119</v>
      </c>
      <c r="DG15" s="395">
        <f t="shared" si="120"/>
        <v>118</v>
      </c>
      <c r="DH15" s="396">
        <f t="shared" si="121"/>
        <v>1</v>
      </c>
      <c r="DI15" s="395">
        <f t="shared" si="122"/>
        <v>1</v>
      </c>
      <c r="DJ15" s="396">
        <f t="shared" si="123"/>
        <v>0</v>
      </c>
      <c r="DK15" s="395">
        <f t="shared" si="124"/>
        <v>0</v>
      </c>
      <c r="DL15" s="396">
        <f t="shared" si="125"/>
        <v>541</v>
      </c>
      <c r="DM15" s="395">
        <f t="shared" si="126"/>
        <v>546</v>
      </c>
      <c r="DN15" s="394">
        <f t="shared" si="127"/>
        <v>10481796.947368421</v>
      </c>
      <c r="DO15" s="395">
        <f t="shared" si="128"/>
        <v>10535164.831730768</v>
      </c>
      <c r="DP15" s="396">
        <f t="shared" si="129"/>
        <v>8262926.2941176482</v>
      </c>
      <c r="DQ15" s="395">
        <f t="shared" si="130"/>
        <v>8558112.6262135915</v>
      </c>
      <c r="DR15" s="396">
        <f t="shared" si="131"/>
        <v>10663331.615</v>
      </c>
      <c r="DS15" s="395">
        <f t="shared" si="132"/>
        <v>10722640.693069307</v>
      </c>
      <c r="DT15" s="396">
        <f t="shared" si="133"/>
        <v>5674866.850961539</v>
      </c>
      <c r="DU15" s="395">
        <f t="shared" si="134"/>
        <v>5545403.970802919</v>
      </c>
      <c r="DV15" s="396">
        <f t="shared" si="135"/>
        <v>50923</v>
      </c>
      <c r="DW15" s="395">
        <f t="shared" si="136"/>
        <v>50923</v>
      </c>
      <c r="DX15" s="396">
        <f t="shared" si="137"/>
        <v>0</v>
      </c>
      <c r="DY15" s="395">
        <f t="shared" si="138"/>
        <v>0</v>
      </c>
      <c r="DZ15" s="396">
        <f t="shared" si="139"/>
        <v>35133844.707447603</v>
      </c>
      <c r="EA15" s="395">
        <f t="shared" si="140"/>
        <v>35412245.121816583</v>
      </c>
    </row>
    <row r="16" spans="1:131">
      <c r="A16" s="582" t="s">
        <v>28</v>
      </c>
      <c r="B16" s="583" t="s">
        <v>942</v>
      </c>
      <c r="C16" s="584"/>
      <c r="D16" s="487">
        <v>100724</v>
      </c>
      <c r="E16" s="487">
        <v>4</v>
      </c>
      <c r="F16" s="393">
        <v>3</v>
      </c>
      <c r="G16" s="398"/>
      <c r="H16" s="393"/>
      <c r="I16" s="398"/>
      <c r="J16" s="393"/>
      <c r="K16" s="398"/>
      <c r="L16" s="393">
        <v>33</v>
      </c>
      <c r="M16" s="398">
        <v>33</v>
      </c>
      <c r="N16" s="393">
        <v>2</v>
      </c>
      <c r="O16" s="398"/>
      <c r="P16" s="393"/>
      <c r="Q16" s="398"/>
      <c r="R16" s="393"/>
      <c r="S16" s="398"/>
      <c r="T16" s="393">
        <v>37</v>
      </c>
      <c r="U16" s="398">
        <v>38</v>
      </c>
      <c r="V16" s="393">
        <v>3</v>
      </c>
      <c r="W16" s="398"/>
      <c r="X16" s="393"/>
      <c r="Y16" s="398"/>
      <c r="Z16" s="393"/>
      <c r="AA16" s="398"/>
      <c r="AB16" s="393">
        <v>54</v>
      </c>
      <c r="AC16" s="398">
        <v>51</v>
      </c>
      <c r="AD16" s="393">
        <v>1</v>
      </c>
      <c r="AE16" s="398"/>
      <c r="AF16" s="393"/>
      <c r="AG16" s="398"/>
      <c r="AH16" s="393"/>
      <c r="AI16" s="398"/>
      <c r="AJ16" s="393">
        <v>49</v>
      </c>
      <c r="AK16" s="398">
        <v>35</v>
      </c>
      <c r="AL16" s="393"/>
      <c r="AM16" s="398"/>
      <c r="AN16" s="393"/>
      <c r="AO16" s="398"/>
      <c r="AP16" s="393"/>
      <c r="AQ16" s="398"/>
      <c r="AR16" s="393"/>
      <c r="AS16" s="398">
        <v>10</v>
      </c>
      <c r="AT16" s="393"/>
      <c r="AU16" s="398"/>
      <c r="AV16" s="393"/>
      <c r="AW16" s="398"/>
      <c r="AX16" s="393"/>
      <c r="AY16" s="398"/>
      <c r="AZ16" s="393"/>
      <c r="BA16" s="581"/>
      <c r="BB16" s="404">
        <v>5753148</v>
      </c>
      <c r="BC16" s="398">
        <v>5983561</v>
      </c>
      <c r="BD16" s="393">
        <v>5302113</v>
      </c>
      <c r="BE16" s="398">
        <v>5174666</v>
      </c>
      <c r="BF16" s="393">
        <v>6080649</v>
      </c>
      <c r="BG16" s="398">
        <v>5836843</v>
      </c>
      <c r="BH16" s="393">
        <v>3040763</v>
      </c>
      <c r="BI16" s="398">
        <v>2576223</v>
      </c>
      <c r="BJ16" s="393"/>
      <c r="BK16" s="398">
        <v>412893</v>
      </c>
      <c r="BL16" s="393"/>
      <c r="BM16" s="581"/>
      <c r="BN16" s="394">
        <f t="shared" si="75"/>
        <v>423</v>
      </c>
      <c r="BO16" s="395">
        <f t="shared" si="76"/>
        <v>396</v>
      </c>
      <c r="BP16" s="396">
        <f t="shared" si="77"/>
        <v>462</v>
      </c>
      <c r="BQ16" s="395">
        <f t="shared" si="78"/>
        <v>456</v>
      </c>
      <c r="BR16" s="396">
        <f t="shared" si="79"/>
        <v>675</v>
      </c>
      <c r="BS16" s="395">
        <f t="shared" si="80"/>
        <v>612</v>
      </c>
      <c r="BT16" s="396">
        <f t="shared" si="81"/>
        <v>597</v>
      </c>
      <c r="BU16" s="395">
        <f t="shared" si="82"/>
        <v>420</v>
      </c>
      <c r="BV16" s="396">
        <f t="shared" si="83"/>
        <v>0</v>
      </c>
      <c r="BW16" s="395">
        <f t="shared" si="84"/>
        <v>120</v>
      </c>
      <c r="BX16" s="396">
        <f t="shared" si="85"/>
        <v>0</v>
      </c>
      <c r="BY16" s="395">
        <f t="shared" si="86"/>
        <v>0</v>
      </c>
      <c r="BZ16" s="394">
        <f t="shared" si="87"/>
        <v>13600.82269503546</v>
      </c>
      <c r="CA16" s="395">
        <f t="shared" si="88"/>
        <v>15110.002525252525</v>
      </c>
      <c r="CB16" s="396">
        <f t="shared" si="89"/>
        <v>11476.435064935065</v>
      </c>
      <c r="CC16" s="395">
        <f t="shared" si="90"/>
        <v>11347.951754385966</v>
      </c>
      <c r="CD16" s="396">
        <f t="shared" si="91"/>
        <v>9008.3688888888883</v>
      </c>
      <c r="CE16" s="395">
        <f t="shared" si="92"/>
        <v>9537.3251633986929</v>
      </c>
      <c r="CF16" s="396">
        <f t="shared" si="93"/>
        <v>5093.4053601340038</v>
      </c>
      <c r="CG16" s="395">
        <f t="shared" si="94"/>
        <v>6133.8642857142859</v>
      </c>
      <c r="CH16" s="396">
        <f t="shared" si="95"/>
        <v>0</v>
      </c>
      <c r="CI16" s="395">
        <f t="shared" si="96"/>
        <v>3440.7750000000001</v>
      </c>
      <c r="CJ16" s="396">
        <f t="shared" si="97"/>
        <v>0</v>
      </c>
      <c r="CK16" s="395">
        <f t="shared" si="98"/>
        <v>0</v>
      </c>
      <c r="CL16" s="394">
        <f t="shared" si="99"/>
        <v>122407.40425531914</v>
      </c>
      <c r="CM16" s="395">
        <f t="shared" si="100"/>
        <v>135990.02272727274</v>
      </c>
      <c r="CN16" s="396">
        <f t="shared" si="101"/>
        <v>103287.91558441559</v>
      </c>
      <c r="CO16" s="395">
        <f t="shared" si="102"/>
        <v>102131.56578947369</v>
      </c>
      <c r="CP16" s="396">
        <f t="shared" si="103"/>
        <v>81075.319999999992</v>
      </c>
      <c r="CQ16" s="395">
        <f t="shared" si="104"/>
        <v>85835.926470588238</v>
      </c>
      <c r="CR16" s="396">
        <f t="shared" si="105"/>
        <v>45840.648241206036</v>
      </c>
      <c r="CS16" s="395">
        <f t="shared" si="106"/>
        <v>55204.778571428571</v>
      </c>
      <c r="CT16" s="396">
        <f t="shared" si="107"/>
        <v>0</v>
      </c>
      <c r="CU16" s="395">
        <f t="shared" si="108"/>
        <v>30966.975000000002</v>
      </c>
      <c r="CV16" s="396">
        <f t="shared" si="109"/>
        <v>0</v>
      </c>
      <c r="CW16" s="395">
        <f t="shared" si="110"/>
        <v>0</v>
      </c>
      <c r="CX16" s="396">
        <f t="shared" si="111"/>
        <v>84330.884137604386</v>
      </c>
      <c r="CY16" s="395">
        <f t="shared" si="112"/>
        <v>89749.338323353295</v>
      </c>
      <c r="CZ16" s="394">
        <f t="shared" si="113"/>
        <v>36</v>
      </c>
      <c r="DA16" s="395">
        <f t="shared" si="114"/>
        <v>33</v>
      </c>
      <c r="DB16" s="396">
        <f t="shared" si="115"/>
        <v>39</v>
      </c>
      <c r="DC16" s="395">
        <f t="shared" si="116"/>
        <v>38</v>
      </c>
      <c r="DD16" s="396">
        <f t="shared" si="117"/>
        <v>57</v>
      </c>
      <c r="DE16" s="395">
        <f t="shared" si="118"/>
        <v>51</v>
      </c>
      <c r="DF16" s="396">
        <f t="shared" si="119"/>
        <v>50</v>
      </c>
      <c r="DG16" s="395">
        <f t="shared" si="120"/>
        <v>35</v>
      </c>
      <c r="DH16" s="396">
        <f t="shared" si="121"/>
        <v>0</v>
      </c>
      <c r="DI16" s="395">
        <f t="shared" si="122"/>
        <v>10</v>
      </c>
      <c r="DJ16" s="396">
        <f t="shared" si="123"/>
        <v>0</v>
      </c>
      <c r="DK16" s="395">
        <f t="shared" si="124"/>
        <v>0</v>
      </c>
      <c r="DL16" s="396">
        <f t="shared" si="125"/>
        <v>182</v>
      </c>
      <c r="DM16" s="395">
        <f t="shared" si="126"/>
        <v>167</v>
      </c>
      <c r="DN16" s="394">
        <f t="shared" si="127"/>
        <v>4406666.5531914886</v>
      </c>
      <c r="DO16" s="395">
        <f t="shared" si="128"/>
        <v>4487670.75</v>
      </c>
      <c r="DP16" s="396">
        <f t="shared" si="129"/>
        <v>4028228.7077922081</v>
      </c>
      <c r="DQ16" s="395">
        <f t="shared" si="130"/>
        <v>3880999.5000000005</v>
      </c>
      <c r="DR16" s="396">
        <f t="shared" si="131"/>
        <v>4621293.2399999993</v>
      </c>
      <c r="DS16" s="395">
        <f t="shared" si="132"/>
        <v>4377632.25</v>
      </c>
      <c r="DT16" s="396">
        <f t="shared" si="133"/>
        <v>2292032.4120603018</v>
      </c>
      <c r="DU16" s="395">
        <f t="shared" si="134"/>
        <v>1932167.25</v>
      </c>
      <c r="DV16" s="396">
        <f t="shared" si="135"/>
        <v>0</v>
      </c>
      <c r="DW16" s="395">
        <f t="shared" si="136"/>
        <v>309669.75</v>
      </c>
      <c r="DX16" s="396">
        <f t="shared" si="137"/>
        <v>0</v>
      </c>
      <c r="DY16" s="395">
        <f t="shared" si="138"/>
        <v>0</v>
      </c>
      <c r="DZ16" s="396">
        <f t="shared" si="139"/>
        <v>15348220.913043998</v>
      </c>
      <c r="EA16" s="395">
        <f t="shared" si="140"/>
        <v>14988139.5</v>
      </c>
    </row>
    <row r="17" spans="1:131">
      <c r="A17" s="582" t="s">
        <v>28</v>
      </c>
      <c r="B17" s="583" t="s">
        <v>943</v>
      </c>
      <c r="C17" s="584"/>
      <c r="D17" s="487">
        <v>100830</v>
      </c>
      <c r="E17" s="487">
        <v>4</v>
      </c>
      <c r="F17" s="393">
        <v>38</v>
      </c>
      <c r="G17" s="398">
        <v>43</v>
      </c>
      <c r="H17" s="393"/>
      <c r="I17" s="398"/>
      <c r="J17" s="393"/>
      <c r="K17" s="398"/>
      <c r="L17" s="393">
        <v>15</v>
      </c>
      <c r="M17" s="398">
        <v>14</v>
      </c>
      <c r="N17" s="393">
        <v>50</v>
      </c>
      <c r="O17" s="398">
        <v>46</v>
      </c>
      <c r="P17" s="393"/>
      <c r="Q17" s="398"/>
      <c r="R17" s="393"/>
      <c r="S17" s="398"/>
      <c r="T17" s="393">
        <v>17</v>
      </c>
      <c r="U17" s="398">
        <v>14</v>
      </c>
      <c r="V17" s="393">
        <v>48</v>
      </c>
      <c r="W17" s="398">
        <v>40</v>
      </c>
      <c r="X17" s="393"/>
      <c r="Y17" s="398"/>
      <c r="Z17" s="393"/>
      <c r="AA17" s="398"/>
      <c r="AB17" s="393">
        <v>13</v>
      </c>
      <c r="AC17" s="398">
        <v>8</v>
      </c>
      <c r="AD17" s="393">
        <v>11</v>
      </c>
      <c r="AE17" s="398">
        <v>10</v>
      </c>
      <c r="AF17" s="393"/>
      <c r="AG17" s="398"/>
      <c r="AH17" s="393"/>
      <c r="AI17" s="398"/>
      <c r="AJ17" s="393">
        <v>3</v>
      </c>
      <c r="AK17" s="398">
        <v>3</v>
      </c>
      <c r="AL17" s="393">
        <v>8</v>
      </c>
      <c r="AM17" s="398">
        <v>21</v>
      </c>
      <c r="AN17" s="393"/>
      <c r="AO17" s="398"/>
      <c r="AP17" s="393"/>
      <c r="AQ17" s="398"/>
      <c r="AR17" s="393">
        <v>0</v>
      </c>
      <c r="AS17" s="398">
        <v>4</v>
      </c>
      <c r="AT17" s="393"/>
      <c r="AU17" s="398"/>
      <c r="AV17" s="393"/>
      <c r="AW17" s="398"/>
      <c r="AX17" s="393"/>
      <c r="AY17" s="398"/>
      <c r="AZ17" s="393"/>
      <c r="BA17" s="581"/>
      <c r="BB17" s="404">
        <v>4867410</v>
      </c>
      <c r="BC17" s="398">
        <v>5296147</v>
      </c>
      <c r="BD17" s="393">
        <v>4910380</v>
      </c>
      <c r="BE17" s="398">
        <v>4263341</v>
      </c>
      <c r="BF17" s="393">
        <v>3461730</v>
      </c>
      <c r="BG17" s="398">
        <v>2787827</v>
      </c>
      <c r="BH17" s="393">
        <v>571050</v>
      </c>
      <c r="BI17" s="398">
        <v>538500</v>
      </c>
      <c r="BJ17" s="393">
        <v>326560</v>
      </c>
      <c r="BK17" s="398">
        <v>1305900</v>
      </c>
      <c r="BL17" s="393"/>
      <c r="BM17" s="581"/>
      <c r="BN17" s="394">
        <f t="shared" si="75"/>
        <v>522</v>
      </c>
      <c r="BO17" s="395">
        <f t="shared" si="76"/>
        <v>555</v>
      </c>
      <c r="BP17" s="396">
        <f t="shared" si="77"/>
        <v>654</v>
      </c>
      <c r="BQ17" s="395">
        <f t="shared" si="78"/>
        <v>582</v>
      </c>
      <c r="BR17" s="396">
        <f t="shared" si="79"/>
        <v>588</v>
      </c>
      <c r="BS17" s="395">
        <f t="shared" si="80"/>
        <v>456</v>
      </c>
      <c r="BT17" s="396">
        <f t="shared" si="81"/>
        <v>135</v>
      </c>
      <c r="BU17" s="395">
        <f t="shared" si="82"/>
        <v>126</v>
      </c>
      <c r="BV17" s="396">
        <f t="shared" si="83"/>
        <v>72</v>
      </c>
      <c r="BW17" s="395">
        <f t="shared" si="84"/>
        <v>237</v>
      </c>
      <c r="BX17" s="396">
        <f t="shared" si="85"/>
        <v>0</v>
      </c>
      <c r="BY17" s="395">
        <f t="shared" si="86"/>
        <v>0</v>
      </c>
      <c r="BZ17" s="394">
        <f t="shared" si="87"/>
        <v>9324.5402298850568</v>
      </c>
      <c r="CA17" s="395">
        <f t="shared" si="88"/>
        <v>9542.6072072072075</v>
      </c>
      <c r="CB17" s="396">
        <f t="shared" si="89"/>
        <v>7508.2262996941899</v>
      </c>
      <c r="CC17" s="395">
        <f t="shared" si="90"/>
        <v>7325.3281786941579</v>
      </c>
      <c r="CD17" s="396">
        <f t="shared" si="91"/>
        <v>5887.2959183673465</v>
      </c>
      <c r="CE17" s="395">
        <f t="shared" si="92"/>
        <v>6113.6557017543855</v>
      </c>
      <c r="CF17" s="396">
        <f t="shared" si="93"/>
        <v>4230</v>
      </c>
      <c r="CG17" s="395">
        <f t="shared" si="94"/>
        <v>4273.8095238095239</v>
      </c>
      <c r="CH17" s="396">
        <f t="shared" si="95"/>
        <v>4535.5555555555557</v>
      </c>
      <c r="CI17" s="395">
        <f t="shared" si="96"/>
        <v>5510.1265822784808</v>
      </c>
      <c r="CJ17" s="396">
        <f t="shared" si="97"/>
        <v>0</v>
      </c>
      <c r="CK17" s="395">
        <f t="shared" si="98"/>
        <v>0</v>
      </c>
      <c r="CL17" s="394">
        <f t="shared" si="99"/>
        <v>83920.862068965507</v>
      </c>
      <c r="CM17" s="395">
        <f t="shared" si="100"/>
        <v>85883.464864864873</v>
      </c>
      <c r="CN17" s="396">
        <f t="shared" si="101"/>
        <v>67574.036697247706</v>
      </c>
      <c r="CO17" s="395">
        <f t="shared" si="102"/>
        <v>65927.953608247422</v>
      </c>
      <c r="CP17" s="396">
        <f t="shared" si="103"/>
        <v>52985.663265306117</v>
      </c>
      <c r="CQ17" s="395">
        <f t="shared" si="104"/>
        <v>55022.901315789466</v>
      </c>
      <c r="CR17" s="396">
        <f t="shared" si="105"/>
        <v>38070</v>
      </c>
      <c r="CS17" s="395">
        <f t="shared" si="106"/>
        <v>38464.285714285717</v>
      </c>
      <c r="CT17" s="396">
        <f t="shared" si="107"/>
        <v>40820</v>
      </c>
      <c r="CU17" s="395">
        <f t="shared" si="108"/>
        <v>49591.139240506323</v>
      </c>
      <c r="CV17" s="396">
        <f t="shared" si="109"/>
        <v>0</v>
      </c>
      <c r="CW17" s="395">
        <f t="shared" si="110"/>
        <v>0</v>
      </c>
      <c r="CX17" s="396">
        <f t="shared" si="111"/>
        <v>64369.12121948001</v>
      </c>
      <c r="CY17" s="395">
        <f t="shared" si="112"/>
        <v>65182.010700731087</v>
      </c>
      <c r="CZ17" s="394">
        <f t="shared" si="113"/>
        <v>53</v>
      </c>
      <c r="DA17" s="395">
        <f t="shared" si="114"/>
        <v>57</v>
      </c>
      <c r="DB17" s="396">
        <f t="shared" si="115"/>
        <v>67</v>
      </c>
      <c r="DC17" s="395">
        <f t="shared" si="116"/>
        <v>60</v>
      </c>
      <c r="DD17" s="396">
        <f t="shared" si="117"/>
        <v>61</v>
      </c>
      <c r="DE17" s="395">
        <f t="shared" si="118"/>
        <v>48</v>
      </c>
      <c r="DF17" s="396">
        <f t="shared" si="119"/>
        <v>14</v>
      </c>
      <c r="DG17" s="395">
        <f t="shared" si="120"/>
        <v>13</v>
      </c>
      <c r="DH17" s="396">
        <f t="shared" si="121"/>
        <v>8</v>
      </c>
      <c r="DI17" s="395">
        <f t="shared" si="122"/>
        <v>25</v>
      </c>
      <c r="DJ17" s="396">
        <f t="shared" si="123"/>
        <v>0</v>
      </c>
      <c r="DK17" s="395">
        <f t="shared" si="124"/>
        <v>0</v>
      </c>
      <c r="DL17" s="396">
        <f t="shared" si="125"/>
        <v>203</v>
      </c>
      <c r="DM17" s="395">
        <f t="shared" si="126"/>
        <v>203</v>
      </c>
      <c r="DN17" s="394">
        <f t="shared" si="127"/>
        <v>4447805.6896551717</v>
      </c>
      <c r="DO17" s="395">
        <f t="shared" si="128"/>
        <v>4895357.4972972982</v>
      </c>
      <c r="DP17" s="396">
        <f t="shared" si="129"/>
        <v>4527460.4587155962</v>
      </c>
      <c r="DQ17" s="395">
        <f t="shared" si="130"/>
        <v>3955677.2164948452</v>
      </c>
      <c r="DR17" s="396">
        <f t="shared" si="131"/>
        <v>3232125.4591836729</v>
      </c>
      <c r="DS17" s="395">
        <f t="shared" si="132"/>
        <v>2641099.2631578944</v>
      </c>
      <c r="DT17" s="396">
        <f t="shared" si="133"/>
        <v>532980</v>
      </c>
      <c r="DU17" s="395">
        <f t="shared" si="134"/>
        <v>500035.71428571432</v>
      </c>
      <c r="DV17" s="396">
        <f t="shared" si="135"/>
        <v>326560</v>
      </c>
      <c r="DW17" s="395">
        <f t="shared" si="136"/>
        <v>1239778.481012658</v>
      </c>
      <c r="DX17" s="396">
        <f t="shared" si="137"/>
        <v>0</v>
      </c>
      <c r="DY17" s="395">
        <f t="shared" si="138"/>
        <v>0</v>
      </c>
      <c r="DZ17" s="396">
        <f t="shared" si="139"/>
        <v>13066931.607554441</v>
      </c>
      <c r="EA17" s="395">
        <f t="shared" si="140"/>
        <v>13231948.17224841</v>
      </c>
    </row>
    <row r="18" spans="1:131">
      <c r="A18" s="582" t="s">
        <v>28</v>
      </c>
      <c r="B18" s="583" t="s">
        <v>944</v>
      </c>
      <c r="C18" s="477" t="s">
        <v>974</v>
      </c>
      <c r="D18" s="487">
        <v>101879</v>
      </c>
      <c r="E18" s="487">
        <v>4</v>
      </c>
      <c r="F18" s="393">
        <v>71</v>
      </c>
      <c r="G18" s="398">
        <v>77</v>
      </c>
      <c r="H18" s="393"/>
      <c r="I18" s="398"/>
      <c r="J18" s="393"/>
      <c r="K18" s="398"/>
      <c r="L18" s="393">
        <v>2</v>
      </c>
      <c r="M18" s="398">
        <v>2</v>
      </c>
      <c r="N18" s="393">
        <v>40</v>
      </c>
      <c r="O18" s="398">
        <v>47</v>
      </c>
      <c r="P18" s="393"/>
      <c r="Q18" s="398"/>
      <c r="R18" s="393"/>
      <c r="S18" s="398"/>
      <c r="T18" s="393"/>
      <c r="U18" s="398">
        <v>1</v>
      </c>
      <c r="V18" s="393">
        <v>77</v>
      </c>
      <c r="W18" s="398">
        <v>89</v>
      </c>
      <c r="X18" s="393"/>
      <c r="Y18" s="398"/>
      <c r="Z18" s="393"/>
      <c r="AA18" s="398"/>
      <c r="AB18" s="393"/>
      <c r="AC18" s="398">
        <v>1</v>
      </c>
      <c r="AD18" s="393">
        <v>28</v>
      </c>
      <c r="AE18" s="398">
        <v>28</v>
      </c>
      <c r="AF18" s="393"/>
      <c r="AG18" s="398"/>
      <c r="AH18" s="393"/>
      <c r="AI18" s="398"/>
      <c r="AJ18" s="393">
        <v>1</v>
      </c>
      <c r="AK18" s="398">
        <v>1</v>
      </c>
      <c r="AL18" s="393">
        <v>4</v>
      </c>
      <c r="AM18" s="398"/>
      <c r="AN18" s="393"/>
      <c r="AO18" s="398"/>
      <c r="AP18" s="393"/>
      <c r="AQ18" s="398"/>
      <c r="AR18" s="393"/>
      <c r="AS18" s="398"/>
      <c r="AT18" s="393"/>
      <c r="AU18" s="398"/>
      <c r="AV18" s="393"/>
      <c r="AW18" s="398"/>
      <c r="AX18" s="393"/>
      <c r="AY18" s="398"/>
      <c r="AZ18" s="393"/>
      <c r="BA18" s="581"/>
      <c r="BB18" s="404">
        <v>5706193</v>
      </c>
      <c r="BC18" s="398">
        <v>6360837</v>
      </c>
      <c r="BD18" s="393">
        <v>2664329</v>
      </c>
      <c r="BE18" s="398">
        <v>3278948</v>
      </c>
      <c r="BF18" s="393">
        <v>4416111</v>
      </c>
      <c r="BG18" s="398">
        <v>5438031</v>
      </c>
      <c r="BH18" s="393">
        <v>1433027</v>
      </c>
      <c r="BI18" s="398">
        <v>1471073</v>
      </c>
      <c r="BJ18" s="393">
        <v>197824</v>
      </c>
      <c r="BK18" s="398">
        <v>0</v>
      </c>
      <c r="BL18" s="393"/>
      <c r="BM18" s="581"/>
      <c r="BN18" s="394">
        <f t="shared" si="75"/>
        <v>663</v>
      </c>
      <c r="BO18" s="395">
        <f t="shared" si="76"/>
        <v>717</v>
      </c>
      <c r="BP18" s="396">
        <f t="shared" si="77"/>
        <v>360</v>
      </c>
      <c r="BQ18" s="395">
        <f t="shared" si="78"/>
        <v>435</v>
      </c>
      <c r="BR18" s="396">
        <f t="shared" si="79"/>
        <v>693</v>
      </c>
      <c r="BS18" s="395">
        <f t="shared" si="80"/>
        <v>813</v>
      </c>
      <c r="BT18" s="396">
        <f t="shared" si="81"/>
        <v>264</v>
      </c>
      <c r="BU18" s="395">
        <f t="shared" si="82"/>
        <v>264</v>
      </c>
      <c r="BV18" s="396">
        <f t="shared" si="83"/>
        <v>36</v>
      </c>
      <c r="BW18" s="395">
        <f t="shared" si="84"/>
        <v>0</v>
      </c>
      <c r="BX18" s="396">
        <f t="shared" si="85"/>
        <v>0</v>
      </c>
      <c r="BY18" s="395">
        <f t="shared" si="86"/>
        <v>0</v>
      </c>
      <c r="BZ18" s="394">
        <f t="shared" si="87"/>
        <v>8606.6259426847664</v>
      </c>
      <c r="CA18" s="395">
        <f t="shared" si="88"/>
        <v>8871.4602510460245</v>
      </c>
      <c r="CB18" s="396">
        <f t="shared" si="89"/>
        <v>7400.9138888888892</v>
      </c>
      <c r="CC18" s="395">
        <f t="shared" si="90"/>
        <v>7537.8114942528737</v>
      </c>
      <c r="CD18" s="396">
        <f t="shared" si="91"/>
        <v>6372.454545454545</v>
      </c>
      <c r="CE18" s="395">
        <f t="shared" si="92"/>
        <v>6688.8450184501844</v>
      </c>
      <c r="CF18" s="396">
        <f t="shared" si="93"/>
        <v>5428.132575757576</v>
      </c>
      <c r="CG18" s="395">
        <f t="shared" si="94"/>
        <v>5572.246212121212</v>
      </c>
      <c r="CH18" s="396">
        <f t="shared" si="95"/>
        <v>5495.1111111111113</v>
      </c>
      <c r="CI18" s="395">
        <f t="shared" si="96"/>
        <v>0</v>
      </c>
      <c r="CJ18" s="396">
        <f t="shared" si="97"/>
        <v>0</v>
      </c>
      <c r="CK18" s="395">
        <f t="shared" si="98"/>
        <v>0</v>
      </c>
      <c r="CL18" s="394">
        <f t="shared" si="99"/>
        <v>77459.6334841629</v>
      </c>
      <c r="CM18" s="395">
        <f t="shared" si="100"/>
        <v>79843.14225941422</v>
      </c>
      <c r="CN18" s="396">
        <f t="shared" si="101"/>
        <v>66608.225000000006</v>
      </c>
      <c r="CO18" s="395">
        <f t="shared" si="102"/>
        <v>67840.303448275867</v>
      </c>
      <c r="CP18" s="396">
        <f t="shared" si="103"/>
        <v>57352.090909090904</v>
      </c>
      <c r="CQ18" s="395">
        <f t="shared" si="104"/>
        <v>60199.60516605166</v>
      </c>
      <c r="CR18" s="396">
        <f t="shared" si="105"/>
        <v>48853.193181818184</v>
      </c>
      <c r="CS18" s="395">
        <f t="shared" si="106"/>
        <v>50150.215909090912</v>
      </c>
      <c r="CT18" s="396">
        <f t="shared" si="107"/>
        <v>49456</v>
      </c>
      <c r="CU18" s="395">
        <f t="shared" si="108"/>
        <v>0</v>
      </c>
      <c r="CV18" s="396">
        <f t="shared" si="109"/>
        <v>0</v>
      </c>
      <c r="CW18" s="395">
        <f t="shared" si="110"/>
        <v>0</v>
      </c>
      <c r="CX18" s="396">
        <f t="shared" si="111"/>
        <v>64347.802002765107</v>
      </c>
      <c r="CY18" s="395">
        <f t="shared" si="112"/>
        <v>66814.079391541673</v>
      </c>
      <c r="CZ18" s="394">
        <f t="shared" si="113"/>
        <v>73</v>
      </c>
      <c r="DA18" s="395">
        <f t="shared" si="114"/>
        <v>79</v>
      </c>
      <c r="DB18" s="396">
        <f t="shared" si="115"/>
        <v>40</v>
      </c>
      <c r="DC18" s="395">
        <f t="shared" si="116"/>
        <v>48</v>
      </c>
      <c r="DD18" s="396">
        <f t="shared" si="117"/>
        <v>77</v>
      </c>
      <c r="DE18" s="395">
        <f t="shared" si="118"/>
        <v>90</v>
      </c>
      <c r="DF18" s="396">
        <f t="shared" si="119"/>
        <v>29</v>
      </c>
      <c r="DG18" s="395">
        <f t="shared" si="120"/>
        <v>29</v>
      </c>
      <c r="DH18" s="396">
        <f t="shared" si="121"/>
        <v>4</v>
      </c>
      <c r="DI18" s="395">
        <f t="shared" si="122"/>
        <v>0</v>
      </c>
      <c r="DJ18" s="396">
        <f t="shared" si="123"/>
        <v>0</v>
      </c>
      <c r="DK18" s="395">
        <f t="shared" si="124"/>
        <v>0</v>
      </c>
      <c r="DL18" s="396">
        <f t="shared" si="125"/>
        <v>223</v>
      </c>
      <c r="DM18" s="395">
        <f t="shared" si="126"/>
        <v>246</v>
      </c>
      <c r="DN18" s="394">
        <f t="shared" si="127"/>
        <v>5654553.2443438917</v>
      </c>
      <c r="DO18" s="395">
        <f t="shared" si="128"/>
        <v>6307608.2384937238</v>
      </c>
      <c r="DP18" s="396">
        <f t="shared" si="129"/>
        <v>2664329</v>
      </c>
      <c r="DQ18" s="395">
        <f t="shared" si="130"/>
        <v>3256334.5655172416</v>
      </c>
      <c r="DR18" s="396">
        <f t="shared" si="131"/>
        <v>4416111</v>
      </c>
      <c r="DS18" s="395">
        <f t="shared" si="132"/>
        <v>5417964.4649446495</v>
      </c>
      <c r="DT18" s="396">
        <f t="shared" si="133"/>
        <v>1416742.6022727273</v>
      </c>
      <c r="DU18" s="395">
        <f t="shared" si="134"/>
        <v>1454356.2613636365</v>
      </c>
      <c r="DV18" s="396">
        <f t="shared" si="135"/>
        <v>197824</v>
      </c>
      <c r="DW18" s="395">
        <f t="shared" si="136"/>
        <v>0</v>
      </c>
      <c r="DX18" s="396">
        <f t="shared" si="137"/>
        <v>0</v>
      </c>
      <c r="DY18" s="395">
        <f t="shared" si="138"/>
        <v>0</v>
      </c>
      <c r="DZ18" s="396">
        <f t="shared" si="139"/>
        <v>14349559.846616618</v>
      </c>
      <c r="EA18" s="395">
        <f t="shared" si="140"/>
        <v>16436263.530319251</v>
      </c>
    </row>
    <row r="19" spans="1:131">
      <c r="A19" s="582" t="s">
        <v>28</v>
      </c>
      <c r="B19" s="583" t="s">
        <v>945</v>
      </c>
      <c r="C19" s="584"/>
      <c r="D19" s="487">
        <v>101709</v>
      </c>
      <c r="E19" s="487">
        <v>5</v>
      </c>
      <c r="F19" s="393">
        <v>42</v>
      </c>
      <c r="G19" s="398">
        <v>43</v>
      </c>
      <c r="H19" s="393"/>
      <c r="I19" s="398"/>
      <c r="J19" s="393"/>
      <c r="K19" s="398"/>
      <c r="L19" s="393"/>
      <c r="M19" s="398"/>
      <c r="N19" s="393">
        <v>41</v>
      </c>
      <c r="O19" s="398">
        <v>39</v>
      </c>
      <c r="P19" s="393"/>
      <c r="Q19" s="398"/>
      <c r="R19" s="393"/>
      <c r="S19" s="398"/>
      <c r="T19" s="393"/>
      <c r="U19" s="398"/>
      <c r="V19" s="393">
        <v>49</v>
      </c>
      <c r="W19" s="398">
        <v>53</v>
      </c>
      <c r="X19" s="393"/>
      <c r="Y19" s="398"/>
      <c r="Z19" s="393"/>
      <c r="AA19" s="398"/>
      <c r="AB19" s="393"/>
      <c r="AC19" s="398"/>
      <c r="AD19" s="393">
        <v>4</v>
      </c>
      <c r="AE19" s="398">
        <v>7</v>
      </c>
      <c r="AF19" s="393"/>
      <c r="AG19" s="398"/>
      <c r="AH19" s="393"/>
      <c r="AI19" s="398"/>
      <c r="AJ19" s="393"/>
      <c r="AK19" s="398"/>
      <c r="AL19" s="393"/>
      <c r="AM19" s="398"/>
      <c r="AN19" s="393"/>
      <c r="AO19" s="398"/>
      <c r="AP19" s="393"/>
      <c r="AQ19" s="398"/>
      <c r="AR19" s="393"/>
      <c r="AS19" s="398"/>
      <c r="AT19" s="393"/>
      <c r="AU19" s="398"/>
      <c r="AV19" s="393"/>
      <c r="AW19" s="398"/>
      <c r="AX19" s="393"/>
      <c r="AY19" s="398"/>
      <c r="AZ19" s="393"/>
      <c r="BA19" s="581"/>
      <c r="BB19" s="404">
        <v>3169574</v>
      </c>
      <c r="BC19" s="398">
        <v>3365382</v>
      </c>
      <c r="BD19" s="393">
        <v>2645847</v>
      </c>
      <c r="BE19" s="398">
        <v>2723522</v>
      </c>
      <c r="BF19" s="393">
        <v>2599454</v>
      </c>
      <c r="BG19" s="398">
        <v>3033197</v>
      </c>
      <c r="BH19" s="393">
        <v>195568</v>
      </c>
      <c r="BI19" s="398">
        <v>381805</v>
      </c>
      <c r="BJ19" s="393"/>
      <c r="BK19" s="398">
        <v>0</v>
      </c>
      <c r="BL19" s="393"/>
      <c r="BM19" s="581"/>
      <c r="BN19" s="394">
        <f t="shared" si="75"/>
        <v>378</v>
      </c>
      <c r="BO19" s="395">
        <f t="shared" si="76"/>
        <v>387</v>
      </c>
      <c r="BP19" s="396">
        <f t="shared" si="77"/>
        <v>369</v>
      </c>
      <c r="BQ19" s="395">
        <f t="shared" si="78"/>
        <v>351</v>
      </c>
      <c r="BR19" s="396">
        <f t="shared" si="79"/>
        <v>441</v>
      </c>
      <c r="BS19" s="395">
        <f t="shared" si="80"/>
        <v>477</v>
      </c>
      <c r="BT19" s="396">
        <f t="shared" si="81"/>
        <v>36</v>
      </c>
      <c r="BU19" s="395">
        <f t="shared" si="82"/>
        <v>63</v>
      </c>
      <c r="BV19" s="396">
        <f t="shared" si="83"/>
        <v>0</v>
      </c>
      <c r="BW19" s="395">
        <f t="shared" si="84"/>
        <v>0</v>
      </c>
      <c r="BX19" s="396">
        <f t="shared" si="85"/>
        <v>0</v>
      </c>
      <c r="BY19" s="395">
        <f t="shared" si="86"/>
        <v>0</v>
      </c>
      <c r="BZ19" s="394">
        <f t="shared" si="87"/>
        <v>8385.1164021164022</v>
      </c>
      <c r="CA19" s="395">
        <f t="shared" si="88"/>
        <v>8696.0775193798454</v>
      </c>
      <c r="CB19" s="396">
        <f t="shared" si="89"/>
        <v>7170.3170731707314</v>
      </c>
      <c r="CC19" s="395">
        <f t="shared" si="90"/>
        <v>7759.3219373219372</v>
      </c>
      <c r="CD19" s="396">
        <f t="shared" si="91"/>
        <v>5894.4535147392289</v>
      </c>
      <c r="CE19" s="395">
        <f t="shared" si="92"/>
        <v>6358.9035639412996</v>
      </c>
      <c r="CF19" s="396">
        <f t="shared" si="93"/>
        <v>5432.4444444444443</v>
      </c>
      <c r="CG19" s="395">
        <f t="shared" si="94"/>
        <v>6060.3968253968251</v>
      </c>
      <c r="CH19" s="396">
        <f t="shared" si="95"/>
        <v>0</v>
      </c>
      <c r="CI19" s="395">
        <f t="shared" si="96"/>
        <v>0</v>
      </c>
      <c r="CJ19" s="396">
        <f t="shared" si="97"/>
        <v>0</v>
      </c>
      <c r="CK19" s="395">
        <f t="shared" si="98"/>
        <v>0</v>
      </c>
      <c r="CL19" s="394">
        <f t="shared" si="99"/>
        <v>75466.047619047618</v>
      </c>
      <c r="CM19" s="395">
        <f t="shared" si="100"/>
        <v>78264.69767441861</v>
      </c>
      <c r="CN19" s="396">
        <f t="shared" si="101"/>
        <v>64532.85365853658</v>
      </c>
      <c r="CO19" s="395">
        <f t="shared" si="102"/>
        <v>69833.897435897437</v>
      </c>
      <c r="CP19" s="396">
        <f t="shared" si="103"/>
        <v>53050.081632653062</v>
      </c>
      <c r="CQ19" s="395">
        <f t="shared" si="104"/>
        <v>57230.132075471694</v>
      </c>
      <c r="CR19" s="396">
        <f t="shared" si="105"/>
        <v>48892</v>
      </c>
      <c r="CS19" s="395">
        <f t="shared" si="106"/>
        <v>54543.571428571428</v>
      </c>
      <c r="CT19" s="396">
        <f t="shared" si="107"/>
        <v>0</v>
      </c>
      <c r="CU19" s="395">
        <f t="shared" si="108"/>
        <v>0</v>
      </c>
      <c r="CV19" s="396">
        <f t="shared" si="109"/>
        <v>0</v>
      </c>
      <c r="CW19" s="395">
        <f t="shared" si="110"/>
        <v>0</v>
      </c>
      <c r="CX19" s="396">
        <f t="shared" si="111"/>
        <v>63312.080882352944</v>
      </c>
      <c r="CY19" s="395">
        <f t="shared" si="112"/>
        <v>66928.915492957749</v>
      </c>
      <c r="CZ19" s="394">
        <f t="shared" si="113"/>
        <v>42</v>
      </c>
      <c r="DA19" s="395">
        <f t="shared" si="114"/>
        <v>43</v>
      </c>
      <c r="DB19" s="396">
        <f t="shared" si="115"/>
        <v>41</v>
      </c>
      <c r="DC19" s="395">
        <f t="shared" si="116"/>
        <v>39</v>
      </c>
      <c r="DD19" s="396">
        <f t="shared" si="117"/>
        <v>49</v>
      </c>
      <c r="DE19" s="395">
        <f t="shared" si="118"/>
        <v>53</v>
      </c>
      <c r="DF19" s="396">
        <f t="shared" si="119"/>
        <v>4</v>
      </c>
      <c r="DG19" s="395">
        <f t="shared" si="120"/>
        <v>7</v>
      </c>
      <c r="DH19" s="396">
        <f t="shared" si="121"/>
        <v>0</v>
      </c>
      <c r="DI19" s="395">
        <f t="shared" si="122"/>
        <v>0</v>
      </c>
      <c r="DJ19" s="396">
        <f t="shared" si="123"/>
        <v>0</v>
      </c>
      <c r="DK19" s="395">
        <f t="shared" si="124"/>
        <v>0</v>
      </c>
      <c r="DL19" s="396">
        <f t="shared" si="125"/>
        <v>136</v>
      </c>
      <c r="DM19" s="395">
        <f t="shared" si="126"/>
        <v>142</v>
      </c>
      <c r="DN19" s="394">
        <f t="shared" si="127"/>
        <v>3169574</v>
      </c>
      <c r="DO19" s="395">
        <f t="shared" si="128"/>
        <v>3365382.0000000005</v>
      </c>
      <c r="DP19" s="396">
        <f t="shared" si="129"/>
        <v>2645847</v>
      </c>
      <c r="DQ19" s="395">
        <f t="shared" si="130"/>
        <v>2723522</v>
      </c>
      <c r="DR19" s="396">
        <f t="shared" si="131"/>
        <v>2599454</v>
      </c>
      <c r="DS19" s="395">
        <f t="shared" si="132"/>
        <v>3033197</v>
      </c>
      <c r="DT19" s="396">
        <f t="shared" si="133"/>
        <v>195568</v>
      </c>
      <c r="DU19" s="395">
        <f t="shared" si="134"/>
        <v>381805</v>
      </c>
      <c r="DV19" s="396">
        <f t="shared" si="135"/>
        <v>0</v>
      </c>
      <c r="DW19" s="395">
        <f t="shared" si="136"/>
        <v>0</v>
      </c>
      <c r="DX19" s="396">
        <f t="shared" si="137"/>
        <v>0</v>
      </c>
      <c r="DY19" s="395">
        <f t="shared" si="138"/>
        <v>0</v>
      </c>
      <c r="DZ19" s="396">
        <f t="shared" si="139"/>
        <v>8610443</v>
      </c>
      <c r="EA19" s="395">
        <f t="shared" si="140"/>
        <v>9503906</v>
      </c>
    </row>
    <row r="20" spans="1:131">
      <c r="A20" s="582" t="s">
        <v>28</v>
      </c>
      <c r="B20" s="583" t="s">
        <v>946</v>
      </c>
      <c r="C20" s="584"/>
      <c r="D20" s="487">
        <v>101587</v>
      </c>
      <c r="E20" s="487">
        <v>5</v>
      </c>
      <c r="F20" s="393">
        <v>16</v>
      </c>
      <c r="G20" s="398">
        <v>13</v>
      </c>
      <c r="H20" s="393"/>
      <c r="I20" s="398"/>
      <c r="J20" s="393"/>
      <c r="K20" s="398"/>
      <c r="L20" s="393">
        <v>0</v>
      </c>
      <c r="M20" s="398">
        <v>3</v>
      </c>
      <c r="N20" s="393">
        <v>24</v>
      </c>
      <c r="O20" s="398">
        <v>20</v>
      </c>
      <c r="P20" s="393"/>
      <c r="Q20" s="398"/>
      <c r="R20" s="393"/>
      <c r="S20" s="398"/>
      <c r="T20" s="393">
        <v>0</v>
      </c>
      <c r="U20" s="398">
        <v>3</v>
      </c>
      <c r="V20" s="393">
        <v>57</v>
      </c>
      <c r="W20" s="398">
        <v>58</v>
      </c>
      <c r="X20" s="393"/>
      <c r="Y20" s="398"/>
      <c r="Z20" s="393"/>
      <c r="AA20" s="398"/>
      <c r="AB20" s="393">
        <v>0</v>
      </c>
      <c r="AC20" s="398">
        <v>1</v>
      </c>
      <c r="AD20" s="393">
        <v>8</v>
      </c>
      <c r="AE20" s="398">
        <v>11</v>
      </c>
      <c r="AF20" s="393"/>
      <c r="AG20" s="398"/>
      <c r="AH20" s="393"/>
      <c r="AI20" s="398"/>
      <c r="AJ20" s="393">
        <v>6</v>
      </c>
      <c r="AK20" s="398">
        <v>7</v>
      </c>
      <c r="AL20" s="393">
        <v>5</v>
      </c>
      <c r="AM20" s="398">
        <v>5</v>
      </c>
      <c r="AN20" s="393"/>
      <c r="AO20" s="398"/>
      <c r="AP20" s="393"/>
      <c r="AQ20" s="398"/>
      <c r="AR20" s="393">
        <v>0</v>
      </c>
      <c r="AS20" s="398"/>
      <c r="AT20" s="393"/>
      <c r="AU20" s="398"/>
      <c r="AV20" s="393"/>
      <c r="AW20" s="398"/>
      <c r="AX20" s="393"/>
      <c r="AY20" s="398"/>
      <c r="AZ20" s="393"/>
      <c r="BA20" s="581"/>
      <c r="BB20" s="404">
        <v>1180658</v>
      </c>
      <c r="BC20" s="398">
        <v>1205637</v>
      </c>
      <c r="BD20" s="393">
        <v>1647464</v>
      </c>
      <c r="BE20" s="398">
        <v>1541501</v>
      </c>
      <c r="BF20" s="393">
        <v>3171759</v>
      </c>
      <c r="BG20" s="398">
        <v>3197847</v>
      </c>
      <c r="BH20" s="393">
        <v>636945</v>
      </c>
      <c r="BI20" s="398">
        <v>837887</v>
      </c>
      <c r="BJ20" s="393">
        <v>168535</v>
      </c>
      <c r="BK20" s="398">
        <v>168535</v>
      </c>
      <c r="BL20" s="393"/>
      <c r="BM20" s="581"/>
      <c r="BN20" s="394">
        <f t="shared" si="75"/>
        <v>144</v>
      </c>
      <c r="BO20" s="395">
        <f t="shared" si="76"/>
        <v>153</v>
      </c>
      <c r="BP20" s="396">
        <f t="shared" si="77"/>
        <v>216</v>
      </c>
      <c r="BQ20" s="395">
        <f t="shared" si="78"/>
        <v>216</v>
      </c>
      <c r="BR20" s="396">
        <f t="shared" si="79"/>
        <v>513</v>
      </c>
      <c r="BS20" s="395">
        <f t="shared" si="80"/>
        <v>534</v>
      </c>
      <c r="BT20" s="396">
        <f t="shared" si="81"/>
        <v>144</v>
      </c>
      <c r="BU20" s="395">
        <f t="shared" si="82"/>
        <v>183</v>
      </c>
      <c r="BV20" s="396">
        <f t="shared" si="83"/>
        <v>45</v>
      </c>
      <c r="BW20" s="395">
        <f t="shared" si="84"/>
        <v>45</v>
      </c>
      <c r="BX20" s="396">
        <f t="shared" si="85"/>
        <v>0</v>
      </c>
      <c r="BY20" s="395">
        <f t="shared" si="86"/>
        <v>0</v>
      </c>
      <c r="BZ20" s="394">
        <f t="shared" si="87"/>
        <v>8199.0138888888887</v>
      </c>
      <c r="CA20" s="395">
        <f t="shared" si="88"/>
        <v>7879.9803921568628</v>
      </c>
      <c r="CB20" s="396">
        <f t="shared" si="89"/>
        <v>7627.1481481481478</v>
      </c>
      <c r="CC20" s="395">
        <f t="shared" si="90"/>
        <v>7136.5787037037035</v>
      </c>
      <c r="CD20" s="396">
        <f t="shared" si="91"/>
        <v>6182.7660818713448</v>
      </c>
      <c r="CE20" s="395">
        <f t="shared" si="92"/>
        <v>5988.4775280898875</v>
      </c>
      <c r="CF20" s="396">
        <f t="shared" si="93"/>
        <v>4423.229166666667</v>
      </c>
      <c r="CG20" s="395">
        <f t="shared" si="94"/>
        <v>4578.6174863387978</v>
      </c>
      <c r="CH20" s="396">
        <f t="shared" si="95"/>
        <v>3745.2222222222222</v>
      </c>
      <c r="CI20" s="395">
        <f t="shared" si="96"/>
        <v>3745.2222222222222</v>
      </c>
      <c r="CJ20" s="396">
        <f t="shared" si="97"/>
        <v>0</v>
      </c>
      <c r="CK20" s="395">
        <f t="shared" si="98"/>
        <v>0</v>
      </c>
      <c r="CL20" s="394">
        <f t="shared" si="99"/>
        <v>73791.125</v>
      </c>
      <c r="CM20" s="395">
        <f t="shared" si="100"/>
        <v>70919.823529411762</v>
      </c>
      <c r="CN20" s="396">
        <f t="shared" si="101"/>
        <v>68644.333333333328</v>
      </c>
      <c r="CO20" s="395">
        <f t="shared" si="102"/>
        <v>64229.208333333328</v>
      </c>
      <c r="CP20" s="396">
        <f t="shared" si="103"/>
        <v>55644.894736842107</v>
      </c>
      <c r="CQ20" s="395">
        <f t="shared" si="104"/>
        <v>53896.29775280899</v>
      </c>
      <c r="CR20" s="396">
        <f t="shared" si="105"/>
        <v>39809.0625</v>
      </c>
      <c r="CS20" s="395">
        <f t="shared" si="106"/>
        <v>41207.557377049183</v>
      </c>
      <c r="CT20" s="396">
        <f t="shared" si="107"/>
        <v>33707</v>
      </c>
      <c r="CU20" s="395">
        <f t="shared" si="108"/>
        <v>33707</v>
      </c>
      <c r="CV20" s="396">
        <f t="shared" si="109"/>
        <v>0</v>
      </c>
      <c r="CW20" s="395">
        <f t="shared" si="110"/>
        <v>0</v>
      </c>
      <c r="CX20" s="396">
        <f t="shared" si="111"/>
        <v>57980.542025862072</v>
      </c>
      <c r="CY20" s="395">
        <f t="shared" si="112"/>
        <v>55389.599738346042</v>
      </c>
      <c r="CZ20" s="394">
        <f t="shared" si="113"/>
        <v>16</v>
      </c>
      <c r="DA20" s="395">
        <f t="shared" si="114"/>
        <v>16</v>
      </c>
      <c r="DB20" s="396">
        <f t="shared" si="115"/>
        <v>24</v>
      </c>
      <c r="DC20" s="395">
        <f t="shared" si="116"/>
        <v>23</v>
      </c>
      <c r="DD20" s="396">
        <f t="shared" si="117"/>
        <v>57</v>
      </c>
      <c r="DE20" s="395">
        <f t="shared" si="118"/>
        <v>59</v>
      </c>
      <c r="DF20" s="396">
        <f t="shared" si="119"/>
        <v>14</v>
      </c>
      <c r="DG20" s="395">
        <f t="shared" si="120"/>
        <v>18</v>
      </c>
      <c r="DH20" s="396">
        <f t="shared" si="121"/>
        <v>5</v>
      </c>
      <c r="DI20" s="395">
        <f t="shared" si="122"/>
        <v>5</v>
      </c>
      <c r="DJ20" s="396">
        <f t="shared" si="123"/>
        <v>0</v>
      </c>
      <c r="DK20" s="395">
        <f t="shared" si="124"/>
        <v>0</v>
      </c>
      <c r="DL20" s="396">
        <f t="shared" si="125"/>
        <v>116</v>
      </c>
      <c r="DM20" s="395">
        <f t="shared" si="126"/>
        <v>121</v>
      </c>
      <c r="DN20" s="394">
        <f t="shared" si="127"/>
        <v>1180658</v>
      </c>
      <c r="DO20" s="395">
        <f t="shared" si="128"/>
        <v>1134717.1764705882</v>
      </c>
      <c r="DP20" s="396">
        <f t="shared" si="129"/>
        <v>1647464</v>
      </c>
      <c r="DQ20" s="395">
        <f t="shared" si="130"/>
        <v>1477271.7916666665</v>
      </c>
      <c r="DR20" s="396">
        <f t="shared" si="131"/>
        <v>3171759</v>
      </c>
      <c r="DS20" s="395">
        <f t="shared" si="132"/>
        <v>3179881.5674157306</v>
      </c>
      <c r="DT20" s="396">
        <f t="shared" si="133"/>
        <v>557326.875</v>
      </c>
      <c r="DU20" s="395">
        <f t="shared" si="134"/>
        <v>741736.03278688528</v>
      </c>
      <c r="DV20" s="396">
        <f t="shared" si="135"/>
        <v>168535</v>
      </c>
      <c r="DW20" s="395">
        <f t="shared" si="136"/>
        <v>168535</v>
      </c>
      <c r="DX20" s="396">
        <f t="shared" si="137"/>
        <v>0</v>
      </c>
      <c r="DY20" s="395">
        <f t="shared" si="138"/>
        <v>0</v>
      </c>
      <c r="DZ20" s="396">
        <f t="shared" si="139"/>
        <v>6725742.875</v>
      </c>
      <c r="EA20" s="395">
        <f t="shared" si="140"/>
        <v>6702141.5683398712</v>
      </c>
    </row>
    <row r="21" spans="1:131">
      <c r="A21" s="582" t="s">
        <v>28</v>
      </c>
      <c r="B21" s="590" t="s">
        <v>947</v>
      </c>
      <c r="C21" s="591"/>
      <c r="D21" s="592">
        <v>100812</v>
      </c>
      <c r="E21" s="487">
        <v>6</v>
      </c>
      <c r="F21" s="393">
        <v>15</v>
      </c>
      <c r="G21" s="398">
        <v>16</v>
      </c>
      <c r="H21" s="393"/>
      <c r="I21" s="398"/>
      <c r="J21" s="393"/>
      <c r="K21" s="398"/>
      <c r="L21" s="393">
        <v>2</v>
      </c>
      <c r="M21" s="398">
        <v>4</v>
      </c>
      <c r="N21" s="393">
        <v>21</v>
      </c>
      <c r="O21" s="398">
        <v>18</v>
      </c>
      <c r="P21" s="393"/>
      <c r="Q21" s="398"/>
      <c r="R21" s="393"/>
      <c r="S21" s="398"/>
      <c r="T21" s="393">
        <v>6</v>
      </c>
      <c r="U21" s="398">
        <v>4</v>
      </c>
      <c r="V21" s="393">
        <v>36</v>
      </c>
      <c r="W21" s="398">
        <v>38</v>
      </c>
      <c r="X21" s="393"/>
      <c r="Y21" s="398"/>
      <c r="Z21" s="393"/>
      <c r="AA21" s="398"/>
      <c r="AB21" s="393">
        <v>1</v>
      </c>
      <c r="AC21" s="398">
        <v>3</v>
      </c>
      <c r="AD21" s="393">
        <v>1</v>
      </c>
      <c r="AE21" s="398">
        <v>0</v>
      </c>
      <c r="AF21" s="393"/>
      <c r="AG21" s="398"/>
      <c r="AH21" s="393"/>
      <c r="AI21" s="398"/>
      <c r="AJ21" s="393">
        <v>1</v>
      </c>
      <c r="AK21" s="398">
        <v>0</v>
      </c>
      <c r="AL21" s="393">
        <v>0</v>
      </c>
      <c r="AM21" s="398">
        <v>0</v>
      </c>
      <c r="AN21" s="393"/>
      <c r="AO21" s="398"/>
      <c r="AP21" s="393"/>
      <c r="AQ21" s="398"/>
      <c r="AR21" s="393">
        <v>0</v>
      </c>
      <c r="AS21" s="398">
        <v>0</v>
      </c>
      <c r="AT21" s="393"/>
      <c r="AU21" s="398"/>
      <c r="AV21" s="393"/>
      <c r="AW21" s="398"/>
      <c r="AX21" s="393"/>
      <c r="AY21" s="398"/>
      <c r="AZ21" s="393"/>
      <c r="BA21" s="581"/>
      <c r="BB21" s="404">
        <v>1495977</v>
      </c>
      <c r="BC21" s="398">
        <v>1786531</v>
      </c>
      <c r="BD21" s="393">
        <v>2153930</v>
      </c>
      <c r="BE21" s="398">
        <v>1730176</v>
      </c>
      <c r="BF21" s="393">
        <v>2246642</v>
      </c>
      <c r="BG21" s="398">
        <v>2517104</v>
      </c>
      <c r="BH21" s="393">
        <v>149237</v>
      </c>
      <c r="BI21" s="398">
        <v>65780</v>
      </c>
      <c r="BJ21" s="393">
        <v>0</v>
      </c>
      <c r="BK21" s="398">
        <v>0</v>
      </c>
      <c r="BL21" s="393"/>
      <c r="BM21" s="581"/>
      <c r="BN21" s="394">
        <f t="shared" si="75"/>
        <v>159</v>
      </c>
      <c r="BO21" s="395">
        <f t="shared" si="76"/>
        <v>192</v>
      </c>
      <c r="BP21" s="396">
        <f t="shared" si="77"/>
        <v>261</v>
      </c>
      <c r="BQ21" s="395">
        <f t="shared" si="78"/>
        <v>210</v>
      </c>
      <c r="BR21" s="396">
        <f t="shared" si="79"/>
        <v>336</v>
      </c>
      <c r="BS21" s="395">
        <f t="shared" si="80"/>
        <v>378</v>
      </c>
      <c r="BT21" s="396">
        <f t="shared" si="81"/>
        <v>21</v>
      </c>
      <c r="BU21" s="395">
        <f t="shared" si="82"/>
        <v>0</v>
      </c>
      <c r="BV21" s="396">
        <f t="shared" si="83"/>
        <v>0</v>
      </c>
      <c r="BW21" s="395">
        <f t="shared" si="84"/>
        <v>0</v>
      </c>
      <c r="BX21" s="396">
        <f t="shared" si="85"/>
        <v>0</v>
      </c>
      <c r="BY21" s="395">
        <f t="shared" si="86"/>
        <v>0</v>
      </c>
      <c r="BZ21" s="394">
        <f t="shared" si="87"/>
        <v>9408.6603773584902</v>
      </c>
      <c r="CA21" s="395">
        <f t="shared" si="88"/>
        <v>9304.8489583333339</v>
      </c>
      <c r="CB21" s="396">
        <f t="shared" si="89"/>
        <v>8252.6053639846741</v>
      </c>
      <c r="CC21" s="395">
        <f t="shared" si="90"/>
        <v>8238.9333333333325</v>
      </c>
      <c r="CD21" s="396">
        <f t="shared" si="91"/>
        <v>6686.4345238095239</v>
      </c>
      <c r="CE21" s="395">
        <f t="shared" si="92"/>
        <v>6659.0052910052909</v>
      </c>
      <c r="CF21" s="396">
        <f t="shared" si="93"/>
        <v>7106.5238095238092</v>
      </c>
      <c r="CG21" s="395">
        <f t="shared" si="94"/>
        <v>0</v>
      </c>
      <c r="CH21" s="396">
        <f t="shared" si="95"/>
        <v>0</v>
      </c>
      <c r="CI21" s="395">
        <f t="shared" si="96"/>
        <v>0</v>
      </c>
      <c r="CJ21" s="396">
        <f t="shared" si="97"/>
        <v>0</v>
      </c>
      <c r="CK21" s="395">
        <f t="shared" si="98"/>
        <v>0</v>
      </c>
      <c r="CL21" s="394">
        <f t="shared" si="99"/>
        <v>84677.943396226416</v>
      </c>
      <c r="CM21" s="395">
        <f t="shared" si="100"/>
        <v>83743.640625</v>
      </c>
      <c r="CN21" s="396">
        <f t="shared" si="101"/>
        <v>74273.448275862072</v>
      </c>
      <c r="CO21" s="395">
        <f t="shared" si="102"/>
        <v>74150.399999999994</v>
      </c>
      <c r="CP21" s="396">
        <f t="shared" si="103"/>
        <v>60177.910714285717</v>
      </c>
      <c r="CQ21" s="395">
        <f t="shared" si="104"/>
        <v>59931.047619047618</v>
      </c>
      <c r="CR21" s="396">
        <f t="shared" si="105"/>
        <v>63958.714285714283</v>
      </c>
      <c r="CS21" s="395">
        <f t="shared" si="106"/>
        <v>0</v>
      </c>
      <c r="CT21" s="396">
        <f t="shared" si="107"/>
        <v>0</v>
      </c>
      <c r="CU21" s="395">
        <f t="shared" si="108"/>
        <v>0</v>
      </c>
      <c r="CV21" s="396">
        <f t="shared" si="109"/>
        <v>0</v>
      </c>
      <c r="CW21" s="395">
        <f t="shared" si="110"/>
        <v>0</v>
      </c>
      <c r="CX21" s="396">
        <f t="shared" si="111"/>
        <v>69872.388749206322</v>
      </c>
      <c r="CY21" s="395">
        <f t="shared" si="112"/>
        <v>69438.006805794605</v>
      </c>
      <c r="CZ21" s="394">
        <f t="shared" si="113"/>
        <v>17</v>
      </c>
      <c r="DA21" s="395">
        <f t="shared" si="114"/>
        <v>20</v>
      </c>
      <c r="DB21" s="396">
        <f t="shared" si="115"/>
        <v>27</v>
      </c>
      <c r="DC21" s="395">
        <f t="shared" si="116"/>
        <v>22</v>
      </c>
      <c r="DD21" s="396">
        <f t="shared" si="117"/>
        <v>37</v>
      </c>
      <c r="DE21" s="395">
        <f t="shared" si="118"/>
        <v>41</v>
      </c>
      <c r="DF21" s="396">
        <f t="shared" si="119"/>
        <v>2</v>
      </c>
      <c r="DG21" s="395">
        <f t="shared" si="120"/>
        <v>0</v>
      </c>
      <c r="DH21" s="396">
        <f t="shared" si="121"/>
        <v>0</v>
      </c>
      <c r="DI21" s="395">
        <f t="shared" si="122"/>
        <v>0</v>
      </c>
      <c r="DJ21" s="396">
        <f t="shared" si="123"/>
        <v>0</v>
      </c>
      <c r="DK21" s="395">
        <f t="shared" si="124"/>
        <v>0</v>
      </c>
      <c r="DL21" s="396">
        <f t="shared" si="125"/>
        <v>83</v>
      </c>
      <c r="DM21" s="395">
        <f t="shared" si="126"/>
        <v>83</v>
      </c>
      <c r="DN21" s="394">
        <f t="shared" si="127"/>
        <v>1439525.0377358492</v>
      </c>
      <c r="DO21" s="395">
        <f t="shared" si="128"/>
        <v>1674872.8125</v>
      </c>
      <c r="DP21" s="396">
        <f t="shared" si="129"/>
        <v>2005383.1034482759</v>
      </c>
      <c r="DQ21" s="395">
        <f t="shared" si="130"/>
        <v>1631308.7999999998</v>
      </c>
      <c r="DR21" s="396">
        <f t="shared" si="131"/>
        <v>2226582.6964285714</v>
      </c>
      <c r="DS21" s="395">
        <f t="shared" si="132"/>
        <v>2457172.9523809524</v>
      </c>
      <c r="DT21" s="396">
        <f t="shared" si="133"/>
        <v>127917.42857142857</v>
      </c>
      <c r="DU21" s="395">
        <f t="shared" si="134"/>
        <v>0</v>
      </c>
      <c r="DV21" s="396">
        <f t="shared" si="135"/>
        <v>0</v>
      </c>
      <c r="DW21" s="395">
        <f t="shared" si="136"/>
        <v>0</v>
      </c>
      <c r="DX21" s="396">
        <f t="shared" si="137"/>
        <v>0</v>
      </c>
      <c r="DY21" s="395">
        <f t="shared" si="138"/>
        <v>0</v>
      </c>
      <c r="DZ21" s="396">
        <f t="shared" si="139"/>
        <v>5799408.2661841251</v>
      </c>
      <c r="EA21" s="395">
        <f t="shared" si="140"/>
        <v>5763354.5648809522</v>
      </c>
    </row>
    <row r="22" spans="1:131">
      <c r="A22" s="582" t="s">
        <v>28</v>
      </c>
      <c r="B22" s="583" t="s">
        <v>948</v>
      </c>
      <c r="C22" s="477" t="s">
        <v>975</v>
      </c>
      <c r="D22" s="479">
        <v>101240</v>
      </c>
      <c r="E22" s="487">
        <v>8</v>
      </c>
      <c r="F22" s="393"/>
      <c r="G22" s="402"/>
      <c r="H22" s="393"/>
      <c r="I22" s="402"/>
      <c r="J22" s="393"/>
      <c r="K22" s="402"/>
      <c r="L22" s="393"/>
      <c r="M22" s="402"/>
      <c r="N22" s="393"/>
      <c r="O22" s="402"/>
      <c r="P22" s="393"/>
      <c r="Q22" s="402"/>
      <c r="R22" s="393"/>
      <c r="S22" s="402"/>
      <c r="T22" s="393"/>
      <c r="U22" s="402"/>
      <c r="V22" s="393"/>
      <c r="W22" s="402"/>
      <c r="X22" s="393"/>
      <c r="Y22" s="402"/>
      <c r="Z22" s="393"/>
      <c r="AA22" s="402"/>
      <c r="AB22" s="393"/>
      <c r="AC22" s="402"/>
      <c r="AD22" s="393"/>
      <c r="AE22" s="402"/>
      <c r="AF22" s="393"/>
      <c r="AG22" s="402"/>
      <c r="AH22" s="393"/>
      <c r="AI22" s="402"/>
      <c r="AJ22" s="393"/>
      <c r="AK22" s="402"/>
      <c r="AL22" s="393"/>
      <c r="AM22" s="402"/>
      <c r="AN22" s="393"/>
      <c r="AO22" s="402"/>
      <c r="AP22" s="393"/>
      <c r="AQ22" s="402"/>
      <c r="AR22" s="393"/>
      <c r="AS22" s="402"/>
      <c r="AT22" s="393">
        <v>150</v>
      </c>
      <c r="AU22" s="402">
        <v>150</v>
      </c>
      <c r="AV22" s="393"/>
      <c r="AW22" s="402"/>
      <c r="AX22" s="393"/>
      <c r="AY22" s="402"/>
      <c r="AZ22" s="393"/>
      <c r="BA22" s="403"/>
      <c r="BB22" s="404"/>
      <c r="BC22" s="402"/>
      <c r="BD22" s="393"/>
      <c r="BE22" s="402"/>
      <c r="BF22" s="393"/>
      <c r="BG22" s="402"/>
      <c r="BH22" s="393"/>
      <c r="BI22" s="402"/>
      <c r="BJ22" s="393"/>
      <c r="BK22" s="402"/>
      <c r="BL22" s="393">
        <v>8032091</v>
      </c>
      <c r="BM22" s="403">
        <v>8349843</v>
      </c>
      <c r="BN22" s="394">
        <f t="shared" si="75"/>
        <v>0</v>
      </c>
      <c r="BO22" s="395">
        <f t="shared" si="76"/>
        <v>0</v>
      </c>
      <c r="BP22" s="396">
        <f t="shared" si="77"/>
        <v>0</v>
      </c>
      <c r="BQ22" s="395">
        <f t="shared" si="78"/>
        <v>0</v>
      </c>
      <c r="BR22" s="396">
        <f t="shared" si="79"/>
        <v>0</v>
      </c>
      <c r="BS22" s="395">
        <f t="shared" si="80"/>
        <v>0</v>
      </c>
      <c r="BT22" s="396">
        <f t="shared" si="81"/>
        <v>0</v>
      </c>
      <c r="BU22" s="395">
        <f t="shared" si="82"/>
        <v>0</v>
      </c>
      <c r="BV22" s="396">
        <f t="shared" si="83"/>
        <v>0</v>
      </c>
      <c r="BW22" s="395">
        <f t="shared" si="84"/>
        <v>0</v>
      </c>
      <c r="BX22" s="396">
        <f t="shared" si="85"/>
        <v>1350</v>
      </c>
      <c r="BY22" s="395">
        <f t="shared" si="86"/>
        <v>1350</v>
      </c>
      <c r="BZ22" s="394">
        <f t="shared" si="87"/>
        <v>0</v>
      </c>
      <c r="CA22" s="395">
        <f t="shared" si="88"/>
        <v>0</v>
      </c>
      <c r="CB22" s="396">
        <f t="shared" si="89"/>
        <v>0</v>
      </c>
      <c r="CC22" s="395">
        <f t="shared" si="90"/>
        <v>0</v>
      </c>
      <c r="CD22" s="396">
        <f t="shared" si="91"/>
        <v>0</v>
      </c>
      <c r="CE22" s="395">
        <f t="shared" si="92"/>
        <v>0</v>
      </c>
      <c r="CF22" s="396">
        <f t="shared" si="93"/>
        <v>0</v>
      </c>
      <c r="CG22" s="395">
        <f t="shared" si="94"/>
        <v>0</v>
      </c>
      <c r="CH22" s="396">
        <f t="shared" si="95"/>
        <v>0</v>
      </c>
      <c r="CI22" s="395">
        <f t="shared" si="96"/>
        <v>0</v>
      </c>
      <c r="CJ22" s="396">
        <f t="shared" si="97"/>
        <v>5949.6970370370373</v>
      </c>
      <c r="CK22" s="395">
        <f t="shared" si="98"/>
        <v>6185.068888888889</v>
      </c>
      <c r="CL22" s="394">
        <f t="shared" si="99"/>
        <v>0</v>
      </c>
      <c r="CM22" s="395">
        <f t="shared" si="100"/>
        <v>0</v>
      </c>
      <c r="CN22" s="396">
        <f t="shared" si="101"/>
        <v>0</v>
      </c>
      <c r="CO22" s="395">
        <f t="shared" si="102"/>
        <v>0</v>
      </c>
      <c r="CP22" s="396">
        <f t="shared" si="103"/>
        <v>0</v>
      </c>
      <c r="CQ22" s="395">
        <f t="shared" si="104"/>
        <v>0</v>
      </c>
      <c r="CR22" s="396">
        <f t="shared" si="105"/>
        <v>0</v>
      </c>
      <c r="CS22" s="395">
        <f t="shared" si="106"/>
        <v>0</v>
      </c>
      <c r="CT22" s="396">
        <f t="shared" si="107"/>
        <v>0</v>
      </c>
      <c r="CU22" s="395">
        <f t="shared" si="108"/>
        <v>0</v>
      </c>
      <c r="CV22" s="396">
        <f t="shared" si="109"/>
        <v>53547.273333333338</v>
      </c>
      <c r="CW22" s="395">
        <f t="shared" si="110"/>
        <v>55665.62</v>
      </c>
      <c r="CX22" s="396">
        <f t="shared" si="111"/>
        <v>53547.273333333338</v>
      </c>
      <c r="CY22" s="395">
        <f t="shared" si="112"/>
        <v>55665.62</v>
      </c>
      <c r="CZ22" s="394">
        <f t="shared" si="113"/>
        <v>0</v>
      </c>
      <c r="DA22" s="395">
        <f t="shared" si="114"/>
        <v>0</v>
      </c>
      <c r="DB22" s="396">
        <f t="shared" si="115"/>
        <v>0</v>
      </c>
      <c r="DC22" s="395">
        <f t="shared" si="116"/>
        <v>0</v>
      </c>
      <c r="DD22" s="396">
        <f t="shared" si="117"/>
        <v>0</v>
      </c>
      <c r="DE22" s="395">
        <f t="shared" si="118"/>
        <v>0</v>
      </c>
      <c r="DF22" s="396">
        <f t="shared" si="119"/>
        <v>0</v>
      </c>
      <c r="DG22" s="395">
        <f t="shared" si="120"/>
        <v>0</v>
      </c>
      <c r="DH22" s="396">
        <f t="shared" si="121"/>
        <v>0</v>
      </c>
      <c r="DI22" s="395">
        <f t="shared" si="122"/>
        <v>0</v>
      </c>
      <c r="DJ22" s="396">
        <f t="shared" si="123"/>
        <v>150</v>
      </c>
      <c r="DK22" s="395">
        <f t="shared" si="124"/>
        <v>150</v>
      </c>
      <c r="DL22" s="396">
        <f t="shared" si="125"/>
        <v>150</v>
      </c>
      <c r="DM22" s="395">
        <f t="shared" si="126"/>
        <v>150</v>
      </c>
      <c r="DN22" s="394">
        <f t="shared" si="127"/>
        <v>0</v>
      </c>
      <c r="DO22" s="395">
        <f t="shared" si="128"/>
        <v>0</v>
      </c>
      <c r="DP22" s="396">
        <f t="shared" si="129"/>
        <v>0</v>
      </c>
      <c r="DQ22" s="395">
        <f t="shared" si="130"/>
        <v>0</v>
      </c>
      <c r="DR22" s="396">
        <f t="shared" si="131"/>
        <v>0</v>
      </c>
      <c r="DS22" s="395">
        <f t="shared" si="132"/>
        <v>0</v>
      </c>
      <c r="DT22" s="396">
        <f t="shared" si="133"/>
        <v>0</v>
      </c>
      <c r="DU22" s="395">
        <f t="shared" si="134"/>
        <v>0</v>
      </c>
      <c r="DV22" s="396">
        <f t="shared" si="135"/>
        <v>0</v>
      </c>
      <c r="DW22" s="395">
        <f t="shared" si="136"/>
        <v>0</v>
      </c>
      <c r="DX22" s="396">
        <f t="shared" si="137"/>
        <v>8032091.0000000009</v>
      </c>
      <c r="DY22" s="395">
        <f t="shared" si="138"/>
        <v>8349843</v>
      </c>
      <c r="DZ22" s="396">
        <f t="shared" si="139"/>
        <v>8032091.0000000009</v>
      </c>
      <c r="EA22" s="395">
        <f t="shared" si="140"/>
        <v>8349843</v>
      </c>
    </row>
    <row r="23" spans="1:131">
      <c r="A23" s="582" t="s">
        <v>28</v>
      </c>
      <c r="B23" s="583" t="s">
        <v>949</v>
      </c>
      <c r="C23" s="593"/>
      <c r="D23" s="479">
        <v>101505</v>
      </c>
      <c r="E23" s="479">
        <v>8</v>
      </c>
      <c r="F23" s="393"/>
      <c r="G23" s="402"/>
      <c r="H23" s="393"/>
      <c r="I23" s="402"/>
      <c r="J23" s="393"/>
      <c r="K23" s="402"/>
      <c r="L23" s="393"/>
      <c r="M23" s="402"/>
      <c r="N23" s="393"/>
      <c r="O23" s="402"/>
      <c r="P23" s="393"/>
      <c r="Q23" s="402"/>
      <c r="R23" s="393"/>
      <c r="S23" s="402"/>
      <c r="T23" s="393"/>
      <c r="U23" s="402"/>
      <c r="V23" s="393"/>
      <c r="W23" s="402"/>
      <c r="X23" s="393"/>
      <c r="Y23" s="402"/>
      <c r="Z23" s="393"/>
      <c r="AA23" s="402"/>
      <c r="AB23" s="393"/>
      <c r="AC23" s="402"/>
      <c r="AD23" s="393"/>
      <c r="AE23" s="402"/>
      <c r="AF23" s="393"/>
      <c r="AG23" s="402"/>
      <c r="AH23" s="393"/>
      <c r="AI23" s="402"/>
      <c r="AJ23" s="393"/>
      <c r="AK23" s="402"/>
      <c r="AL23" s="393"/>
      <c r="AM23" s="402"/>
      <c r="AN23" s="393"/>
      <c r="AO23" s="402"/>
      <c r="AP23" s="393"/>
      <c r="AQ23" s="402"/>
      <c r="AR23" s="393"/>
      <c r="AS23" s="402"/>
      <c r="AT23" s="393">
        <v>130</v>
      </c>
      <c r="AU23" s="402">
        <v>130</v>
      </c>
      <c r="AV23" s="393"/>
      <c r="AW23" s="402"/>
      <c r="AX23" s="393"/>
      <c r="AY23" s="402"/>
      <c r="AZ23" s="393">
        <v>13</v>
      </c>
      <c r="BA23" s="403">
        <v>11</v>
      </c>
      <c r="BB23" s="404"/>
      <c r="BC23" s="402"/>
      <c r="BD23" s="393"/>
      <c r="BE23" s="402"/>
      <c r="BF23" s="393"/>
      <c r="BG23" s="402"/>
      <c r="BH23" s="393"/>
      <c r="BI23" s="402"/>
      <c r="BJ23" s="393"/>
      <c r="BK23" s="402"/>
      <c r="BL23" s="393">
        <v>8060381</v>
      </c>
      <c r="BM23" s="403">
        <v>7845746</v>
      </c>
      <c r="BN23" s="394">
        <f t="shared" si="75"/>
        <v>0</v>
      </c>
      <c r="BO23" s="395">
        <f t="shared" si="76"/>
        <v>0</v>
      </c>
      <c r="BP23" s="396">
        <f t="shared" si="77"/>
        <v>0</v>
      </c>
      <c r="BQ23" s="395">
        <f t="shared" si="78"/>
        <v>0</v>
      </c>
      <c r="BR23" s="396">
        <f t="shared" si="79"/>
        <v>0</v>
      </c>
      <c r="BS23" s="395">
        <f t="shared" si="80"/>
        <v>0</v>
      </c>
      <c r="BT23" s="396">
        <f t="shared" si="81"/>
        <v>0</v>
      </c>
      <c r="BU23" s="395">
        <f t="shared" si="82"/>
        <v>0</v>
      </c>
      <c r="BV23" s="396">
        <f t="shared" si="83"/>
        <v>0</v>
      </c>
      <c r="BW23" s="395">
        <f t="shared" si="84"/>
        <v>0</v>
      </c>
      <c r="BX23" s="396">
        <f t="shared" si="85"/>
        <v>1326</v>
      </c>
      <c r="BY23" s="395">
        <f t="shared" si="86"/>
        <v>1302</v>
      </c>
      <c r="BZ23" s="394">
        <f t="shared" si="87"/>
        <v>0</v>
      </c>
      <c r="CA23" s="395">
        <f t="shared" si="88"/>
        <v>0</v>
      </c>
      <c r="CB23" s="396">
        <f t="shared" si="89"/>
        <v>0</v>
      </c>
      <c r="CC23" s="395">
        <f t="shared" si="90"/>
        <v>0</v>
      </c>
      <c r="CD23" s="396">
        <f t="shared" si="91"/>
        <v>0</v>
      </c>
      <c r="CE23" s="395">
        <f t="shared" si="92"/>
        <v>0</v>
      </c>
      <c r="CF23" s="396">
        <f t="shared" si="93"/>
        <v>0</v>
      </c>
      <c r="CG23" s="395">
        <f t="shared" si="94"/>
        <v>0</v>
      </c>
      <c r="CH23" s="396">
        <f t="shared" si="95"/>
        <v>0</v>
      </c>
      <c r="CI23" s="395">
        <f t="shared" si="96"/>
        <v>0</v>
      </c>
      <c r="CJ23" s="396">
        <f t="shared" si="97"/>
        <v>6078.7187028657618</v>
      </c>
      <c r="CK23" s="395">
        <f t="shared" si="98"/>
        <v>6025.9185867895549</v>
      </c>
      <c r="CL23" s="394">
        <f t="shared" si="99"/>
        <v>0</v>
      </c>
      <c r="CM23" s="395">
        <f t="shared" si="100"/>
        <v>0</v>
      </c>
      <c r="CN23" s="396">
        <f t="shared" si="101"/>
        <v>0</v>
      </c>
      <c r="CO23" s="395">
        <f t="shared" si="102"/>
        <v>0</v>
      </c>
      <c r="CP23" s="396">
        <f t="shared" si="103"/>
        <v>0</v>
      </c>
      <c r="CQ23" s="395">
        <f t="shared" si="104"/>
        <v>0</v>
      </c>
      <c r="CR23" s="396">
        <f t="shared" si="105"/>
        <v>0</v>
      </c>
      <c r="CS23" s="395">
        <f t="shared" si="106"/>
        <v>0</v>
      </c>
      <c r="CT23" s="396">
        <f t="shared" si="107"/>
        <v>0</v>
      </c>
      <c r="CU23" s="395">
        <f t="shared" si="108"/>
        <v>0</v>
      </c>
      <c r="CV23" s="396">
        <f t="shared" si="109"/>
        <v>54708.468325791859</v>
      </c>
      <c r="CW23" s="395">
        <f t="shared" si="110"/>
        <v>54233.267281105997</v>
      </c>
      <c r="CX23" s="396">
        <f t="shared" si="111"/>
        <v>54708.468325791859</v>
      </c>
      <c r="CY23" s="395">
        <f t="shared" si="112"/>
        <v>54233.267281105997</v>
      </c>
      <c r="CZ23" s="394">
        <f t="shared" si="113"/>
        <v>0</v>
      </c>
      <c r="DA23" s="395">
        <f t="shared" si="114"/>
        <v>0</v>
      </c>
      <c r="DB23" s="396">
        <f t="shared" si="115"/>
        <v>0</v>
      </c>
      <c r="DC23" s="395">
        <f t="shared" si="116"/>
        <v>0</v>
      </c>
      <c r="DD23" s="396">
        <f t="shared" si="117"/>
        <v>0</v>
      </c>
      <c r="DE23" s="395">
        <f t="shared" si="118"/>
        <v>0</v>
      </c>
      <c r="DF23" s="396">
        <f t="shared" si="119"/>
        <v>0</v>
      </c>
      <c r="DG23" s="395">
        <f t="shared" si="120"/>
        <v>0</v>
      </c>
      <c r="DH23" s="396">
        <f t="shared" si="121"/>
        <v>0</v>
      </c>
      <c r="DI23" s="395">
        <f t="shared" si="122"/>
        <v>0</v>
      </c>
      <c r="DJ23" s="396">
        <f t="shared" si="123"/>
        <v>143</v>
      </c>
      <c r="DK23" s="395">
        <f t="shared" si="124"/>
        <v>141</v>
      </c>
      <c r="DL23" s="396">
        <f t="shared" si="125"/>
        <v>143</v>
      </c>
      <c r="DM23" s="395">
        <f t="shared" si="126"/>
        <v>141</v>
      </c>
      <c r="DN23" s="394">
        <f t="shared" si="127"/>
        <v>0</v>
      </c>
      <c r="DO23" s="395">
        <f t="shared" si="128"/>
        <v>0</v>
      </c>
      <c r="DP23" s="396">
        <f t="shared" si="129"/>
        <v>0</v>
      </c>
      <c r="DQ23" s="395">
        <f t="shared" si="130"/>
        <v>0</v>
      </c>
      <c r="DR23" s="396">
        <f t="shared" si="131"/>
        <v>0</v>
      </c>
      <c r="DS23" s="395">
        <f t="shared" si="132"/>
        <v>0</v>
      </c>
      <c r="DT23" s="396">
        <f t="shared" si="133"/>
        <v>0</v>
      </c>
      <c r="DU23" s="395">
        <f t="shared" si="134"/>
        <v>0</v>
      </c>
      <c r="DV23" s="396">
        <f t="shared" si="135"/>
        <v>0</v>
      </c>
      <c r="DW23" s="395">
        <f t="shared" si="136"/>
        <v>0</v>
      </c>
      <c r="DX23" s="396">
        <f t="shared" si="137"/>
        <v>7823310.9705882361</v>
      </c>
      <c r="DY23" s="395">
        <f t="shared" si="138"/>
        <v>7646890.6866359459</v>
      </c>
      <c r="DZ23" s="396">
        <f t="shared" si="139"/>
        <v>7823310.9705882361</v>
      </c>
      <c r="EA23" s="395">
        <f t="shared" si="140"/>
        <v>7646890.6866359459</v>
      </c>
    </row>
    <row r="24" spans="1:131">
      <c r="A24" s="582" t="s">
        <v>28</v>
      </c>
      <c r="B24" s="583" t="s">
        <v>950</v>
      </c>
      <c r="C24" s="593"/>
      <c r="D24" s="479">
        <v>101514</v>
      </c>
      <c r="E24" s="479">
        <v>8</v>
      </c>
      <c r="F24" s="393"/>
      <c r="G24" s="402"/>
      <c r="H24" s="393"/>
      <c r="I24" s="402"/>
      <c r="J24" s="393"/>
      <c r="K24" s="402"/>
      <c r="L24" s="393"/>
      <c r="M24" s="402"/>
      <c r="N24" s="393"/>
      <c r="O24" s="402"/>
      <c r="P24" s="393"/>
      <c r="Q24" s="402"/>
      <c r="R24" s="393"/>
      <c r="S24" s="402"/>
      <c r="T24" s="393"/>
      <c r="U24" s="402"/>
      <c r="V24" s="393"/>
      <c r="W24" s="402"/>
      <c r="X24" s="393"/>
      <c r="Y24" s="402"/>
      <c r="Z24" s="393"/>
      <c r="AA24" s="402"/>
      <c r="AB24" s="393"/>
      <c r="AC24" s="402"/>
      <c r="AD24" s="393"/>
      <c r="AE24" s="402"/>
      <c r="AF24" s="393"/>
      <c r="AG24" s="402"/>
      <c r="AH24" s="393"/>
      <c r="AI24" s="402"/>
      <c r="AJ24" s="393"/>
      <c r="AK24" s="402"/>
      <c r="AL24" s="393"/>
      <c r="AM24" s="402"/>
      <c r="AN24" s="393"/>
      <c r="AO24" s="402"/>
      <c r="AP24" s="393"/>
      <c r="AQ24" s="402"/>
      <c r="AR24" s="393"/>
      <c r="AS24" s="402"/>
      <c r="AT24" s="393">
        <v>143</v>
      </c>
      <c r="AU24" s="402">
        <v>143</v>
      </c>
      <c r="AV24" s="393"/>
      <c r="AW24" s="402"/>
      <c r="AX24" s="393"/>
      <c r="AY24" s="402"/>
      <c r="AZ24" s="393">
        <v>0</v>
      </c>
      <c r="BA24" s="403">
        <v>0</v>
      </c>
      <c r="BB24" s="404"/>
      <c r="BC24" s="402"/>
      <c r="BD24" s="393"/>
      <c r="BE24" s="402"/>
      <c r="BF24" s="393"/>
      <c r="BG24" s="402"/>
      <c r="BH24" s="393"/>
      <c r="BI24" s="402"/>
      <c r="BJ24" s="393"/>
      <c r="BK24" s="402"/>
      <c r="BL24" s="393">
        <v>7828435</v>
      </c>
      <c r="BM24" s="403">
        <v>7858927</v>
      </c>
      <c r="BN24" s="394">
        <f t="shared" si="75"/>
        <v>0</v>
      </c>
      <c r="BO24" s="395">
        <f t="shared" si="76"/>
        <v>0</v>
      </c>
      <c r="BP24" s="396">
        <f t="shared" si="77"/>
        <v>0</v>
      </c>
      <c r="BQ24" s="395">
        <f t="shared" si="78"/>
        <v>0</v>
      </c>
      <c r="BR24" s="396">
        <f t="shared" si="79"/>
        <v>0</v>
      </c>
      <c r="BS24" s="395">
        <f t="shared" si="80"/>
        <v>0</v>
      </c>
      <c r="BT24" s="396">
        <f t="shared" si="81"/>
        <v>0</v>
      </c>
      <c r="BU24" s="395">
        <f t="shared" si="82"/>
        <v>0</v>
      </c>
      <c r="BV24" s="396">
        <f t="shared" si="83"/>
        <v>0</v>
      </c>
      <c r="BW24" s="395">
        <f t="shared" si="84"/>
        <v>0</v>
      </c>
      <c r="BX24" s="396">
        <f t="shared" si="85"/>
        <v>1287</v>
      </c>
      <c r="BY24" s="395">
        <f t="shared" si="86"/>
        <v>1287</v>
      </c>
      <c r="BZ24" s="394">
        <f t="shared" si="87"/>
        <v>0</v>
      </c>
      <c r="CA24" s="395">
        <f t="shared" si="88"/>
        <v>0</v>
      </c>
      <c r="CB24" s="396">
        <f t="shared" si="89"/>
        <v>0</v>
      </c>
      <c r="CC24" s="395">
        <f t="shared" si="90"/>
        <v>0</v>
      </c>
      <c r="CD24" s="396">
        <f t="shared" si="91"/>
        <v>0</v>
      </c>
      <c r="CE24" s="395">
        <f t="shared" si="92"/>
        <v>0</v>
      </c>
      <c r="CF24" s="396">
        <f t="shared" si="93"/>
        <v>0</v>
      </c>
      <c r="CG24" s="395">
        <f t="shared" si="94"/>
        <v>0</v>
      </c>
      <c r="CH24" s="396">
        <f t="shared" si="95"/>
        <v>0</v>
      </c>
      <c r="CI24" s="395">
        <f t="shared" si="96"/>
        <v>0</v>
      </c>
      <c r="CJ24" s="396">
        <f t="shared" si="97"/>
        <v>6082.7000777000776</v>
      </c>
      <c r="CK24" s="395">
        <f t="shared" si="98"/>
        <v>6106.3923853923852</v>
      </c>
      <c r="CL24" s="394">
        <f t="shared" si="99"/>
        <v>0</v>
      </c>
      <c r="CM24" s="395">
        <f t="shared" si="100"/>
        <v>0</v>
      </c>
      <c r="CN24" s="396">
        <f t="shared" si="101"/>
        <v>0</v>
      </c>
      <c r="CO24" s="395">
        <f t="shared" si="102"/>
        <v>0</v>
      </c>
      <c r="CP24" s="396">
        <f t="shared" si="103"/>
        <v>0</v>
      </c>
      <c r="CQ24" s="395">
        <f t="shared" si="104"/>
        <v>0</v>
      </c>
      <c r="CR24" s="396">
        <f t="shared" si="105"/>
        <v>0</v>
      </c>
      <c r="CS24" s="395">
        <f t="shared" si="106"/>
        <v>0</v>
      </c>
      <c r="CT24" s="396">
        <f t="shared" si="107"/>
        <v>0</v>
      </c>
      <c r="CU24" s="395">
        <f t="shared" si="108"/>
        <v>0</v>
      </c>
      <c r="CV24" s="396">
        <f t="shared" si="109"/>
        <v>54744.3006993007</v>
      </c>
      <c r="CW24" s="395">
        <f t="shared" si="110"/>
        <v>54957.531468531466</v>
      </c>
      <c r="CX24" s="396">
        <f t="shared" si="111"/>
        <v>54744.3006993007</v>
      </c>
      <c r="CY24" s="395">
        <f t="shared" si="112"/>
        <v>54957.531468531466</v>
      </c>
      <c r="CZ24" s="394">
        <f t="shared" si="113"/>
        <v>0</v>
      </c>
      <c r="DA24" s="395">
        <f t="shared" si="114"/>
        <v>0</v>
      </c>
      <c r="DB24" s="396">
        <f t="shared" si="115"/>
        <v>0</v>
      </c>
      <c r="DC24" s="395">
        <f t="shared" si="116"/>
        <v>0</v>
      </c>
      <c r="DD24" s="396">
        <f t="shared" si="117"/>
        <v>0</v>
      </c>
      <c r="DE24" s="395">
        <f t="shared" si="118"/>
        <v>0</v>
      </c>
      <c r="DF24" s="396">
        <f t="shared" si="119"/>
        <v>0</v>
      </c>
      <c r="DG24" s="395">
        <f t="shared" si="120"/>
        <v>0</v>
      </c>
      <c r="DH24" s="396">
        <f t="shared" si="121"/>
        <v>0</v>
      </c>
      <c r="DI24" s="395">
        <f t="shared" si="122"/>
        <v>0</v>
      </c>
      <c r="DJ24" s="396">
        <f t="shared" si="123"/>
        <v>143</v>
      </c>
      <c r="DK24" s="395">
        <f t="shared" si="124"/>
        <v>143</v>
      </c>
      <c r="DL24" s="396">
        <f t="shared" si="125"/>
        <v>143</v>
      </c>
      <c r="DM24" s="395">
        <f t="shared" si="126"/>
        <v>143</v>
      </c>
      <c r="DN24" s="394">
        <f t="shared" si="127"/>
        <v>0</v>
      </c>
      <c r="DO24" s="395">
        <f t="shared" si="128"/>
        <v>0</v>
      </c>
      <c r="DP24" s="396">
        <f t="shared" si="129"/>
        <v>0</v>
      </c>
      <c r="DQ24" s="395">
        <f t="shared" si="130"/>
        <v>0</v>
      </c>
      <c r="DR24" s="396">
        <f t="shared" si="131"/>
        <v>0</v>
      </c>
      <c r="DS24" s="395">
        <f t="shared" si="132"/>
        <v>0</v>
      </c>
      <c r="DT24" s="396">
        <f t="shared" si="133"/>
        <v>0</v>
      </c>
      <c r="DU24" s="395">
        <f t="shared" si="134"/>
        <v>0</v>
      </c>
      <c r="DV24" s="396">
        <f t="shared" si="135"/>
        <v>0</v>
      </c>
      <c r="DW24" s="395">
        <f t="shared" si="136"/>
        <v>0</v>
      </c>
      <c r="DX24" s="396">
        <f t="shared" si="137"/>
        <v>7828435</v>
      </c>
      <c r="DY24" s="395">
        <f t="shared" si="138"/>
        <v>7858927</v>
      </c>
      <c r="DZ24" s="396">
        <f t="shared" si="139"/>
        <v>7828435</v>
      </c>
      <c r="EA24" s="395">
        <f t="shared" si="140"/>
        <v>7858927</v>
      </c>
    </row>
    <row r="25" spans="1:131">
      <c r="A25" s="582" t="s">
        <v>28</v>
      </c>
      <c r="B25" s="583" t="s">
        <v>951</v>
      </c>
      <c r="C25" s="482" t="s">
        <v>976</v>
      </c>
      <c r="D25" s="479">
        <v>101295</v>
      </c>
      <c r="E25" s="597">
        <v>9</v>
      </c>
      <c r="F25" s="393"/>
      <c r="G25" s="402"/>
      <c r="H25" s="393"/>
      <c r="I25" s="402"/>
      <c r="J25" s="393"/>
      <c r="K25" s="402"/>
      <c r="L25" s="393"/>
      <c r="M25" s="402"/>
      <c r="N25" s="393"/>
      <c r="O25" s="402"/>
      <c r="P25" s="393"/>
      <c r="Q25" s="402"/>
      <c r="R25" s="393"/>
      <c r="S25" s="402"/>
      <c r="T25" s="393"/>
      <c r="U25" s="402"/>
      <c r="V25" s="393"/>
      <c r="W25" s="402"/>
      <c r="X25" s="393"/>
      <c r="Y25" s="402"/>
      <c r="Z25" s="393"/>
      <c r="AA25" s="402"/>
      <c r="AB25" s="393"/>
      <c r="AC25" s="402"/>
      <c r="AD25" s="393"/>
      <c r="AE25" s="402"/>
      <c r="AF25" s="393"/>
      <c r="AG25" s="402"/>
      <c r="AH25" s="393"/>
      <c r="AI25" s="402"/>
      <c r="AJ25" s="393"/>
      <c r="AK25" s="402"/>
      <c r="AL25" s="393"/>
      <c r="AM25" s="402"/>
      <c r="AN25" s="393"/>
      <c r="AO25" s="402"/>
      <c r="AP25" s="393"/>
      <c r="AQ25" s="402"/>
      <c r="AR25" s="393"/>
      <c r="AS25" s="402"/>
      <c r="AT25" s="393">
        <v>127</v>
      </c>
      <c r="AU25" s="402">
        <v>127</v>
      </c>
      <c r="AV25" s="393"/>
      <c r="AW25" s="402"/>
      <c r="AX25" s="393"/>
      <c r="AY25" s="402"/>
      <c r="AZ25" s="393">
        <v>1</v>
      </c>
      <c r="BA25" s="403">
        <v>1</v>
      </c>
      <c r="BB25" s="404"/>
      <c r="BC25" s="402"/>
      <c r="BD25" s="393"/>
      <c r="BE25" s="402"/>
      <c r="BF25" s="393"/>
      <c r="BG25" s="402"/>
      <c r="BH25" s="393"/>
      <c r="BI25" s="402"/>
      <c r="BJ25" s="393"/>
      <c r="BK25" s="402"/>
      <c r="BL25" s="393">
        <v>6749138</v>
      </c>
      <c r="BM25" s="403">
        <v>6950948</v>
      </c>
      <c r="BN25" s="394">
        <f t="shared" si="75"/>
        <v>0</v>
      </c>
      <c r="BO25" s="395">
        <f t="shared" si="76"/>
        <v>0</v>
      </c>
      <c r="BP25" s="396">
        <f t="shared" si="77"/>
        <v>0</v>
      </c>
      <c r="BQ25" s="395">
        <f t="shared" si="78"/>
        <v>0</v>
      </c>
      <c r="BR25" s="396">
        <f t="shared" si="79"/>
        <v>0</v>
      </c>
      <c r="BS25" s="395">
        <f t="shared" si="80"/>
        <v>0</v>
      </c>
      <c r="BT25" s="396">
        <f t="shared" si="81"/>
        <v>0</v>
      </c>
      <c r="BU25" s="395">
        <f t="shared" si="82"/>
        <v>0</v>
      </c>
      <c r="BV25" s="396">
        <f t="shared" si="83"/>
        <v>0</v>
      </c>
      <c r="BW25" s="395">
        <f t="shared" si="84"/>
        <v>0</v>
      </c>
      <c r="BX25" s="396">
        <f t="shared" si="85"/>
        <v>1155</v>
      </c>
      <c r="BY25" s="395">
        <f t="shared" si="86"/>
        <v>1155</v>
      </c>
      <c r="BZ25" s="394">
        <f t="shared" si="87"/>
        <v>0</v>
      </c>
      <c r="CA25" s="395">
        <f t="shared" si="88"/>
        <v>0</v>
      </c>
      <c r="CB25" s="396">
        <f t="shared" si="89"/>
        <v>0</v>
      </c>
      <c r="CC25" s="395">
        <f t="shared" si="90"/>
        <v>0</v>
      </c>
      <c r="CD25" s="396">
        <f t="shared" si="91"/>
        <v>0</v>
      </c>
      <c r="CE25" s="395">
        <f t="shared" si="92"/>
        <v>0</v>
      </c>
      <c r="CF25" s="396">
        <f t="shared" si="93"/>
        <v>0</v>
      </c>
      <c r="CG25" s="395">
        <f t="shared" si="94"/>
        <v>0</v>
      </c>
      <c r="CH25" s="396">
        <f t="shared" si="95"/>
        <v>0</v>
      </c>
      <c r="CI25" s="395">
        <f t="shared" si="96"/>
        <v>0</v>
      </c>
      <c r="CJ25" s="396">
        <f t="shared" si="97"/>
        <v>5843.4095238095242</v>
      </c>
      <c r="CK25" s="395">
        <f t="shared" si="98"/>
        <v>6018.1367965367963</v>
      </c>
      <c r="CL25" s="394">
        <f t="shared" si="99"/>
        <v>0</v>
      </c>
      <c r="CM25" s="395">
        <f t="shared" si="100"/>
        <v>0</v>
      </c>
      <c r="CN25" s="396">
        <f t="shared" si="101"/>
        <v>0</v>
      </c>
      <c r="CO25" s="395">
        <f t="shared" si="102"/>
        <v>0</v>
      </c>
      <c r="CP25" s="396">
        <f t="shared" si="103"/>
        <v>0</v>
      </c>
      <c r="CQ25" s="395">
        <f t="shared" si="104"/>
        <v>0</v>
      </c>
      <c r="CR25" s="396">
        <f t="shared" si="105"/>
        <v>0</v>
      </c>
      <c r="CS25" s="395">
        <f t="shared" si="106"/>
        <v>0</v>
      </c>
      <c r="CT25" s="396">
        <f t="shared" si="107"/>
        <v>0</v>
      </c>
      <c r="CU25" s="395">
        <f t="shared" si="108"/>
        <v>0</v>
      </c>
      <c r="CV25" s="396">
        <f t="shared" si="109"/>
        <v>52590.685714285719</v>
      </c>
      <c r="CW25" s="395">
        <f t="shared" si="110"/>
        <v>54163.231168831167</v>
      </c>
      <c r="CX25" s="396">
        <f t="shared" si="111"/>
        <v>52590.685714285719</v>
      </c>
      <c r="CY25" s="395">
        <f t="shared" si="112"/>
        <v>54163.231168831167</v>
      </c>
      <c r="CZ25" s="394">
        <f t="shared" si="113"/>
        <v>0</v>
      </c>
      <c r="DA25" s="395">
        <f t="shared" si="114"/>
        <v>0</v>
      </c>
      <c r="DB25" s="396">
        <f t="shared" si="115"/>
        <v>0</v>
      </c>
      <c r="DC25" s="395">
        <f t="shared" si="116"/>
        <v>0</v>
      </c>
      <c r="DD25" s="396">
        <f t="shared" si="117"/>
        <v>0</v>
      </c>
      <c r="DE25" s="395">
        <f t="shared" si="118"/>
        <v>0</v>
      </c>
      <c r="DF25" s="396">
        <f t="shared" si="119"/>
        <v>0</v>
      </c>
      <c r="DG25" s="395">
        <f t="shared" si="120"/>
        <v>0</v>
      </c>
      <c r="DH25" s="396">
        <f t="shared" si="121"/>
        <v>0</v>
      </c>
      <c r="DI25" s="395">
        <f t="shared" si="122"/>
        <v>0</v>
      </c>
      <c r="DJ25" s="396">
        <f t="shared" si="123"/>
        <v>128</v>
      </c>
      <c r="DK25" s="395">
        <f t="shared" si="124"/>
        <v>128</v>
      </c>
      <c r="DL25" s="396">
        <f t="shared" si="125"/>
        <v>128</v>
      </c>
      <c r="DM25" s="395">
        <f t="shared" si="126"/>
        <v>128</v>
      </c>
      <c r="DN25" s="394">
        <f t="shared" si="127"/>
        <v>0</v>
      </c>
      <c r="DO25" s="395">
        <f t="shared" si="128"/>
        <v>0</v>
      </c>
      <c r="DP25" s="396">
        <f t="shared" si="129"/>
        <v>0</v>
      </c>
      <c r="DQ25" s="395">
        <f t="shared" si="130"/>
        <v>0</v>
      </c>
      <c r="DR25" s="396">
        <f t="shared" si="131"/>
        <v>0</v>
      </c>
      <c r="DS25" s="395">
        <f t="shared" si="132"/>
        <v>0</v>
      </c>
      <c r="DT25" s="396">
        <f t="shared" si="133"/>
        <v>0</v>
      </c>
      <c r="DU25" s="395">
        <f t="shared" si="134"/>
        <v>0</v>
      </c>
      <c r="DV25" s="396">
        <f t="shared" si="135"/>
        <v>0</v>
      </c>
      <c r="DW25" s="395">
        <f t="shared" si="136"/>
        <v>0</v>
      </c>
      <c r="DX25" s="396">
        <f t="shared" si="137"/>
        <v>6731607.771428572</v>
      </c>
      <c r="DY25" s="395">
        <f t="shared" si="138"/>
        <v>6932893.5896103894</v>
      </c>
      <c r="DZ25" s="396">
        <f t="shared" si="139"/>
        <v>6731607.771428572</v>
      </c>
      <c r="EA25" s="395">
        <f t="shared" si="140"/>
        <v>6932893.5896103894</v>
      </c>
    </row>
    <row r="26" spans="1:131">
      <c r="A26" s="582" t="s">
        <v>28</v>
      </c>
      <c r="B26" s="583" t="s">
        <v>952</v>
      </c>
      <c r="C26" s="593"/>
      <c r="D26" s="479">
        <v>102429</v>
      </c>
      <c r="E26" s="479">
        <v>9</v>
      </c>
      <c r="F26" s="393"/>
      <c r="G26" s="402"/>
      <c r="H26" s="393"/>
      <c r="I26" s="402"/>
      <c r="J26" s="393"/>
      <c r="K26" s="402"/>
      <c r="L26" s="393"/>
      <c r="M26" s="402"/>
      <c r="N26" s="393"/>
      <c r="O26" s="402"/>
      <c r="P26" s="393"/>
      <c r="Q26" s="402"/>
      <c r="R26" s="393"/>
      <c r="S26" s="402"/>
      <c r="T26" s="393"/>
      <c r="U26" s="402"/>
      <c r="V26" s="393"/>
      <c r="W26" s="402"/>
      <c r="X26" s="393"/>
      <c r="Y26" s="402"/>
      <c r="Z26" s="393"/>
      <c r="AA26" s="402"/>
      <c r="AB26" s="393"/>
      <c r="AC26" s="402"/>
      <c r="AD26" s="393"/>
      <c r="AE26" s="402"/>
      <c r="AF26" s="393"/>
      <c r="AG26" s="402"/>
      <c r="AH26" s="393"/>
      <c r="AI26" s="402"/>
      <c r="AJ26" s="393"/>
      <c r="AK26" s="402"/>
      <c r="AL26" s="393"/>
      <c r="AM26" s="402"/>
      <c r="AN26" s="393"/>
      <c r="AO26" s="402"/>
      <c r="AP26" s="393"/>
      <c r="AQ26" s="402"/>
      <c r="AR26" s="393"/>
      <c r="AS26" s="402"/>
      <c r="AT26" s="393">
        <v>111</v>
      </c>
      <c r="AU26" s="402">
        <v>112</v>
      </c>
      <c r="AV26" s="393"/>
      <c r="AW26" s="402"/>
      <c r="AX26" s="393"/>
      <c r="AY26" s="402"/>
      <c r="AZ26" s="393"/>
      <c r="BA26" s="403">
        <v>2</v>
      </c>
      <c r="BB26" s="404"/>
      <c r="BC26" s="402"/>
      <c r="BD26" s="393"/>
      <c r="BE26" s="402"/>
      <c r="BF26" s="393"/>
      <c r="BG26" s="402"/>
      <c r="BH26" s="393"/>
      <c r="BI26" s="402"/>
      <c r="BJ26" s="393"/>
      <c r="BK26" s="402"/>
      <c r="BL26" s="393">
        <v>6146670</v>
      </c>
      <c r="BM26" s="403">
        <v>6288098</v>
      </c>
      <c r="BN26" s="394">
        <f t="shared" si="75"/>
        <v>0</v>
      </c>
      <c r="BO26" s="395">
        <f t="shared" si="76"/>
        <v>0</v>
      </c>
      <c r="BP26" s="396">
        <f t="shared" si="77"/>
        <v>0</v>
      </c>
      <c r="BQ26" s="395">
        <f t="shared" si="78"/>
        <v>0</v>
      </c>
      <c r="BR26" s="396">
        <f t="shared" si="79"/>
        <v>0</v>
      </c>
      <c r="BS26" s="395">
        <f t="shared" si="80"/>
        <v>0</v>
      </c>
      <c r="BT26" s="396">
        <f t="shared" si="81"/>
        <v>0</v>
      </c>
      <c r="BU26" s="395">
        <f t="shared" si="82"/>
        <v>0</v>
      </c>
      <c r="BV26" s="396">
        <f t="shared" si="83"/>
        <v>0</v>
      </c>
      <c r="BW26" s="395">
        <f t="shared" si="84"/>
        <v>0</v>
      </c>
      <c r="BX26" s="396">
        <f t="shared" si="85"/>
        <v>999</v>
      </c>
      <c r="BY26" s="395">
        <f t="shared" si="86"/>
        <v>1032</v>
      </c>
      <c r="BZ26" s="394">
        <f t="shared" si="87"/>
        <v>0</v>
      </c>
      <c r="CA26" s="395">
        <f t="shared" si="88"/>
        <v>0</v>
      </c>
      <c r="CB26" s="396">
        <f t="shared" si="89"/>
        <v>0</v>
      </c>
      <c r="CC26" s="395">
        <f t="shared" si="90"/>
        <v>0</v>
      </c>
      <c r="CD26" s="396">
        <f t="shared" si="91"/>
        <v>0</v>
      </c>
      <c r="CE26" s="395">
        <f t="shared" si="92"/>
        <v>0</v>
      </c>
      <c r="CF26" s="396">
        <f t="shared" si="93"/>
        <v>0</v>
      </c>
      <c r="CG26" s="395">
        <f t="shared" si="94"/>
        <v>0</v>
      </c>
      <c r="CH26" s="396">
        <f t="shared" si="95"/>
        <v>0</v>
      </c>
      <c r="CI26" s="395">
        <f t="shared" si="96"/>
        <v>0</v>
      </c>
      <c r="CJ26" s="396">
        <f t="shared" si="97"/>
        <v>6152.8228228228227</v>
      </c>
      <c r="CK26" s="395">
        <f t="shared" si="98"/>
        <v>6093.1182170542634</v>
      </c>
      <c r="CL26" s="394">
        <f t="shared" si="99"/>
        <v>0</v>
      </c>
      <c r="CM26" s="395">
        <f t="shared" si="100"/>
        <v>0</v>
      </c>
      <c r="CN26" s="396">
        <f t="shared" si="101"/>
        <v>0</v>
      </c>
      <c r="CO26" s="395">
        <f t="shared" si="102"/>
        <v>0</v>
      </c>
      <c r="CP26" s="396">
        <f t="shared" si="103"/>
        <v>0</v>
      </c>
      <c r="CQ26" s="395">
        <f t="shared" si="104"/>
        <v>0</v>
      </c>
      <c r="CR26" s="396">
        <f t="shared" si="105"/>
        <v>0</v>
      </c>
      <c r="CS26" s="395">
        <f t="shared" si="106"/>
        <v>0</v>
      </c>
      <c r="CT26" s="396">
        <f t="shared" si="107"/>
        <v>0</v>
      </c>
      <c r="CU26" s="395">
        <f t="shared" si="108"/>
        <v>0</v>
      </c>
      <c r="CV26" s="396">
        <f t="shared" si="109"/>
        <v>55375.405405405407</v>
      </c>
      <c r="CW26" s="395">
        <f t="shared" si="110"/>
        <v>54838.063953488367</v>
      </c>
      <c r="CX26" s="396">
        <f t="shared" si="111"/>
        <v>55375.405405405407</v>
      </c>
      <c r="CY26" s="395">
        <f t="shared" si="112"/>
        <v>54838.063953488359</v>
      </c>
      <c r="CZ26" s="394">
        <f t="shared" si="113"/>
        <v>0</v>
      </c>
      <c r="DA26" s="395">
        <f t="shared" si="114"/>
        <v>0</v>
      </c>
      <c r="DB26" s="396">
        <f t="shared" si="115"/>
        <v>0</v>
      </c>
      <c r="DC26" s="395">
        <f t="shared" si="116"/>
        <v>0</v>
      </c>
      <c r="DD26" s="396">
        <f t="shared" si="117"/>
        <v>0</v>
      </c>
      <c r="DE26" s="395">
        <f t="shared" si="118"/>
        <v>0</v>
      </c>
      <c r="DF26" s="396">
        <f t="shared" si="119"/>
        <v>0</v>
      </c>
      <c r="DG26" s="395">
        <f t="shared" si="120"/>
        <v>0</v>
      </c>
      <c r="DH26" s="396">
        <f t="shared" si="121"/>
        <v>0</v>
      </c>
      <c r="DI26" s="395">
        <f t="shared" si="122"/>
        <v>0</v>
      </c>
      <c r="DJ26" s="396">
        <f t="shared" si="123"/>
        <v>111</v>
      </c>
      <c r="DK26" s="395">
        <f t="shared" si="124"/>
        <v>114</v>
      </c>
      <c r="DL26" s="396">
        <f t="shared" si="125"/>
        <v>111</v>
      </c>
      <c r="DM26" s="395">
        <f t="shared" si="126"/>
        <v>114</v>
      </c>
      <c r="DN26" s="394">
        <f t="shared" si="127"/>
        <v>0</v>
      </c>
      <c r="DO26" s="395">
        <f t="shared" si="128"/>
        <v>0</v>
      </c>
      <c r="DP26" s="396">
        <f t="shared" si="129"/>
        <v>0</v>
      </c>
      <c r="DQ26" s="395">
        <f t="shared" si="130"/>
        <v>0</v>
      </c>
      <c r="DR26" s="396">
        <f t="shared" si="131"/>
        <v>0</v>
      </c>
      <c r="DS26" s="395">
        <f t="shared" si="132"/>
        <v>0</v>
      </c>
      <c r="DT26" s="396">
        <f t="shared" si="133"/>
        <v>0</v>
      </c>
      <c r="DU26" s="395">
        <f t="shared" si="134"/>
        <v>0</v>
      </c>
      <c r="DV26" s="396">
        <f t="shared" si="135"/>
        <v>0</v>
      </c>
      <c r="DW26" s="395">
        <f t="shared" si="136"/>
        <v>0</v>
      </c>
      <c r="DX26" s="396">
        <f t="shared" si="137"/>
        <v>6146670</v>
      </c>
      <c r="DY26" s="395">
        <f t="shared" si="138"/>
        <v>6251539.2906976733</v>
      </c>
      <c r="DZ26" s="396">
        <f t="shared" si="139"/>
        <v>6146670</v>
      </c>
      <c r="EA26" s="395">
        <f t="shared" si="140"/>
        <v>6251539.2906976733</v>
      </c>
    </row>
    <row r="27" spans="1:131">
      <c r="A27" s="582" t="s">
        <v>28</v>
      </c>
      <c r="B27" s="594" t="s">
        <v>953</v>
      </c>
      <c r="C27" s="595"/>
      <c r="D27" s="479">
        <v>102030</v>
      </c>
      <c r="E27" s="479">
        <v>9</v>
      </c>
      <c r="F27" s="393"/>
      <c r="G27" s="402"/>
      <c r="H27" s="393"/>
      <c r="I27" s="402"/>
      <c r="J27" s="393"/>
      <c r="K27" s="402"/>
      <c r="L27" s="393"/>
      <c r="M27" s="402"/>
      <c r="N27" s="393"/>
      <c r="O27" s="402"/>
      <c r="P27" s="393"/>
      <c r="Q27" s="402"/>
      <c r="R27" s="393"/>
      <c r="S27" s="402"/>
      <c r="T27" s="393"/>
      <c r="U27" s="402"/>
      <c r="V27" s="393"/>
      <c r="W27" s="402"/>
      <c r="X27" s="393"/>
      <c r="Y27" s="402"/>
      <c r="Z27" s="393"/>
      <c r="AA27" s="402"/>
      <c r="AB27" s="393"/>
      <c r="AC27" s="402"/>
      <c r="AD27" s="393"/>
      <c r="AE27" s="402"/>
      <c r="AF27" s="393"/>
      <c r="AG27" s="402"/>
      <c r="AH27" s="393"/>
      <c r="AI27" s="402"/>
      <c r="AJ27" s="393"/>
      <c r="AK27" s="402"/>
      <c r="AL27" s="393"/>
      <c r="AM27" s="402"/>
      <c r="AN27" s="393"/>
      <c r="AO27" s="402"/>
      <c r="AP27" s="393"/>
      <c r="AQ27" s="402"/>
      <c r="AR27" s="393"/>
      <c r="AS27" s="402"/>
      <c r="AT27" s="393">
        <v>83</v>
      </c>
      <c r="AU27" s="402">
        <v>89</v>
      </c>
      <c r="AV27" s="393"/>
      <c r="AW27" s="402"/>
      <c r="AX27" s="393"/>
      <c r="AY27" s="402"/>
      <c r="AZ27" s="393"/>
      <c r="BA27" s="403">
        <v>1</v>
      </c>
      <c r="BB27" s="404"/>
      <c r="BC27" s="402"/>
      <c r="BD27" s="393"/>
      <c r="BE27" s="402"/>
      <c r="BF27" s="393"/>
      <c r="BG27" s="402"/>
      <c r="BH27" s="393"/>
      <c r="BI27" s="402"/>
      <c r="BJ27" s="393"/>
      <c r="BK27" s="402"/>
      <c r="BL27" s="393">
        <v>4610915</v>
      </c>
      <c r="BM27" s="403">
        <v>4867085</v>
      </c>
      <c r="BN27" s="394">
        <f t="shared" si="75"/>
        <v>0</v>
      </c>
      <c r="BO27" s="395">
        <f t="shared" si="76"/>
        <v>0</v>
      </c>
      <c r="BP27" s="396">
        <f t="shared" si="77"/>
        <v>0</v>
      </c>
      <c r="BQ27" s="395">
        <f t="shared" si="78"/>
        <v>0</v>
      </c>
      <c r="BR27" s="396">
        <f t="shared" si="79"/>
        <v>0</v>
      </c>
      <c r="BS27" s="395">
        <f t="shared" si="80"/>
        <v>0</v>
      </c>
      <c r="BT27" s="396">
        <f t="shared" si="81"/>
        <v>0</v>
      </c>
      <c r="BU27" s="395">
        <f t="shared" si="82"/>
        <v>0</v>
      </c>
      <c r="BV27" s="396">
        <f t="shared" si="83"/>
        <v>0</v>
      </c>
      <c r="BW27" s="395">
        <f t="shared" si="84"/>
        <v>0</v>
      </c>
      <c r="BX27" s="396">
        <f t="shared" si="85"/>
        <v>747</v>
      </c>
      <c r="BY27" s="395">
        <f t="shared" si="86"/>
        <v>813</v>
      </c>
      <c r="BZ27" s="394">
        <f t="shared" si="87"/>
        <v>0</v>
      </c>
      <c r="CA27" s="395">
        <f t="shared" si="88"/>
        <v>0</v>
      </c>
      <c r="CB27" s="396">
        <f t="shared" si="89"/>
        <v>0</v>
      </c>
      <c r="CC27" s="395">
        <f t="shared" si="90"/>
        <v>0</v>
      </c>
      <c r="CD27" s="396">
        <f t="shared" si="91"/>
        <v>0</v>
      </c>
      <c r="CE27" s="395">
        <f t="shared" si="92"/>
        <v>0</v>
      </c>
      <c r="CF27" s="396">
        <f t="shared" si="93"/>
        <v>0</v>
      </c>
      <c r="CG27" s="395">
        <f t="shared" si="94"/>
        <v>0</v>
      </c>
      <c r="CH27" s="396">
        <f t="shared" si="95"/>
        <v>0</v>
      </c>
      <c r="CI27" s="395">
        <f t="shared" si="96"/>
        <v>0</v>
      </c>
      <c r="CJ27" s="396">
        <f t="shared" si="97"/>
        <v>6172.5769745649268</v>
      </c>
      <c r="CK27" s="395">
        <f t="shared" si="98"/>
        <v>5986.5744157441577</v>
      </c>
      <c r="CL27" s="394">
        <f t="shared" si="99"/>
        <v>0</v>
      </c>
      <c r="CM27" s="395">
        <f t="shared" si="100"/>
        <v>0</v>
      </c>
      <c r="CN27" s="396">
        <f t="shared" si="101"/>
        <v>0</v>
      </c>
      <c r="CO27" s="395">
        <f t="shared" si="102"/>
        <v>0</v>
      </c>
      <c r="CP27" s="396">
        <f t="shared" si="103"/>
        <v>0</v>
      </c>
      <c r="CQ27" s="395">
        <f t="shared" si="104"/>
        <v>0</v>
      </c>
      <c r="CR27" s="396">
        <f t="shared" si="105"/>
        <v>0</v>
      </c>
      <c r="CS27" s="395">
        <f t="shared" si="106"/>
        <v>0</v>
      </c>
      <c r="CT27" s="396">
        <f t="shared" si="107"/>
        <v>0</v>
      </c>
      <c r="CU27" s="395">
        <f t="shared" si="108"/>
        <v>0</v>
      </c>
      <c r="CV27" s="396">
        <f t="shared" si="109"/>
        <v>55553.192771084345</v>
      </c>
      <c r="CW27" s="395">
        <f t="shared" si="110"/>
        <v>53879.16974169742</v>
      </c>
      <c r="CX27" s="396">
        <f t="shared" si="111"/>
        <v>55553.192771084352</v>
      </c>
      <c r="CY27" s="395">
        <f t="shared" si="112"/>
        <v>53879.16974169742</v>
      </c>
      <c r="CZ27" s="394">
        <f t="shared" si="113"/>
        <v>0</v>
      </c>
      <c r="DA27" s="395">
        <f t="shared" si="114"/>
        <v>0</v>
      </c>
      <c r="DB27" s="396">
        <f t="shared" si="115"/>
        <v>0</v>
      </c>
      <c r="DC27" s="395">
        <f t="shared" si="116"/>
        <v>0</v>
      </c>
      <c r="DD27" s="396">
        <f t="shared" si="117"/>
        <v>0</v>
      </c>
      <c r="DE27" s="395">
        <f t="shared" si="118"/>
        <v>0</v>
      </c>
      <c r="DF27" s="396">
        <f t="shared" si="119"/>
        <v>0</v>
      </c>
      <c r="DG27" s="395">
        <f t="shared" si="120"/>
        <v>0</v>
      </c>
      <c r="DH27" s="396">
        <f t="shared" si="121"/>
        <v>0</v>
      </c>
      <c r="DI27" s="395">
        <f t="shared" si="122"/>
        <v>0</v>
      </c>
      <c r="DJ27" s="396">
        <f t="shared" si="123"/>
        <v>83</v>
      </c>
      <c r="DK27" s="395">
        <f t="shared" si="124"/>
        <v>90</v>
      </c>
      <c r="DL27" s="396">
        <f t="shared" si="125"/>
        <v>83</v>
      </c>
      <c r="DM27" s="395">
        <f t="shared" si="126"/>
        <v>90</v>
      </c>
      <c r="DN27" s="394">
        <f t="shared" si="127"/>
        <v>0</v>
      </c>
      <c r="DO27" s="395">
        <f t="shared" si="128"/>
        <v>0</v>
      </c>
      <c r="DP27" s="396">
        <f t="shared" si="129"/>
        <v>0</v>
      </c>
      <c r="DQ27" s="395">
        <f t="shared" si="130"/>
        <v>0</v>
      </c>
      <c r="DR27" s="396">
        <f t="shared" si="131"/>
        <v>0</v>
      </c>
      <c r="DS27" s="395">
        <f t="shared" si="132"/>
        <v>0</v>
      </c>
      <c r="DT27" s="396">
        <f t="shared" si="133"/>
        <v>0</v>
      </c>
      <c r="DU27" s="395">
        <f t="shared" si="134"/>
        <v>0</v>
      </c>
      <c r="DV27" s="396">
        <f t="shared" si="135"/>
        <v>0</v>
      </c>
      <c r="DW27" s="395">
        <f t="shared" si="136"/>
        <v>0</v>
      </c>
      <c r="DX27" s="396">
        <f t="shared" si="137"/>
        <v>4610915.0000000009</v>
      </c>
      <c r="DY27" s="395">
        <f t="shared" si="138"/>
        <v>4849125.2767527681</v>
      </c>
      <c r="DZ27" s="396">
        <f t="shared" si="139"/>
        <v>4610915.0000000009</v>
      </c>
      <c r="EA27" s="395">
        <f t="shared" si="140"/>
        <v>4849125.2767527681</v>
      </c>
    </row>
    <row r="28" spans="1:131">
      <c r="A28" s="582" t="s">
        <v>28</v>
      </c>
      <c r="B28" s="583" t="s">
        <v>954</v>
      </c>
      <c r="C28" s="482" t="s">
        <v>637</v>
      </c>
      <c r="D28" s="479">
        <v>100760</v>
      </c>
      <c r="E28" s="597">
        <v>10</v>
      </c>
      <c r="F28" s="393"/>
      <c r="G28" s="402"/>
      <c r="H28" s="393"/>
      <c r="I28" s="402"/>
      <c r="J28" s="393"/>
      <c r="K28" s="402"/>
      <c r="L28" s="393"/>
      <c r="M28" s="402"/>
      <c r="N28" s="393"/>
      <c r="O28" s="402"/>
      <c r="P28" s="393"/>
      <c r="Q28" s="402"/>
      <c r="R28" s="393"/>
      <c r="S28" s="402"/>
      <c r="T28" s="393"/>
      <c r="U28" s="402"/>
      <c r="V28" s="393"/>
      <c r="W28" s="402"/>
      <c r="X28" s="393"/>
      <c r="Y28" s="402"/>
      <c r="Z28" s="393"/>
      <c r="AA28" s="402"/>
      <c r="AB28" s="393"/>
      <c r="AC28" s="402"/>
      <c r="AD28" s="393"/>
      <c r="AE28" s="402"/>
      <c r="AF28" s="393"/>
      <c r="AG28" s="402"/>
      <c r="AH28" s="393"/>
      <c r="AI28" s="402"/>
      <c r="AJ28" s="393"/>
      <c r="AK28" s="402"/>
      <c r="AL28" s="393"/>
      <c r="AM28" s="402"/>
      <c r="AN28" s="393"/>
      <c r="AO28" s="402"/>
      <c r="AP28" s="393"/>
      <c r="AQ28" s="402"/>
      <c r="AR28" s="393"/>
      <c r="AS28" s="402"/>
      <c r="AT28" s="393">
        <v>55</v>
      </c>
      <c r="AU28" s="402">
        <v>52</v>
      </c>
      <c r="AV28" s="393"/>
      <c r="AW28" s="402"/>
      <c r="AX28" s="393"/>
      <c r="AY28" s="402"/>
      <c r="AZ28" s="393">
        <v>3</v>
      </c>
      <c r="BA28" s="403">
        <v>4</v>
      </c>
      <c r="BB28" s="404"/>
      <c r="BC28" s="402"/>
      <c r="BD28" s="393"/>
      <c r="BE28" s="402"/>
      <c r="BF28" s="393"/>
      <c r="BG28" s="402"/>
      <c r="BH28" s="393"/>
      <c r="BI28" s="402"/>
      <c r="BJ28" s="393"/>
      <c r="BK28" s="402"/>
      <c r="BL28" s="393">
        <v>3082464</v>
      </c>
      <c r="BM28" s="403">
        <v>3000636</v>
      </c>
      <c r="BN28" s="394">
        <f t="shared" si="75"/>
        <v>0</v>
      </c>
      <c r="BO28" s="395">
        <f t="shared" si="76"/>
        <v>0</v>
      </c>
      <c r="BP28" s="396">
        <f t="shared" si="77"/>
        <v>0</v>
      </c>
      <c r="BQ28" s="395">
        <f t="shared" si="78"/>
        <v>0</v>
      </c>
      <c r="BR28" s="396">
        <f t="shared" si="79"/>
        <v>0</v>
      </c>
      <c r="BS28" s="395">
        <f t="shared" si="80"/>
        <v>0</v>
      </c>
      <c r="BT28" s="396">
        <f t="shared" si="81"/>
        <v>0</v>
      </c>
      <c r="BU28" s="395">
        <f t="shared" si="82"/>
        <v>0</v>
      </c>
      <c r="BV28" s="396">
        <f t="shared" si="83"/>
        <v>0</v>
      </c>
      <c r="BW28" s="395">
        <f t="shared" si="84"/>
        <v>0</v>
      </c>
      <c r="BX28" s="396">
        <f t="shared" si="85"/>
        <v>531</v>
      </c>
      <c r="BY28" s="395">
        <f t="shared" si="86"/>
        <v>516</v>
      </c>
      <c r="BZ28" s="394">
        <f t="shared" si="87"/>
        <v>0</v>
      </c>
      <c r="CA28" s="395">
        <f t="shared" si="88"/>
        <v>0</v>
      </c>
      <c r="CB28" s="396">
        <f t="shared" si="89"/>
        <v>0</v>
      </c>
      <c r="CC28" s="395">
        <f t="shared" si="90"/>
        <v>0</v>
      </c>
      <c r="CD28" s="396">
        <f t="shared" si="91"/>
        <v>0</v>
      </c>
      <c r="CE28" s="395">
        <f t="shared" si="92"/>
        <v>0</v>
      </c>
      <c r="CF28" s="396">
        <f t="shared" si="93"/>
        <v>0</v>
      </c>
      <c r="CG28" s="395">
        <f t="shared" si="94"/>
        <v>0</v>
      </c>
      <c r="CH28" s="396">
        <f t="shared" si="95"/>
        <v>0</v>
      </c>
      <c r="CI28" s="395">
        <f t="shared" si="96"/>
        <v>0</v>
      </c>
      <c r="CJ28" s="396">
        <f t="shared" si="97"/>
        <v>5805.0169491525421</v>
      </c>
      <c r="CK28" s="395">
        <f t="shared" si="98"/>
        <v>5815.1860465116279</v>
      </c>
      <c r="CL28" s="394">
        <f t="shared" si="99"/>
        <v>0</v>
      </c>
      <c r="CM28" s="395">
        <f t="shared" si="100"/>
        <v>0</v>
      </c>
      <c r="CN28" s="396">
        <f t="shared" si="101"/>
        <v>0</v>
      </c>
      <c r="CO28" s="395">
        <f t="shared" si="102"/>
        <v>0</v>
      </c>
      <c r="CP28" s="396">
        <f t="shared" si="103"/>
        <v>0</v>
      </c>
      <c r="CQ28" s="395">
        <f t="shared" si="104"/>
        <v>0</v>
      </c>
      <c r="CR28" s="396">
        <f t="shared" si="105"/>
        <v>0</v>
      </c>
      <c r="CS28" s="395">
        <f t="shared" si="106"/>
        <v>0</v>
      </c>
      <c r="CT28" s="396">
        <f t="shared" si="107"/>
        <v>0</v>
      </c>
      <c r="CU28" s="395">
        <f t="shared" si="108"/>
        <v>0</v>
      </c>
      <c r="CV28" s="396">
        <f t="shared" si="109"/>
        <v>52245.152542372882</v>
      </c>
      <c r="CW28" s="395">
        <f t="shared" si="110"/>
        <v>52336.674418604649</v>
      </c>
      <c r="CX28" s="396">
        <f t="shared" si="111"/>
        <v>52245.152542372882</v>
      </c>
      <c r="CY28" s="395">
        <f t="shared" si="112"/>
        <v>52336.674418604649</v>
      </c>
      <c r="CZ28" s="394">
        <f t="shared" si="113"/>
        <v>0</v>
      </c>
      <c r="DA28" s="395">
        <f t="shared" si="114"/>
        <v>0</v>
      </c>
      <c r="DB28" s="396">
        <f t="shared" si="115"/>
        <v>0</v>
      </c>
      <c r="DC28" s="395">
        <f t="shared" si="116"/>
        <v>0</v>
      </c>
      <c r="DD28" s="396">
        <f t="shared" si="117"/>
        <v>0</v>
      </c>
      <c r="DE28" s="395">
        <f t="shared" si="118"/>
        <v>0</v>
      </c>
      <c r="DF28" s="396">
        <f t="shared" si="119"/>
        <v>0</v>
      </c>
      <c r="DG28" s="395">
        <f t="shared" si="120"/>
        <v>0</v>
      </c>
      <c r="DH28" s="396">
        <f t="shared" si="121"/>
        <v>0</v>
      </c>
      <c r="DI28" s="395">
        <f t="shared" si="122"/>
        <v>0</v>
      </c>
      <c r="DJ28" s="396">
        <f t="shared" si="123"/>
        <v>58</v>
      </c>
      <c r="DK28" s="395">
        <f t="shared" si="124"/>
        <v>56</v>
      </c>
      <c r="DL28" s="396">
        <f t="shared" si="125"/>
        <v>58</v>
      </c>
      <c r="DM28" s="395">
        <f t="shared" si="126"/>
        <v>56</v>
      </c>
      <c r="DN28" s="394">
        <f t="shared" si="127"/>
        <v>0</v>
      </c>
      <c r="DO28" s="395">
        <f t="shared" si="128"/>
        <v>0</v>
      </c>
      <c r="DP28" s="396">
        <f t="shared" si="129"/>
        <v>0</v>
      </c>
      <c r="DQ28" s="395">
        <f t="shared" si="130"/>
        <v>0</v>
      </c>
      <c r="DR28" s="396">
        <f t="shared" si="131"/>
        <v>0</v>
      </c>
      <c r="DS28" s="395">
        <f t="shared" si="132"/>
        <v>0</v>
      </c>
      <c r="DT28" s="396">
        <f t="shared" si="133"/>
        <v>0</v>
      </c>
      <c r="DU28" s="395">
        <f t="shared" si="134"/>
        <v>0</v>
      </c>
      <c r="DV28" s="396">
        <f t="shared" si="135"/>
        <v>0</v>
      </c>
      <c r="DW28" s="395">
        <f t="shared" si="136"/>
        <v>0</v>
      </c>
      <c r="DX28" s="396">
        <f t="shared" si="137"/>
        <v>3030218.8474576273</v>
      </c>
      <c r="DY28" s="395">
        <f t="shared" si="138"/>
        <v>2930853.7674418604</v>
      </c>
      <c r="DZ28" s="396">
        <f t="shared" si="139"/>
        <v>3030218.8474576273</v>
      </c>
      <c r="EA28" s="395">
        <f t="shared" si="140"/>
        <v>2930853.7674418604</v>
      </c>
    </row>
    <row r="29" spans="1:131">
      <c r="A29" s="582" t="s">
        <v>28</v>
      </c>
      <c r="B29" s="583" t="s">
        <v>955</v>
      </c>
      <c r="C29" s="477" t="s">
        <v>588</v>
      </c>
      <c r="D29" s="479">
        <v>101143</v>
      </c>
      <c r="E29" s="487">
        <v>9</v>
      </c>
      <c r="F29" s="393"/>
      <c r="G29" s="402"/>
      <c r="H29" s="393"/>
      <c r="I29" s="402"/>
      <c r="J29" s="393"/>
      <c r="K29" s="402"/>
      <c r="L29" s="393"/>
      <c r="M29" s="402"/>
      <c r="N29" s="393"/>
      <c r="O29" s="402"/>
      <c r="P29" s="393"/>
      <c r="Q29" s="402"/>
      <c r="R29" s="393"/>
      <c r="S29" s="402"/>
      <c r="T29" s="393"/>
      <c r="U29" s="402"/>
      <c r="V29" s="393"/>
      <c r="W29" s="402"/>
      <c r="X29" s="393"/>
      <c r="Y29" s="402"/>
      <c r="Z29" s="393"/>
      <c r="AA29" s="402"/>
      <c r="AB29" s="393"/>
      <c r="AC29" s="402"/>
      <c r="AD29" s="393"/>
      <c r="AE29" s="402"/>
      <c r="AF29" s="393"/>
      <c r="AG29" s="402"/>
      <c r="AH29" s="393"/>
      <c r="AI29" s="402"/>
      <c r="AJ29" s="393"/>
      <c r="AK29" s="402"/>
      <c r="AL29" s="393"/>
      <c r="AM29" s="402"/>
      <c r="AN29" s="393"/>
      <c r="AO29" s="402"/>
      <c r="AP29" s="393"/>
      <c r="AQ29" s="402"/>
      <c r="AR29" s="393"/>
      <c r="AS29" s="402"/>
      <c r="AT29" s="393">
        <v>67</v>
      </c>
      <c r="AU29" s="402">
        <v>57</v>
      </c>
      <c r="AV29" s="393"/>
      <c r="AW29" s="402"/>
      <c r="AX29" s="393"/>
      <c r="AY29" s="402"/>
      <c r="AZ29" s="393">
        <v>2</v>
      </c>
      <c r="BA29" s="403">
        <v>1</v>
      </c>
      <c r="BB29" s="404"/>
      <c r="BC29" s="402"/>
      <c r="BD29" s="393"/>
      <c r="BE29" s="402"/>
      <c r="BF29" s="393"/>
      <c r="BG29" s="402"/>
      <c r="BH29" s="393"/>
      <c r="BI29" s="402"/>
      <c r="BJ29" s="393"/>
      <c r="BK29" s="402"/>
      <c r="BL29" s="393">
        <v>3923144</v>
      </c>
      <c r="BM29" s="403">
        <v>3312082</v>
      </c>
      <c r="BN29" s="394">
        <f t="shared" si="75"/>
        <v>0</v>
      </c>
      <c r="BO29" s="395">
        <f t="shared" si="76"/>
        <v>0</v>
      </c>
      <c r="BP29" s="396">
        <f t="shared" si="77"/>
        <v>0</v>
      </c>
      <c r="BQ29" s="395">
        <f t="shared" si="78"/>
        <v>0</v>
      </c>
      <c r="BR29" s="396">
        <f t="shared" si="79"/>
        <v>0</v>
      </c>
      <c r="BS29" s="395">
        <f t="shared" si="80"/>
        <v>0</v>
      </c>
      <c r="BT29" s="396">
        <f t="shared" si="81"/>
        <v>0</v>
      </c>
      <c r="BU29" s="395">
        <f t="shared" si="82"/>
        <v>0</v>
      </c>
      <c r="BV29" s="396">
        <f t="shared" si="83"/>
        <v>0</v>
      </c>
      <c r="BW29" s="395">
        <f t="shared" si="84"/>
        <v>0</v>
      </c>
      <c r="BX29" s="396">
        <f t="shared" si="85"/>
        <v>627</v>
      </c>
      <c r="BY29" s="395">
        <f t="shared" si="86"/>
        <v>525</v>
      </c>
      <c r="BZ29" s="394">
        <f t="shared" si="87"/>
        <v>0</v>
      </c>
      <c r="CA29" s="395">
        <f t="shared" si="88"/>
        <v>0</v>
      </c>
      <c r="CB29" s="396">
        <f t="shared" si="89"/>
        <v>0</v>
      </c>
      <c r="CC29" s="395">
        <f t="shared" si="90"/>
        <v>0</v>
      </c>
      <c r="CD29" s="396">
        <f t="shared" si="91"/>
        <v>0</v>
      </c>
      <c r="CE29" s="395">
        <f t="shared" si="92"/>
        <v>0</v>
      </c>
      <c r="CF29" s="396">
        <f t="shared" si="93"/>
        <v>0</v>
      </c>
      <c r="CG29" s="395">
        <f t="shared" si="94"/>
        <v>0</v>
      </c>
      <c r="CH29" s="396">
        <f t="shared" si="95"/>
        <v>0</v>
      </c>
      <c r="CI29" s="395">
        <f t="shared" si="96"/>
        <v>0</v>
      </c>
      <c r="CJ29" s="396">
        <f t="shared" si="97"/>
        <v>6257.0079744816585</v>
      </c>
      <c r="CK29" s="395">
        <f t="shared" si="98"/>
        <v>6308.7276190476186</v>
      </c>
      <c r="CL29" s="394">
        <f t="shared" si="99"/>
        <v>0</v>
      </c>
      <c r="CM29" s="395">
        <f t="shared" si="100"/>
        <v>0</v>
      </c>
      <c r="CN29" s="396">
        <f t="shared" si="101"/>
        <v>0</v>
      </c>
      <c r="CO29" s="395">
        <f t="shared" si="102"/>
        <v>0</v>
      </c>
      <c r="CP29" s="396">
        <f t="shared" si="103"/>
        <v>0</v>
      </c>
      <c r="CQ29" s="395">
        <f t="shared" si="104"/>
        <v>0</v>
      </c>
      <c r="CR29" s="396">
        <f t="shared" si="105"/>
        <v>0</v>
      </c>
      <c r="CS29" s="395">
        <f t="shared" si="106"/>
        <v>0</v>
      </c>
      <c r="CT29" s="396">
        <f t="shared" si="107"/>
        <v>0</v>
      </c>
      <c r="CU29" s="395">
        <f t="shared" si="108"/>
        <v>0</v>
      </c>
      <c r="CV29" s="396">
        <f t="shared" si="109"/>
        <v>56313.071770334929</v>
      </c>
      <c r="CW29" s="395">
        <f t="shared" si="110"/>
        <v>56778.548571428568</v>
      </c>
      <c r="CX29" s="396">
        <f t="shared" si="111"/>
        <v>56313.071770334929</v>
      </c>
      <c r="CY29" s="395">
        <f t="shared" si="112"/>
        <v>56778.548571428568</v>
      </c>
      <c r="CZ29" s="394">
        <f t="shared" si="113"/>
        <v>0</v>
      </c>
      <c r="DA29" s="395">
        <f t="shared" si="114"/>
        <v>0</v>
      </c>
      <c r="DB29" s="396">
        <f t="shared" si="115"/>
        <v>0</v>
      </c>
      <c r="DC29" s="395">
        <f t="shared" si="116"/>
        <v>0</v>
      </c>
      <c r="DD29" s="396">
        <f t="shared" si="117"/>
        <v>0</v>
      </c>
      <c r="DE29" s="395">
        <f t="shared" si="118"/>
        <v>0</v>
      </c>
      <c r="DF29" s="396">
        <f t="shared" si="119"/>
        <v>0</v>
      </c>
      <c r="DG29" s="395">
        <f t="shared" si="120"/>
        <v>0</v>
      </c>
      <c r="DH29" s="396">
        <f t="shared" si="121"/>
        <v>0</v>
      </c>
      <c r="DI29" s="395">
        <f t="shared" si="122"/>
        <v>0</v>
      </c>
      <c r="DJ29" s="396">
        <f t="shared" si="123"/>
        <v>69</v>
      </c>
      <c r="DK29" s="395">
        <f t="shared" si="124"/>
        <v>58</v>
      </c>
      <c r="DL29" s="396">
        <f t="shared" si="125"/>
        <v>69</v>
      </c>
      <c r="DM29" s="395">
        <f t="shared" si="126"/>
        <v>58</v>
      </c>
      <c r="DN29" s="394">
        <f t="shared" si="127"/>
        <v>0</v>
      </c>
      <c r="DO29" s="395">
        <f t="shared" si="128"/>
        <v>0</v>
      </c>
      <c r="DP29" s="396">
        <f t="shared" si="129"/>
        <v>0</v>
      </c>
      <c r="DQ29" s="395">
        <f t="shared" si="130"/>
        <v>0</v>
      </c>
      <c r="DR29" s="396">
        <f t="shared" si="131"/>
        <v>0</v>
      </c>
      <c r="DS29" s="395">
        <f t="shared" si="132"/>
        <v>0</v>
      </c>
      <c r="DT29" s="396">
        <f t="shared" si="133"/>
        <v>0</v>
      </c>
      <c r="DU29" s="395">
        <f t="shared" si="134"/>
        <v>0</v>
      </c>
      <c r="DV29" s="396">
        <f t="shared" si="135"/>
        <v>0</v>
      </c>
      <c r="DW29" s="395">
        <f t="shared" si="136"/>
        <v>0</v>
      </c>
      <c r="DX29" s="396">
        <f t="shared" si="137"/>
        <v>3885601.9521531099</v>
      </c>
      <c r="DY29" s="395">
        <f t="shared" si="138"/>
        <v>3293155.8171428568</v>
      </c>
      <c r="DZ29" s="396">
        <f t="shared" si="139"/>
        <v>3885601.9521531099</v>
      </c>
      <c r="EA29" s="395">
        <f t="shared" si="140"/>
        <v>3293155.8171428568</v>
      </c>
    </row>
    <row r="30" spans="1:131">
      <c r="A30" s="582" t="s">
        <v>28</v>
      </c>
      <c r="B30" s="583" t="s">
        <v>956</v>
      </c>
      <c r="C30" s="593"/>
      <c r="D30" s="479">
        <v>101286</v>
      </c>
      <c r="E30" s="479">
        <v>9</v>
      </c>
      <c r="F30" s="393"/>
      <c r="G30" s="402"/>
      <c r="H30" s="393"/>
      <c r="I30" s="402"/>
      <c r="J30" s="393"/>
      <c r="K30" s="402"/>
      <c r="L30" s="393"/>
      <c r="M30" s="402"/>
      <c r="N30" s="393"/>
      <c r="O30" s="402"/>
      <c r="P30" s="393"/>
      <c r="Q30" s="402"/>
      <c r="R30" s="393"/>
      <c r="S30" s="402"/>
      <c r="T30" s="393"/>
      <c r="U30" s="402"/>
      <c r="V30" s="393"/>
      <c r="W30" s="402"/>
      <c r="X30" s="393"/>
      <c r="Y30" s="402"/>
      <c r="Z30" s="393"/>
      <c r="AA30" s="402"/>
      <c r="AB30" s="393"/>
      <c r="AC30" s="402"/>
      <c r="AD30" s="393"/>
      <c r="AE30" s="402"/>
      <c r="AF30" s="393"/>
      <c r="AG30" s="402"/>
      <c r="AH30" s="393"/>
      <c r="AI30" s="402"/>
      <c r="AJ30" s="393"/>
      <c r="AK30" s="402"/>
      <c r="AL30" s="393"/>
      <c r="AM30" s="402"/>
      <c r="AN30" s="393"/>
      <c r="AO30" s="402"/>
      <c r="AP30" s="393"/>
      <c r="AQ30" s="402"/>
      <c r="AR30" s="393"/>
      <c r="AS30" s="402"/>
      <c r="AT30" s="393">
        <v>130</v>
      </c>
      <c r="AU30" s="402">
        <v>131</v>
      </c>
      <c r="AV30" s="393"/>
      <c r="AW30" s="402"/>
      <c r="AX30" s="393"/>
      <c r="AY30" s="402"/>
      <c r="AZ30" s="393">
        <v>0</v>
      </c>
      <c r="BA30" s="403">
        <v>0</v>
      </c>
      <c r="BB30" s="404"/>
      <c r="BC30" s="402"/>
      <c r="BD30" s="393"/>
      <c r="BE30" s="402"/>
      <c r="BF30" s="393"/>
      <c r="BG30" s="402"/>
      <c r="BH30" s="393"/>
      <c r="BI30" s="402"/>
      <c r="BJ30" s="393"/>
      <c r="BK30" s="402"/>
      <c r="BL30" s="393">
        <v>6486477</v>
      </c>
      <c r="BM30" s="403">
        <v>6460030</v>
      </c>
      <c r="BN30" s="394">
        <f t="shared" si="75"/>
        <v>0</v>
      </c>
      <c r="BO30" s="395">
        <f t="shared" si="76"/>
        <v>0</v>
      </c>
      <c r="BP30" s="396">
        <f t="shared" si="77"/>
        <v>0</v>
      </c>
      <c r="BQ30" s="395">
        <f t="shared" si="78"/>
        <v>0</v>
      </c>
      <c r="BR30" s="396">
        <f t="shared" si="79"/>
        <v>0</v>
      </c>
      <c r="BS30" s="395">
        <f t="shared" si="80"/>
        <v>0</v>
      </c>
      <c r="BT30" s="396">
        <f t="shared" si="81"/>
        <v>0</v>
      </c>
      <c r="BU30" s="395">
        <f t="shared" si="82"/>
        <v>0</v>
      </c>
      <c r="BV30" s="396">
        <f t="shared" si="83"/>
        <v>0</v>
      </c>
      <c r="BW30" s="395">
        <f t="shared" si="84"/>
        <v>0</v>
      </c>
      <c r="BX30" s="396">
        <f t="shared" si="85"/>
        <v>1170</v>
      </c>
      <c r="BY30" s="395">
        <f t="shared" si="86"/>
        <v>1179</v>
      </c>
      <c r="BZ30" s="394">
        <f t="shared" si="87"/>
        <v>0</v>
      </c>
      <c r="CA30" s="395">
        <f t="shared" si="88"/>
        <v>0</v>
      </c>
      <c r="CB30" s="396">
        <f t="shared" si="89"/>
        <v>0</v>
      </c>
      <c r="CC30" s="395">
        <f t="shared" si="90"/>
        <v>0</v>
      </c>
      <c r="CD30" s="396">
        <f t="shared" si="91"/>
        <v>0</v>
      </c>
      <c r="CE30" s="395">
        <f t="shared" si="92"/>
        <v>0</v>
      </c>
      <c r="CF30" s="396">
        <f t="shared" si="93"/>
        <v>0</v>
      </c>
      <c r="CG30" s="395">
        <f t="shared" si="94"/>
        <v>0</v>
      </c>
      <c r="CH30" s="396">
        <f t="shared" si="95"/>
        <v>0</v>
      </c>
      <c r="CI30" s="395">
        <f t="shared" si="96"/>
        <v>0</v>
      </c>
      <c r="CJ30" s="396">
        <f t="shared" si="97"/>
        <v>5543.9974358974359</v>
      </c>
      <c r="CK30" s="395">
        <f t="shared" si="98"/>
        <v>5479.2451229855806</v>
      </c>
      <c r="CL30" s="394">
        <f t="shared" si="99"/>
        <v>0</v>
      </c>
      <c r="CM30" s="395">
        <f t="shared" si="100"/>
        <v>0</v>
      </c>
      <c r="CN30" s="396">
        <f t="shared" si="101"/>
        <v>0</v>
      </c>
      <c r="CO30" s="395">
        <f t="shared" si="102"/>
        <v>0</v>
      </c>
      <c r="CP30" s="396">
        <f t="shared" si="103"/>
        <v>0</v>
      </c>
      <c r="CQ30" s="395">
        <f t="shared" si="104"/>
        <v>0</v>
      </c>
      <c r="CR30" s="396">
        <f t="shared" si="105"/>
        <v>0</v>
      </c>
      <c r="CS30" s="395">
        <f t="shared" si="106"/>
        <v>0</v>
      </c>
      <c r="CT30" s="396">
        <f t="shared" si="107"/>
        <v>0</v>
      </c>
      <c r="CU30" s="395">
        <f t="shared" si="108"/>
        <v>0</v>
      </c>
      <c r="CV30" s="396">
        <f t="shared" si="109"/>
        <v>49895.976923076923</v>
      </c>
      <c r="CW30" s="395">
        <f t="shared" si="110"/>
        <v>49313.206106870224</v>
      </c>
      <c r="CX30" s="396">
        <f t="shared" si="111"/>
        <v>49895.976923076923</v>
      </c>
      <c r="CY30" s="395">
        <f t="shared" si="112"/>
        <v>49313.206106870224</v>
      </c>
      <c r="CZ30" s="394">
        <f t="shared" si="113"/>
        <v>0</v>
      </c>
      <c r="DA30" s="395">
        <f t="shared" si="114"/>
        <v>0</v>
      </c>
      <c r="DB30" s="396">
        <f t="shared" si="115"/>
        <v>0</v>
      </c>
      <c r="DC30" s="395">
        <f t="shared" si="116"/>
        <v>0</v>
      </c>
      <c r="DD30" s="396">
        <f t="shared" si="117"/>
        <v>0</v>
      </c>
      <c r="DE30" s="395">
        <f t="shared" si="118"/>
        <v>0</v>
      </c>
      <c r="DF30" s="396">
        <f t="shared" si="119"/>
        <v>0</v>
      </c>
      <c r="DG30" s="395">
        <f t="shared" si="120"/>
        <v>0</v>
      </c>
      <c r="DH30" s="396">
        <f t="shared" si="121"/>
        <v>0</v>
      </c>
      <c r="DI30" s="395">
        <f t="shared" si="122"/>
        <v>0</v>
      </c>
      <c r="DJ30" s="396">
        <f t="shared" si="123"/>
        <v>130</v>
      </c>
      <c r="DK30" s="395">
        <f t="shared" si="124"/>
        <v>131</v>
      </c>
      <c r="DL30" s="396">
        <f t="shared" si="125"/>
        <v>130</v>
      </c>
      <c r="DM30" s="395">
        <f t="shared" si="126"/>
        <v>131</v>
      </c>
      <c r="DN30" s="394">
        <f t="shared" si="127"/>
        <v>0</v>
      </c>
      <c r="DO30" s="395">
        <f t="shared" si="128"/>
        <v>0</v>
      </c>
      <c r="DP30" s="396">
        <f t="shared" si="129"/>
        <v>0</v>
      </c>
      <c r="DQ30" s="395">
        <f t="shared" si="130"/>
        <v>0</v>
      </c>
      <c r="DR30" s="396">
        <f t="shared" si="131"/>
        <v>0</v>
      </c>
      <c r="DS30" s="395">
        <f t="shared" si="132"/>
        <v>0</v>
      </c>
      <c r="DT30" s="396">
        <f t="shared" si="133"/>
        <v>0</v>
      </c>
      <c r="DU30" s="395">
        <f t="shared" si="134"/>
        <v>0</v>
      </c>
      <c r="DV30" s="396">
        <f t="shared" si="135"/>
        <v>0</v>
      </c>
      <c r="DW30" s="395">
        <f t="shared" si="136"/>
        <v>0</v>
      </c>
      <c r="DX30" s="396">
        <f t="shared" si="137"/>
        <v>6486477</v>
      </c>
      <c r="DY30" s="395">
        <f t="shared" si="138"/>
        <v>6460029.9999999991</v>
      </c>
      <c r="DZ30" s="396">
        <f t="shared" si="139"/>
        <v>6486477</v>
      </c>
      <c r="EA30" s="395">
        <f t="shared" si="140"/>
        <v>6460029.9999999991</v>
      </c>
    </row>
    <row r="31" spans="1:131">
      <c r="A31" s="582" t="s">
        <v>28</v>
      </c>
      <c r="B31" s="583" t="s">
        <v>957</v>
      </c>
      <c r="C31" s="593"/>
      <c r="D31" s="479">
        <v>101161</v>
      </c>
      <c r="E31" s="479">
        <v>9</v>
      </c>
      <c r="F31" s="393"/>
      <c r="G31" s="402"/>
      <c r="H31" s="393"/>
      <c r="I31" s="402"/>
      <c r="J31" s="393"/>
      <c r="K31" s="402"/>
      <c r="L31" s="393"/>
      <c r="M31" s="402"/>
      <c r="N31" s="393"/>
      <c r="O31" s="402"/>
      <c r="P31" s="393"/>
      <c r="Q31" s="402"/>
      <c r="R31" s="393"/>
      <c r="S31" s="402"/>
      <c r="T31" s="393"/>
      <c r="U31" s="402"/>
      <c r="V31" s="393"/>
      <c r="W31" s="402"/>
      <c r="X31" s="393"/>
      <c r="Y31" s="402"/>
      <c r="Z31" s="393"/>
      <c r="AA31" s="402"/>
      <c r="AB31" s="393"/>
      <c r="AC31" s="402"/>
      <c r="AD31" s="393"/>
      <c r="AE31" s="402"/>
      <c r="AF31" s="393"/>
      <c r="AG31" s="402"/>
      <c r="AH31" s="393"/>
      <c r="AI31" s="402"/>
      <c r="AJ31" s="393"/>
      <c r="AK31" s="402"/>
      <c r="AL31" s="393"/>
      <c r="AM31" s="402"/>
      <c r="AN31" s="393"/>
      <c r="AO31" s="402"/>
      <c r="AP31" s="393"/>
      <c r="AQ31" s="402"/>
      <c r="AR31" s="393"/>
      <c r="AS31" s="402"/>
      <c r="AT31" s="393">
        <v>65</v>
      </c>
      <c r="AU31" s="402">
        <v>64</v>
      </c>
      <c r="AV31" s="393"/>
      <c r="AW31" s="402"/>
      <c r="AX31" s="393"/>
      <c r="AY31" s="402"/>
      <c r="AZ31" s="393">
        <v>16</v>
      </c>
      <c r="BA31" s="403">
        <v>14</v>
      </c>
      <c r="BB31" s="404"/>
      <c r="BC31" s="402"/>
      <c r="BD31" s="393"/>
      <c r="BE31" s="402"/>
      <c r="BF31" s="393"/>
      <c r="BG31" s="402"/>
      <c r="BH31" s="393"/>
      <c r="BI31" s="402"/>
      <c r="BJ31" s="393"/>
      <c r="BK31" s="402"/>
      <c r="BL31" s="393">
        <v>4751845</v>
      </c>
      <c r="BM31" s="403">
        <v>4552265</v>
      </c>
      <c r="BN31" s="394">
        <f t="shared" si="75"/>
        <v>0</v>
      </c>
      <c r="BO31" s="395">
        <f t="shared" si="76"/>
        <v>0</v>
      </c>
      <c r="BP31" s="396">
        <f t="shared" si="77"/>
        <v>0</v>
      </c>
      <c r="BQ31" s="395">
        <f t="shared" si="78"/>
        <v>0</v>
      </c>
      <c r="BR31" s="396">
        <f t="shared" si="79"/>
        <v>0</v>
      </c>
      <c r="BS31" s="395">
        <f t="shared" si="80"/>
        <v>0</v>
      </c>
      <c r="BT31" s="396">
        <f t="shared" si="81"/>
        <v>0</v>
      </c>
      <c r="BU31" s="395">
        <f t="shared" si="82"/>
        <v>0</v>
      </c>
      <c r="BV31" s="396">
        <f t="shared" si="83"/>
        <v>0</v>
      </c>
      <c r="BW31" s="395">
        <f t="shared" si="84"/>
        <v>0</v>
      </c>
      <c r="BX31" s="396">
        <f t="shared" si="85"/>
        <v>777</v>
      </c>
      <c r="BY31" s="395">
        <f t="shared" si="86"/>
        <v>744</v>
      </c>
      <c r="BZ31" s="394">
        <f t="shared" si="87"/>
        <v>0</v>
      </c>
      <c r="CA31" s="395">
        <f t="shared" si="88"/>
        <v>0</v>
      </c>
      <c r="CB31" s="396">
        <f t="shared" si="89"/>
        <v>0</v>
      </c>
      <c r="CC31" s="395">
        <f t="shared" si="90"/>
        <v>0</v>
      </c>
      <c r="CD31" s="396">
        <f t="shared" si="91"/>
        <v>0</v>
      </c>
      <c r="CE31" s="395">
        <f t="shared" si="92"/>
        <v>0</v>
      </c>
      <c r="CF31" s="396">
        <f t="shared" si="93"/>
        <v>0</v>
      </c>
      <c r="CG31" s="395">
        <f t="shared" si="94"/>
        <v>0</v>
      </c>
      <c r="CH31" s="396">
        <f t="shared" si="95"/>
        <v>0</v>
      </c>
      <c r="CI31" s="395">
        <f t="shared" si="96"/>
        <v>0</v>
      </c>
      <c r="CJ31" s="396">
        <f t="shared" si="97"/>
        <v>6115.6306306306305</v>
      </c>
      <c r="CK31" s="395">
        <f t="shared" si="98"/>
        <v>6118.635752688172</v>
      </c>
      <c r="CL31" s="394">
        <f t="shared" si="99"/>
        <v>0</v>
      </c>
      <c r="CM31" s="395">
        <f t="shared" si="100"/>
        <v>0</v>
      </c>
      <c r="CN31" s="396">
        <f t="shared" si="101"/>
        <v>0</v>
      </c>
      <c r="CO31" s="395">
        <f t="shared" si="102"/>
        <v>0</v>
      </c>
      <c r="CP31" s="396">
        <f t="shared" si="103"/>
        <v>0</v>
      </c>
      <c r="CQ31" s="395">
        <f t="shared" si="104"/>
        <v>0</v>
      </c>
      <c r="CR31" s="396">
        <f t="shared" si="105"/>
        <v>0</v>
      </c>
      <c r="CS31" s="395">
        <f t="shared" si="106"/>
        <v>0</v>
      </c>
      <c r="CT31" s="396">
        <f t="shared" si="107"/>
        <v>0</v>
      </c>
      <c r="CU31" s="395">
        <f t="shared" si="108"/>
        <v>0</v>
      </c>
      <c r="CV31" s="396">
        <f t="shared" si="109"/>
        <v>55040.675675675673</v>
      </c>
      <c r="CW31" s="395">
        <f t="shared" si="110"/>
        <v>55067.721774193546</v>
      </c>
      <c r="CX31" s="396">
        <f t="shared" si="111"/>
        <v>55040.675675675673</v>
      </c>
      <c r="CY31" s="395">
        <f t="shared" si="112"/>
        <v>55067.721774193538</v>
      </c>
      <c r="CZ31" s="394">
        <f t="shared" si="113"/>
        <v>0</v>
      </c>
      <c r="DA31" s="395">
        <f t="shared" si="114"/>
        <v>0</v>
      </c>
      <c r="DB31" s="396">
        <f t="shared" si="115"/>
        <v>0</v>
      </c>
      <c r="DC31" s="395">
        <f t="shared" si="116"/>
        <v>0</v>
      </c>
      <c r="DD31" s="396">
        <f t="shared" si="117"/>
        <v>0</v>
      </c>
      <c r="DE31" s="395">
        <f t="shared" si="118"/>
        <v>0</v>
      </c>
      <c r="DF31" s="396">
        <f t="shared" si="119"/>
        <v>0</v>
      </c>
      <c r="DG31" s="395">
        <f t="shared" si="120"/>
        <v>0</v>
      </c>
      <c r="DH31" s="396">
        <f t="shared" si="121"/>
        <v>0</v>
      </c>
      <c r="DI31" s="395">
        <f t="shared" si="122"/>
        <v>0</v>
      </c>
      <c r="DJ31" s="396">
        <f t="shared" si="123"/>
        <v>81</v>
      </c>
      <c r="DK31" s="395">
        <f t="shared" si="124"/>
        <v>78</v>
      </c>
      <c r="DL31" s="396">
        <f t="shared" si="125"/>
        <v>81</v>
      </c>
      <c r="DM31" s="395">
        <f t="shared" si="126"/>
        <v>78</v>
      </c>
      <c r="DN31" s="394">
        <f t="shared" si="127"/>
        <v>0</v>
      </c>
      <c r="DO31" s="395">
        <f t="shared" si="128"/>
        <v>0</v>
      </c>
      <c r="DP31" s="396">
        <f t="shared" si="129"/>
        <v>0</v>
      </c>
      <c r="DQ31" s="395">
        <f t="shared" si="130"/>
        <v>0</v>
      </c>
      <c r="DR31" s="396">
        <f t="shared" si="131"/>
        <v>0</v>
      </c>
      <c r="DS31" s="395">
        <f t="shared" si="132"/>
        <v>0</v>
      </c>
      <c r="DT31" s="396">
        <f t="shared" si="133"/>
        <v>0</v>
      </c>
      <c r="DU31" s="395">
        <f t="shared" si="134"/>
        <v>0</v>
      </c>
      <c r="DV31" s="396">
        <f t="shared" si="135"/>
        <v>0</v>
      </c>
      <c r="DW31" s="395">
        <f t="shared" si="136"/>
        <v>0</v>
      </c>
      <c r="DX31" s="396">
        <f t="shared" si="137"/>
        <v>4458294.7297297297</v>
      </c>
      <c r="DY31" s="395">
        <f t="shared" si="138"/>
        <v>4295282.2983870963</v>
      </c>
      <c r="DZ31" s="396">
        <f t="shared" si="139"/>
        <v>4458294.7297297297</v>
      </c>
      <c r="EA31" s="395">
        <f t="shared" si="140"/>
        <v>4295282.2983870963</v>
      </c>
    </row>
    <row r="32" spans="1:131">
      <c r="A32" s="582" t="s">
        <v>28</v>
      </c>
      <c r="B32" s="583" t="s">
        <v>958</v>
      </c>
      <c r="C32" s="593"/>
      <c r="D32" s="479">
        <v>101569</v>
      </c>
      <c r="E32" s="479">
        <v>9</v>
      </c>
      <c r="F32" s="393"/>
      <c r="G32" s="402"/>
      <c r="H32" s="393"/>
      <c r="I32" s="402"/>
      <c r="J32" s="393"/>
      <c r="K32" s="402"/>
      <c r="L32" s="393"/>
      <c r="M32" s="402"/>
      <c r="N32" s="393"/>
      <c r="O32" s="402"/>
      <c r="P32" s="393"/>
      <c r="Q32" s="402"/>
      <c r="R32" s="393"/>
      <c r="S32" s="402"/>
      <c r="T32" s="393"/>
      <c r="U32" s="402"/>
      <c r="V32" s="393"/>
      <c r="W32" s="402"/>
      <c r="X32" s="393"/>
      <c r="Y32" s="402"/>
      <c r="Z32" s="393"/>
      <c r="AA32" s="402"/>
      <c r="AB32" s="393"/>
      <c r="AC32" s="402"/>
      <c r="AD32" s="393"/>
      <c r="AE32" s="402"/>
      <c r="AF32" s="393"/>
      <c r="AG32" s="402"/>
      <c r="AH32" s="393"/>
      <c r="AI32" s="402"/>
      <c r="AJ32" s="393"/>
      <c r="AK32" s="402"/>
      <c r="AL32" s="393"/>
      <c r="AM32" s="402"/>
      <c r="AN32" s="393"/>
      <c r="AO32" s="402"/>
      <c r="AP32" s="393"/>
      <c r="AQ32" s="402"/>
      <c r="AR32" s="393"/>
      <c r="AS32" s="402"/>
      <c r="AT32" s="393">
        <v>81</v>
      </c>
      <c r="AU32" s="402">
        <v>78</v>
      </c>
      <c r="AV32" s="393"/>
      <c r="AW32" s="402"/>
      <c r="AX32" s="393"/>
      <c r="AY32" s="402"/>
      <c r="AZ32" s="393"/>
      <c r="BA32" s="403"/>
      <c r="BB32" s="404"/>
      <c r="BC32" s="402"/>
      <c r="BD32" s="393"/>
      <c r="BE32" s="402"/>
      <c r="BF32" s="393"/>
      <c r="BG32" s="402"/>
      <c r="BH32" s="393"/>
      <c r="BI32" s="402"/>
      <c r="BJ32" s="393"/>
      <c r="BK32" s="402"/>
      <c r="BL32" s="393">
        <v>4377831</v>
      </c>
      <c r="BM32" s="403">
        <v>4106190</v>
      </c>
      <c r="BN32" s="394">
        <f t="shared" si="75"/>
        <v>0</v>
      </c>
      <c r="BO32" s="395">
        <f t="shared" si="76"/>
        <v>0</v>
      </c>
      <c r="BP32" s="396">
        <f t="shared" si="77"/>
        <v>0</v>
      </c>
      <c r="BQ32" s="395">
        <f t="shared" si="78"/>
        <v>0</v>
      </c>
      <c r="BR32" s="396">
        <f t="shared" si="79"/>
        <v>0</v>
      </c>
      <c r="BS32" s="395">
        <f t="shared" si="80"/>
        <v>0</v>
      </c>
      <c r="BT32" s="396">
        <f t="shared" si="81"/>
        <v>0</v>
      </c>
      <c r="BU32" s="395">
        <f t="shared" si="82"/>
        <v>0</v>
      </c>
      <c r="BV32" s="396">
        <f t="shared" si="83"/>
        <v>0</v>
      </c>
      <c r="BW32" s="395">
        <f t="shared" si="84"/>
        <v>0</v>
      </c>
      <c r="BX32" s="396">
        <f t="shared" si="85"/>
        <v>729</v>
      </c>
      <c r="BY32" s="395">
        <f t="shared" si="86"/>
        <v>702</v>
      </c>
      <c r="BZ32" s="394">
        <f t="shared" si="87"/>
        <v>0</v>
      </c>
      <c r="CA32" s="395">
        <f t="shared" si="88"/>
        <v>0</v>
      </c>
      <c r="CB32" s="396">
        <f t="shared" si="89"/>
        <v>0</v>
      </c>
      <c r="CC32" s="395">
        <f t="shared" si="90"/>
        <v>0</v>
      </c>
      <c r="CD32" s="396">
        <f t="shared" si="91"/>
        <v>0</v>
      </c>
      <c r="CE32" s="395">
        <f t="shared" si="92"/>
        <v>0</v>
      </c>
      <c r="CF32" s="396">
        <f t="shared" si="93"/>
        <v>0</v>
      </c>
      <c r="CG32" s="395">
        <f t="shared" si="94"/>
        <v>0</v>
      </c>
      <c r="CH32" s="396">
        <f t="shared" si="95"/>
        <v>0</v>
      </c>
      <c r="CI32" s="395">
        <f t="shared" si="96"/>
        <v>0</v>
      </c>
      <c r="CJ32" s="396">
        <f t="shared" si="97"/>
        <v>6005.2551440329216</v>
      </c>
      <c r="CK32" s="395">
        <f t="shared" si="98"/>
        <v>5849.2735042735039</v>
      </c>
      <c r="CL32" s="394">
        <f t="shared" si="99"/>
        <v>0</v>
      </c>
      <c r="CM32" s="395">
        <f t="shared" si="100"/>
        <v>0</v>
      </c>
      <c r="CN32" s="396">
        <f t="shared" si="101"/>
        <v>0</v>
      </c>
      <c r="CO32" s="395">
        <f t="shared" si="102"/>
        <v>0</v>
      </c>
      <c r="CP32" s="396">
        <f t="shared" si="103"/>
        <v>0</v>
      </c>
      <c r="CQ32" s="395">
        <f t="shared" si="104"/>
        <v>0</v>
      </c>
      <c r="CR32" s="396">
        <f t="shared" si="105"/>
        <v>0</v>
      </c>
      <c r="CS32" s="395">
        <f t="shared" si="106"/>
        <v>0</v>
      </c>
      <c r="CT32" s="396">
        <f t="shared" si="107"/>
        <v>0</v>
      </c>
      <c r="CU32" s="395">
        <f t="shared" si="108"/>
        <v>0</v>
      </c>
      <c r="CV32" s="396">
        <f t="shared" si="109"/>
        <v>54047.296296296292</v>
      </c>
      <c r="CW32" s="395">
        <f t="shared" si="110"/>
        <v>52643.461538461532</v>
      </c>
      <c r="CX32" s="396">
        <f t="shared" si="111"/>
        <v>54047.296296296299</v>
      </c>
      <c r="CY32" s="395">
        <f t="shared" si="112"/>
        <v>52643.461538461532</v>
      </c>
      <c r="CZ32" s="394">
        <f t="shared" si="113"/>
        <v>0</v>
      </c>
      <c r="DA32" s="395">
        <f t="shared" si="114"/>
        <v>0</v>
      </c>
      <c r="DB32" s="396">
        <f t="shared" si="115"/>
        <v>0</v>
      </c>
      <c r="DC32" s="395">
        <f t="shared" si="116"/>
        <v>0</v>
      </c>
      <c r="DD32" s="396">
        <f t="shared" si="117"/>
        <v>0</v>
      </c>
      <c r="DE32" s="395">
        <f t="shared" si="118"/>
        <v>0</v>
      </c>
      <c r="DF32" s="396">
        <f t="shared" si="119"/>
        <v>0</v>
      </c>
      <c r="DG32" s="395">
        <f t="shared" si="120"/>
        <v>0</v>
      </c>
      <c r="DH32" s="396">
        <f t="shared" si="121"/>
        <v>0</v>
      </c>
      <c r="DI32" s="395">
        <f t="shared" si="122"/>
        <v>0</v>
      </c>
      <c r="DJ32" s="396">
        <f t="shared" si="123"/>
        <v>81</v>
      </c>
      <c r="DK32" s="395">
        <f t="shared" si="124"/>
        <v>78</v>
      </c>
      <c r="DL32" s="396">
        <f t="shared" si="125"/>
        <v>81</v>
      </c>
      <c r="DM32" s="395">
        <f t="shared" si="126"/>
        <v>78</v>
      </c>
      <c r="DN32" s="394">
        <f t="shared" si="127"/>
        <v>0</v>
      </c>
      <c r="DO32" s="395">
        <f t="shared" si="128"/>
        <v>0</v>
      </c>
      <c r="DP32" s="396">
        <f t="shared" si="129"/>
        <v>0</v>
      </c>
      <c r="DQ32" s="395">
        <f t="shared" si="130"/>
        <v>0</v>
      </c>
      <c r="DR32" s="396">
        <f t="shared" si="131"/>
        <v>0</v>
      </c>
      <c r="DS32" s="395">
        <f t="shared" si="132"/>
        <v>0</v>
      </c>
      <c r="DT32" s="396">
        <f t="shared" si="133"/>
        <v>0</v>
      </c>
      <c r="DU32" s="395">
        <f t="shared" si="134"/>
        <v>0</v>
      </c>
      <c r="DV32" s="396">
        <f t="shared" si="135"/>
        <v>0</v>
      </c>
      <c r="DW32" s="395">
        <f t="shared" si="136"/>
        <v>0</v>
      </c>
      <c r="DX32" s="396">
        <f t="shared" si="137"/>
        <v>4377831</v>
      </c>
      <c r="DY32" s="395">
        <f t="shared" si="138"/>
        <v>4106189.9999999995</v>
      </c>
      <c r="DZ32" s="396">
        <f t="shared" si="139"/>
        <v>4377831</v>
      </c>
      <c r="EA32" s="395">
        <f t="shared" si="140"/>
        <v>4106189.9999999995</v>
      </c>
    </row>
    <row r="33" spans="1:131">
      <c r="A33" s="582" t="s">
        <v>28</v>
      </c>
      <c r="B33" s="594" t="s">
        <v>959</v>
      </c>
      <c r="C33" s="595"/>
      <c r="D33" s="487">
        <v>101897</v>
      </c>
      <c r="E33" s="487">
        <v>9</v>
      </c>
      <c r="F33" s="393"/>
      <c r="G33" s="402"/>
      <c r="H33" s="393"/>
      <c r="I33" s="402"/>
      <c r="J33" s="393"/>
      <c r="K33" s="402"/>
      <c r="L33" s="393"/>
      <c r="M33" s="402"/>
      <c r="N33" s="393"/>
      <c r="O33" s="402"/>
      <c r="P33" s="393"/>
      <c r="Q33" s="402"/>
      <c r="R33" s="393"/>
      <c r="S33" s="402"/>
      <c r="T33" s="393"/>
      <c r="U33" s="402"/>
      <c r="V33" s="393"/>
      <c r="W33" s="402"/>
      <c r="X33" s="393"/>
      <c r="Y33" s="402"/>
      <c r="Z33" s="393"/>
      <c r="AA33" s="402"/>
      <c r="AB33" s="393"/>
      <c r="AC33" s="402"/>
      <c r="AD33" s="393"/>
      <c r="AE33" s="402"/>
      <c r="AF33" s="393"/>
      <c r="AG33" s="402"/>
      <c r="AH33" s="393"/>
      <c r="AI33" s="402"/>
      <c r="AJ33" s="393"/>
      <c r="AK33" s="402"/>
      <c r="AL33" s="393"/>
      <c r="AM33" s="402"/>
      <c r="AN33" s="393"/>
      <c r="AO33" s="402"/>
      <c r="AP33" s="393"/>
      <c r="AQ33" s="402"/>
      <c r="AR33" s="393"/>
      <c r="AS33" s="402"/>
      <c r="AT33" s="393">
        <v>50</v>
      </c>
      <c r="AU33" s="402">
        <v>46</v>
      </c>
      <c r="AV33" s="393"/>
      <c r="AW33" s="402"/>
      <c r="AX33" s="393"/>
      <c r="AY33" s="402"/>
      <c r="AZ33" s="393">
        <v>8</v>
      </c>
      <c r="BA33" s="403">
        <v>10</v>
      </c>
      <c r="BB33" s="404"/>
      <c r="BC33" s="402"/>
      <c r="BD33" s="393"/>
      <c r="BE33" s="402"/>
      <c r="BF33" s="393"/>
      <c r="BG33" s="402"/>
      <c r="BH33" s="393"/>
      <c r="BI33" s="402"/>
      <c r="BJ33" s="393"/>
      <c r="BK33" s="402"/>
      <c r="BL33" s="393">
        <v>3330262</v>
      </c>
      <c r="BM33" s="403">
        <v>3218406</v>
      </c>
      <c r="BN33" s="394">
        <f t="shared" si="75"/>
        <v>0</v>
      </c>
      <c r="BO33" s="395">
        <f t="shared" si="76"/>
        <v>0</v>
      </c>
      <c r="BP33" s="396">
        <f t="shared" si="77"/>
        <v>0</v>
      </c>
      <c r="BQ33" s="395">
        <f t="shared" si="78"/>
        <v>0</v>
      </c>
      <c r="BR33" s="396">
        <f t="shared" si="79"/>
        <v>0</v>
      </c>
      <c r="BS33" s="395">
        <f t="shared" si="80"/>
        <v>0</v>
      </c>
      <c r="BT33" s="396">
        <f t="shared" si="81"/>
        <v>0</v>
      </c>
      <c r="BU33" s="395">
        <f t="shared" si="82"/>
        <v>0</v>
      </c>
      <c r="BV33" s="396">
        <f t="shared" si="83"/>
        <v>0</v>
      </c>
      <c r="BW33" s="395">
        <f t="shared" si="84"/>
        <v>0</v>
      </c>
      <c r="BX33" s="396">
        <f t="shared" si="85"/>
        <v>546</v>
      </c>
      <c r="BY33" s="395">
        <f t="shared" si="86"/>
        <v>534</v>
      </c>
      <c r="BZ33" s="394">
        <f t="shared" si="87"/>
        <v>0</v>
      </c>
      <c r="CA33" s="395">
        <f t="shared" si="88"/>
        <v>0</v>
      </c>
      <c r="CB33" s="396">
        <f t="shared" si="89"/>
        <v>0</v>
      </c>
      <c r="CC33" s="395">
        <f t="shared" si="90"/>
        <v>0</v>
      </c>
      <c r="CD33" s="396">
        <f t="shared" si="91"/>
        <v>0</v>
      </c>
      <c r="CE33" s="395">
        <f t="shared" si="92"/>
        <v>0</v>
      </c>
      <c r="CF33" s="396">
        <f t="shared" si="93"/>
        <v>0</v>
      </c>
      <c r="CG33" s="395">
        <f t="shared" si="94"/>
        <v>0</v>
      </c>
      <c r="CH33" s="396">
        <f t="shared" si="95"/>
        <v>0</v>
      </c>
      <c r="CI33" s="395">
        <f t="shared" si="96"/>
        <v>0</v>
      </c>
      <c r="CJ33" s="396">
        <f t="shared" si="97"/>
        <v>6099.3809523809523</v>
      </c>
      <c r="CK33" s="395">
        <f t="shared" si="98"/>
        <v>6026.9775280898875</v>
      </c>
      <c r="CL33" s="394">
        <f t="shared" si="99"/>
        <v>0</v>
      </c>
      <c r="CM33" s="395">
        <f t="shared" si="100"/>
        <v>0</v>
      </c>
      <c r="CN33" s="396">
        <f t="shared" si="101"/>
        <v>0</v>
      </c>
      <c r="CO33" s="395">
        <f t="shared" si="102"/>
        <v>0</v>
      </c>
      <c r="CP33" s="396">
        <f t="shared" si="103"/>
        <v>0</v>
      </c>
      <c r="CQ33" s="395">
        <f t="shared" si="104"/>
        <v>0</v>
      </c>
      <c r="CR33" s="396">
        <f t="shared" si="105"/>
        <v>0</v>
      </c>
      <c r="CS33" s="395">
        <f t="shared" si="106"/>
        <v>0</v>
      </c>
      <c r="CT33" s="396">
        <f t="shared" si="107"/>
        <v>0</v>
      </c>
      <c r="CU33" s="395">
        <f t="shared" si="108"/>
        <v>0</v>
      </c>
      <c r="CV33" s="396">
        <f t="shared" si="109"/>
        <v>54894.428571428572</v>
      </c>
      <c r="CW33" s="395">
        <f t="shared" si="110"/>
        <v>54242.79775280899</v>
      </c>
      <c r="CX33" s="396">
        <f t="shared" si="111"/>
        <v>54894.428571428572</v>
      </c>
      <c r="CY33" s="395">
        <f t="shared" si="112"/>
        <v>54242.79775280899</v>
      </c>
      <c r="CZ33" s="394">
        <f t="shared" si="113"/>
        <v>0</v>
      </c>
      <c r="DA33" s="395">
        <f t="shared" si="114"/>
        <v>0</v>
      </c>
      <c r="DB33" s="396">
        <f t="shared" si="115"/>
        <v>0</v>
      </c>
      <c r="DC33" s="395">
        <f t="shared" si="116"/>
        <v>0</v>
      </c>
      <c r="DD33" s="396">
        <f t="shared" si="117"/>
        <v>0</v>
      </c>
      <c r="DE33" s="395">
        <f t="shared" si="118"/>
        <v>0</v>
      </c>
      <c r="DF33" s="396">
        <f t="shared" si="119"/>
        <v>0</v>
      </c>
      <c r="DG33" s="395">
        <f t="shared" si="120"/>
        <v>0</v>
      </c>
      <c r="DH33" s="396">
        <f t="shared" si="121"/>
        <v>0</v>
      </c>
      <c r="DI33" s="395">
        <f t="shared" si="122"/>
        <v>0</v>
      </c>
      <c r="DJ33" s="396">
        <f t="shared" si="123"/>
        <v>58</v>
      </c>
      <c r="DK33" s="395">
        <f t="shared" si="124"/>
        <v>56</v>
      </c>
      <c r="DL33" s="396">
        <f t="shared" si="125"/>
        <v>58</v>
      </c>
      <c r="DM33" s="395">
        <f t="shared" si="126"/>
        <v>56</v>
      </c>
      <c r="DN33" s="394">
        <f t="shared" si="127"/>
        <v>0</v>
      </c>
      <c r="DO33" s="395">
        <f t="shared" si="128"/>
        <v>0</v>
      </c>
      <c r="DP33" s="396">
        <f t="shared" si="129"/>
        <v>0</v>
      </c>
      <c r="DQ33" s="395">
        <f t="shared" si="130"/>
        <v>0</v>
      </c>
      <c r="DR33" s="396">
        <f t="shared" si="131"/>
        <v>0</v>
      </c>
      <c r="DS33" s="395">
        <f t="shared" si="132"/>
        <v>0</v>
      </c>
      <c r="DT33" s="396">
        <f t="shared" si="133"/>
        <v>0</v>
      </c>
      <c r="DU33" s="395">
        <f t="shared" si="134"/>
        <v>0</v>
      </c>
      <c r="DV33" s="396">
        <f t="shared" si="135"/>
        <v>0</v>
      </c>
      <c r="DW33" s="395">
        <f t="shared" si="136"/>
        <v>0</v>
      </c>
      <c r="DX33" s="396">
        <f t="shared" si="137"/>
        <v>3183876.8571428573</v>
      </c>
      <c r="DY33" s="395">
        <f t="shared" si="138"/>
        <v>3037596.6741573033</v>
      </c>
      <c r="DZ33" s="396">
        <f t="shared" si="139"/>
        <v>3183876.8571428573</v>
      </c>
      <c r="EA33" s="395">
        <f t="shared" si="140"/>
        <v>3037596.6741573033</v>
      </c>
    </row>
    <row r="34" spans="1:131">
      <c r="A34" s="582" t="s">
        <v>28</v>
      </c>
      <c r="B34" s="583" t="s">
        <v>960</v>
      </c>
      <c r="C34" s="593"/>
      <c r="D34" s="479">
        <v>101736</v>
      </c>
      <c r="E34" s="479">
        <v>9</v>
      </c>
      <c r="F34" s="393"/>
      <c r="G34" s="402"/>
      <c r="H34" s="393"/>
      <c r="I34" s="402"/>
      <c r="J34" s="393"/>
      <c r="K34" s="402"/>
      <c r="L34" s="393"/>
      <c r="M34" s="402"/>
      <c r="N34" s="393"/>
      <c r="O34" s="402"/>
      <c r="P34" s="393"/>
      <c r="Q34" s="402"/>
      <c r="R34" s="393"/>
      <c r="S34" s="402"/>
      <c r="T34" s="393"/>
      <c r="U34" s="402"/>
      <c r="V34" s="393"/>
      <c r="W34" s="402"/>
      <c r="X34" s="393"/>
      <c r="Y34" s="402"/>
      <c r="Z34" s="393"/>
      <c r="AA34" s="402"/>
      <c r="AB34" s="393"/>
      <c r="AC34" s="402"/>
      <c r="AD34" s="393"/>
      <c r="AE34" s="402"/>
      <c r="AF34" s="393"/>
      <c r="AG34" s="402"/>
      <c r="AH34" s="393"/>
      <c r="AI34" s="402"/>
      <c r="AJ34" s="393"/>
      <c r="AK34" s="402"/>
      <c r="AL34" s="393"/>
      <c r="AM34" s="402"/>
      <c r="AN34" s="393"/>
      <c r="AO34" s="402"/>
      <c r="AP34" s="393"/>
      <c r="AQ34" s="402"/>
      <c r="AR34" s="393"/>
      <c r="AS34" s="402"/>
      <c r="AT34" s="393">
        <v>73</v>
      </c>
      <c r="AU34" s="402">
        <v>67</v>
      </c>
      <c r="AV34" s="393"/>
      <c r="AW34" s="402"/>
      <c r="AX34" s="393"/>
      <c r="AY34" s="402"/>
      <c r="AZ34" s="393">
        <v>2</v>
      </c>
      <c r="BA34" s="403"/>
      <c r="BB34" s="404"/>
      <c r="BC34" s="402"/>
      <c r="BD34" s="393"/>
      <c r="BE34" s="402"/>
      <c r="BF34" s="393"/>
      <c r="BG34" s="402"/>
      <c r="BH34" s="393"/>
      <c r="BI34" s="402"/>
      <c r="BJ34" s="393"/>
      <c r="BK34" s="402"/>
      <c r="BL34" s="393">
        <v>4123332</v>
      </c>
      <c r="BM34" s="403">
        <v>3697484</v>
      </c>
      <c r="BN34" s="394">
        <f t="shared" si="75"/>
        <v>0</v>
      </c>
      <c r="BO34" s="395">
        <f t="shared" si="76"/>
        <v>0</v>
      </c>
      <c r="BP34" s="396">
        <f t="shared" si="77"/>
        <v>0</v>
      </c>
      <c r="BQ34" s="395">
        <f t="shared" si="78"/>
        <v>0</v>
      </c>
      <c r="BR34" s="396">
        <f t="shared" si="79"/>
        <v>0</v>
      </c>
      <c r="BS34" s="395">
        <f t="shared" si="80"/>
        <v>0</v>
      </c>
      <c r="BT34" s="396">
        <f t="shared" si="81"/>
        <v>0</v>
      </c>
      <c r="BU34" s="395">
        <f t="shared" si="82"/>
        <v>0</v>
      </c>
      <c r="BV34" s="396">
        <f t="shared" si="83"/>
        <v>0</v>
      </c>
      <c r="BW34" s="395">
        <f t="shared" si="84"/>
        <v>0</v>
      </c>
      <c r="BX34" s="396">
        <f t="shared" si="85"/>
        <v>681</v>
      </c>
      <c r="BY34" s="395">
        <f t="shared" si="86"/>
        <v>603</v>
      </c>
      <c r="BZ34" s="394">
        <f t="shared" si="87"/>
        <v>0</v>
      </c>
      <c r="CA34" s="395">
        <f t="shared" si="88"/>
        <v>0</v>
      </c>
      <c r="CB34" s="396">
        <f t="shared" si="89"/>
        <v>0</v>
      </c>
      <c r="CC34" s="395">
        <f t="shared" si="90"/>
        <v>0</v>
      </c>
      <c r="CD34" s="396">
        <f t="shared" si="91"/>
        <v>0</v>
      </c>
      <c r="CE34" s="395">
        <f t="shared" si="92"/>
        <v>0</v>
      </c>
      <c r="CF34" s="396">
        <f t="shared" si="93"/>
        <v>0</v>
      </c>
      <c r="CG34" s="395">
        <f t="shared" si="94"/>
        <v>0</v>
      </c>
      <c r="CH34" s="396">
        <f t="shared" si="95"/>
        <v>0</v>
      </c>
      <c r="CI34" s="395">
        <f t="shared" si="96"/>
        <v>0</v>
      </c>
      <c r="CJ34" s="396">
        <f t="shared" si="97"/>
        <v>6054.8193832599118</v>
      </c>
      <c r="CK34" s="395">
        <f t="shared" si="98"/>
        <v>6131.8142620232175</v>
      </c>
      <c r="CL34" s="394">
        <f t="shared" si="99"/>
        <v>0</v>
      </c>
      <c r="CM34" s="395">
        <f t="shared" si="100"/>
        <v>0</v>
      </c>
      <c r="CN34" s="396">
        <f t="shared" si="101"/>
        <v>0</v>
      </c>
      <c r="CO34" s="395">
        <f t="shared" si="102"/>
        <v>0</v>
      </c>
      <c r="CP34" s="396">
        <f t="shared" si="103"/>
        <v>0</v>
      </c>
      <c r="CQ34" s="395">
        <f t="shared" si="104"/>
        <v>0</v>
      </c>
      <c r="CR34" s="396">
        <f t="shared" si="105"/>
        <v>0</v>
      </c>
      <c r="CS34" s="395">
        <f t="shared" si="106"/>
        <v>0</v>
      </c>
      <c r="CT34" s="396">
        <f t="shared" si="107"/>
        <v>0</v>
      </c>
      <c r="CU34" s="395">
        <f t="shared" si="108"/>
        <v>0</v>
      </c>
      <c r="CV34" s="396">
        <f t="shared" si="109"/>
        <v>54493.374449339208</v>
      </c>
      <c r="CW34" s="395">
        <f t="shared" si="110"/>
        <v>55186.328358208957</v>
      </c>
      <c r="CX34" s="396">
        <f t="shared" si="111"/>
        <v>54493.374449339208</v>
      </c>
      <c r="CY34" s="395">
        <f t="shared" si="112"/>
        <v>55186.328358208957</v>
      </c>
      <c r="CZ34" s="394">
        <f t="shared" si="113"/>
        <v>0</v>
      </c>
      <c r="DA34" s="395">
        <f t="shared" si="114"/>
        <v>0</v>
      </c>
      <c r="DB34" s="396">
        <f t="shared" si="115"/>
        <v>0</v>
      </c>
      <c r="DC34" s="395">
        <f t="shared" si="116"/>
        <v>0</v>
      </c>
      <c r="DD34" s="396">
        <f t="shared" si="117"/>
        <v>0</v>
      </c>
      <c r="DE34" s="395">
        <f t="shared" si="118"/>
        <v>0</v>
      </c>
      <c r="DF34" s="396">
        <f t="shared" si="119"/>
        <v>0</v>
      </c>
      <c r="DG34" s="395">
        <f t="shared" si="120"/>
        <v>0</v>
      </c>
      <c r="DH34" s="396">
        <f t="shared" si="121"/>
        <v>0</v>
      </c>
      <c r="DI34" s="395">
        <f t="shared" si="122"/>
        <v>0</v>
      </c>
      <c r="DJ34" s="396">
        <f t="shared" si="123"/>
        <v>75</v>
      </c>
      <c r="DK34" s="395">
        <f t="shared" si="124"/>
        <v>67</v>
      </c>
      <c r="DL34" s="396">
        <f t="shared" si="125"/>
        <v>75</v>
      </c>
      <c r="DM34" s="395">
        <f t="shared" si="126"/>
        <v>67</v>
      </c>
      <c r="DN34" s="394">
        <f t="shared" si="127"/>
        <v>0</v>
      </c>
      <c r="DO34" s="395">
        <f t="shared" si="128"/>
        <v>0</v>
      </c>
      <c r="DP34" s="396">
        <f t="shared" si="129"/>
        <v>0</v>
      </c>
      <c r="DQ34" s="395">
        <f t="shared" si="130"/>
        <v>0</v>
      </c>
      <c r="DR34" s="396">
        <f t="shared" si="131"/>
        <v>0</v>
      </c>
      <c r="DS34" s="395">
        <f t="shared" si="132"/>
        <v>0</v>
      </c>
      <c r="DT34" s="396">
        <f t="shared" si="133"/>
        <v>0</v>
      </c>
      <c r="DU34" s="395">
        <f t="shared" si="134"/>
        <v>0</v>
      </c>
      <c r="DV34" s="396">
        <f t="shared" si="135"/>
        <v>0</v>
      </c>
      <c r="DW34" s="395">
        <f t="shared" si="136"/>
        <v>0</v>
      </c>
      <c r="DX34" s="396">
        <f t="shared" si="137"/>
        <v>4087003.0837004404</v>
      </c>
      <c r="DY34" s="395">
        <f t="shared" si="138"/>
        <v>3697484</v>
      </c>
      <c r="DZ34" s="396">
        <f t="shared" si="139"/>
        <v>4087003.0837004404</v>
      </c>
      <c r="EA34" s="395">
        <f t="shared" si="140"/>
        <v>3697484</v>
      </c>
    </row>
    <row r="35" spans="1:131">
      <c r="A35" s="582" t="s">
        <v>28</v>
      </c>
      <c r="B35" s="583" t="s">
        <v>961</v>
      </c>
      <c r="C35" s="589"/>
      <c r="D35" s="479">
        <v>102067</v>
      </c>
      <c r="E35" s="479">
        <v>9</v>
      </c>
      <c r="F35" s="393"/>
      <c r="G35" s="402"/>
      <c r="H35" s="393"/>
      <c r="I35" s="402"/>
      <c r="J35" s="393"/>
      <c r="K35" s="402"/>
      <c r="L35" s="393"/>
      <c r="M35" s="402"/>
      <c r="N35" s="393"/>
      <c r="O35" s="402"/>
      <c r="P35" s="393"/>
      <c r="Q35" s="402"/>
      <c r="R35" s="393"/>
      <c r="S35" s="402"/>
      <c r="T35" s="393"/>
      <c r="U35" s="402"/>
      <c r="V35" s="393"/>
      <c r="W35" s="402"/>
      <c r="X35" s="393"/>
      <c r="Y35" s="402"/>
      <c r="Z35" s="393"/>
      <c r="AA35" s="402"/>
      <c r="AB35" s="393"/>
      <c r="AC35" s="402"/>
      <c r="AD35" s="393"/>
      <c r="AE35" s="402"/>
      <c r="AF35" s="393"/>
      <c r="AG35" s="402"/>
      <c r="AH35" s="393"/>
      <c r="AI35" s="402"/>
      <c r="AJ35" s="393"/>
      <c r="AK35" s="402"/>
      <c r="AL35" s="393"/>
      <c r="AM35" s="402"/>
      <c r="AN35" s="393"/>
      <c r="AO35" s="402"/>
      <c r="AP35" s="393"/>
      <c r="AQ35" s="402"/>
      <c r="AR35" s="393"/>
      <c r="AS35" s="402"/>
      <c r="AT35" s="393"/>
      <c r="AU35" s="402">
        <v>51</v>
      </c>
      <c r="AV35" s="393"/>
      <c r="AW35" s="402"/>
      <c r="AX35" s="393"/>
      <c r="AY35" s="402"/>
      <c r="AZ35" s="393">
        <v>92</v>
      </c>
      <c r="BA35" s="403">
        <v>42</v>
      </c>
      <c r="BB35" s="404"/>
      <c r="BC35" s="402"/>
      <c r="BD35" s="393"/>
      <c r="BE35" s="402"/>
      <c r="BF35" s="393"/>
      <c r="BG35" s="402"/>
      <c r="BH35" s="393"/>
      <c r="BI35" s="402"/>
      <c r="BJ35" s="393"/>
      <c r="BK35" s="402"/>
      <c r="BL35" s="393">
        <v>5060676</v>
      </c>
      <c r="BM35" s="403">
        <v>5141834</v>
      </c>
      <c r="BN35" s="394">
        <f t="shared" si="75"/>
        <v>0</v>
      </c>
      <c r="BO35" s="395">
        <f t="shared" si="76"/>
        <v>0</v>
      </c>
      <c r="BP35" s="396">
        <f t="shared" si="77"/>
        <v>0</v>
      </c>
      <c r="BQ35" s="395">
        <f t="shared" si="78"/>
        <v>0</v>
      </c>
      <c r="BR35" s="396">
        <f t="shared" si="79"/>
        <v>0</v>
      </c>
      <c r="BS35" s="395">
        <f t="shared" si="80"/>
        <v>0</v>
      </c>
      <c r="BT35" s="396">
        <f t="shared" si="81"/>
        <v>0</v>
      </c>
      <c r="BU35" s="395">
        <f t="shared" si="82"/>
        <v>0</v>
      </c>
      <c r="BV35" s="396">
        <f t="shared" si="83"/>
        <v>0</v>
      </c>
      <c r="BW35" s="395">
        <f t="shared" si="84"/>
        <v>0</v>
      </c>
      <c r="BX35" s="396">
        <f t="shared" si="85"/>
        <v>1104</v>
      </c>
      <c r="BY35" s="395">
        <f t="shared" si="86"/>
        <v>963</v>
      </c>
      <c r="BZ35" s="394">
        <f t="shared" si="87"/>
        <v>0</v>
      </c>
      <c r="CA35" s="395">
        <f t="shared" si="88"/>
        <v>0</v>
      </c>
      <c r="CB35" s="396">
        <f t="shared" si="89"/>
        <v>0</v>
      </c>
      <c r="CC35" s="395">
        <f t="shared" si="90"/>
        <v>0</v>
      </c>
      <c r="CD35" s="396">
        <f t="shared" si="91"/>
        <v>0</v>
      </c>
      <c r="CE35" s="395">
        <f t="shared" si="92"/>
        <v>0</v>
      </c>
      <c r="CF35" s="396">
        <f t="shared" si="93"/>
        <v>0</v>
      </c>
      <c r="CG35" s="395">
        <f t="shared" si="94"/>
        <v>0</v>
      </c>
      <c r="CH35" s="396">
        <f t="shared" si="95"/>
        <v>0</v>
      </c>
      <c r="CI35" s="395">
        <f t="shared" si="96"/>
        <v>0</v>
      </c>
      <c r="CJ35" s="396">
        <f t="shared" si="97"/>
        <v>4583.945652173913</v>
      </c>
      <c r="CK35" s="395">
        <f t="shared" si="98"/>
        <v>5339.3914849428866</v>
      </c>
      <c r="CL35" s="394">
        <f t="shared" si="99"/>
        <v>0</v>
      </c>
      <c r="CM35" s="395">
        <f t="shared" si="100"/>
        <v>0</v>
      </c>
      <c r="CN35" s="396">
        <f t="shared" si="101"/>
        <v>0</v>
      </c>
      <c r="CO35" s="395">
        <f t="shared" si="102"/>
        <v>0</v>
      </c>
      <c r="CP35" s="396">
        <f t="shared" si="103"/>
        <v>0</v>
      </c>
      <c r="CQ35" s="395">
        <f t="shared" si="104"/>
        <v>0</v>
      </c>
      <c r="CR35" s="396">
        <f t="shared" si="105"/>
        <v>0</v>
      </c>
      <c r="CS35" s="395">
        <f t="shared" si="106"/>
        <v>0</v>
      </c>
      <c r="CT35" s="396">
        <f t="shared" si="107"/>
        <v>0</v>
      </c>
      <c r="CU35" s="395">
        <f t="shared" si="108"/>
        <v>0</v>
      </c>
      <c r="CV35" s="396">
        <f t="shared" si="109"/>
        <v>41255.510869565216</v>
      </c>
      <c r="CW35" s="395">
        <f t="shared" si="110"/>
        <v>48054.523364485976</v>
      </c>
      <c r="CX35" s="396">
        <f t="shared" si="111"/>
        <v>41255.510869565216</v>
      </c>
      <c r="CY35" s="395">
        <f t="shared" si="112"/>
        <v>48054.523364485969</v>
      </c>
      <c r="CZ35" s="394">
        <f t="shared" si="113"/>
        <v>0</v>
      </c>
      <c r="DA35" s="395">
        <f t="shared" si="114"/>
        <v>0</v>
      </c>
      <c r="DB35" s="396">
        <f t="shared" si="115"/>
        <v>0</v>
      </c>
      <c r="DC35" s="395">
        <f t="shared" si="116"/>
        <v>0</v>
      </c>
      <c r="DD35" s="396">
        <f t="shared" si="117"/>
        <v>0</v>
      </c>
      <c r="DE35" s="395">
        <f t="shared" si="118"/>
        <v>0</v>
      </c>
      <c r="DF35" s="396">
        <f t="shared" si="119"/>
        <v>0</v>
      </c>
      <c r="DG35" s="395">
        <f t="shared" si="120"/>
        <v>0</v>
      </c>
      <c r="DH35" s="396">
        <f t="shared" si="121"/>
        <v>0</v>
      </c>
      <c r="DI35" s="395">
        <f t="shared" si="122"/>
        <v>0</v>
      </c>
      <c r="DJ35" s="396">
        <f t="shared" si="123"/>
        <v>92</v>
      </c>
      <c r="DK35" s="395">
        <f t="shared" si="124"/>
        <v>93</v>
      </c>
      <c r="DL35" s="396">
        <f t="shared" si="125"/>
        <v>92</v>
      </c>
      <c r="DM35" s="395">
        <f t="shared" si="126"/>
        <v>93</v>
      </c>
      <c r="DN35" s="394">
        <f t="shared" si="127"/>
        <v>0</v>
      </c>
      <c r="DO35" s="395">
        <f t="shared" si="128"/>
        <v>0</v>
      </c>
      <c r="DP35" s="396">
        <f t="shared" si="129"/>
        <v>0</v>
      </c>
      <c r="DQ35" s="395">
        <f t="shared" si="130"/>
        <v>0</v>
      </c>
      <c r="DR35" s="396">
        <f t="shared" si="131"/>
        <v>0</v>
      </c>
      <c r="DS35" s="395">
        <f t="shared" si="132"/>
        <v>0</v>
      </c>
      <c r="DT35" s="396">
        <f t="shared" si="133"/>
        <v>0</v>
      </c>
      <c r="DU35" s="395">
        <f t="shared" si="134"/>
        <v>0</v>
      </c>
      <c r="DV35" s="396">
        <f t="shared" si="135"/>
        <v>0</v>
      </c>
      <c r="DW35" s="395">
        <f t="shared" si="136"/>
        <v>0</v>
      </c>
      <c r="DX35" s="396">
        <f t="shared" si="137"/>
        <v>3795507</v>
      </c>
      <c r="DY35" s="395">
        <f t="shared" si="138"/>
        <v>4469070.6728971954</v>
      </c>
      <c r="DZ35" s="396">
        <f t="shared" si="139"/>
        <v>3795507</v>
      </c>
      <c r="EA35" s="395">
        <f t="shared" si="140"/>
        <v>4469070.6728971954</v>
      </c>
    </row>
    <row r="36" spans="1:131">
      <c r="A36" s="582" t="s">
        <v>28</v>
      </c>
      <c r="B36" s="583" t="s">
        <v>962</v>
      </c>
      <c r="C36" s="593"/>
      <c r="D36" s="479">
        <v>251260</v>
      </c>
      <c r="E36" s="479">
        <v>9</v>
      </c>
      <c r="F36" s="393"/>
      <c r="G36" s="402"/>
      <c r="H36" s="393"/>
      <c r="I36" s="402"/>
      <c r="J36" s="393"/>
      <c r="K36" s="402"/>
      <c r="L36" s="393"/>
      <c r="M36" s="402"/>
      <c r="N36" s="393"/>
      <c r="O36" s="402"/>
      <c r="P36" s="393"/>
      <c r="Q36" s="402"/>
      <c r="R36" s="393"/>
      <c r="S36" s="402"/>
      <c r="T36" s="393"/>
      <c r="U36" s="402"/>
      <c r="V36" s="393"/>
      <c r="W36" s="402"/>
      <c r="X36" s="393"/>
      <c r="Y36" s="402"/>
      <c r="Z36" s="393"/>
      <c r="AA36" s="402"/>
      <c r="AB36" s="393"/>
      <c r="AC36" s="402"/>
      <c r="AD36" s="393"/>
      <c r="AE36" s="402"/>
      <c r="AF36" s="393"/>
      <c r="AG36" s="402"/>
      <c r="AH36" s="393"/>
      <c r="AI36" s="402"/>
      <c r="AJ36" s="393"/>
      <c r="AK36" s="402"/>
      <c r="AL36" s="393"/>
      <c r="AM36" s="402"/>
      <c r="AN36" s="393"/>
      <c r="AO36" s="402"/>
      <c r="AP36" s="393"/>
      <c r="AQ36" s="402"/>
      <c r="AR36" s="393"/>
      <c r="AS36" s="402"/>
      <c r="AT36" s="393">
        <v>86</v>
      </c>
      <c r="AU36" s="402">
        <v>86</v>
      </c>
      <c r="AV36" s="393"/>
      <c r="AW36" s="402"/>
      <c r="AX36" s="393"/>
      <c r="AY36" s="402"/>
      <c r="AZ36" s="393">
        <v>2</v>
      </c>
      <c r="BA36" s="403">
        <v>2</v>
      </c>
      <c r="BB36" s="404"/>
      <c r="BC36" s="402"/>
      <c r="BD36" s="393"/>
      <c r="BE36" s="402"/>
      <c r="BF36" s="393"/>
      <c r="BG36" s="402"/>
      <c r="BH36" s="393"/>
      <c r="BI36" s="402"/>
      <c r="BJ36" s="393"/>
      <c r="BK36" s="402"/>
      <c r="BL36" s="393">
        <v>4497096</v>
      </c>
      <c r="BM36" s="403">
        <v>4497096</v>
      </c>
      <c r="BN36" s="394">
        <f t="shared" si="75"/>
        <v>0</v>
      </c>
      <c r="BO36" s="395">
        <f t="shared" si="76"/>
        <v>0</v>
      </c>
      <c r="BP36" s="396">
        <f t="shared" si="77"/>
        <v>0</v>
      </c>
      <c r="BQ36" s="395">
        <f t="shared" si="78"/>
        <v>0</v>
      </c>
      <c r="BR36" s="396">
        <f t="shared" si="79"/>
        <v>0</v>
      </c>
      <c r="BS36" s="395">
        <f t="shared" si="80"/>
        <v>0</v>
      </c>
      <c r="BT36" s="396">
        <f t="shared" si="81"/>
        <v>0</v>
      </c>
      <c r="BU36" s="395">
        <f t="shared" si="82"/>
        <v>0</v>
      </c>
      <c r="BV36" s="396">
        <f t="shared" si="83"/>
        <v>0</v>
      </c>
      <c r="BW36" s="395">
        <f t="shared" si="84"/>
        <v>0</v>
      </c>
      <c r="BX36" s="396">
        <f t="shared" si="85"/>
        <v>798</v>
      </c>
      <c r="BY36" s="395">
        <f t="shared" si="86"/>
        <v>798</v>
      </c>
      <c r="BZ36" s="394">
        <f t="shared" si="87"/>
        <v>0</v>
      </c>
      <c r="CA36" s="395">
        <f t="shared" si="88"/>
        <v>0</v>
      </c>
      <c r="CB36" s="396">
        <f t="shared" si="89"/>
        <v>0</v>
      </c>
      <c r="CC36" s="395">
        <f t="shared" si="90"/>
        <v>0</v>
      </c>
      <c r="CD36" s="396">
        <f t="shared" si="91"/>
        <v>0</v>
      </c>
      <c r="CE36" s="395">
        <f t="shared" si="92"/>
        <v>0</v>
      </c>
      <c r="CF36" s="396">
        <f t="shared" si="93"/>
        <v>0</v>
      </c>
      <c r="CG36" s="395">
        <f t="shared" si="94"/>
        <v>0</v>
      </c>
      <c r="CH36" s="396">
        <f t="shared" si="95"/>
        <v>0</v>
      </c>
      <c r="CI36" s="395">
        <f t="shared" si="96"/>
        <v>0</v>
      </c>
      <c r="CJ36" s="396">
        <f t="shared" si="97"/>
        <v>5635.458646616541</v>
      </c>
      <c r="CK36" s="395">
        <f t="shared" si="98"/>
        <v>5635.458646616541</v>
      </c>
      <c r="CL36" s="394">
        <f t="shared" si="99"/>
        <v>0</v>
      </c>
      <c r="CM36" s="395">
        <f t="shared" si="100"/>
        <v>0</v>
      </c>
      <c r="CN36" s="396">
        <f t="shared" si="101"/>
        <v>0</v>
      </c>
      <c r="CO36" s="395">
        <f t="shared" si="102"/>
        <v>0</v>
      </c>
      <c r="CP36" s="396">
        <f t="shared" si="103"/>
        <v>0</v>
      </c>
      <c r="CQ36" s="395">
        <f t="shared" si="104"/>
        <v>0</v>
      </c>
      <c r="CR36" s="396">
        <f t="shared" si="105"/>
        <v>0</v>
      </c>
      <c r="CS36" s="395">
        <f t="shared" si="106"/>
        <v>0</v>
      </c>
      <c r="CT36" s="396">
        <f t="shared" si="107"/>
        <v>0</v>
      </c>
      <c r="CU36" s="395">
        <f t="shared" si="108"/>
        <v>0</v>
      </c>
      <c r="CV36" s="396">
        <f t="shared" si="109"/>
        <v>50719.12781954887</v>
      </c>
      <c r="CW36" s="395">
        <f t="shared" si="110"/>
        <v>50719.12781954887</v>
      </c>
      <c r="CX36" s="396">
        <f t="shared" si="111"/>
        <v>50719.12781954887</v>
      </c>
      <c r="CY36" s="395">
        <f t="shared" si="112"/>
        <v>50719.12781954887</v>
      </c>
      <c r="CZ36" s="394">
        <f t="shared" si="113"/>
        <v>0</v>
      </c>
      <c r="DA36" s="395">
        <f t="shared" si="114"/>
        <v>0</v>
      </c>
      <c r="DB36" s="396">
        <f t="shared" si="115"/>
        <v>0</v>
      </c>
      <c r="DC36" s="395">
        <f t="shared" si="116"/>
        <v>0</v>
      </c>
      <c r="DD36" s="396">
        <f t="shared" si="117"/>
        <v>0</v>
      </c>
      <c r="DE36" s="395">
        <f t="shared" si="118"/>
        <v>0</v>
      </c>
      <c r="DF36" s="396">
        <f t="shared" si="119"/>
        <v>0</v>
      </c>
      <c r="DG36" s="395">
        <f t="shared" si="120"/>
        <v>0</v>
      </c>
      <c r="DH36" s="396">
        <f t="shared" si="121"/>
        <v>0</v>
      </c>
      <c r="DI36" s="395">
        <f t="shared" si="122"/>
        <v>0</v>
      </c>
      <c r="DJ36" s="396">
        <f t="shared" si="123"/>
        <v>88</v>
      </c>
      <c r="DK36" s="395">
        <f t="shared" si="124"/>
        <v>88</v>
      </c>
      <c r="DL36" s="396">
        <f t="shared" si="125"/>
        <v>88</v>
      </c>
      <c r="DM36" s="395">
        <f t="shared" si="126"/>
        <v>88</v>
      </c>
      <c r="DN36" s="394">
        <f t="shared" si="127"/>
        <v>0</v>
      </c>
      <c r="DO36" s="395">
        <f t="shared" si="128"/>
        <v>0</v>
      </c>
      <c r="DP36" s="396">
        <f t="shared" si="129"/>
        <v>0</v>
      </c>
      <c r="DQ36" s="395">
        <f t="shared" si="130"/>
        <v>0</v>
      </c>
      <c r="DR36" s="396">
        <f t="shared" si="131"/>
        <v>0</v>
      </c>
      <c r="DS36" s="395">
        <f t="shared" si="132"/>
        <v>0</v>
      </c>
      <c r="DT36" s="396">
        <f t="shared" si="133"/>
        <v>0</v>
      </c>
      <c r="DU36" s="395">
        <f t="shared" si="134"/>
        <v>0</v>
      </c>
      <c r="DV36" s="396">
        <f t="shared" si="135"/>
        <v>0</v>
      </c>
      <c r="DW36" s="395">
        <f t="shared" si="136"/>
        <v>0</v>
      </c>
      <c r="DX36" s="396">
        <f t="shared" si="137"/>
        <v>4463283.2481203005</v>
      </c>
      <c r="DY36" s="395">
        <f t="shared" si="138"/>
        <v>4463283.2481203005</v>
      </c>
      <c r="DZ36" s="396">
        <f t="shared" si="139"/>
        <v>4463283.2481203005</v>
      </c>
      <c r="EA36" s="395">
        <f t="shared" si="140"/>
        <v>4463283.2481203005</v>
      </c>
    </row>
    <row r="37" spans="1:131">
      <c r="A37" s="582" t="s">
        <v>28</v>
      </c>
      <c r="B37" s="583" t="s">
        <v>963</v>
      </c>
      <c r="C37" s="589"/>
      <c r="D37" s="479">
        <v>101949</v>
      </c>
      <c r="E37" s="479">
        <v>10</v>
      </c>
      <c r="F37" s="393"/>
      <c r="G37" s="402"/>
      <c r="H37" s="393"/>
      <c r="I37" s="402"/>
      <c r="J37" s="393"/>
      <c r="K37" s="402"/>
      <c r="L37" s="393"/>
      <c r="M37" s="402"/>
      <c r="N37" s="393"/>
      <c r="O37" s="402"/>
      <c r="P37" s="393"/>
      <c r="Q37" s="402"/>
      <c r="R37" s="393"/>
      <c r="S37" s="402"/>
      <c r="T37" s="393"/>
      <c r="U37" s="402"/>
      <c r="V37" s="393"/>
      <c r="W37" s="402"/>
      <c r="X37" s="393"/>
      <c r="Y37" s="402"/>
      <c r="Z37" s="393"/>
      <c r="AA37" s="402"/>
      <c r="AB37" s="393"/>
      <c r="AC37" s="402"/>
      <c r="AD37" s="393"/>
      <c r="AE37" s="402"/>
      <c r="AF37" s="393"/>
      <c r="AG37" s="402"/>
      <c r="AH37" s="393"/>
      <c r="AI37" s="402"/>
      <c r="AJ37" s="393"/>
      <c r="AK37" s="402"/>
      <c r="AL37" s="393"/>
      <c r="AM37" s="402"/>
      <c r="AN37" s="393"/>
      <c r="AO37" s="402"/>
      <c r="AP37" s="393"/>
      <c r="AQ37" s="402"/>
      <c r="AR37" s="393"/>
      <c r="AS37" s="402"/>
      <c r="AT37" s="393">
        <v>35</v>
      </c>
      <c r="AU37" s="402">
        <v>36</v>
      </c>
      <c r="AV37" s="393"/>
      <c r="AW37" s="402"/>
      <c r="AX37" s="393"/>
      <c r="AY37" s="402"/>
      <c r="AZ37" s="393">
        <v>0</v>
      </c>
      <c r="BA37" s="403">
        <v>1</v>
      </c>
      <c r="BB37" s="404"/>
      <c r="BC37" s="402"/>
      <c r="BD37" s="393"/>
      <c r="BE37" s="402"/>
      <c r="BF37" s="393"/>
      <c r="BG37" s="402"/>
      <c r="BH37" s="393"/>
      <c r="BI37" s="402"/>
      <c r="BJ37" s="393"/>
      <c r="BK37" s="402"/>
      <c r="BL37" s="393">
        <v>1848890</v>
      </c>
      <c r="BM37" s="403">
        <v>1918802</v>
      </c>
      <c r="BN37" s="394">
        <f t="shared" si="75"/>
        <v>0</v>
      </c>
      <c r="BO37" s="395">
        <f t="shared" si="76"/>
        <v>0</v>
      </c>
      <c r="BP37" s="396">
        <f t="shared" si="77"/>
        <v>0</v>
      </c>
      <c r="BQ37" s="395">
        <f t="shared" si="78"/>
        <v>0</v>
      </c>
      <c r="BR37" s="396">
        <f t="shared" si="79"/>
        <v>0</v>
      </c>
      <c r="BS37" s="395">
        <f t="shared" si="80"/>
        <v>0</v>
      </c>
      <c r="BT37" s="396">
        <f t="shared" si="81"/>
        <v>0</v>
      </c>
      <c r="BU37" s="395">
        <f t="shared" si="82"/>
        <v>0</v>
      </c>
      <c r="BV37" s="396">
        <f t="shared" si="83"/>
        <v>0</v>
      </c>
      <c r="BW37" s="395">
        <f t="shared" si="84"/>
        <v>0</v>
      </c>
      <c r="BX37" s="396">
        <f t="shared" si="85"/>
        <v>315</v>
      </c>
      <c r="BY37" s="395">
        <f t="shared" si="86"/>
        <v>336</v>
      </c>
      <c r="BZ37" s="394">
        <f t="shared" si="87"/>
        <v>0</v>
      </c>
      <c r="CA37" s="395">
        <f t="shared" si="88"/>
        <v>0</v>
      </c>
      <c r="CB37" s="396">
        <f t="shared" si="89"/>
        <v>0</v>
      </c>
      <c r="CC37" s="395">
        <f t="shared" si="90"/>
        <v>0</v>
      </c>
      <c r="CD37" s="396">
        <f t="shared" si="91"/>
        <v>0</v>
      </c>
      <c r="CE37" s="395">
        <f t="shared" si="92"/>
        <v>0</v>
      </c>
      <c r="CF37" s="396">
        <f t="shared" si="93"/>
        <v>0</v>
      </c>
      <c r="CG37" s="395">
        <f t="shared" si="94"/>
        <v>0</v>
      </c>
      <c r="CH37" s="396">
        <f t="shared" si="95"/>
        <v>0</v>
      </c>
      <c r="CI37" s="395">
        <f t="shared" si="96"/>
        <v>0</v>
      </c>
      <c r="CJ37" s="396">
        <f t="shared" si="97"/>
        <v>5869.4920634920636</v>
      </c>
      <c r="CK37" s="395">
        <f t="shared" si="98"/>
        <v>5710.7202380952385</v>
      </c>
      <c r="CL37" s="394">
        <f t="shared" si="99"/>
        <v>0</v>
      </c>
      <c r="CM37" s="395">
        <f t="shared" si="100"/>
        <v>0</v>
      </c>
      <c r="CN37" s="396">
        <f t="shared" si="101"/>
        <v>0</v>
      </c>
      <c r="CO37" s="395">
        <f t="shared" si="102"/>
        <v>0</v>
      </c>
      <c r="CP37" s="396">
        <f t="shared" si="103"/>
        <v>0</v>
      </c>
      <c r="CQ37" s="395">
        <f t="shared" si="104"/>
        <v>0</v>
      </c>
      <c r="CR37" s="396">
        <f t="shared" si="105"/>
        <v>0</v>
      </c>
      <c r="CS37" s="395">
        <f t="shared" si="106"/>
        <v>0</v>
      </c>
      <c r="CT37" s="396">
        <f t="shared" si="107"/>
        <v>0</v>
      </c>
      <c r="CU37" s="395">
        <f t="shared" si="108"/>
        <v>0</v>
      </c>
      <c r="CV37" s="396">
        <f t="shared" si="109"/>
        <v>52825.428571428572</v>
      </c>
      <c r="CW37" s="395">
        <f t="shared" si="110"/>
        <v>51396.482142857145</v>
      </c>
      <c r="CX37" s="396">
        <f t="shared" si="111"/>
        <v>52825.428571428572</v>
      </c>
      <c r="CY37" s="395">
        <f t="shared" si="112"/>
        <v>51396.482142857145</v>
      </c>
      <c r="CZ37" s="394">
        <f t="shared" si="113"/>
        <v>0</v>
      </c>
      <c r="DA37" s="395">
        <f t="shared" si="114"/>
        <v>0</v>
      </c>
      <c r="DB37" s="396">
        <f t="shared" si="115"/>
        <v>0</v>
      </c>
      <c r="DC37" s="395">
        <f t="shared" si="116"/>
        <v>0</v>
      </c>
      <c r="DD37" s="396">
        <f t="shared" si="117"/>
        <v>0</v>
      </c>
      <c r="DE37" s="395">
        <f t="shared" si="118"/>
        <v>0</v>
      </c>
      <c r="DF37" s="396">
        <f t="shared" si="119"/>
        <v>0</v>
      </c>
      <c r="DG37" s="395">
        <f t="shared" si="120"/>
        <v>0</v>
      </c>
      <c r="DH37" s="396">
        <f t="shared" si="121"/>
        <v>0</v>
      </c>
      <c r="DI37" s="395">
        <f t="shared" si="122"/>
        <v>0</v>
      </c>
      <c r="DJ37" s="396">
        <f t="shared" si="123"/>
        <v>35</v>
      </c>
      <c r="DK37" s="395">
        <f t="shared" si="124"/>
        <v>37</v>
      </c>
      <c r="DL37" s="396">
        <f t="shared" si="125"/>
        <v>35</v>
      </c>
      <c r="DM37" s="395">
        <f t="shared" si="126"/>
        <v>37</v>
      </c>
      <c r="DN37" s="394">
        <f t="shared" si="127"/>
        <v>0</v>
      </c>
      <c r="DO37" s="395">
        <f t="shared" si="128"/>
        <v>0</v>
      </c>
      <c r="DP37" s="396">
        <f t="shared" si="129"/>
        <v>0</v>
      </c>
      <c r="DQ37" s="395">
        <f t="shared" si="130"/>
        <v>0</v>
      </c>
      <c r="DR37" s="396">
        <f t="shared" si="131"/>
        <v>0</v>
      </c>
      <c r="DS37" s="395">
        <f t="shared" si="132"/>
        <v>0</v>
      </c>
      <c r="DT37" s="396">
        <f t="shared" si="133"/>
        <v>0</v>
      </c>
      <c r="DU37" s="395">
        <f t="shared" si="134"/>
        <v>0</v>
      </c>
      <c r="DV37" s="396">
        <f t="shared" si="135"/>
        <v>0</v>
      </c>
      <c r="DW37" s="395">
        <f t="shared" si="136"/>
        <v>0</v>
      </c>
      <c r="DX37" s="396">
        <f t="shared" si="137"/>
        <v>1848890</v>
      </c>
      <c r="DY37" s="395">
        <f t="shared" si="138"/>
        <v>1901669.8392857143</v>
      </c>
      <c r="DZ37" s="396">
        <f t="shared" si="139"/>
        <v>1848890</v>
      </c>
      <c r="EA37" s="395">
        <f t="shared" si="140"/>
        <v>1901669.8392857143</v>
      </c>
    </row>
    <row r="38" spans="1:131">
      <c r="A38" s="582" t="s">
        <v>28</v>
      </c>
      <c r="B38" s="583" t="s">
        <v>964</v>
      </c>
      <c r="C38" s="589"/>
      <c r="D38" s="479">
        <v>101028</v>
      </c>
      <c r="E38" s="479">
        <v>10</v>
      </c>
      <c r="F38" s="393"/>
      <c r="G38" s="402"/>
      <c r="H38" s="393"/>
      <c r="I38" s="402"/>
      <c r="J38" s="393"/>
      <c r="K38" s="402"/>
      <c r="L38" s="393"/>
      <c r="M38" s="402"/>
      <c r="N38" s="393"/>
      <c r="O38" s="402"/>
      <c r="P38" s="393"/>
      <c r="Q38" s="402"/>
      <c r="R38" s="393"/>
      <c r="S38" s="402"/>
      <c r="T38" s="393"/>
      <c r="U38" s="402"/>
      <c r="V38" s="393"/>
      <c r="W38" s="402"/>
      <c r="X38" s="393"/>
      <c r="Y38" s="402"/>
      <c r="Z38" s="393"/>
      <c r="AA38" s="402"/>
      <c r="AB38" s="393"/>
      <c r="AC38" s="402"/>
      <c r="AD38" s="393"/>
      <c r="AE38" s="402"/>
      <c r="AF38" s="393"/>
      <c r="AG38" s="402"/>
      <c r="AH38" s="393"/>
      <c r="AI38" s="402"/>
      <c r="AJ38" s="393"/>
      <c r="AK38" s="402"/>
      <c r="AL38" s="393"/>
      <c r="AM38" s="402"/>
      <c r="AN38" s="393"/>
      <c r="AO38" s="402"/>
      <c r="AP38" s="393"/>
      <c r="AQ38" s="402"/>
      <c r="AR38" s="393"/>
      <c r="AS38" s="402"/>
      <c r="AT38" s="393">
        <v>35</v>
      </c>
      <c r="AU38" s="402">
        <v>37</v>
      </c>
      <c r="AV38" s="393"/>
      <c r="AW38" s="402"/>
      <c r="AX38" s="393"/>
      <c r="AY38" s="402"/>
      <c r="AZ38" s="393"/>
      <c r="BA38" s="403"/>
      <c r="BB38" s="404"/>
      <c r="BC38" s="402"/>
      <c r="BD38" s="393"/>
      <c r="BE38" s="402"/>
      <c r="BF38" s="393"/>
      <c r="BG38" s="402"/>
      <c r="BH38" s="393"/>
      <c r="BI38" s="402"/>
      <c r="BJ38" s="393"/>
      <c r="BK38" s="402"/>
      <c r="BL38" s="393">
        <v>1810947</v>
      </c>
      <c r="BM38" s="403">
        <v>1957223</v>
      </c>
      <c r="BN38" s="394">
        <f t="shared" si="75"/>
        <v>0</v>
      </c>
      <c r="BO38" s="395">
        <f t="shared" si="76"/>
        <v>0</v>
      </c>
      <c r="BP38" s="396">
        <f t="shared" si="77"/>
        <v>0</v>
      </c>
      <c r="BQ38" s="395">
        <f t="shared" si="78"/>
        <v>0</v>
      </c>
      <c r="BR38" s="396">
        <f t="shared" si="79"/>
        <v>0</v>
      </c>
      <c r="BS38" s="395">
        <f t="shared" si="80"/>
        <v>0</v>
      </c>
      <c r="BT38" s="396">
        <f t="shared" si="81"/>
        <v>0</v>
      </c>
      <c r="BU38" s="395">
        <f t="shared" si="82"/>
        <v>0</v>
      </c>
      <c r="BV38" s="396">
        <f t="shared" si="83"/>
        <v>0</v>
      </c>
      <c r="BW38" s="395">
        <f t="shared" si="84"/>
        <v>0</v>
      </c>
      <c r="BX38" s="396">
        <f t="shared" si="85"/>
        <v>315</v>
      </c>
      <c r="BY38" s="395">
        <f t="shared" si="86"/>
        <v>333</v>
      </c>
      <c r="BZ38" s="394">
        <f t="shared" si="87"/>
        <v>0</v>
      </c>
      <c r="CA38" s="395">
        <f t="shared" si="88"/>
        <v>0</v>
      </c>
      <c r="CB38" s="396">
        <f t="shared" si="89"/>
        <v>0</v>
      </c>
      <c r="CC38" s="395">
        <f t="shared" si="90"/>
        <v>0</v>
      </c>
      <c r="CD38" s="396">
        <f t="shared" si="91"/>
        <v>0</v>
      </c>
      <c r="CE38" s="395">
        <f t="shared" si="92"/>
        <v>0</v>
      </c>
      <c r="CF38" s="396">
        <f t="shared" si="93"/>
        <v>0</v>
      </c>
      <c r="CG38" s="395">
        <f t="shared" si="94"/>
        <v>0</v>
      </c>
      <c r="CH38" s="396">
        <f t="shared" si="95"/>
        <v>0</v>
      </c>
      <c r="CI38" s="395">
        <f t="shared" si="96"/>
        <v>0</v>
      </c>
      <c r="CJ38" s="396">
        <f t="shared" si="97"/>
        <v>5749.0380952380956</v>
      </c>
      <c r="CK38" s="395">
        <f t="shared" si="98"/>
        <v>5877.5465465465468</v>
      </c>
      <c r="CL38" s="394">
        <f t="shared" si="99"/>
        <v>0</v>
      </c>
      <c r="CM38" s="395">
        <f t="shared" si="100"/>
        <v>0</v>
      </c>
      <c r="CN38" s="396">
        <f t="shared" si="101"/>
        <v>0</v>
      </c>
      <c r="CO38" s="395">
        <f t="shared" si="102"/>
        <v>0</v>
      </c>
      <c r="CP38" s="396">
        <f t="shared" si="103"/>
        <v>0</v>
      </c>
      <c r="CQ38" s="395">
        <f t="shared" si="104"/>
        <v>0</v>
      </c>
      <c r="CR38" s="396">
        <f t="shared" si="105"/>
        <v>0</v>
      </c>
      <c r="CS38" s="395">
        <f t="shared" si="106"/>
        <v>0</v>
      </c>
      <c r="CT38" s="396">
        <f t="shared" si="107"/>
        <v>0</v>
      </c>
      <c r="CU38" s="395">
        <f t="shared" si="108"/>
        <v>0</v>
      </c>
      <c r="CV38" s="396">
        <f t="shared" si="109"/>
        <v>51741.342857142859</v>
      </c>
      <c r="CW38" s="395">
        <f t="shared" si="110"/>
        <v>52897.91891891892</v>
      </c>
      <c r="CX38" s="396">
        <f t="shared" si="111"/>
        <v>51741.342857142859</v>
      </c>
      <c r="CY38" s="395">
        <f t="shared" si="112"/>
        <v>52897.91891891892</v>
      </c>
      <c r="CZ38" s="394">
        <f t="shared" si="113"/>
        <v>0</v>
      </c>
      <c r="DA38" s="395">
        <f t="shared" si="114"/>
        <v>0</v>
      </c>
      <c r="DB38" s="396">
        <f t="shared" si="115"/>
        <v>0</v>
      </c>
      <c r="DC38" s="395">
        <f t="shared" si="116"/>
        <v>0</v>
      </c>
      <c r="DD38" s="396">
        <f t="shared" si="117"/>
        <v>0</v>
      </c>
      <c r="DE38" s="395">
        <f t="shared" si="118"/>
        <v>0</v>
      </c>
      <c r="DF38" s="396">
        <f t="shared" si="119"/>
        <v>0</v>
      </c>
      <c r="DG38" s="395">
        <f t="shared" si="120"/>
        <v>0</v>
      </c>
      <c r="DH38" s="396">
        <f t="shared" si="121"/>
        <v>0</v>
      </c>
      <c r="DI38" s="395">
        <f t="shared" si="122"/>
        <v>0</v>
      </c>
      <c r="DJ38" s="396">
        <f t="shared" si="123"/>
        <v>35</v>
      </c>
      <c r="DK38" s="395">
        <f t="shared" si="124"/>
        <v>37</v>
      </c>
      <c r="DL38" s="396">
        <f t="shared" si="125"/>
        <v>35</v>
      </c>
      <c r="DM38" s="395">
        <f t="shared" si="126"/>
        <v>37</v>
      </c>
      <c r="DN38" s="394">
        <f t="shared" si="127"/>
        <v>0</v>
      </c>
      <c r="DO38" s="395">
        <f t="shared" si="128"/>
        <v>0</v>
      </c>
      <c r="DP38" s="396">
        <f t="shared" si="129"/>
        <v>0</v>
      </c>
      <c r="DQ38" s="395">
        <f t="shared" si="130"/>
        <v>0</v>
      </c>
      <c r="DR38" s="396">
        <f t="shared" si="131"/>
        <v>0</v>
      </c>
      <c r="DS38" s="395">
        <f t="shared" si="132"/>
        <v>0</v>
      </c>
      <c r="DT38" s="396">
        <f t="shared" si="133"/>
        <v>0</v>
      </c>
      <c r="DU38" s="395">
        <f t="shared" si="134"/>
        <v>0</v>
      </c>
      <c r="DV38" s="396">
        <f t="shared" si="135"/>
        <v>0</v>
      </c>
      <c r="DW38" s="395">
        <f t="shared" si="136"/>
        <v>0</v>
      </c>
      <c r="DX38" s="396">
        <f t="shared" si="137"/>
        <v>1810947</v>
      </c>
      <c r="DY38" s="395">
        <f t="shared" si="138"/>
        <v>1957223</v>
      </c>
      <c r="DZ38" s="396">
        <f t="shared" si="139"/>
        <v>1810947</v>
      </c>
      <c r="EA38" s="395">
        <f t="shared" si="140"/>
        <v>1957223</v>
      </c>
    </row>
    <row r="39" spans="1:131">
      <c r="A39" s="582" t="s">
        <v>28</v>
      </c>
      <c r="B39" s="583" t="s">
        <v>965</v>
      </c>
      <c r="C39" s="589"/>
      <c r="D39" s="479">
        <v>101301</v>
      </c>
      <c r="E39" s="479">
        <v>10</v>
      </c>
      <c r="F39" s="393"/>
      <c r="G39" s="402"/>
      <c r="H39" s="393"/>
      <c r="I39" s="402"/>
      <c r="J39" s="393"/>
      <c r="K39" s="402"/>
      <c r="L39" s="393"/>
      <c r="M39" s="402"/>
      <c r="N39" s="393"/>
      <c r="O39" s="402"/>
      <c r="P39" s="393"/>
      <c r="Q39" s="402"/>
      <c r="R39" s="393"/>
      <c r="S39" s="402"/>
      <c r="T39" s="393"/>
      <c r="U39" s="402"/>
      <c r="V39" s="393"/>
      <c r="W39" s="402"/>
      <c r="X39" s="393"/>
      <c r="Y39" s="402"/>
      <c r="Z39" s="393"/>
      <c r="AA39" s="402"/>
      <c r="AB39" s="393"/>
      <c r="AC39" s="402"/>
      <c r="AD39" s="393"/>
      <c r="AE39" s="402"/>
      <c r="AF39" s="393"/>
      <c r="AG39" s="402"/>
      <c r="AH39" s="393"/>
      <c r="AI39" s="402"/>
      <c r="AJ39" s="393"/>
      <c r="AK39" s="402"/>
      <c r="AL39" s="393"/>
      <c r="AM39" s="402"/>
      <c r="AN39" s="393"/>
      <c r="AO39" s="402"/>
      <c r="AP39" s="393"/>
      <c r="AQ39" s="402"/>
      <c r="AR39" s="393"/>
      <c r="AS39" s="402"/>
      <c r="AT39" s="393">
        <v>55</v>
      </c>
      <c r="AU39" s="402">
        <v>56</v>
      </c>
      <c r="AV39" s="393"/>
      <c r="AW39" s="402"/>
      <c r="AX39" s="393"/>
      <c r="AY39" s="402"/>
      <c r="AZ39" s="393"/>
      <c r="BA39" s="403">
        <v>1</v>
      </c>
      <c r="BB39" s="404"/>
      <c r="BC39" s="402"/>
      <c r="BD39" s="393"/>
      <c r="BE39" s="402"/>
      <c r="BF39" s="393"/>
      <c r="BG39" s="402"/>
      <c r="BH39" s="393"/>
      <c r="BI39" s="402"/>
      <c r="BJ39" s="393"/>
      <c r="BK39" s="402"/>
      <c r="BL39" s="393">
        <v>2875528</v>
      </c>
      <c r="BM39" s="403">
        <v>2649248</v>
      </c>
      <c r="BN39" s="394">
        <f t="shared" si="75"/>
        <v>0</v>
      </c>
      <c r="BO39" s="395">
        <f t="shared" si="76"/>
        <v>0</v>
      </c>
      <c r="BP39" s="396">
        <f t="shared" si="77"/>
        <v>0</v>
      </c>
      <c r="BQ39" s="395">
        <f t="shared" si="78"/>
        <v>0</v>
      </c>
      <c r="BR39" s="396">
        <f t="shared" si="79"/>
        <v>0</v>
      </c>
      <c r="BS39" s="395">
        <f t="shared" si="80"/>
        <v>0</v>
      </c>
      <c r="BT39" s="396">
        <f t="shared" si="81"/>
        <v>0</v>
      </c>
      <c r="BU39" s="395">
        <f t="shared" si="82"/>
        <v>0</v>
      </c>
      <c r="BV39" s="396">
        <f t="shared" si="83"/>
        <v>0</v>
      </c>
      <c r="BW39" s="395">
        <f t="shared" si="84"/>
        <v>0</v>
      </c>
      <c r="BX39" s="396">
        <f t="shared" si="85"/>
        <v>495</v>
      </c>
      <c r="BY39" s="395">
        <f t="shared" si="86"/>
        <v>516</v>
      </c>
      <c r="BZ39" s="394">
        <f t="shared" si="87"/>
        <v>0</v>
      </c>
      <c r="CA39" s="395">
        <f t="shared" si="88"/>
        <v>0</v>
      </c>
      <c r="CB39" s="396">
        <f t="shared" si="89"/>
        <v>0</v>
      </c>
      <c r="CC39" s="395">
        <f t="shared" si="90"/>
        <v>0</v>
      </c>
      <c r="CD39" s="396">
        <f t="shared" si="91"/>
        <v>0</v>
      </c>
      <c r="CE39" s="395">
        <f t="shared" si="92"/>
        <v>0</v>
      </c>
      <c r="CF39" s="396">
        <f t="shared" si="93"/>
        <v>0</v>
      </c>
      <c r="CG39" s="395">
        <f t="shared" si="94"/>
        <v>0</v>
      </c>
      <c r="CH39" s="396">
        <f t="shared" si="95"/>
        <v>0</v>
      </c>
      <c r="CI39" s="395">
        <f t="shared" si="96"/>
        <v>0</v>
      </c>
      <c r="CJ39" s="396">
        <f t="shared" si="97"/>
        <v>5809.1474747474749</v>
      </c>
      <c r="CK39" s="395">
        <f t="shared" si="98"/>
        <v>5134.2015503875973</v>
      </c>
      <c r="CL39" s="394">
        <f t="shared" si="99"/>
        <v>0</v>
      </c>
      <c r="CM39" s="395">
        <f t="shared" si="100"/>
        <v>0</v>
      </c>
      <c r="CN39" s="396">
        <f t="shared" si="101"/>
        <v>0</v>
      </c>
      <c r="CO39" s="395">
        <f t="shared" si="102"/>
        <v>0</v>
      </c>
      <c r="CP39" s="396">
        <f t="shared" si="103"/>
        <v>0</v>
      </c>
      <c r="CQ39" s="395">
        <f t="shared" si="104"/>
        <v>0</v>
      </c>
      <c r="CR39" s="396">
        <f t="shared" si="105"/>
        <v>0</v>
      </c>
      <c r="CS39" s="395">
        <f t="shared" si="106"/>
        <v>0</v>
      </c>
      <c r="CT39" s="396">
        <f t="shared" si="107"/>
        <v>0</v>
      </c>
      <c r="CU39" s="395">
        <f t="shared" si="108"/>
        <v>0</v>
      </c>
      <c r="CV39" s="396">
        <f t="shared" si="109"/>
        <v>52282.327272727271</v>
      </c>
      <c r="CW39" s="395">
        <f t="shared" si="110"/>
        <v>46207.813953488374</v>
      </c>
      <c r="CX39" s="396">
        <f t="shared" si="111"/>
        <v>52282.327272727271</v>
      </c>
      <c r="CY39" s="395">
        <f t="shared" si="112"/>
        <v>46207.813953488374</v>
      </c>
      <c r="CZ39" s="394">
        <f t="shared" si="113"/>
        <v>0</v>
      </c>
      <c r="DA39" s="395">
        <f t="shared" si="114"/>
        <v>0</v>
      </c>
      <c r="DB39" s="396">
        <f t="shared" si="115"/>
        <v>0</v>
      </c>
      <c r="DC39" s="395">
        <f t="shared" si="116"/>
        <v>0</v>
      </c>
      <c r="DD39" s="396">
        <f t="shared" si="117"/>
        <v>0</v>
      </c>
      <c r="DE39" s="395">
        <f t="shared" si="118"/>
        <v>0</v>
      </c>
      <c r="DF39" s="396">
        <f t="shared" si="119"/>
        <v>0</v>
      </c>
      <c r="DG39" s="395">
        <f t="shared" si="120"/>
        <v>0</v>
      </c>
      <c r="DH39" s="396">
        <f t="shared" si="121"/>
        <v>0</v>
      </c>
      <c r="DI39" s="395">
        <f t="shared" si="122"/>
        <v>0</v>
      </c>
      <c r="DJ39" s="396">
        <f t="shared" si="123"/>
        <v>55</v>
      </c>
      <c r="DK39" s="395">
        <f t="shared" si="124"/>
        <v>57</v>
      </c>
      <c r="DL39" s="396">
        <f t="shared" si="125"/>
        <v>55</v>
      </c>
      <c r="DM39" s="395">
        <f t="shared" si="126"/>
        <v>57</v>
      </c>
      <c r="DN39" s="394">
        <f t="shared" si="127"/>
        <v>0</v>
      </c>
      <c r="DO39" s="395">
        <f t="shared" si="128"/>
        <v>0</v>
      </c>
      <c r="DP39" s="396">
        <f t="shared" si="129"/>
        <v>0</v>
      </c>
      <c r="DQ39" s="395">
        <f t="shared" si="130"/>
        <v>0</v>
      </c>
      <c r="DR39" s="396">
        <f t="shared" si="131"/>
        <v>0</v>
      </c>
      <c r="DS39" s="395">
        <f t="shared" si="132"/>
        <v>0</v>
      </c>
      <c r="DT39" s="396">
        <f t="shared" si="133"/>
        <v>0</v>
      </c>
      <c r="DU39" s="395">
        <f t="shared" si="134"/>
        <v>0</v>
      </c>
      <c r="DV39" s="396">
        <f t="shared" si="135"/>
        <v>0</v>
      </c>
      <c r="DW39" s="395">
        <f t="shared" si="136"/>
        <v>0</v>
      </c>
      <c r="DX39" s="396">
        <f t="shared" si="137"/>
        <v>2875528</v>
      </c>
      <c r="DY39" s="395">
        <f t="shared" si="138"/>
        <v>2633845.3953488371</v>
      </c>
      <c r="DZ39" s="396">
        <f t="shared" si="139"/>
        <v>2875528</v>
      </c>
      <c r="EA39" s="395">
        <f t="shared" si="140"/>
        <v>2633845.3953488371</v>
      </c>
    </row>
    <row r="40" spans="1:131">
      <c r="A40" s="582" t="s">
        <v>28</v>
      </c>
      <c r="B40" s="583" t="s">
        <v>966</v>
      </c>
      <c r="C40" s="589"/>
      <c r="D40" s="479">
        <v>101499</v>
      </c>
      <c r="E40" s="479">
        <v>10</v>
      </c>
      <c r="F40" s="393"/>
      <c r="G40" s="402"/>
      <c r="H40" s="393"/>
      <c r="I40" s="402"/>
      <c r="J40" s="393"/>
      <c r="K40" s="402"/>
      <c r="L40" s="393"/>
      <c r="M40" s="402"/>
      <c r="N40" s="393"/>
      <c r="O40" s="402"/>
      <c r="P40" s="393"/>
      <c r="Q40" s="402"/>
      <c r="R40" s="393"/>
      <c r="S40" s="402"/>
      <c r="T40" s="393"/>
      <c r="U40" s="402"/>
      <c r="V40" s="393"/>
      <c r="W40" s="402"/>
      <c r="X40" s="393"/>
      <c r="Y40" s="402"/>
      <c r="Z40" s="393"/>
      <c r="AA40" s="402"/>
      <c r="AB40" s="393"/>
      <c r="AC40" s="402"/>
      <c r="AD40" s="393"/>
      <c r="AE40" s="402"/>
      <c r="AF40" s="393"/>
      <c r="AG40" s="402"/>
      <c r="AH40" s="393"/>
      <c r="AI40" s="402"/>
      <c r="AJ40" s="393"/>
      <c r="AK40" s="402"/>
      <c r="AL40" s="393"/>
      <c r="AM40" s="402"/>
      <c r="AN40" s="393"/>
      <c r="AO40" s="402"/>
      <c r="AP40" s="393"/>
      <c r="AQ40" s="402"/>
      <c r="AR40" s="393"/>
      <c r="AS40" s="402"/>
      <c r="AT40" s="393">
        <v>32</v>
      </c>
      <c r="AU40" s="402">
        <v>33</v>
      </c>
      <c r="AV40" s="393"/>
      <c r="AW40" s="402"/>
      <c r="AX40" s="393"/>
      <c r="AY40" s="402"/>
      <c r="AZ40" s="393">
        <v>3</v>
      </c>
      <c r="BA40" s="403">
        <v>2</v>
      </c>
      <c r="BB40" s="404"/>
      <c r="BC40" s="402"/>
      <c r="BD40" s="393"/>
      <c r="BE40" s="402"/>
      <c r="BF40" s="393"/>
      <c r="BG40" s="402"/>
      <c r="BH40" s="393"/>
      <c r="BI40" s="402"/>
      <c r="BJ40" s="393"/>
      <c r="BK40" s="402"/>
      <c r="BL40" s="393">
        <v>1826038</v>
      </c>
      <c r="BM40" s="403">
        <v>1766698</v>
      </c>
      <c r="BN40" s="394">
        <f t="shared" si="75"/>
        <v>0</v>
      </c>
      <c r="BO40" s="395">
        <f t="shared" si="76"/>
        <v>0</v>
      </c>
      <c r="BP40" s="396">
        <f t="shared" si="77"/>
        <v>0</v>
      </c>
      <c r="BQ40" s="395">
        <f t="shared" si="78"/>
        <v>0</v>
      </c>
      <c r="BR40" s="396">
        <f t="shared" si="79"/>
        <v>0</v>
      </c>
      <c r="BS40" s="395">
        <f t="shared" si="80"/>
        <v>0</v>
      </c>
      <c r="BT40" s="396">
        <f t="shared" si="81"/>
        <v>0</v>
      </c>
      <c r="BU40" s="395">
        <f t="shared" si="82"/>
        <v>0</v>
      </c>
      <c r="BV40" s="396">
        <f t="shared" si="83"/>
        <v>0</v>
      </c>
      <c r="BW40" s="395">
        <f t="shared" si="84"/>
        <v>0</v>
      </c>
      <c r="BX40" s="396">
        <f t="shared" si="85"/>
        <v>324</v>
      </c>
      <c r="BY40" s="395">
        <f t="shared" si="86"/>
        <v>321</v>
      </c>
      <c r="BZ40" s="394">
        <f t="shared" si="87"/>
        <v>0</v>
      </c>
      <c r="CA40" s="395">
        <f t="shared" si="88"/>
        <v>0</v>
      </c>
      <c r="CB40" s="396">
        <f t="shared" si="89"/>
        <v>0</v>
      </c>
      <c r="CC40" s="395">
        <f t="shared" si="90"/>
        <v>0</v>
      </c>
      <c r="CD40" s="396">
        <f t="shared" si="91"/>
        <v>0</v>
      </c>
      <c r="CE40" s="395">
        <f t="shared" si="92"/>
        <v>0</v>
      </c>
      <c r="CF40" s="396">
        <f t="shared" si="93"/>
        <v>0</v>
      </c>
      <c r="CG40" s="395">
        <f t="shared" si="94"/>
        <v>0</v>
      </c>
      <c r="CH40" s="396">
        <f t="shared" si="95"/>
        <v>0</v>
      </c>
      <c r="CI40" s="395">
        <f t="shared" si="96"/>
        <v>0</v>
      </c>
      <c r="CJ40" s="396">
        <f t="shared" si="97"/>
        <v>5635.9197530864194</v>
      </c>
      <c r="CK40" s="395">
        <f t="shared" si="98"/>
        <v>5503.732087227414</v>
      </c>
      <c r="CL40" s="394">
        <f t="shared" si="99"/>
        <v>0</v>
      </c>
      <c r="CM40" s="395">
        <f t="shared" si="100"/>
        <v>0</v>
      </c>
      <c r="CN40" s="396">
        <f t="shared" si="101"/>
        <v>0</v>
      </c>
      <c r="CO40" s="395">
        <f t="shared" si="102"/>
        <v>0</v>
      </c>
      <c r="CP40" s="396">
        <f t="shared" si="103"/>
        <v>0</v>
      </c>
      <c r="CQ40" s="395">
        <f t="shared" si="104"/>
        <v>0</v>
      </c>
      <c r="CR40" s="396">
        <f t="shared" si="105"/>
        <v>0</v>
      </c>
      <c r="CS40" s="395">
        <f t="shared" si="106"/>
        <v>0</v>
      </c>
      <c r="CT40" s="396">
        <f t="shared" si="107"/>
        <v>0</v>
      </c>
      <c r="CU40" s="395">
        <f t="shared" si="108"/>
        <v>0</v>
      </c>
      <c r="CV40" s="396">
        <f t="shared" si="109"/>
        <v>50723.277777777774</v>
      </c>
      <c r="CW40" s="395">
        <f t="shared" si="110"/>
        <v>49533.588785046726</v>
      </c>
      <c r="CX40" s="396">
        <f t="shared" si="111"/>
        <v>50723.277777777774</v>
      </c>
      <c r="CY40" s="395">
        <f t="shared" si="112"/>
        <v>49533.588785046726</v>
      </c>
      <c r="CZ40" s="394">
        <f t="shared" si="113"/>
        <v>0</v>
      </c>
      <c r="DA40" s="395">
        <f t="shared" si="114"/>
        <v>0</v>
      </c>
      <c r="DB40" s="396">
        <f t="shared" si="115"/>
        <v>0</v>
      </c>
      <c r="DC40" s="395">
        <f t="shared" si="116"/>
        <v>0</v>
      </c>
      <c r="DD40" s="396">
        <f t="shared" si="117"/>
        <v>0</v>
      </c>
      <c r="DE40" s="395">
        <f t="shared" si="118"/>
        <v>0</v>
      </c>
      <c r="DF40" s="396">
        <f t="shared" si="119"/>
        <v>0</v>
      </c>
      <c r="DG40" s="395">
        <f t="shared" si="120"/>
        <v>0</v>
      </c>
      <c r="DH40" s="396">
        <f t="shared" si="121"/>
        <v>0</v>
      </c>
      <c r="DI40" s="395">
        <f t="shared" si="122"/>
        <v>0</v>
      </c>
      <c r="DJ40" s="396">
        <f t="shared" si="123"/>
        <v>35</v>
      </c>
      <c r="DK40" s="395">
        <f t="shared" si="124"/>
        <v>35</v>
      </c>
      <c r="DL40" s="396">
        <f t="shared" si="125"/>
        <v>35</v>
      </c>
      <c r="DM40" s="395">
        <f t="shared" si="126"/>
        <v>35</v>
      </c>
      <c r="DN40" s="394">
        <f t="shared" si="127"/>
        <v>0</v>
      </c>
      <c r="DO40" s="395">
        <f t="shared" si="128"/>
        <v>0</v>
      </c>
      <c r="DP40" s="396">
        <f t="shared" si="129"/>
        <v>0</v>
      </c>
      <c r="DQ40" s="395">
        <f t="shared" si="130"/>
        <v>0</v>
      </c>
      <c r="DR40" s="396">
        <f t="shared" si="131"/>
        <v>0</v>
      </c>
      <c r="DS40" s="395">
        <f t="shared" si="132"/>
        <v>0</v>
      </c>
      <c r="DT40" s="396">
        <f t="shared" si="133"/>
        <v>0</v>
      </c>
      <c r="DU40" s="395">
        <f t="shared" si="134"/>
        <v>0</v>
      </c>
      <c r="DV40" s="396">
        <f t="shared" si="135"/>
        <v>0</v>
      </c>
      <c r="DW40" s="395">
        <f t="shared" si="136"/>
        <v>0</v>
      </c>
      <c r="DX40" s="396">
        <f t="shared" si="137"/>
        <v>1775314.722222222</v>
      </c>
      <c r="DY40" s="395">
        <f t="shared" si="138"/>
        <v>1733675.6074766354</v>
      </c>
      <c r="DZ40" s="396">
        <f t="shared" si="139"/>
        <v>1775314.722222222</v>
      </c>
      <c r="EA40" s="395">
        <f t="shared" si="140"/>
        <v>1733675.6074766354</v>
      </c>
    </row>
    <row r="41" spans="1:131">
      <c r="A41" s="582" t="s">
        <v>28</v>
      </c>
      <c r="B41" s="583" t="s">
        <v>967</v>
      </c>
      <c r="C41" s="589"/>
      <c r="D41" s="479">
        <v>101602</v>
      </c>
      <c r="E41" s="479">
        <v>10</v>
      </c>
      <c r="F41" s="393"/>
      <c r="G41" s="402"/>
      <c r="H41" s="393"/>
      <c r="I41" s="402"/>
      <c r="J41" s="393"/>
      <c r="K41" s="402"/>
      <c r="L41" s="393"/>
      <c r="M41" s="402"/>
      <c r="N41" s="393"/>
      <c r="O41" s="402"/>
      <c r="P41" s="393"/>
      <c r="Q41" s="402"/>
      <c r="R41" s="393"/>
      <c r="S41" s="402"/>
      <c r="T41" s="393"/>
      <c r="U41" s="402"/>
      <c r="V41" s="393"/>
      <c r="W41" s="402"/>
      <c r="X41" s="393"/>
      <c r="Y41" s="402"/>
      <c r="Z41" s="393"/>
      <c r="AA41" s="402"/>
      <c r="AB41" s="393"/>
      <c r="AC41" s="402"/>
      <c r="AD41" s="393"/>
      <c r="AE41" s="402"/>
      <c r="AF41" s="393"/>
      <c r="AG41" s="402"/>
      <c r="AH41" s="393"/>
      <c r="AI41" s="402"/>
      <c r="AJ41" s="393"/>
      <c r="AK41" s="402"/>
      <c r="AL41" s="393"/>
      <c r="AM41" s="402"/>
      <c r="AN41" s="393"/>
      <c r="AO41" s="402"/>
      <c r="AP41" s="393"/>
      <c r="AQ41" s="402"/>
      <c r="AR41" s="393"/>
      <c r="AS41" s="402"/>
      <c r="AT41" s="393">
        <v>56</v>
      </c>
      <c r="AU41" s="402">
        <v>55</v>
      </c>
      <c r="AV41" s="393"/>
      <c r="AW41" s="402"/>
      <c r="AX41" s="393"/>
      <c r="AY41" s="402"/>
      <c r="AZ41" s="393">
        <v>1</v>
      </c>
      <c r="BA41" s="403">
        <v>1</v>
      </c>
      <c r="BB41" s="404"/>
      <c r="BC41" s="402"/>
      <c r="BD41" s="393"/>
      <c r="BE41" s="402"/>
      <c r="BF41" s="393"/>
      <c r="BG41" s="402"/>
      <c r="BH41" s="393"/>
      <c r="BI41" s="402"/>
      <c r="BJ41" s="393"/>
      <c r="BK41" s="402"/>
      <c r="BL41" s="393">
        <v>2904361</v>
      </c>
      <c r="BM41" s="403">
        <v>2968189</v>
      </c>
      <c r="BN41" s="394">
        <f t="shared" si="75"/>
        <v>0</v>
      </c>
      <c r="BO41" s="395">
        <f t="shared" si="76"/>
        <v>0</v>
      </c>
      <c r="BP41" s="396">
        <f t="shared" si="77"/>
        <v>0</v>
      </c>
      <c r="BQ41" s="395">
        <f t="shared" si="78"/>
        <v>0</v>
      </c>
      <c r="BR41" s="396">
        <f t="shared" si="79"/>
        <v>0</v>
      </c>
      <c r="BS41" s="395">
        <f t="shared" si="80"/>
        <v>0</v>
      </c>
      <c r="BT41" s="396">
        <f t="shared" si="81"/>
        <v>0</v>
      </c>
      <c r="BU41" s="395">
        <f t="shared" si="82"/>
        <v>0</v>
      </c>
      <c r="BV41" s="396">
        <f t="shared" si="83"/>
        <v>0</v>
      </c>
      <c r="BW41" s="395">
        <f t="shared" si="84"/>
        <v>0</v>
      </c>
      <c r="BX41" s="396">
        <f t="shared" si="85"/>
        <v>516</v>
      </c>
      <c r="BY41" s="395">
        <f t="shared" si="86"/>
        <v>507</v>
      </c>
      <c r="BZ41" s="394">
        <f t="shared" si="87"/>
        <v>0</v>
      </c>
      <c r="CA41" s="395">
        <f t="shared" si="88"/>
        <v>0</v>
      </c>
      <c r="CB41" s="396">
        <f t="shared" si="89"/>
        <v>0</v>
      </c>
      <c r="CC41" s="395">
        <f t="shared" si="90"/>
        <v>0</v>
      </c>
      <c r="CD41" s="396">
        <f t="shared" si="91"/>
        <v>0</v>
      </c>
      <c r="CE41" s="395">
        <f t="shared" si="92"/>
        <v>0</v>
      </c>
      <c r="CF41" s="396">
        <f t="shared" si="93"/>
        <v>0</v>
      </c>
      <c r="CG41" s="395">
        <f t="shared" si="94"/>
        <v>0</v>
      </c>
      <c r="CH41" s="396">
        <f t="shared" si="95"/>
        <v>0</v>
      </c>
      <c r="CI41" s="395">
        <f t="shared" si="96"/>
        <v>0</v>
      </c>
      <c r="CJ41" s="396">
        <f t="shared" si="97"/>
        <v>5628.6065891472872</v>
      </c>
      <c r="CK41" s="395">
        <f t="shared" si="98"/>
        <v>5854.41617357002</v>
      </c>
      <c r="CL41" s="394">
        <f t="shared" si="99"/>
        <v>0</v>
      </c>
      <c r="CM41" s="395">
        <f t="shared" si="100"/>
        <v>0</v>
      </c>
      <c r="CN41" s="396">
        <f t="shared" si="101"/>
        <v>0</v>
      </c>
      <c r="CO41" s="395">
        <f t="shared" si="102"/>
        <v>0</v>
      </c>
      <c r="CP41" s="396">
        <f t="shared" si="103"/>
        <v>0</v>
      </c>
      <c r="CQ41" s="395">
        <f t="shared" si="104"/>
        <v>0</v>
      </c>
      <c r="CR41" s="396">
        <f t="shared" si="105"/>
        <v>0</v>
      </c>
      <c r="CS41" s="395">
        <f t="shared" si="106"/>
        <v>0</v>
      </c>
      <c r="CT41" s="396">
        <f t="shared" si="107"/>
        <v>0</v>
      </c>
      <c r="CU41" s="395">
        <f t="shared" si="108"/>
        <v>0</v>
      </c>
      <c r="CV41" s="396">
        <f t="shared" si="109"/>
        <v>50657.459302325587</v>
      </c>
      <c r="CW41" s="395">
        <f t="shared" si="110"/>
        <v>52689.745562130178</v>
      </c>
      <c r="CX41" s="396">
        <f t="shared" si="111"/>
        <v>50657.459302325587</v>
      </c>
      <c r="CY41" s="395">
        <f t="shared" si="112"/>
        <v>52689.745562130178</v>
      </c>
      <c r="CZ41" s="394">
        <f t="shared" si="113"/>
        <v>0</v>
      </c>
      <c r="DA41" s="395">
        <f t="shared" si="114"/>
        <v>0</v>
      </c>
      <c r="DB41" s="396">
        <f t="shared" si="115"/>
        <v>0</v>
      </c>
      <c r="DC41" s="395">
        <f t="shared" si="116"/>
        <v>0</v>
      </c>
      <c r="DD41" s="396">
        <f t="shared" si="117"/>
        <v>0</v>
      </c>
      <c r="DE41" s="395">
        <f t="shared" si="118"/>
        <v>0</v>
      </c>
      <c r="DF41" s="396">
        <f t="shared" si="119"/>
        <v>0</v>
      </c>
      <c r="DG41" s="395">
        <f t="shared" si="120"/>
        <v>0</v>
      </c>
      <c r="DH41" s="396">
        <f t="shared" si="121"/>
        <v>0</v>
      </c>
      <c r="DI41" s="395">
        <f t="shared" si="122"/>
        <v>0</v>
      </c>
      <c r="DJ41" s="396">
        <f t="shared" si="123"/>
        <v>57</v>
      </c>
      <c r="DK41" s="395">
        <f t="shared" si="124"/>
        <v>56</v>
      </c>
      <c r="DL41" s="396">
        <f t="shared" si="125"/>
        <v>57</v>
      </c>
      <c r="DM41" s="395">
        <f t="shared" si="126"/>
        <v>56</v>
      </c>
      <c r="DN41" s="394">
        <f t="shared" si="127"/>
        <v>0</v>
      </c>
      <c r="DO41" s="395">
        <f t="shared" si="128"/>
        <v>0</v>
      </c>
      <c r="DP41" s="396">
        <f t="shared" si="129"/>
        <v>0</v>
      </c>
      <c r="DQ41" s="395">
        <f t="shared" si="130"/>
        <v>0</v>
      </c>
      <c r="DR41" s="396">
        <f t="shared" si="131"/>
        <v>0</v>
      </c>
      <c r="DS41" s="395">
        <f t="shared" si="132"/>
        <v>0</v>
      </c>
      <c r="DT41" s="396">
        <f t="shared" si="133"/>
        <v>0</v>
      </c>
      <c r="DU41" s="395">
        <f t="shared" si="134"/>
        <v>0</v>
      </c>
      <c r="DV41" s="396">
        <f t="shared" si="135"/>
        <v>0</v>
      </c>
      <c r="DW41" s="395">
        <f t="shared" si="136"/>
        <v>0</v>
      </c>
      <c r="DX41" s="396">
        <f t="shared" si="137"/>
        <v>2887475.1802325584</v>
      </c>
      <c r="DY41" s="395">
        <f t="shared" si="138"/>
        <v>2950625.75147929</v>
      </c>
      <c r="DZ41" s="396">
        <f t="shared" si="139"/>
        <v>2887475.1802325584</v>
      </c>
      <c r="EA41" s="395">
        <f t="shared" si="140"/>
        <v>2950625.75147929</v>
      </c>
    </row>
    <row r="42" spans="1:131">
      <c r="A42" s="596" t="s">
        <v>28</v>
      </c>
      <c r="B42" s="583" t="s">
        <v>968</v>
      </c>
      <c r="C42" s="589"/>
      <c r="D42" s="479">
        <v>102076</v>
      </c>
      <c r="E42" s="479">
        <v>10</v>
      </c>
      <c r="F42" s="393"/>
      <c r="G42" s="402"/>
      <c r="H42" s="393"/>
      <c r="I42" s="402"/>
      <c r="J42" s="393"/>
      <c r="K42" s="402"/>
      <c r="L42" s="393"/>
      <c r="M42" s="402"/>
      <c r="N42" s="393"/>
      <c r="O42" s="402"/>
      <c r="P42" s="393"/>
      <c r="Q42" s="402"/>
      <c r="R42" s="393"/>
      <c r="S42" s="402"/>
      <c r="T42" s="393"/>
      <c r="U42" s="402"/>
      <c r="V42" s="393"/>
      <c r="W42" s="402"/>
      <c r="X42" s="393"/>
      <c r="Y42" s="402"/>
      <c r="Z42" s="393"/>
      <c r="AA42" s="402"/>
      <c r="AB42" s="393"/>
      <c r="AC42" s="402"/>
      <c r="AD42" s="393"/>
      <c r="AE42" s="402"/>
      <c r="AF42" s="393"/>
      <c r="AG42" s="402"/>
      <c r="AH42" s="393"/>
      <c r="AI42" s="402"/>
      <c r="AJ42" s="393"/>
      <c r="AK42" s="402"/>
      <c r="AL42" s="393"/>
      <c r="AM42" s="402"/>
      <c r="AN42" s="393"/>
      <c r="AO42" s="402"/>
      <c r="AP42" s="393"/>
      <c r="AQ42" s="402"/>
      <c r="AR42" s="393"/>
      <c r="AS42" s="402"/>
      <c r="AT42" s="393"/>
      <c r="AU42" s="402">
        <v>27</v>
      </c>
      <c r="AV42" s="393"/>
      <c r="AW42" s="402"/>
      <c r="AX42" s="393"/>
      <c r="AY42" s="402"/>
      <c r="AZ42" s="393">
        <v>43</v>
      </c>
      <c r="BA42" s="403">
        <v>11</v>
      </c>
      <c r="BB42" s="404"/>
      <c r="BC42" s="402"/>
      <c r="BD42" s="393"/>
      <c r="BE42" s="402"/>
      <c r="BF42" s="393"/>
      <c r="BG42" s="402"/>
      <c r="BH42" s="393"/>
      <c r="BI42" s="402"/>
      <c r="BJ42" s="393"/>
      <c r="BK42" s="402"/>
      <c r="BL42" s="393">
        <v>2421753</v>
      </c>
      <c r="BM42" s="403">
        <v>2362362</v>
      </c>
      <c r="BN42" s="394">
        <f t="shared" si="75"/>
        <v>0</v>
      </c>
      <c r="BO42" s="395">
        <f t="shared" si="76"/>
        <v>0</v>
      </c>
      <c r="BP42" s="396">
        <f t="shared" si="77"/>
        <v>0</v>
      </c>
      <c r="BQ42" s="395">
        <f t="shared" si="78"/>
        <v>0</v>
      </c>
      <c r="BR42" s="396">
        <f t="shared" si="79"/>
        <v>0</v>
      </c>
      <c r="BS42" s="395">
        <f t="shared" si="80"/>
        <v>0</v>
      </c>
      <c r="BT42" s="396">
        <f t="shared" si="81"/>
        <v>0</v>
      </c>
      <c r="BU42" s="395">
        <f t="shared" si="82"/>
        <v>0</v>
      </c>
      <c r="BV42" s="396">
        <f t="shared" si="83"/>
        <v>0</v>
      </c>
      <c r="BW42" s="395">
        <f t="shared" si="84"/>
        <v>0</v>
      </c>
      <c r="BX42" s="396">
        <f t="shared" si="85"/>
        <v>516</v>
      </c>
      <c r="BY42" s="395">
        <f t="shared" si="86"/>
        <v>375</v>
      </c>
      <c r="BZ42" s="394">
        <f t="shared" si="87"/>
        <v>0</v>
      </c>
      <c r="CA42" s="395">
        <f t="shared" si="88"/>
        <v>0</v>
      </c>
      <c r="CB42" s="396">
        <f t="shared" si="89"/>
        <v>0</v>
      </c>
      <c r="CC42" s="395">
        <f t="shared" si="90"/>
        <v>0</v>
      </c>
      <c r="CD42" s="396">
        <f t="shared" si="91"/>
        <v>0</v>
      </c>
      <c r="CE42" s="395">
        <f t="shared" si="92"/>
        <v>0</v>
      </c>
      <c r="CF42" s="396">
        <f t="shared" si="93"/>
        <v>0</v>
      </c>
      <c r="CG42" s="395">
        <f t="shared" si="94"/>
        <v>0</v>
      </c>
      <c r="CH42" s="396">
        <f t="shared" si="95"/>
        <v>0</v>
      </c>
      <c r="CI42" s="395">
        <f t="shared" si="96"/>
        <v>0</v>
      </c>
      <c r="CJ42" s="396">
        <f t="shared" si="97"/>
        <v>4693.3197674418607</v>
      </c>
      <c r="CK42" s="395">
        <f t="shared" si="98"/>
        <v>6299.6319999999996</v>
      </c>
      <c r="CL42" s="394">
        <f t="shared" si="99"/>
        <v>0</v>
      </c>
      <c r="CM42" s="395">
        <f t="shared" si="100"/>
        <v>0</v>
      </c>
      <c r="CN42" s="396">
        <f t="shared" si="101"/>
        <v>0</v>
      </c>
      <c r="CO42" s="395">
        <f t="shared" si="102"/>
        <v>0</v>
      </c>
      <c r="CP42" s="396">
        <f t="shared" si="103"/>
        <v>0</v>
      </c>
      <c r="CQ42" s="395">
        <f t="shared" si="104"/>
        <v>0</v>
      </c>
      <c r="CR42" s="396">
        <f t="shared" si="105"/>
        <v>0</v>
      </c>
      <c r="CS42" s="395">
        <f t="shared" si="106"/>
        <v>0</v>
      </c>
      <c r="CT42" s="396">
        <f t="shared" si="107"/>
        <v>0</v>
      </c>
      <c r="CU42" s="395">
        <f t="shared" si="108"/>
        <v>0</v>
      </c>
      <c r="CV42" s="396">
        <f t="shared" si="109"/>
        <v>42239.877906976748</v>
      </c>
      <c r="CW42" s="395">
        <f t="shared" si="110"/>
        <v>56696.687999999995</v>
      </c>
      <c r="CX42" s="396">
        <f t="shared" si="111"/>
        <v>42239.877906976748</v>
      </c>
      <c r="CY42" s="395">
        <f t="shared" si="112"/>
        <v>56696.687999999995</v>
      </c>
      <c r="CZ42" s="394">
        <f t="shared" si="113"/>
        <v>0</v>
      </c>
      <c r="DA42" s="395">
        <f t="shared" si="114"/>
        <v>0</v>
      </c>
      <c r="DB42" s="396">
        <f t="shared" si="115"/>
        <v>0</v>
      </c>
      <c r="DC42" s="395">
        <f t="shared" si="116"/>
        <v>0</v>
      </c>
      <c r="DD42" s="396">
        <f t="shared" si="117"/>
        <v>0</v>
      </c>
      <c r="DE42" s="395">
        <f t="shared" si="118"/>
        <v>0</v>
      </c>
      <c r="DF42" s="396">
        <f t="shared" si="119"/>
        <v>0</v>
      </c>
      <c r="DG42" s="395">
        <f t="shared" si="120"/>
        <v>0</v>
      </c>
      <c r="DH42" s="396">
        <f t="shared" si="121"/>
        <v>0</v>
      </c>
      <c r="DI42" s="395">
        <f t="shared" si="122"/>
        <v>0</v>
      </c>
      <c r="DJ42" s="396">
        <f t="shared" si="123"/>
        <v>43</v>
      </c>
      <c r="DK42" s="395">
        <f t="shared" si="124"/>
        <v>38</v>
      </c>
      <c r="DL42" s="396">
        <f t="shared" si="125"/>
        <v>43</v>
      </c>
      <c r="DM42" s="395">
        <f t="shared" si="126"/>
        <v>38</v>
      </c>
      <c r="DN42" s="394">
        <f t="shared" si="127"/>
        <v>0</v>
      </c>
      <c r="DO42" s="395">
        <f t="shared" si="128"/>
        <v>0</v>
      </c>
      <c r="DP42" s="396">
        <f t="shared" si="129"/>
        <v>0</v>
      </c>
      <c r="DQ42" s="395">
        <f t="shared" si="130"/>
        <v>0</v>
      </c>
      <c r="DR42" s="396">
        <f t="shared" si="131"/>
        <v>0</v>
      </c>
      <c r="DS42" s="395">
        <f t="shared" si="132"/>
        <v>0</v>
      </c>
      <c r="DT42" s="396">
        <f t="shared" si="133"/>
        <v>0</v>
      </c>
      <c r="DU42" s="395">
        <f t="shared" si="134"/>
        <v>0</v>
      </c>
      <c r="DV42" s="396">
        <f t="shared" si="135"/>
        <v>0</v>
      </c>
      <c r="DW42" s="395">
        <f t="shared" si="136"/>
        <v>0</v>
      </c>
      <c r="DX42" s="396">
        <f t="shared" si="137"/>
        <v>1816314.7500000002</v>
      </c>
      <c r="DY42" s="395">
        <f t="shared" si="138"/>
        <v>2154474.1439999999</v>
      </c>
      <c r="DZ42" s="396">
        <f t="shared" si="139"/>
        <v>1816314.7500000002</v>
      </c>
      <c r="EA42" s="395">
        <f t="shared" si="140"/>
        <v>2154474.1439999999</v>
      </c>
    </row>
    <row r="43" spans="1:131">
      <c r="A43" s="596" t="s">
        <v>28</v>
      </c>
      <c r="B43" s="583" t="s">
        <v>969</v>
      </c>
      <c r="C43" s="593"/>
      <c r="D43" s="479">
        <v>102313</v>
      </c>
      <c r="E43" s="479">
        <v>12</v>
      </c>
      <c r="F43" s="393"/>
      <c r="G43" s="402"/>
      <c r="H43" s="393"/>
      <c r="I43" s="402"/>
      <c r="J43" s="393"/>
      <c r="K43" s="402"/>
      <c r="L43" s="393"/>
      <c r="M43" s="402"/>
      <c r="N43" s="393"/>
      <c r="O43" s="402"/>
      <c r="P43" s="393"/>
      <c r="Q43" s="402"/>
      <c r="R43" s="393"/>
      <c r="S43" s="402"/>
      <c r="T43" s="393"/>
      <c r="U43" s="402"/>
      <c r="V43" s="393"/>
      <c r="W43" s="402"/>
      <c r="X43" s="393"/>
      <c r="Y43" s="402"/>
      <c r="Z43" s="393"/>
      <c r="AA43" s="402"/>
      <c r="AB43" s="393"/>
      <c r="AC43" s="402"/>
      <c r="AD43" s="393"/>
      <c r="AE43" s="402"/>
      <c r="AF43" s="393"/>
      <c r="AG43" s="402"/>
      <c r="AH43" s="393"/>
      <c r="AI43" s="402"/>
      <c r="AJ43" s="393"/>
      <c r="AK43" s="402"/>
      <c r="AL43" s="393"/>
      <c r="AM43" s="402"/>
      <c r="AN43" s="393"/>
      <c r="AO43" s="402"/>
      <c r="AP43" s="393"/>
      <c r="AQ43" s="402"/>
      <c r="AR43" s="393"/>
      <c r="AS43" s="402"/>
      <c r="AT43" s="393">
        <v>52</v>
      </c>
      <c r="AU43" s="402">
        <v>54</v>
      </c>
      <c r="AV43" s="393"/>
      <c r="AW43" s="402"/>
      <c r="AX43" s="393"/>
      <c r="AY43" s="402"/>
      <c r="AZ43" s="393">
        <v>7</v>
      </c>
      <c r="BA43" s="403">
        <v>4</v>
      </c>
      <c r="BB43" s="404"/>
      <c r="BC43" s="402"/>
      <c r="BD43" s="393"/>
      <c r="BE43" s="402"/>
      <c r="BF43" s="393"/>
      <c r="BG43" s="402"/>
      <c r="BH43" s="393"/>
      <c r="BI43" s="402"/>
      <c r="BJ43" s="393"/>
      <c r="BK43" s="402"/>
      <c r="BL43" s="393">
        <v>3343883</v>
      </c>
      <c r="BM43" s="403">
        <v>3173219</v>
      </c>
      <c r="BN43" s="394">
        <f t="shared" si="75"/>
        <v>0</v>
      </c>
      <c r="BO43" s="395">
        <f t="shared" si="76"/>
        <v>0</v>
      </c>
      <c r="BP43" s="396">
        <f t="shared" si="77"/>
        <v>0</v>
      </c>
      <c r="BQ43" s="395">
        <f t="shared" si="78"/>
        <v>0</v>
      </c>
      <c r="BR43" s="396">
        <f t="shared" si="79"/>
        <v>0</v>
      </c>
      <c r="BS43" s="395">
        <f t="shared" si="80"/>
        <v>0</v>
      </c>
      <c r="BT43" s="396">
        <f t="shared" si="81"/>
        <v>0</v>
      </c>
      <c r="BU43" s="395">
        <f t="shared" si="82"/>
        <v>0</v>
      </c>
      <c r="BV43" s="396">
        <f t="shared" si="83"/>
        <v>0</v>
      </c>
      <c r="BW43" s="395">
        <f t="shared" si="84"/>
        <v>0</v>
      </c>
      <c r="BX43" s="396">
        <f t="shared" si="85"/>
        <v>552</v>
      </c>
      <c r="BY43" s="395">
        <f t="shared" si="86"/>
        <v>534</v>
      </c>
      <c r="BZ43" s="394">
        <f t="shared" si="87"/>
        <v>0</v>
      </c>
      <c r="CA43" s="395">
        <f t="shared" si="88"/>
        <v>0</v>
      </c>
      <c r="CB43" s="396">
        <f t="shared" si="89"/>
        <v>0</v>
      </c>
      <c r="CC43" s="395">
        <f t="shared" si="90"/>
        <v>0</v>
      </c>
      <c r="CD43" s="396">
        <f t="shared" si="91"/>
        <v>0</v>
      </c>
      <c r="CE43" s="395">
        <f t="shared" si="92"/>
        <v>0</v>
      </c>
      <c r="CF43" s="396">
        <f t="shared" si="93"/>
        <v>0</v>
      </c>
      <c r="CG43" s="395">
        <f t="shared" si="94"/>
        <v>0</v>
      </c>
      <c r="CH43" s="396">
        <f t="shared" si="95"/>
        <v>0</v>
      </c>
      <c r="CI43" s="395">
        <f t="shared" si="96"/>
        <v>0</v>
      </c>
      <c r="CJ43" s="396">
        <f t="shared" si="97"/>
        <v>6057.759057971014</v>
      </c>
      <c r="CK43" s="395">
        <f t="shared" si="98"/>
        <v>5942.3576779026216</v>
      </c>
      <c r="CL43" s="394">
        <f t="shared" si="99"/>
        <v>0</v>
      </c>
      <c r="CM43" s="395">
        <f t="shared" si="100"/>
        <v>0</v>
      </c>
      <c r="CN43" s="396">
        <f t="shared" si="101"/>
        <v>0</v>
      </c>
      <c r="CO43" s="395">
        <f t="shared" si="102"/>
        <v>0</v>
      </c>
      <c r="CP43" s="396">
        <f t="shared" si="103"/>
        <v>0</v>
      </c>
      <c r="CQ43" s="395">
        <f t="shared" si="104"/>
        <v>0</v>
      </c>
      <c r="CR43" s="396">
        <f t="shared" si="105"/>
        <v>0</v>
      </c>
      <c r="CS43" s="395">
        <f t="shared" si="106"/>
        <v>0</v>
      </c>
      <c r="CT43" s="396">
        <f t="shared" si="107"/>
        <v>0</v>
      </c>
      <c r="CU43" s="395">
        <f t="shared" si="108"/>
        <v>0</v>
      </c>
      <c r="CV43" s="396">
        <f t="shared" si="109"/>
        <v>54519.831521739128</v>
      </c>
      <c r="CW43" s="395">
        <f t="shared" si="110"/>
        <v>53481.219101123592</v>
      </c>
      <c r="CX43" s="396">
        <f t="shared" si="111"/>
        <v>54519.831521739128</v>
      </c>
      <c r="CY43" s="395">
        <f t="shared" si="112"/>
        <v>53481.219101123592</v>
      </c>
      <c r="CZ43" s="394">
        <f t="shared" si="113"/>
        <v>0</v>
      </c>
      <c r="DA43" s="395">
        <f t="shared" si="114"/>
        <v>0</v>
      </c>
      <c r="DB43" s="396">
        <f t="shared" si="115"/>
        <v>0</v>
      </c>
      <c r="DC43" s="395">
        <f t="shared" si="116"/>
        <v>0</v>
      </c>
      <c r="DD43" s="396">
        <f t="shared" si="117"/>
        <v>0</v>
      </c>
      <c r="DE43" s="395">
        <f t="shared" si="118"/>
        <v>0</v>
      </c>
      <c r="DF43" s="396">
        <f t="shared" si="119"/>
        <v>0</v>
      </c>
      <c r="DG43" s="395">
        <f t="shared" si="120"/>
        <v>0</v>
      </c>
      <c r="DH43" s="396">
        <f t="shared" si="121"/>
        <v>0</v>
      </c>
      <c r="DI43" s="395">
        <f t="shared" si="122"/>
        <v>0</v>
      </c>
      <c r="DJ43" s="396">
        <f t="shared" si="123"/>
        <v>59</v>
      </c>
      <c r="DK43" s="395">
        <f t="shared" si="124"/>
        <v>58</v>
      </c>
      <c r="DL43" s="396">
        <f t="shared" si="125"/>
        <v>59</v>
      </c>
      <c r="DM43" s="395">
        <f t="shared" si="126"/>
        <v>58</v>
      </c>
      <c r="DN43" s="394">
        <f t="shared" si="127"/>
        <v>0</v>
      </c>
      <c r="DO43" s="395">
        <f t="shared" si="128"/>
        <v>0</v>
      </c>
      <c r="DP43" s="396">
        <f t="shared" si="129"/>
        <v>0</v>
      </c>
      <c r="DQ43" s="395">
        <f t="shared" si="130"/>
        <v>0</v>
      </c>
      <c r="DR43" s="396">
        <f t="shared" si="131"/>
        <v>0</v>
      </c>
      <c r="DS43" s="395">
        <f t="shared" si="132"/>
        <v>0</v>
      </c>
      <c r="DT43" s="396">
        <f t="shared" si="133"/>
        <v>0</v>
      </c>
      <c r="DU43" s="395">
        <f t="shared" si="134"/>
        <v>0</v>
      </c>
      <c r="DV43" s="396">
        <f t="shared" si="135"/>
        <v>0</v>
      </c>
      <c r="DW43" s="395">
        <f t="shared" si="136"/>
        <v>0</v>
      </c>
      <c r="DX43" s="396">
        <f t="shared" si="137"/>
        <v>3216670.0597826084</v>
      </c>
      <c r="DY43" s="395">
        <f t="shared" si="138"/>
        <v>3101910.7078651683</v>
      </c>
      <c r="DZ43" s="396">
        <f t="shared" si="139"/>
        <v>3216670.0597826084</v>
      </c>
      <c r="EA43" s="395">
        <f t="shared" si="140"/>
        <v>3101910.7078651683</v>
      </c>
    </row>
    <row r="44" spans="1:131">
      <c r="A44" s="582" t="s">
        <v>28</v>
      </c>
      <c r="B44" s="583" t="s">
        <v>970</v>
      </c>
      <c r="C44" s="589"/>
      <c r="D44" s="479">
        <v>101462</v>
      </c>
      <c r="E44" s="479">
        <v>13</v>
      </c>
      <c r="F44" s="393"/>
      <c r="G44" s="402"/>
      <c r="H44" s="393"/>
      <c r="I44" s="402"/>
      <c r="J44" s="393"/>
      <c r="K44" s="402"/>
      <c r="L44" s="393"/>
      <c r="M44" s="402"/>
      <c r="N44" s="393"/>
      <c r="O44" s="402"/>
      <c r="P44" s="393"/>
      <c r="Q44" s="402"/>
      <c r="R44" s="393"/>
      <c r="S44" s="402"/>
      <c r="T44" s="393"/>
      <c r="U44" s="402"/>
      <c r="V44" s="393"/>
      <c r="W44" s="402"/>
      <c r="X44" s="393"/>
      <c r="Y44" s="402"/>
      <c r="Z44" s="393"/>
      <c r="AA44" s="402"/>
      <c r="AB44" s="393"/>
      <c r="AC44" s="402"/>
      <c r="AD44" s="393"/>
      <c r="AE44" s="402"/>
      <c r="AF44" s="393"/>
      <c r="AG44" s="402"/>
      <c r="AH44" s="393"/>
      <c r="AI44" s="402"/>
      <c r="AJ44" s="393"/>
      <c r="AK44" s="402"/>
      <c r="AL44" s="393"/>
      <c r="AM44" s="402"/>
      <c r="AN44" s="393"/>
      <c r="AO44" s="402"/>
      <c r="AP44" s="393"/>
      <c r="AQ44" s="402"/>
      <c r="AR44" s="393"/>
      <c r="AS44" s="402"/>
      <c r="AT44" s="393">
        <v>3</v>
      </c>
      <c r="AU44" s="402">
        <v>31</v>
      </c>
      <c r="AV44" s="393"/>
      <c r="AW44" s="402"/>
      <c r="AX44" s="393"/>
      <c r="AY44" s="402"/>
      <c r="AZ44" s="393">
        <v>16</v>
      </c>
      <c r="BA44" s="403"/>
      <c r="BB44" s="404"/>
      <c r="BC44" s="402"/>
      <c r="BD44" s="393"/>
      <c r="BE44" s="402"/>
      <c r="BF44" s="393"/>
      <c r="BG44" s="402"/>
      <c r="BH44" s="393"/>
      <c r="BI44" s="402"/>
      <c r="BJ44" s="393"/>
      <c r="BK44" s="402"/>
      <c r="BL44" s="393">
        <v>1521411</v>
      </c>
      <c r="BM44" s="403">
        <v>1557707</v>
      </c>
      <c r="BN44" s="394">
        <f t="shared" si="75"/>
        <v>0</v>
      </c>
      <c r="BO44" s="395">
        <f t="shared" si="76"/>
        <v>0</v>
      </c>
      <c r="BP44" s="396">
        <f t="shared" si="77"/>
        <v>0</v>
      </c>
      <c r="BQ44" s="395">
        <f t="shared" si="78"/>
        <v>0</v>
      </c>
      <c r="BR44" s="396">
        <f t="shared" si="79"/>
        <v>0</v>
      </c>
      <c r="BS44" s="395">
        <f t="shared" si="80"/>
        <v>0</v>
      </c>
      <c r="BT44" s="396">
        <f t="shared" si="81"/>
        <v>0</v>
      </c>
      <c r="BU44" s="395">
        <f t="shared" si="82"/>
        <v>0</v>
      </c>
      <c r="BV44" s="396">
        <f t="shared" si="83"/>
        <v>0</v>
      </c>
      <c r="BW44" s="395">
        <f t="shared" si="84"/>
        <v>0</v>
      </c>
      <c r="BX44" s="396">
        <f t="shared" si="85"/>
        <v>219</v>
      </c>
      <c r="BY44" s="395">
        <f t="shared" si="86"/>
        <v>279</v>
      </c>
      <c r="BZ44" s="394">
        <f t="shared" si="87"/>
        <v>0</v>
      </c>
      <c r="CA44" s="395">
        <f t="shared" si="88"/>
        <v>0</v>
      </c>
      <c r="CB44" s="396">
        <f t="shared" si="89"/>
        <v>0</v>
      </c>
      <c r="CC44" s="395">
        <f t="shared" si="90"/>
        <v>0</v>
      </c>
      <c r="CD44" s="396">
        <f t="shared" si="91"/>
        <v>0</v>
      </c>
      <c r="CE44" s="395">
        <f t="shared" si="92"/>
        <v>0</v>
      </c>
      <c r="CF44" s="396">
        <f t="shared" si="93"/>
        <v>0</v>
      </c>
      <c r="CG44" s="395">
        <f t="shared" si="94"/>
        <v>0</v>
      </c>
      <c r="CH44" s="396">
        <f t="shared" si="95"/>
        <v>0</v>
      </c>
      <c r="CI44" s="395">
        <f t="shared" si="96"/>
        <v>0</v>
      </c>
      <c r="CJ44" s="396">
        <f t="shared" si="97"/>
        <v>6947.0821917808216</v>
      </c>
      <c r="CK44" s="395">
        <f t="shared" si="98"/>
        <v>5583.1792114695345</v>
      </c>
      <c r="CL44" s="394">
        <f t="shared" si="99"/>
        <v>0</v>
      </c>
      <c r="CM44" s="395">
        <f t="shared" si="100"/>
        <v>0</v>
      </c>
      <c r="CN44" s="396">
        <f t="shared" si="101"/>
        <v>0</v>
      </c>
      <c r="CO44" s="395">
        <f t="shared" si="102"/>
        <v>0</v>
      </c>
      <c r="CP44" s="396">
        <f t="shared" si="103"/>
        <v>0</v>
      </c>
      <c r="CQ44" s="395">
        <f t="shared" si="104"/>
        <v>0</v>
      </c>
      <c r="CR44" s="396">
        <f t="shared" si="105"/>
        <v>0</v>
      </c>
      <c r="CS44" s="395">
        <f t="shared" si="106"/>
        <v>0</v>
      </c>
      <c r="CT44" s="396">
        <f t="shared" si="107"/>
        <v>0</v>
      </c>
      <c r="CU44" s="395">
        <f t="shared" si="108"/>
        <v>0</v>
      </c>
      <c r="CV44" s="396">
        <f t="shared" si="109"/>
        <v>62523.739726027394</v>
      </c>
      <c r="CW44" s="395">
        <f t="shared" si="110"/>
        <v>50248.61290322581</v>
      </c>
      <c r="CX44" s="396">
        <f t="shared" si="111"/>
        <v>62523.739726027386</v>
      </c>
      <c r="CY44" s="395">
        <f t="shared" si="112"/>
        <v>50248.61290322581</v>
      </c>
      <c r="CZ44" s="394">
        <f t="shared" si="113"/>
        <v>0</v>
      </c>
      <c r="DA44" s="395">
        <f t="shared" si="114"/>
        <v>0</v>
      </c>
      <c r="DB44" s="396">
        <f t="shared" si="115"/>
        <v>0</v>
      </c>
      <c r="DC44" s="395">
        <f t="shared" si="116"/>
        <v>0</v>
      </c>
      <c r="DD44" s="396">
        <f t="shared" si="117"/>
        <v>0</v>
      </c>
      <c r="DE44" s="395">
        <f t="shared" si="118"/>
        <v>0</v>
      </c>
      <c r="DF44" s="396">
        <f t="shared" si="119"/>
        <v>0</v>
      </c>
      <c r="DG44" s="395">
        <f t="shared" si="120"/>
        <v>0</v>
      </c>
      <c r="DH44" s="396">
        <f t="shared" si="121"/>
        <v>0</v>
      </c>
      <c r="DI44" s="395">
        <f t="shared" si="122"/>
        <v>0</v>
      </c>
      <c r="DJ44" s="396">
        <f t="shared" si="123"/>
        <v>19</v>
      </c>
      <c r="DK44" s="395">
        <f t="shared" si="124"/>
        <v>31</v>
      </c>
      <c r="DL44" s="396">
        <f t="shared" si="125"/>
        <v>19</v>
      </c>
      <c r="DM44" s="395">
        <f t="shared" si="126"/>
        <v>31</v>
      </c>
      <c r="DN44" s="394">
        <f t="shared" si="127"/>
        <v>0</v>
      </c>
      <c r="DO44" s="395">
        <f t="shared" si="128"/>
        <v>0</v>
      </c>
      <c r="DP44" s="396">
        <f t="shared" si="129"/>
        <v>0</v>
      </c>
      <c r="DQ44" s="395">
        <f t="shared" si="130"/>
        <v>0</v>
      </c>
      <c r="DR44" s="396">
        <f t="shared" si="131"/>
        <v>0</v>
      </c>
      <c r="DS44" s="395">
        <f t="shared" si="132"/>
        <v>0</v>
      </c>
      <c r="DT44" s="396">
        <f t="shared" si="133"/>
        <v>0</v>
      </c>
      <c r="DU44" s="395">
        <f t="shared" si="134"/>
        <v>0</v>
      </c>
      <c r="DV44" s="396">
        <f t="shared" si="135"/>
        <v>0</v>
      </c>
      <c r="DW44" s="395">
        <f t="shared" si="136"/>
        <v>0</v>
      </c>
      <c r="DX44" s="396">
        <f t="shared" si="137"/>
        <v>1187951.0547945204</v>
      </c>
      <c r="DY44" s="395">
        <f t="shared" si="138"/>
        <v>1557707.0000000002</v>
      </c>
      <c r="DZ44" s="396">
        <f t="shared" si="139"/>
        <v>1187951.0547945204</v>
      </c>
      <c r="EA44" s="395">
        <f t="shared" si="140"/>
        <v>1557707.0000000002</v>
      </c>
    </row>
    <row r="45" spans="1:131">
      <c r="A45" s="596" t="s">
        <v>28</v>
      </c>
      <c r="B45" s="583" t="s">
        <v>971</v>
      </c>
      <c r="C45" s="593"/>
      <c r="D45" s="479">
        <v>101471</v>
      </c>
      <c r="E45" s="479">
        <v>13</v>
      </c>
      <c r="F45" s="393"/>
      <c r="G45" s="402"/>
      <c r="H45" s="393"/>
      <c r="I45" s="402"/>
      <c r="J45" s="393"/>
      <c r="K45" s="402"/>
      <c r="L45" s="393"/>
      <c r="M45" s="402"/>
      <c r="N45" s="393"/>
      <c r="O45" s="402"/>
      <c r="P45" s="393"/>
      <c r="Q45" s="402"/>
      <c r="R45" s="393"/>
      <c r="S45" s="402"/>
      <c r="T45" s="393"/>
      <c r="U45" s="402"/>
      <c r="V45" s="393"/>
      <c r="W45" s="402"/>
      <c r="X45" s="393"/>
      <c r="Y45" s="402"/>
      <c r="Z45" s="393"/>
      <c r="AA45" s="402"/>
      <c r="AB45" s="393"/>
      <c r="AC45" s="402"/>
      <c r="AD45" s="393"/>
      <c r="AE45" s="402"/>
      <c r="AF45" s="393"/>
      <c r="AG45" s="402"/>
      <c r="AH45" s="393"/>
      <c r="AI45" s="402"/>
      <c r="AJ45" s="393"/>
      <c r="AK45" s="402"/>
      <c r="AL45" s="393"/>
      <c r="AM45" s="402"/>
      <c r="AN45" s="393"/>
      <c r="AO45" s="402"/>
      <c r="AP45" s="393"/>
      <c r="AQ45" s="402"/>
      <c r="AR45" s="393"/>
      <c r="AS45" s="402"/>
      <c r="AT45" s="393">
        <v>38</v>
      </c>
      <c r="AU45" s="402">
        <v>28</v>
      </c>
      <c r="AV45" s="393"/>
      <c r="AW45" s="402"/>
      <c r="AX45" s="393"/>
      <c r="AY45" s="402"/>
      <c r="AZ45" s="393">
        <v>2</v>
      </c>
      <c r="BA45" s="403">
        <v>9</v>
      </c>
      <c r="BB45" s="404"/>
      <c r="BC45" s="402"/>
      <c r="BD45" s="393"/>
      <c r="BE45" s="402"/>
      <c r="BF45" s="393"/>
      <c r="BG45" s="402"/>
      <c r="BH45" s="393"/>
      <c r="BI45" s="402"/>
      <c r="BJ45" s="393"/>
      <c r="BK45" s="402"/>
      <c r="BL45" s="393">
        <v>2362007</v>
      </c>
      <c r="BM45" s="403">
        <v>2140825</v>
      </c>
      <c r="BN45" s="394">
        <f t="shared" si="75"/>
        <v>0</v>
      </c>
      <c r="BO45" s="395">
        <f t="shared" si="76"/>
        <v>0</v>
      </c>
      <c r="BP45" s="396">
        <f t="shared" si="77"/>
        <v>0</v>
      </c>
      <c r="BQ45" s="395">
        <f t="shared" si="78"/>
        <v>0</v>
      </c>
      <c r="BR45" s="396">
        <f t="shared" si="79"/>
        <v>0</v>
      </c>
      <c r="BS45" s="395">
        <f t="shared" si="80"/>
        <v>0</v>
      </c>
      <c r="BT45" s="396">
        <f t="shared" si="81"/>
        <v>0</v>
      </c>
      <c r="BU45" s="395">
        <f t="shared" si="82"/>
        <v>0</v>
      </c>
      <c r="BV45" s="396">
        <f t="shared" si="83"/>
        <v>0</v>
      </c>
      <c r="BW45" s="395">
        <f t="shared" si="84"/>
        <v>0</v>
      </c>
      <c r="BX45" s="396">
        <f t="shared" si="85"/>
        <v>366</v>
      </c>
      <c r="BY45" s="395">
        <f t="shared" si="86"/>
        <v>360</v>
      </c>
      <c r="BZ45" s="394">
        <f t="shared" si="87"/>
        <v>0</v>
      </c>
      <c r="CA45" s="395">
        <f t="shared" si="88"/>
        <v>0</v>
      </c>
      <c r="CB45" s="396">
        <f t="shared" si="89"/>
        <v>0</v>
      </c>
      <c r="CC45" s="395">
        <f t="shared" si="90"/>
        <v>0</v>
      </c>
      <c r="CD45" s="396">
        <f t="shared" si="91"/>
        <v>0</v>
      </c>
      <c r="CE45" s="395">
        <f t="shared" si="92"/>
        <v>0</v>
      </c>
      <c r="CF45" s="396">
        <f t="shared" si="93"/>
        <v>0</v>
      </c>
      <c r="CG45" s="395">
        <f t="shared" si="94"/>
        <v>0</v>
      </c>
      <c r="CH45" s="396">
        <f t="shared" si="95"/>
        <v>0</v>
      </c>
      <c r="CI45" s="395">
        <f t="shared" si="96"/>
        <v>0</v>
      </c>
      <c r="CJ45" s="396">
        <f t="shared" si="97"/>
        <v>6453.5710382513662</v>
      </c>
      <c r="CK45" s="395">
        <f t="shared" si="98"/>
        <v>5946.7361111111113</v>
      </c>
      <c r="CL45" s="394">
        <f t="shared" si="99"/>
        <v>0</v>
      </c>
      <c r="CM45" s="395">
        <f t="shared" si="100"/>
        <v>0</v>
      </c>
      <c r="CN45" s="396">
        <f t="shared" si="101"/>
        <v>0</v>
      </c>
      <c r="CO45" s="395">
        <f t="shared" si="102"/>
        <v>0</v>
      </c>
      <c r="CP45" s="396">
        <f t="shared" si="103"/>
        <v>0</v>
      </c>
      <c r="CQ45" s="395">
        <f t="shared" si="104"/>
        <v>0</v>
      </c>
      <c r="CR45" s="396">
        <f t="shared" si="105"/>
        <v>0</v>
      </c>
      <c r="CS45" s="395">
        <f t="shared" si="106"/>
        <v>0</v>
      </c>
      <c r="CT45" s="396">
        <f t="shared" si="107"/>
        <v>0</v>
      </c>
      <c r="CU45" s="395">
        <f t="shared" si="108"/>
        <v>0</v>
      </c>
      <c r="CV45" s="396">
        <f t="shared" si="109"/>
        <v>58082.139344262294</v>
      </c>
      <c r="CW45" s="395">
        <f t="shared" si="110"/>
        <v>53520.625</v>
      </c>
      <c r="CX45" s="396">
        <f t="shared" si="111"/>
        <v>58082.139344262294</v>
      </c>
      <c r="CY45" s="395">
        <f t="shared" si="112"/>
        <v>53520.625</v>
      </c>
      <c r="CZ45" s="394">
        <f t="shared" si="113"/>
        <v>0</v>
      </c>
      <c r="DA45" s="395">
        <f t="shared" si="114"/>
        <v>0</v>
      </c>
      <c r="DB45" s="396">
        <f t="shared" si="115"/>
        <v>0</v>
      </c>
      <c r="DC45" s="395">
        <f t="shared" si="116"/>
        <v>0</v>
      </c>
      <c r="DD45" s="396">
        <f t="shared" si="117"/>
        <v>0</v>
      </c>
      <c r="DE45" s="395">
        <f t="shared" si="118"/>
        <v>0</v>
      </c>
      <c r="DF45" s="396">
        <f t="shared" si="119"/>
        <v>0</v>
      </c>
      <c r="DG45" s="395">
        <f t="shared" si="120"/>
        <v>0</v>
      </c>
      <c r="DH45" s="396">
        <f t="shared" si="121"/>
        <v>0</v>
      </c>
      <c r="DI45" s="395">
        <f t="shared" si="122"/>
        <v>0</v>
      </c>
      <c r="DJ45" s="396">
        <f t="shared" si="123"/>
        <v>40</v>
      </c>
      <c r="DK45" s="395">
        <f t="shared" si="124"/>
        <v>37</v>
      </c>
      <c r="DL45" s="396">
        <f t="shared" si="125"/>
        <v>40</v>
      </c>
      <c r="DM45" s="395">
        <f t="shared" si="126"/>
        <v>37</v>
      </c>
      <c r="DN45" s="394">
        <f t="shared" si="127"/>
        <v>0</v>
      </c>
      <c r="DO45" s="395">
        <f t="shared" si="128"/>
        <v>0</v>
      </c>
      <c r="DP45" s="396">
        <f t="shared" si="129"/>
        <v>0</v>
      </c>
      <c r="DQ45" s="395">
        <f t="shared" si="130"/>
        <v>0</v>
      </c>
      <c r="DR45" s="396">
        <f t="shared" si="131"/>
        <v>0</v>
      </c>
      <c r="DS45" s="395">
        <f t="shared" si="132"/>
        <v>0</v>
      </c>
      <c r="DT45" s="396">
        <f t="shared" si="133"/>
        <v>0</v>
      </c>
      <c r="DU45" s="395">
        <f t="shared" si="134"/>
        <v>0</v>
      </c>
      <c r="DV45" s="396">
        <f t="shared" si="135"/>
        <v>0</v>
      </c>
      <c r="DW45" s="395">
        <f t="shared" si="136"/>
        <v>0</v>
      </c>
      <c r="DX45" s="396">
        <f t="shared" si="137"/>
        <v>2323285.5737704919</v>
      </c>
      <c r="DY45" s="395">
        <f t="shared" si="138"/>
        <v>1980263.125</v>
      </c>
      <c r="DZ45" s="396">
        <f t="shared" si="139"/>
        <v>2323285.5737704919</v>
      </c>
      <c r="EA45" s="395">
        <f t="shared" si="140"/>
        <v>1980263.125</v>
      </c>
    </row>
    <row r="46" spans="1:131">
      <c r="A46" s="582" t="s">
        <v>28</v>
      </c>
      <c r="B46" s="583" t="s">
        <v>972</v>
      </c>
      <c r="C46" s="593"/>
      <c r="D46" s="479">
        <v>101994</v>
      </c>
      <c r="E46" s="479">
        <v>13</v>
      </c>
      <c r="F46" s="393"/>
      <c r="G46" s="402"/>
      <c r="H46" s="393"/>
      <c r="I46" s="402"/>
      <c r="J46" s="393"/>
      <c r="K46" s="402"/>
      <c r="L46" s="393"/>
      <c r="M46" s="402"/>
      <c r="N46" s="393"/>
      <c r="O46" s="402"/>
      <c r="P46" s="393"/>
      <c r="Q46" s="402"/>
      <c r="R46" s="393"/>
      <c r="S46" s="402"/>
      <c r="T46" s="393"/>
      <c r="U46" s="402"/>
      <c r="V46" s="393"/>
      <c r="W46" s="402"/>
      <c r="X46" s="393"/>
      <c r="Y46" s="402"/>
      <c r="Z46" s="393"/>
      <c r="AA46" s="402"/>
      <c r="AB46" s="393"/>
      <c r="AC46" s="402"/>
      <c r="AD46" s="393"/>
      <c r="AE46" s="402"/>
      <c r="AF46" s="393"/>
      <c r="AG46" s="402"/>
      <c r="AH46" s="393"/>
      <c r="AI46" s="402"/>
      <c r="AJ46" s="393"/>
      <c r="AK46" s="402"/>
      <c r="AL46" s="393"/>
      <c r="AM46" s="402"/>
      <c r="AN46" s="393"/>
      <c r="AO46" s="402"/>
      <c r="AP46" s="393"/>
      <c r="AQ46" s="402"/>
      <c r="AR46" s="393"/>
      <c r="AS46" s="402"/>
      <c r="AT46" s="393">
        <v>21</v>
      </c>
      <c r="AU46" s="402">
        <v>22</v>
      </c>
      <c r="AV46" s="393"/>
      <c r="AW46" s="402"/>
      <c r="AX46" s="393"/>
      <c r="AY46" s="402"/>
      <c r="AZ46" s="393">
        <v>2</v>
      </c>
      <c r="BA46" s="403">
        <v>2</v>
      </c>
      <c r="BB46" s="404"/>
      <c r="BC46" s="402"/>
      <c r="BD46" s="393"/>
      <c r="BE46" s="402"/>
      <c r="BF46" s="393"/>
      <c r="BG46" s="402"/>
      <c r="BH46" s="393"/>
      <c r="BI46" s="402"/>
      <c r="BJ46" s="393"/>
      <c r="BK46" s="402"/>
      <c r="BL46" s="393">
        <v>1251309</v>
      </c>
      <c r="BM46" s="403">
        <v>1299029</v>
      </c>
      <c r="BN46" s="394">
        <f t="shared" si="75"/>
        <v>0</v>
      </c>
      <c r="BO46" s="395">
        <f t="shared" si="76"/>
        <v>0</v>
      </c>
      <c r="BP46" s="396">
        <f t="shared" si="77"/>
        <v>0</v>
      </c>
      <c r="BQ46" s="395">
        <f t="shared" si="78"/>
        <v>0</v>
      </c>
      <c r="BR46" s="396">
        <f t="shared" si="79"/>
        <v>0</v>
      </c>
      <c r="BS46" s="395">
        <f t="shared" si="80"/>
        <v>0</v>
      </c>
      <c r="BT46" s="396">
        <f t="shared" si="81"/>
        <v>0</v>
      </c>
      <c r="BU46" s="395">
        <f t="shared" si="82"/>
        <v>0</v>
      </c>
      <c r="BV46" s="396">
        <f t="shared" si="83"/>
        <v>0</v>
      </c>
      <c r="BW46" s="395">
        <f t="shared" si="84"/>
        <v>0</v>
      </c>
      <c r="BX46" s="396">
        <f t="shared" si="85"/>
        <v>213</v>
      </c>
      <c r="BY46" s="395">
        <f t="shared" si="86"/>
        <v>222</v>
      </c>
      <c r="BZ46" s="394">
        <f t="shared" si="87"/>
        <v>0</v>
      </c>
      <c r="CA46" s="395">
        <f t="shared" si="88"/>
        <v>0</v>
      </c>
      <c r="CB46" s="396">
        <f t="shared" si="89"/>
        <v>0</v>
      </c>
      <c r="CC46" s="395">
        <f t="shared" si="90"/>
        <v>0</v>
      </c>
      <c r="CD46" s="396">
        <f t="shared" si="91"/>
        <v>0</v>
      </c>
      <c r="CE46" s="395">
        <f t="shared" si="92"/>
        <v>0</v>
      </c>
      <c r="CF46" s="396">
        <f t="shared" si="93"/>
        <v>0</v>
      </c>
      <c r="CG46" s="395">
        <f t="shared" si="94"/>
        <v>0</v>
      </c>
      <c r="CH46" s="396">
        <f t="shared" si="95"/>
        <v>0</v>
      </c>
      <c r="CI46" s="395">
        <f t="shared" si="96"/>
        <v>0</v>
      </c>
      <c r="CJ46" s="396">
        <f t="shared" si="97"/>
        <v>5874.6901408450703</v>
      </c>
      <c r="CK46" s="395">
        <f t="shared" si="98"/>
        <v>5851.4819819819822</v>
      </c>
      <c r="CL46" s="394">
        <f t="shared" si="99"/>
        <v>0</v>
      </c>
      <c r="CM46" s="395">
        <f t="shared" si="100"/>
        <v>0</v>
      </c>
      <c r="CN46" s="396">
        <f t="shared" si="101"/>
        <v>0</v>
      </c>
      <c r="CO46" s="395">
        <f t="shared" si="102"/>
        <v>0</v>
      </c>
      <c r="CP46" s="396">
        <f t="shared" si="103"/>
        <v>0</v>
      </c>
      <c r="CQ46" s="395">
        <f t="shared" si="104"/>
        <v>0</v>
      </c>
      <c r="CR46" s="396">
        <f t="shared" si="105"/>
        <v>0</v>
      </c>
      <c r="CS46" s="395">
        <f t="shared" si="106"/>
        <v>0</v>
      </c>
      <c r="CT46" s="396">
        <f t="shared" si="107"/>
        <v>0</v>
      </c>
      <c r="CU46" s="395">
        <f t="shared" si="108"/>
        <v>0</v>
      </c>
      <c r="CV46" s="396">
        <f t="shared" si="109"/>
        <v>52872.211267605635</v>
      </c>
      <c r="CW46" s="395">
        <f t="shared" si="110"/>
        <v>52663.33783783784</v>
      </c>
      <c r="CX46" s="396">
        <f t="shared" si="111"/>
        <v>52872.211267605635</v>
      </c>
      <c r="CY46" s="395">
        <f t="shared" si="112"/>
        <v>52663.33783783784</v>
      </c>
      <c r="CZ46" s="394">
        <f t="shared" si="113"/>
        <v>0</v>
      </c>
      <c r="DA46" s="395">
        <f t="shared" si="114"/>
        <v>0</v>
      </c>
      <c r="DB46" s="396">
        <f t="shared" si="115"/>
        <v>0</v>
      </c>
      <c r="DC46" s="395">
        <f t="shared" si="116"/>
        <v>0</v>
      </c>
      <c r="DD46" s="396">
        <f t="shared" si="117"/>
        <v>0</v>
      </c>
      <c r="DE46" s="395">
        <f t="shared" si="118"/>
        <v>0</v>
      </c>
      <c r="DF46" s="396">
        <f t="shared" si="119"/>
        <v>0</v>
      </c>
      <c r="DG46" s="395">
        <f t="shared" si="120"/>
        <v>0</v>
      </c>
      <c r="DH46" s="396">
        <f t="shared" si="121"/>
        <v>0</v>
      </c>
      <c r="DI46" s="395">
        <f t="shared" si="122"/>
        <v>0</v>
      </c>
      <c r="DJ46" s="396">
        <f t="shared" si="123"/>
        <v>23</v>
      </c>
      <c r="DK46" s="395">
        <f t="shared" si="124"/>
        <v>24</v>
      </c>
      <c r="DL46" s="396">
        <f t="shared" si="125"/>
        <v>23</v>
      </c>
      <c r="DM46" s="395">
        <f t="shared" si="126"/>
        <v>24</v>
      </c>
      <c r="DN46" s="394">
        <f t="shared" si="127"/>
        <v>0</v>
      </c>
      <c r="DO46" s="395">
        <f t="shared" si="128"/>
        <v>0</v>
      </c>
      <c r="DP46" s="396">
        <f t="shared" si="129"/>
        <v>0</v>
      </c>
      <c r="DQ46" s="395">
        <f t="shared" si="130"/>
        <v>0</v>
      </c>
      <c r="DR46" s="396">
        <f t="shared" si="131"/>
        <v>0</v>
      </c>
      <c r="DS46" s="395">
        <f t="shared" si="132"/>
        <v>0</v>
      </c>
      <c r="DT46" s="396">
        <f t="shared" si="133"/>
        <v>0</v>
      </c>
      <c r="DU46" s="395">
        <f t="shared" si="134"/>
        <v>0</v>
      </c>
      <c r="DV46" s="396">
        <f t="shared" si="135"/>
        <v>0</v>
      </c>
      <c r="DW46" s="395">
        <f t="shared" si="136"/>
        <v>0</v>
      </c>
      <c r="DX46" s="396">
        <f t="shared" si="137"/>
        <v>1216060.8591549296</v>
      </c>
      <c r="DY46" s="395">
        <f t="shared" si="138"/>
        <v>1263920.1081081082</v>
      </c>
      <c r="DZ46" s="396">
        <f t="shared" si="139"/>
        <v>1216060.8591549296</v>
      </c>
      <c r="EA46" s="395">
        <f t="shared" si="140"/>
        <v>1263920.1081081082</v>
      </c>
    </row>
    <row r="47" spans="1:131">
      <c r="A47" s="406" t="s">
        <v>29</v>
      </c>
      <c r="B47" s="399" t="s">
        <v>498</v>
      </c>
      <c r="C47" s="400"/>
      <c r="D47" s="401">
        <v>106397</v>
      </c>
      <c r="E47" s="401">
        <v>1</v>
      </c>
      <c r="F47" s="393">
        <v>207</v>
      </c>
      <c r="G47" s="402">
        <v>194</v>
      </c>
      <c r="H47" s="393"/>
      <c r="I47" s="402"/>
      <c r="J47" s="393"/>
      <c r="K47" s="402"/>
      <c r="L47" s="393">
        <v>150</v>
      </c>
      <c r="M47" s="402">
        <v>156</v>
      </c>
      <c r="N47" s="393">
        <v>176</v>
      </c>
      <c r="O47" s="402">
        <v>180</v>
      </c>
      <c r="P47" s="393"/>
      <c r="Q47" s="402"/>
      <c r="R47" s="393"/>
      <c r="S47" s="402"/>
      <c r="T47" s="393">
        <v>46</v>
      </c>
      <c r="U47" s="402">
        <v>48</v>
      </c>
      <c r="V47" s="393">
        <v>185</v>
      </c>
      <c r="W47" s="402">
        <v>192</v>
      </c>
      <c r="X47" s="393"/>
      <c r="Y47" s="402"/>
      <c r="Z47" s="393"/>
      <c r="AA47" s="402"/>
      <c r="AB47" s="393">
        <v>20</v>
      </c>
      <c r="AC47" s="402">
        <v>18</v>
      </c>
      <c r="AD47" s="393">
        <v>175</v>
      </c>
      <c r="AE47" s="402">
        <v>198</v>
      </c>
      <c r="AF47" s="393"/>
      <c r="AG47" s="402"/>
      <c r="AH47" s="393"/>
      <c r="AI47" s="402"/>
      <c r="AJ47" s="393">
        <v>46</v>
      </c>
      <c r="AK47" s="402">
        <v>51</v>
      </c>
      <c r="AL47" s="393">
        <v>82</v>
      </c>
      <c r="AM47" s="402">
        <v>82</v>
      </c>
      <c r="AN47" s="393"/>
      <c r="AO47" s="402"/>
      <c r="AP47" s="393"/>
      <c r="AQ47" s="402"/>
      <c r="AR47" s="393">
        <v>7</v>
      </c>
      <c r="AS47" s="402">
        <v>7</v>
      </c>
      <c r="AT47" s="393"/>
      <c r="AU47" s="402"/>
      <c r="AV47" s="393"/>
      <c r="AW47" s="402"/>
      <c r="AX47" s="393"/>
      <c r="AY47" s="402"/>
      <c r="AZ47" s="393"/>
      <c r="BA47" s="403"/>
      <c r="BB47" s="404">
        <v>44881850</v>
      </c>
      <c r="BC47" s="402">
        <v>45752480</v>
      </c>
      <c r="BD47" s="393">
        <v>18633070</v>
      </c>
      <c r="BE47" s="402">
        <v>20093975</v>
      </c>
      <c r="BF47" s="393">
        <v>15900993</v>
      </c>
      <c r="BG47" s="402">
        <v>16587569</v>
      </c>
      <c r="BH47" s="393">
        <v>10850656</v>
      </c>
      <c r="BI47" s="402">
        <v>12857215</v>
      </c>
      <c r="BJ47" s="393">
        <v>4563260</v>
      </c>
      <c r="BK47" s="402">
        <f>4051388+356383</f>
        <v>4407771</v>
      </c>
      <c r="BL47" s="393"/>
      <c r="BM47" s="403"/>
      <c r="BN47" s="394">
        <f t="shared" si="75"/>
        <v>3663</v>
      </c>
      <c r="BO47" s="395">
        <f t="shared" si="76"/>
        <v>3618</v>
      </c>
      <c r="BP47" s="396">
        <f t="shared" si="77"/>
        <v>2136</v>
      </c>
      <c r="BQ47" s="395">
        <f t="shared" si="78"/>
        <v>2196</v>
      </c>
      <c r="BR47" s="396">
        <f t="shared" si="79"/>
        <v>1905</v>
      </c>
      <c r="BS47" s="395">
        <f t="shared" si="80"/>
        <v>1944</v>
      </c>
      <c r="BT47" s="396">
        <f t="shared" si="81"/>
        <v>2127</v>
      </c>
      <c r="BU47" s="395">
        <f t="shared" si="82"/>
        <v>2394</v>
      </c>
      <c r="BV47" s="396">
        <f t="shared" si="83"/>
        <v>822</v>
      </c>
      <c r="BW47" s="395">
        <f t="shared" si="84"/>
        <v>822</v>
      </c>
      <c r="BX47" s="396">
        <f t="shared" si="85"/>
        <v>0</v>
      </c>
      <c r="BY47" s="395">
        <f t="shared" si="86"/>
        <v>0</v>
      </c>
      <c r="BZ47" s="394">
        <f t="shared" si="87"/>
        <v>12252.757302757303</v>
      </c>
      <c r="CA47" s="395">
        <f t="shared" si="88"/>
        <v>12645.79325594251</v>
      </c>
      <c r="CB47" s="396">
        <f t="shared" si="89"/>
        <v>8723.3473782771543</v>
      </c>
      <c r="CC47" s="395">
        <f t="shared" si="90"/>
        <v>9150.2618397085607</v>
      </c>
      <c r="CD47" s="396">
        <f t="shared" si="91"/>
        <v>8346.9779527559058</v>
      </c>
      <c r="CE47" s="395">
        <f t="shared" si="92"/>
        <v>8532.700102880659</v>
      </c>
      <c r="CF47" s="396">
        <f t="shared" si="93"/>
        <v>5101.3897508227546</v>
      </c>
      <c r="CG47" s="395">
        <f t="shared" si="94"/>
        <v>5370.5994152046787</v>
      </c>
      <c r="CH47" s="396">
        <f t="shared" si="95"/>
        <v>5551.4111922141119</v>
      </c>
      <c r="CI47" s="395">
        <f t="shared" si="96"/>
        <v>5362.2518248175184</v>
      </c>
      <c r="CJ47" s="396">
        <f t="shared" si="97"/>
        <v>0</v>
      </c>
      <c r="CK47" s="395">
        <f t="shared" si="98"/>
        <v>0</v>
      </c>
      <c r="CL47" s="394">
        <f t="shared" si="99"/>
        <v>110274.81572481574</v>
      </c>
      <c r="CM47" s="395">
        <f t="shared" si="100"/>
        <v>113812.13930348259</v>
      </c>
      <c r="CN47" s="396">
        <f t="shared" si="101"/>
        <v>78510.126404494396</v>
      </c>
      <c r="CO47" s="395">
        <f t="shared" si="102"/>
        <v>82352.356557377047</v>
      </c>
      <c r="CP47" s="396">
        <f t="shared" si="103"/>
        <v>75122.801574803147</v>
      </c>
      <c r="CQ47" s="395">
        <f t="shared" si="104"/>
        <v>76794.300925925927</v>
      </c>
      <c r="CR47" s="396">
        <f t="shared" si="105"/>
        <v>45912.50775740479</v>
      </c>
      <c r="CS47" s="395">
        <f t="shared" si="106"/>
        <v>48335.394736842107</v>
      </c>
      <c r="CT47" s="396">
        <f t="shared" si="107"/>
        <v>49962.700729927004</v>
      </c>
      <c r="CU47" s="395">
        <f t="shared" si="108"/>
        <v>48260.266423357665</v>
      </c>
      <c r="CV47" s="396">
        <f t="shared" si="109"/>
        <v>0</v>
      </c>
      <c r="CW47" s="395">
        <f t="shared" si="110"/>
        <v>0</v>
      </c>
      <c r="CX47" s="396">
        <f t="shared" si="111"/>
        <v>79333.524842542582</v>
      </c>
      <c r="CY47" s="395">
        <f t="shared" si="112"/>
        <v>80877.501107369302</v>
      </c>
      <c r="CZ47" s="394">
        <f t="shared" si="113"/>
        <v>357</v>
      </c>
      <c r="DA47" s="395">
        <f t="shared" si="114"/>
        <v>350</v>
      </c>
      <c r="DB47" s="396">
        <f t="shared" si="115"/>
        <v>222</v>
      </c>
      <c r="DC47" s="395">
        <f t="shared" si="116"/>
        <v>228</v>
      </c>
      <c r="DD47" s="396">
        <f t="shared" si="117"/>
        <v>205</v>
      </c>
      <c r="DE47" s="395">
        <f t="shared" si="118"/>
        <v>210</v>
      </c>
      <c r="DF47" s="396">
        <f t="shared" si="119"/>
        <v>221</v>
      </c>
      <c r="DG47" s="395">
        <f t="shared" si="120"/>
        <v>249</v>
      </c>
      <c r="DH47" s="396">
        <f t="shared" si="121"/>
        <v>89</v>
      </c>
      <c r="DI47" s="395">
        <f t="shared" si="122"/>
        <v>89</v>
      </c>
      <c r="DJ47" s="396">
        <f t="shared" si="123"/>
        <v>0</v>
      </c>
      <c r="DK47" s="395">
        <f t="shared" si="124"/>
        <v>0</v>
      </c>
      <c r="DL47" s="396">
        <f t="shared" si="125"/>
        <v>1094</v>
      </c>
      <c r="DM47" s="395">
        <f t="shared" si="126"/>
        <v>1126</v>
      </c>
      <c r="DN47" s="394">
        <f t="shared" si="127"/>
        <v>39368109.213759221</v>
      </c>
      <c r="DO47" s="395">
        <f t="shared" si="128"/>
        <v>39834248.756218903</v>
      </c>
      <c r="DP47" s="396">
        <f t="shared" si="129"/>
        <v>17429248.061797757</v>
      </c>
      <c r="DQ47" s="395">
        <f t="shared" si="130"/>
        <v>18776337.295081966</v>
      </c>
      <c r="DR47" s="396">
        <f t="shared" si="131"/>
        <v>15400174.322834644</v>
      </c>
      <c r="DS47" s="395">
        <f t="shared" si="132"/>
        <v>16126803.194444444</v>
      </c>
      <c r="DT47" s="396">
        <f t="shared" si="133"/>
        <v>10146664.214386459</v>
      </c>
      <c r="DU47" s="395">
        <f t="shared" si="134"/>
        <v>12035513.289473685</v>
      </c>
      <c r="DV47" s="396">
        <f t="shared" si="135"/>
        <v>4446680.3649635036</v>
      </c>
      <c r="DW47" s="395">
        <f t="shared" si="136"/>
        <v>4295163.7116788318</v>
      </c>
      <c r="DX47" s="396">
        <f t="shared" si="137"/>
        <v>0</v>
      </c>
      <c r="DY47" s="395">
        <f t="shared" si="138"/>
        <v>0</v>
      </c>
      <c r="DZ47" s="396">
        <f t="shared" si="139"/>
        <v>86790876.177741587</v>
      </c>
      <c r="EA47" s="395">
        <f t="shared" si="140"/>
        <v>91068066.246897832</v>
      </c>
    </row>
    <row r="48" spans="1:131">
      <c r="A48" s="406" t="s">
        <v>29</v>
      </c>
      <c r="B48" s="399" t="s">
        <v>499</v>
      </c>
      <c r="C48" s="400"/>
      <c r="D48" s="401">
        <v>106458</v>
      </c>
      <c r="E48" s="401">
        <v>3</v>
      </c>
      <c r="F48" s="393">
        <v>92</v>
      </c>
      <c r="G48" s="402">
        <v>89</v>
      </c>
      <c r="H48" s="393"/>
      <c r="I48" s="402"/>
      <c r="J48" s="393"/>
      <c r="K48" s="402">
        <v>11</v>
      </c>
      <c r="L48" s="393">
        <v>13</v>
      </c>
      <c r="M48" s="402"/>
      <c r="N48" s="393">
        <v>109</v>
      </c>
      <c r="O48" s="402">
        <v>106</v>
      </c>
      <c r="P48" s="393"/>
      <c r="Q48" s="402"/>
      <c r="R48" s="393"/>
      <c r="S48" s="402">
        <v>18</v>
      </c>
      <c r="T48" s="393">
        <v>23</v>
      </c>
      <c r="U48" s="402"/>
      <c r="V48" s="393">
        <v>142</v>
      </c>
      <c r="W48" s="402">
        <v>139</v>
      </c>
      <c r="X48" s="393"/>
      <c r="Y48" s="402"/>
      <c r="Z48" s="393"/>
      <c r="AA48" s="402">
        <v>21</v>
      </c>
      <c r="AB48" s="393">
        <v>20</v>
      </c>
      <c r="AC48" s="402"/>
      <c r="AD48" s="393">
        <v>97</v>
      </c>
      <c r="AE48" s="402">
        <v>105</v>
      </c>
      <c r="AF48" s="393"/>
      <c r="AG48" s="402"/>
      <c r="AH48" s="393"/>
      <c r="AI48" s="402">
        <v>13</v>
      </c>
      <c r="AJ48" s="393">
        <v>9</v>
      </c>
      <c r="AK48" s="402"/>
      <c r="AL48" s="393"/>
      <c r="AM48" s="402"/>
      <c r="AN48" s="393"/>
      <c r="AO48" s="402"/>
      <c r="AP48" s="393"/>
      <c r="AQ48" s="402"/>
      <c r="AR48" s="393"/>
      <c r="AS48" s="402"/>
      <c r="AT48" s="393"/>
      <c r="AU48" s="402"/>
      <c r="AV48" s="393"/>
      <c r="AW48" s="402"/>
      <c r="AX48" s="393"/>
      <c r="AY48" s="402"/>
      <c r="AZ48" s="393"/>
      <c r="BA48" s="403"/>
      <c r="BB48" s="404">
        <v>9045739</v>
      </c>
      <c r="BC48" s="402">
        <v>8586555</v>
      </c>
      <c r="BD48" s="393">
        <v>9421485</v>
      </c>
      <c r="BE48" s="402">
        <v>8889461</v>
      </c>
      <c r="BF48" s="393">
        <v>9659798</v>
      </c>
      <c r="BG48" s="402">
        <v>9753288</v>
      </c>
      <c r="BH48" s="393">
        <v>4397259</v>
      </c>
      <c r="BI48" s="402">
        <v>4941890</v>
      </c>
      <c r="BJ48" s="393"/>
      <c r="BK48" s="402"/>
      <c r="BL48" s="393"/>
      <c r="BM48" s="403"/>
      <c r="BN48" s="394">
        <f t="shared" si="75"/>
        <v>984</v>
      </c>
      <c r="BO48" s="395">
        <f t="shared" si="76"/>
        <v>922</v>
      </c>
      <c r="BP48" s="396">
        <f t="shared" si="77"/>
        <v>1257</v>
      </c>
      <c r="BQ48" s="395">
        <f t="shared" si="78"/>
        <v>1152</v>
      </c>
      <c r="BR48" s="396">
        <f t="shared" si="79"/>
        <v>1518</v>
      </c>
      <c r="BS48" s="395">
        <f t="shared" si="80"/>
        <v>1482</v>
      </c>
      <c r="BT48" s="396">
        <f t="shared" si="81"/>
        <v>981</v>
      </c>
      <c r="BU48" s="395">
        <f t="shared" si="82"/>
        <v>1088</v>
      </c>
      <c r="BV48" s="396">
        <f t="shared" si="83"/>
        <v>0</v>
      </c>
      <c r="BW48" s="395">
        <f t="shared" si="84"/>
        <v>0</v>
      </c>
      <c r="BX48" s="396">
        <f t="shared" si="85"/>
        <v>0</v>
      </c>
      <c r="BY48" s="395">
        <f t="shared" si="86"/>
        <v>0</v>
      </c>
      <c r="BZ48" s="394">
        <f t="shared" si="87"/>
        <v>9192.8241869918693</v>
      </c>
      <c r="CA48" s="395">
        <f t="shared" si="88"/>
        <v>9312.9663774403471</v>
      </c>
      <c r="CB48" s="396">
        <f t="shared" si="89"/>
        <v>7495.2147971360382</v>
      </c>
      <c r="CC48" s="395">
        <f t="shared" si="90"/>
        <v>7716.5460069444443</v>
      </c>
      <c r="CD48" s="396">
        <f t="shared" si="91"/>
        <v>6363.503293807642</v>
      </c>
      <c r="CE48" s="395">
        <f t="shared" si="92"/>
        <v>6581.1659919028343</v>
      </c>
      <c r="CF48" s="396">
        <f t="shared" si="93"/>
        <v>4482.4250764525996</v>
      </c>
      <c r="CG48" s="395">
        <f t="shared" si="94"/>
        <v>4542.1783088235297</v>
      </c>
      <c r="CH48" s="396">
        <f t="shared" si="95"/>
        <v>0</v>
      </c>
      <c r="CI48" s="395">
        <f t="shared" si="96"/>
        <v>0</v>
      </c>
      <c r="CJ48" s="396">
        <f t="shared" si="97"/>
        <v>0</v>
      </c>
      <c r="CK48" s="395">
        <f t="shared" si="98"/>
        <v>0</v>
      </c>
      <c r="CL48" s="394">
        <f t="shared" si="99"/>
        <v>82735.417682926825</v>
      </c>
      <c r="CM48" s="395">
        <f t="shared" si="100"/>
        <v>83816.697396963122</v>
      </c>
      <c r="CN48" s="396">
        <f t="shared" si="101"/>
        <v>67456.933174224338</v>
      </c>
      <c r="CO48" s="395">
        <f t="shared" si="102"/>
        <v>69448.9140625</v>
      </c>
      <c r="CP48" s="396">
        <f t="shared" si="103"/>
        <v>57271.529644268776</v>
      </c>
      <c r="CQ48" s="395">
        <f t="shared" si="104"/>
        <v>59230.493927125506</v>
      </c>
      <c r="CR48" s="396">
        <f t="shared" si="105"/>
        <v>40341.825688073397</v>
      </c>
      <c r="CS48" s="395">
        <f t="shared" si="106"/>
        <v>40879.604779411769</v>
      </c>
      <c r="CT48" s="396">
        <f t="shared" si="107"/>
        <v>0</v>
      </c>
      <c r="CU48" s="395">
        <f t="shared" si="108"/>
        <v>0</v>
      </c>
      <c r="CV48" s="396">
        <f t="shared" si="109"/>
        <v>0</v>
      </c>
      <c r="CW48" s="395">
        <f t="shared" si="110"/>
        <v>0</v>
      </c>
      <c r="CX48" s="396">
        <f t="shared" si="111"/>
        <v>61674.763091113367</v>
      </c>
      <c r="CY48" s="395">
        <f t="shared" si="112"/>
        <v>62338.660310272877</v>
      </c>
      <c r="CZ48" s="394">
        <f t="shared" si="113"/>
        <v>105</v>
      </c>
      <c r="DA48" s="395">
        <f t="shared" si="114"/>
        <v>100</v>
      </c>
      <c r="DB48" s="396">
        <f t="shared" si="115"/>
        <v>132</v>
      </c>
      <c r="DC48" s="395">
        <f t="shared" si="116"/>
        <v>124</v>
      </c>
      <c r="DD48" s="396">
        <f t="shared" si="117"/>
        <v>162</v>
      </c>
      <c r="DE48" s="395">
        <f t="shared" si="118"/>
        <v>160</v>
      </c>
      <c r="DF48" s="396">
        <f t="shared" si="119"/>
        <v>106</v>
      </c>
      <c r="DG48" s="395">
        <f t="shared" si="120"/>
        <v>118</v>
      </c>
      <c r="DH48" s="396">
        <f t="shared" si="121"/>
        <v>0</v>
      </c>
      <c r="DI48" s="395">
        <f t="shared" si="122"/>
        <v>0</v>
      </c>
      <c r="DJ48" s="396">
        <f t="shared" si="123"/>
        <v>0</v>
      </c>
      <c r="DK48" s="395">
        <f t="shared" si="124"/>
        <v>0</v>
      </c>
      <c r="DL48" s="396">
        <f t="shared" si="125"/>
        <v>505</v>
      </c>
      <c r="DM48" s="395">
        <f t="shared" si="126"/>
        <v>502</v>
      </c>
      <c r="DN48" s="394">
        <f t="shared" si="127"/>
        <v>8687218.8567073159</v>
      </c>
      <c r="DO48" s="395">
        <f t="shared" si="128"/>
        <v>8381669.7396963118</v>
      </c>
      <c r="DP48" s="396">
        <f t="shared" si="129"/>
        <v>8904315.1789976135</v>
      </c>
      <c r="DQ48" s="395">
        <f t="shared" si="130"/>
        <v>8611665.34375</v>
      </c>
      <c r="DR48" s="396">
        <f t="shared" si="131"/>
        <v>9277987.802371541</v>
      </c>
      <c r="DS48" s="395">
        <f t="shared" si="132"/>
        <v>9476879.0283400808</v>
      </c>
      <c r="DT48" s="396">
        <f t="shared" si="133"/>
        <v>4276233.5229357798</v>
      </c>
      <c r="DU48" s="395">
        <f t="shared" si="134"/>
        <v>4823793.3639705889</v>
      </c>
      <c r="DV48" s="396">
        <f t="shared" si="135"/>
        <v>0</v>
      </c>
      <c r="DW48" s="395">
        <f t="shared" si="136"/>
        <v>0</v>
      </c>
      <c r="DX48" s="396">
        <f t="shared" si="137"/>
        <v>0</v>
      </c>
      <c r="DY48" s="395">
        <f t="shared" si="138"/>
        <v>0</v>
      </c>
      <c r="DZ48" s="396">
        <f t="shared" si="139"/>
        <v>31145755.36101225</v>
      </c>
      <c r="EA48" s="395">
        <f t="shared" si="140"/>
        <v>31294007.475756984</v>
      </c>
    </row>
    <row r="49" spans="1:131">
      <c r="A49" s="406" t="s">
        <v>29</v>
      </c>
      <c r="B49" s="399" t="s">
        <v>500</v>
      </c>
      <c r="C49" s="405"/>
      <c r="D49" s="401">
        <v>106467</v>
      </c>
      <c r="E49" s="401">
        <v>3</v>
      </c>
      <c r="F49" s="393">
        <v>52</v>
      </c>
      <c r="G49" s="402">
        <v>53</v>
      </c>
      <c r="H49" s="393"/>
      <c r="I49" s="402"/>
      <c r="J49" s="393"/>
      <c r="K49" s="402"/>
      <c r="L49" s="393">
        <v>10</v>
      </c>
      <c r="M49" s="402">
        <v>12</v>
      </c>
      <c r="N49" s="393">
        <v>78</v>
      </c>
      <c r="O49" s="402">
        <v>78</v>
      </c>
      <c r="P49" s="393"/>
      <c r="Q49" s="402"/>
      <c r="R49" s="393"/>
      <c r="S49" s="402"/>
      <c r="T49" s="393">
        <v>12</v>
      </c>
      <c r="U49" s="402">
        <v>10</v>
      </c>
      <c r="V49" s="393">
        <v>98</v>
      </c>
      <c r="W49" s="402">
        <v>101</v>
      </c>
      <c r="X49" s="393"/>
      <c r="Y49" s="402"/>
      <c r="Z49" s="393"/>
      <c r="AA49" s="402"/>
      <c r="AB49" s="393">
        <v>1</v>
      </c>
      <c r="AC49" s="402">
        <v>1</v>
      </c>
      <c r="AD49" s="393">
        <v>32</v>
      </c>
      <c r="AE49" s="402">
        <v>39</v>
      </c>
      <c r="AF49" s="393"/>
      <c r="AG49" s="402"/>
      <c r="AH49" s="393"/>
      <c r="AI49" s="402"/>
      <c r="AJ49" s="393"/>
      <c r="AK49" s="402"/>
      <c r="AL49" s="393">
        <v>54</v>
      </c>
      <c r="AM49" s="402">
        <v>67</v>
      </c>
      <c r="AN49" s="393"/>
      <c r="AO49" s="402"/>
      <c r="AP49" s="393"/>
      <c r="AQ49" s="402"/>
      <c r="AR49" s="393">
        <v>4</v>
      </c>
      <c r="AS49" s="402">
        <v>3</v>
      </c>
      <c r="AT49" s="393"/>
      <c r="AU49" s="402"/>
      <c r="AV49" s="393"/>
      <c r="AW49" s="402"/>
      <c r="AX49" s="393"/>
      <c r="AY49" s="402"/>
      <c r="AZ49" s="393"/>
      <c r="BA49" s="403"/>
      <c r="BB49" s="404">
        <v>4702318</v>
      </c>
      <c r="BC49" s="402">
        <v>5212728</v>
      </c>
      <c r="BD49" s="393">
        <v>5724389</v>
      </c>
      <c r="BE49" s="402">
        <v>5647739</v>
      </c>
      <c r="BF49" s="393">
        <v>5142648</v>
      </c>
      <c r="BG49" s="402">
        <v>5315261</v>
      </c>
      <c r="BH49" s="393">
        <v>1289268</v>
      </c>
      <c r="BI49" s="402">
        <v>1617150</v>
      </c>
      <c r="BJ49" s="393">
        <v>2343335</v>
      </c>
      <c r="BK49" s="402">
        <f>105725+2503932</f>
        <v>2609657</v>
      </c>
      <c r="BL49" s="393"/>
      <c r="BM49" s="403"/>
      <c r="BN49" s="394">
        <f t="shared" si="75"/>
        <v>588</v>
      </c>
      <c r="BO49" s="395">
        <f t="shared" si="76"/>
        <v>621</v>
      </c>
      <c r="BP49" s="396">
        <f t="shared" si="77"/>
        <v>846</v>
      </c>
      <c r="BQ49" s="395">
        <f t="shared" si="78"/>
        <v>822</v>
      </c>
      <c r="BR49" s="396">
        <f t="shared" si="79"/>
        <v>894</v>
      </c>
      <c r="BS49" s="395">
        <f t="shared" si="80"/>
        <v>921</v>
      </c>
      <c r="BT49" s="396">
        <f t="shared" si="81"/>
        <v>288</v>
      </c>
      <c r="BU49" s="395">
        <f t="shared" si="82"/>
        <v>351</v>
      </c>
      <c r="BV49" s="396">
        <f t="shared" si="83"/>
        <v>534</v>
      </c>
      <c r="BW49" s="395">
        <f t="shared" si="84"/>
        <v>639</v>
      </c>
      <c r="BX49" s="396">
        <f t="shared" si="85"/>
        <v>0</v>
      </c>
      <c r="BY49" s="395">
        <f t="shared" si="86"/>
        <v>0</v>
      </c>
      <c r="BZ49" s="394">
        <f t="shared" si="87"/>
        <v>7997.1394557823132</v>
      </c>
      <c r="CA49" s="395">
        <f t="shared" si="88"/>
        <v>8394.0869565217399</v>
      </c>
      <c r="CB49" s="396">
        <f t="shared" si="89"/>
        <v>6766.4172576832152</v>
      </c>
      <c r="CC49" s="395">
        <f t="shared" si="90"/>
        <v>6870.7287104622874</v>
      </c>
      <c r="CD49" s="396">
        <f t="shared" si="91"/>
        <v>5752.4026845637582</v>
      </c>
      <c r="CE49" s="395">
        <f t="shared" si="92"/>
        <v>5771.1845819761129</v>
      </c>
      <c r="CF49" s="396">
        <f t="shared" si="93"/>
        <v>4476.625</v>
      </c>
      <c r="CG49" s="395">
        <f t="shared" si="94"/>
        <v>4607.264957264957</v>
      </c>
      <c r="CH49" s="396">
        <f t="shared" si="95"/>
        <v>4388.2677902621726</v>
      </c>
      <c r="CI49" s="395">
        <f t="shared" si="96"/>
        <v>4083.9702660406888</v>
      </c>
      <c r="CJ49" s="396">
        <f t="shared" si="97"/>
        <v>0</v>
      </c>
      <c r="CK49" s="395">
        <f t="shared" si="98"/>
        <v>0</v>
      </c>
      <c r="CL49" s="394">
        <f t="shared" si="99"/>
        <v>71974.255102040814</v>
      </c>
      <c r="CM49" s="395">
        <f t="shared" si="100"/>
        <v>75546.782608695663</v>
      </c>
      <c r="CN49" s="396">
        <f t="shared" si="101"/>
        <v>60897.755319148935</v>
      </c>
      <c r="CO49" s="395">
        <f t="shared" si="102"/>
        <v>61836.558394160587</v>
      </c>
      <c r="CP49" s="396">
        <f t="shared" si="103"/>
        <v>51771.624161073822</v>
      </c>
      <c r="CQ49" s="395">
        <f t="shared" si="104"/>
        <v>51940.661237785018</v>
      </c>
      <c r="CR49" s="396">
        <f t="shared" si="105"/>
        <v>40289.625</v>
      </c>
      <c r="CS49" s="395">
        <f t="shared" si="106"/>
        <v>41465.38461538461</v>
      </c>
      <c r="CT49" s="396">
        <f t="shared" si="107"/>
        <v>39494.410112359554</v>
      </c>
      <c r="CU49" s="395">
        <f t="shared" si="108"/>
        <v>36755.732394366198</v>
      </c>
      <c r="CV49" s="396">
        <f t="shared" si="109"/>
        <v>0</v>
      </c>
      <c r="CW49" s="395">
        <f t="shared" si="110"/>
        <v>0</v>
      </c>
      <c r="CX49" s="396">
        <f t="shared" si="111"/>
        <v>54687.789951651313</v>
      </c>
      <c r="CY49" s="395">
        <f t="shared" si="112"/>
        <v>54505.925060744652</v>
      </c>
      <c r="CZ49" s="394">
        <f t="shared" si="113"/>
        <v>62</v>
      </c>
      <c r="DA49" s="395">
        <f t="shared" si="114"/>
        <v>65</v>
      </c>
      <c r="DB49" s="396">
        <f t="shared" si="115"/>
        <v>90</v>
      </c>
      <c r="DC49" s="395">
        <f t="shared" si="116"/>
        <v>88</v>
      </c>
      <c r="DD49" s="396">
        <f t="shared" si="117"/>
        <v>99</v>
      </c>
      <c r="DE49" s="395">
        <f t="shared" si="118"/>
        <v>102</v>
      </c>
      <c r="DF49" s="396">
        <f t="shared" si="119"/>
        <v>32</v>
      </c>
      <c r="DG49" s="395">
        <f t="shared" si="120"/>
        <v>39</v>
      </c>
      <c r="DH49" s="396">
        <f t="shared" si="121"/>
        <v>58</v>
      </c>
      <c r="DI49" s="395">
        <f t="shared" si="122"/>
        <v>70</v>
      </c>
      <c r="DJ49" s="396">
        <f t="shared" si="123"/>
        <v>0</v>
      </c>
      <c r="DK49" s="395">
        <f t="shared" si="124"/>
        <v>0</v>
      </c>
      <c r="DL49" s="396">
        <f t="shared" si="125"/>
        <v>341</v>
      </c>
      <c r="DM49" s="395">
        <f t="shared" si="126"/>
        <v>364</v>
      </c>
      <c r="DN49" s="394">
        <f t="shared" si="127"/>
        <v>4462403.8163265307</v>
      </c>
      <c r="DO49" s="395">
        <f t="shared" si="128"/>
        <v>4910540.8695652178</v>
      </c>
      <c r="DP49" s="396">
        <f t="shared" si="129"/>
        <v>5480797.978723404</v>
      </c>
      <c r="DQ49" s="395">
        <f t="shared" si="130"/>
        <v>5441617.1386861317</v>
      </c>
      <c r="DR49" s="396">
        <f t="shared" si="131"/>
        <v>5125390.7919463087</v>
      </c>
      <c r="DS49" s="395">
        <f t="shared" si="132"/>
        <v>5297947.4462540718</v>
      </c>
      <c r="DT49" s="396">
        <f t="shared" si="133"/>
        <v>1289268</v>
      </c>
      <c r="DU49" s="395">
        <f t="shared" si="134"/>
        <v>1617149.9999999998</v>
      </c>
      <c r="DV49" s="396">
        <f t="shared" si="135"/>
        <v>2290675.7865168541</v>
      </c>
      <c r="DW49" s="395">
        <f t="shared" si="136"/>
        <v>2572901.2676056339</v>
      </c>
      <c r="DX49" s="396">
        <f t="shared" si="137"/>
        <v>0</v>
      </c>
      <c r="DY49" s="395">
        <f t="shared" si="138"/>
        <v>0</v>
      </c>
      <c r="DZ49" s="396">
        <f t="shared" si="139"/>
        <v>18648536.373513099</v>
      </c>
      <c r="EA49" s="395">
        <f t="shared" si="140"/>
        <v>19840156.722111054</v>
      </c>
    </row>
    <row r="50" spans="1:131">
      <c r="A50" s="406" t="s">
        <v>29</v>
      </c>
      <c r="B50" s="399" t="s">
        <v>501</v>
      </c>
      <c r="C50" s="405" t="s">
        <v>530</v>
      </c>
      <c r="D50" s="401">
        <v>106245</v>
      </c>
      <c r="E50" s="416">
        <v>2</v>
      </c>
      <c r="F50" s="393">
        <v>121</v>
      </c>
      <c r="G50" s="402">
        <v>124</v>
      </c>
      <c r="H50" s="393"/>
      <c r="I50" s="402"/>
      <c r="J50" s="393">
        <v>4</v>
      </c>
      <c r="K50" s="402">
        <v>4</v>
      </c>
      <c r="L50" s="393">
        <v>23</v>
      </c>
      <c r="M50" s="402">
        <v>22</v>
      </c>
      <c r="N50" s="393">
        <v>102</v>
      </c>
      <c r="O50" s="402">
        <v>94</v>
      </c>
      <c r="P50" s="393">
        <v>1</v>
      </c>
      <c r="Q50" s="402">
        <v>1</v>
      </c>
      <c r="R50" s="393">
        <v>6</v>
      </c>
      <c r="S50" s="402">
        <v>2</v>
      </c>
      <c r="T50" s="393">
        <v>17</v>
      </c>
      <c r="U50" s="402">
        <v>19</v>
      </c>
      <c r="V50" s="393">
        <v>95</v>
      </c>
      <c r="W50" s="402">
        <v>94</v>
      </c>
      <c r="X50" s="393"/>
      <c r="Y50" s="402"/>
      <c r="Z50" s="393">
        <v>1</v>
      </c>
      <c r="AA50" s="402"/>
      <c r="AB50" s="393">
        <v>15</v>
      </c>
      <c r="AC50" s="402">
        <v>15</v>
      </c>
      <c r="AD50" s="393">
        <v>63</v>
      </c>
      <c r="AE50" s="402">
        <v>56</v>
      </c>
      <c r="AF50" s="393"/>
      <c r="AG50" s="402"/>
      <c r="AH50" s="393">
        <v>2</v>
      </c>
      <c r="AI50" s="402"/>
      <c r="AJ50" s="393">
        <v>21</v>
      </c>
      <c r="AK50" s="402">
        <v>14</v>
      </c>
      <c r="AL50" s="393"/>
      <c r="AM50" s="402"/>
      <c r="AN50" s="393"/>
      <c r="AO50" s="402"/>
      <c r="AP50" s="393"/>
      <c r="AQ50" s="402"/>
      <c r="AR50" s="393"/>
      <c r="AS50" s="402"/>
      <c r="AT50" s="393"/>
      <c r="AU50" s="402"/>
      <c r="AV50" s="393"/>
      <c r="AW50" s="402"/>
      <c r="AX50" s="393"/>
      <c r="AY50" s="402"/>
      <c r="AZ50" s="393"/>
      <c r="BA50" s="403"/>
      <c r="BB50" s="404">
        <v>13820001</v>
      </c>
      <c r="BC50" s="402">
        <v>14315330</v>
      </c>
      <c r="BD50" s="393">
        <v>8958770</v>
      </c>
      <c r="BE50" s="402">
        <v>8496383</v>
      </c>
      <c r="BF50" s="393">
        <v>7021241</v>
      </c>
      <c r="BG50" s="402">
        <v>6927873</v>
      </c>
      <c r="BH50" s="393">
        <v>3813243</v>
      </c>
      <c r="BI50" s="402">
        <v>3580923</v>
      </c>
      <c r="BJ50" s="393"/>
      <c r="BK50" s="402"/>
      <c r="BL50" s="393"/>
      <c r="BM50" s="403"/>
      <c r="BN50" s="394">
        <f t="shared" si="75"/>
        <v>1409</v>
      </c>
      <c r="BO50" s="395">
        <f t="shared" si="76"/>
        <v>1424</v>
      </c>
      <c r="BP50" s="396">
        <f t="shared" si="77"/>
        <v>1198</v>
      </c>
      <c r="BQ50" s="395">
        <f t="shared" si="78"/>
        <v>1106</v>
      </c>
      <c r="BR50" s="396">
        <f t="shared" si="79"/>
        <v>1046</v>
      </c>
      <c r="BS50" s="395">
        <f t="shared" si="80"/>
        <v>1026</v>
      </c>
      <c r="BT50" s="396">
        <f t="shared" si="81"/>
        <v>841</v>
      </c>
      <c r="BU50" s="395">
        <f t="shared" si="82"/>
        <v>672</v>
      </c>
      <c r="BV50" s="396">
        <f t="shared" si="83"/>
        <v>0</v>
      </c>
      <c r="BW50" s="395">
        <f t="shared" si="84"/>
        <v>0</v>
      </c>
      <c r="BX50" s="396">
        <f t="shared" si="85"/>
        <v>0</v>
      </c>
      <c r="BY50" s="395">
        <f t="shared" si="86"/>
        <v>0</v>
      </c>
      <c r="BZ50" s="394">
        <f t="shared" si="87"/>
        <v>9808.3754435770043</v>
      </c>
      <c r="CA50" s="395">
        <f t="shared" si="88"/>
        <v>10052.900280898877</v>
      </c>
      <c r="CB50" s="396">
        <f t="shared" si="89"/>
        <v>7478.1051752921539</v>
      </c>
      <c r="CC50" s="395">
        <f t="shared" si="90"/>
        <v>7682.0822784810125</v>
      </c>
      <c r="CD50" s="396">
        <f t="shared" si="91"/>
        <v>6712.4674952198857</v>
      </c>
      <c r="CE50" s="395">
        <f t="shared" si="92"/>
        <v>6752.312865497076</v>
      </c>
      <c r="CF50" s="396">
        <f t="shared" si="93"/>
        <v>4534.1771700356721</v>
      </c>
      <c r="CG50" s="395">
        <f t="shared" si="94"/>
        <v>5328.7544642857147</v>
      </c>
      <c r="CH50" s="396">
        <f t="shared" si="95"/>
        <v>0</v>
      </c>
      <c r="CI50" s="395">
        <f t="shared" si="96"/>
        <v>0</v>
      </c>
      <c r="CJ50" s="396">
        <f t="shared" si="97"/>
        <v>0</v>
      </c>
      <c r="CK50" s="395">
        <f t="shared" si="98"/>
        <v>0</v>
      </c>
      <c r="CL50" s="394">
        <f t="shared" si="99"/>
        <v>88275.378992193044</v>
      </c>
      <c r="CM50" s="395">
        <f t="shared" si="100"/>
        <v>90476.10252808989</v>
      </c>
      <c r="CN50" s="396">
        <f t="shared" si="101"/>
        <v>67302.94657762938</v>
      </c>
      <c r="CO50" s="395">
        <f t="shared" si="102"/>
        <v>69138.740506329108</v>
      </c>
      <c r="CP50" s="396">
        <f t="shared" si="103"/>
        <v>60412.207456978969</v>
      </c>
      <c r="CQ50" s="395">
        <f t="shared" si="104"/>
        <v>60770.815789473687</v>
      </c>
      <c r="CR50" s="396">
        <f t="shared" si="105"/>
        <v>40807.594530321046</v>
      </c>
      <c r="CS50" s="395">
        <f t="shared" si="106"/>
        <v>47958.790178571435</v>
      </c>
      <c r="CT50" s="396">
        <f t="shared" si="107"/>
        <v>0</v>
      </c>
      <c r="CU50" s="395">
        <f t="shared" si="108"/>
        <v>0</v>
      </c>
      <c r="CV50" s="396">
        <f t="shared" si="109"/>
        <v>0</v>
      </c>
      <c r="CW50" s="395">
        <f t="shared" si="110"/>
        <v>0</v>
      </c>
      <c r="CX50" s="396">
        <f t="shared" si="111"/>
        <v>67431.28559863726</v>
      </c>
      <c r="CY50" s="395">
        <f t="shared" si="112"/>
        <v>70949.760700000654</v>
      </c>
      <c r="CZ50" s="394">
        <f t="shared" si="113"/>
        <v>148</v>
      </c>
      <c r="DA50" s="395">
        <f t="shared" si="114"/>
        <v>150</v>
      </c>
      <c r="DB50" s="396">
        <f t="shared" si="115"/>
        <v>126</v>
      </c>
      <c r="DC50" s="395">
        <f t="shared" si="116"/>
        <v>116</v>
      </c>
      <c r="DD50" s="396">
        <f t="shared" si="117"/>
        <v>111</v>
      </c>
      <c r="DE50" s="395">
        <f t="shared" si="118"/>
        <v>109</v>
      </c>
      <c r="DF50" s="396">
        <f t="shared" si="119"/>
        <v>86</v>
      </c>
      <c r="DG50" s="395">
        <f t="shared" si="120"/>
        <v>70</v>
      </c>
      <c r="DH50" s="396">
        <f t="shared" si="121"/>
        <v>0</v>
      </c>
      <c r="DI50" s="395">
        <f t="shared" si="122"/>
        <v>0</v>
      </c>
      <c r="DJ50" s="396">
        <f t="shared" si="123"/>
        <v>0</v>
      </c>
      <c r="DK50" s="395">
        <f t="shared" si="124"/>
        <v>0</v>
      </c>
      <c r="DL50" s="396">
        <f t="shared" si="125"/>
        <v>471</v>
      </c>
      <c r="DM50" s="395">
        <f t="shared" si="126"/>
        <v>445</v>
      </c>
      <c r="DN50" s="394">
        <f t="shared" si="127"/>
        <v>13064756.09084457</v>
      </c>
      <c r="DO50" s="395">
        <f t="shared" si="128"/>
        <v>13571415.379213484</v>
      </c>
      <c r="DP50" s="396">
        <f t="shared" si="129"/>
        <v>8480171.2687813025</v>
      </c>
      <c r="DQ50" s="395">
        <f t="shared" si="130"/>
        <v>8020093.8987341765</v>
      </c>
      <c r="DR50" s="396">
        <f t="shared" si="131"/>
        <v>6705755.0277246656</v>
      </c>
      <c r="DS50" s="395">
        <f t="shared" si="132"/>
        <v>6624018.9210526319</v>
      </c>
      <c r="DT50" s="396">
        <f t="shared" si="133"/>
        <v>3509453.1296076099</v>
      </c>
      <c r="DU50" s="395">
        <f t="shared" si="134"/>
        <v>3357115.3125000005</v>
      </c>
      <c r="DV50" s="396">
        <f t="shared" si="135"/>
        <v>0</v>
      </c>
      <c r="DW50" s="395">
        <f t="shared" si="136"/>
        <v>0</v>
      </c>
      <c r="DX50" s="396">
        <f t="shared" si="137"/>
        <v>0</v>
      </c>
      <c r="DY50" s="395">
        <f t="shared" si="138"/>
        <v>0</v>
      </c>
      <c r="DZ50" s="396">
        <f t="shared" si="139"/>
        <v>31760135.516958151</v>
      </c>
      <c r="EA50" s="395">
        <f t="shared" si="140"/>
        <v>31572643.511500292</v>
      </c>
    </row>
    <row r="51" spans="1:131">
      <c r="A51" s="406" t="s">
        <v>29</v>
      </c>
      <c r="B51" s="399" t="s">
        <v>502</v>
      </c>
      <c r="C51" s="400"/>
      <c r="D51" s="401">
        <v>106704</v>
      </c>
      <c r="E51" s="401">
        <v>3</v>
      </c>
      <c r="F51" s="393">
        <v>61</v>
      </c>
      <c r="G51" s="402">
        <v>67</v>
      </c>
      <c r="H51" s="393">
        <v>1</v>
      </c>
      <c r="I51" s="402">
        <v>1</v>
      </c>
      <c r="J51" s="393">
        <v>2</v>
      </c>
      <c r="K51" s="402"/>
      <c r="L51" s="393">
        <v>19</v>
      </c>
      <c r="M51" s="402">
        <v>17</v>
      </c>
      <c r="N51" s="393">
        <v>106</v>
      </c>
      <c r="O51" s="402">
        <v>111</v>
      </c>
      <c r="P51" s="393">
        <v>5</v>
      </c>
      <c r="Q51" s="402">
        <v>4</v>
      </c>
      <c r="R51" s="393">
        <v>2</v>
      </c>
      <c r="S51" s="402">
        <v>2</v>
      </c>
      <c r="T51" s="393">
        <v>13</v>
      </c>
      <c r="U51" s="402">
        <v>19</v>
      </c>
      <c r="V51" s="393">
        <v>126</v>
      </c>
      <c r="W51" s="402">
        <v>114</v>
      </c>
      <c r="X51" s="393">
        <v>3</v>
      </c>
      <c r="Y51" s="402">
        <v>4</v>
      </c>
      <c r="Z51" s="393">
        <v>3</v>
      </c>
      <c r="AA51" s="402">
        <v>1</v>
      </c>
      <c r="AB51" s="393">
        <v>6</v>
      </c>
      <c r="AC51" s="402">
        <v>5</v>
      </c>
      <c r="AD51" s="393">
        <v>58</v>
      </c>
      <c r="AE51" s="402">
        <v>53</v>
      </c>
      <c r="AF51" s="393">
        <v>5</v>
      </c>
      <c r="AG51" s="402">
        <v>3</v>
      </c>
      <c r="AH51" s="393"/>
      <c r="AI51" s="402"/>
      <c r="AJ51" s="393">
        <v>10</v>
      </c>
      <c r="AK51" s="402">
        <v>8</v>
      </c>
      <c r="AL51" s="393">
        <v>104</v>
      </c>
      <c r="AM51" s="402">
        <f>67+52</f>
        <v>119</v>
      </c>
      <c r="AN51" s="393">
        <v>4</v>
      </c>
      <c r="AO51" s="402">
        <v>4</v>
      </c>
      <c r="AP51" s="393">
        <v>2</v>
      </c>
      <c r="AQ51" s="402"/>
      <c r="AR51" s="393">
        <v>3</v>
      </c>
      <c r="AS51" s="402">
        <v>5</v>
      </c>
      <c r="AT51" s="393"/>
      <c r="AU51" s="402"/>
      <c r="AV51" s="393"/>
      <c r="AW51" s="402"/>
      <c r="AX51" s="393"/>
      <c r="AY51" s="402"/>
      <c r="AZ51" s="393"/>
      <c r="BA51" s="403"/>
      <c r="BB51" s="404">
        <v>7136720</v>
      </c>
      <c r="BC51" s="402">
        <v>7251408</v>
      </c>
      <c r="BD51" s="393">
        <v>8445878</v>
      </c>
      <c r="BE51" s="402">
        <v>9487546</v>
      </c>
      <c r="BF51" s="393">
        <v>8102776</v>
      </c>
      <c r="BG51" s="402">
        <v>7353821</v>
      </c>
      <c r="BH51" s="393">
        <v>3604155</v>
      </c>
      <c r="BI51" s="402">
        <v>3338641</v>
      </c>
      <c r="BJ51" s="393">
        <v>4789894</v>
      </c>
      <c r="BK51" s="402">
        <f>3384697+2107194</f>
        <v>5491891</v>
      </c>
      <c r="BL51" s="393"/>
      <c r="BM51" s="403"/>
      <c r="BN51" s="394">
        <f t="shared" si="75"/>
        <v>809</v>
      </c>
      <c r="BO51" s="395">
        <f t="shared" si="76"/>
        <v>817</v>
      </c>
      <c r="BP51" s="396">
        <f t="shared" si="77"/>
        <v>1182</v>
      </c>
      <c r="BQ51" s="395">
        <f t="shared" si="78"/>
        <v>1289</v>
      </c>
      <c r="BR51" s="396">
        <f t="shared" si="79"/>
        <v>1269</v>
      </c>
      <c r="BS51" s="395">
        <f t="shared" si="80"/>
        <v>1137</v>
      </c>
      <c r="BT51" s="396">
        <f t="shared" si="81"/>
        <v>692</v>
      </c>
      <c r="BU51" s="395">
        <f t="shared" si="82"/>
        <v>603</v>
      </c>
      <c r="BV51" s="396">
        <f t="shared" si="83"/>
        <v>1034</v>
      </c>
      <c r="BW51" s="395">
        <f t="shared" si="84"/>
        <v>1171</v>
      </c>
      <c r="BX51" s="396">
        <f t="shared" si="85"/>
        <v>0</v>
      </c>
      <c r="BY51" s="395">
        <f t="shared" si="86"/>
        <v>0</v>
      </c>
      <c r="BZ51" s="394">
        <f t="shared" si="87"/>
        <v>8821.6563658838077</v>
      </c>
      <c r="CA51" s="395">
        <f t="shared" si="88"/>
        <v>8875.6523867809065</v>
      </c>
      <c r="CB51" s="396">
        <f t="shared" si="89"/>
        <v>7145.4128595600678</v>
      </c>
      <c r="CC51" s="395">
        <f t="shared" si="90"/>
        <v>7360.3925523661756</v>
      </c>
      <c r="CD51" s="396">
        <f t="shared" si="91"/>
        <v>6385.1662726556342</v>
      </c>
      <c r="CE51" s="395">
        <f t="shared" si="92"/>
        <v>6467.740545294635</v>
      </c>
      <c r="CF51" s="396">
        <f t="shared" si="93"/>
        <v>5208.3164739884396</v>
      </c>
      <c r="CG51" s="395">
        <f t="shared" si="94"/>
        <v>5536.7180762852404</v>
      </c>
      <c r="CH51" s="396">
        <f t="shared" si="95"/>
        <v>4632.3926499032877</v>
      </c>
      <c r="CI51" s="395">
        <f t="shared" si="96"/>
        <v>4689.9154568744661</v>
      </c>
      <c r="CJ51" s="396">
        <f t="shared" si="97"/>
        <v>0</v>
      </c>
      <c r="CK51" s="395">
        <f t="shared" si="98"/>
        <v>0</v>
      </c>
      <c r="CL51" s="394">
        <f t="shared" si="99"/>
        <v>79394.907292954274</v>
      </c>
      <c r="CM51" s="395">
        <f t="shared" si="100"/>
        <v>79880.871481028153</v>
      </c>
      <c r="CN51" s="396">
        <f t="shared" si="101"/>
        <v>64308.715736040613</v>
      </c>
      <c r="CO51" s="395">
        <f t="shared" si="102"/>
        <v>66243.532971295586</v>
      </c>
      <c r="CP51" s="396">
        <f t="shared" si="103"/>
        <v>57466.496453900705</v>
      </c>
      <c r="CQ51" s="395">
        <f t="shared" si="104"/>
        <v>58209.664907651713</v>
      </c>
      <c r="CR51" s="396">
        <f t="shared" si="105"/>
        <v>46874.848265895955</v>
      </c>
      <c r="CS51" s="395">
        <f t="shared" si="106"/>
        <v>49830.46268656716</v>
      </c>
      <c r="CT51" s="396">
        <f t="shared" si="107"/>
        <v>41691.533849129592</v>
      </c>
      <c r="CU51" s="395">
        <f t="shared" si="108"/>
        <v>42209.239111870193</v>
      </c>
      <c r="CV51" s="396">
        <f t="shared" si="109"/>
        <v>0</v>
      </c>
      <c r="CW51" s="395">
        <f t="shared" si="110"/>
        <v>0</v>
      </c>
      <c r="CX51" s="396">
        <f t="shared" si="111"/>
        <v>57703.675885659788</v>
      </c>
      <c r="CY51" s="395">
        <f t="shared" si="112"/>
        <v>58862.058150450815</v>
      </c>
      <c r="CZ51" s="394">
        <f t="shared" si="113"/>
        <v>83</v>
      </c>
      <c r="DA51" s="395">
        <f t="shared" si="114"/>
        <v>85</v>
      </c>
      <c r="DB51" s="396">
        <f t="shared" si="115"/>
        <v>126</v>
      </c>
      <c r="DC51" s="395">
        <f t="shared" si="116"/>
        <v>136</v>
      </c>
      <c r="DD51" s="396">
        <f t="shared" si="117"/>
        <v>138</v>
      </c>
      <c r="DE51" s="395">
        <f t="shared" si="118"/>
        <v>124</v>
      </c>
      <c r="DF51" s="396">
        <f t="shared" si="119"/>
        <v>73</v>
      </c>
      <c r="DG51" s="395">
        <f t="shared" si="120"/>
        <v>64</v>
      </c>
      <c r="DH51" s="396">
        <f t="shared" si="121"/>
        <v>113</v>
      </c>
      <c r="DI51" s="395">
        <f t="shared" si="122"/>
        <v>128</v>
      </c>
      <c r="DJ51" s="396">
        <f t="shared" si="123"/>
        <v>0</v>
      </c>
      <c r="DK51" s="395">
        <f t="shared" si="124"/>
        <v>0</v>
      </c>
      <c r="DL51" s="396">
        <f t="shared" si="125"/>
        <v>533</v>
      </c>
      <c r="DM51" s="395">
        <f t="shared" si="126"/>
        <v>537</v>
      </c>
      <c r="DN51" s="394">
        <f t="shared" si="127"/>
        <v>6589777.3053152049</v>
      </c>
      <c r="DO51" s="395">
        <f t="shared" si="128"/>
        <v>6789874.0758873932</v>
      </c>
      <c r="DP51" s="396">
        <f t="shared" si="129"/>
        <v>8102898.1827411167</v>
      </c>
      <c r="DQ51" s="395">
        <f t="shared" si="130"/>
        <v>9009120.4840961993</v>
      </c>
      <c r="DR51" s="396">
        <f t="shared" si="131"/>
        <v>7930376.5106382975</v>
      </c>
      <c r="DS51" s="395">
        <f t="shared" si="132"/>
        <v>7217998.4485488124</v>
      </c>
      <c r="DT51" s="396">
        <f t="shared" si="133"/>
        <v>3421863.9234104045</v>
      </c>
      <c r="DU51" s="395">
        <f t="shared" si="134"/>
        <v>3189149.6119402982</v>
      </c>
      <c r="DV51" s="396">
        <f t="shared" si="135"/>
        <v>4711143.3249516441</v>
      </c>
      <c r="DW51" s="395">
        <f t="shared" si="136"/>
        <v>5402782.6063193846</v>
      </c>
      <c r="DX51" s="396">
        <f t="shared" si="137"/>
        <v>0</v>
      </c>
      <c r="DY51" s="395">
        <f t="shared" si="138"/>
        <v>0</v>
      </c>
      <c r="DZ51" s="396">
        <f t="shared" si="139"/>
        <v>30756059.247056667</v>
      </c>
      <c r="EA51" s="395">
        <f t="shared" si="140"/>
        <v>31608925.22679209</v>
      </c>
    </row>
    <row r="52" spans="1:131">
      <c r="A52" s="406" t="s">
        <v>29</v>
      </c>
      <c r="B52" s="399" t="s">
        <v>503</v>
      </c>
      <c r="C52" s="400"/>
      <c r="D52" s="401">
        <v>107071</v>
      </c>
      <c r="E52" s="401">
        <v>4</v>
      </c>
      <c r="F52" s="393"/>
      <c r="G52" s="402"/>
      <c r="H52" s="393">
        <v>59</v>
      </c>
      <c r="I52" s="402">
        <v>50</v>
      </c>
      <c r="J52" s="393"/>
      <c r="K52" s="402"/>
      <c r="L52" s="393">
        <v>2</v>
      </c>
      <c r="M52" s="402">
        <v>3</v>
      </c>
      <c r="N52" s="393"/>
      <c r="O52" s="402"/>
      <c r="P52" s="393">
        <v>27</v>
      </c>
      <c r="Q52" s="402">
        <v>33</v>
      </c>
      <c r="R52" s="393"/>
      <c r="S52" s="402"/>
      <c r="T52" s="393">
        <v>1</v>
      </c>
      <c r="U52" s="402">
        <v>1</v>
      </c>
      <c r="V52" s="393"/>
      <c r="W52" s="402"/>
      <c r="X52" s="393">
        <v>46</v>
      </c>
      <c r="Y52" s="402">
        <v>51</v>
      </c>
      <c r="Z52" s="393"/>
      <c r="AA52" s="402"/>
      <c r="AB52" s="393">
        <v>2</v>
      </c>
      <c r="AC52" s="402">
        <v>3</v>
      </c>
      <c r="AD52" s="393"/>
      <c r="AE52" s="402"/>
      <c r="AF52" s="393">
        <v>18</v>
      </c>
      <c r="AG52" s="402">
        <v>19</v>
      </c>
      <c r="AH52" s="393"/>
      <c r="AI52" s="402"/>
      <c r="AJ52" s="393">
        <v>7</v>
      </c>
      <c r="AK52" s="402">
        <v>4</v>
      </c>
      <c r="AL52" s="393"/>
      <c r="AM52" s="402"/>
      <c r="AN52" s="393">
        <v>11</v>
      </c>
      <c r="AO52" s="402">
        <v>6</v>
      </c>
      <c r="AP52" s="393"/>
      <c r="AQ52" s="402"/>
      <c r="AR52" s="393"/>
      <c r="AS52" s="402">
        <v>1</v>
      </c>
      <c r="AT52" s="393"/>
      <c r="AU52" s="402"/>
      <c r="AV52" s="393"/>
      <c r="AW52" s="402"/>
      <c r="AX52" s="393"/>
      <c r="AY52" s="402"/>
      <c r="AZ52" s="393"/>
      <c r="BA52" s="403"/>
      <c r="BB52" s="404">
        <v>4072470</v>
      </c>
      <c r="BC52" s="402">
        <v>3552885</v>
      </c>
      <c r="BD52" s="393">
        <v>1628212</v>
      </c>
      <c r="BE52" s="402">
        <v>1985526</v>
      </c>
      <c r="BF52" s="393">
        <v>2449930</v>
      </c>
      <c r="BG52" s="402">
        <v>2833075</v>
      </c>
      <c r="BH52" s="393">
        <v>1192771</v>
      </c>
      <c r="BI52" s="402">
        <v>1038373</v>
      </c>
      <c r="BJ52" s="393">
        <v>489500</v>
      </c>
      <c r="BK52" s="402">
        <f>277000+65904</f>
        <v>342904</v>
      </c>
      <c r="BL52" s="393"/>
      <c r="BM52" s="403"/>
      <c r="BN52" s="394">
        <f t="shared" si="75"/>
        <v>614</v>
      </c>
      <c r="BO52" s="395">
        <f t="shared" si="76"/>
        <v>536</v>
      </c>
      <c r="BP52" s="396">
        <f t="shared" si="77"/>
        <v>282</v>
      </c>
      <c r="BQ52" s="395">
        <f t="shared" si="78"/>
        <v>342</v>
      </c>
      <c r="BR52" s="396">
        <f t="shared" si="79"/>
        <v>484</v>
      </c>
      <c r="BS52" s="395">
        <f t="shared" si="80"/>
        <v>546</v>
      </c>
      <c r="BT52" s="396">
        <f t="shared" si="81"/>
        <v>264</v>
      </c>
      <c r="BU52" s="395">
        <f t="shared" si="82"/>
        <v>238</v>
      </c>
      <c r="BV52" s="396">
        <f t="shared" si="83"/>
        <v>110</v>
      </c>
      <c r="BW52" s="395">
        <f t="shared" si="84"/>
        <v>72</v>
      </c>
      <c r="BX52" s="396">
        <f t="shared" si="85"/>
        <v>0</v>
      </c>
      <c r="BY52" s="395">
        <f t="shared" si="86"/>
        <v>0</v>
      </c>
      <c r="BZ52" s="394">
        <f t="shared" si="87"/>
        <v>6632.6872964169379</v>
      </c>
      <c r="CA52" s="395">
        <f t="shared" si="88"/>
        <v>6628.5167910447763</v>
      </c>
      <c r="CB52" s="396">
        <f t="shared" si="89"/>
        <v>5773.8014184397161</v>
      </c>
      <c r="CC52" s="395">
        <f t="shared" si="90"/>
        <v>5805.6315789473683</v>
      </c>
      <c r="CD52" s="396">
        <f t="shared" si="91"/>
        <v>5061.8388429752067</v>
      </c>
      <c r="CE52" s="395">
        <f t="shared" si="92"/>
        <v>5188.7820512820517</v>
      </c>
      <c r="CF52" s="396">
        <f t="shared" si="93"/>
        <v>4518.07196969697</v>
      </c>
      <c r="CG52" s="395">
        <f t="shared" si="94"/>
        <v>4362.911764705882</v>
      </c>
      <c r="CH52" s="396">
        <f t="shared" si="95"/>
        <v>4450</v>
      </c>
      <c r="CI52" s="395">
        <f t="shared" si="96"/>
        <v>4762.5555555555557</v>
      </c>
      <c r="CJ52" s="396">
        <f t="shared" si="97"/>
        <v>0</v>
      </c>
      <c r="CK52" s="395">
        <f t="shared" si="98"/>
        <v>0</v>
      </c>
      <c r="CL52" s="394">
        <f t="shared" si="99"/>
        <v>59694.185667752441</v>
      </c>
      <c r="CM52" s="395">
        <f t="shared" si="100"/>
        <v>59656.651119402988</v>
      </c>
      <c r="CN52" s="396">
        <f t="shared" si="101"/>
        <v>51964.212765957447</v>
      </c>
      <c r="CO52" s="395">
        <f t="shared" si="102"/>
        <v>52250.684210526313</v>
      </c>
      <c r="CP52" s="396">
        <f t="shared" si="103"/>
        <v>45556.549586776862</v>
      </c>
      <c r="CQ52" s="395">
        <f t="shared" si="104"/>
        <v>46699.038461538468</v>
      </c>
      <c r="CR52" s="396">
        <f t="shared" si="105"/>
        <v>40662.647727272728</v>
      </c>
      <c r="CS52" s="395">
        <f t="shared" si="106"/>
        <v>39266.205882352937</v>
      </c>
      <c r="CT52" s="396">
        <f t="shared" si="107"/>
        <v>40050</v>
      </c>
      <c r="CU52" s="395">
        <f t="shared" si="108"/>
        <v>42863</v>
      </c>
      <c r="CV52" s="396">
        <f t="shared" si="109"/>
        <v>0</v>
      </c>
      <c r="CW52" s="395">
        <f t="shared" si="110"/>
        <v>0</v>
      </c>
      <c r="CX52" s="396">
        <f t="shared" si="111"/>
        <v>50521.236164894879</v>
      </c>
      <c r="CY52" s="395">
        <f t="shared" si="112"/>
        <v>50662.208097680988</v>
      </c>
      <c r="CZ52" s="394">
        <f t="shared" si="113"/>
        <v>61</v>
      </c>
      <c r="DA52" s="395">
        <f t="shared" si="114"/>
        <v>53</v>
      </c>
      <c r="DB52" s="396">
        <f t="shared" si="115"/>
        <v>28</v>
      </c>
      <c r="DC52" s="395">
        <f t="shared" si="116"/>
        <v>34</v>
      </c>
      <c r="DD52" s="396">
        <f t="shared" si="117"/>
        <v>48</v>
      </c>
      <c r="DE52" s="395">
        <f t="shared" si="118"/>
        <v>54</v>
      </c>
      <c r="DF52" s="396">
        <f t="shared" si="119"/>
        <v>25</v>
      </c>
      <c r="DG52" s="395">
        <f t="shared" si="120"/>
        <v>23</v>
      </c>
      <c r="DH52" s="396">
        <f t="shared" si="121"/>
        <v>11</v>
      </c>
      <c r="DI52" s="395">
        <f t="shared" si="122"/>
        <v>7</v>
      </c>
      <c r="DJ52" s="396">
        <f t="shared" si="123"/>
        <v>0</v>
      </c>
      <c r="DK52" s="395">
        <f t="shared" si="124"/>
        <v>0</v>
      </c>
      <c r="DL52" s="396">
        <f t="shared" si="125"/>
        <v>173</v>
      </c>
      <c r="DM52" s="395">
        <f t="shared" si="126"/>
        <v>171</v>
      </c>
      <c r="DN52" s="394">
        <f t="shared" si="127"/>
        <v>3641345.3257328989</v>
      </c>
      <c r="DO52" s="395">
        <f t="shared" si="128"/>
        <v>3161802.5093283583</v>
      </c>
      <c r="DP52" s="396">
        <f t="shared" si="129"/>
        <v>1454997.9574468085</v>
      </c>
      <c r="DQ52" s="395">
        <f t="shared" si="130"/>
        <v>1776523.2631578946</v>
      </c>
      <c r="DR52" s="396">
        <f t="shared" si="131"/>
        <v>2186714.3801652892</v>
      </c>
      <c r="DS52" s="395">
        <f t="shared" si="132"/>
        <v>2521748.0769230775</v>
      </c>
      <c r="DT52" s="396">
        <f t="shared" si="133"/>
        <v>1016566.1931818182</v>
      </c>
      <c r="DU52" s="395">
        <f t="shared" si="134"/>
        <v>903122.73529411759</v>
      </c>
      <c r="DV52" s="396">
        <f t="shared" si="135"/>
        <v>440550</v>
      </c>
      <c r="DW52" s="395">
        <f t="shared" si="136"/>
        <v>300041</v>
      </c>
      <c r="DX52" s="396">
        <f t="shared" si="137"/>
        <v>0</v>
      </c>
      <c r="DY52" s="395">
        <f t="shared" si="138"/>
        <v>0</v>
      </c>
      <c r="DZ52" s="396">
        <f t="shared" si="139"/>
        <v>8740173.8565268144</v>
      </c>
      <c r="EA52" s="395">
        <f t="shared" si="140"/>
        <v>8663237.5847034492</v>
      </c>
    </row>
    <row r="53" spans="1:131">
      <c r="A53" s="406" t="s">
        <v>29</v>
      </c>
      <c r="B53" s="399" t="s">
        <v>504</v>
      </c>
      <c r="C53" s="405"/>
      <c r="D53" s="401">
        <v>107983</v>
      </c>
      <c r="E53" s="401">
        <v>4</v>
      </c>
      <c r="F53" s="393">
        <v>16</v>
      </c>
      <c r="G53" s="402">
        <v>16</v>
      </c>
      <c r="H53" s="393"/>
      <c r="I53" s="402"/>
      <c r="J53" s="393"/>
      <c r="K53" s="402">
        <v>1</v>
      </c>
      <c r="L53" s="393">
        <v>7</v>
      </c>
      <c r="M53" s="402">
        <v>6</v>
      </c>
      <c r="N53" s="393">
        <v>43</v>
      </c>
      <c r="O53" s="402">
        <v>42</v>
      </c>
      <c r="P53" s="393"/>
      <c r="Q53" s="402"/>
      <c r="R53" s="393"/>
      <c r="S53" s="402">
        <v>1</v>
      </c>
      <c r="T53" s="393">
        <v>1</v>
      </c>
      <c r="U53" s="402"/>
      <c r="V53" s="393">
        <v>47</v>
      </c>
      <c r="W53" s="402">
        <v>52</v>
      </c>
      <c r="X53" s="393">
        <v>1</v>
      </c>
      <c r="Y53" s="402">
        <v>1</v>
      </c>
      <c r="Z53" s="393"/>
      <c r="AA53" s="402"/>
      <c r="AB53" s="393">
        <v>4</v>
      </c>
      <c r="AC53" s="402">
        <v>3</v>
      </c>
      <c r="AD53" s="393">
        <v>23</v>
      </c>
      <c r="AE53" s="402">
        <v>21</v>
      </c>
      <c r="AF53" s="393">
        <v>3</v>
      </c>
      <c r="AG53" s="402">
        <v>3</v>
      </c>
      <c r="AH53" s="393"/>
      <c r="AI53" s="402"/>
      <c r="AJ53" s="393">
        <v>14</v>
      </c>
      <c r="AK53" s="402">
        <v>14</v>
      </c>
      <c r="AL53" s="393"/>
      <c r="AM53" s="402"/>
      <c r="AN53" s="393"/>
      <c r="AO53" s="402"/>
      <c r="AP53" s="393"/>
      <c r="AQ53" s="402"/>
      <c r="AR53" s="393">
        <v>1</v>
      </c>
      <c r="AS53" s="402"/>
      <c r="AT53" s="393"/>
      <c r="AU53" s="402"/>
      <c r="AV53" s="393"/>
      <c r="AW53" s="402"/>
      <c r="AX53" s="393"/>
      <c r="AY53" s="402"/>
      <c r="AZ53" s="393"/>
      <c r="BA53" s="403"/>
      <c r="BB53" s="404">
        <v>2005752</v>
      </c>
      <c r="BC53" s="402">
        <v>2030693</v>
      </c>
      <c r="BD53" s="393">
        <v>2574666</v>
      </c>
      <c r="BE53" s="402">
        <v>2663294</v>
      </c>
      <c r="BF53" s="393">
        <v>2803912</v>
      </c>
      <c r="BG53" s="402">
        <v>3028828</v>
      </c>
      <c r="BH53" s="393">
        <v>1823799</v>
      </c>
      <c r="BI53" s="402">
        <v>1786648</v>
      </c>
      <c r="BJ53" s="393">
        <v>59552</v>
      </c>
      <c r="BK53" s="402"/>
      <c r="BL53" s="393"/>
      <c r="BM53" s="403"/>
      <c r="BN53" s="394">
        <f t="shared" si="75"/>
        <v>228</v>
      </c>
      <c r="BO53" s="395">
        <f t="shared" si="76"/>
        <v>227</v>
      </c>
      <c r="BP53" s="396">
        <f t="shared" si="77"/>
        <v>399</v>
      </c>
      <c r="BQ53" s="395">
        <f t="shared" si="78"/>
        <v>389</v>
      </c>
      <c r="BR53" s="396">
        <f t="shared" si="79"/>
        <v>481</v>
      </c>
      <c r="BS53" s="395">
        <f t="shared" si="80"/>
        <v>514</v>
      </c>
      <c r="BT53" s="396">
        <f t="shared" si="81"/>
        <v>405</v>
      </c>
      <c r="BU53" s="395">
        <f t="shared" si="82"/>
        <v>387</v>
      </c>
      <c r="BV53" s="396">
        <f t="shared" si="83"/>
        <v>12</v>
      </c>
      <c r="BW53" s="395">
        <f t="shared" si="84"/>
        <v>0</v>
      </c>
      <c r="BX53" s="396">
        <f t="shared" si="85"/>
        <v>0</v>
      </c>
      <c r="BY53" s="395">
        <f t="shared" si="86"/>
        <v>0</v>
      </c>
      <c r="BZ53" s="394">
        <f t="shared" si="87"/>
        <v>8797.1578947368416</v>
      </c>
      <c r="CA53" s="395">
        <f t="shared" si="88"/>
        <v>8945.7841409691628</v>
      </c>
      <c r="CB53" s="396">
        <f t="shared" si="89"/>
        <v>6452.7969924812032</v>
      </c>
      <c r="CC53" s="395">
        <f t="shared" si="90"/>
        <v>6846.5141388174807</v>
      </c>
      <c r="CD53" s="396">
        <f t="shared" si="91"/>
        <v>5829.338877338877</v>
      </c>
      <c r="CE53" s="395">
        <f t="shared" si="92"/>
        <v>5892.6614785992215</v>
      </c>
      <c r="CF53" s="396">
        <f t="shared" si="93"/>
        <v>4503.2074074074071</v>
      </c>
      <c r="CG53" s="395">
        <f t="shared" si="94"/>
        <v>4616.6614987080102</v>
      </c>
      <c r="CH53" s="396">
        <f t="shared" si="95"/>
        <v>4962.666666666667</v>
      </c>
      <c r="CI53" s="395">
        <f t="shared" si="96"/>
        <v>0</v>
      </c>
      <c r="CJ53" s="396">
        <f t="shared" si="97"/>
        <v>0</v>
      </c>
      <c r="CK53" s="395">
        <f t="shared" si="98"/>
        <v>0</v>
      </c>
      <c r="CL53" s="394">
        <f t="shared" si="99"/>
        <v>79174.421052631573</v>
      </c>
      <c r="CM53" s="395">
        <f t="shared" si="100"/>
        <v>80512.057268722463</v>
      </c>
      <c r="CN53" s="396">
        <f t="shared" si="101"/>
        <v>58075.172932330832</v>
      </c>
      <c r="CO53" s="395">
        <f t="shared" si="102"/>
        <v>61618.627249357327</v>
      </c>
      <c r="CP53" s="396">
        <f t="shared" si="103"/>
        <v>52464.049896049895</v>
      </c>
      <c r="CQ53" s="395">
        <f t="shared" si="104"/>
        <v>53033.953307392992</v>
      </c>
      <c r="CR53" s="396">
        <f t="shared" si="105"/>
        <v>40528.866666666661</v>
      </c>
      <c r="CS53" s="395">
        <f t="shared" si="106"/>
        <v>41549.953488372092</v>
      </c>
      <c r="CT53" s="396">
        <f t="shared" si="107"/>
        <v>44664</v>
      </c>
      <c r="CU53" s="395">
        <f t="shared" si="108"/>
        <v>0</v>
      </c>
      <c r="CV53" s="396">
        <f t="shared" si="109"/>
        <v>0</v>
      </c>
      <c r="CW53" s="395">
        <f t="shared" si="110"/>
        <v>0</v>
      </c>
      <c r="CX53" s="396">
        <f t="shared" si="111"/>
        <v>54814.178465589648</v>
      </c>
      <c r="CY53" s="395">
        <f t="shared" si="112"/>
        <v>56563.61191671955</v>
      </c>
      <c r="CZ53" s="394">
        <f t="shared" si="113"/>
        <v>23</v>
      </c>
      <c r="DA53" s="395">
        <f t="shared" si="114"/>
        <v>23</v>
      </c>
      <c r="DB53" s="396">
        <f t="shared" si="115"/>
        <v>44</v>
      </c>
      <c r="DC53" s="395">
        <f t="shared" si="116"/>
        <v>43</v>
      </c>
      <c r="DD53" s="396">
        <f t="shared" si="117"/>
        <v>52</v>
      </c>
      <c r="DE53" s="395">
        <f t="shared" si="118"/>
        <v>56</v>
      </c>
      <c r="DF53" s="396">
        <f t="shared" si="119"/>
        <v>40</v>
      </c>
      <c r="DG53" s="395">
        <f t="shared" si="120"/>
        <v>38</v>
      </c>
      <c r="DH53" s="396">
        <f t="shared" si="121"/>
        <v>1</v>
      </c>
      <c r="DI53" s="395">
        <f t="shared" si="122"/>
        <v>0</v>
      </c>
      <c r="DJ53" s="396">
        <f t="shared" si="123"/>
        <v>0</v>
      </c>
      <c r="DK53" s="395">
        <f t="shared" si="124"/>
        <v>0</v>
      </c>
      <c r="DL53" s="396">
        <f t="shared" si="125"/>
        <v>160</v>
      </c>
      <c r="DM53" s="395">
        <f t="shared" si="126"/>
        <v>160</v>
      </c>
      <c r="DN53" s="394">
        <f t="shared" si="127"/>
        <v>1821011.6842105263</v>
      </c>
      <c r="DO53" s="395">
        <f t="shared" si="128"/>
        <v>1851777.3171806165</v>
      </c>
      <c r="DP53" s="396">
        <f t="shared" si="129"/>
        <v>2555307.6090225568</v>
      </c>
      <c r="DQ53" s="395">
        <f t="shared" si="130"/>
        <v>2649600.9717223649</v>
      </c>
      <c r="DR53" s="396">
        <f t="shared" si="131"/>
        <v>2728130.5945945946</v>
      </c>
      <c r="DS53" s="395">
        <f t="shared" si="132"/>
        <v>2969901.3852140075</v>
      </c>
      <c r="DT53" s="396">
        <f t="shared" si="133"/>
        <v>1621154.6666666665</v>
      </c>
      <c r="DU53" s="395">
        <f t="shared" si="134"/>
        <v>1578898.2325581396</v>
      </c>
      <c r="DV53" s="396">
        <f t="shared" si="135"/>
        <v>44664</v>
      </c>
      <c r="DW53" s="395">
        <f t="shared" si="136"/>
        <v>0</v>
      </c>
      <c r="DX53" s="396">
        <f t="shared" si="137"/>
        <v>0</v>
      </c>
      <c r="DY53" s="395">
        <f t="shared" si="138"/>
        <v>0</v>
      </c>
      <c r="DZ53" s="396">
        <f t="shared" si="139"/>
        <v>8770268.5544943437</v>
      </c>
      <c r="EA53" s="395">
        <f t="shared" si="140"/>
        <v>9050177.9066751283</v>
      </c>
    </row>
    <row r="54" spans="1:131">
      <c r="A54" s="406" t="s">
        <v>29</v>
      </c>
      <c r="B54" s="399" t="s">
        <v>505</v>
      </c>
      <c r="C54" s="400"/>
      <c r="D54" s="401">
        <v>106485</v>
      </c>
      <c r="E54" s="401">
        <v>5</v>
      </c>
      <c r="F54" s="393">
        <v>14</v>
      </c>
      <c r="G54" s="402">
        <v>12</v>
      </c>
      <c r="H54" s="393"/>
      <c r="I54" s="402">
        <v>2</v>
      </c>
      <c r="J54" s="393"/>
      <c r="K54" s="402"/>
      <c r="L54" s="393">
        <v>4</v>
      </c>
      <c r="M54" s="402">
        <v>3</v>
      </c>
      <c r="N54" s="393">
        <v>47</v>
      </c>
      <c r="O54" s="402">
        <v>40</v>
      </c>
      <c r="P54" s="393"/>
      <c r="Q54" s="402">
        <v>3</v>
      </c>
      <c r="R54" s="393"/>
      <c r="S54" s="402"/>
      <c r="T54" s="393">
        <v>5</v>
      </c>
      <c r="U54" s="402">
        <v>4</v>
      </c>
      <c r="V54" s="393">
        <v>16</v>
      </c>
      <c r="W54" s="402">
        <v>17</v>
      </c>
      <c r="X54" s="393"/>
      <c r="Y54" s="402">
        <v>1</v>
      </c>
      <c r="Z54" s="393"/>
      <c r="AA54" s="402"/>
      <c r="AB54" s="393">
        <v>4</v>
      </c>
      <c r="AC54" s="402">
        <v>6</v>
      </c>
      <c r="AD54" s="393">
        <v>24</v>
      </c>
      <c r="AE54" s="402">
        <v>35</v>
      </c>
      <c r="AF54" s="393"/>
      <c r="AG54" s="402">
        <v>2</v>
      </c>
      <c r="AH54" s="393"/>
      <c r="AI54" s="402">
        <v>16</v>
      </c>
      <c r="AJ54" s="393">
        <v>6</v>
      </c>
      <c r="AK54" s="402">
        <v>12</v>
      </c>
      <c r="AL54" s="393">
        <v>10</v>
      </c>
      <c r="AM54" s="402"/>
      <c r="AN54" s="393"/>
      <c r="AO54" s="402"/>
      <c r="AP54" s="393">
        <v>21</v>
      </c>
      <c r="AQ54" s="402"/>
      <c r="AR54" s="393">
        <v>6</v>
      </c>
      <c r="AS54" s="402"/>
      <c r="AT54" s="393"/>
      <c r="AU54" s="402"/>
      <c r="AV54" s="393"/>
      <c r="AW54" s="402"/>
      <c r="AX54" s="393"/>
      <c r="AY54" s="402"/>
      <c r="AZ54" s="393"/>
      <c r="BA54" s="403"/>
      <c r="BB54" s="404">
        <v>1441214</v>
      </c>
      <c r="BC54" s="402">
        <v>1238485</v>
      </c>
      <c r="BD54" s="393">
        <v>4256907</v>
      </c>
      <c r="BE54" s="402">
        <v>2678377</v>
      </c>
      <c r="BF54" s="393">
        <v>1574113</v>
      </c>
      <c r="BG54" s="402">
        <v>1252023</v>
      </c>
      <c r="BH54" s="393">
        <v>2119693</v>
      </c>
      <c r="BI54" s="402">
        <v>2939043</v>
      </c>
      <c r="BJ54" s="393">
        <v>2728441</v>
      </c>
      <c r="BK54" s="402"/>
      <c r="BL54" s="393"/>
      <c r="BM54" s="403"/>
      <c r="BN54" s="394">
        <f t="shared" si="75"/>
        <v>174</v>
      </c>
      <c r="BO54" s="395">
        <f t="shared" si="76"/>
        <v>164</v>
      </c>
      <c r="BP54" s="396">
        <f t="shared" si="77"/>
        <v>483</v>
      </c>
      <c r="BQ54" s="395">
        <f t="shared" si="78"/>
        <v>438</v>
      </c>
      <c r="BR54" s="396">
        <f t="shared" si="79"/>
        <v>192</v>
      </c>
      <c r="BS54" s="395">
        <f t="shared" si="80"/>
        <v>235</v>
      </c>
      <c r="BT54" s="396">
        <f t="shared" si="81"/>
        <v>288</v>
      </c>
      <c r="BU54" s="395">
        <f t="shared" si="82"/>
        <v>655</v>
      </c>
      <c r="BV54" s="396">
        <f t="shared" si="83"/>
        <v>393</v>
      </c>
      <c r="BW54" s="395">
        <f t="shared" si="84"/>
        <v>0</v>
      </c>
      <c r="BX54" s="396">
        <f t="shared" si="85"/>
        <v>0</v>
      </c>
      <c r="BY54" s="395">
        <f t="shared" si="86"/>
        <v>0</v>
      </c>
      <c r="BZ54" s="394">
        <f t="shared" si="87"/>
        <v>8282.8390804597693</v>
      </c>
      <c r="CA54" s="395">
        <f t="shared" si="88"/>
        <v>7551.7378048780483</v>
      </c>
      <c r="CB54" s="396">
        <f t="shared" si="89"/>
        <v>8813.4720496894406</v>
      </c>
      <c r="CC54" s="395">
        <f t="shared" si="90"/>
        <v>6115.0159817351596</v>
      </c>
      <c r="CD54" s="396">
        <f t="shared" si="91"/>
        <v>8198.5052083333339</v>
      </c>
      <c r="CE54" s="395">
        <f t="shared" si="92"/>
        <v>5327.7574468085104</v>
      </c>
      <c r="CF54" s="396">
        <f t="shared" si="93"/>
        <v>7360.0451388888887</v>
      </c>
      <c r="CG54" s="395">
        <f t="shared" si="94"/>
        <v>4487.0885496183209</v>
      </c>
      <c r="CH54" s="396">
        <f t="shared" si="95"/>
        <v>6942.5979643765904</v>
      </c>
      <c r="CI54" s="395">
        <f t="shared" si="96"/>
        <v>0</v>
      </c>
      <c r="CJ54" s="396">
        <f t="shared" si="97"/>
        <v>0</v>
      </c>
      <c r="CK54" s="395">
        <f t="shared" si="98"/>
        <v>0</v>
      </c>
      <c r="CL54" s="394">
        <f t="shared" si="99"/>
        <v>74545.551724137928</v>
      </c>
      <c r="CM54" s="395">
        <f t="shared" si="100"/>
        <v>67965.640243902439</v>
      </c>
      <c r="CN54" s="396">
        <f t="shared" si="101"/>
        <v>79321.248447204969</v>
      </c>
      <c r="CO54" s="395">
        <f t="shared" si="102"/>
        <v>55035.143835616436</v>
      </c>
      <c r="CP54" s="396">
        <f t="shared" si="103"/>
        <v>73786.546875</v>
      </c>
      <c r="CQ54" s="395">
        <f t="shared" si="104"/>
        <v>47949.817021276591</v>
      </c>
      <c r="CR54" s="396">
        <f t="shared" si="105"/>
        <v>66240.40625</v>
      </c>
      <c r="CS54" s="395">
        <f t="shared" si="106"/>
        <v>40383.796946564886</v>
      </c>
      <c r="CT54" s="396">
        <f t="shared" si="107"/>
        <v>62483.381679389313</v>
      </c>
      <c r="CU54" s="395">
        <f t="shared" si="108"/>
        <v>0</v>
      </c>
      <c r="CV54" s="396">
        <f t="shared" si="109"/>
        <v>0</v>
      </c>
      <c r="CW54" s="395">
        <f t="shared" si="110"/>
        <v>0</v>
      </c>
      <c r="CX54" s="396">
        <f t="shared" si="111"/>
        <v>71600.97514284424</v>
      </c>
      <c r="CY54" s="395">
        <f t="shared" si="112"/>
        <v>49136.013427827907</v>
      </c>
      <c r="CZ54" s="394">
        <f t="shared" si="113"/>
        <v>18</v>
      </c>
      <c r="DA54" s="395">
        <f t="shared" si="114"/>
        <v>17</v>
      </c>
      <c r="DB54" s="396">
        <f t="shared" si="115"/>
        <v>52</v>
      </c>
      <c r="DC54" s="395">
        <f t="shared" si="116"/>
        <v>47</v>
      </c>
      <c r="DD54" s="396">
        <f t="shared" si="117"/>
        <v>20</v>
      </c>
      <c r="DE54" s="395">
        <f t="shared" si="118"/>
        <v>24</v>
      </c>
      <c r="DF54" s="396">
        <f t="shared" si="119"/>
        <v>30</v>
      </c>
      <c r="DG54" s="395">
        <f t="shared" si="120"/>
        <v>65</v>
      </c>
      <c r="DH54" s="396">
        <f t="shared" si="121"/>
        <v>37</v>
      </c>
      <c r="DI54" s="395">
        <f t="shared" si="122"/>
        <v>0</v>
      </c>
      <c r="DJ54" s="396">
        <f t="shared" si="123"/>
        <v>0</v>
      </c>
      <c r="DK54" s="395">
        <f t="shared" si="124"/>
        <v>0</v>
      </c>
      <c r="DL54" s="396">
        <f t="shared" si="125"/>
        <v>157</v>
      </c>
      <c r="DM54" s="395">
        <f t="shared" si="126"/>
        <v>153</v>
      </c>
      <c r="DN54" s="394">
        <f t="shared" si="127"/>
        <v>1341819.9310344828</v>
      </c>
      <c r="DO54" s="395">
        <f t="shared" si="128"/>
        <v>1155415.8841463414</v>
      </c>
      <c r="DP54" s="396">
        <f t="shared" si="129"/>
        <v>4124704.9192546583</v>
      </c>
      <c r="DQ54" s="395">
        <f t="shared" si="130"/>
        <v>2586651.7602739725</v>
      </c>
      <c r="DR54" s="396">
        <f t="shared" si="131"/>
        <v>1475730.9375</v>
      </c>
      <c r="DS54" s="395">
        <f t="shared" si="132"/>
        <v>1150795.6085106381</v>
      </c>
      <c r="DT54" s="396">
        <f t="shared" si="133"/>
        <v>1987212.1875</v>
      </c>
      <c r="DU54" s="395">
        <f t="shared" si="134"/>
        <v>2624946.8015267174</v>
      </c>
      <c r="DV54" s="396">
        <f t="shared" si="135"/>
        <v>2311885.1221374045</v>
      </c>
      <c r="DW54" s="395">
        <f t="shared" si="136"/>
        <v>0</v>
      </c>
      <c r="DX54" s="396">
        <f t="shared" si="137"/>
        <v>0</v>
      </c>
      <c r="DY54" s="395">
        <f t="shared" si="138"/>
        <v>0</v>
      </c>
      <c r="DZ54" s="396">
        <f t="shared" si="139"/>
        <v>11241353.097426545</v>
      </c>
      <c r="EA54" s="395">
        <f t="shared" si="140"/>
        <v>7517810.0544576701</v>
      </c>
    </row>
    <row r="55" spans="1:131">
      <c r="A55" s="406" t="s">
        <v>29</v>
      </c>
      <c r="B55" s="399" t="s">
        <v>506</v>
      </c>
      <c r="C55" s="400"/>
      <c r="D55" s="401">
        <v>108092</v>
      </c>
      <c r="E55" s="401">
        <v>6</v>
      </c>
      <c r="F55" s="393">
        <v>13</v>
      </c>
      <c r="G55" s="402">
        <v>16</v>
      </c>
      <c r="H55" s="393"/>
      <c r="I55" s="402"/>
      <c r="J55" s="393"/>
      <c r="K55" s="402">
        <v>1</v>
      </c>
      <c r="L55" s="393">
        <v>5</v>
      </c>
      <c r="M55" s="402">
        <v>5</v>
      </c>
      <c r="N55" s="393">
        <v>40</v>
      </c>
      <c r="O55" s="402">
        <v>38</v>
      </c>
      <c r="P55" s="393">
        <v>1</v>
      </c>
      <c r="Q55" s="402">
        <v>1</v>
      </c>
      <c r="R55" s="393"/>
      <c r="S55" s="402"/>
      <c r="T55" s="393">
        <v>15</v>
      </c>
      <c r="U55" s="402">
        <v>14</v>
      </c>
      <c r="V55" s="393">
        <v>87</v>
      </c>
      <c r="W55" s="402">
        <v>80</v>
      </c>
      <c r="X55" s="393">
        <v>4</v>
      </c>
      <c r="Y55" s="402">
        <v>1</v>
      </c>
      <c r="Z55" s="393"/>
      <c r="AA55" s="402"/>
      <c r="AB55" s="393">
        <v>13</v>
      </c>
      <c r="AC55" s="402">
        <v>12</v>
      </c>
      <c r="AD55" s="393">
        <v>38</v>
      </c>
      <c r="AE55" s="402">
        <v>46</v>
      </c>
      <c r="AF55" s="393">
        <v>1</v>
      </c>
      <c r="AG55" s="402">
        <v>1</v>
      </c>
      <c r="AH55" s="393"/>
      <c r="AI55" s="402"/>
      <c r="AJ55" s="393">
        <v>5</v>
      </c>
      <c r="AK55" s="402">
        <v>5</v>
      </c>
      <c r="AL55" s="393">
        <v>14</v>
      </c>
      <c r="AM55" s="402">
        <v>14</v>
      </c>
      <c r="AN55" s="393"/>
      <c r="AO55" s="402"/>
      <c r="AP55" s="393"/>
      <c r="AQ55" s="402"/>
      <c r="AR55" s="393">
        <v>2</v>
      </c>
      <c r="AS55" s="402">
        <v>2</v>
      </c>
      <c r="AT55" s="393"/>
      <c r="AU55" s="402"/>
      <c r="AV55" s="393"/>
      <c r="AW55" s="402"/>
      <c r="AX55" s="393"/>
      <c r="AY55" s="402"/>
      <c r="AZ55" s="393"/>
      <c r="BA55" s="403"/>
      <c r="BB55" s="404">
        <v>1773888</v>
      </c>
      <c r="BC55" s="402">
        <v>2082398</v>
      </c>
      <c r="BD55" s="393">
        <v>4273864</v>
      </c>
      <c r="BE55" s="402">
        <v>4079079</v>
      </c>
      <c r="BF55" s="393">
        <v>5983659</v>
      </c>
      <c r="BG55" s="402">
        <v>5510474</v>
      </c>
      <c r="BH55" s="393">
        <v>2361418</v>
      </c>
      <c r="BI55" s="402">
        <v>2706666</v>
      </c>
      <c r="BJ55" s="393">
        <v>708094</v>
      </c>
      <c r="BK55" s="402">
        <f>57222+642620</f>
        <v>699842</v>
      </c>
      <c r="BL55" s="393"/>
      <c r="BM55" s="403"/>
      <c r="BN55" s="394">
        <f t="shared" si="75"/>
        <v>177</v>
      </c>
      <c r="BO55" s="395">
        <f t="shared" si="76"/>
        <v>215</v>
      </c>
      <c r="BP55" s="396">
        <f t="shared" si="77"/>
        <v>550</v>
      </c>
      <c r="BQ55" s="395">
        <f t="shared" si="78"/>
        <v>520</v>
      </c>
      <c r="BR55" s="396">
        <f t="shared" si="79"/>
        <v>979</v>
      </c>
      <c r="BS55" s="395">
        <f t="shared" si="80"/>
        <v>874</v>
      </c>
      <c r="BT55" s="396">
        <f t="shared" si="81"/>
        <v>412</v>
      </c>
      <c r="BU55" s="395">
        <f t="shared" si="82"/>
        <v>484</v>
      </c>
      <c r="BV55" s="396">
        <f t="shared" si="83"/>
        <v>150</v>
      </c>
      <c r="BW55" s="395">
        <f t="shared" si="84"/>
        <v>150</v>
      </c>
      <c r="BX55" s="396">
        <f t="shared" si="85"/>
        <v>0</v>
      </c>
      <c r="BY55" s="395">
        <f t="shared" si="86"/>
        <v>0</v>
      </c>
      <c r="BZ55" s="394">
        <f t="shared" si="87"/>
        <v>10021.966101694916</v>
      </c>
      <c r="CA55" s="395">
        <f t="shared" si="88"/>
        <v>9685.5720930232565</v>
      </c>
      <c r="CB55" s="396">
        <f t="shared" si="89"/>
        <v>7770.6618181818185</v>
      </c>
      <c r="CC55" s="395">
        <f t="shared" si="90"/>
        <v>7844.3826923076922</v>
      </c>
      <c r="CD55" s="396">
        <f t="shared" si="91"/>
        <v>6112.0112359550558</v>
      </c>
      <c r="CE55" s="395">
        <f t="shared" si="92"/>
        <v>6304.8901601830667</v>
      </c>
      <c r="CF55" s="396">
        <f t="shared" si="93"/>
        <v>5731.5970873786409</v>
      </c>
      <c r="CG55" s="395">
        <f t="shared" si="94"/>
        <v>5592.2851239669426</v>
      </c>
      <c r="CH55" s="396">
        <f t="shared" si="95"/>
        <v>4720.626666666667</v>
      </c>
      <c r="CI55" s="395">
        <f t="shared" si="96"/>
        <v>4665.6133333333337</v>
      </c>
      <c r="CJ55" s="396">
        <f t="shared" si="97"/>
        <v>0</v>
      </c>
      <c r="CK55" s="395">
        <f t="shared" si="98"/>
        <v>0</v>
      </c>
      <c r="CL55" s="394">
        <f t="shared" si="99"/>
        <v>90197.694915254237</v>
      </c>
      <c r="CM55" s="395">
        <f t="shared" si="100"/>
        <v>87170.148837209301</v>
      </c>
      <c r="CN55" s="396">
        <f t="shared" si="101"/>
        <v>69935.95636363636</v>
      </c>
      <c r="CO55" s="395">
        <f t="shared" si="102"/>
        <v>70599.444230769237</v>
      </c>
      <c r="CP55" s="396">
        <f t="shared" si="103"/>
        <v>55008.101123595501</v>
      </c>
      <c r="CQ55" s="395">
        <f t="shared" si="104"/>
        <v>56744.011441647599</v>
      </c>
      <c r="CR55" s="396">
        <f t="shared" si="105"/>
        <v>51584.37378640777</v>
      </c>
      <c r="CS55" s="395">
        <f t="shared" si="106"/>
        <v>50330.566115702481</v>
      </c>
      <c r="CT55" s="396">
        <f t="shared" si="107"/>
        <v>42485.64</v>
      </c>
      <c r="CU55" s="395">
        <f t="shared" si="108"/>
        <v>41990.520000000004</v>
      </c>
      <c r="CV55" s="396">
        <f t="shared" si="109"/>
        <v>0</v>
      </c>
      <c r="CW55" s="395">
        <f t="shared" si="110"/>
        <v>0</v>
      </c>
      <c r="CX55" s="396">
        <f t="shared" si="111"/>
        <v>59707.131379386919</v>
      </c>
      <c r="CY55" s="395">
        <f t="shared" si="112"/>
        <v>60278.578986182758</v>
      </c>
      <c r="CZ55" s="394">
        <f t="shared" si="113"/>
        <v>18</v>
      </c>
      <c r="DA55" s="395">
        <f t="shared" si="114"/>
        <v>22</v>
      </c>
      <c r="DB55" s="396">
        <f t="shared" si="115"/>
        <v>56</v>
      </c>
      <c r="DC55" s="395">
        <f t="shared" si="116"/>
        <v>53</v>
      </c>
      <c r="DD55" s="396">
        <f t="shared" si="117"/>
        <v>104</v>
      </c>
      <c r="DE55" s="395">
        <f t="shared" si="118"/>
        <v>93</v>
      </c>
      <c r="DF55" s="396">
        <f t="shared" si="119"/>
        <v>44</v>
      </c>
      <c r="DG55" s="395">
        <f t="shared" si="120"/>
        <v>52</v>
      </c>
      <c r="DH55" s="396">
        <f t="shared" si="121"/>
        <v>16</v>
      </c>
      <c r="DI55" s="395">
        <f t="shared" si="122"/>
        <v>16</v>
      </c>
      <c r="DJ55" s="396">
        <f t="shared" si="123"/>
        <v>0</v>
      </c>
      <c r="DK55" s="395">
        <f t="shared" si="124"/>
        <v>0</v>
      </c>
      <c r="DL55" s="396">
        <f t="shared" si="125"/>
        <v>238</v>
      </c>
      <c r="DM55" s="395">
        <f t="shared" si="126"/>
        <v>236</v>
      </c>
      <c r="DN55" s="394">
        <f t="shared" si="127"/>
        <v>1623558.5084745763</v>
      </c>
      <c r="DO55" s="395">
        <f t="shared" si="128"/>
        <v>1917743.2744186046</v>
      </c>
      <c r="DP55" s="396">
        <f t="shared" si="129"/>
        <v>3916413.5563636362</v>
      </c>
      <c r="DQ55" s="395">
        <f t="shared" si="130"/>
        <v>3741770.5442307694</v>
      </c>
      <c r="DR55" s="396">
        <f t="shared" si="131"/>
        <v>5720842.5168539323</v>
      </c>
      <c r="DS55" s="395">
        <f t="shared" si="132"/>
        <v>5277193.0640732264</v>
      </c>
      <c r="DT55" s="396">
        <f t="shared" si="133"/>
        <v>2269712.4466019417</v>
      </c>
      <c r="DU55" s="395">
        <f t="shared" si="134"/>
        <v>2617189.4380165292</v>
      </c>
      <c r="DV55" s="396">
        <f t="shared" si="135"/>
        <v>679770.24</v>
      </c>
      <c r="DW55" s="395">
        <f t="shared" si="136"/>
        <v>671848.32000000007</v>
      </c>
      <c r="DX55" s="396">
        <f t="shared" si="137"/>
        <v>0</v>
      </c>
      <c r="DY55" s="395">
        <f t="shared" si="138"/>
        <v>0</v>
      </c>
      <c r="DZ55" s="396">
        <f t="shared" si="139"/>
        <v>14210297.268294087</v>
      </c>
      <c r="EA55" s="395">
        <f t="shared" si="140"/>
        <v>14225744.640739132</v>
      </c>
    </row>
    <row r="56" spans="1:131">
      <c r="A56" s="406" t="s">
        <v>29</v>
      </c>
      <c r="B56" s="399" t="s">
        <v>507</v>
      </c>
      <c r="C56" s="400"/>
      <c r="D56" s="401">
        <v>106412</v>
      </c>
      <c r="E56" s="401">
        <v>6</v>
      </c>
      <c r="F56" s="393">
        <v>16</v>
      </c>
      <c r="G56" s="402">
        <v>15</v>
      </c>
      <c r="H56" s="393"/>
      <c r="I56" s="402"/>
      <c r="J56" s="393"/>
      <c r="K56" s="402"/>
      <c r="L56" s="393">
        <v>13</v>
      </c>
      <c r="M56" s="402">
        <v>13</v>
      </c>
      <c r="N56" s="393">
        <v>20</v>
      </c>
      <c r="O56" s="402">
        <v>21</v>
      </c>
      <c r="P56" s="393">
        <v>2</v>
      </c>
      <c r="Q56" s="402"/>
      <c r="R56" s="393"/>
      <c r="S56" s="402"/>
      <c r="T56" s="393">
        <v>19</v>
      </c>
      <c r="U56" s="402">
        <v>22</v>
      </c>
      <c r="V56" s="393">
        <v>22</v>
      </c>
      <c r="W56" s="402">
        <v>22</v>
      </c>
      <c r="X56" s="393"/>
      <c r="Y56" s="402"/>
      <c r="Z56" s="393"/>
      <c r="AA56" s="402"/>
      <c r="AB56" s="393">
        <v>15</v>
      </c>
      <c r="AC56" s="402">
        <v>13</v>
      </c>
      <c r="AD56" s="393">
        <v>37</v>
      </c>
      <c r="AE56" s="402">
        <v>37</v>
      </c>
      <c r="AF56" s="393"/>
      <c r="AG56" s="402"/>
      <c r="AH56" s="393"/>
      <c r="AI56" s="402"/>
      <c r="AJ56" s="393">
        <v>15</v>
      </c>
      <c r="AK56" s="402">
        <v>14</v>
      </c>
      <c r="AL56" s="393"/>
      <c r="AM56" s="402"/>
      <c r="AN56" s="393"/>
      <c r="AO56" s="402"/>
      <c r="AP56" s="393"/>
      <c r="AQ56" s="402"/>
      <c r="AR56" s="393"/>
      <c r="AS56" s="402"/>
      <c r="AT56" s="393"/>
      <c r="AU56" s="402"/>
      <c r="AV56" s="393"/>
      <c r="AW56" s="402"/>
      <c r="AX56" s="393"/>
      <c r="AY56" s="402"/>
      <c r="AZ56" s="393"/>
      <c r="BA56" s="403"/>
      <c r="BB56" s="404">
        <v>2002094</v>
      </c>
      <c r="BC56" s="402">
        <v>1983505</v>
      </c>
      <c r="BD56" s="393">
        <v>2512659</v>
      </c>
      <c r="BE56" s="402">
        <v>2739368</v>
      </c>
      <c r="BF56" s="393">
        <v>2003711</v>
      </c>
      <c r="BG56" s="402">
        <v>1927106</v>
      </c>
      <c r="BH56" s="393">
        <v>2128207</v>
      </c>
      <c r="BI56" s="402">
        <v>2120558</v>
      </c>
      <c r="BJ56" s="393"/>
      <c r="BK56" s="402"/>
      <c r="BL56" s="393"/>
      <c r="BM56" s="403"/>
      <c r="BN56" s="394">
        <f t="shared" si="75"/>
        <v>300</v>
      </c>
      <c r="BO56" s="395">
        <f t="shared" si="76"/>
        <v>291</v>
      </c>
      <c r="BP56" s="396">
        <f t="shared" si="77"/>
        <v>428</v>
      </c>
      <c r="BQ56" s="395">
        <f t="shared" si="78"/>
        <v>453</v>
      </c>
      <c r="BR56" s="396">
        <f t="shared" si="79"/>
        <v>378</v>
      </c>
      <c r="BS56" s="395">
        <f t="shared" si="80"/>
        <v>354</v>
      </c>
      <c r="BT56" s="396">
        <f t="shared" si="81"/>
        <v>513</v>
      </c>
      <c r="BU56" s="395">
        <f t="shared" si="82"/>
        <v>501</v>
      </c>
      <c r="BV56" s="396">
        <f t="shared" si="83"/>
        <v>0</v>
      </c>
      <c r="BW56" s="395">
        <f t="shared" si="84"/>
        <v>0</v>
      </c>
      <c r="BX56" s="396">
        <f t="shared" si="85"/>
        <v>0</v>
      </c>
      <c r="BY56" s="395">
        <f t="shared" si="86"/>
        <v>0</v>
      </c>
      <c r="BZ56" s="394">
        <f t="shared" si="87"/>
        <v>6673.6466666666665</v>
      </c>
      <c r="CA56" s="395">
        <f t="shared" si="88"/>
        <v>6816.1683848797247</v>
      </c>
      <c r="CB56" s="396">
        <f t="shared" si="89"/>
        <v>5870.6985981308408</v>
      </c>
      <c r="CC56" s="395">
        <f t="shared" si="90"/>
        <v>6047.1699779249448</v>
      </c>
      <c r="CD56" s="396">
        <f t="shared" si="91"/>
        <v>5300.8227513227512</v>
      </c>
      <c r="CE56" s="395">
        <f t="shared" si="92"/>
        <v>5443.8022598870057</v>
      </c>
      <c r="CF56" s="396">
        <f t="shared" si="93"/>
        <v>4148.5516569200781</v>
      </c>
      <c r="CG56" s="395">
        <f t="shared" si="94"/>
        <v>4232.6506986027944</v>
      </c>
      <c r="CH56" s="396">
        <f t="shared" si="95"/>
        <v>0</v>
      </c>
      <c r="CI56" s="395">
        <f t="shared" si="96"/>
        <v>0</v>
      </c>
      <c r="CJ56" s="396">
        <f t="shared" si="97"/>
        <v>0</v>
      </c>
      <c r="CK56" s="395">
        <f t="shared" si="98"/>
        <v>0</v>
      </c>
      <c r="CL56" s="394">
        <f t="shared" si="99"/>
        <v>60062.82</v>
      </c>
      <c r="CM56" s="395">
        <f t="shared" si="100"/>
        <v>61345.515463917523</v>
      </c>
      <c r="CN56" s="396">
        <f t="shared" si="101"/>
        <v>52836.287383177565</v>
      </c>
      <c r="CO56" s="395">
        <f t="shared" si="102"/>
        <v>54424.529801324505</v>
      </c>
      <c r="CP56" s="396">
        <f t="shared" si="103"/>
        <v>47707.404761904763</v>
      </c>
      <c r="CQ56" s="395">
        <f t="shared" si="104"/>
        <v>48994.220338983054</v>
      </c>
      <c r="CR56" s="396">
        <f t="shared" si="105"/>
        <v>37336.964912280702</v>
      </c>
      <c r="CS56" s="395">
        <f t="shared" si="106"/>
        <v>38093.856287425151</v>
      </c>
      <c r="CT56" s="396">
        <f t="shared" si="107"/>
        <v>0</v>
      </c>
      <c r="CU56" s="395">
        <f t="shared" si="108"/>
        <v>0</v>
      </c>
      <c r="CV56" s="396">
        <f t="shared" si="109"/>
        <v>0</v>
      </c>
      <c r="CW56" s="395">
        <f t="shared" si="110"/>
        <v>0</v>
      </c>
      <c r="CX56" s="396">
        <f t="shared" si="111"/>
        <v>47891.859838612283</v>
      </c>
      <c r="CY56" s="395">
        <f t="shared" si="112"/>
        <v>49143.39870681359</v>
      </c>
      <c r="CZ56" s="394">
        <f t="shared" si="113"/>
        <v>29</v>
      </c>
      <c r="DA56" s="395">
        <f t="shared" si="114"/>
        <v>28</v>
      </c>
      <c r="DB56" s="396">
        <f t="shared" si="115"/>
        <v>41</v>
      </c>
      <c r="DC56" s="395">
        <f t="shared" si="116"/>
        <v>43</v>
      </c>
      <c r="DD56" s="396">
        <f t="shared" si="117"/>
        <v>37</v>
      </c>
      <c r="DE56" s="395">
        <f t="shared" si="118"/>
        <v>35</v>
      </c>
      <c r="DF56" s="396">
        <f t="shared" si="119"/>
        <v>52</v>
      </c>
      <c r="DG56" s="395">
        <f t="shared" si="120"/>
        <v>51</v>
      </c>
      <c r="DH56" s="396">
        <f t="shared" si="121"/>
        <v>0</v>
      </c>
      <c r="DI56" s="395">
        <f t="shared" si="122"/>
        <v>0</v>
      </c>
      <c r="DJ56" s="396">
        <f t="shared" si="123"/>
        <v>0</v>
      </c>
      <c r="DK56" s="395">
        <f t="shared" si="124"/>
        <v>0</v>
      </c>
      <c r="DL56" s="396">
        <f t="shared" si="125"/>
        <v>159</v>
      </c>
      <c r="DM56" s="395">
        <f t="shared" si="126"/>
        <v>157</v>
      </c>
      <c r="DN56" s="394">
        <f t="shared" si="127"/>
        <v>1741821.78</v>
      </c>
      <c r="DO56" s="395">
        <f t="shared" si="128"/>
        <v>1717674.4329896907</v>
      </c>
      <c r="DP56" s="396">
        <f t="shared" si="129"/>
        <v>2166287.7827102803</v>
      </c>
      <c r="DQ56" s="395">
        <f t="shared" si="130"/>
        <v>2340254.7814569538</v>
      </c>
      <c r="DR56" s="396">
        <f t="shared" si="131"/>
        <v>1765173.9761904762</v>
      </c>
      <c r="DS56" s="395">
        <f t="shared" si="132"/>
        <v>1714797.7118644069</v>
      </c>
      <c r="DT56" s="396">
        <f t="shared" si="133"/>
        <v>1941522.1754385964</v>
      </c>
      <c r="DU56" s="395">
        <f t="shared" si="134"/>
        <v>1942786.6706586827</v>
      </c>
      <c r="DV56" s="396">
        <f t="shared" si="135"/>
        <v>0</v>
      </c>
      <c r="DW56" s="395">
        <f t="shared" si="136"/>
        <v>0</v>
      </c>
      <c r="DX56" s="396">
        <f t="shared" si="137"/>
        <v>0</v>
      </c>
      <c r="DY56" s="395">
        <f t="shared" si="138"/>
        <v>0</v>
      </c>
      <c r="DZ56" s="396">
        <f t="shared" si="139"/>
        <v>7614805.7143393531</v>
      </c>
      <c r="EA56" s="395">
        <f t="shared" si="140"/>
        <v>7715513.5969697339</v>
      </c>
    </row>
    <row r="57" spans="1:131">
      <c r="A57" s="406" t="s">
        <v>29</v>
      </c>
      <c r="B57" s="399" t="s">
        <v>508</v>
      </c>
      <c r="C57" s="405"/>
      <c r="D57" s="407">
        <v>367459</v>
      </c>
      <c r="E57" s="401">
        <v>8</v>
      </c>
      <c r="F57" s="393"/>
      <c r="G57" s="402">
        <v>19</v>
      </c>
      <c r="H57" s="393"/>
      <c r="I57" s="402"/>
      <c r="J57" s="393"/>
      <c r="K57" s="402"/>
      <c r="L57" s="393"/>
      <c r="M57" s="402"/>
      <c r="N57" s="393"/>
      <c r="O57" s="402">
        <v>16</v>
      </c>
      <c r="P57" s="393"/>
      <c r="Q57" s="402"/>
      <c r="R57" s="393"/>
      <c r="S57" s="402"/>
      <c r="T57" s="393"/>
      <c r="U57" s="402">
        <v>1</v>
      </c>
      <c r="V57" s="393"/>
      <c r="W57" s="402">
        <v>5</v>
      </c>
      <c r="X57" s="393"/>
      <c r="Y57" s="402"/>
      <c r="Z57" s="393"/>
      <c r="AA57" s="402"/>
      <c r="AB57" s="393"/>
      <c r="AC57" s="402">
        <v>1</v>
      </c>
      <c r="AD57" s="393"/>
      <c r="AE57" s="402">
        <v>2</v>
      </c>
      <c r="AF57" s="393"/>
      <c r="AG57" s="402"/>
      <c r="AH57" s="393"/>
      <c r="AI57" s="402"/>
      <c r="AJ57" s="393"/>
      <c r="AK57" s="402"/>
      <c r="AL57" s="393"/>
      <c r="AM57" s="402">
        <v>79</v>
      </c>
      <c r="AN57" s="393"/>
      <c r="AO57" s="402"/>
      <c r="AP57" s="393"/>
      <c r="AQ57" s="402"/>
      <c r="AR57" s="393"/>
      <c r="AS57" s="402">
        <v>19</v>
      </c>
      <c r="AT57" s="393">
        <v>124</v>
      </c>
      <c r="AU57" s="402"/>
      <c r="AV57" s="393"/>
      <c r="AW57" s="402"/>
      <c r="AX57" s="393"/>
      <c r="AY57" s="402"/>
      <c r="AZ57" s="393">
        <v>23</v>
      </c>
      <c r="BA57" s="403"/>
      <c r="BB57" s="404"/>
      <c r="BC57" s="402">
        <v>1238007</v>
      </c>
      <c r="BD57" s="393"/>
      <c r="BE57" s="402">
        <v>989228</v>
      </c>
      <c r="BF57" s="393"/>
      <c r="BG57" s="402">
        <v>358767</v>
      </c>
      <c r="BH57" s="393"/>
      <c r="BI57" s="402">
        <v>105951</v>
      </c>
      <c r="BJ57" s="393"/>
      <c r="BK57" s="402">
        <v>5723967</v>
      </c>
      <c r="BL57" s="393">
        <v>8414104</v>
      </c>
      <c r="BM57" s="403"/>
      <c r="BN57" s="394">
        <f t="shared" si="75"/>
        <v>0</v>
      </c>
      <c r="BO57" s="395">
        <f t="shared" si="76"/>
        <v>171</v>
      </c>
      <c r="BP57" s="396">
        <f t="shared" si="77"/>
        <v>0</v>
      </c>
      <c r="BQ57" s="395">
        <f t="shared" si="78"/>
        <v>156</v>
      </c>
      <c r="BR57" s="396">
        <f t="shared" si="79"/>
        <v>0</v>
      </c>
      <c r="BS57" s="395">
        <f t="shared" si="80"/>
        <v>57</v>
      </c>
      <c r="BT57" s="396">
        <f t="shared" si="81"/>
        <v>0</v>
      </c>
      <c r="BU57" s="395">
        <f t="shared" si="82"/>
        <v>18</v>
      </c>
      <c r="BV57" s="396">
        <f t="shared" si="83"/>
        <v>0</v>
      </c>
      <c r="BW57" s="395">
        <f t="shared" si="84"/>
        <v>939</v>
      </c>
      <c r="BX57" s="396">
        <f t="shared" si="85"/>
        <v>1392</v>
      </c>
      <c r="BY57" s="395">
        <f t="shared" si="86"/>
        <v>0</v>
      </c>
      <c r="BZ57" s="394">
        <f t="shared" si="87"/>
        <v>0</v>
      </c>
      <c r="CA57" s="395">
        <f t="shared" si="88"/>
        <v>7239.8070175438597</v>
      </c>
      <c r="CB57" s="396">
        <f t="shared" si="89"/>
        <v>0</v>
      </c>
      <c r="CC57" s="395">
        <f t="shared" si="90"/>
        <v>6341.2051282051279</v>
      </c>
      <c r="CD57" s="396">
        <f t="shared" si="91"/>
        <v>0</v>
      </c>
      <c r="CE57" s="395">
        <f t="shared" si="92"/>
        <v>6294.1578947368425</v>
      </c>
      <c r="CF57" s="396">
        <f t="shared" si="93"/>
        <v>0</v>
      </c>
      <c r="CG57" s="395">
        <f t="shared" si="94"/>
        <v>5886.166666666667</v>
      </c>
      <c r="CH57" s="396">
        <f t="shared" si="95"/>
        <v>0</v>
      </c>
      <c r="CI57" s="395">
        <f t="shared" si="96"/>
        <v>6095.8115015974445</v>
      </c>
      <c r="CJ57" s="396">
        <f t="shared" si="97"/>
        <v>6044.6149425287358</v>
      </c>
      <c r="CK57" s="395">
        <f t="shared" si="98"/>
        <v>0</v>
      </c>
      <c r="CL57" s="394">
        <f t="shared" si="99"/>
        <v>0</v>
      </c>
      <c r="CM57" s="395">
        <f t="shared" si="100"/>
        <v>65158.26315789474</v>
      </c>
      <c r="CN57" s="396">
        <f t="shared" si="101"/>
        <v>0</v>
      </c>
      <c r="CO57" s="395">
        <f t="shared" si="102"/>
        <v>57070.846153846149</v>
      </c>
      <c r="CP57" s="396">
        <f t="shared" si="103"/>
        <v>0</v>
      </c>
      <c r="CQ57" s="395">
        <f t="shared" si="104"/>
        <v>56647.42105263158</v>
      </c>
      <c r="CR57" s="396">
        <f t="shared" si="105"/>
        <v>0</v>
      </c>
      <c r="CS57" s="395">
        <f t="shared" si="106"/>
        <v>52975.5</v>
      </c>
      <c r="CT57" s="396">
        <f t="shared" si="107"/>
        <v>0</v>
      </c>
      <c r="CU57" s="395">
        <f t="shared" si="108"/>
        <v>54862.303514377003</v>
      </c>
      <c r="CV57" s="396">
        <f t="shared" si="109"/>
        <v>54401.534482758623</v>
      </c>
      <c r="CW57" s="395">
        <f t="shared" si="110"/>
        <v>0</v>
      </c>
      <c r="CX57" s="396">
        <f t="shared" si="111"/>
        <v>54401.534482758623</v>
      </c>
      <c r="CY57" s="395">
        <f t="shared" si="112"/>
        <v>56553.187713662817</v>
      </c>
      <c r="CZ57" s="394">
        <f t="shared" si="113"/>
        <v>0</v>
      </c>
      <c r="DA57" s="395">
        <f t="shared" si="114"/>
        <v>19</v>
      </c>
      <c r="DB57" s="396">
        <f t="shared" si="115"/>
        <v>0</v>
      </c>
      <c r="DC57" s="395">
        <f t="shared" si="116"/>
        <v>17</v>
      </c>
      <c r="DD57" s="396">
        <f t="shared" si="117"/>
        <v>0</v>
      </c>
      <c r="DE57" s="395">
        <f t="shared" si="118"/>
        <v>6</v>
      </c>
      <c r="DF57" s="396">
        <f t="shared" si="119"/>
        <v>0</v>
      </c>
      <c r="DG57" s="395">
        <f t="shared" si="120"/>
        <v>2</v>
      </c>
      <c r="DH57" s="396">
        <f t="shared" si="121"/>
        <v>0</v>
      </c>
      <c r="DI57" s="395">
        <f t="shared" si="122"/>
        <v>98</v>
      </c>
      <c r="DJ57" s="396">
        <f t="shared" si="123"/>
        <v>147</v>
      </c>
      <c r="DK57" s="395">
        <f t="shared" si="124"/>
        <v>0</v>
      </c>
      <c r="DL57" s="396">
        <f t="shared" si="125"/>
        <v>147</v>
      </c>
      <c r="DM57" s="395">
        <f t="shared" si="126"/>
        <v>142</v>
      </c>
      <c r="DN57" s="394">
        <f t="shared" si="127"/>
        <v>0</v>
      </c>
      <c r="DO57" s="395">
        <f t="shared" si="128"/>
        <v>1238007</v>
      </c>
      <c r="DP57" s="396">
        <f t="shared" si="129"/>
        <v>0</v>
      </c>
      <c r="DQ57" s="395">
        <f t="shared" si="130"/>
        <v>970204.38461538451</v>
      </c>
      <c r="DR57" s="396">
        <f t="shared" si="131"/>
        <v>0</v>
      </c>
      <c r="DS57" s="395">
        <f t="shared" si="132"/>
        <v>339884.5263157895</v>
      </c>
      <c r="DT57" s="396">
        <f t="shared" si="133"/>
        <v>0</v>
      </c>
      <c r="DU57" s="395">
        <f t="shared" si="134"/>
        <v>105951</v>
      </c>
      <c r="DV57" s="396">
        <f t="shared" si="135"/>
        <v>0</v>
      </c>
      <c r="DW57" s="395">
        <f t="shared" si="136"/>
        <v>5376505.7444089465</v>
      </c>
      <c r="DX57" s="396">
        <f t="shared" si="137"/>
        <v>7997025.5689655179</v>
      </c>
      <c r="DY57" s="395">
        <f t="shared" si="138"/>
        <v>0</v>
      </c>
      <c r="DZ57" s="396">
        <f t="shared" si="139"/>
        <v>7997025.5689655179</v>
      </c>
      <c r="EA57" s="395">
        <f t="shared" si="140"/>
        <v>8030552.6553401202</v>
      </c>
    </row>
    <row r="58" spans="1:131">
      <c r="A58" s="408" t="s">
        <v>29</v>
      </c>
      <c r="B58" s="409" t="s">
        <v>509</v>
      </c>
      <c r="C58" s="410"/>
      <c r="D58" s="411">
        <v>107664</v>
      </c>
      <c r="E58" s="412">
        <v>8</v>
      </c>
      <c r="F58" s="393"/>
      <c r="G58" s="402"/>
      <c r="H58" s="393"/>
      <c r="I58" s="402"/>
      <c r="J58" s="393"/>
      <c r="K58" s="402"/>
      <c r="L58" s="393"/>
      <c r="M58" s="402"/>
      <c r="N58" s="393"/>
      <c r="O58" s="402"/>
      <c r="P58" s="393"/>
      <c r="Q58" s="402"/>
      <c r="R58" s="393"/>
      <c r="S58" s="402"/>
      <c r="T58" s="393"/>
      <c r="U58" s="402"/>
      <c r="V58" s="393"/>
      <c r="W58" s="402"/>
      <c r="X58" s="393"/>
      <c r="Y58" s="402"/>
      <c r="Z58" s="393"/>
      <c r="AA58" s="402"/>
      <c r="AB58" s="393"/>
      <c r="AC58" s="402"/>
      <c r="AD58" s="393"/>
      <c r="AE58" s="402"/>
      <c r="AF58" s="393"/>
      <c r="AG58" s="402"/>
      <c r="AH58" s="393"/>
      <c r="AI58" s="402"/>
      <c r="AJ58" s="393"/>
      <c r="AK58" s="402"/>
      <c r="AL58" s="393"/>
      <c r="AM58" s="402"/>
      <c r="AN58" s="393"/>
      <c r="AO58" s="402"/>
      <c r="AP58" s="393"/>
      <c r="AQ58" s="402"/>
      <c r="AR58" s="393"/>
      <c r="AS58" s="402"/>
      <c r="AT58" s="393">
        <v>165</v>
      </c>
      <c r="AU58" s="402">
        <v>163</v>
      </c>
      <c r="AV58" s="393">
        <v>2</v>
      </c>
      <c r="AW58" s="402">
        <v>3</v>
      </c>
      <c r="AX58" s="393">
        <v>4</v>
      </c>
      <c r="AY58" s="402">
        <v>5</v>
      </c>
      <c r="AZ58" s="393">
        <v>5</v>
      </c>
      <c r="BA58" s="403">
        <v>6</v>
      </c>
      <c r="BB58" s="404"/>
      <c r="BC58" s="402"/>
      <c r="BD58" s="393"/>
      <c r="BE58" s="402"/>
      <c r="BF58" s="393"/>
      <c r="BG58" s="402"/>
      <c r="BH58" s="393"/>
      <c r="BI58" s="402"/>
      <c r="BJ58" s="393"/>
      <c r="BK58" s="402"/>
      <c r="BL58" s="393">
        <v>8362890</v>
      </c>
      <c r="BM58" s="403">
        <v>8322559</v>
      </c>
      <c r="BN58" s="394">
        <f t="shared" si="75"/>
        <v>0</v>
      </c>
      <c r="BO58" s="395">
        <f t="shared" si="76"/>
        <v>0</v>
      </c>
      <c r="BP58" s="396">
        <f t="shared" si="77"/>
        <v>0</v>
      </c>
      <c r="BQ58" s="395">
        <f t="shared" si="78"/>
        <v>0</v>
      </c>
      <c r="BR58" s="396">
        <f t="shared" si="79"/>
        <v>0</v>
      </c>
      <c r="BS58" s="395">
        <f t="shared" si="80"/>
        <v>0</v>
      </c>
      <c r="BT58" s="396">
        <f t="shared" si="81"/>
        <v>0</v>
      </c>
      <c r="BU58" s="395">
        <f t="shared" si="82"/>
        <v>0</v>
      </c>
      <c r="BV58" s="396">
        <f t="shared" si="83"/>
        <v>0</v>
      </c>
      <c r="BW58" s="395">
        <f t="shared" si="84"/>
        <v>0</v>
      </c>
      <c r="BX58" s="396">
        <f t="shared" si="85"/>
        <v>1609</v>
      </c>
      <c r="BY58" s="395">
        <f t="shared" si="86"/>
        <v>1624</v>
      </c>
      <c r="BZ58" s="394">
        <f t="shared" si="87"/>
        <v>0</v>
      </c>
      <c r="CA58" s="395">
        <f t="shared" si="88"/>
        <v>0</v>
      </c>
      <c r="CB58" s="396">
        <f t="shared" si="89"/>
        <v>0</v>
      </c>
      <c r="CC58" s="395">
        <f t="shared" si="90"/>
        <v>0</v>
      </c>
      <c r="CD58" s="396">
        <f t="shared" si="91"/>
        <v>0</v>
      </c>
      <c r="CE58" s="395">
        <f t="shared" si="92"/>
        <v>0</v>
      </c>
      <c r="CF58" s="396">
        <f t="shared" si="93"/>
        <v>0</v>
      </c>
      <c r="CG58" s="395">
        <f t="shared" si="94"/>
        <v>0</v>
      </c>
      <c r="CH58" s="396">
        <f t="shared" si="95"/>
        <v>0</v>
      </c>
      <c r="CI58" s="395">
        <f t="shared" si="96"/>
        <v>0</v>
      </c>
      <c r="CJ58" s="396">
        <f t="shared" si="97"/>
        <v>5197.5699192044749</v>
      </c>
      <c r="CK58" s="395">
        <f t="shared" si="98"/>
        <v>5124.7284482758623</v>
      </c>
      <c r="CL58" s="394">
        <f t="shared" si="99"/>
        <v>0</v>
      </c>
      <c r="CM58" s="395">
        <f t="shared" si="100"/>
        <v>0</v>
      </c>
      <c r="CN58" s="396">
        <f t="shared" si="101"/>
        <v>0</v>
      </c>
      <c r="CO58" s="395">
        <f t="shared" si="102"/>
        <v>0</v>
      </c>
      <c r="CP58" s="396">
        <f t="shared" si="103"/>
        <v>0</v>
      </c>
      <c r="CQ58" s="395">
        <f t="shared" si="104"/>
        <v>0</v>
      </c>
      <c r="CR58" s="396">
        <f t="shared" si="105"/>
        <v>0</v>
      </c>
      <c r="CS58" s="395">
        <f t="shared" si="106"/>
        <v>0</v>
      </c>
      <c r="CT58" s="396">
        <f t="shared" si="107"/>
        <v>0</v>
      </c>
      <c r="CU58" s="395">
        <f t="shared" si="108"/>
        <v>0</v>
      </c>
      <c r="CV58" s="396">
        <f t="shared" si="109"/>
        <v>46778.129272840277</v>
      </c>
      <c r="CW58" s="395">
        <f t="shared" si="110"/>
        <v>46122.556034482761</v>
      </c>
      <c r="CX58" s="396">
        <f t="shared" si="111"/>
        <v>46778.129272840277</v>
      </c>
      <c r="CY58" s="395">
        <f t="shared" si="112"/>
        <v>46122.556034482761</v>
      </c>
      <c r="CZ58" s="394">
        <f t="shared" si="113"/>
        <v>0</v>
      </c>
      <c r="DA58" s="395">
        <f t="shared" si="114"/>
        <v>0</v>
      </c>
      <c r="DB58" s="396">
        <f t="shared" si="115"/>
        <v>0</v>
      </c>
      <c r="DC58" s="395">
        <f t="shared" si="116"/>
        <v>0</v>
      </c>
      <c r="DD58" s="396">
        <f t="shared" si="117"/>
        <v>0</v>
      </c>
      <c r="DE58" s="395">
        <f t="shared" si="118"/>
        <v>0</v>
      </c>
      <c r="DF58" s="396">
        <f t="shared" si="119"/>
        <v>0</v>
      </c>
      <c r="DG58" s="395">
        <f t="shared" si="120"/>
        <v>0</v>
      </c>
      <c r="DH58" s="396">
        <f t="shared" si="121"/>
        <v>0</v>
      </c>
      <c r="DI58" s="395">
        <f t="shared" si="122"/>
        <v>0</v>
      </c>
      <c r="DJ58" s="396">
        <f t="shared" si="123"/>
        <v>176</v>
      </c>
      <c r="DK58" s="395">
        <f t="shared" si="124"/>
        <v>177</v>
      </c>
      <c r="DL58" s="396">
        <f t="shared" si="125"/>
        <v>176</v>
      </c>
      <c r="DM58" s="395">
        <f t="shared" si="126"/>
        <v>177</v>
      </c>
      <c r="DN58" s="394">
        <f t="shared" si="127"/>
        <v>0</v>
      </c>
      <c r="DO58" s="395">
        <f t="shared" si="128"/>
        <v>0</v>
      </c>
      <c r="DP58" s="396">
        <f t="shared" si="129"/>
        <v>0</v>
      </c>
      <c r="DQ58" s="395">
        <f t="shared" si="130"/>
        <v>0</v>
      </c>
      <c r="DR58" s="396">
        <f t="shared" si="131"/>
        <v>0</v>
      </c>
      <c r="DS58" s="395">
        <f t="shared" si="132"/>
        <v>0</v>
      </c>
      <c r="DT58" s="396">
        <f t="shared" si="133"/>
        <v>0</v>
      </c>
      <c r="DU58" s="395">
        <f t="shared" si="134"/>
        <v>0</v>
      </c>
      <c r="DV58" s="396">
        <f t="shared" si="135"/>
        <v>0</v>
      </c>
      <c r="DW58" s="395">
        <f t="shared" si="136"/>
        <v>0</v>
      </c>
      <c r="DX58" s="396">
        <f t="shared" si="137"/>
        <v>8232950.7520198887</v>
      </c>
      <c r="DY58" s="395">
        <f t="shared" si="138"/>
        <v>8163692.418103449</v>
      </c>
      <c r="DZ58" s="396">
        <f t="shared" si="139"/>
        <v>8232950.7520198887</v>
      </c>
      <c r="EA58" s="395">
        <f t="shared" si="140"/>
        <v>8163692.418103449</v>
      </c>
    </row>
    <row r="59" spans="1:131">
      <c r="A59" s="406" t="s">
        <v>29</v>
      </c>
      <c r="B59" s="399" t="s">
        <v>510</v>
      </c>
      <c r="C59" s="413"/>
      <c r="D59" s="407">
        <v>106449</v>
      </c>
      <c r="E59" s="407">
        <v>9</v>
      </c>
      <c r="F59" s="393">
        <v>1</v>
      </c>
      <c r="G59" s="402">
        <v>1</v>
      </c>
      <c r="H59" s="393"/>
      <c r="I59" s="402"/>
      <c r="J59" s="393"/>
      <c r="K59" s="402"/>
      <c r="L59" s="393"/>
      <c r="M59" s="402"/>
      <c r="N59" s="393">
        <v>5</v>
      </c>
      <c r="O59" s="402">
        <v>5</v>
      </c>
      <c r="P59" s="393">
        <v>1</v>
      </c>
      <c r="Q59" s="402">
        <v>2</v>
      </c>
      <c r="R59" s="393"/>
      <c r="S59" s="402"/>
      <c r="T59" s="393">
        <v>4</v>
      </c>
      <c r="U59" s="402">
        <v>4</v>
      </c>
      <c r="V59" s="393">
        <v>24</v>
      </c>
      <c r="W59" s="402">
        <v>28</v>
      </c>
      <c r="X59" s="393">
        <v>1</v>
      </c>
      <c r="Y59" s="402"/>
      <c r="Z59" s="393"/>
      <c r="AA59" s="402"/>
      <c r="AB59" s="393">
        <v>5</v>
      </c>
      <c r="AC59" s="402">
        <v>5</v>
      </c>
      <c r="AD59" s="393">
        <v>52</v>
      </c>
      <c r="AE59" s="402">
        <v>46</v>
      </c>
      <c r="AF59" s="393">
        <v>21</v>
      </c>
      <c r="AG59" s="402">
        <v>16</v>
      </c>
      <c r="AH59" s="393">
        <v>3</v>
      </c>
      <c r="AI59" s="402">
        <v>7</v>
      </c>
      <c r="AJ59" s="393">
        <v>6</v>
      </c>
      <c r="AK59" s="402">
        <v>6</v>
      </c>
      <c r="AL59" s="393"/>
      <c r="AM59" s="402"/>
      <c r="AN59" s="393"/>
      <c r="AO59" s="402"/>
      <c r="AP59" s="393"/>
      <c r="AQ59" s="402"/>
      <c r="AR59" s="393"/>
      <c r="AS59" s="402"/>
      <c r="AT59" s="393"/>
      <c r="AU59" s="402"/>
      <c r="AV59" s="393"/>
      <c r="AW59" s="402"/>
      <c r="AX59" s="393"/>
      <c r="AY59" s="402"/>
      <c r="AZ59" s="393"/>
      <c r="BA59" s="403"/>
      <c r="BB59" s="404">
        <v>61037</v>
      </c>
      <c r="BC59" s="402">
        <v>61037</v>
      </c>
      <c r="BD59" s="393">
        <v>698804</v>
      </c>
      <c r="BE59" s="402">
        <v>751704</v>
      </c>
      <c r="BF59" s="393">
        <v>1603053</v>
      </c>
      <c r="BG59" s="402">
        <v>1685114</v>
      </c>
      <c r="BH59" s="393">
        <v>3639778</v>
      </c>
      <c r="BI59" s="402">
        <v>3254295</v>
      </c>
      <c r="BJ59" s="393"/>
      <c r="BK59" s="402"/>
      <c r="BL59" s="393"/>
      <c r="BM59" s="403"/>
      <c r="BN59" s="394">
        <f t="shared" si="75"/>
        <v>9</v>
      </c>
      <c r="BO59" s="395">
        <f t="shared" si="76"/>
        <v>9</v>
      </c>
      <c r="BP59" s="396">
        <f t="shared" si="77"/>
        <v>103</v>
      </c>
      <c r="BQ59" s="395">
        <f t="shared" si="78"/>
        <v>113</v>
      </c>
      <c r="BR59" s="396">
        <f t="shared" si="79"/>
        <v>286</v>
      </c>
      <c r="BS59" s="395">
        <f t="shared" si="80"/>
        <v>312</v>
      </c>
      <c r="BT59" s="396">
        <f t="shared" si="81"/>
        <v>783</v>
      </c>
      <c r="BU59" s="395">
        <f t="shared" si="82"/>
        <v>723</v>
      </c>
      <c r="BV59" s="396">
        <f t="shared" si="83"/>
        <v>0</v>
      </c>
      <c r="BW59" s="395">
        <f t="shared" si="84"/>
        <v>0</v>
      </c>
      <c r="BX59" s="396">
        <f t="shared" si="85"/>
        <v>0</v>
      </c>
      <c r="BY59" s="395">
        <f t="shared" si="86"/>
        <v>0</v>
      </c>
      <c r="BZ59" s="394">
        <f t="shared" si="87"/>
        <v>6781.8888888888887</v>
      </c>
      <c r="CA59" s="395">
        <f t="shared" si="88"/>
        <v>6781.8888888888887</v>
      </c>
      <c r="CB59" s="396">
        <f t="shared" si="89"/>
        <v>6784.5048543689318</v>
      </c>
      <c r="CC59" s="395">
        <f t="shared" si="90"/>
        <v>6652.2477876106195</v>
      </c>
      <c r="CD59" s="396">
        <f t="shared" si="91"/>
        <v>5605.0804195804194</v>
      </c>
      <c r="CE59" s="395">
        <f t="shared" si="92"/>
        <v>5401.0064102564102</v>
      </c>
      <c r="CF59" s="396">
        <f t="shared" si="93"/>
        <v>4648.5031928480203</v>
      </c>
      <c r="CG59" s="395">
        <f t="shared" si="94"/>
        <v>4501.0995850622403</v>
      </c>
      <c r="CH59" s="396">
        <f t="shared" si="95"/>
        <v>0</v>
      </c>
      <c r="CI59" s="395">
        <f t="shared" si="96"/>
        <v>0</v>
      </c>
      <c r="CJ59" s="396">
        <f t="shared" si="97"/>
        <v>0</v>
      </c>
      <c r="CK59" s="395">
        <f t="shared" si="98"/>
        <v>0</v>
      </c>
      <c r="CL59" s="394">
        <f t="shared" si="99"/>
        <v>61037</v>
      </c>
      <c r="CM59" s="395">
        <f t="shared" si="100"/>
        <v>61037</v>
      </c>
      <c r="CN59" s="396">
        <f t="shared" si="101"/>
        <v>61060.543689320388</v>
      </c>
      <c r="CO59" s="395">
        <f t="shared" si="102"/>
        <v>59870.230088495577</v>
      </c>
      <c r="CP59" s="396">
        <f t="shared" si="103"/>
        <v>50445.723776223778</v>
      </c>
      <c r="CQ59" s="395">
        <f t="shared" si="104"/>
        <v>48609.057692307688</v>
      </c>
      <c r="CR59" s="396">
        <f t="shared" si="105"/>
        <v>41836.528735632179</v>
      </c>
      <c r="CS59" s="395">
        <f t="shared" si="106"/>
        <v>40509.896265560164</v>
      </c>
      <c r="CT59" s="396">
        <f t="shared" si="107"/>
        <v>0</v>
      </c>
      <c r="CU59" s="395">
        <f t="shared" si="108"/>
        <v>0</v>
      </c>
      <c r="CV59" s="396">
        <f t="shared" si="109"/>
        <v>0</v>
      </c>
      <c r="CW59" s="395">
        <f t="shared" si="110"/>
        <v>0</v>
      </c>
      <c r="CX59" s="396">
        <f t="shared" si="111"/>
        <v>45655.361841477687</v>
      </c>
      <c r="CY59" s="395">
        <f t="shared" si="112"/>
        <v>44682.922122805147</v>
      </c>
      <c r="CZ59" s="394">
        <f t="shared" si="113"/>
        <v>1</v>
      </c>
      <c r="DA59" s="395">
        <f t="shared" si="114"/>
        <v>1</v>
      </c>
      <c r="DB59" s="396">
        <f t="shared" si="115"/>
        <v>10</v>
      </c>
      <c r="DC59" s="395">
        <f t="shared" si="116"/>
        <v>11</v>
      </c>
      <c r="DD59" s="396">
        <f t="shared" si="117"/>
        <v>30</v>
      </c>
      <c r="DE59" s="395">
        <f t="shared" si="118"/>
        <v>33</v>
      </c>
      <c r="DF59" s="396">
        <f t="shared" si="119"/>
        <v>82</v>
      </c>
      <c r="DG59" s="395">
        <f t="shared" si="120"/>
        <v>75</v>
      </c>
      <c r="DH59" s="396">
        <f t="shared" si="121"/>
        <v>0</v>
      </c>
      <c r="DI59" s="395">
        <f t="shared" si="122"/>
        <v>0</v>
      </c>
      <c r="DJ59" s="396">
        <f t="shared" si="123"/>
        <v>0</v>
      </c>
      <c r="DK59" s="395">
        <f t="shared" si="124"/>
        <v>0</v>
      </c>
      <c r="DL59" s="396">
        <f t="shared" si="125"/>
        <v>123</v>
      </c>
      <c r="DM59" s="395">
        <f t="shared" si="126"/>
        <v>120</v>
      </c>
      <c r="DN59" s="394">
        <f t="shared" si="127"/>
        <v>61037</v>
      </c>
      <c r="DO59" s="395">
        <f t="shared" si="128"/>
        <v>61037</v>
      </c>
      <c r="DP59" s="396">
        <f t="shared" si="129"/>
        <v>610605.43689320388</v>
      </c>
      <c r="DQ59" s="395">
        <f t="shared" si="130"/>
        <v>658572.53097345133</v>
      </c>
      <c r="DR59" s="396">
        <f t="shared" si="131"/>
        <v>1513371.7132867132</v>
      </c>
      <c r="DS59" s="395">
        <f t="shared" si="132"/>
        <v>1604098.9038461538</v>
      </c>
      <c r="DT59" s="396">
        <f t="shared" si="133"/>
        <v>3430595.3563218387</v>
      </c>
      <c r="DU59" s="395">
        <f t="shared" si="134"/>
        <v>3038242.2199170124</v>
      </c>
      <c r="DV59" s="396">
        <f t="shared" si="135"/>
        <v>0</v>
      </c>
      <c r="DW59" s="395">
        <f t="shared" si="136"/>
        <v>0</v>
      </c>
      <c r="DX59" s="396">
        <f t="shared" si="137"/>
        <v>0</v>
      </c>
      <c r="DY59" s="395">
        <f t="shared" si="138"/>
        <v>0</v>
      </c>
      <c r="DZ59" s="396">
        <f t="shared" si="139"/>
        <v>5615609.5065017557</v>
      </c>
      <c r="EA59" s="395">
        <f t="shared" si="140"/>
        <v>5361950.6547366176</v>
      </c>
    </row>
    <row r="60" spans="1:131">
      <c r="A60" s="406" t="s">
        <v>29</v>
      </c>
      <c r="B60" s="414" t="s">
        <v>511</v>
      </c>
      <c r="C60" s="415"/>
      <c r="D60" s="401">
        <v>106980</v>
      </c>
      <c r="E60" s="401">
        <v>9</v>
      </c>
      <c r="F60" s="393"/>
      <c r="G60" s="402"/>
      <c r="H60" s="393"/>
      <c r="I60" s="402"/>
      <c r="J60" s="393"/>
      <c r="K60" s="402"/>
      <c r="L60" s="393"/>
      <c r="M60" s="402"/>
      <c r="N60" s="393"/>
      <c r="O60" s="402"/>
      <c r="P60" s="393"/>
      <c r="Q60" s="402"/>
      <c r="R60" s="393"/>
      <c r="S60" s="402"/>
      <c r="T60" s="393"/>
      <c r="U60" s="402"/>
      <c r="V60" s="393"/>
      <c r="W60" s="402"/>
      <c r="X60" s="393"/>
      <c r="Y60" s="402"/>
      <c r="Z60" s="393"/>
      <c r="AA60" s="402"/>
      <c r="AB60" s="393"/>
      <c r="AC60" s="402"/>
      <c r="AD60" s="393"/>
      <c r="AE60" s="402"/>
      <c r="AF60" s="393"/>
      <c r="AG60" s="402"/>
      <c r="AH60" s="393"/>
      <c r="AI60" s="402"/>
      <c r="AJ60" s="393"/>
      <c r="AK60" s="402"/>
      <c r="AL60" s="393"/>
      <c r="AM60" s="402"/>
      <c r="AN60" s="393"/>
      <c r="AO60" s="402"/>
      <c r="AP60" s="393"/>
      <c r="AQ60" s="402"/>
      <c r="AR60" s="393"/>
      <c r="AS60" s="402"/>
      <c r="AT60" s="393">
        <v>11</v>
      </c>
      <c r="AU60" s="402">
        <v>67</v>
      </c>
      <c r="AV60" s="393">
        <v>22</v>
      </c>
      <c r="AW60" s="402">
        <v>8</v>
      </c>
      <c r="AX60" s="393">
        <v>2</v>
      </c>
      <c r="AY60" s="402">
        <v>10</v>
      </c>
      <c r="AZ60" s="393">
        <v>5</v>
      </c>
      <c r="BA60" s="403">
        <v>15</v>
      </c>
      <c r="BB60" s="404"/>
      <c r="BC60" s="402"/>
      <c r="BD60" s="393"/>
      <c r="BE60" s="402"/>
      <c r="BF60" s="393"/>
      <c r="BG60" s="402"/>
      <c r="BH60" s="393"/>
      <c r="BI60" s="402"/>
      <c r="BJ60" s="393"/>
      <c r="BK60" s="402"/>
      <c r="BL60" s="393">
        <v>1801859</v>
      </c>
      <c r="BM60" s="403">
        <v>4477494</v>
      </c>
      <c r="BN60" s="394">
        <f t="shared" si="75"/>
        <v>0</v>
      </c>
      <c r="BO60" s="395">
        <f t="shared" si="76"/>
        <v>0</v>
      </c>
      <c r="BP60" s="396">
        <f t="shared" si="77"/>
        <v>0</v>
      </c>
      <c r="BQ60" s="395">
        <f t="shared" si="78"/>
        <v>0</v>
      </c>
      <c r="BR60" s="396">
        <f t="shared" si="79"/>
        <v>0</v>
      </c>
      <c r="BS60" s="395">
        <f t="shared" si="80"/>
        <v>0</v>
      </c>
      <c r="BT60" s="396">
        <f t="shared" si="81"/>
        <v>0</v>
      </c>
      <c r="BU60" s="395">
        <f t="shared" si="82"/>
        <v>0</v>
      </c>
      <c r="BV60" s="396">
        <f t="shared" si="83"/>
        <v>0</v>
      </c>
      <c r="BW60" s="395">
        <f t="shared" si="84"/>
        <v>0</v>
      </c>
      <c r="BX60" s="396">
        <f t="shared" si="85"/>
        <v>401</v>
      </c>
      <c r="BY60" s="395">
        <f t="shared" si="86"/>
        <v>973</v>
      </c>
      <c r="BZ60" s="394">
        <f t="shared" si="87"/>
        <v>0</v>
      </c>
      <c r="CA60" s="395">
        <f t="shared" si="88"/>
        <v>0</v>
      </c>
      <c r="CB60" s="396">
        <f t="shared" si="89"/>
        <v>0</v>
      </c>
      <c r="CC60" s="395">
        <f t="shared" si="90"/>
        <v>0</v>
      </c>
      <c r="CD60" s="396">
        <f t="shared" si="91"/>
        <v>0</v>
      </c>
      <c r="CE60" s="395">
        <f t="shared" si="92"/>
        <v>0</v>
      </c>
      <c r="CF60" s="396">
        <f t="shared" si="93"/>
        <v>0</v>
      </c>
      <c r="CG60" s="395">
        <f t="shared" si="94"/>
        <v>0</v>
      </c>
      <c r="CH60" s="396">
        <f t="shared" si="95"/>
        <v>0</v>
      </c>
      <c r="CI60" s="395">
        <f t="shared" si="96"/>
        <v>0</v>
      </c>
      <c r="CJ60" s="396">
        <f t="shared" si="97"/>
        <v>4493.4139650872821</v>
      </c>
      <c r="CK60" s="395">
        <f t="shared" si="98"/>
        <v>4601.741007194245</v>
      </c>
      <c r="CL60" s="394">
        <f t="shared" si="99"/>
        <v>0</v>
      </c>
      <c r="CM60" s="395">
        <f t="shared" si="100"/>
        <v>0</v>
      </c>
      <c r="CN60" s="396">
        <f t="shared" si="101"/>
        <v>0</v>
      </c>
      <c r="CO60" s="395">
        <f t="shared" si="102"/>
        <v>0</v>
      </c>
      <c r="CP60" s="396">
        <f t="shared" si="103"/>
        <v>0</v>
      </c>
      <c r="CQ60" s="395">
        <f t="shared" si="104"/>
        <v>0</v>
      </c>
      <c r="CR60" s="396">
        <f t="shared" si="105"/>
        <v>0</v>
      </c>
      <c r="CS60" s="395">
        <f t="shared" si="106"/>
        <v>0</v>
      </c>
      <c r="CT60" s="396">
        <f t="shared" si="107"/>
        <v>0</v>
      </c>
      <c r="CU60" s="395">
        <f t="shared" si="108"/>
        <v>0</v>
      </c>
      <c r="CV60" s="396">
        <f t="shared" si="109"/>
        <v>40440.725685785539</v>
      </c>
      <c r="CW60" s="395">
        <f t="shared" si="110"/>
        <v>41415.669064748203</v>
      </c>
      <c r="CX60" s="396">
        <f t="shared" si="111"/>
        <v>40440.725685785539</v>
      </c>
      <c r="CY60" s="395">
        <f t="shared" si="112"/>
        <v>41415.669064748203</v>
      </c>
      <c r="CZ60" s="394">
        <f t="shared" si="113"/>
        <v>0</v>
      </c>
      <c r="DA60" s="395">
        <f t="shared" si="114"/>
        <v>0</v>
      </c>
      <c r="DB60" s="396">
        <f t="shared" si="115"/>
        <v>0</v>
      </c>
      <c r="DC60" s="395">
        <f t="shared" si="116"/>
        <v>0</v>
      </c>
      <c r="DD60" s="396">
        <f t="shared" si="117"/>
        <v>0</v>
      </c>
      <c r="DE60" s="395">
        <f t="shared" si="118"/>
        <v>0</v>
      </c>
      <c r="DF60" s="396">
        <f t="shared" si="119"/>
        <v>0</v>
      </c>
      <c r="DG60" s="395">
        <f t="shared" si="120"/>
        <v>0</v>
      </c>
      <c r="DH60" s="396">
        <f t="shared" si="121"/>
        <v>0</v>
      </c>
      <c r="DI60" s="395">
        <f t="shared" si="122"/>
        <v>0</v>
      </c>
      <c r="DJ60" s="396">
        <f t="shared" si="123"/>
        <v>40</v>
      </c>
      <c r="DK60" s="395">
        <f t="shared" si="124"/>
        <v>100</v>
      </c>
      <c r="DL60" s="396">
        <f t="shared" si="125"/>
        <v>40</v>
      </c>
      <c r="DM60" s="395">
        <f t="shared" si="126"/>
        <v>100</v>
      </c>
      <c r="DN60" s="394">
        <f t="shared" si="127"/>
        <v>0</v>
      </c>
      <c r="DO60" s="395">
        <f t="shared" si="128"/>
        <v>0</v>
      </c>
      <c r="DP60" s="396">
        <f t="shared" si="129"/>
        <v>0</v>
      </c>
      <c r="DQ60" s="395">
        <f t="shared" si="130"/>
        <v>0</v>
      </c>
      <c r="DR60" s="396">
        <f t="shared" si="131"/>
        <v>0</v>
      </c>
      <c r="DS60" s="395">
        <f t="shared" si="132"/>
        <v>0</v>
      </c>
      <c r="DT60" s="396">
        <f t="shared" si="133"/>
        <v>0</v>
      </c>
      <c r="DU60" s="395">
        <f t="shared" si="134"/>
        <v>0</v>
      </c>
      <c r="DV60" s="396">
        <f t="shared" si="135"/>
        <v>0</v>
      </c>
      <c r="DW60" s="395">
        <f t="shared" si="136"/>
        <v>0</v>
      </c>
      <c r="DX60" s="396">
        <f t="shared" si="137"/>
        <v>1617629.0274314214</v>
      </c>
      <c r="DY60" s="395">
        <f t="shared" si="138"/>
        <v>4141566.9064748203</v>
      </c>
      <c r="DZ60" s="396">
        <f t="shared" si="139"/>
        <v>1617629.0274314214</v>
      </c>
      <c r="EA60" s="395">
        <f t="shared" si="140"/>
        <v>4141566.9064748203</v>
      </c>
    </row>
    <row r="61" spans="1:131">
      <c r="A61" s="406" t="s">
        <v>29</v>
      </c>
      <c r="B61" s="399" t="s">
        <v>512</v>
      </c>
      <c r="C61" s="413"/>
      <c r="D61" s="407">
        <v>107327</v>
      </c>
      <c r="E61" s="407">
        <v>10</v>
      </c>
      <c r="F61" s="393"/>
      <c r="G61" s="402"/>
      <c r="H61" s="393"/>
      <c r="I61" s="402"/>
      <c r="J61" s="393"/>
      <c r="K61" s="402"/>
      <c r="L61" s="393"/>
      <c r="M61" s="402"/>
      <c r="N61" s="393"/>
      <c r="O61" s="402"/>
      <c r="P61" s="393"/>
      <c r="Q61" s="402"/>
      <c r="R61" s="393"/>
      <c r="S61" s="402"/>
      <c r="T61" s="393"/>
      <c r="U61" s="402"/>
      <c r="V61" s="393"/>
      <c r="W61" s="402"/>
      <c r="X61" s="393"/>
      <c r="Y61" s="402"/>
      <c r="Z61" s="393"/>
      <c r="AA61" s="402"/>
      <c r="AB61" s="393"/>
      <c r="AC61" s="402"/>
      <c r="AD61" s="393"/>
      <c r="AE61" s="402"/>
      <c r="AF61" s="393"/>
      <c r="AG61" s="402"/>
      <c r="AH61" s="393"/>
      <c r="AI61" s="402"/>
      <c r="AJ61" s="393"/>
      <c r="AK61" s="402"/>
      <c r="AL61" s="393"/>
      <c r="AM61" s="402"/>
      <c r="AN61" s="393"/>
      <c r="AO61" s="402"/>
      <c r="AP61" s="393"/>
      <c r="AQ61" s="402"/>
      <c r="AR61" s="393"/>
      <c r="AS61" s="402"/>
      <c r="AT61" s="393">
        <v>33</v>
      </c>
      <c r="AU61" s="402">
        <v>32</v>
      </c>
      <c r="AV61" s="393">
        <v>21</v>
      </c>
      <c r="AW61" s="402">
        <v>18</v>
      </c>
      <c r="AX61" s="393"/>
      <c r="AY61" s="402"/>
      <c r="AZ61" s="393">
        <v>8</v>
      </c>
      <c r="BA61" s="403">
        <v>8</v>
      </c>
      <c r="BB61" s="404"/>
      <c r="BC61" s="402"/>
      <c r="BD61" s="393"/>
      <c r="BE61" s="402"/>
      <c r="BF61" s="393"/>
      <c r="BG61" s="402"/>
      <c r="BH61" s="393"/>
      <c r="BI61" s="402"/>
      <c r="BJ61" s="393"/>
      <c r="BK61" s="402"/>
      <c r="BL61" s="393">
        <v>2924013</v>
      </c>
      <c r="BM61" s="403">
        <v>2813175</v>
      </c>
      <c r="BN61" s="394">
        <f t="shared" si="75"/>
        <v>0</v>
      </c>
      <c r="BO61" s="395">
        <f t="shared" si="76"/>
        <v>0</v>
      </c>
      <c r="BP61" s="396">
        <f t="shared" si="77"/>
        <v>0</v>
      </c>
      <c r="BQ61" s="395">
        <f t="shared" si="78"/>
        <v>0</v>
      </c>
      <c r="BR61" s="396">
        <f t="shared" si="79"/>
        <v>0</v>
      </c>
      <c r="BS61" s="395">
        <f t="shared" si="80"/>
        <v>0</v>
      </c>
      <c r="BT61" s="396">
        <f t="shared" si="81"/>
        <v>0</v>
      </c>
      <c r="BU61" s="395">
        <f t="shared" si="82"/>
        <v>0</v>
      </c>
      <c r="BV61" s="396">
        <f t="shared" si="83"/>
        <v>0</v>
      </c>
      <c r="BW61" s="395">
        <f t="shared" si="84"/>
        <v>0</v>
      </c>
      <c r="BX61" s="396">
        <f t="shared" si="85"/>
        <v>603</v>
      </c>
      <c r="BY61" s="395">
        <f t="shared" si="86"/>
        <v>564</v>
      </c>
      <c r="BZ61" s="394">
        <f t="shared" si="87"/>
        <v>0</v>
      </c>
      <c r="CA61" s="395">
        <f t="shared" si="88"/>
        <v>0</v>
      </c>
      <c r="CB61" s="396">
        <f t="shared" si="89"/>
        <v>0</v>
      </c>
      <c r="CC61" s="395">
        <f t="shared" si="90"/>
        <v>0</v>
      </c>
      <c r="CD61" s="396">
        <f t="shared" si="91"/>
        <v>0</v>
      </c>
      <c r="CE61" s="395">
        <f t="shared" si="92"/>
        <v>0</v>
      </c>
      <c r="CF61" s="396">
        <f t="shared" si="93"/>
        <v>0</v>
      </c>
      <c r="CG61" s="395">
        <f t="shared" si="94"/>
        <v>0</v>
      </c>
      <c r="CH61" s="396">
        <f t="shared" si="95"/>
        <v>0</v>
      </c>
      <c r="CI61" s="395">
        <f t="shared" si="96"/>
        <v>0</v>
      </c>
      <c r="CJ61" s="396">
        <f t="shared" si="97"/>
        <v>4849.1094527363184</v>
      </c>
      <c r="CK61" s="395">
        <f t="shared" si="98"/>
        <v>4987.8989361702124</v>
      </c>
      <c r="CL61" s="394">
        <f t="shared" si="99"/>
        <v>0</v>
      </c>
      <c r="CM61" s="395">
        <f t="shared" si="100"/>
        <v>0</v>
      </c>
      <c r="CN61" s="396">
        <f t="shared" si="101"/>
        <v>0</v>
      </c>
      <c r="CO61" s="395">
        <f t="shared" si="102"/>
        <v>0</v>
      </c>
      <c r="CP61" s="396">
        <f t="shared" si="103"/>
        <v>0</v>
      </c>
      <c r="CQ61" s="395">
        <f t="shared" si="104"/>
        <v>0</v>
      </c>
      <c r="CR61" s="396">
        <f t="shared" si="105"/>
        <v>0</v>
      </c>
      <c r="CS61" s="395">
        <f t="shared" si="106"/>
        <v>0</v>
      </c>
      <c r="CT61" s="396">
        <f t="shared" si="107"/>
        <v>0</v>
      </c>
      <c r="CU61" s="395">
        <f t="shared" si="108"/>
        <v>0</v>
      </c>
      <c r="CV61" s="396">
        <f t="shared" si="109"/>
        <v>43641.985074626864</v>
      </c>
      <c r="CW61" s="395">
        <f t="shared" si="110"/>
        <v>44891.090425531911</v>
      </c>
      <c r="CX61" s="396">
        <f t="shared" si="111"/>
        <v>43641.985074626871</v>
      </c>
      <c r="CY61" s="395">
        <f t="shared" si="112"/>
        <v>44891.090425531911</v>
      </c>
      <c r="CZ61" s="394">
        <f t="shared" si="113"/>
        <v>0</v>
      </c>
      <c r="DA61" s="395">
        <f t="shared" si="114"/>
        <v>0</v>
      </c>
      <c r="DB61" s="396">
        <f t="shared" si="115"/>
        <v>0</v>
      </c>
      <c r="DC61" s="395">
        <f t="shared" si="116"/>
        <v>0</v>
      </c>
      <c r="DD61" s="396">
        <f t="shared" si="117"/>
        <v>0</v>
      </c>
      <c r="DE61" s="395">
        <f t="shared" si="118"/>
        <v>0</v>
      </c>
      <c r="DF61" s="396">
        <f t="shared" si="119"/>
        <v>0</v>
      </c>
      <c r="DG61" s="395">
        <f t="shared" si="120"/>
        <v>0</v>
      </c>
      <c r="DH61" s="396">
        <f t="shared" si="121"/>
        <v>0</v>
      </c>
      <c r="DI61" s="395">
        <f t="shared" si="122"/>
        <v>0</v>
      </c>
      <c r="DJ61" s="396">
        <f t="shared" si="123"/>
        <v>62</v>
      </c>
      <c r="DK61" s="395">
        <f t="shared" si="124"/>
        <v>58</v>
      </c>
      <c r="DL61" s="396">
        <f t="shared" si="125"/>
        <v>62</v>
      </c>
      <c r="DM61" s="395">
        <f t="shared" si="126"/>
        <v>58</v>
      </c>
      <c r="DN61" s="394">
        <f t="shared" si="127"/>
        <v>0</v>
      </c>
      <c r="DO61" s="395">
        <f t="shared" si="128"/>
        <v>0</v>
      </c>
      <c r="DP61" s="396">
        <f t="shared" si="129"/>
        <v>0</v>
      </c>
      <c r="DQ61" s="395">
        <f t="shared" si="130"/>
        <v>0</v>
      </c>
      <c r="DR61" s="396">
        <f t="shared" si="131"/>
        <v>0</v>
      </c>
      <c r="DS61" s="395">
        <f t="shared" si="132"/>
        <v>0</v>
      </c>
      <c r="DT61" s="396">
        <f t="shared" si="133"/>
        <v>0</v>
      </c>
      <c r="DU61" s="395">
        <f t="shared" si="134"/>
        <v>0</v>
      </c>
      <c r="DV61" s="396">
        <f t="shared" si="135"/>
        <v>0</v>
      </c>
      <c r="DW61" s="395">
        <f t="shared" si="136"/>
        <v>0</v>
      </c>
      <c r="DX61" s="396">
        <f t="shared" si="137"/>
        <v>2705803.0746268658</v>
      </c>
      <c r="DY61" s="395">
        <f t="shared" si="138"/>
        <v>2603683.2446808508</v>
      </c>
      <c r="DZ61" s="396">
        <f t="shared" si="139"/>
        <v>2705803.0746268658</v>
      </c>
      <c r="EA61" s="395">
        <f t="shared" si="140"/>
        <v>2603683.2446808508</v>
      </c>
    </row>
    <row r="62" spans="1:131">
      <c r="A62" s="406" t="s">
        <v>29</v>
      </c>
      <c r="B62" s="399" t="s">
        <v>513</v>
      </c>
      <c r="C62" s="413"/>
      <c r="D62" s="407">
        <v>420538</v>
      </c>
      <c r="E62" s="407">
        <v>10</v>
      </c>
      <c r="F62" s="393"/>
      <c r="G62" s="402"/>
      <c r="H62" s="393"/>
      <c r="I62" s="402"/>
      <c r="J62" s="393"/>
      <c r="K62" s="402"/>
      <c r="L62" s="393"/>
      <c r="M62" s="402"/>
      <c r="N62" s="393"/>
      <c r="O62" s="402"/>
      <c r="P62" s="393"/>
      <c r="Q62" s="402"/>
      <c r="R62" s="393"/>
      <c r="S62" s="402"/>
      <c r="T62" s="393"/>
      <c r="U62" s="402"/>
      <c r="V62" s="393">
        <v>8</v>
      </c>
      <c r="W62" s="402">
        <v>8</v>
      </c>
      <c r="X62" s="393"/>
      <c r="Y62" s="402"/>
      <c r="Z62" s="393"/>
      <c r="AA62" s="402"/>
      <c r="AB62" s="393"/>
      <c r="AC62" s="402"/>
      <c r="AD62" s="393">
        <v>39</v>
      </c>
      <c r="AE62" s="402">
        <v>33</v>
      </c>
      <c r="AF62" s="393">
        <v>1</v>
      </c>
      <c r="AG62" s="402">
        <v>4</v>
      </c>
      <c r="AH62" s="393"/>
      <c r="AI62" s="402"/>
      <c r="AJ62" s="393"/>
      <c r="AK62" s="402"/>
      <c r="AL62" s="393"/>
      <c r="AM62" s="402"/>
      <c r="AN62" s="393"/>
      <c r="AO62" s="402"/>
      <c r="AP62" s="393"/>
      <c r="AQ62" s="402"/>
      <c r="AR62" s="393"/>
      <c r="AS62" s="402"/>
      <c r="AT62" s="393"/>
      <c r="AU62" s="402"/>
      <c r="AV62" s="393"/>
      <c r="AW62" s="402"/>
      <c r="AX62" s="393"/>
      <c r="AY62" s="402"/>
      <c r="AZ62" s="393"/>
      <c r="BA62" s="403"/>
      <c r="BB62" s="404"/>
      <c r="BC62" s="402"/>
      <c r="BD62" s="393"/>
      <c r="BE62" s="402"/>
      <c r="BF62" s="393">
        <v>422521</v>
      </c>
      <c r="BG62" s="402">
        <v>433770</v>
      </c>
      <c r="BH62" s="393">
        <v>1689642</v>
      </c>
      <c r="BI62" s="402">
        <v>1603826</v>
      </c>
      <c r="BJ62" s="393"/>
      <c r="BK62" s="402"/>
      <c r="BL62" s="393"/>
      <c r="BM62" s="403"/>
      <c r="BN62" s="394">
        <f t="shared" si="75"/>
        <v>0</v>
      </c>
      <c r="BO62" s="395">
        <f t="shared" si="76"/>
        <v>0</v>
      </c>
      <c r="BP62" s="396">
        <f t="shared" si="77"/>
        <v>0</v>
      </c>
      <c r="BQ62" s="395">
        <f t="shared" si="78"/>
        <v>0</v>
      </c>
      <c r="BR62" s="396">
        <f t="shared" si="79"/>
        <v>72</v>
      </c>
      <c r="BS62" s="395">
        <f t="shared" si="80"/>
        <v>72</v>
      </c>
      <c r="BT62" s="396">
        <f t="shared" si="81"/>
        <v>361</v>
      </c>
      <c r="BU62" s="395">
        <f t="shared" si="82"/>
        <v>337</v>
      </c>
      <c r="BV62" s="396">
        <f t="shared" si="83"/>
        <v>0</v>
      </c>
      <c r="BW62" s="395">
        <f t="shared" si="84"/>
        <v>0</v>
      </c>
      <c r="BX62" s="396">
        <f t="shared" si="85"/>
        <v>0</v>
      </c>
      <c r="BY62" s="395">
        <f t="shared" si="86"/>
        <v>0</v>
      </c>
      <c r="BZ62" s="394">
        <f t="shared" si="87"/>
        <v>0</v>
      </c>
      <c r="CA62" s="395">
        <f t="shared" si="88"/>
        <v>0</v>
      </c>
      <c r="CB62" s="396">
        <f t="shared" si="89"/>
        <v>0</v>
      </c>
      <c r="CC62" s="395">
        <f t="shared" si="90"/>
        <v>0</v>
      </c>
      <c r="CD62" s="396">
        <f t="shared" si="91"/>
        <v>5868.3472222222226</v>
      </c>
      <c r="CE62" s="395">
        <f t="shared" si="92"/>
        <v>6024.583333333333</v>
      </c>
      <c r="CF62" s="396">
        <f t="shared" si="93"/>
        <v>4680.4487534626041</v>
      </c>
      <c r="CG62" s="395">
        <f t="shared" si="94"/>
        <v>4759.1275964391689</v>
      </c>
      <c r="CH62" s="396">
        <f t="shared" si="95"/>
        <v>0</v>
      </c>
      <c r="CI62" s="395">
        <f t="shared" si="96"/>
        <v>0</v>
      </c>
      <c r="CJ62" s="396">
        <f t="shared" si="97"/>
        <v>0</v>
      </c>
      <c r="CK62" s="395">
        <f t="shared" si="98"/>
        <v>0</v>
      </c>
      <c r="CL62" s="394">
        <f t="shared" si="99"/>
        <v>0</v>
      </c>
      <c r="CM62" s="395">
        <f t="shared" si="100"/>
        <v>0</v>
      </c>
      <c r="CN62" s="396">
        <f t="shared" si="101"/>
        <v>0</v>
      </c>
      <c r="CO62" s="395">
        <f t="shared" si="102"/>
        <v>0</v>
      </c>
      <c r="CP62" s="396">
        <f t="shared" si="103"/>
        <v>52815.125</v>
      </c>
      <c r="CQ62" s="395">
        <f t="shared" si="104"/>
        <v>54221.25</v>
      </c>
      <c r="CR62" s="396">
        <f t="shared" si="105"/>
        <v>42124.038781163435</v>
      </c>
      <c r="CS62" s="395">
        <f t="shared" si="106"/>
        <v>42832.148367952519</v>
      </c>
      <c r="CT62" s="396">
        <f t="shared" si="107"/>
        <v>0</v>
      </c>
      <c r="CU62" s="395">
        <f t="shared" si="108"/>
        <v>0</v>
      </c>
      <c r="CV62" s="396">
        <f t="shared" si="109"/>
        <v>0</v>
      </c>
      <c r="CW62" s="395">
        <f t="shared" si="110"/>
        <v>0</v>
      </c>
      <c r="CX62" s="396">
        <f t="shared" si="111"/>
        <v>43905.886484302864</v>
      </c>
      <c r="CY62" s="395">
        <f t="shared" si="112"/>
        <v>44856.877546983182</v>
      </c>
      <c r="CZ62" s="394">
        <f t="shared" si="113"/>
        <v>0</v>
      </c>
      <c r="DA62" s="395">
        <f t="shared" si="114"/>
        <v>0</v>
      </c>
      <c r="DB62" s="396">
        <f t="shared" si="115"/>
        <v>0</v>
      </c>
      <c r="DC62" s="395">
        <f t="shared" si="116"/>
        <v>0</v>
      </c>
      <c r="DD62" s="396">
        <f t="shared" si="117"/>
        <v>8</v>
      </c>
      <c r="DE62" s="395">
        <f t="shared" si="118"/>
        <v>8</v>
      </c>
      <c r="DF62" s="396">
        <f t="shared" si="119"/>
        <v>40</v>
      </c>
      <c r="DG62" s="395">
        <f t="shared" si="120"/>
        <v>37</v>
      </c>
      <c r="DH62" s="396">
        <f t="shared" si="121"/>
        <v>0</v>
      </c>
      <c r="DI62" s="395">
        <f t="shared" si="122"/>
        <v>0</v>
      </c>
      <c r="DJ62" s="396">
        <f t="shared" si="123"/>
        <v>0</v>
      </c>
      <c r="DK62" s="395">
        <f t="shared" si="124"/>
        <v>0</v>
      </c>
      <c r="DL62" s="396">
        <f t="shared" si="125"/>
        <v>48</v>
      </c>
      <c r="DM62" s="395">
        <f t="shared" si="126"/>
        <v>45</v>
      </c>
      <c r="DN62" s="394">
        <f t="shared" si="127"/>
        <v>0</v>
      </c>
      <c r="DO62" s="395">
        <f t="shared" si="128"/>
        <v>0</v>
      </c>
      <c r="DP62" s="396">
        <f t="shared" si="129"/>
        <v>0</v>
      </c>
      <c r="DQ62" s="395">
        <f t="shared" si="130"/>
        <v>0</v>
      </c>
      <c r="DR62" s="396">
        <f t="shared" si="131"/>
        <v>422521</v>
      </c>
      <c r="DS62" s="395">
        <f t="shared" si="132"/>
        <v>433770</v>
      </c>
      <c r="DT62" s="396">
        <f t="shared" si="133"/>
        <v>1684961.5512465374</v>
      </c>
      <c r="DU62" s="395">
        <f t="shared" si="134"/>
        <v>1584789.4896142432</v>
      </c>
      <c r="DV62" s="396">
        <f t="shared" si="135"/>
        <v>0</v>
      </c>
      <c r="DW62" s="395">
        <f t="shared" si="136"/>
        <v>0</v>
      </c>
      <c r="DX62" s="396">
        <f t="shared" si="137"/>
        <v>0</v>
      </c>
      <c r="DY62" s="395">
        <f t="shared" si="138"/>
        <v>0</v>
      </c>
      <c r="DZ62" s="396">
        <f t="shared" si="139"/>
        <v>2107482.5512465374</v>
      </c>
      <c r="EA62" s="395">
        <f t="shared" si="140"/>
        <v>2018559.4896142432</v>
      </c>
    </row>
    <row r="63" spans="1:131">
      <c r="A63" s="406" t="s">
        <v>29</v>
      </c>
      <c r="B63" s="399" t="s">
        <v>514</v>
      </c>
      <c r="C63" s="413"/>
      <c r="D63" s="407">
        <v>440402</v>
      </c>
      <c r="E63" s="407">
        <v>10</v>
      </c>
      <c r="F63" s="393"/>
      <c r="G63" s="402"/>
      <c r="H63" s="393"/>
      <c r="I63" s="402"/>
      <c r="J63" s="393"/>
      <c r="K63" s="402"/>
      <c r="L63" s="393"/>
      <c r="M63" s="402"/>
      <c r="N63" s="393"/>
      <c r="O63" s="402"/>
      <c r="P63" s="393"/>
      <c r="Q63" s="402"/>
      <c r="R63" s="393"/>
      <c r="S63" s="402"/>
      <c r="T63" s="393"/>
      <c r="U63" s="402"/>
      <c r="V63" s="393">
        <v>27</v>
      </c>
      <c r="W63" s="402">
        <v>27</v>
      </c>
      <c r="X63" s="393"/>
      <c r="Y63" s="402"/>
      <c r="Z63" s="393"/>
      <c r="AA63" s="402"/>
      <c r="AB63" s="393">
        <v>2</v>
      </c>
      <c r="AC63" s="402">
        <v>3</v>
      </c>
      <c r="AD63" s="393">
        <v>5</v>
      </c>
      <c r="AE63" s="402">
        <v>4</v>
      </c>
      <c r="AF63" s="393">
        <v>17</v>
      </c>
      <c r="AG63" s="402">
        <v>12</v>
      </c>
      <c r="AH63" s="393"/>
      <c r="AI63" s="402"/>
      <c r="AJ63" s="393">
        <v>11</v>
      </c>
      <c r="AK63" s="402">
        <v>20</v>
      </c>
      <c r="AL63" s="393"/>
      <c r="AM63" s="402"/>
      <c r="AN63" s="393"/>
      <c r="AO63" s="402"/>
      <c r="AP63" s="393"/>
      <c r="AQ63" s="402"/>
      <c r="AR63" s="393"/>
      <c r="AS63" s="402"/>
      <c r="AT63" s="393"/>
      <c r="AU63" s="402"/>
      <c r="AV63" s="393"/>
      <c r="AW63" s="402"/>
      <c r="AX63" s="393"/>
      <c r="AY63" s="402"/>
      <c r="AZ63" s="393"/>
      <c r="BA63" s="403"/>
      <c r="BB63" s="404"/>
      <c r="BC63" s="402"/>
      <c r="BD63" s="393"/>
      <c r="BE63" s="402"/>
      <c r="BF63" s="393">
        <v>1243543</v>
      </c>
      <c r="BG63" s="402">
        <v>1324540</v>
      </c>
      <c r="BH63" s="393">
        <v>1513362</v>
      </c>
      <c r="BI63" s="402">
        <v>1712895</v>
      </c>
      <c r="BJ63" s="393"/>
      <c r="BK63" s="402"/>
      <c r="BL63" s="393"/>
      <c r="BM63" s="403"/>
      <c r="BN63" s="394">
        <f t="shared" si="75"/>
        <v>0</v>
      </c>
      <c r="BO63" s="395">
        <f t="shared" si="76"/>
        <v>0</v>
      </c>
      <c r="BP63" s="396">
        <f t="shared" si="77"/>
        <v>0</v>
      </c>
      <c r="BQ63" s="395">
        <f t="shared" si="78"/>
        <v>0</v>
      </c>
      <c r="BR63" s="396">
        <f t="shared" si="79"/>
        <v>267</v>
      </c>
      <c r="BS63" s="395">
        <f t="shared" si="80"/>
        <v>279</v>
      </c>
      <c r="BT63" s="396">
        <f t="shared" si="81"/>
        <v>347</v>
      </c>
      <c r="BU63" s="395">
        <f t="shared" si="82"/>
        <v>396</v>
      </c>
      <c r="BV63" s="396">
        <f t="shared" si="83"/>
        <v>0</v>
      </c>
      <c r="BW63" s="395">
        <f t="shared" si="84"/>
        <v>0</v>
      </c>
      <c r="BX63" s="396">
        <f t="shared" si="85"/>
        <v>0</v>
      </c>
      <c r="BY63" s="395">
        <f t="shared" si="86"/>
        <v>0</v>
      </c>
      <c r="BZ63" s="394">
        <f t="shared" si="87"/>
        <v>0</v>
      </c>
      <c r="CA63" s="395">
        <f t="shared" si="88"/>
        <v>0</v>
      </c>
      <c r="CB63" s="396">
        <f t="shared" si="89"/>
        <v>0</v>
      </c>
      <c r="CC63" s="395">
        <f t="shared" si="90"/>
        <v>0</v>
      </c>
      <c r="CD63" s="396">
        <f t="shared" si="91"/>
        <v>4657.4644194756556</v>
      </c>
      <c r="CE63" s="395">
        <f t="shared" si="92"/>
        <v>4747.4551971326164</v>
      </c>
      <c r="CF63" s="396">
        <f t="shared" si="93"/>
        <v>4361.2737752161383</v>
      </c>
      <c r="CG63" s="395">
        <f t="shared" si="94"/>
        <v>4325.492424242424</v>
      </c>
      <c r="CH63" s="396">
        <f t="shared" si="95"/>
        <v>0</v>
      </c>
      <c r="CI63" s="395">
        <f t="shared" si="96"/>
        <v>0</v>
      </c>
      <c r="CJ63" s="396">
        <f t="shared" si="97"/>
        <v>0</v>
      </c>
      <c r="CK63" s="395">
        <f t="shared" si="98"/>
        <v>0</v>
      </c>
      <c r="CL63" s="394">
        <f t="shared" si="99"/>
        <v>0</v>
      </c>
      <c r="CM63" s="395">
        <f t="shared" si="100"/>
        <v>0</v>
      </c>
      <c r="CN63" s="396">
        <f t="shared" si="101"/>
        <v>0</v>
      </c>
      <c r="CO63" s="395">
        <f t="shared" si="102"/>
        <v>0</v>
      </c>
      <c r="CP63" s="396">
        <f t="shared" si="103"/>
        <v>41917.1797752809</v>
      </c>
      <c r="CQ63" s="395">
        <f t="shared" si="104"/>
        <v>42727.096774193546</v>
      </c>
      <c r="CR63" s="396">
        <f t="shared" si="105"/>
        <v>39251.463976945248</v>
      </c>
      <c r="CS63" s="395">
        <f t="shared" si="106"/>
        <v>38929.431818181816</v>
      </c>
      <c r="CT63" s="396">
        <f t="shared" si="107"/>
        <v>0</v>
      </c>
      <c r="CU63" s="395">
        <f t="shared" si="108"/>
        <v>0</v>
      </c>
      <c r="CV63" s="396">
        <f t="shared" si="109"/>
        <v>0</v>
      </c>
      <c r="CW63" s="395">
        <f t="shared" si="110"/>
        <v>0</v>
      </c>
      <c r="CX63" s="396">
        <f t="shared" si="111"/>
        <v>40498.3310439087</v>
      </c>
      <c r="CY63" s="395">
        <f t="shared" si="112"/>
        <v>40655.643161823507</v>
      </c>
      <c r="CZ63" s="394">
        <f t="shared" si="113"/>
        <v>0</v>
      </c>
      <c r="DA63" s="395">
        <f t="shared" si="114"/>
        <v>0</v>
      </c>
      <c r="DB63" s="396">
        <f t="shared" si="115"/>
        <v>0</v>
      </c>
      <c r="DC63" s="395">
        <f t="shared" si="116"/>
        <v>0</v>
      </c>
      <c r="DD63" s="396">
        <f t="shared" si="117"/>
        <v>29</v>
      </c>
      <c r="DE63" s="395">
        <f t="shared" si="118"/>
        <v>30</v>
      </c>
      <c r="DF63" s="396">
        <f t="shared" si="119"/>
        <v>33</v>
      </c>
      <c r="DG63" s="395">
        <f t="shared" si="120"/>
        <v>36</v>
      </c>
      <c r="DH63" s="396">
        <f t="shared" si="121"/>
        <v>0</v>
      </c>
      <c r="DI63" s="395">
        <f t="shared" si="122"/>
        <v>0</v>
      </c>
      <c r="DJ63" s="396">
        <f t="shared" si="123"/>
        <v>0</v>
      </c>
      <c r="DK63" s="395">
        <f t="shared" si="124"/>
        <v>0</v>
      </c>
      <c r="DL63" s="396">
        <f t="shared" si="125"/>
        <v>62</v>
      </c>
      <c r="DM63" s="395">
        <f t="shared" si="126"/>
        <v>66</v>
      </c>
      <c r="DN63" s="394">
        <f t="shared" si="127"/>
        <v>0</v>
      </c>
      <c r="DO63" s="395">
        <f t="shared" si="128"/>
        <v>0</v>
      </c>
      <c r="DP63" s="396">
        <f t="shared" si="129"/>
        <v>0</v>
      </c>
      <c r="DQ63" s="395">
        <f t="shared" si="130"/>
        <v>0</v>
      </c>
      <c r="DR63" s="396">
        <f t="shared" si="131"/>
        <v>1215598.2134831462</v>
      </c>
      <c r="DS63" s="395">
        <f t="shared" si="132"/>
        <v>1281812.9032258063</v>
      </c>
      <c r="DT63" s="396">
        <f t="shared" si="133"/>
        <v>1295298.3112391932</v>
      </c>
      <c r="DU63" s="395">
        <f t="shared" si="134"/>
        <v>1401459.5454545454</v>
      </c>
      <c r="DV63" s="396">
        <f t="shared" si="135"/>
        <v>0</v>
      </c>
      <c r="DW63" s="395">
        <f t="shared" si="136"/>
        <v>0</v>
      </c>
      <c r="DX63" s="396">
        <f t="shared" si="137"/>
        <v>0</v>
      </c>
      <c r="DY63" s="395">
        <f t="shared" si="138"/>
        <v>0</v>
      </c>
      <c r="DZ63" s="396">
        <f t="shared" si="139"/>
        <v>2510896.5247223396</v>
      </c>
      <c r="EA63" s="395">
        <f t="shared" si="140"/>
        <v>2683272.4486803515</v>
      </c>
    </row>
    <row r="64" spans="1:131">
      <c r="A64" s="406" t="s">
        <v>29</v>
      </c>
      <c r="B64" s="399" t="s">
        <v>515</v>
      </c>
      <c r="C64" s="400"/>
      <c r="D64" s="407">
        <v>106625</v>
      </c>
      <c r="E64" s="407">
        <v>10</v>
      </c>
      <c r="F64" s="393"/>
      <c r="G64" s="402"/>
      <c r="H64" s="393"/>
      <c r="I64" s="402"/>
      <c r="J64" s="393"/>
      <c r="K64" s="402"/>
      <c r="L64" s="393"/>
      <c r="M64" s="402"/>
      <c r="N64" s="393"/>
      <c r="O64" s="402"/>
      <c r="P64" s="393"/>
      <c r="Q64" s="402"/>
      <c r="R64" s="393"/>
      <c r="S64" s="402"/>
      <c r="T64" s="393"/>
      <c r="U64" s="402"/>
      <c r="V64" s="393"/>
      <c r="W64" s="402"/>
      <c r="X64" s="393"/>
      <c r="Y64" s="402"/>
      <c r="Z64" s="393"/>
      <c r="AA64" s="402"/>
      <c r="AB64" s="393"/>
      <c r="AC64" s="402"/>
      <c r="AD64" s="393"/>
      <c r="AE64" s="402"/>
      <c r="AF64" s="393"/>
      <c r="AG64" s="402"/>
      <c r="AH64" s="393"/>
      <c r="AI64" s="402"/>
      <c r="AJ64" s="393"/>
      <c r="AK64" s="402"/>
      <c r="AL64" s="393"/>
      <c r="AM64" s="402"/>
      <c r="AN64" s="393"/>
      <c r="AO64" s="402"/>
      <c r="AP64" s="393"/>
      <c r="AQ64" s="402"/>
      <c r="AR64" s="393"/>
      <c r="AS64" s="402"/>
      <c r="AT64" s="393">
        <v>56</v>
      </c>
      <c r="AU64" s="402">
        <v>56</v>
      </c>
      <c r="AV64" s="393">
        <v>9</v>
      </c>
      <c r="AW64" s="402">
        <v>7</v>
      </c>
      <c r="AX64" s="393">
        <v>2</v>
      </c>
      <c r="AY64" s="402">
        <v>1</v>
      </c>
      <c r="AZ64" s="393">
        <v>7</v>
      </c>
      <c r="BA64" s="403">
        <v>9</v>
      </c>
      <c r="BB64" s="404"/>
      <c r="BC64" s="402"/>
      <c r="BD64" s="393"/>
      <c r="BE64" s="402"/>
      <c r="BF64" s="393"/>
      <c r="BG64" s="402"/>
      <c r="BH64" s="393"/>
      <c r="BI64" s="402"/>
      <c r="BJ64" s="393"/>
      <c r="BK64" s="402"/>
      <c r="BL64" s="393">
        <v>3139455</v>
      </c>
      <c r="BM64" s="403">
        <v>3192277</v>
      </c>
      <c r="BN64" s="394">
        <f t="shared" si="75"/>
        <v>0</v>
      </c>
      <c r="BO64" s="395">
        <f t="shared" si="76"/>
        <v>0</v>
      </c>
      <c r="BP64" s="396">
        <f t="shared" si="77"/>
        <v>0</v>
      </c>
      <c r="BQ64" s="395">
        <f t="shared" si="78"/>
        <v>0</v>
      </c>
      <c r="BR64" s="396">
        <f t="shared" si="79"/>
        <v>0</v>
      </c>
      <c r="BS64" s="395">
        <f t="shared" si="80"/>
        <v>0</v>
      </c>
      <c r="BT64" s="396">
        <f t="shared" si="81"/>
        <v>0</v>
      </c>
      <c r="BU64" s="395">
        <f t="shared" si="82"/>
        <v>0</v>
      </c>
      <c r="BV64" s="396">
        <f t="shared" si="83"/>
        <v>0</v>
      </c>
      <c r="BW64" s="395">
        <f t="shared" si="84"/>
        <v>0</v>
      </c>
      <c r="BX64" s="396">
        <f t="shared" si="85"/>
        <v>700</v>
      </c>
      <c r="BY64" s="395">
        <f t="shared" si="86"/>
        <v>693</v>
      </c>
      <c r="BZ64" s="394">
        <f t="shared" si="87"/>
        <v>0</v>
      </c>
      <c r="CA64" s="395">
        <f t="shared" si="88"/>
        <v>0</v>
      </c>
      <c r="CB64" s="396">
        <f t="shared" si="89"/>
        <v>0</v>
      </c>
      <c r="CC64" s="395">
        <f t="shared" si="90"/>
        <v>0</v>
      </c>
      <c r="CD64" s="396">
        <f t="shared" si="91"/>
        <v>0</v>
      </c>
      <c r="CE64" s="395">
        <f t="shared" si="92"/>
        <v>0</v>
      </c>
      <c r="CF64" s="396">
        <f t="shared" si="93"/>
        <v>0</v>
      </c>
      <c r="CG64" s="395">
        <f t="shared" si="94"/>
        <v>0</v>
      </c>
      <c r="CH64" s="396">
        <f t="shared" si="95"/>
        <v>0</v>
      </c>
      <c r="CI64" s="395">
        <f t="shared" si="96"/>
        <v>0</v>
      </c>
      <c r="CJ64" s="396">
        <f t="shared" si="97"/>
        <v>4484.9357142857143</v>
      </c>
      <c r="CK64" s="395">
        <f t="shared" si="98"/>
        <v>4606.4603174603171</v>
      </c>
      <c r="CL64" s="394">
        <f t="shared" si="99"/>
        <v>0</v>
      </c>
      <c r="CM64" s="395">
        <f t="shared" si="100"/>
        <v>0</v>
      </c>
      <c r="CN64" s="396">
        <f t="shared" si="101"/>
        <v>0</v>
      </c>
      <c r="CO64" s="395">
        <f t="shared" si="102"/>
        <v>0</v>
      </c>
      <c r="CP64" s="396">
        <f t="shared" si="103"/>
        <v>0</v>
      </c>
      <c r="CQ64" s="395">
        <f t="shared" si="104"/>
        <v>0</v>
      </c>
      <c r="CR64" s="396">
        <f t="shared" si="105"/>
        <v>0</v>
      </c>
      <c r="CS64" s="395">
        <f t="shared" si="106"/>
        <v>0</v>
      </c>
      <c r="CT64" s="396">
        <f t="shared" si="107"/>
        <v>0</v>
      </c>
      <c r="CU64" s="395">
        <f t="shared" si="108"/>
        <v>0</v>
      </c>
      <c r="CV64" s="396">
        <f t="shared" si="109"/>
        <v>40364.421428571426</v>
      </c>
      <c r="CW64" s="395">
        <f t="shared" si="110"/>
        <v>41458.142857142855</v>
      </c>
      <c r="CX64" s="396">
        <f t="shared" si="111"/>
        <v>40364.421428571426</v>
      </c>
      <c r="CY64" s="395">
        <f t="shared" si="112"/>
        <v>41458.142857142855</v>
      </c>
      <c r="CZ64" s="394">
        <f t="shared" si="113"/>
        <v>0</v>
      </c>
      <c r="DA64" s="395">
        <f t="shared" si="114"/>
        <v>0</v>
      </c>
      <c r="DB64" s="396">
        <f t="shared" si="115"/>
        <v>0</v>
      </c>
      <c r="DC64" s="395">
        <f t="shared" si="116"/>
        <v>0</v>
      </c>
      <c r="DD64" s="396">
        <f t="shared" si="117"/>
        <v>0</v>
      </c>
      <c r="DE64" s="395">
        <f t="shared" si="118"/>
        <v>0</v>
      </c>
      <c r="DF64" s="396">
        <f t="shared" si="119"/>
        <v>0</v>
      </c>
      <c r="DG64" s="395">
        <f t="shared" si="120"/>
        <v>0</v>
      </c>
      <c r="DH64" s="396">
        <f t="shared" si="121"/>
        <v>0</v>
      </c>
      <c r="DI64" s="395">
        <f t="shared" si="122"/>
        <v>0</v>
      </c>
      <c r="DJ64" s="396">
        <f t="shared" si="123"/>
        <v>74</v>
      </c>
      <c r="DK64" s="395">
        <f t="shared" si="124"/>
        <v>73</v>
      </c>
      <c r="DL64" s="396">
        <f t="shared" si="125"/>
        <v>74</v>
      </c>
      <c r="DM64" s="395">
        <f t="shared" si="126"/>
        <v>73</v>
      </c>
      <c r="DN64" s="394">
        <f t="shared" si="127"/>
        <v>0</v>
      </c>
      <c r="DO64" s="395">
        <f t="shared" si="128"/>
        <v>0</v>
      </c>
      <c r="DP64" s="396">
        <f t="shared" si="129"/>
        <v>0</v>
      </c>
      <c r="DQ64" s="395">
        <f t="shared" si="130"/>
        <v>0</v>
      </c>
      <c r="DR64" s="396">
        <f t="shared" si="131"/>
        <v>0</v>
      </c>
      <c r="DS64" s="395">
        <f t="shared" si="132"/>
        <v>0</v>
      </c>
      <c r="DT64" s="396">
        <f t="shared" si="133"/>
        <v>0</v>
      </c>
      <c r="DU64" s="395">
        <f t="shared" si="134"/>
        <v>0</v>
      </c>
      <c r="DV64" s="396">
        <f t="shared" si="135"/>
        <v>0</v>
      </c>
      <c r="DW64" s="395">
        <f t="shared" si="136"/>
        <v>0</v>
      </c>
      <c r="DX64" s="396">
        <f t="shared" si="137"/>
        <v>2986967.1857142854</v>
      </c>
      <c r="DY64" s="395">
        <f t="shared" si="138"/>
        <v>3026444.4285714286</v>
      </c>
      <c r="DZ64" s="396">
        <f t="shared" si="139"/>
        <v>2986967.1857142854</v>
      </c>
      <c r="EA64" s="395">
        <f t="shared" si="140"/>
        <v>3026444.4285714286</v>
      </c>
    </row>
    <row r="65" spans="1:131">
      <c r="A65" s="406" t="s">
        <v>29</v>
      </c>
      <c r="B65" s="399" t="s">
        <v>516</v>
      </c>
      <c r="C65" s="405"/>
      <c r="D65" s="407">
        <v>107521</v>
      </c>
      <c r="E65" s="407">
        <v>10</v>
      </c>
      <c r="F65" s="393"/>
      <c r="G65" s="402"/>
      <c r="H65" s="393"/>
      <c r="I65" s="402"/>
      <c r="J65" s="393"/>
      <c r="K65" s="402"/>
      <c r="L65" s="393"/>
      <c r="M65" s="402"/>
      <c r="N65" s="393"/>
      <c r="O65" s="402"/>
      <c r="P65" s="393"/>
      <c r="Q65" s="402"/>
      <c r="R65" s="393"/>
      <c r="S65" s="402"/>
      <c r="T65" s="393"/>
      <c r="U65" s="402"/>
      <c r="V65" s="393"/>
      <c r="W65" s="402"/>
      <c r="X65" s="393"/>
      <c r="Y65" s="402"/>
      <c r="Z65" s="393"/>
      <c r="AA65" s="402"/>
      <c r="AB65" s="393"/>
      <c r="AC65" s="402"/>
      <c r="AD65" s="393"/>
      <c r="AE65" s="402"/>
      <c r="AF65" s="393"/>
      <c r="AG65" s="402"/>
      <c r="AH65" s="393"/>
      <c r="AI65" s="402"/>
      <c r="AJ65" s="393"/>
      <c r="AK65" s="402"/>
      <c r="AL65" s="393"/>
      <c r="AM65" s="402"/>
      <c r="AN65" s="393"/>
      <c r="AO65" s="402"/>
      <c r="AP65" s="393"/>
      <c r="AQ65" s="402"/>
      <c r="AR65" s="393"/>
      <c r="AS65" s="402"/>
      <c r="AT65" s="393">
        <v>33</v>
      </c>
      <c r="AU65" s="402">
        <v>15</v>
      </c>
      <c r="AV65" s="393"/>
      <c r="AW65" s="402">
        <v>10</v>
      </c>
      <c r="AX65" s="393"/>
      <c r="AY65" s="402"/>
      <c r="AZ65" s="393"/>
      <c r="BA65" s="403">
        <v>14</v>
      </c>
      <c r="BB65" s="404"/>
      <c r="BC65" s="402"/>
      <c r="BD65" s="393"/>
      <c r="BE65" s="402"/>
      <c r="BF65" s="393"/>
      <c r="BG65" s="402"/>
      <c r="BH65" s="393"/>
      <c r="BI65" s="402"/>
      <c r="BJ65" s="393"/>
      <c r="BK65" s="402"/>
      <c r="BL65" s="393">
        <v>1398523</v>
      </c>
      <c r="BM65" s="403">
        <v>1754156</v>
      </c>
      <c r="BN65" s="394">
        <f t="shared" si="75"/>
        <v>0</v>
      </c>
      <c r="BO65" s="395">
        <f t="shared" si="76"/>
        <v>0</v>
      </c>
      <c r="BP65" s="396">
        <f t="shared" si="77"/>
        <v>0</v>
      </c>
      <c r="BQ65" s="395">
        <f t="shared" si="78"/>
        <v>0</v>
      </c>
      <c r="BR65" s="396">
        <f t="shared" si="79"/>
        <v>0</v>
      </c>
      <c r="BS65" s="395">
        <f t="shared" si="80"/>
        <v>0</v>
      </c>
      <c r="BT65" s="396">
        <f t="shared" si="81"/>
        <v>0</v>
      </c>
      <c r="BU65" s="395">
        <f t="shared" si="82"/>
        <v>0</v>
      </c>
      <c r="BV65" s="396">
        <f t="shared" si="83"/>
        <v>0</v>
      </c>
      <c r="BW65" s="395">
        <f t="shared" si="84"/>
        <v>0</v>
      </c>
      <c r="BX65" s="396">
        <f t="shared" si="85"/>
        <v>297</v>
      </c>
      <c r="BY65" s="395">
        <f t="shared" si="86"/>
        <v>403</v>
      </c>
      <c r="BZ65" s="394">
        <f t="shared" si="87"/>
        <v>0</v>
      </c>
      <c r="CA65" s="395">
        <f t="shared" si="88"/>
        <v>0</v>
      </c>
      <c r="CB65" s="396">
        <f t="shared" si="89"/>
        <v>0</v>
      </c>
      <c r="CC65" s="395">
        <f t="shared" si="90"/>
        <v>0</v>
      </c>
      <c r="CD65" s="396">
        <f t="shared" si="91"/>
        <v>0</v>
      </c>
      <c r="CE65" s="395">
        <f t="shared" si="92"/>
        <v>0</v>
      </c>
      <c r="CF65" s="396">
        <f t="shared" si="93"/>
        <v>0</v>
      </c>
      <c r="CG65" s="395">
        <f t="shared" si="94"/>
        <v>0</v>
      </c>
      <c r="CH65" s="396">
        <f t="shared" si="95"/>
        <v>0</v>
      </c>
      <c r="CI65" s="395">
        <f t="shared" si="96"/>
        <v>0</v>
      </c>
      <c r="CJ65" s="396">
        <f t="shared" si="97"/>
        <v>4708.8316498316499</v>
      </c>
      <c r="CK65" s="395">
        <f t="shared" si="98"/>
        <v>4352.7444168734492</v>
      </c>
      <c r="CL65" s="394">
        <f t="shared" si="99"/>
        <v>0</v>
      </c>
      <c r="CM65" s="395">
        <f t="shared" si="100"/>
        <v>0</v>
      </c>
      <c r="CN65" s="396">
        <f t="shared" si="101"/>
        <v>0</v>
      </c>
      <c r="CO65" s="395">
        <f t="shared" si="102"/>
        <v>0</v>
      </c>
      <c r="CP65" s="396">
        <f t="shared" si="103"/>
        <v>0</v>
      </c>
      <c r="CQ65" s="395">
        <f t="shared" si="104"/>
        <v>0</v>
      </c>
      <c r="CR65" s="396">
        <f t="shared" si="105"/>
        <v>0</v>
      </c>
      <c r="CS65" s="395">
        <f t="shared" si="106"/>
        <v>0</v>
      </c>
      <c r="CT65" s="396">
        <f t="shared" si="107"/>
        <v>0</v>
      </c>
      <c r="CU65" s="395">
        <f t="shared" si="108"/>
        <v>0</v>
      </c>
      <c r="CV65" s="396">
        <f t="shared" si="109"/>
        <v>42379.484848484848</v>
      </c>
      <c r="CW65" s="395">
        <f t="shared" si="110"/>
        <v>39174.699751861044</v>
      </c>
      <c r="CX65" s="396">
        <f t="shared" si="111"/>
        <v>42379.484848484848</v>
      </c>
      <c r="CY65" s="395">
        <f t="shared" si="112"/>
        <v>39174.699751861044</v>
      </c>
      <c r="CZ65" s="394">
        <f t="shared" si="113"/>
        <v>0</v>
      </c>
      <c r="DA65" s="395">
        <f t="shared" si="114"/>
        <v>0</v>
      </c>
      <c r="DB65" s="396">
        <f t="shared" si="115"/>
        <v>0</v>
      </c>
      <c r="DC65" s="395">
        <f t="shared" si="116"/>
        <v>0</v>
      </c>
      <c r="DD65" s="396">
        <f t="shared" si="117"/>
        <v>0</v>
      </c>
      <c r="DE65" s="395">
        <f t="shared" si="118"/>
        <v>0</v>
      </c>
      <c r="DF65" s="396">
        <f t="shared" si="119"/>
        <v>0</v>
      </c>
      <c r="DG65" s="395">
        <f t="shared" si="120"/>
        <v>0</v>
      </c>
      <c r="DH65" s="396">
        <f t="shared" si="121"/>
        <v>0</v>
      </c>
      <c r="DI65" s="395">
        <f t="shared" si="122"/>
        <v>0</v>
      </c>
      <c r="DJ65" s="396">
        <f t="shared" si="123"/>
        <v>33</v>
      </c>
      <c r="DK65" s="395">
        <f t="shared" si="124"/>
        <v>39</v>
      </c>
      <c r="DL65" s="396">
        <f t="shared" si="125"/>
        <v>33</v>
      </c>
      <c r="DM65" s="395">
        <f t="shared" si="126"/>
        <v>39</v>
      </c>
      <c r="DN65" s="394">
        <f t="shared" si="127"/>
        <v>0</v>
      </c>
      <c r="DO65" s="395">
        <f t="shared" si="128"/>
        <v>0</v>
      </c>
      <c r="DP65" s="396">
        <f t="shared" si="129"/>
        <v>0</v>
      </c>
      <c r="DQ65" s="395">
        <f t="shared" si="130"/>
        <v>0</v>
      </c>
      <c r="DR65" s="396">
        <f t="shared" si="131"/>
        <v>0</v>
      </c>
      <c r="DS65" s="395">
        <f t="shared" si="132"/>
        <v>0</v>
      </c>
      <c r="DT65" s="396">
        <f t="shared" si="133"/>
        <v>0</v>
      </c>
      <c r="DU65" s="395">
        <f t="shared" si="134"/>
        <v>0</v>
      </c>
      <c r="DV65" s="396">
        <f t="shared" si="135"/>
        <v>0</v>
      </c>
      <c r="DW65" s="395">
        <f t="shared" si="136"/>
        <v>0</v>
      </c>
      <c r="DX65" s="396">
        <f t="shared" si="137"/>
        <v>1398523</v>
      </c>
      <c r="DY65" s="395">
        <f t="shared" si="138"/>
        <v>1527813.2903225808</v>
      </c>
      <c r="DZ65" s="396">
        <f t="shared" si="139"/>
        <v>1398523</v>
      </c>
      <c r="EA65" s="395">
        <f t="shared" si="140"/>
        <v>1527813.2903225808</v>
      </c>
    </row>
    <row r="66" spans="1:131">
      <c r="A66" s="406" t="s">
        <v>29</v>
      </c>
      <c r="B66" s="399" t="s">
        <v>517</v>
      </c>
      <c r="C66" s="413"/>
      <c r="D66" s="407">
        <v>106795</v>
      </c>
      <c r="E66" s="407">
        <v>10</v>
      </c>
      <c r="F66" s="393"/>
      <c r="G66" s="402"/>
      <c r="H66" s="393"/>
      <c r="I66" s="402"/>
      <c r="J66" s="393"/>
      <c r="K66" s="402"/>
      <c r="L66" s="393"/>
      <c r="M66" s="402"/>
      <c r="N66" s="393"/>
      <c r="O66" s="402"/>
      <c r="P66" s="393"/>
      <c r="Q66" s="402"/>
      <c r="R66" s="393"/>
      <c r="S66" s="402"/>
      <c r="T66" s="393"/>
      <c r="U66" s="402"/>
      <c r="V66" s="393"/>
      <c r="W66" s="402"/>
      <c r="X66" s="393"/>
      <c r="Y66" s="402"/>
      <c r="Z66" s="393"/>
      <c r="AA66" s="402"/>
      <c r="AB66" s="393"/>
      <c r="AC66" s="402"/>
      <c r="AD66" s="393"/>
      <c r="AE66" s="402"/>
      <c r="AF66" s="393"/>
      <c r="AG66" s="402"/>
      <c r="AH66" s="393"/>
      <c r="AI66" s="402"/>
      <c r="AJ66" s="393"/>
      <c r="AK66" s="402"/>
      <c r="AL66" s="393"/>
      <c r="AM66" s="402"/>
      <c r="AN66" s="393"/>
      <c r="AO66" s="402"/>
      <c r="AP66" s="393"/>
      <c r="AQ66" s="402"/>
      <c r="AR66" s="393"/>
      <c r="AS66" s="402"/>
      <c r="AT66" s="393">
        <v>26</v>
      </c>
      <c r="AU66" s="402">
        <v>26</v>
      </c>
      <c r="AV66" s="393">
        <v>5</v>
      </c>
      <c r="AW66" s="402">
        <v>5</v>
      </c>
      <c r="AX66" s="393">
        <v>1</v>
      </c>
      <c r="AY66" s="402">
        <v>1</v>
      </c>
      <c r="AZ66" s="393">
        <v>5</v>
      </c>
      <c r="BA66" s="403">
        <v>5</v>
      </c>
      <c r="BB66" s="404"/>
      <c r="BC66" s="402"/>
      <c r="BD66" s="393"/>
      <c r="BE66" s="402"/>
      <c r="BF66" s="393"/>
      <c r="BG66" s="402"/>
      <c r="BH66" s="393"/>
      <c r="BI66" s="402"/>
      <c r="BJ66" s="393"/>
      <c r="BK66" s="402"/>
      <c r="BL66" s="393">
        <v>1704634</v>
      </c>
      <c r="BM66" s="403">
        <v>1723520</v>
      </c>
      <c r="BN66" s="394">
        <f t="shared" si="75"/>
        <v>0</v>
      </c>
      <c r="BO66" s="395">
        <f t="shared" si="76"/>
        <v>0</v>
      </c>
      <c r="BP66" s="396">
        <f t="shared" si="77"/>
        <v>0</v>
      </c>
      <c r="BQ66" s="395">
        <f t="shared" si="78"/>
        <v>0</v>
      </c>
      <c r="BR66" s="396">
        <f t="shared" si="79"/>
        <v>0</v>
      </c>
      <c r="BS66" s="395">
        <f t="shared" si="80"/>
        <v>0</v>
      </c>
      <c r="BT66" s="396">
        <f t="shared" si="81"/>
        <v>0</v>
      </c>
      <c r="BU66" s="395">
        <f t="shared" si="82"/>
        <v>0</v>
      </c>
      <c r="BV66" s="396">
        <f t="shared" si="83"/>
        <v>0</v>
      </c>
      <c r="BW66" s="395">
        <f t="shared" si="84"/>
        <v>0</v>
      </c>
      <c r="BX66" s="396">
        <f t="shared" si="85"/>
        <v>355</v>
      </c>
      <c r="BY66" s="395">
        <f t="shared" si="86"/>
        <v>355</v>
      </c>
      <c r="BZ66" s="394">
        <f t="shared" si="87"/>
        <v>0</v>
      </c>
      <c r="CA66" s="395">
        <f t="shared" si="88"/>
        <v>0</v>
      </c>
      <c r="CB66" s="396">
        <f t="shared" si="89"/>
        <v>0</v>
      </c>
      <c r="CC66" s="395">
        <f t="shared" si="90"/>
        <v>0</v>
      </c>
      <c r="CD66" s="396">
        <f t="shared" si="91"/>
        <v>0</v>
      </c>
      <c r="CE66" s="395">
        <f t="shared" si="92"/>
        <v>0</v>
      </c>
      <c r="CF66" s="396">
        <f t="shared" si="93"/>
        <v>0</v>
      </c>
      <c r="CG66" s="395">
        <f t="shared" si="94"/>
        <v>0</v>
      </c>
      <c r="CH66" s="396">
        <f t="shared" si="95"/>
        <v>0</v>
      </c>
      <c r="CI66" s="395">
        <f t="shared" si="96"/>
        <v>0</v>
      </c>
      <c r="CJ66" s="396">
        <f t="shared" si="97"/>
        <v>4801.7859154929574</v>
      </c>
      <c r="CK66" s="395">
        <f t="shared" si="98"/>
        <v>4854.9859154929582</v>
      </c>
      <c r="CL66" s="394">
        <f t="shared" si="99"/>
        <v>0</v>
      </c>
      <c r="CM66" s="395">
        <f t="shared" si="100"/>
        <v>0</v>
      </c>
      <c r="CN66" s="396">
        <f t="shared" si="101"/>
        <v>0</v>
      </c>
      <c r="CO66" s="395">
        <f t="shared" si="102"/>
        <v>0</v>
      </c>
      <c r="CP66" s="396">
        <f t="shared" si="103"/>
        <v>0</v>
      </c>
      <c r="CQ66" s="395">
        <f t="shared" si="104"/>
        <v>0</v>
      </c>
      <c r="CR66" s="396">
        <f t="shared" si="105"/>
        <v>0</v>
      </c>
      <c r="CS66" s="395">
        <f t="shared" si="106"/>
        <v>0</v>
      </c>
      <c r="CT66" s="396">
        <f t="shared" si="107"/>
        <v>0</v>
      </c>
      <c r="CU66" s="395">
        <f t="shared" si="108"/>
        <v>0</v>
      </c>
      <c r="CV66" s="396">
        <f t="shared" si="109"/>
        <v>43216.07323943662</v>
      </c>
      <c r="CW66" s="395">
        <f t="shared" si="110"/>
        <v>43694.873239436623</v>
      </c>
      <c r="CX66" s="396">
        <f t="shared" si="111"/>
        <v>43216.07323943662</v>
      </c>
      <c r="CY66" s="395">
        <f t="shared" si="112"/>
        <v>43694.873239436623</v>
      </c>
      <c r="CZ66" s="394">
        <f t="shared" si="113"/>
        <v>0</v>
      </c>
      <c r="DA66" s="395">
        <f t="shared" si="114"/>
        <v>0</v>
      </c>
      <c r="DB66" s="396">
        <f t="shared" si="115"/>
        <v>0</v>
      </c>
      <c r="DC66" s="395">
        <f t="shared" si="116"/>
        <v>0</v>
      </c>
      <c r="DD66" s="396">
        <f t="shared" si="117"/>
        <v>0</v>
      </c>
      <c r="DE66" s="395">
        <f t="shared" si="118"/>
        <v>0</v>
      </c>
      <c r="DF66" s="396">
        <f t="shared" si="119"/>
        <v>0</v>
      </c>
      <c r="DG66" s="395">
        <f t="shared" si="120"/>
        <v>0</v>
      </c>
      <c r="DH66" s="396">
        <f t="shared" si="121"/>
        <v>0</v>
      </c>
      <c r="DI66" s="395">
        <f t="shared" si="122"/>
        <v>0</v>
      </c>
      <c r="DJ66" s="396">
        <f t="shared" si="123"/>
        <v>37</v>
      </c>
      <c r="DK66" s="395">
        <f t="shared" si="124"/>
        <v>37</v>
      </c>
      <c r="DL66" s="396">
        <f t="shared" si="125"/>
        <v>37</v>
      </c>
      <c r="DM66" s="395">
        <f t="shared" si="126"/>
        <v>37</v>
      </c>
      <c r="DN66" s="394">
        <f t="shared" si="127"/>
        <v>0</v>
      </c>
      <c r="DO66" s="395">
        <f t="shared" si="128"/>
        <v>0</v>
      </c>
      <c r="DP66" s="396">
        <f t="shared" si="129"/>
        <v>0</v>
      </c>
      <c r="DQ66" s="395">
        <f t="shared" si="130"/>
        <v>0</v>
      </c>
      <c r="DR66" s="396">
        <f t="shared" si="131"/>
        <v>0</v>
      </c>
      <c r="DS66" s="395">
        <f t="shared" si="132"/>
        <v>0</v>
      </c>
      <c r="DT66" s="396">
        <f t="shared" si="133"/>
        <v>0</v>
      </c>
      <c r="DU66" s="395">
        <f t="shared" si="134"/>
        <v>0</v>
      </c>
      <c r="DV66" s="396">
        <f t="shared" si="135"/>
        <v>0</v>
      </c>
      <c r="DW66" s="395">
        <f t="shared" si="136"/>
        <v>0</v>
      </c>
      <c r="DX66" s="396">
        <f t="shared" si="137"/>
        <v>1598994.7098591549</v>
      </c>
      <c r="DY66" s="395">
        <f t="shared" si="138"/>
        <v>1616710.309859155</v>
      </c>
      <c r="DZ66" s="396">
        <f t="shared" si="139"/>
        <v>1598994.7098591549</v>
      </c>
      <c r="EA66" s="395">
        <f t="shared" si="140"/>
        <v>1616710.309859155</v>
      </c>
    </row>
    <row r="67" spans="1:131">
      <c r="A67" s="406" t="s">
        <v>29</v>
      </c>
      <c r="B67" s="399" t="s">
        <v>518</v>
      </c>
      <c r="C67" s="413"/>
      <c r="D67" s="407">
        <v>106883</v>
      </c>
      <c r="E67" s="407">
        <v>10</v>
      </c>
      <c r="F67" s="393"/>
      <c r="G67" s="402"/>
      <c r="H67" s="393"/>
      <c r="I67" s="402"/>
      <c r="J67" s="393"/>
      <c r="K67" s="402"/>
      <c r="L67" s="393"/>
      <c r="M67" s="402"/>
      <c r="N67" s="393"/>
      <c r="O67" s="402"/>
      <c r="P67" s="393"/>
      <c r="Q67" s="402"/>
      <c r="R67" s="393"/>
      <c r="S67" s="402"/>
      <c r="T67" s="393"/>
      <c r="U67" s="402"/>
      <c r="V67" s="393"/>
      <c r="W67" s="402"/>
      <c r="X67" s="393"/>
      <c r="Y67" s="402"/>
      <c r="Z67" s="393"/>
      <c r="AA67" s="402"/>
      <c r="AB67" s="393"/>
      <c r="AC67" s="402"/>
      <c r="AD67" s="393"/>
      <c r="AE67" s="402"/>
      <c r="AF67" s="393"/>
      <c r="AG67" s="402"/>
      <c r="AH67" s="393"/>
      <c r="AI67" s="402"/>
      <c r="AJ67" s="393"/>
      <c r="AK67" s="402"/>
      <c r="AL67" s="393"/>
      <c r="AM67" s="402"/>
      <c r="AN67" s="393"/>
      <c r="AO67" s="402"/>
      <c r="AP67" s="393"/>
      <c r="AQ67" s="402"/>
      <c r="AR67" s="393"/>
      <c r="AS67" s="402"/>
      <c r="AT67" s="393">
        <v>27</v>
      </c>
      <c r="AU67" s="402">
        <v>27</v>
      </c>
      <c r="AV67" s="393"/>
      <c r="AW67" s="402"/>
      <c r="AX67" s="393"/>
      <c r="AY67" s="402">
        <v>5</v>
      </c>
      <c r="AZ67" s="393">
        <v>4</v>
      </c>
      <c r="BA67" s="403"/>
      <c r="BB67" s="404"/>
      <c r="BC67" s="402"/>
      <c r="BD67" s="393"/>
      <c r="BE67" s="402"/>
      <c r="BF67" s="393"/>
      <c r="BG67" s="402"/>
      <c r="BH67" s="393"/>
      <c r="BI67" s="402"/>
      <c r="BJ67" s="393"/>
      <c r="BK67" s="402"/>
      <c r="BL67" s="393">
        <v>1515629</v>
      </c>
      <c r="BM67" s="403">
        <v>1548333</v>
      </c>
      <c r="BN67" s="394">
        <f t="shared" si="75"/>
        <v>0</v>
      </c>
      <c r="BO67" s="395">
        <f t="shared" si="76"/>
        <v>0</v>
      </c>
      <c r="BP67" s="396">
        <f t="shared" si="77"/>
        <v>0</v>
      </c>
      <c r="BQ67" s="395">
        <f t="shared" si="78"/>
        <v>0</v>
      </c>
      <c r="BR67" s="396">
        <f t="shared" si="79"/>
        <v>0</v>
      </c>
      <c r="BS67" s="395">
        <f t="shared" si="80"/>
        <v>0</v>
      </c>
      <c r="BT67" s="396">
        <f t="shared" si="81"/>
        <v>0</v>
      </c>
      <c r="BU67" s="395">
        <f t="shared" si="82"/>
        <v>0</v>
      </c>
      <c r="BV67" s="396">
        <f t="shared" si="83"/>
        <v>0</v>
      </c>
      <c r="BW67" s="395">
        <f t="shared" si="84"/>
        <v>0</v>
      </c>
      <c r="BX67" s="396">
        <f t="shared" si="85"/>
        <v>291</v>
      </c>
      <c r="BY67" s="395">
        <f t="shared" si="86"/>
        <v>298</v>
      </c>
      <c r="BZ67" s="394">
        <f t="shared" si="87"/>
        <v>0</v>
      </c>
      <c r="CA67" s="395">
        <f t="shared" si="88"/>
        <v>0</v>
      </c>
      <c r="CB67" s="396">
        <f t="shared" si="89"/>
        <v>0</v>
      </c>
      <c r="CC67" s="395">
        <f t="shared" si="90"/>
        <v>0</v>
      </c>
      <c r="CD67" s="396">
        <f t="shared" si="91"/>
        <v>0</v>
      </c>
      <c r="CE67" s="395">
        <f t="shared" si="92"/>
        <v>0</v>
      </c>
      <c r="CF67" s="396">
        <f t="shared" si="93"/>
        <v>0</v>
      </c>
      <c r="CG67" s="395">
        <f t="shared" si="94"/>
        <v>0</v>
      </c>
      <c r="CH67" s="396">
        <f t="shared" si="95"/>
        <v>0</v>
      </c>
      <c r="CI67" s="395">
        <f t="shared" si="96"/>
        <v>0</v>
      </c>
      <c r="CJ67" s="396">
        <f t="shared" si="97"/>
        <v>5208.3470790378005</v>
      </c>
      <c r="CK67" s="395">
        <f t="shared" si="98"/>
        <v>5195.7483221476514</v>
      </c>
      <c r="CL67" s="394">
        <f t="shared" si="99"/>
        <v>0</v>
      </c>
      <c r="CM67" s="395">
        <f t="shared" si="100"/>
        <v>0</v>
      </c>
      <c r="CN67" s="396">
        <f t="shared" si="101"/>
        <v>0</v>
      </c>
      <c r="CO67" s="395">
        <f t="shared" si="102"/>
        <v>0</v>
      </c>
      <c r="CP67" s="396">
        <f t="shared" si="103"/>
        <v>0</v>
      </c>
      <c r="CQ67" s="395">
        <f t="shared" si="104"/>
        <v>0</v>
      </c>
      <c r="CR67" s="396">
        <f t="shared" si="105"/>
        <v>0</v>
      </c>
      <c r="CS67" s="395">
        <f t="shared" si="106"/>
        <v>0</v>
      </c>
      <c r="CT67" s="396">
        <f t="shared" si="107"/>
        <v>0</v>
      </c>
      <c r="CU67" s="395">
        <f t="shared" si="108"/>
        <v>0</v>
      </c>
      <c r="CV67" s="396">
        <f t="shared" si="109"/>
        <v>46875.123711340202</v>
      </c>
      <c r="CW67" s="395">
        <f t="shared" si="110"/>
        <v>46761.734899328862</v>
      </c>
      <c r="CX67" s="396">
        <f t="shared" si="111"/>
        <v>46875.123711340202</v>
      </c>
      <c r="CY67" s="395">
        <f t="shared" si="112"/>
        <v>46761.734899328862</v>
      </c>
      <c r="CZ67" s="394">
        <f t="shared" si="113"/>
        <v>0</v>
      </c>
      <c r="DA67" s="395">
        <f t="shared" si="114"/>
        <v>0</v>
      </c>
      <c r="DB67" s="396">
        <f t="shared" si="115"/>
        <v>0</v>
      </c>
      <c r="DC67" s="395">
        <f t="shared" si="116"/>
        <v>0</v>
      </c>
      <c r="DD67" s="396">
        <f t="shared" si="117"/>
        <v>0</v>
      </c>
      <c r="DE67" s="395">
        <f t="shared" si="118"/>
        <v>0</v>
      </c>
      <c r="DF67" s="396">
        <f t="shared" si="119"/>
        <v>0</v>
      </c>
      <c r="DG67" s="395">
        <f t="shared" si="120"/>
        <v>0</v>
      </c>
      <c r="DH67" s="396">
        <f t="shared" si="121"/>
        <v>0</v>
      </c>
      <c r="DI67" s="395">
        <f t="shared" si="122"/>
        <v>0</v>
      </c>
      <c r="DJ67" s="396">
        <f t="shared" si="123"/>
        <v>31</v>
      </c>
      <c r="DK67" s="395">
        <f t="shared" si="124"/>
        <v>32</v>
      </c>
      <c r="DL67" s="396">
        <f t="shared" si="125"/>
        <v>31</v>
      </c>
      <c r="DM67" s="395">
        <f t="shared" si="126"/>
        <v>32</v>
      </c>
      <c r="DN67" s="394">
        <f t="shared" si="127"/>
        <v>0</v>
      </c>
      <c r="DO67" s="395">
        <f t="shared" si="128"/>
        <v>0</v>
      </c>
      <c r="DP67" s="396">
        <f t="shared" si="129"/>
        <v>0</v>
      </c>
      <c r="DQ67" s="395">
        <f t="shared" si="130"/>
        <v>0</v>
      </c>
      <c r="DR67" s="396">
        <f t="shared" si="131"/>
        <v>0</v>
      </c>
      <c r="DS67" s="395">
        <f t="shared" si="132"/>
        <v>0</v>
      </c>
      <c r="DT67" s="396">
        <f t="shared" si="133"/>
        <v>0</v>
      </c>
      <c r="DU67" s="395">
        <f t="shared" si="134"/>
        <v>0</v>
      </c>
      <c r="DV67" s="396">
        <f t="shared" si="135"/>
        <v>0</v>
      </c>
      <c r="DW67" s="395">
        <f t="shared" si="136"/>
        <v>0</v>
      </c>
      <c r="DX67" s="396">
        <f t="shared" si="137"/>
        <v>1453128.8350515463</v>
      </c>
      <c r="DY67" s="395">
        <f t="shared" si="138"/>
        <v>1496375.5167785236</v>
      </c>
      <c r="DZ67" s="396">
        <f t="shared" si="139"/>
        <v>1453128.8350515463</v>
      </c>
      <c r="EA67" s="395">
        <f t="shared" si="140"/>
        <v>1496375.5167785236</v>
      </c>
    </row>
    <row r="68" spans="1:131">
      <c r="A68" s="406" t="s">
        <v>29</v>
      </c>
      <c r="B68" s="399" t="s">
        <v>519</v>
      </c>
      <c r="C68" s="413"/>
      <c r="D68" s="407">
        <v>107318</v>
      </c>
      <c r="E68" s="407">
        <v>10</v>
      </c>
      <c r="F68" s="393"/>
      <c r="G68" s="402"/>
      <c r="H68" s="393"/>
      <c r="I68" s="402"/>
      <c r="J68" s="393"/>
      <c r="K68" s="402"/>
      <c r="L68" s="393"/>
      <c r="M68" s="402"/>
      <c r="N68" s="393"/>
      <c r="O68" s="402"/>
      <c r="P68" s="393"/>
      <c r="Q68" s="402"/>
      <c r="R68" s="393"/>
      <c r="S68" s="402"/>
      <c r="T68" s="393"/>
      <c r="U68" s="402"/>
      <c r="V68" s="393"/>
      <c r="W68" s="402"/>
      <c r="X68" s="393"/>
      <c r="Y68" s="402"/>
      <c r="Z68" s="393"/>
      <c r="AA68" s="402"/>
      <c r="AB68" s="393"/>
      <c r="AC68" s="402"/>
      <c r="AD68" s="393"/>
      <c r="AE68" s="402"/>
      <c r="AF68" s="393"/>
      <c r="AG68" s="402"/>
      <c r="AH68" s="393"/>
      <c r="AI68" s="402"/>
      <c r="AJ68" s="393"/>
      <c r="AK68" s="402"/>
      <c r="AL68" s="393"/>
      <c r="AM68" s="402"/>
      <c r="AN68" s="393"/>
      <c r="AO68" s="402"/>
      <c r="AP68" s="393"/>
      <c r="AQ68" s="402"/>
      <c r="AR68" s="393"/>
      <c r="AS68" s="402"/>
      <c r="AT68" s="393"/>
      <c r="AU68" s="402"/>
      <c r="AV68" s="393">
        <v>32</v>
      </c>
      <c r="AW68" s="402">
        <v>33</v>
      </c>
      <c r="AX68" s="393"/>
      <c r="AY68" s="402"/>
      <c r="AZ68" s="393">
        <v>12</v>
      </c>
      <c r="BA68" s="403">
        <v>8</v>
      </c>
      <c r="BB68" s="404"/>
      <c r="BC68" s="402"/>
      <c r="BD68" s="393"/>
      <c r="BE68" s="402"/>
      <c r="BF68" s="393"/>
      <c r="BG68" s="402"/>
      <c r="BH68" s="393"/>
      <c r="BI68" s="402"/>
      <c r="BJ68" s="393"/>
      <c r="BK68" s="402"/>
      <c r="BL68" s="393">
        <v>1983794</v>
      </c>
      <c r="BM68" s="403">
        <v>1875256</v>
      </c>
      <c r="BN68" s="394">
        <f t="shared" si="75"/>
        <v>0</v>
      </c>
      <c r="BO68" s="395">
        <f t="shared" si="76"/>
        <v>0</v>
      </c>
      <c r="BP68" s="396">
        <f t="shared" si="77"/>
        <v>0</v>
      </c>
      <c r="BQ68" s="395">
        <f t="shared" si="78"/>
        <v>0</v>
      </c>
      <c r="BR68" s="396">
        <f t="shared" si="79"/>
        <v>0</v>
      </c>
      <c r="BS68" s="395">
        <f t="shared" si="80"/>
        <v>0</v>
      </c>
      <c r="BT68" s="396">
        <f t="shared" si="81"/>
        <v>0</v>
      </c>
      <c r="BU68" s="395">
        <f t="shared" si="82"/>
        <v>0</v>
      </c>
      <c r="BV68" s="396">
        <f t="shared" si="83"/>
        <v>0</v>
      </c>
      <c r="BW68" s="395">
        <f t="shared" si="84"/>
        <v>0</v>
      </c>
      <c r="BX68" s="396">
        <f t="shared" si="85"/>
        <v>464</v>
      </c>
      <c r="BY68" s="395">
        <f t="shared" si="86"/>
        <v>426</v>
      </c>
      <c r="BZ68" s="394">
        <f t="shared" si="87"/>
        <v>0</v>
      </c>
      <c r="CA68" s="395">
        <f t="shared" si="88"/>
        <v>0</v>
      </c>
      <c r="CB68" s="396">
        <f t="shared" si="89"/>
        <v>0</v>
      </c>
      <c r="CC68" s="395">
        <f t="shared" si="90"/>
        <v>0</v>
      </c>
      <c r="CD68" s="396">
        <f t="shared" si="91"/>
        <v>0</v>
      </c>
      <c r="CE68" s="395">
        <f t="shared" si="92"/>
        <v>0</v>
      </c>
      <c r="CF68" s="396">
        <f t="shared" si="93"/>
        <v>0</v>
      </c>
      <c r="CG68" s="395">
        <f t="shared" si="94"/>
        <v>0</v>
      </c>
      <c r="CH68" s="396">
        <f t="shared" si="95"/>
        <v>0</v>
      </c>
      <c r="CI68" s="395">
        <f t="shared" si="96"/>
        <v>0</v>
      </c>
      <c r="CJ68" s="396">
        <f t="shared" si="97"/>
        <v>4275.4181034482763</v>
      </c>
      <c r="CK68" s="395">
        <f t="shared" si="98"/>
        <v>4402.0093896713615</v>
      </c>
      <c r="CL68" s="394">
        <f t="shared" si="99"/>
        <v>0</v>
      </c>
      <c r="CM68" s="395">
        <f t="shared" si="100"/>
        <v>0</v>
      </c>
      <c r="CN68" s="396">
        <f t="shared" si="101"/>
        <v>0</v>
      </c>
      <c r="CO68" s="395">
        <f t="shared" si="102"/>
        <v>0</v>
      </c>
      <c r="CP68" s="396">
        <f t="shared" si="103"/>
        <v>0</v>
      </c>
      <c r="CQ68" s="395">
        <f t="shared" si="104"/>
        <v>0</v>
      </c>
      <c r="CR68" s="396">
        <f t="shared" si="105"/>
        <v>0</v>
      </c>
      <c r="CS68" s="395">
        <f t="shared" si="106"/>
        <v>0</v>
      </c>
      <c r="CT68" s="396">
        <f t="shared" si="107"/>
        <v>0</v>
      </c>
      <c r="CU68" s="395">
        <f t="shared" si="108"/>
        <v>0</v>
      </c>
      <c r="CV68" s="396">
        <f t="shared" si="109"/>
        <v>38478.762931034486</v>
      </c>
      <c r="CW68" s="395">
        <f t="shared" si="110"/>
        <v>39618.084507042251</v>
      </c>
      <c r="CX68" s="396">
        <f t="shared" si="111"/>
        <v>38478.762931034486</v>
      </c>
      <c r="CY68" s="395">
        <f t="shared" si="112"/>
        <v>39618.084507042251</v>
      </c>
      <c r="CZ68" s="394">
        <f t="shared" si="113"/>
        <v>0</v>
      </c>
      <c r="DA68" s="395">
        <f t="shared" si="114"/>
        <v>0</v>
      </c>
      <c r="DB68" s="396">
        <f t="shared" si="115"/>
        <v>0</v>
      </c>
      <c r="DC68" s="395">
        <f t="shared" si="116"/>
        <v>0</v>
      </c>
      <c r="DD68" s="396">
        <f t="shared" si="117"/>
        <v>0</v>
      </c>
      <c r="DE68" s="395">
        <f t="shared" si="118"/>
        <v>0</v>
      </c>
      <c r="DF68" s="396">
        <f t="shared" si="119"/>
        <v>0</v>
      </c>
      <c r="DG68" s="395">
        <f t="shared" si="120"/>
        <v>0</v>
      </c>
      <c r="DH68" s="396">
        <f t="shared" si="121"/>
        <v>0</v>
      </c>
      <c r="DI68" s="395">
        <f t="shared" si="122"/>
        <v>0</v>
      </c>
      <c r="DJ68" s="396">
        <f t="shared" si="123"/>
        <v>44</v>
      </c>
      <c r="DK68" s="395">
        <f t="shared" si="124"/>
        <v>41</v>
      </c>
      <c r="DL68" s="396">
        <f t="shared" si="125"/>
        <v>44</v>
      </c>
      <c r="DM68" s="395">
        <f t="shared" si="126"/>
        <v>41</v>
      </c>
      <c r="DN68" s="394">
        <f t="shared" si="127"/>
        <v>0</v>
      </c>
      <c r="DO68" s="395">
        <f t="shared" si="128"/>
        <v>0</v>
      </c>
      <c r="DP68" s="396">
        <f t="shared" si="129"/>
        <v>0</v>
      </c>
      <c r="DQ68" s="395">
        <f t="shared" si="130"/>
        <v>0</v>
      </c>
      <c r="DR68" s="396">
        <f t="shared" si="131"/>
        <v>0</v>
      </c>
      <c r="DS68" s="395">
        <f t="shared" si="132"/>
        <v>0</v>
      </c>
      <c r="DT68" s="396">
        <f t="shared" si="133"/>
        <v>0</v>
      </c>
      <c r="DU68" s="395">
        <f t="shared" si="134"/>
        <v>0</v>
      </c>
      <c r="DV68" s="396">
        <f t="shared" si="135"/>
        <v>0</v>
      </c>
      <c r="DW68" s="395">
        <f t="shared" si="136"/>
        <v>0</v>
      </c>
      <c r="DX68" s="396">
        <f t="shared" si="137"/>
        <v>1693065.5689655175</v>
      </c>
      <c r="DY68" s="395">
        <f t="shared" si="138"/>
        <v>1624341.4647887324</v>
      </c>
      <c r="DZ68" s="396">
        <f t="shared" si="139"/>
        <v>1693065.5689655175</v>
      </c>
      <c r="EA68" s="395">
        <f t="shared" si="140"/>
        <v>1624341.4647887324</v>
      </c>
    </row>
    <row r="69" spans="1:131">
      <c r="A69" s="406" t="s">
        <v>29</v>
      </c>
      <c r="B69" s="399" t="s">
        <v>520</v>
      </c>
      <c r="C69" s="413"/>
      <c r="D69" s="407">
        <v>107460</v>
      </c>
      <c r="E69" s="407">
        <v>10</v>
      </c>
      <c r="F69" s="393"/>
      <c r="G69" s="402"/>
      <c r="H69" s="393"/>
      <c r="I69" s="402"/>
      <c r="J69" s="393"/>
      <c r="K69" s="402"/>
      <c r="L69" s="393"/>
      <c r="M69" s="402"/>
      <c r="N69" s="393"/>
      <c r="O69" s="402"/>
      <c r="P69" s="393"/>
      <c r="Q69" s="402"/>
      <c r="R69" s="393"/>
      <c r="S69" s="402"/>
      <c r="T69" s="393"/>
      <c r="U69" s="402"/>
      <c r="V69" s="393"/>
      <c r="W69" s="402">
        <v>5</v>
      </c>
      <c r="X69" s="393"/>
      <c r="Y69" s="402"/>
      <c r="Z69" s="393"/>
      <c r="AA69" s="402">
        <v>8</v>
      </c>
      <c r="AB69" s="393"/>
      <c r="AC69" s="402"/>
      <c r="AD69" s="393"/>
      <c r="AE69" s="402">
        <v>40</v>
      </c>
      <c r="AF69" s="393"/>
      <c r="AG69" s="402">
        <v>1</v>
      </c>
      <c r="AH69" s="393"/>
      <c r="AI69" s="402">
        <v>7</v>
      </c>
      <c r="AJ69" s="393"/>
      <c r="AK69" s="402">
        <v>3</v>
      </c>
      <c r="AL69" s="393"/>
      <c r="AM69" s="402"/>
      <c r="AN69" s="393"/>
      <c r="AO69" s="402"/>
      <c r="AP69" s="393"/>
      <c r="AQ69" s="402"/>
      <c r="AR69" s="393"/>
      <c r="AS69" s="402"/>
      <c r="AT69" s="393">
        <v>48</v>
      </c>
      <c r="AU69" s="402"/>
      <c r="AV69" s="393">
        <v>1</v>
      </c>
      <c r="AW69" s="402"/>
      <c r="AX69" s="393">
        <v>16</v>
      </c>
      <c r="AY69" s="402"/>
      <c r="AZ69" s="393">
        <v>0</v>
      </c>
      <c r="BA69" s="403"/>
      <c r="BB69" s="404"/>
      <c r="BC69" s="402"/>
      <c r="BD69" s="393"/>
      <c r="BE69" s="402"/>
      <c r="BF69" s="393"/>
      <c r="BG69" s="402">
        <v>757863</v>
      </c>
      <c r="BH69" s="393"/>
      <c r="BI69" s="402">
        <v>2408784</v>
      </c>
      <c r="BJ69" s="393"/>
      <c r="BK69" s="402"/>
      <c r="BL69" s="393">
        <v>3189823</v>
      </c>
      <c r="BM69" s="403"/>
      <c r="BN69" s="394">
        <f t="shared" si="75"/>
        <v>0</v>
      </c>
      <c r="BO69" s="395">
        <f t="shared" si="76"/>
        <v>0</v>
      </c>
      <c r="BP69" s="396">
        <f t="shared" si="77"/>
        <v>0</v>
      </c>
      <c r="BQ69" s="395">
        <f t="shared" si="78"/>
        <v>0</v>
      </c>
      <c r="BR69" s="396">
        <f t="shared" si="79"/>
        <v>0</v>
      </c>
      <c r="BS69" s="395">
        <f t="shared" si="80"/>
        <v>133</v>
      </c>
      <c r="BT69" s="396">
        <f t="shared" si="81"/>
        <v>0</v>
      </c>
      <c r="BU69" s="395">
        <f t="shared" si="82"/>
        <v>483</v>
      </c>
      <c r="BV69" s="396">
        <f t="shared" si="83"/>
        <v>0</v>
      </c>
      <c r="BW69" s="395">
        <f t="shared" si="84"/>
        <v>0</v>
      </c>
      <c r="BX69" s="396">
        <f t="shared" si="85"/>
        <v>618</v>
      </c>
      <c r="BY69" s="395">
        <f t="shared" si="86"/>
        <v>0</v>
      </c>
      <c r="BZ69" s="394">
        <f t="shared" si="87"/>
        <v>0</v>
      </c>
      <c r="CA69" s="395">
        <f t="shared" si="88"/>
        <v>0</v>
      </c>
      <c r="CB69" s="396">
        <f t="shared" si="89"/>
        <v>0</v>
      </c>
      <c r="CC69" s="395">
        <f t="shared" si="90"/>
        <v>0</v>
      </c>
      <c r="CD69" s="396">
        <f t="shared" si="91"/>
        <v>0</v>
      </c>
      <c r="CE69" s="395">
        <f t="shared" si="92"/>
        <v>5698.2180451127815</v>
      </c>
      <c r="CF69" s="396">
        <f t="shared" si="93"/>
        <v>0</v>
      </c>
      <c r="CG69" s="395">
        <f t="shared" si="94"/>
        <v>4987.130434782609</v>
      </c>
      <c r="CH69" s="396">
        <f t="shared" si="95"/>
        <v>0</v>
      </c>
      <c r="CI69" s="395">
        <f t="shared" si="96"/>
        <v>0</v>
      </c>
      <c r="CJ69" s="396">
        <f t="shared" si="97"/>
        <v>5161.5258899676373</v>
      </c>
      <c r="CK69" s="395">
        <f t="shared" si="98"/>
        <v>0</v>
      </c>
      <c r="CL69" s="394">
        <f t="shared" si="99"/>
        <v>0</v>
      </c>
      <c r="CM69" s="395">
        <f t="shared" si="100"/>
        <v>0</v>
      </c>
      <c r="CN69" s="396">
        <f t="shared" si="101"/>
        <v>0</v>
      </c>
      <c r="CO69" s="395">
        <f t="shared" si="102"/>
        <v>0</v>
      </c>
      <c r="CP69" s="396">
        <f t="shared" si="103"/>
        <v>0</v>
      </c>
      <c r="CQ69" s="395">
        <f t="shared" si="104"/>
        <v>51283.962406015031</v>
      </c>
      <c r="CR69" s="396">
        <f t="shared" si="105"/>
        <v>0</v>
      </c>
      <c r="CS69" s="395">
        <f t="shared" si="106"/>
        <v>44884.17391304348</v>
      </c>
      <c r="CT69" s="396">
        <f t="shared" si="107"/>
        <v>0</v>
      </c>
      <c r="CU69" s="395">
        <f t="shared" si="108"/>
        <v>0</v>
      </c>
      <c r="CV69" s="396">
        <f t="shared" si="109"/>
        <v>46453.73300970874</v>
      </c>
      <c r="CW69" s="395">
        <f t="shared" si="110"/>
        <v>0</v>
      </c>
      <c r="CX69" s="396">
        <f t="shared" si="111"/>
        <v>46453.73300970874</v>
      </c>
      <c r="CY69" s="395">
        <f t="shared" si="112"/>
        <v>46184.130950678322</v>
      </c>
      <c r="CZ69" s="394">
        <f t="shared" si="113"/>
        <v>0</v>
      </c>
      <c r="DA69" s="395">
        <f t="shared" si="114"/>
        <v>0</v>
      </c>
      <c r="DB69" s="396">
        <f t="shared" si="115"/>
        <v>0</v>
      </c>
      <c r="DC69" s="395">
        <f t="shared" si="116"/>
        <v>0</v>
      </c>
      <c r="DD69" s="396">
        <f t="shared" si="117"/>
        <v>0</v>
      </c>
      <c r="DE69" s="395">
        <f t="shared" si="118"/>
        <v>13</v>
      </c>
      <c r="DF69" s="396">
        <f t="shared" si="119"/>
        <v>0</v>
      </c>
      <c r="DG69" s="395">
        <f t="shared" si="120"/>
        <v>51</v>
      </c>
      <c r="DH69" s="396">
        <f t="shared" si="121"/>
        <v>0</v>
      </c>
      <c r="DI69" s="395">
        <f t="shared" si="122"/>
        <v>0</v>
      </c>
      <c r="DJ69" s="396">
        <f t="shared" si="123"/>
        <v>65</v>
      </c>
      <c r="DK69" s="395">
        <f t="shared" si="124"/>
        <v>0</v>
      </c>
      <c r="DL69" s="396">
        <f t="shared" si="125"/>
        <v>65</v>
      </c>
      <c r="DM69" s="395">
        <f t="shared" si="126"/>
        <v>64</v>
      </c>
      <c r="DN69" s="394">
        <f t="shared" si="127"/>
        <v>0</v>
      </c>
      <c r="DO69" s="395">
        <f t="shared" si="128"/>
        <v>0</v>
      </c>
      <c r="DP69" s="396">
        <f t="shared" si="129"/>
        <v>0</v>
      </c>
      <c r="DQ69" s="395">
        <f t="shared" si="130"/>
        <v>0</v>
      </c>
      <c r="DR69" s="396">
        <f t="shared" si="131"/>
        <v>0</v>
      </c>
      <c r="DS69" s="395">
        <f t="shared" si="132"/>
        <v>666691.51127819542</v>
      </c>
      <c r="DT69" s="396">
        <f t="shared" si="133"/>
        <v>0</v>
      </c>
      <c r="DU69" s="395">
        <f t="shared" si="134"/>
        <v>2289092.8695652173</v>
      </c>
      <c r="DV69" s="396">
        <f t="shared" si="135"/>
        <v>0</v>
      </c>
      <c r="DW69" s="395">
        <f t="shared" si="136"/>
        <v>0</v>
      </c>
      <c r="DX69" s="396">
        <f t="shared" si="137"/>
        <v>3019492.6456310679</v>
      </c>
      <c r="DY69" s="395">
        <f t="shared" si="138"/>
        <v>0</v>
      </c>
      <c r="DZ69" s="396">
        <f t="shared" si="139"/>
        <v>3019492.6456310679</v>
      </c>
      <c r="EA69" s="395">
        <f t="shared" si="140"/>
        <v>2955784.3808434126</v>
      </c>
    </row>
    <row r="70" spans="1:131">
      <c r="A70" s="406" t="s">
        <v>29</v>
      </c>
      <c r="B70" s="399" t="s">
        <v>521</v>
      </c>
      <c r="C70" s="413"/>
      <c r="D70" s="407">
        <v>107549</v>
      </c>
      <c r="E70" s="407">
        <v>10</v>
      </c>
      <c r="F70" s="393"/>
      <c r="G70" s="402"/>
      <c r="H70" s="393"/>
      <c r="I70" s="402"/>
      <c r="J70" s="393"/>
      <c r="K70" s="402"/>
      <c r="L70" s="393"/>
      <c r="M70" s="402"/>
      <c r="N70" s="393"/>
      <c r="O70" s="402"/>
      <c r="P70" s="393"/>
      <c r="Q70" s="402"/>
      <c r="R70" s="393"/>
      <c r="S70" s="402"/>
      <c r="T70" s="393"/>
      <c r="U70" s="402"/>
      <c r="V70" s="393"/>
      <c r="W70" s="402"/>
      <c r="X70" s="393"/>
      <c r="Y70" s="402"/>
      <c r="Z70" s="393"/>
      <c r="AA70" s="402"/>
      <c r="AB70" s="393"/>
      <c r="AC70" s="402"/>
      <c r="AD70" s="393"/>
      <c r="AE70" s="402"/>
      <c r="AF70" s="393"/>
      <c r="AG70" s="402"/>
      <c r="AH70" s="393"/>
      <c r="AI70" s="402"/>
      <c r="AJ70" s="393"/>
      <c r="AK70" s="402"/>
      <c r="AL70" s="393"/>
      <c r="AM70" s="402"/>
      <c r="AN70" s="393"/>
      <c r="AO70" s="402"/>
      <c r="AP70" s="393"/>
      <c r="AQ70" s="402"/>
      <c r="AR70" s="393"/>
      <c r="AS70" s="402"/>
      <c r="AT70" s="393">
        <v>33</v>
      </c>
      <c r="AU70" s="402">
        <v>34</v>
      </c>
      <c r="AV70" s="393"/>
      <c r="AW70" s="402"/>
      <c r="AX70" s="393">
        <v>9</v>
      </c>
      <c r="AY70" s="402">
        <v>7</v>
      </c>
      <c r="AZ70" s="393"/>
      <c r="BA70" s="403"/>
      <c r="BB70" s="404"/>
      <c r="BC70" s="402"/>
      <c r="BD70" s="393"/>
      <c r="BE70" s="402"/>
      <c r="BF70" s="393"/>
      <c r="BG70" s="402"/>
      <c r="BH70" s="393"/>
      <c r="BI70" s="402"/>
      <c r="BJ70" s="393"/>
      <c r="BK70" s="402"/>
      <c r="BL70" s="393">
        <v>1832865</v>
      </c>
      <c r="BM70" s="403">
        <v>1719287</v>
      </c>
      <c r="BN70" s="394">
        <f t="shared" si="75"/>
        <v>0</v>
      </c>
      <c r="BO70" s="395">
        <f t="shared" si="76"/>
        <v>0</v>
      </c>
      <c r="BP70" s="396">
        <f t="shared" si="77"/>
        <v>0</v>
      </c>
      <c r="BQ70" s="395">
        <f t="shared" si="78"/>
        <v>0</v>
      </c>
      <c r="BR70" s="396">
        <f t="shared" si="79"/>
        <v>0</v>
      </c>
      <c r="BS70" s="395">
        <f t="shared" si="80"/>
        <v>0</v>
      </c>
      <c r="BT70" s="396">
        <f t="shared" si="81"/>
        <v>0</v>
      </c>
      <c r="BU70" s="395">
        <f t="shared" si="82"/>
        <v>0</v>
      </c>
      <c r="BV70" s="396">
        <f t="shared" si="83"/>
        <v>0</v>
      </c>
      <c r="BW70" s="395">
        <f t="shared" si="84"/>
        <v>0</v>
      </c>
      <c r="BX70" s="396">
        <f t="shared" si="85"/>
        <v>396</v>
      </c>
      <c r="BY70" s="395">
        <f t="shared" si="86"/>
        <v>383</v>
      </c>
      <c r="BZ70" s="394">
        <f t="shared" si="87"/>
        <v>0</v>
      </c>
      <c r="CA70" s="395">
        <f t="shared" si="88"/>
        <v>0</v>
      </c>
      <c r="CB70" s="396">
        <f t="shared" si="89"/>
        <v>0</v>
      </c>
      <c r="CC70" s="395">
        <f t="shared" si="90"/>
        <v>0</v>
      </c>
      <c r="CD70" s="396">
        <f t="shared" si="91"/>
        <v>0</v>
      </c>
      <c r="CE70" s="395">
        <f t="shared" si="92"/>
        <v>0</v>
      </c>
      <c r="CF70" s="396">
        <f t="shared" si="93"/>
        <v>0</v>
      </c>
      <c r="CG70" s="395">
        <f t="shared" si="94"/>
        <v>0</v>
      </c>
      <c r="CH70" s="396">
        <f t="shared" si="95"/>
        <v>0</v>
      </c>
      <c r="CI70" s="395">
        <f t="shared" si="96"/>
        <v>0</v>
      </c>
      <c r="CJ70" s="396">
        <f t="shared" si="97"/>
        <v>4628.44696969697</v>
      </c>
      <c r="CK70" s="395">
        <f t="shared" si="98"/>
        <v>4489</v>
      </c>
      <c r="CL70" s="394">
        <f t="shared" si="99"/>
        <v>0</v>
      </c>
      <c r="CM70" s="395">
        <f t="shared" si="100"/>
        <v>0</v>
      </c>
      <c r="CN70" s="396">
        <f t="shared" si="101"/>
        <v>0</v>
      </c>
      <c r="CO70" s="395">
        <f t="shared" si="102"/>
        <v>0</v>
      </c>
      <c r="CP70" s="396">
        <f t="shared" si="103"/>
        <v>0</v>
      </c>
      <c r="CQ70" s="395">
        <f t="shared" si="104"/>
        <v>0</v>
      </c>
      <c r="CR70" s="396">
        <f t="shared" si="105"/>
        <v>0</v>
      </c>
      <c r="CS70" s="395">
        <f t="shared" si="106"/>
        <v>0</v>
      </c>
      <c r="CT70" s="396">
        <f t="shared" si="107"/>
        <v>0</v>
      </c>
      <c r="CU70" s="395">
        <f t="shared" si="108"/>
        <v>0</v>
      </c>
      <c r="CV70" s="396">
        <f t="shared" si="109"/>
        <v>41656.022727272728</v>
      </c>
      <c r="CW70" s="395">
        <f t="shared" si="110"/>
        <v>40401</v>
      </c>
      <c r="CX70" s="396">
        <f t="shared" si="111"/>
        <v>41656.022727272728</v>
      </c>
      <c r="CY70" s="395">
        <f t="shared" si="112"/>
        <v>40401</v>
      </c>
      <c r="CZ70" s="394">
        <f t="shared" si="113"/>
        <v>0</v>
      </c>
      <c r="DA70" s="395">
        <f t="shared" si="114"/>
        <v>0</v>
      </c>
      <c r="DB70" s="396">
        <f t="shared" si="115"/>
        <v>0</v>
      </c>
      <c r="DC70" s="395">
        <f t="shared" si="116"/>
        <v>0</v>
      </c>
      <c r="DD70" s="396">
        <f t="shared" si="117"/>
        <v>0</v>
      </c>
      <c r="DE70" s="395">
        <f t="shared" si="118"/>
        <v>0</v>
      </c>
      <c r="DF70" s="396">
        <f t="shared" si="119"/>
        <v>0</v>
      </c>
      <c r="DG70" s="395">
        <f t="shared" si="120"/>
        <v>0</v>
      </c>
      <c r="DH70" s="396">
        <f t="shared" si="121"/>
        <v>0</v>
      </c>
      <c r="DI70" s="395">
        <f t="shared" si="122"/>
        <v>0</v>
      </c>
      <c r="DJ70" s="396">
        <f t="shared" si="123"/>
        <v>42</v>
      </c>
      <c r="DK70" s="395">
        <f t="shared" si="124"/>
        <v>41</v>
      </c>
      <c r="DL70" s="396">
        <f t="shared" si="125"/>
        <v>42</v>
      </c>
      <c r="DM70" s="395">
        <f t="shared" si="126"/>
        <v>41</v>
      </c>
      <c r="DN70" s="394">
        <f t="shared" si="127"/>
        <v>0</v>
      </c>
      <c r="DO70" s="395">
        <f t="shared" si="128"/>
        <v>0</v>
      </c>
      <c r="DP70" s="396">
        <f t="shared" si="129"/>
        <v>0</v>
      </c>
      <c r="DQ70" s="395">
        <f t="shared" si="130"/>
        <v>0</v>
      </c>
      <c r="DR70" s="396">
        <f t="shared" si="131"/>
        <v>0</v>
      </c>
      <c r="DS70" s="395">
        <f t="shared" si="132"/>
        <v>0</v>
      </c>
      <c r="DT70" s="396">
        <f t="shared" si="133"/>
        <v>0</v>
      </c>
      <c r="DU70" s="395">
        <f t="shared" si="134"/>
        <v>0</v>
      </c>
      <c r="DV70" s="396">
        <f t="shared" si="135"/>
        <v>0</v>
      </c>
      <c r="DW70" s="395">
        <f t="shared" si="136"/>
        <v>0</v>
      </c>
      <c r="DX70" s="396">
        <f t="shared" si="137"/>
        <v>1749552.9545454546</v>
      </c>
      <c r="DY70" s="395">
        <f t="shared" si="138"/>
        <v>1656441</v>
      </c>
      <c r="DZ70" s="396">
        <f t="shared" si="139"/>
        <v>1749552.9545454546</v>
      </c>
      <c r="EA70" s="395">
        <f t="shared" si="140"/>
        <v>1656441</v>
      </c>
    </row>
    <row r="71" spans="1:131">
      <c r="A71" s="406" t="s">
        <v>29</v>
      </c>
      <c r="B71" s="399" t="s">
        <v>522</v>
      </c>
      <c r="C71" s="413"/>
      <c r="D71" s="407">
        <v>107619</v>
      </c>
      <c r="E71" s="407">
        <v>10</v>
      </c>
      <c r="F71" s="393"/>
      <c r="G71" s="402"/>
      <c r="H71" s="393"/>
      <c r="I71" s="402"/>
      <c r="J71" s="393"/>
      <c r="K71" s="402"/>
      <c r="L71" s="393"/>
      <c r="M71" s="402"/>
      <c r="N71" s="393"/>
      <c r="O71" s="402"/>
      <c r="P71" s="393"/>
      <c r="Q71" s="402"/>
      <c r="R71" s="393"/>
      <c r="S71" s="402"/>
      <c r="T71" s="393"/>
      <c r="U71" s="402"/>
      <c r="V71" s="393"/>
      <c r="W71" s="402"/>
      <c r="X71" s="393"/>
      <c r="Y71" s="402"/>
      <c r="Z71" s="393"/>
      <c r="AA71" s="402"/>
      <c r="AB71" s="393"/>
      <c r="AC71" s="402"/>
      <c r="AD71" s="393"/>
      <c r="AE71" s="402"/>
      <c r="AF71" s="393"/>
      <c r="AG71" s="402"/>
      <c r="AH71" s="393"/>
      <c r="AI71" s="402"/>
      <c r="AJ71" s="393"/>
      <c r="AK71" s="402"/>
      <c r="AL71" s="393"/>
      <c r="AM71" s="402"/>
      <c r="AN71" s="393"/>
      <c r="AO71" s="402"/>
      <c r="AP71" s="393"/>
      <c r="AQ71" s="402"/>
      <c r="AR71" s="393"/>
      <c r="AS71" s="402"/>
      <c r="AT71" s="393">
        <v>61</v>
      </c>
      <c r="AU71" s="402">
        <v>60</v>
      </c>
      <c r="AV71" s="393">
        <v>0</v>
      </c>
      <c r="AW71" s="402"/>
      <c r="AX71" s="393">
        <v>6</v>
      </c>
      <c r="AY71" s="402">
        <v>5</v>
      </c>
      <c r="AZ71" s="393">
        <v>3</v>
      </c>
      <c r="BA71" s="403">
        <v>3</v>
      </c>
      <c r="BB71" s="404"/>
      <c r="BC71" s="402"/>
      <c r="BD71" s="393"/>
      <c r="BE71" s="402"/>
      <c r="BF71" s="393"/>
      <c r="BG71" s="402"/>
      <c r="BH71" s="393"/>
      <c r="BI71" s="402"/>
      <c r="BJ71" s="393"/>
      <c r="BK71" s="402"/>
      <c r="BL71" s="393">
        <v>2786400</v>
      </c>
      <c r="BM71" s="403">
        <v>2756812</v>
      </c>
      <c r="BN71" s="394">
        <f t="shared" si="75"/>
        <v>0</v>
      </c>
      <c r="BO71" s="395">
        <f t="shared" si="76"/>
        <v>0</v>
      </c>
      <c r="BP71" s="396">
        <f t="shared" si="77"/>
        <v>0</v>
      </c>
      <c r="BQ71" s="395">
        <f t="shared" si="78"/>
        <v>0</v>
      </c>
      <c r="BR71" s="396">
        <f t="shared" si="79"/>
        <v>0</v>
      </c>
      <c r="BS71" s="395">
        <f t="shared" si="80"/>
        <v>0</v>
      </c>
      <c r="BT71" s="396">
        <f t="shared" si="81"/>
        <v>0</v>
      </c>
      <c r="BU71" s="395">
        <f t="shared" si="82"/>
        <v>0</v>
      </c>
      <c r="BV71" s="396">
        <f t="shared" si="83"/>
        <v>0</v>
      </c>
      <c r="BW71" s="395">
        <f t="shared" si="84"/>
        <v>0</v>
      </c>
      <c r="BX71" s="396">
        <f t="shared" si="85"/>
        <v>651</v>
      </c>
      <c r="BY71" s="395">
        <f t="shared" si="86"/>
        <v>631</v>
      </c>
      <c r="BZ71" s="394">
        <f t="shared" si="87"/>
        <v>0</v>
      </c>
      <c r="CA71" s="395">
        <f t="shared" si="88"/>
        <v>0</v>
      </c>
      <c r="CB71" s="396">
        <f t="shared" si="89"/>
        <v>0</v>
      </c>
      <c r="CC71" s="395">
        <f t="shared" si="90"/>
        <v>0</v>
      </c>
      <c r="CD71" s="396">
        <f t="shared" si="91"/>
        <v>0</v>
      </c>
      <c r="CE71" s="395">
        <f t="shared" si="92"/>
        <v>0</v>
      </c>
      <c r="CF71" s="396">
        <f t="shared" si="93"/>
        <v>0</v>
      </c>
      <c r="CG71" s="395">
        <f t="shared" si="94"/>
        <v>0</v>
      </c>
      <c r="CH71" s="396">
        <f t="shared" si="95"/>
        <v>0</v>
      </c>
      <c r="CI71" s="395">
        <f t="shared" si="96"/>
        <v>0</v>
      </c>
      <c r="CJ71" s="396">
        <f t="shared" si="97"/>
        <v>4280.1843317972352</v>
      </c>
      <c r="CK71" s="395">
        <f t="shared" si="98"/>
        <v>4368.9572107765453</v>
      </c>
      <c r="CL71" s="394">
        <f t="shared" si="99"/>
        <v>0</v>
      </c>
      <c r="CM71" s="395">
        <f t="shared" si="100"/>
        <v>0</v>
      </c>
      <c r="CN71" s="396">
        <f t="shared" si="101"/>
        <v>0</v>
      </c>
      <c r="CO71" s="395">
        <f t="shared" si="102"/>
        <v>0</v>
      </c>
      <c r="CP71" s="396">
        <f t="shared" si="103"/>
        <v>0</v>
      </c>
      <c r="CQ71" s="395">
        <f t="shared" si="104"/>
        <v>0</v>
      </c>
      <c r="CR71" s="396">
        <f t="shared" si="105"/>
        <v>0</v>
      </c>
      <c r="CS71" s="395">
        <f t="shared" si="106"/>
        <v>0</v>
      </c>
      <c r="CT71" s="396">
        <f t="shared" si="107"/>
        <v>0</v>
      </c>
      <c r="CU71" s="395">
        <f t="shared" si="108"/>
        <v>0</v>
      </c>
      <c r="CV71" s="396">
        <f t="shared" si="109"/>
        <v>38521.65898617512</v>
      </c>
      <c r="CW71" s="395">
        <f t="shared" si="110"/>
        <v>39320.614896988904</v>
      </c>
      <c r="CX71" s="396">
        <f t="shared" si="111"/>
        <v>38521.65898617512</v>
      </c>
      <c r="CY71" s="395">
        <f t="shared" si="112"/>
        <v>39320.614896988904</v>
      </c>
      <c r="CZ71" s="394">
        <f t="shared" si="113"/>
        <v>0</v>
      </c>
      <c r="DA71" s="395">
        <f t="shared" si="114"/>
        <v>0</v>
      </c>
      <c r="DB71" s="396">
        <f t="shared" si="115"/>
        <v>0</v>
      </c>
      <c r="DC71" s="395">
        <f t="shared" si="116"/>
        <v>0</v>
      </c>
      <c r="DD71" s="396">
        <f t="shared" si="117"/>
        <v>0</v>
      </c>
      <c r="DE71" s="395">
        <f t="shared" si="118"/>
        <v>0</v>
      </c>
      <c r="DF71" s="396">
        <f t="shared" si="119"/>
        <v>0</v>
      </c>
      <c r="DG71" s="395">
        <f t="shared" si="120"/>
        <v>0</v>
      </c>
      <c r="DH71" s="396">
        <f t="shared" si="121"/>
        <v>0</v>
      </c>
      <c r="DI71" s="395">
        <f t="shared" si="122"/>
        <v>0</v>
      </c>
      <c r="DJ71" s="396">
        <f t="shared" si="123"/>
        <v>70</v>
      </c>
      <c r="DK71" s="395">
        <f t="shared" si="124"/>
        <v>68</v>
      </c>
      <c r="DL71" s="396">
        <f t="shared" si="125"/>
        <v>70</v>
      </c>
      <c r="DM71" s="395">
        <f t="shared" si="126"/>
        <v>68</v>
      </c>
      <c r="DN71" s="394">
        <f t="shared" si="127"/>
        <v>0</v>
      </c>
      <c r="DO71" s="395">
        <f t="shared" si="128"/>
        <v>0</v>
      </c>
      <c r="DP71" s="396">
        <f t="shared" si="129"/>
        <v>0</v>
      </c>
      <c r="DQ71" s="395">
        <f t="shared" si="130"/>
        <v>0</v>
      </c>
      <c r="DR71" s="396">
        <f t="shared" si="131"/>
        <v>0</v>
      </c>
      <c r="DS71" s="395">
        <f t="shared" si="132"/>
        <v>0</v>
      </c>
      <c r="DT71" s="396">
        <f t="shared" si="133"/>
        <v>0</v>
      </c>
      <c r="DU71" s="395">
        <f t="shared" si="134"/>
        <v>0</v>
      </c>
      <c r="DV71" s="396">
        <f t="shared" si="135"/>
        <v>0</v>
      </c>
      <c r="DW71" s="395">
        <f t="shared" si="136"/>
        <v>0</v>
      </c>
      <c r="DX71" s="396">
        <f t="shared" si="137"/>
        <v>2696516.1290322584</v>
      </c>
      <c r="DY71" s="395">
        <f t="shared" si="138"/>
        <v>2673801.8129952457</v>
      </c>
      <c r="DZ71" s="396">
        <f t="shared" si="139"/>
        <v>2696516.1290322584</v>
      </c>
      <c r="EA71" s="395">
        <f t="shared" si="140"/>
        <v>2673801.8129952457</v>
      </c>
    </row>
    <row r="72" spans="1:131">
      <c r="A72" s="406" t="s">
        <v>29</v>
      </c>
      <c r="B72" s="399" t="s">
        <v>523</v>
      </c>
      <c r="C72" s="413"/>
      <c r="D72" s="407">
        <v>107743</v>
      </c>
      <c r="E72" s="407">
        <v>10</v>
      </c>
      <c r="F72" s="393"/>
      <c r="G72" s="402"/>
      <c r="H72" s="393"/>
      <c r="I72" s="402"/>
      <c r="J72" s="393"/>
      <c r="K72" s="402"/>
      <c r="L72" s="393"/>
      <c r="M72" s="402"/>
      <c r="N72" s="393"/>
      <c r="O72" s="402"/>
      <c r="P72" s="393"/>
      <c r="Q72" s="402"/>
      <c r="R72" s="393"/>
      <c r="S72" s="402"/>
      <c r="T72" s="393"/>
      <c r="U72" s="402"/>
      <c r="V72" s="393"/>
      <c r="W72" s="402"/>
      <c r="X72" s="393"/>
      <c r="Y72" s="402"/>
      <c r="Z72" s="393"/>
      <c r="AA72" s="402"/>
      <c r="AB72" s="393"/>
      <c r="AC72" s="402"/>
      <c r="AD72" s="393"/>
      <c r="AE72" s="402"/>
      <c r="AF72" s="393"/>
      <c r="AG72" s="402"/>
      <c r="AH72" s="393"/>
      <c r="AI72" s="402"/>
      <c r="AJ72" s="393"/>
      <c r="AK72" s="402"/>
      <c r="AL72" s="393"/>
      <c r="AM72" s="402"/>
      <c r="AN72" s="393"/>
      <c r="AO72" s="402"/>
      <c r="AP72" s="393"/>
      <c r="AQ72" s="402"/>
      <c r="AR72" s="393"/>
      <c r="AS72" s="402"/>
      <c r="AT72" s="393">
        <v>18</v>
      </c>
      <c r="AU72" s="402">
        <v>17</v>
      </c>
      <c r="AV72" s="393">
        <v>1</v>
      </c>
      <c r="AW72" s="402">
        <v>2</v>
      </c>
      <c r="AX72" s="393">
        <v>2</v>
      </c>
      <c r="AY72" s="402">
        <v>3</v>
      </c>
      <c r="AZ72" s="393"/>
      <c r="BA72" s="403">
        <v>1</v>
      </c>
      <c r="BB72" s="404"/>
      <c r="BC72" s="402"/>
      <c r="BD72" s="393"/>
      <c r="BE72" s="402"/>
      <c r="BF72" s="393"/>
      <c r="BG72" s="402"/>
      <c r="BH72" s="393"/>
      <c r="BI72" s="402"/>
      <c r="BJ72" s="393"/>
      <c r="BK72" s="402"/>
      <c r="BL72" s="393">
        <v>986580</v>
      </c>
      <c r="BM72" s="403">
        <v>1049257</v>
      </c>
      <c r="BN72" s="394">
        <f t="shared" si="75"/>
        <v>0</v>
      </c>
      <c r="BO72" s="395">
        <f t="shared" si="76"/>
        <v>0</v>
      </c>
      <c r="BP72" s="396">
        <f t="shared" si="77"/>
        <v>0</v>
      </c>
      <c r="BQ72" s="395">
        <f t="shared" si="78"/>
        <v>0</v>
      </c>
      <c r="BR72" s="396">
        <f t="shared" si="79"/>
        <v>0</v>
      </c>
      <c r="BS72" s="395">
        <f t="shared" si="80"/>
        <v>0</v>
      </c>
      <c r="BT72" s="396">
        <f t="shared" si="81"/>
        <v>0</v>
      </c>
      <c r="BU72" s="395">
        <f t="shared" si="82"/>
        <v>0</v>
      </c>
      <c r="BV72" s="396">
        <f t="shared" si="83"/>
        <v>0</v>
      </c>
      <c r="BW72" s="395">
        <f t="shared" si="84"/>
        <v>0</v>
      </c>
      <c r="BX72" s="396">
        <f t="shared" si="85"/>
        <v>194</v>
      </c>
      <c r="BY72" s="395">
        <f t="shared" si="86"/>
        <v>218</v>
      </c>
      <c r="BZ72" s="394">
        <f t="shared" si="87"/>
        <v>0</v>
      </c>
      <c r="CA72" s="395">
        <f t="shared" si="88"/>
        <v>0</v>
      </c>
      <c r="CB72" s="396">
        <f t="shared" si="89"/>
        <v>0</v>
      </c>
      <c r="CC72" s="395">
        <f t="shared" si="90"/>
        <v>0</v>
      </c>
      <c r="CD72" s="396">
        <f t="shared" si="91"/>
        <v>0</v>
      </c>
      <c r="CE72" s="395">
        <f t="shared" si="92"/>
        <v>0</v>
      </c>
      <c r="CF72" s="396">
        <f t="shared" si="93"/>
        <v>0</v>
      </c>
      <c r="CG72" s="395">
        <f t="shared" si="94"/>
        <v>0</v>
      </c>
      <c r="CH72" s="396">
        <f t="shared" si="95"/>
        <v>0</v>
      </c>
      <c r="CI72" s="395">
        <f t="shared" si="96"/>
        <v>0</v>
      </c>
      <c r="CJ72" s="396">
        <f t="shared" si="97"/>
        <v>5085.4639175257735</v>
      </c>
      <c r="CK72" s="395">
        <f t="shared" si="98"/>
        <v>4813.1055045871562</v>
      </c>
      <c r="CL72" s="394">
        <f t="shared" si="99"/>
        <v>0</v>
      </c>
      <c r="CM72" s="395">
        <f t="shared" si="100"/>
        <v>0</v>
      </c>
      <c r="CN72" s="396">
        <f t="shared" si="101"/>
        <v>0</v>
      </c>
      <c r="CO72" s="395">
        <f t="shared" si="102"/>
        <v>0</v>
      </c>
      <c r="CP72" s="396">
        <f t="shared" si="103"/>
        <v>0</v>
      </c>
      <c r="CQ72" s="395">
        <f t="shared" si="104"/>
        <v>0</v>
      </c>
      <c r="CR72" s="396">
        <f t="shared" si="105"/>
        <v>0</v>
      </c>
      <c r="CS72" s="395">
        <f t="shared" si="106"/>
        <v>0</v>
      </c>
      <c r="CT72" s="396">
        <f t="shared" si="107"/>
        <v>0</v>
      </c>
      <c r="CU72" s="395">
        <f t="shared" si="108"/>
        <v>0</v>
      </c>
      <c r="CV72" s="396">
        <f t="shared" si="109"/>
        <v>45769.175257731964</v>
      </c>
      <c r="CW72" s="395">
        <f t="shared" si="110"/>
        <v>43317.949541284404</v>
      </c>
      <c r="CX72" s="396">
        <f t="shared" si="111"/>
        <v>45769.175257731964</v>
      </c>
      <c r="CY72" s="395">
        <f t="shared" si="112"/>
        <v>43317.949541284404</v>
      </c>
      <c r="CZ72" s="394">
        <f t="shared" si="113"/>
        <v>0</v>
      </c>
      <c r="DA72" s="395">
        <f t="shared" si="114"/>
        <v>0</v>
      </c>
      <c r="DB72" s="396">
        <f t="shared" si="115"/>
        <v>0</v>
      </c>
      <c r="DC72" s="395">
        <f t="shared" si="116"/>
        <v>0</v>
      </c>
      <c r="DD72" s="396">
        <f t="shared" si="117"/>
        <v>0</v>
      </c>
      <c r="DE72" s="395">
        <f t="shared" si="118"/>
        <v>0</v>
      </c>
      <c r="DF72" s="396">
        <f t="shared" si="119"/>
        <v>0</v>
      </c>
      <c r="DG72" s="395">
        <f t="shared" si="120"/>
        <v>0</v>
      </c>
      <c r="DH72" s="396">
        <f t="shared" si="121"/>
        <v>0</v>
      </c>
      <c r="DI72" s="395">
        <f t="shared" si="122"/>
        <v>0</v>
      </c>
      <c r="DJ72" s="396">
        <f t="shared" si="123"/>
        <v>21</v>
      </c>
      <c r="DK72" s="395">
        <f t="shared" si="124"/>
        <v>23</v>
      </c>
      <c r="DL72" s="396">
        <f t="shared" si="125"/>
        <v>21</v>
      </c>
      <c r="DM72" s="395">
        <f t="shared" si="126"/>
        <v>23</v>
      </c>
      <c r="DN72" s="394">
        <f t="shared" si="127"/>
        <v>0</v>
      </c>
      <c r="DO72" s="395">
        <f t="shared" si="128"/>
        <v>0</v>
      </c>
      <c r="DP72" s="396">
        <f t="shared" si="129"/>
        <v>0</v>
      </c>
      <c r="DQ72" s="395">
        <f t="shared" si="130"/>
        <v>0</v>
      </c>
      <c r="DR72" s="396">
        <f t="shared" si="131"/>
        <v>0</v>
      </c>
      <c r="DS72" s="395">
        <f t="shared" si="132"/>
        <v>0</v>
      </c>
      <c r="DT72" s="396">
        <f t="shared" si="133"/>
        <v>0</v>
      </c>
      <c r="DU72" s="395">
        <f t="shared" si="134"/>
        <v>0</v>
      </c>
      <c r="DV72" s="396">
        <f t="shared" si="135"/>
        <v>0</v>
      </c>
      <c r="DW72" s="395">
        <f t="shared" si="136"/>
        <v>0</v>
      </c>
      <c r="DX72" s="396">
        <f t="shared" si="137"/>
        <v>961152.68041237129</v>
      </c>
      <c r="DY72" s="395">
        <f t="shared" si="138"/>
        <v>996312.83944954129</v>
      </c>
      <c r="DZ72" s="396">
        <f t="shared" si="139"/>
        <v>961152.68041237129</v>
      </c>
      <c r="EA72" s="395">
        <f t="shared" si="140"/>
        <v>996312.83944954129</v>
      </c>
    </row>
    <row r="73" spans="1:131">
      <c r="A73" s="406" t="s">
        <v>29</v>
      </c>
      <c r="B73" s="399" t="s">
        <v>524</v>
      </c>
      <c r="C73" s="413"/>
      <c r="D73" s="407">
        <v>107974</v>
      </c>
      <c r="E73" s="407">
        <v>10</v>
      </c>
      <c r="F73" s="393">
        <v>12</v>
      </c>
      <c r="G73" s="402">
        <v>11</v>
      </c>
      <c r="H73" s="393"/>
      <c r="I73" s="402"/>
      <c r="J73" s="393"/>
      <c r="K73" s="402"/>
      <c r="L73" s="393">
        <v>5</v>
      </c>
      <c r="M73" s="402">
        <v>5</v>
      </c>
      <c r="N73" s="393">
        <v>1</v>
      </c>
      <c r="O73" s="402">
        <v>1</v>
      </c>
      <c r="P73" s="393"/>
      <c r="Q73" s="402"/>
      <c r="R73" s="393"/>
      <c r="S73" s="402"/>
      <c r="T73" s="393">
        <v>2</v>
      </c>
      <c r="U73" s="402">
        <v>2</v>
      </c>
      <c r="V73" s="393">
        <v>5</v>
      </c>
      <c r="W73" s="402">
        <v>6</v>
      </c>
      <c r="X73" s="393"/>
      <c r="Y73" s="402"/>
      <c r="Z73" s="393"/>
      <c r="AA73" s="402"/>
      <c r="AB73" s="393">
        <v>5</v>
      </c>
      <c r="AC73" s="402">
        <v>5</v>
      </c>
      <c r="AD73" s="393">
        <v>15</v>
      </c>
      <c r="AE73" s="402">
        <v>21</v>
      </c>
      <c r="AF73" s="393"/>
      <c r="AG73" s="402"/>
      <c r="AH73" s="393"/>
      <c r="AI73" s="402"/>
      <c r="AJ73" s="393">
        <v>7</v>
      </c>
      <c r="AK73" s="402">
        <v>8</v>
      </c>
      <c r="AL73" s="393"/>
      <c r="AM73" s="402"/>
      <c r="AN73" s="393"/>
      <c r="AO73" s="402"/>
      <c r="AP73" s="393"/>
      <c r="AQ73" s="402"/>
      <c r="AR73" s="393"/>
      <c r="AS73" s="402"/>
      <c r="AT73" s="393"/>
      <c r="AU73" s="402"/>
      <c r="AV73" s="393"/>
      <c r="AW73" s="402"/>
      <c r="AX73" s="393"/>
      <c r="AY73" s="402"/>
      <c r="AZ73" s="393"/>
      <c r="BA73" s="403"/>
      <c r="BB73" s="404">
        <v>834458</v>
      </c>
      <c r="BC73" s="402">
        <v>939693</v>
      </c>
      <c r="BD73" s="393">
        <v>131640</v>
      </c>
      <c r="BE73" s="402">
        <v>130796</v>
      </c>
      <c r="BF73" s="393">
        <v>423713</v>
      </c>
      <c r="BG73" s="402">
        <v>491578</v>
      </c>
      <c r="BH73" s="393">
        <v>824501</v>
      </c>
      <c r="BI73" s="402">
        <v>1173137</v>
      </c>
      <c r="BJ73" s="393"/>
      <c r="BK73" s="402"/>
      <c r="BL73" s="393"/>
      <c r="BM73" s="403"/>
      <c r="BN73" s="394">
        <f t="shared" ref="BN73:BN136" si="141">((F73*9)+(H73*10)+(J73*11)+(L73*12))</f>
        <v>168</v>
      </c>
      <c r="BO73" s="395">
        <f t="shared" ref="BO73:BO136" si="142">((G73*9)+(I73*10)+(K73*11)+(M73*12))</f>
        <v>159</v>
      </c>
      <c r="BP73" s="396">
        <f t="shared" ref="BP73:BP136" si="143">((N73*9)+(P73*10)+(R73*11)+(T73*12))</f>
        <v>33</v>
      </c>
      <c r="BQ73" s="395">
        <f t="shared" ref="BQ73:BQ136" si="144">((O73*9)+(Q73*10)+(S73*11)+(U73*12))</f>
        <v>33</v>
      </c>
      <c r="BR73" s="396">
        <f t="shared" ref="BR73:BR136" si="145">((V73*9)+(X73*10)+(Z73*11)+(AB73*12))</f>
        <v>105</v>
      </c>
      <c r="BS73" s="395">
        <f t="shared" ref="BS73:BS136" si="146">((W73*9)+(Y73*10)+(AA73*11)+(AC73*12))</f>
        <v>114</v>
      </c>
      <c r="BT73" s="396">
        <f t="shared" ref="BT73:BT136" si="147">((AD73*9)+(AF73*10)+(AH73*11)+(AJ73*12))</f>
        <v>219</v>
      </c>
      <c r="BU73" s="395">
        <f t="shared" ref="BU73:BU136" si="148">((AE73*9)+(AG73*10)+(AI73*11)+(AK73*12))</f>
        <v>285</v>
      </c>
      <c r="BV73" s="396">
        <f t="shared" ref="BV73:BV136" si="149">((AL73*9)+(AN73*10)+(AP73*11)+(AR73*12))</f>
        <v>0</v>
      </c>
      <c r="BW73" s="395">
        <f t="shared" ref="BW73:BW136" si="150">((AM73*9)+(AO73*10)+(AQ73*11)+(AS73*12))</f>
        <v>0</v>
      </c>
      <c r="BX73" s="396">
        <f t="shared" ref="BX73:BX136" si="151">((AT73*9)+(AV73*10)+(AX73*11)+(AZ73*12))</f>
        <v>0</v>
      </c>
      <c r="BY73" s="395">
        <f t="shared" ref="BY73:BY136" si="152">((AU73*9)+(AW73*10)+(AY73*11)+(BA73*12))</f>
        <v>0</v>
      </c>
      <c r="BZ73" s="394">
        <f t="shared" ref="BZ73:BZ136" si="153">IF(BN73&gt;0,BB73/BN73,)</f>
        <v>4967.0119047619046</v>
      </c>
      <c r="CA73" s="395">
        <f t="shared" ref="CA73:CA136" si="154">IF(BO73&gt;0,BC73/BO73,)</f>
        <v>5910.0188679245284</v>
      </c>
      <c r="CB73" s="396">
        <f t="shared" ref="CB73:CB136" si="155">IF(BP73&gt;0,BD73/BP73,)</f>
        <v>3989.090909090909</v>
      </c>
      <c r="CC73" s="395">
        <f t="shared" ref="CC73:CC136" si="156">IF(BQ73&gt;0,BE73/BQ73,)</f>
        <v>3963.5151515151515</v>
      </c>
      <c r="CD73" s="396">
        <f t="shared" ref="CD73:CD136" si="157">IF(BR73&gt;0,BF73/BR73,)</f>
        <v>4035.361904761905</v>
      </c>
      <c r="CE73" s="395">
        <f t="shared" ref="CE73:CE136" si="158">IF(BS73&gt;0,BG73/BS73,)</f>
        <v>4312.0877192982452</v>
      </c>
      <c r="CF73" s="396">
        <f t="shared" ref="CF73:CF136" si="159">IF(BT73&gt;0,BH73/BT73,)</f>
        <v>3764.8447488584475</v>
      </c>
      <c r="CG73" s="395">
        <f t="shared" ref="CG73:CG136" si="160">IF(BU73&gt;0,BI73/BU73,)</f>
        <v>4116.2701754385962</v>
      </c>
      <c r="CH73" s="396">
        <f t="shared" ref="CH73:CH136" si="161">IF(BV73&gt;0,BJ73/BV73,)</f>
        <v>0</v>
      </c>
      <c r="CI73" s="395">
        <f t="shared" ref="CI73:CI136" si="162">IF(BW73&gt;0,BK73/BW73,)</f>
        <v>0</v>
      </c>
      <c r="CJ73" s="396">
        <f t="shared" ref="CJ73:CJ136" si="163">IF(BX73&gt;0,BL73/BX73,)</f>
        <v>0</v>
      </c>
      <c r="CK73" s="395">
        <f t="shared" ref="CK73:CK136" si="164">IF(BY73&gt;0,BM73/BY73,)</f>
        <v>0</v>
      </c>
      <c r="CL73" s="394">
        <f t="shared" ref="CL73:CL136" si="165">+BZ73*9</f>
        <v>44703.107142857145</v>
      </c>
      <c r="CM73" s="395">
        <f t="shared" ref="CM73:CM136" si="166">+CA73*9</f>
        <v>53190.169811320753</v>
      </c>
      <c r="CN73" s="396">
        <f t="shared" ref="CN73:CN136" si="167">+CB73*9</f>
        <v>35901.818181818184</v>
      </c>
      <c r="CO73" s="395">
        <f t="shared" ref="CO73:CO136" si="168">+CC73*9</f>
        <v>35671.63636363636</v>
      </c>
      <c r="CP73" s="396">
        <f t="shared" ref="CP73:CP136" si="169">+CD73*9</f>
        <v>36318.257142857146</v>
      </c>
      <c r="CQ73" s="395">
        <f t="shared" ref="CQ73:CQ136" si="170">+CE73*9</f>
        <v>38808.789473684206</v>
      </c>
      <c r="CR73" s="396">
        <f t="shared" ref="CR73:CR136" si="171">+CF73*9</f>
        <v>33883.602739726026</v>
      </c>
      <c r="CS73" s="395">
        <f t="shared" ref="CS73:CS136" si="172">+CG73*9</f>
        <v>37046.431578947362</v>
      </c>
      <c r="CT73" s="396">
        <f t="shared" ref="CT73:CT136" si="173">+CH73*9</f>
        <v>0</v>
      </c>
      <c r="CU73" s="395">
        <f t="shared" ref="CU73:CU136" si="174">+CI73*9</f>
        <v>0</v>
      </c>
      <c r="CV73" s="396">
        <f t="shared" ref="CV73:CV136" si="175">+CJ73*9</f>
        <v>0</v>
      </c>
      <c r="CW73" s="395">
        <f t="shared" ref="CW73:CW136" si="176">+CK73*9</f>
        <v>0</v>
      </c>
      <c r="CX73" s="396">
        <f t="shared" ref="CX73:CX136" si="177">IF(DL73&gt;0,((CL73*CZ73)+(CN73*DB73)+(CP73*DD73)+(CR73*DF73)+(CT73*DH73)+(CV73*DJ73))/DL73,)</f>
        <v>38005.386686087884</v>
      </c>
      <c r="CY73" s="395">
        <f t="shared" ref="CY73:CY136" si="178">IF(DM73&gt;0,((CM73*DA73)+(CO73*DC73)+(CQ73*DE73)+(CS73*DG73)+(CU73*DI73)+(CW73*DK73))/DM73,)</f>
        <v>41683.064848678659</v>
      </c>
      <c r="CZ73" s="394">
        <f t="shared" ref="CZ73:CZ136" si="179">+F73+H73+J73+L73</f>
        <v>17</v>
      </c>
      <c r="DA73" s="395">
        <f t="shared" ref="DA73:DA136" si="180">+G73+I73+K73+M73</f>
        <v>16</v>
      </c>
      <c r="DB73" s="396">
        <f t="shared" ref="DB73:DB136" si="181">+N73+P73+R73+T73</f>
        <v>3</v>
      </c>
      <c r="DC73" s="395">
        <f t="shared" ref="DC73:DC136" si="182">+O73+Q73+S73+U73</f>
        <v>3</v>
      </c>
      <c r="DD73" s="396">
        <f t="shared" ref="DD73:DD136" si="183">+V73+X73+Z73+AB73</f>
        <v>10</v>
      </c>
      <c r="DE73" s="395">
        <f t="shared" ref="DE73:DE136" si="184">+W73+Y73+AA73+AC73</f>
        <v>11</v>
      </c>
      <c r="DF73" s="396">
        <f t="shared" ref="DF73:DF136" si="185">+AD73+AF73+AH73+AJ73</f>
        <v>22</v>
      </c>
      <c r="DG73" s="395">
        <f t="shared" ref="DG73:DG136" si="186">+AE73+AG73+AI73+AK73</f>
        <v>29</v>
      </c>
      <c r="DH73" s="396">
        <f t="shared" ref="DH73:DH136" si="187">+AL73+AN73+AP73+AR73</f>
        <v>0</v>
      </c>
      <c r="DI73" s="395">
        <f t="shared" ref="DI73:DI136" si="188">+AM73+AO73+AQ73+AS73</f>
        <v>0</v>
      </c>
      <c r="DJ73" s="396">
        <f t="shared" ref="DJ73:DJ136" si="189">+AT73+AV73+AX73+AZ73</f>
        <v>0</v>
      </c>
      <c r="DK73" s="395">
        <f t="shared" ref="DK73:DK136" si="190">+AU73+AW73+AY73+BA73</f>
        <v>0</v>
      </c>
      <c r="DL73" s="396">
        <f t="shared" ref="DL73:DL136" si="191">+CZ73+DB73+DD73+DF73+DH73+DJ73</f>
        <v>52</v>
      </c>
      <c r="DM73" s="395">
        <f t="shared" ref="DM73:DM136" si="192">+DA73+DC73+DE73+DG73+DI73+DK73</f>
        <v>59</v>
      </c>
      <c r="DN73" s="394">
        <f t="shared" ref="DN73:DN136" si="193">+CZ73*CL73</f>
        <v>759952.82142857148</v>
      </c>
      <c r="DO73" s="395">
        <f t="shared" ref="DO73:DO136" si="194">+DA73*CM73</f>
        <v>851042.71698113205</v>
      </c>
      <c r="DP73" s="396">
        <f t="shared" ref="DP73:DP136" si="195">+DB73*CN73</f>
        <v>107705.45454545456</v>
      </c>
      <c r="DQ73" s="395">
        <f t="shared" ref="DQ73:DQ136" si="196">+DC73*CO73</f>
        <v>107014.90909090909</v>
      </c>
      <c r="DR73" s="396">
        <f t="shared" ref="DR73:DR136" si="197">+DD73*CP73</f>
        <v>363182.57142857148</v>
      </c>
      <c r="DS73" s="395">
        <f t="shared" ref="DS73:DS136" si="198">+DE73*CQ73</f>
        <v>426896.68421052629</v>
      </c>
      <c r="DT73" s="396">
        <f t="shared" ref="DT73:DT136" si="199">+DF73*CR73</f>
        <v>745439.26027397253</v>
      </c>
      <c r="DU73" s="395">
        <f t="shared" ref="DU73:DU136" si="200">+DG73*CS73</f>
        <v>1074346.5157894734</v>
      </c>
      <c r="DV73" s="396">
        <f t="shared" ref="DV73:DV136" si="201">+DH73*CT73</f>
        <v>0</v>
      </c>
      <c r="DW73" s="395">
        <f t="shared" ref="DW73:DW136" si="202">+DI73*CU73</f>
        <v>0</v>
      </c>
      <c r="DX73" s="396">
        <f t="shared" ref="DX73:DX136" si="203">+DJ73*CV73</f>
        <v>0</v>
      </c>
      <c r="DY73" s="395">
        <f t="shared" ref="DY73:DY136" si="204">+DK73*CW73</f>
        <v>0</v>
      </c>
      <c r="DZ73" s="396">
        <f t="shared" ref="DZ73:DZ136" si="205">+DL73*CX73</f>
        <v>1976280.1076765701</v>
      </c>
      <c r="EA73" s="395">
        <f t="shared" ref="EA73:EA136" si="206">+DM73*CY73</f>
        <v>2459300.8260720409</v>
      </c>
    </row>
    <row r="74" spans="1:131">
      <c r="A74" s="406" t="s">
        <v>29</v>
      </c>
      <c r="B74" s="399" t="s">
        <v>525</v>
      </c>
      <c r="C74" s="413"/>
      <c r="D74" s="407">
        <v>107637</v>
      </c>
      <c r="E74" s="407">
        <v>10</v>
      </c>
      <c r="F74" s="393"/>
      <c r="G74" s="402"/>
      <c r="H74" s="393"/>
      <c r="I74" s="402"/>
      <c r="J74" s="393"/>
      <c r="K74" s="402"/>
      <c r="L74" s="393"/>
      <c r="M74" s="402"/>
      <c r="N74" s="393"/>
      <c r="O74" s="402"/>
      <c r="P74" s="393"/>
      <c r="Q74" s="402"/>
      <c r="R74" s="393"/>
      <c r="S74" s="402"/>
      <c r="T74" s="393"/>
      <c r="U74" s="402"/>
      <c r="V74" s="393"/>
      <c r="W74" s="402"/>
      <c r="X74" s="393"/>
      <c r="Y74" s="402"/>
      <c r="Z74" s="393"/>
      <c r="AA74" s="402"/>
      <c r="AB74" s="393"/>
      <c r="AC74" s="402"/>
      <c r="AD74" s="393"/>
      <c r="AE74" s="402"/>
      <c r="AF74" s="393"/>
      <c r="AG74" s="402"/>
      <c r="AH74" s="393"/>
      <c r="AI74" s="402"/>
      <c r="AJ74" s="393"/>
      <c r="AK74" s="402"/>
      <c r="AL74" s="393"/>
      <c r="AM74" s="402"/>
      <c r="AN74" s="393"/>
      <c r="AO74" s="402"/>
      <c r="AP74" s="393"/>
      <c r="AQ74" s="402"/>
      <c r="AR74" s="393"/>
      <c r="AS74" s="402"/>
      <c r="AT74" s="393">
        <v>28</v>
      </c>
      <c r="AU74" s="402">
        <v>45</v>
      </c>
      <c r="AV74" s="393">
        <v>2</v>
      </c>
      <c r="AW74" s="402">
        <v>2</v>
      </c>
      <c r="AX74" s="393"/>
      <c r="AY74" s="402"/>
      <c r="AZ74" s="393">
        <v>4</v>
      </c>
      <c r="BA74" s="403">
        <v>4</v>
      </c>
      <c r="BB74" s="404"/>
      <c r="BC74" s="402"/>
      <c r="BD74" s="393"/>
      <c r="BE74" s="402"/>
      <c r="BF74" s="393"/>
      <c r="BG74" s="402"/>
      <c r="BH74" s="393"/>
      <c r="BI74" s="402"/>
      <c r="BJ74" s="393"/>
      <c r="BK74" s="402"/>
      <c r="BL74" s="393">
        <v>1229675</v>
      </c>
      <c r="BM74" s="403">
        <v>2230110</v>
      </c>
      <c r="BN74" s="394">
        <f t="shared" si="141"/>
        <v>0</v>
      </c>
      <c r="BO74" s="395">
        <f t="shared" si="142"/>
        <v>0</v>
      </c>
      <c r="BP74" s="396">
        <f t="shared" si="143"/>
        <v>0</v>
      </c>
      <c r="BQ74" s="395">
        <f t="shared" si="144"/>
        <v>0</v>
      </c>
      <c r="BR74" s="396">
        <f t="shared" si="145"/>
        <v>0</v>
      </c>
      <c r="BS74" s="395">
        <f t="shared" si="146"/>
        <v>0</v>
      </c>
      <c r="BT74" s="396">
        <f t="shared" si="147"/>
        <v>0</v>
      </c>
      <c r="BU74" s="395">
        <f t="shared" si="148"/>
        <v>0</v>
      </c>
      <c r="BV74" s="396">
        <f t="shared" si="149"/>
        <v>0</v>
      </c>
      <c r="BW74" s="395">
        <f t="shared" si="150"/>
        <v>0</v>
      </c>
      <c r="BX74" s="396">
        <f t="shared" si="151"/>
        <v>320</v>
      </c>
      <c r="BY74" s="395">
        <f t="shared" si="152"/>
        <v>473</v>
      </c>
      <c r="BZ74" s="394">
        <f t="shared" si="153"/>
        <v>0</v>
      </c>
      <c r="CA74" s="395">
        <f t="shared" si="154"/>
        <v>0</v>
      </c>
      <c r="CB74" s="396">
        <f t="shared" si="155"/>
        <v>0</v>
      </c>
      <c r="CC74" s="395">
        <f t="shared" si="156"/>
        <v>0</v>
      </c>
      <c r="CD74" s="396">
        <f t="shared" si="157"/>
        <v>0</v>
      </c>
      <c r="CE74" s="395">
        <f t="shared" si="158"/>
        <v>0</v>
      </c>
      <c r="CF74" s="396">
        <f t="shared" si="159"/>
        <v>0</v>
      </c>
      <c r="CG74" s="395">
        <f t="shared" si="160"/>
        <v>0</v>
      </c>
      <c r="CH74" s="396">
        <f t="shared" si="161"/>
        <v>0</v>
      </c>
      <c r="CI74" s="395">
        <f t="shared" si="162"/>
        <v>0</v>
      </c>
      <c r="CJ74" s="396">
        <f t="shared" si="163"/>
        <v>3842.734375</v>
      </c>
      <c r="CK74" s="395">
        <f t="shared" si="164"/>
        <v>4714.8202959830869</v>
      </c>
      <c r="CL74" s="394">
        <f t="shared" si="165"/>
        <v>0</v>
      </c>
      <c r="CM74" s="395">
        <f t="shared" si="166"/>
        <v>0</v>
      </c>
      <c r="CN74" s="396">
        <f t="shared" si="167"/>
        <v>0</v>
      </c>
      <c r="CO74" s="395">
        <f t="shared" si="168"/>
        <v>0</v>
      </c>
      <c r="CP74" s="396">
        <f t="shared" si="169"/>
        <v>0</v>
      </c>
      <c r="CQ74" s="395">
        <f t="shared" si="170"/>
        <v>0</v>
      </c>
      <c r="CR74" s="396">
        <f t="shared" si="171"/>
        <v>0</v>
      </c>
      <c r="CS74" s="395">
        <f t="shared" si="172"/>
        <v>0</v>
      </c>
      <c r="CT74" s="396">
        <f t="shared" si="173"/>
        <v>0</v>
      </c>
      <c r="CU74" s="395">
        <f t="shared" si="174"/>
        <v>0</v>
      </c>
      <c r="CV74" s="396">
        <f t="shared" si="175"/>
        <v>34584.609375</v>
      </c>
      <c r="CW74" s="395">
        <f t="shared" si="176"/>
        <v>42433.382663847784</v>
      </c>
      <c r="CX74" s="396">
        <f t="shared" si="177"/>
        <v>34584.609375</v>
      </c>
      <c r="CY74" s="395">
        <f t="shared" si="178"/>
        <v>42433.382663847784</v>
      </c>
      <c r="CZ74" s="394">
        <f t="shared" si="179"/>
        <v>0</v>
      </c>
      <c r="DA74" s="395">
        <f t="shared" si="180"/>
        <v>0</v>
      </c>
      <c r="DB74" s="396">
        <f t="shared" si="181"/>
        <v>0</v>
      </c>
      <c r="DC74" s="395">
        <f t="shared" si="182"/>
        <v>0</v>
      </c>
      <c r="DD74" s="396">
        <f t="shared" si="183"/>
        <v>0</v>
      </c>
      <c r="DE74" s="395">
        <f t="shared" si="184"/>
        <v>0</v>
      </c>
      <c r="DF74" s="396">
        <f t="shared" si="185"/>
        <v>0</v>
      </c>
      <c r="DG74" s="395">
        <f t="shared" si="186"/>
        <v>0</v>
      </c>
      <c r="DH74" s="396">
        <f t="shared" si="187"/>
        <v>0</v>
      </c>
      <c r="DI74" s="395">
        <f t="shared" si="188"/>
        <v>0</v>
      </c>
      <c r="DJ74" s="396">
        <f t="shared" si="189"/>
        <v>34</v>
      </c>
      <c r="DK74" s="395">
        <f t="shared" si="190"/>
        <v>51</v>
      </c>
      <c r="DL74" s="396">
        <f t="shared" si="191"/>
        <v>34</v>
      </c>
      <c r="DM74" s="395">
        <f t="shared" si="192"/>
        <v>51</v>
      </c>
      <c r="DN74" s="394">
        <f t="shared" si="193"/>
        <v>0</v>
      </c>
      <c r="DO74" s="395">
        <f t="shared" si="194"/>
        <v>0</v>
      </c>
      <c r="DP74" s="396">
        <f t="shared" si="195"/>
        <v>0</v>
      </c>
      <c r="DQ74" s="395">
        <f t="shared" si="196"/>
        <v>0</v>
      </c>
      <c r="DR74" s="396">
        <f t="shared" si="197"/>
        <v>0</v>
      </c>
      <c r="DS74" s="395">
        <f t="shared" si="198"/>
        <v>0</v>
      </c>
      <c r="DT74" s="396">
        <f t="shared" si="199"/>
        <v>0</v>
      </c>
      <c r="DU74" s="395">
        <f t="shared" si="200"/>
        <v>0</v>
      </c>
      <c r="DV74" s="396">
        <f t="shared" si="201"/>
        <v>0</v>
      </c>
      <c r="DW74" s="395">
        <f t="shared" si="202"/>
        <v>0</v>
      </c>
      <c r="DX74" s="396">
        <f t="shared" si="203"/>
        <v>1175876.71875</v>
      </c>
      <c r="DY74" s="395">
        <f t="shared" si="204"/>
        <v>2164102.5158562372</v>
      </c>
      <c r="DZ74" s="396">
        <f t="shared" si="205"/>
        <v>1175876.71875</v>
      </c>
      <c r="EA74" s="395">
        <f t="shared" si="206"/>
        <v>2164102.5158562372</v>
      </c>
    </row>
    <row r="75" spans="1:131">
      <c r="A75" s="406" t="s">
        <v>29</v>
      </c>
      <c r="B75" s="399" t="s">
        <v>526</v>
      </c>
      <c r="C75" s="413"/>
      <c r="D75" s="407">
        <v>107992</v>
      </c>
      <c r="E75" s="407">
        <v>10</v>
      </c>
      <c r="F75" s="393"/>
      <c r="G75" s="402"/>
      <c r="H75" s="393"/>
      <c r="I75" s="402"/>
      <c r="J75" s="393"/>
      <c r="K75" s="402"/>
      <c r="L75" s="393"/>
      <c r="M75" s="402"/>
      <c r="N75" s="393"/>
      <c r="O75" s="402"/>
      <c r="P75" s="393"/>
      <c r="Q75" s="402"/>
      <c r="R75" s="393"/>
      <c r="S75" s="402"/>
      <c r="T75" s="393"/>
      <c r="U75" s="402"/>
      <c r="V75" s="393"/>
      <c r="W75" s="402"/>
      <c r="X75" s="393"/>
      <c r="Y75" s="402"/>
      <c r="Z75" s="393"/>
      <c r="AA75" s="402"/>
      <c r="AB75" s="393"/>
      <c r="AC75" s="402"/>
      <c r="AD75" s="393"/>
      <c r="AE75" s="402"/>
      <c r="AF75" s="393"/>
      <c r="AG75" s="402"/>
      <c r="AH75" s="393"/>
      <c r="AI75" s="402"/>
      <c r="AJ75" s="393"/>
      <c r="AK75" s="402"/>
      <c r="AL75" s="393"/>
      <c r="AM75" s="402"/>
      <c r="AN75" s="393"/>
      <c r="AO75" s="402"/>
      <c r="AP75" s="393"/>
      <c r="AQ75" s="402"/>
      <c r="AR75" s="393"/>
      <c r="AS75" s="402"/>
      <c r="AT75" s="393">
        <v>23</v>
      </c>
      <c r="AU75" s="402">
        <v>21</v>
      </c>
      <c r="AV75" s="393">
        <v>1</v>
      </c>
      <c r="AW75" s="402">
        <v>1</v>
      </c>
      <c r="AX75" s="393">
        <v>3</v>
      </c>
      <c r="AY75" s="402">
        <v>3</v>
      </c>
      <c r="AZ75" s="393">
        <v>8</v>
      </c>
      <c r="BA75" s="403">
        <v>8</v>
      </c>
      <c r="BB75" s="404"/>
      <c r="BC75" s="402"/>
      <c r="BD75" s="393"/>
      <c r="BE75" s="402"/>
      <c r="BF75" s="393"/>
      <c r="BG75" s="402"/>
      <c r="BH75" s="393"/>
      <c r="BI75" s="402"/>
      <c r="BJ75" s="393"/>
      <c r="BK75" s="402"/>
      <c r="BL75" s="393">
        <v>1547174</v>
      </c>
      <c r="BM75" s="403">
        <v>1454644</v>
      </c>
      <c r="BN75" s="394">
        <f t="shared" si="141"/>
        <v>0</v>
      </c>
      <c r="BO75" s="395">
        <f t="shared" si="142"/>
        <v>0</v>
      </c>
      <c r="BP75" s="396">
        <f t="shared" si="143"/>
        <v>0</v>
      </c>
      <c r="BQ75" s="395">
        <f t="shared" si="144"/>
        <v>0</v>
      </c>
      <c r="BR75" s="396">
        <f t="shared" si="145"/>
        <v>0</v>
      </c>
      <c r="BS75" s="395">
        <f t="shared" si="146"/>
        <v>0</v>
      </c>
      <c r="BT75" s="396">
        <f t="shared" si="147"/>
        <v>0</v>
      </c>
      <c r="BU75" s="395">
        <f t="shared" si="148"/>
        <v>0</v>
      </c>
      <c r="BV75" s="396">
        <f t="shared" si="149"/>
        <v>0</v>
      </c>
      <c r="BW75" s="395">
        <f t="shared" si="150"/>
        <v>0</v>
      </c>
      <c r="BX75" s="396">
        <f t="shared" si="151"/>
        <v>346</v>
      </c>
      <c r="BY75" s="395">
        <f t="shared" si="152"/>
        <v>328</v>
      </c>
      <c r="BZ75" s="394">
        <f t="shared" si="153"/>
        <v>0</v>
      </c>
      <c r="CA75" s="395">
        <f t="shared" si="154"/>
        <v>0</v>
      </c>
      <c r="CB75" s="396">
        <f t="shared" si="155"/>
        <v>0</v>
      </c>
      <c r="CC75" s="395">
        <f t="shared" si="156"/>
        <v>0</v>
      </c>
      <c r="CD75" s="396">
        <f t="shared" si="157"/>
        <v>0</v>
      </c>
      <c r="CE75" s="395">
        <f t="shared" si="158"/>
        <v>0</v>
      </c>
      <c r="CF75" s="396">
        <f t="shared" si="159"/>
        <v>0</v>
      </c>
      <c r="CG75" s="395">
        <f t="shared" si="160"/>
        <v>0</v>
      </c>
      <c r="CH75" s="396">
        <f t="shared" si="161"/>
        <v>0</v>
      </c>
      <c r="CI75" s="395">
        <f t="shared" si="162"/>
        <v>0</v>
      </c>
      <c r="CJ75" s="396">
        <f t="shared" si="163"/>
        <v>4471.6011560693642</v>
      </c>
      <c r="CK75" s="395">
        <f t="shared" si="164"/>
        <v>4434.8902439024387</v>
      </c>
      <c r="CL75" s="394">
        <f t="shared" si="165"/>
        <v>0</v>
      </c>
      <c r="CM75" s="395">
        <f t="shared" si="166"/>
        <v>0</v>
      </c>
      <c r="CN75" s="396">
        <f t="shared" si="167"/>
        <v>0</v>
      </c>
      <c r="CO75" s="395">
        <f t="shared" si="168"/>
        <v>0</v>
      </c>
      <c r="CP75" s="396">
        <f t="shared" si="169"/>
        <v>0</v>
      </c>
      <c r="CQ75" s="395">
        <f t="shared" si="170"/>
        <v>0</v>
      </c>
      <c r="CR75" s="396">
        <f t="shared" si="171"/>
        <v>0</v>
      </c>
      <c r="CS75" s="395">
        <f t="shared" si="172"/>
        <v>0</v>
      </c>
      <c r="CT75" s="396">
        <f t="shared" si="173"/>
        <v>0</v>
      </c>
      <c r="CU75" s="395">
        <f t="shared" si="174"/>
        <v>0</v>
      </c>
      <c r="CV75" s="396">
        <f t="shared" si="175"/>
        <v>40244.410404624279</v>
      </c>
      <c r="CW75" s="395">
        <f t="shared" si="176"/>
        <v>39914.012195121948</v>
      </c>
      <c r="CX75" s="396">
        <f t="shared" si="177"/>
        <v>40244.410404624279</v>
      </c>
      <c r="CY75" s="395">
        <f t="shared" si="178"/>
        <v>39914.012195121948</v>
      </c>
      <c r="CZ75" s="394">
        <f t="shared" si="179"/>
        <v>0</v>
      </c>
      <c r="DA75" s="395">
        <f t="shared" si="180"/>
        <v>0</v>
      </c>
      <c r="DB75" s="396">
        <f t="shared" si="181"/>
        <v>0</v>
      </c>
      <c r="DC75" s="395">
        <f t="shared" si="182"/>
        <v>0</v>
      </c>
      <c r="DD75" s="396">
        <f t="shared" si="183"/>
        <v>0</v>
      </c>
      <c r="DE75" s="395">
        <f t="shared" si="184"/>
        <v>0</v>
      </c>
      <c r="DF75" s="396">
        <f t="shared" si="185"/>
        <v>0</v>
      </c>
      <c r="DG75" s="395">
        <f t="shared" si="186"/>
        <v>0</v>
      </c>
      <c r="DH75" s="396">
        <f t="shared" si="187"/>
        <v>0</v>
      </c>
      <c r="DI75" s="395">
        <f t="shared" si="188"/>
        <v>0</v>
      </c>
      <c r="DJ75" s="396">
        <f t="shared" si="189"/>
        <v>35</v>
      </c>
      <c r="DK75" s="395">
        <f t="shared" si="190"/>
        <v>33</v>
      </c>
      <c r="DL75" s="396">
        <f t="shared" si="191"/>
        <v>35</v>
      </c>
      <c r="DM75" s="395">
        <f t="shared" si="192"/>
        <v>33</v>
      </c>
      <c r="DN75" s="394">
        <f t="shared" si="193"/>
        <v>0</v>
      </c>
      <c r="DO75" s="395">
        <f t="shared" si="194"/>
        <v>0</v>
      </c>
      <c r="DP75" s="396">
        <f t="shared" si="195"/>
        <v>0</v>
      </c>
      <c r="DQ75" s="395">
        <f t="shared" si="196"/>
        <v>0</v>
      </c>
      <c r="DR75" s="396">
        <f t="shared" si="197"/>
        <v>0</v>
      </c>
      <c r="DS75" s="395">
        <f t="shared" si="198"/>
        <v>0</v>
      </c>
      <c r="DT75" s="396">
        <f t="shared" si="199"/>
        <v>0</v>
      </c>
      <c r="DU75" s="395">
        <f t="shared" si="200"/>
        <v>0</v>
      </c>
      <c r="DV75" s="396">
        <f t="shared" si="201"/>
        <v>0</v>
      </c>
      <c r="DW75" s="395">
        <f t="shared" si="202"/>
        <v>0</v>
      </c>
      <c r="DX75" s="396">
        <f t="shared" si="203"/>
        <v>1408554.3641618497</v>
      </c>
      <c r="DY75" s="395">
        <f t="shared" si="204"/>
        <v>1317162.4024390243</v>
      </c>
      <c r="DZ75" s="396">
        <f t="shared" si="205"/>
        <v>1408554.3641618497</v>
      </c>
      <c r="EA75" s="395">
        <f t="shared" si="206"/>
        <v>1317162.4024390243</v>
      </c>
    </row>
    <row r="76" spans="1:131">
      <c r="A76" s="406" t="s">
        <v>29</v>
      </c>
      <c r="B76" s="399" t="s">
        <v>527</v>
      </c>
      <c r="C76" s="413"/>
      <c r="D76" s="407">
        <v>106999</v>
      </c>
      <c r="E76" s="407">
        <v>10</v>
      </c>
      <c r="F76" s="393"/>
      <c r="G76" s="402"/>
      <c r="H76" s="393"/>
      <c r="I76" s="402"/>
      <c r="J76" s="393"/>
      <c r="K76" s="402"/>
      <c r="L76" s="393"/>
      <c r="M76" s="402"/>
      <c r="N76" s="393"/>
      <c r="O76" s="402"/>
      <c r="P76" s="393"/>
      <c r="Q76" s="402"/>
      <c r="R76" s="393"/>
      <c r="S76" s="402"/>
      <c r="T76" s="393"/>
      <c r="U76" s="402"/>
      <c r="V76" s="393"/>
      <c r="W76" s="402"/>
      <c r="X76" s="393"/>
      <c r="Y76" s="402"/>
      <c r="Z76" s="393"/>
      <c r="AA76" s="402"/>
      <c r="AB76" s="393"/>
      <c r="AC76" s="402"/>
      <c r="AD76" s="393"/>
      <c r="AE76" s="402"/>
      <c r="AF76" s="393"/>
      <c r="AG76" s="402"/>
      <c r="AH76" s="393"/>
      <c r="AI76" s="402"/>
      <c r="AJ76" s="393"/>
      <c r="AK76" s="402"/>
      <c r="AL76" s="393"/>
      <c r="AM76" s="402"/>
      <c r="AN76" s="393"/>
      <c r="AO76" s="402"/>
      <c r="AP76" s="393"/>
      <c r="AQ76" s="402"/>
      <c r="AR76" s="393"/>
      <c r="AS76" s="402"/>
      <c r="AT76" s="393">
        <v>24</v>
      </c>
      <c r="AU76" s="402">
        <v>26</v>
      </c>
      <c r="AV76" s="393">
        <v>2</v>
      </c>
      <c r="AW76" s="402">
        <v>1</v>
      </c>
      <c r="AX76" s="393">
        <v>9</v>
      </c>
      <c r="AY76" s="402">
        <v>10</v>
      </c>
      <c r="AZ76" s="393">
        <v>6</v>
      </c>
      <c r="BA76" s="403">
        <v>6</v>
      </c>
      <c r="BB76" s="404"/>
      <c r="BC76" s="402"/>
      <c r="BD76" s="393"/>
      <c r="BE76" s="402"/>
      <c r="BF76" s="393"/>
      <c r="BG76" s="402"/>
      <c r="BH76" s="393"/>
      <c r="BI76" s="402"/>
      <c r="BJ76" s="393"/>
      <c r="BK76" s="402"/>
      <c r="BL76" s="393">
        <v>1787583</v>
      </c>
      <c r="BM76" s="403">
        <v>1921620</v>
      </c>
      <c r="BN76" s="394">
        <f t="shared" si="141"/>
        <v>0</v>
      </c>
      <c r="BO76" s="395">
        <f t="shared" si="142"/>
        <v>0</v>
      </c>
      <c r="BP76" s="396">
        <f t="shared" si="143"/>
        <v>0</v>
      </c>
      <c r="BQ76" s="395">
        <f t="shared" si="144"/>
        <v>0</v>
      </c>
      <c r="BR76" s="396">
        <f t="shared" si="145"/>
        <v>0</v>
      </c>
      <c r="BS76" s="395">
        <f t="shared" si="146"/>
        <v>0</v>
      </c>
      <c r="BT76" s="396">
        <f t="shared" si="147"/>
        <v>0</v>
      </c>
      <c r="BU76" s="395">
        <f t="shared" si="148"/>
        <v>0</v>
      </c>
      <c r="BV76" s="396">
        <f t="shared" si="149"/>
        <v>0</v>
      </c>
      <c r="BW76" s="395">
        <f t="shared" si="150"/>
        <v>0</v>
      </c>
      <c r="BX76" s="396">
        <f t="shared" si="151"/>
        <v>407</v>
      </c>
      <c r="BY76" s="395">
        <f t="shared" si="152"/>
        <v>426</v>
      </c>
      <c r="BZ76" s="394">
        <f t="shared" si="153"/>
        <v>0</v>
      </c>
      <c r="CA76" s="395">
        <f t="shared" si="154"/>
        <v>0</v>
      </c>
      <c r="CB76" s="396">
        <f t="shared" si="155"/>
        <v>0</v>
      </c>
      <c r="CC76" s="395">
        <f t="shared" si="156"/>
        <v>0</v>
      </c>
      <c r="CD76" s="396">
        <f t="shared" si="157"/>
        <v>0</v>
      </c>
      <c r="CE76" s="395">
        <f t="shared" si="158"/>
        <v>0</v>
      </c>
      <c r="CF76" s="396">
        <f t="shared" si="159"/>
        <v>0</v>
      </c>
      <c r="CG76" s="395">
        <f t="shared" si="160"/>
        <v>0</v>
      </c>
      <c r="CH76" s="396">
        <f t="shared" si="161"/>
        <v>0</v>
      </c>
      <c r="CI76" s="395">
        <f t="shared" si="162"/>
        <v>0</v>
      </c>
      <c r="CJ76" s="396">
        <f t="shared" si="163"/>
        <v>4392.0958230958231</v>
      </c>
      <c r="CK76" s="395">
        <f t="shared" si="164"/>
        <v>4510.8450704225352</v>
      </c>
      <c r="CL76" s="394">
        <f t="shared" si="165"/>
        <v>0</v>
      </c>
      <c r="CM76" s="395">
        <f t="shared" si="166"/>
        <v>0</v>
      </c>
      <c r="CN76" s="396">
        <f t="shared" si="167"/>
        <v>0</v>
      </c>
      <c r="CO76" s="395">
        <f t="shared" si="168"/>
        <v>0</v>
      </c>
      <c r="CP76" s="396">
        <f t="shared" si="169"/>
        <v>0</v>
      </c>
      <c r="CQ76" s="395">
        <f t="shared" si="170"/>
        <v>0</v>
      </c>
      <c r="CR76" s="396">
        <f t="shared" si="171"/>
        <v>0</v>
      </c>
      <c r="CS76" s="395">
        <f t="shared" si="172"/>
        <v>0</v>
      </c>
      <c r="CT76" s="396">
        <f t="shared" si="173"/>
        <v>0</v>
      </c>
      <c r="CU76" s="395">
        <f t="shared" si="174"/>
        <v>0</v>
      </c>
      <c r="CV76" s="396">
        <f t="shared" si="175"/>
        <v>39528.862407862405</v>
      </c>
      <c r="CW76" s="395">
        <f t="shared" si="176"/>
        <v>40597.605633802814</v>
      </c>
      <c r="CX76" s="396">
        <f t="shared" si="177"/>
        <v>39528.862407862405</v>
      </c>
      <c r="CY76" s="395">
        <f t="shared" si="178"/>
        <v>40597.605633802814</v>
      </c>
      <c r="CZ76" s="394">
        <f t="shared" si="179"/>
        <v>0</v>
      </c>
      <c r="DA76" s="395">
        <f t="shared" si="180"/>
        <v>0</v>
      </c>
      <c r="DB76" s="396">
        <f t="shared" si="181"/>
        <v>0</v>
      </c>
      <c r="DC76" s="395">
        <f t="shared" si="182"/>
        <v>0</v>
      </c>
      <c r="DD76" s="396">
        <f t="shared" si="183"/>
        <v>0</v>
      </c>
      <c r="DE76" s="395">
        <f t="shared" si="184"/>
        <v>0</v>
      </c>
      <c r="DF76" s="396">
        <f t="shared" si="185"/>
        <v>0</v>
      </c>
      <c r="DG76" s="395">
        <f t="shared" si="186"/>
        <v>0</v>
      </c>
      <c r="DH76" s="396">
        <f t="shared" si="187"/>
        <v>0</v>
      </c>
      <c r="DI76" s="395">
        <f t="shared" si="188"/>
        <v>0</v>
      </c>
      <c r="DJ76" s="396">
        <f t="shared" si="189"/>
        <v>41</v>
      </c>
      <c r="DK76" s="395">
        <f t="shared" si="190"/>
        <v>43</v>
      </c>
      <c r="DL76" s="396">
        <f t="shared" si="191"/>
        <v>41</v>
      </c>
      <c r="DM76" s="395">
        <f t="shared" si="192"/>
        <v>43</v>
      </c>
      <c r="DN76" s="394">
        <f t="shared" si="193"/>
        <v>0</v>
      </c>
      <c r="DO76" s="395">
        <f t="shared" si="194"/>
        <v>0</v>
      </c>
      <c r="DP76" s="396">
        <f t="shared" si="195"/>
        <v>0</v>
      </c>
      <c r="DQ76" s="395">
        <f t="shared" si="196"/>
        <v>0</v>
      </c>
      <c r="DR76" s="396">
        <f t="shared" si="197"/>
        <v>0</v>
      </c>
      <c r="DS76" s="395">
        <f t="shared" si="198"/>
        <v>0</v>
      </c>
      <c r="DT76" s="396">
        <f t="shared" si="199"/>
        <v>0</v>
      </c>
      <c r="DU76" s="395">
        <f t="shared" si="200"/>
        <v>0</v>
      </c>
      <c r="DV76" s="396">
        <f t="shared" si="201"/>
        <v>0</v>
      </c>
      <c r="DW76" s="395">
        <f t="shared" si="202"/>
        <v>0</v>
      </c>
      <c r="DX76" s="396">
        <f t="shared" si="203"/>
        <v>1620683.3587223587</v>
      </c>
      <c r="DY76" s="395">
        <f t="shared" si="204"/>
        <v>1745697.042253521</v>
      </c>
      <c r="DZ76" s="396">
        <f t="shared" si="205"/>
        <v>1620683.3587223587</v>
      </c>
      <c r="EA76" s="395">
        <f t="shared" si="206"/>
        <v>1745697.042253521</v>
      </c>
    </row>
    <row r="77" spans="1:131">
      <c r="A77" s="406" t="s">
        <v>29</v>
      </c>
      <c r="B77" s="399" t="s">
        <v>528</v>
      </c>
      <c r="C77" s="413"/>
      <c r="D77" s="407">
        <v>107725</v>
      </c>
      <c r="E77" s="407">
        <v>10</v>
      </c>
      <c r="F77" s="393"/>
      <c r="G77" s="402"/>
      <c r="H77" s="393"/>
      <c r="I77" s="402"/>
      <c r="J77" s="393"/>
      <c r="K77" s="402"/>
      <c r="L77" s="393"/>
      <c r="M77" s="402"/>
      <c r="N77" s="393"/>
      <c r="O77" s="402"/>
      <c r="P77" s="393"/>
      <c r="Q77" s="402"/>
      <c r="R77" s="393"/>
      <c r="S77" s="402"/>
      <c r="T77" s="393"/>
      <c r="U77" s="402"/>
      <c r="V77" s="393"/>
      <c r="W77" s="402"/>
      <c r="X77" s="393"/>
      <c r="Y77" s="402"/>
      <c r="Z77" s="393"/>
      <c r="AA77" s="402"/>
      <c r="AB77" s="393"/>
      <c r="AC77" s="402"/>
      <c r="AD77" s="393"/>
      <c r="AE77" s="402"/>
      <c r="AF77" s="393"/>
      <c r="AG77" s="402"/>
      <c r="AH77" s="393"/>
      <c r="AI77" s="402"/>
      <c r="AJ77" s="393"/>
      <c r="AK77" s="402"/>
      <c r="AL77" s="393"/>
      <c r="AM77" s="402"/>
      <c r="AN77" s="393"/>
      <c r="AO77" s="402"/>
      <c r="AP77" s="393"/>
      <c r="AQ77" s="402"/>
      <c r="AR77" s="393"/>
      <c r="AS77" s="402"/>
      <c r="AT77" s="393">
        <v>11</v>
      </c>
      <c r="AU77" s="402">
        <v>37</v>
      </c>
      <c r="AV77" s="393">
        <v>22</v>
      </c>
      <c r="AW77" s="402">
        <v>1</v>
      </c>
      <c r="AX77" s="393">
        <v>2</v>
      </c>
      <c r="AY77" s="402">
        <v>2</v>
      </c>
      <c r="AZ77" s="393">
        <v>5</v>
      </c>
      <c r="BA77" s="403">
        <v>4</v>
      </c>
      <c r="BB77" s="404"/>
      <c r="BC77" s="402"/>
      <c r="BD77" s="393"/>
      <c r="BE77" s="402"/>
      <c r="BF77" s="393"/>
      <c r="BG77" s="402"/>
      <c r="BH77" s="393"/>
      <c r="BI77" s="402"/>
      <c r="BJ77" s="393"/>
      <c r="BK77" s="402"/>
      <c r="BL77" s="393">
        <v>1801859</v>
      </c>
      <c r="BM77" s="403">
        <v>1870094</v>
      </c>
      <c r="BN77" s="394">
        <f t="shared" si="141"/>
        <v>0</v>
      </c>
      <c r="BO77" s="395">
        <f t="shared" si="142"/>
        <v>0</v>
      </c>
      <c r="BP77" s="396">
        <f t="shared" si="143"/>
        <v>0</v>
      </c>
      <c r="BQ77" s="395">
        <f t="shared" si="144"/>
        <v>0</v>
      </c>
      <c r="BR77" s="396">
        <f t="shared" si="145"/>
        <v>0</v>
      </c>
      <c r="BS77" s="395">
        <f t="shared" si="146"/>
        <v>0</v>
      </c>
      <c r="BT77" s="396">
        <f t="shared" si="147"/>
        <v>0</v>
      </c>
      <c r="BU77" s="395">
        <f t="shared" si="148"/>
        <v>0</v>
      </c>
      <c r="BV77" s="396">
        <f t="shared" si="149"/>
        <v>0</v>
      </c>
      <c r="BW77" s="395">
        <f t="shared" si="150"/>
        <v>0</v>
      </c>
      <c r="BX77" s="396">
        <f t="shared" si="151"/>
        <v>401</v>
      </c>
      <c r="BY77" s="395">
        <f t="shared" si="152"/>
        <v>413</v>
      </c>
      <c r="BZ77" s="394">
        <f t="shared" si="153"/>
        <v>0</v>
      </c>
      <c r="CA77" s="395">
        <f t="shared" si="154"/>
        <v>0</v>
      </c>
      <c r="CB77" s="396">
        <f t="shared" si="155"/>
        <v>0</v>
      </c>
      <c r="CC77" s="395">
        <f t="shared" si="156"/>
        <v>0</v>
      </c>
      <c r="CD77" s="396">
        <f t="shared" si="157"/>
        <v>0</v>
      </c>
      <c r="CE77" s="395">
        <f t="shared" si="158"/>
        <v>0</v>
      </c>
      <c r="CF77" s="396">
        <f t="shared" si="159"/>
        <v>0</v>
      </c>
      <c r="CG77" s="395">
        <f t="shared" si="160"/>
        <v>0</v>
      </c>
      <c r="CH77" s="396">
        <f t="shared" si="161"/>
        <v>0</v>
      </c>
      <c r="CI77" s="395">
        <f t="shared" si="162"/>
        <v>0</v>
      </c>
      <c r="CJ77" s="396">
        <f t="shared" si="163"/>
        <v>4493.4139650872821</v>
      </c>
      <c r="CK77" s="395">
        <f t="shared" si="164"/>
        <v>4528.0726392251818</v>
      </c>
      <c r="CL77" s="394">
        <f t="shared" si="165"/>
        <v>0</v>
      </c>
      <c r="CM77" s="395">
        <f t="shared" si="166"/>
        <v>0</v>
      </c>
      <c r="CN77" s="396">
        <f t="shared" si="167"/>
        <v>0</v>
      </c>
      <c r="CO77" s="395">
        <f t="shared" si="168"/>
        <v>0</v>
      </c>
      <c r="CP77" s="396">
        <f t="shared" si="169"/>
        <v>0</v>
      </c>
      <c r="CQ77" s="395">
        <f t="shared" si="170"/>
        <v>0</v>
      </c>
      <c r="CR77" s="396">
        <f t="shared" si="171"/>
        <v>0</v>
      </c>
      <c r="CS77" s="395">
        <f t="shared" si="172"/>
        <v>0</v>
      </c>
      <c r="CT77" s="396">
        <f t="shared" si="173"/>
        <v>0</v>
      </c>
      <c r="CU77" s="395">
        <f t="shared" si="174"/>
        <v>0</v>
      </c>
      <c r="CV77" s="396">
        <f t="shared" si="175"/>
        <v>40440.725685785539</v>
      </c>
      <c r="CW77" s="395">
        <f t="shared" si="176"/>
        <v>40752.653753026636</v>
      </c>
      <c r="CX77" s="396">
        <f t="shared" si="177"/>
        <v>40440.725685785539</v>
      </c>
      <c r="CY77" s="395">
        <f t="shared" si="178"/>
        <v>40752.653753026636</v>
      </c>
      <c r="CZ77" s="394">
        <f t="shared" si="179"/>
        <v>0</v>
      </c>
      <c r="DA77" s="395">
        <f t="shared" si="180"/>
        <v>0</v>
      </c>
      <c r="DB77" s="396">
        <f t="shared" si="181"/>
        <v>0</v>
      </c>
      <c r="DC77" s="395">
        <f t="shared" si="182"/>
        <v>0</v>
      </c>
      <c r="DD77" s="396">
        <f t="shared" si="183"/>
        <v>0</v>
      </c>
      <c r="DE77" s="395">
        <f t="shared" si="184"/>
        <v>0</v>
      </c>
      <c r="DF77" s="396">
        <f t="shared" si="185"/>
        <v>0</v>
      </c>
      <c r="DG77" s="395">
        <f t="shared" si="186"/>
        <v>0</v>
      </c>
      <c r="DH77" s="396">
        <f t="shared" si="187"/>
        <v>0</v>
      </c>
      <c r="DI77" s="395">
        <f t="shared" si="188"/>
        <v>0</v>
      </c>
      <c r="DJ77" s="396">
        <f t="shared" si="189"/>
        <v>40</v>
      </c>
      <c r="DK77" s="395">
        <f t="shared" si="190"/>
        <v>44</v>
      </c>
      <c r="DL77" s="396">
        <f t="shared" si="191"/>
        <v>40</v>
      </c>
      <c r="DM77" s="395">
        <f t="shared" si="192"/>
        <v>44</v>
      </c>
      <c r="DN77" s="394">
        <f t="shared" si="193"/>
        <v>0</v>
      </c>
      <c r="DO77" s="395">
        <f t="shared" si="194"/>
        <v>0</v>
      </c>
      <c r="DP77" s="396">
        <f t="shared" si="195"/>
        <v>0</v>
      </c>
      <c r="DQ77" s="395">
        <f t="shared" si="196"/>
        <v>0</v>
      </c>
      <c r="DR77" s="396">
        <f t="shared" si="197"/>
        <v>0</v>
      </c>
      <c r="DS77" s="395">
        <f t="shared" si="198"/>
        <v>0</v>
      </c>
      <c r="DT77" s="396">
        <f t="shared" si="199"/>
        <v>0</v>
      </c>
      <c r="DU77" s="395">
        <f t="shared" si="200"/>
        <v>0</v>
      </c>
      <c r="DV77" s="396">
        <f t="shared" si="201"/>
        <v>0</v>
      </c>
      <c r="DW77" s="395">
        <f t="shared" si="202"/>
        <v>0</v>
      </c>
      <c r="DX77" s="396">
        <f t="shared" si="203"/>
        <v>1617629.0274314214</v>
      </c>
      <c r="DY77" s="395">
        <f t="shared" si="204"/>
        <v>1793116.765133172</v>
      </c>
      <c r="DZ77" s="396">
        <f t="shared" si="205"/>
        <v>1617629.0274314214</v>
      </c>
      <c r="EA77" s="395">
        <f t="shared" si="206"/>
        <v>1793116.765133172</v>
      </c>
    </row>
    <row r="78" spans="1:131">
      <c r="A78" s="406" t="s">
        <v>29</v>
      </c>
      <c r="B78" s="399" t="s">
        <v>529</v>
      </c>
      <c r="C78" s="413"/>
      <c r="D78" s="407">
        <v>107585</v>
      </c>
      <c r="E78" s="407">
        <v>10</v>
      </c>
      <c r="F78" s="393"/>
      <c r="G78" s="402"/>
      <c r="H78" s="393"/>
      <c r="I78" s="402"/>
      <c r="J78" s="393"/>
      <c r="K78" s="402"/>
      <c r="L78" s="393"/>
      <c r="M78" s="402"/>
      <c r="N78" s="393"/>
      <c r="O78" s="402"/>
      <c r="P78" s="393"/>
      <c r="Q78" s="402"/>
      <c r="R78" s="393"/>
      <c r="S78" s="402"/>
      <c r="T78" s="393"/>
      <c r="U78" s="402"/>
      <c r="V78" s="393"/>
      <c r="W78" s="402"/>
      <c r="X78" s="393"/>
      <c r="Y78" s="402"/>
      <c r="Z78" s="393"/>
      <c r="AA78" s="402"/>
      <c r="AB78" s="393"/>
      <c r="AC78" s="402"/>
      <c r="AD78" s="393"/>
      <c r="AE78" s="402"/>
      <c r="AF78" s="393"/>
      <c r="AG78" s="402"/>
      <c r="AH78" s="393"/>
      <c r="AI78" s="402"/>
      <c r="AJ78" s="393"/>
      <c r="AK78" s="402"/>
      <c r="AL78" s="393"/>
      <c r="AM78" s="402"/>
      <c r="AN78" s="393"/>
      <c r="AO78" s="402"/>
      <c r="AP78" s="393"/>
      <c r="AQ78" s="402"/>
      <c r="AR78" s="393"/>
      <c r="AS78" s="402"/>
      <c r="AT78" s="393">
        <v>55</v>
      </c>
      <c r="AU78" s="402">
        <v>52</v>
      </c>
      <c r="AV78" s="393"/>
      <c r="AW78" s="402"/>
      <c r="AX78" s="393"/>
      <c r="AY78" s="402"/>
      <c r="AZ78" s="393">
        <v>9</v>
      </c>
      <c r="BA78" s="403">
        <v>10</v>
      </c>
      <c r="BB78" s="404"/>
      <c r="BC78" s="402"/>
      <c r="BD78" s="393"/>
      <c r="BE78" s="402"/>
      <c r="BF78" s="393"/>
      <c r="BG78" s="402"/>
      <c r="BH78" s="393"/>
      <c r="BI78" s="402"/>
      <c r="BJ78" s="393"/>
      <c r="BK78" s="402"/>
      <c r="BL78" s="393">
        <v>2777180</v>
      </c>
      <c r="BM78" s="403">
        <v>2854601</v>
      </c>
      <c r="BN78" s="394">
        <f t="shared" si="141"/>
        <v>0</v>
      </c>
      <c r="BO78" s="395">
        <f t="shared" si="142"/>
        <v>0</v>
      </c>
      <c r="BP78" s="396">
        <f t="shared" si="143"/>
        <v>0</v>
      </c>
      <c r="BQ78" s="395">
        <f t="shared" si="144"/>
        <v>0</v>
      </c>
      <c r="BR78" s="396">
        <f t="shared" si="145"/>
        <v>0</v>
      </c>
      <c r="BS78" s="395">
        <f t="shared" si="146"/>
        <v>0</v>
      </c>
      <c r="BT78" s="396">
        <f t="shared" si="147"/>
        <v>0</v>
      </c>
      <c r="BU78" s="395">
        <f t="shared" si="148"/>
        <v>0</v>
      </c>
      <c r="BV78" s="396">
        <f t="shared" si="149"/>
        <v>0</v>
      </c>
      <c r="BW78" s="395">
        <f t="shared" si="150"/>
        <v>0</v>
      </c>
      <c r="BX78" s="396">
        <f t="shared" si="151"/>
        <v>603</v>
      </c>
      <c r="BY78" s="395">
        <f t="shared" si="152"/>
        <v>588</v>
      </c>
      <c r="BZ78" s="394">
        <f t="shared" si="153"/>
        <v>0</v>
      </c>
      <c r="CA78" s="395">
        <f t="shared" si="154"/>
        <v>0</v>
      </c>
      <c r="CB78" s="396">
        <f t="shared" si="155"/>
        <v>0</v>
      </c>
      <c r="CC78" s="395">
        <f t="shared" si="156"/>
        <v>0</v>
      </c>
      <c r="CD78" s="396">
        <f t="shared" si="157"/>
        <v>0</v>
      </c>
      <c r="CE78" s="395">
        <f t="shared" si="158"/>
        <v>0</v>
      </c>
      <c r="CF78" s="396">
        <f t="shared" si="159"/>
        <v>0</v>
      </c>
      <c r="CG78" s="395">
        <f t="shared" si="160"/>
        <v>0</v>
      </c>
      <c r="CH78" s="396">
        <f t="shared" si="161"/>
        <v>0</v>
      </c>
      <c r="CI78" s="395">
        <f t="shared" si="162"/>
        <v>0</v>
      </c>
      <c r="CJ78" s="396">
        <f t="shared" si="163"/>
        <v>4605.6053067993371</v>
      </c>
      <c r="CK78" s="395">
        <f t="shared" si="164"/>
        <v>4854.7636054421773</v>
      </c>
      <c r="CL78" s="394">
        <f t="shared" si="165"/>
        <v>0</v>
      </c>
      <c r="CM78" s="395">
        <f t="shared" si="166"/>
        <v>0</v>
      </c>
      <c r="CN78" s="396">
        <f t="shared" si="167"/>
        <v>0</v>
      </c>
      <c r="CO78" s="395">
        <f t="shared" si="168"/>
        <v>0</v>
      </c>
      <c r="CP78" s="396">
        <f t="shared" si="169"/>
        <v>0</v>
      </c>
      <c r="CQ78" s="395">
        <f t="shared" si="170"/>
        <v>0</v>
      </c>
      <c r="CR78" s="396">
        <f t="shared" si="171"/>
        <v>0</v>
      </c>
      <c r="CS78" s="395">
        <f t="shared" si="172"/>
        <v>0</v>
      </c>
      <c r="CT78" s="396">
        <f t="shared" si="173"/>
        <v>0</v>
      </c>
      <c r="CU78" s="395">
        <f t="shared" si="174"/>
        <v>0</v>
      </c>
      <c r="CV78" s="396">
        <f t="shared" si="175"/>
        <v>41450.447761194031</v>
      </c>
      <c r="CW78" s="395">
        <f t="shared" si="176"/>
        <v>43692.872448979593</v>
      </c>
      <c r="CX78" s="396">
        <f t="shared" si="177"/>
        <v>41450.447761194031</v>
      </c>
      <c r="CY78" s="395">
        <f t="shared" si="178"/>
        <v>43692.872448979593</v>
      </c>
      <c r="CZ78" s="394">
        <f t="shared" si="179"/>
        <v>0</v>
      </c>
      <c r="DA78" s="395">
        <f t="shared" si="180"/>
        <v>0</v>
      </c>
      <c r="DB78" s="396">
        <f t="shared" si="181"/>
        <v>0</v>
      </c>
      <c r="DC78" s="395">
        <f t="shared" si="182"/>
        <v>0</v>
      </c>
      <c r="DD78" s="396">
        <f t="shared" si="183"/>
        <v>0</v>
      </c>
      <c r="DE78" s="395">
        <f t="shared" si="184"/>
        <v>0</v>
      </c>
      <c r="DF78" s="396">
        <f t="shared" si="185"/>
        <v>0</v>
      </c>
      <c r="DG78" s="395">
        <f t="shared" si="186"/>
        <v>0</v>
      </c>
      <c r="DH78" s="396">
        <f t="shared" si="187"/>
        <v>0</v>
      </c>
      <c r="DI78" s="395">
        <f t="shared" si="188"/>
        <v>0</v>
      </c>
      <c r="DJ78" s="396">
        <f t="shared" si="189"/>
        <v>64</v>
      </c>
      <c r="DK78" s="395">
        <f t="shared" si="190"/>
        <v>62</v>
      </c>
      <c r="DL78" s="396">
        <f t="shared" si="191"/>
        <v>64</v>
      </c>
      <c r="DM78" s="395">
        <f t="shared" si="192"/>
        <v>62</v>
      </c>
      <c r="DN78" s="394">
        <f t="shared" si="193"/>
        <v>0</v>
      </c>
      <c r="DO78" s="395">
        <f t="shared" si="194"/>
        <v>0</v>
      </c>
      <c r="DP78" s="396">
        <f t="shared" si="195"/>
        <v>0</v>
      </c>
      <c r="DQ78" s="395">
        <f t="shared" si="196"/>
        <v>0</v>
      </c>
      <c r="DR78" s="396">
        <f t="shared" si="197"/>
        <v>0</v>
      </c>
      <c r="DS78" s="395">
        <f t="shared" si="198"/>
        <v>0</v>
      </c>
      <c r="DT78" s="396">
        <f t="shared" si="199"/>
        <v>0</v>
      </c>
      <c r="DU78" s="395">
        <f t="shared" si="200"/>
        <v>0</v>
      </c>
      <c r="DV78" s="396">
        <f t="shared" si="201"/>
        <v>0</v>
      </c>
      <c r="DW78" s="395">
        <f t="shared" si="202"/>
        <v>0</v>
      </c>
      <c r="DX78" s="396">
        <f t="shared" si="203"/>
        <v>2652828.656716418</v>
      </c>
      <c r="DY78" s="395">
        <f t="shared" si="204"/>
        <v>2708958.0918367347</v>
      </c>
      <c r="DZ78" s="396">
        <f t="shared" si="205"/>
        <v>2652828.656716418</v>
      </c>
      <c r="EA78" s="395">
        <f t="shared" si="206"/>
        <v>2708958.0918367347</v>
      </c>
    </row>
    <row r="79" spans="1:131">
      <c r="A79" s="417" t="s">
        <v>30</v>
      </c>
      <c r="B79" s="418" t="s">
        <v>531</v>
      </c>
      <c r="C79" s="419"/>
      <c r="D79" s="420">
        <v>130943</v>
      </c>
      <c r="E79" s="420">
        <v>1</v>
      </c>
      <c r="F79" s="393">
        <v>335</v>
      </c>
      <c r="G79" s="402">
        <v>342</v>
      </c>
      <c r="H79" s="393">
        <v>8</v>
      </c>
      <c r="I79" s="402">
        <v>10</v>
      </c>
      <c r="J79" s="393">
        <v>13</v>
      </c>
      <c r="K79" s="402">
        <v>9</v>
      </c>
      <c r="L79" s="393">
        <v>32</v>
      </c>
      <c r="M79" s="402">
        <v>30</v>
      </c>
      <c r="N79" s="393">
        <v>306</v>
      </c>
      <c r="O79" s="402">
        <v>306</v>
      </c>
      <c r="P79" s="393">
        <v>9</v>
      </c>
      <c r="Q79" s="402">
        <v>8</v>
      </c>
      <c r="R79" s="393">
        <v>10</v>
      </c>
      <c r="S79" s="402">
        <v>9</v>
      </c>
      <c r="T79" s="393">
        <v>16</v>
      </c>
      <c r="U79" s="402">
        <v>14</v>
      </c>
      <c r="V79" s="393">
        <v>247</v>
      </c>
      <c r="W79" s="402">
        <v>255</v>
      </c>
      <c r="X79" s="393">
        <v>10</v>
      </c>
      <c r="Y79" s="402">
        <v>11</v>
      </c>
      <c r="Z79" s="393">
        <v>10</v>
      </c>
      <c r="AA79" s="402">
        <v>10</v>
      </c>
      <c r="AB79" s="393">
        <v>18</v>
      </c>
      <c r="AC79" s="402">
        <v>14</v>
      </c>
      <c r="AD79" s="393">
        <v>60</v>
      </c>
      <c r="AE79" s="402">
        <v>57</v>
      </c>
      <c r="AF79" s="393">
        <v>14</v>
      </c>
      <c r="AG79" s="402">
        <v>14</v>
      </c>
      <c r="AH79" s="393">
        <v>7</v>
      </c>
      <c r="AI79" s="402">
        <v>7</v>
      </c>
      <c r="AJ79" s="393">
        <v>17</v>
      </c>
      <c r="AK79" s="402">
        <v>16</v>
      </c>
      <c r="AL79" s="393"/>
      <c r="AM79" s="402"/>
      <c r="AN79" s="393"/>
      <c r="AO79" s="402"/>
      <c r="AP79" s="393"/>
      <c r="AQ79" s="402"/>
      <c r="AR79" s="393"/>
      <c r="AS79" s="402"/>
      <c r="AT79" s="393"/>
      <c r="AU79" s="402"/>
      <c r="AV79" s="393"/>
      <c r="AW79" s="402"/>
      <c r="AX79" s="393"/>
      <c r="AY79" s="402"/>
      <c r="AZ79" s="393"/>
      <c r="BA79" s="403"/>
      <c r="BB79" s="404">
        <v>57183263</v>
      </c>
      <c r="BC79" s="402">
        <v>57962608</v>
      </c>
      <c r="BD79" s="393">
        <v>34322945</v>
      </c>
      <c r="BE79" s="402">
        <v>34636185</v>
      </c>
      <c r="BF79" s="393">
        <v>24469814</v>
      </c>
      <c r="BG79" s="402">
        <v>25350806</v>
      </c>
      <c r="BH79" s="393">
        <v>6840681</v>
      </c>
      <c r="BI79" s="402">
        <v>6680667</v>
      </c>
      <c r="BJ79" s="393"/>
      <c r="BK79" s="402"/>
      <c r="BL79" s="393"/>
      <c r="BM79" s="403"/>
      <c r="BN79" s="394">
        <f t="shared" si="141"/>
        <v>3622</v>
      </c>
      <c r="BO79" s="395">
        <f t="shared" si="142"/>
        <v>3637</v>
      </c>
      <c r="BP79" s="396">
        <f t="shared" si="143"/>
        <v>3146</v>
      </c>
      <c r="BQ79" s="395">
        <f t="shared" si="144"/>
        <v>3101</v>
      </c>
      <c r="BR79" s="396">
        <f t="shared" si="145"/>
        <v>2649</v>
      </c>
      <c r="BS79" s="395">
        <f t="shared" si="146"/>
        <v>2683</v>
      </c>
      <c r="BT79" s="396">
        <f t="shared" si="147"/>
        <v>961</v>
      </c>
      <c r="BU79" s="395">
        <f t="shared" si="148"/>
        <v>922</v>
      </c>
      <c r="BV79" s="396">
        <f t="shared" si="149"/>
        <v>0</v>
      </c>
      <c r="BW79" s="395">
        <f t="shared" si="150"/>
        <v>0</v>
      </c>
      <c r="BX79" s="396">
        <f t="shared" si="151"/>
        <v>0</v>
      </c>
      <c r="BY79" s="395">
        <f t="shared" si="152"/>
        <v>0</v>
      </c>
      <c r="BZ79" s="394">
        <f t="shared" si="153"/>
        <v>15787.758972943126</v>
      </c>
      <c r="CA79" s="395">
        <f t="shared" si="154"/>
        <v>15936.928237558428</v>
      </c>
      <c r="CB79" s="396">
        <f t="shared" si="155"/>
        <v>10910.027018436109</v>
      </c>
      <c r="CC79" s="395">
        <f t="shared" si="156"/>
        <v>11169.359883908417</v>
      </c>
      <c r="CD79" s="396">
        <f t="shared" si="157"/>
        <v>9237.3778784446968</v>
      </c>
      <c r="CE79" s="395">
        <f t="shared" si="158"/>
        <v>9448.6790905702564</v>
      </c>
      <c r="CF79" s="396">
        <f t="shared" si="159"/>
        <v>7118.2944849115502</v>
      </c>
      <c r="CG79" s="395">
        <f t="shared" si="160"/>
        <v>7245.8427331887206</v>
      </c>
      <c r="CH79" s="396">
        <f t="shared" si="161"/>
        <v>0</v>
      </c>
      <c r="CI79" s="395">
        <f t="shared" si="162"/>
        <v>0</v>
      </c>
      <c r="CJ79" s="396">
        <f t="shared" si="163"/>
        <v>0</v>
      </c>
      <c r="CK79" s="395">
        <f t="shared" si="164"/>
        <v>0</v>
      </c>
      <c r="CL79" s="394">
        <f t="shared" si="165"/>
        <v>142089.83075648814</v>
      </c>
      <c r="CM79" s="395">
        <f t="shared" si="166"/>
        <v>143432.35413802584</v>
      </c>
      <c r="CN79" s="396">
        <f t="shared" si="167"/>
        <v>98190.243165924985</v>
      </c>
      <c r="CO79" s="395">
        <f t="shared" si="168"/>
        <v>100524.23895517575</v>
      </c>
      <c r="CP79" s="396">
        <f t="shared" si="169"/>
        <v>83136.400906002265</v>
      </c>
      <c r="CQ79" s="395">
        <f t="shared" si="170"/>
        <v>85038.111815132303</v>
      </c>
      <c r="CR79" s="396">
        <f t="shared" si="171"/>
        <v>64064.650364203953</v>
      </c>
      <c r="CS79" s="395">
        <f t="shared" si="172"/>
        <v>65212.584598698486</v>
      </c>
      <c r="CT79" s="396">
        <f t="shared" si="173"/>
        <v>0</v>
      </c>
      <c r="CU79" s="395">
        <f t="shared" si="174"/>
        <v>0</v>
      </c>
      <c r="CV79" s="396">
        <f t="shared" si="175"/>
        <v>0</v>
      </c>
      <c r="CW79" s="395">
        <f t="shared" si="176"/>
        <v>0</v>
      </c>
      <c r="CX79" s="396">
        <f t="shared" si="177"/>
        <v>106642.0298983817</v>
      </c>
      <c r="CY79" s="395">
        <f t="shared" si="178"/>
        <v>108587.90861018738</v>
      </c>
      <c r="CZ79" s="394">
        <f t="shared" si="179"/>
        <v>388</v>
      </c>
      <c r="DA79" s="395">
        <f t="shared" si="180"/>
        <v>391</v>
      </c>
      <c r="DB79" s="396">
        <f t="shared" si="181"/>
        <v>341</v>
      </c>
      <c r="DC79" s="395">
        <f t="shared" si="182"/>
        <v>337</v>
      </c>
      <c r="DD79" s="396">
        <f t="shared" si="183"/>
        <v>285</v>
      </c>
      <c r="DE79" s="395">
        <f t="shared" si="184"/>
        <v>290</v>
      </c>
      <c r="DF79" s="396">
        <f t="shared" si="185"/>
        <v>98</v>
      </c>
      <c r="DG79" s="395">
        <f t="shared" si="186"/>
        <v>94</v>
      </c>
      <c r="DH79" s="396">
        <f t="shared" si="187"/>
        <v>0</v>
      </c>
      <c r="DI79" s="395">
        <f t="shared" si="188"/>
        <v>0</v>
      </c>
      <c r="DJ79" s="396">
        <f t="shared" si="189"/>
        <v>0</v>
      </c>
      <c r="DK79" s="395">
        <f t="shared" si="190"/>
        <v>0</v>
      </c>
      <c r="DL79" s="396">
        <f t="shared" si="191"/>
        <v>1112</v>
      </c>
      <c r="DM79" s="395">
        <f t="shared" si="192"/>
        <v>1112</v>
      </c>
      <c r="DN79" s="394">
        <f t="shared" si="193"/>
        <v>55130854.333517395</v>
      </c>
      <c r="DO79" s="395">
        <f t="shared" si="194"/>
        <v>56082050.467968106</v>
      </c>
      <c r="DP79" s="396">
        <f t="shared" si="195"/>
        <v>33482872.919580419</v>
      </c>
      <c r="DQ79" s="395">
        <f t="shared" si="196"/>
        <v>33876668.527894229</v>
      </c>
      <c r="DR79" s="396">
        <f t="shared" si="197"/>
        <v>23693874.258210644</v>
      </c>
      <c r="DS79" s="395">
        <f t="shared" si="198"/>
        <v>24661052.426388368</v>
      </c>
      <c r="DT79" s="396">
        <f t="shared" si="199"/>
        <v>6278335.735691987</v>
      </c>
      <c r="DU79" s="395">
        <f t="shared" si="200"/>
        <v>6129982.9522776576</v>
      </c>
      <c r="DV79" s="396">
        <f t="shared" si="201"/>
        <v>0</v>
      </c>
      <c r="DW79" s="395">
        <f t="shared" si="202"/>
        <v>0</v>
      </c>
      <c r="DX79" s="396">
        <f t="shared" si="203"/>
        <v>0</v>
      </c>
      <c r="DY79" s="395">
        <f t="shared" si="204"/>
        <v>0</v>
      </c>
      <c r="DZ79" s="396">
        <f t="shared" si="205"/>
        <v>118585937.24700046</v>
      </c>
      <c r="EA79" s="395">
        <f t="shared" si="206"/>
        <v>120749754.37452836</v>
      </c>
    </row>
    <row r="80" spans="1:131">
      <c r="A80" s="417" t="s">
        <v>30</v>
      </c>
      <c r="B80" s="421" t="s">
        <v>532</v>
      </c>
      <c r="C80" s="422"/>
      <c r="D80" s="420">
        <v>130934</v>
      </c>
      <c r="E80" s="420">
        <v>3</v>
      </c>
      <c r="F80" s="393">
        <v>29</v>
      </c>
      <c r="G80" s="402">
        <v>24</v>
      </c>
      <c r="H80" s="393"/>
      <c r="I80" s="402"/>
      <c r="J80" s="393"/>
      <c r="K80" s="402"/>
      <c r="L80" s="393">
        <v>16</v>
      </c>
      <c r="M80" s="402">
        <v>15</v>
      </c>
      <c r="N80" s="393">
        <v>87</v>
      </c>
      <c r="O80" s="402">
        <v>82</v>
      </c>
      <c r="P80" s="393"/>
      <c r="Q80" s="402"/>
      <c r="R80" s="393"/>
      <c r="S80" s="402"/>
      <c r="T80" s="393">
        <v>17</v>
      </c>
      <c r="U80" s="402">
        <v>20</v>
      </c>
      <c r="V80" s="393">
        <v>48</v>
      </c>
      <c r="W80" s="402">
        <v>53</v>
      </c>
      <c r="X80" s="393"/>
      <c r="Y80" s="402"/>
      <c r="Z80" s="393"/>
      <c r="AA80" s="402"/>
      <c r="AB80" s="393">
        <v>7</v>
      </c>
      <c r="AC80" s="402">
        <v>6</v>
      </c>
      <c r="AD80" s="393">
        <v>6</v>
      </c>
      <c r="AE80" s="402">
        <v>14</v>
      </c>
      <c r="AF80" s="393"/>
      <c r="AG80" s="402"/>
      <c r="AH80" s="393"/>
      <c r="AI80" s="402"/>
      <c r="AJ80" s="393"/>
      <c r="AK80" s="402">
        <v>1</v>
      </c>
      <c r="AL80" s="393">
        <v>5</v>
      </c>
      <c r="AM80" s="661">
        <v>9</v>
      </c>
      <c r="AN80" s="393"/>
      <c r="AO80" s="402"/>
      <c r="AP80" s="393"/>
      <c r="AQ80" s="402"/>
      <c r="AR80" s="393"/>
      <c r="AS80" s="661">
        <v>5</v>
      </c>
      <c r="AT80" s="393"/>
      <c r="AU80" s="402"/>
      <c r="AV80" s="393"/>
      <c r="AW80" s="402"/>
      <c r="AX80" s="393"/>
      <c r="AY80" s="402"/>
      <c r="AZ80" s="393"/>
      <c r="BA80" s="403"/>
      <c r="BB80" s="404">
        <v>3861635</v>
      </c>
      <c r="BC80" s="402">
        <v>3473047</v>
      </c>
      <c r="BD80" s="393">
        <v>7301435</v>
      </c>
      <c r="BE80" s="402">
        <v>7439802</v>
      </c>
      <c r="BF80" s="393">
        <v>3612206</v>
      </c>
      <c r="BG80" s="402">
        <v>3321556</v>
      </c>
      <c r="BH80" s="393">
        <v>320341</v>
      </c>
      <c r="BI80" s="402">
        <v>827000</v>
      </c>
      <c r="BJ80" s="393">
        <v>271459</v>
      </c>
      <c r="BK80" s="661">
        <v>659753</v>
      </c>
      <c r="BL80" s="393"/>
      <c r="BM80" s="403"/>
      <c r="BN80" s="394">
        <f t="shared" si="141"/>
        <v>453</v>
      </c>
      <c r="BO80" s="395">
        <f t="shared" si="142"/>
        <v>396</v>
      </c>
      <c r="BP80" s="396">
        <f t="shared" si="143"/>
        <v>987</v>
      </c>
      <c r="BQ80" s="395">
        <f t="shared" si="144"/>
        <v>978</v>
      </c>
      <c r="BR80" s="396">
        <f t="shared" si="145"/>
        <v>516</v>
      </c>
      <c r="BS80" s="395">
        <f t="shared" si="146"/>
        <v>549</v>
      </c>
      <c r="BT80" s="396">
        <f t="shared" si="147"/>
        <v>54</v>
      </c>
      <c r="BU80" s="395">
        <f t="shared" si="148"/>
        <v>138</v>
      </c>
      <c r="BV80" s="396">
        <f t="shared" si="149"/>
        <v>45</v>
      </c>
      <c r="BW80" s="395">
        <f t="shared" si="150"/>
        <v>141</v>
      </c>
      <c r="BX80" s="396">
        <f t="shared" si="151"/>
        <v>0</v>
      </c>
      <c r="BY80" s="395">
        <f t="shared" si="152"/>
        <v>0</v>
      </c>
      <c r="BZ80" s="394">
        <f t="shared" si="153"/>
        <v>8524.5805739514344</v>
      </c>
      <c r="CA80" s="395">
        <f t="shared" si="154"/>
        <v>8770.3207070707067</v>
      </c>
      <c r="CB80" s="396">
        <f t="shared" si="155"/>
        <v>7397.6038500506584</v>
      </c>
      <c r="CC80" s="395">
        <f t="shared" si="156"/>
        <v>7607.1595092024536</v>
      </c>
      <c r="CD80" s="396">
        <f t="shared" si="157"/>
        <v>7000.3992248062013</v>
      </c>
      <c r="CE80" s="395">
        <f t="shared" si="158"/>
        <v>6050.193078324226</v>
      </c>
      <c r="CF80" s="396">
        <f t="shared" si="159"/>
        <v>5932.2407407407409</v>
      </c>
      <c r="CG80" s="395">
        <f t="shared" si="160"/>
        <v>5992.753623188406</v>
      </c>
      <c r="CH80" s="396">
        <f t="shared" si="161"/>
        <v>6032.4222222222224</v>
      </c>
      <c r="CI80" s="395">
        <f t="shared" si="162"/>
        <v>4679.0992907801419</v>
      </c>
      <c r="CJ80" s="396">
        <f t="shared" si="163"/>
        <v>0</v>
      </c>
      <c r="CK80" s="395">
        <f t="shared" si="164"/>
        <v>0</v>
      </c>
      <c r="CL80" s="394">
        <f t="shared" si="165"/>
        <v>76721.225165562908</v>
      </c>
      <c r="CM80" s="395">
        <f t="shared" si="166"/>
        <v>78932.886363636353</v>
      </c>
      <c r="CN80" s="396">
        <f t="shared" si="167"/>
        <v>66578.434650455922</v>
      </c>
      <c r="CO80" s="395">
        <f t="shared" si="168"/>
        <v>68464.435582822087</v>
      </c>
      <c r="CP80" s="396">
        <f t="shared" si="169"/>
        <v>63003.593023255809</v>
      </c>
      <c r="CQ80" s="395">
        <f t="shared" si="170"/>
        <v>54451.737704918036</v>
      </c>
      <c r="CR80" s="396">
        <f t="shared" si="171"/>
        <v>53390.166666666672</v>
      </c>
      <c r="CS80" s="395">
        <f t="shared" si="172"/>
        <v>53934.782608695656</v>
      </c>
      <c r="CT80" s="396">
        <f t="shared" si="173"/>
        <v>54291.8</v>
      </c>
      <c r="CU80" s="395">
        <f t="shared" si="174"/>
        <v>42111.893617021276</v>
      </c>
      <c r="CV80" s="396">
        <f t="shared" si="175"/>
        <v>0</v>
      </c>
      <c r="CW80" s="395">
        <f t="shared" si="176"/>
        <v>0</v>
      </c>
      <c r="CX80" s="396">
        <f t="shared" si="177"/>
        <v>67133.069545938677</v>
      </c>
      <c r="CY80" s="395">
        <f t="shared" si="178"/>
        <v>64074.217344928249</v>
      </c>
      <c r="CZ80" s="394">
        <f t="shared" si="179"/>
        <v>45</v>
      </c>
      <c r="DA80" s="395">
        <f t="shared" si="180"/>
        <v>39</v>
      </c>
      <c r="DB80" s="396">
        <f t="shared" si="181"/>
        <v>104</v>
      </c>
      <c r="DC80" s="395">
        <f t="shared" si="182"/>
        <v>102</v>
      </c>
      <c r="DD80" s="396">
        <f t="shared" si="183"/>
        <v>55</v>
      </c>
      <c r="DE80" s="395">
        <f t="shared" si="184"/>
        <v>59</v>
      </c>
      <c r="DF80" s="396">
        <f t="shared" si="185"/>
        <v>6</v>
      </c>
      <c r="DG80" s="395">
        <f t="shared" si="186"/>
        <v>15</v>
      </c>
      <c r="DH80" s="396">
        <f t="shared" si="187"/>
        <v>5</v>
      </c>
      <c r="DI80" s="395">
        <f t="shared" si="188"/>
        <v>14</v>
      </c>
      <c r="DJ80" s="396">
        <f t="shared" si="189"/>
        <v>0</v>
      </c>
      <c r="DK80" s="395">
        <f t="shared" si="190"/>
        <v>0</v>
      </c>
      <c r="DL80" s="396">
        <f t="shared" si="191"/>
        <v>215</v>
      </c>
      <c r="DM80" s="395">
        <f t="shared" si="192"/>
        <v>229</v>
      </c>
      <c r="DN80" s="394">
        <f t="shared" si="193"/>
        <v>3452455.132450331</v>
      </c>
      <c r="DO80" s="395">
        <f t="shared" si="194"/>
        <v>3078382.5681818179</v>
      </c>
      <c r="DP80" s="396">
        <f t="shared" si="195"/>
        <v>6924157.2036474161</v>
      </c>
      <c r="DQ80" s="395">
        <f t="shared" si="196"/>
        <v>6983372.429447853</v>
      </c>
      <c r="DR80" s="396">
        <f t="shared" si="197"/>
        <v>3465197.6162790693</v>
      </c>
      <c r="DS80" s="395">
        <f t="shared" si="198"/>
        <v>3212652.524590164</v>
      </c>
      <c r="DT80" s="396">
        <f t="shared" si="199"/>
        <v>320341</v>
      </c>
      <c r="DU80" s="395">
        <f t="shared" si="200"/>
        <v>809021.73913043481</v>
      </c>
      <c r="DV80" s="396">
        <f t="shared" si="201"/>
        <v>271459</v>
      </c>
      <c r="DW80" s="395">
        <f t="shared" si="202"/>
        <v>589566.51063829788</v>
      </c>
      <c r="DX80" s="396">
        <f t="shared" si="203"/>
        <v>0</v>
      </c>
      <c r="DY80" s="395">
        <f t="shared" si="204"/>
        <v>0</v>
      </c>
      <c r="DZ80" s="396">
        <f t="shared" si="205"/>
        <v>14433609.952376816</v>
      </c>
      <c r="EA80" s="395">
        <f t="shared" si="206"/>
        <v>14672995.771988569</v>
      </c>
    </row>
    <row r="81" spans="1:131">
      <c r="A81" s="417" t="s">
        <v>30</v>
      </c>
      <c r="B81" s="418" t="s">
        <v>533</v>
      </c>
      <c r="C81" s="609" t="s">
        <v>975</v>
      </c>
      <c r="D81" s="423">
        <v>130916</v>
      </c>
      <c r="E81" s="420">
        <v>8</v>
      </c>
      <c r="F81" s="393"/>
      <c r="G81" s="402"/>
      <c r="H81" s="393"/>
      <c r="I81" s="402"/>
      <c r="J81" s="393"/>
      <c r="K81" s="402"/>
      <c r="L81" s="393"/>
      <c r="M81" s="402"/>
      <c r="N81" s="393"/>
      <c r="O81" s="402"/>
      <c r="P81" s="393"/>
      <c r="Q81" s="402"/>
      <c r="R81" s="393"/>
      <c r="S81" s="402"/>
      <c r="T81" s="393"/>
      <c r="U81" s="402"/>
      <c r="V81" s="393"/>
      <c r="W81" s="402"/>
      <c r="X81" s="393"/>
      <c r="Y81" s="402"/>
      <c r="Z81" s="393"/>
      <c r="AA81" s="402"/>
      <c r="AB81" s="393"/>
      <c r="AC81" s="402"/>
      <c r="AD81" s="393"/>
      <c r="AE81" s="402"/>
      <c r="AF81" s="393"/>
      <c r="AG81" s="402"/>
      <c r="AH81" s="393"/>
      <c r="AI81" s="402"/>
      <c r="AJ81" s="393"/>
      <c r="AK81" s="402"/>
      <c r="AL81" s="393"/>
      <c r="AM81" s="402"/>
      <c r="AN81" s="393"/>
      <c r="AO81" s="402"/>
      <c r="AP81" s="393"/>
      <c r="AQ81" s="402"/>
      <c r="AR81" s="393"/>
      <c r="AS81" s="402"/>
      <c r="AT81" s="393"/>
      <c r="AU81" s="402"/>
      <c r="AV81" s="393">
        <v>137</v>
      </c>
      <c r="AW81" s="402">
        <v>137</v>
      </c>
      <c r="AX81" s="393">
        <v>23</v>
      </c>
      <c r="AY81" s="402">
        <v>24</v>
      </c>
      <c r="AZ81" s="393">
        <v>24</v>
      </c>
      <c r="BA81" s="403">
        <v>28</v>
      </c>
      <c r="BB81" s="404"/>
      <c r="BC81" s="402"/>
      <c r="BD81" s="393"/>
      <c r="BE81" s="402"/>
      <c r="BF81" s="393"/>
      <c r="BG81" s="402"/>
      <c r="BH81" s="393"/>
      <c r="BI81" s="402"/>
      <c r="BJ81" s="393"/>
      <c r="BK81" s="402"/>
      <c r="BL81" s="393">
        <v>12764385</v>
      </c>
      <c r="BM81" s="403">
        <v>13103686</v>
      </c>
      <c r="BN81" s="394">
        <f t="shared" si="141"/>
        <v>0</v>
      </c>
      <c r="BO81" s="395">
        <f t="shared" si="142"/>
        <v>0</v>
      </c>
      <c r="BP81" s="396">
        <f t="shared" si="143"/>
        <v>0</v>
      </c>
      <c r="BQ81" s="395">
        <f t="shared" si="144"/>
        <v>0</v>
      </c>
      <c r="BR81" s="396">
        <f t="shared" si="145"/>
        <v>0</v>
      </c>
      <c r="BS81" s="395">
        <f t="shared" si="146"/>
        <v>0</v>
      </c>
      <c r="BT81" s="396">
        <f t="shared" si="147"/>
        <v>0</v>
      </c>
      <c r="BU81" s="395">
        <f t="shared" si="148"/>
        <v>0</v>
      </c>
      <c r="BV81" s="396">
        <f t="shared" si="149"/>
        <v>0</v>
      </c>
      <c r="BW81" s="395">
        <f t="shared" si="150"/>
        <v>0</v>
      </c>
      <c r="BX81" s="396">
        <f t="shared" si="151"/>
        <v>1911</v>
      </c>
      <c r="BY81" s="395">
        <f t="shared" si="152"/>
        <v>1970</v>
      </c>
      <c r="BZ81" s="394">
        <f t="shared" si="153"/>
        <v>0</v>
      </c>
      <c r="CA81" s="395">
        <f t="shared" si="154"/>
        <v>0</v>
      </c>
      <c r="CB81" s="396">
        <f t="shared" si="155"/>
        <v>0</v>
      </c>
      <c r="CC81" s="395">
        <f t="shared" si="156"/>
        <v>0</v>
      </c>
      <c r="CD81" s="396">
        <f t="shared" si="157"/>
        <v>0</v>
      </c>
      <c r="CE81" s="395">
        <f t="shared" si="158"/>
        <v>0</v>
      </c>
      <c r="CF81" s="396">
        <f t="shared" si="159"/>
        <v>0</v>
      </c>
      <c r="CG81" s="395">
        <f t="shared" si="160"/>
        <v>0</v>
      </c>
      <c r="CH81" s="396">
        <f t="shared" si="161"/>
        <v>0</v>
      </c>
      <c r="CI81" s="395">
        <f t="shared" si="162"/>
        <v>0</v>
      </c>
      <c r="CJ81" s="396">
        <f t="shared" si="163"/>
        <v>6679.4270015698585</v>
      </c>
      <c r="CK81" s="395">
        <f t="shared" si="164"/>
        <v>6651.6172588832487</v>
      </c>
      <c r="CL81" s="394">
        <f t="shared" si="165"/>
        <v>0</v>
      </c>
      <c r="CM81" s="395">
        <f t="shared" si="166"/>
        <v>0</v>
      </c>
      <c r="CN81" s="396">
        <f t="shared" si="167"/>
        <v>0</v>
      </c>
      <c r="CO81" s="395">
        <f t="shared" si="168"/>
        <v>0</v>
      </c>
      <c r="CP81" s="396">
        <f t="shared" si="169"/>
        <v>0</v>
      </c>
      <c r="CQ81" s="395">
        <f t="shared" si="170"/>
        <v>0</v>
      </c>
      <c r="CR81" s="396">
        <f t="shared" si="171"/>
        <v>0</v>
      </c>
      <c r="CS81" s="395">
        <f t="shared" si="172"/>
        <v>0</v>
      </c>
      <c r="CT81" s="396">
        <f t="shared" si="173"/>
        <v>0</v>
      </c>
      <c r="CU81" s="395">
        <f t="shared" si="174"/>
        <v>0</v>
      </c>
      <c r="CV81" s="396">
        <f t="shared" si="175"/>
        <v>60114.843014128724</v>
      </c>
      <c r="CW81" s="395">
        <f t="shared" si="176"/>
        <v>59864.555329949239</v>
      </c>
      <c r="CX81" s="396">
        <f t="shared" si="177"/>
        <v>60114.843014128732</v>
      </c>
      <c r="CY81" s="395">
        <f t="shared" si="178"/>
        <v>59864.555329949239</v>
      </c>
      <c r="CZ81" s="394">
        <f t="shared" si="179"/>
        <v>0</v>
      </c>
      <c r="DA81" s="395">
        <f t="shared" si="180"/>
        <v>0</v>
      </c>
      <c r="DB81" s="396">
        <f t="shared" si="181"/>
        <v>0</v>
      </c>
      <c r="DC81" s="395">
        <f t="shared" si="182"/>
        <v>0</v>
      </c>
      <c r="DD81" s="396">
        <f t="shared" si="183"/>
        <v>0</v>
      </c>
      <c r="DE81" s="395">
        <f t="shared" si="184"/>
        <v>0</v>
      </c>
      <c r="DF81" s="396">
        <f t="shared" si="185"/>
        <v>0</v>
      </c>
      <c r="DG81" s="395">
        <f t="shared" si="186"/>
        <v>0</v>
      </c>
      <c r="DH81" s="396">
        <f t="shared" si="187"/>
        <v>0</v>
      </c>
      <c r="DI81" s="395">
        <f t="shared" si="188"/>
        <v>0</v>
      </c>
      <c r="DJ81" s="396">
        <f t="shared" si="189"/>
        <v>184</v>
      </c>
      <c r="DK81" s="395">
        <f t="shared" si="190"/>
        <v>189</v>
      </c>
      <c r="DL81" s="396">
        <f t="shared" si="191"/>
        <v>184</v>
      </c>
      <c r="DM81" s="395">
        <f t="shared" si="192"/>
        <v>189</v>
      </c>
      <c r="DN81" s="394">
        <f t="shared" si="193"/>
        <v>0</v>
      </c>
      <c r="DO81" s="395">
        <f t="shared" si="194"/>
        <v>0</v>
      </c>
      <c r="DP81" s="396">
        <f t="shared" si="195"/>
        <v>0</v>
      </c>
      <c r="DQ81" s="395">
        <f t="shared" si="196"/>
        <v>0</v>
      </c>
      <c r="DR81" s="396">
        <f t="shared" si="197"/>
        <v>0</v>
      </c>
      <c r="DS81" s="395">
        <f t="shared" si="198"/>
        <v>0</v>
      </c>
      <c r="DT81" s="396">
        <f t="shared" si="199"/>
        <v>0</v>
      </c>
      <c r="DU81" s="395">
        <f t="shared" si="200"/>
        <v>0</v>
      </c>
      <c r="DV81" s="396">
        <f t="shared" si="201"/>
        <v>0</v>
      </c>
      <c r="DW81" s="395">
        <f t="shared" si="202"/>
        <v>0</v>
      </c>
      <c r="DX81" s="396">
        <f t="shared" si="203"/>
        <v>11061131.114599686</v>
      </c>
      <c r="DY81" s="395">
        <f t="shared" si="204"/>
        <v>11314400.957360405</v>
      </c>
      <c r="DZ81" s="396">
        <f t="shared" si="205"/>
        <v>11061131.114599686</v>
      </c>
      <c r="EA81" s="395">
        <f t="shared" si="206"/>
        <v>11314400.957360405</v>
      </c>
    </row>
    <row r="82" spans="1:131">
      <c r="A82" s="417" t="s">
        <v>30</v>
      </c>
      <c r="B82" s="418" t="s">
        <v>534</v>
      </c>
      <c r="C82" s="424"/>
      <c r="D82" s="423">
        <v>130891</v>
      </c>
      <c r="E82" s="423">
        <v>9</v>
      </c>
      <c r="F82" s="393"/>
      <c r="G82" s="402"/>
      <c r="H82" s="393"/>
      <c r="I82" s="402"/>
      <c r="J82" s="393"/>
      <c r="K82" s="402"/>
      <c r="L82" s="393"/>
      <c r="M82" s="402"/>
      <c r="N82" s="393"/>
      <c r="O82" s="402"/>
      <c r="P82" s="393"/>
      <c r="Q82" s="402"/>
      <c r="R82" s="393"/>
      <c r="S82" s="402"/>
      <c r="T82" s="393"/>
      <c r="U82" s="402"/>
      <c r="V82" s="393"/>
      <c r="W82" s="402"/>
      <c r="X82" s="393"/>
      <c r="Y82" s="402"/>
      <c r="Z82" s="393"/>
      <c r="AA82" s="402"/>
      <c r="AB82" s="393"/>
      <c r="AC82" s="402"/>
      <c r="AD82" s="393"/>
      <c r="AE82" s="402"/>
      <c r="AF82" s="393"/>
      <c r="AG82" s="402"/>
      <c r="AH82" s="393"/>
      <c r="AI82" s="402"/>
      <c r="AJ82" s="393"/>
      <c r="AK82" s="402"/>
      <c r="AL82" s="393"/>
      <c r="AM82" s="402"/>
      <c r="AN82" s="393"/>
      <c r="AO82" s="402"/>
      <c r="AP82" s="393"/>
      <c r="AQ82" s="402"/>
      <c r="AR82" s="393"/>
      <c r="AS82" s="402"/>
      <c r="AT82" s="393"/>
      <c r="AU82" s="402"/>
      <c r="AV82" s="393">
        <v>82</v>
      </c>
      <c r="AW82" s="402">
        <v>80</v>
      </c>
      <c r="AX82" s="393">
        <v>9</v>
      </c>
      <c r="AY82" s="402">
        <v>9</v>
      </c>
      <c r="AZ82" s="393">
        <v>32</v>
      </c>
      <c r="BA82" s="403">
        <v>33</v>
      </c>
      <c r="BB82" s="404"/>
      <c r="BC82" s="402"/>
      <c r="BD82" s="393"/>
      <c r="BE82" s="402"/>
      <c r="BF82" s="393"/>
      <c r="BG82" s="402"/>
      <c r="BH82" s="393"/>
      <c r="BI82" s="402"/>
      <c r="BJ82" s="393"/>
      <c r="BK82" s="402"/>
      <c r="BL82" s="393">
        <v>8835228</v>
      </c>
      <c r="BM82" s="403">
        <v>7026188</v>
      </c>
      <c r="BN82" s="394">
        <f t="shared" si="141"/>
        <v>0</v>
      </c>
      <c r="BO82" s="395">
        <f t="shared" si="142"/>
        <v>0</v>
      </c>
      <c r="BP82" s="396">
        <f t="shared" si="143"/>
        <v>0</v>
      </c>
      <c r="BQ82" s="395">
        <f t="shared" si="144"/>
        <v>0</v>
      </c>
      <c r="BR82" s="396">
        <f t="shared" si="145"/>
        <v>0</v>
      </c>
      <c r="BS82" s="395">
        <f t="shared" si="146"/>
        <v>0</v>
      </c>
      <c r="BT82" s="396">
        <f t="shared" si="147"/>
        <v>0</v>
      </c>
      <c r="BU82" s="395">
        <f t="shared" si="148"/>
        <v>0</v>
      </c>
      <c r="BV82" s="396">
        <f t="shared" si="149"/>
        <v>0</v>
      </c>
      <c r="BW82" s="395">
        <f t="shared" si="150"/>
        <v>0</v>
      </c>
      <c r="BX82" s="396">
        <f t="shared" si="151"/>
        <v>1303</v>
      </c>
      <c r="BY82" s="395">
        <f t="shared" si="152"/>
        <v>1295</v>
      </c>
      <c r="BZ82" s="394">
        <f t="shared" si="153"/>
        <v>0</v>
      </c>
      <c r="CA82" s="395">
        <f t="shared" si="154"/>
        <v>0</v>
      </c>
      <c r="CB82" s="396">
        <f t="shared" si="155"/>
        <v>0</v>
      </c>
      <c r="CC82" s="395">
        <f t="shared" si="156"/>
        <v>0</v>
      </c>
      <c r="CD82" s="396">
        <f t="shared" si="157"/>
        <v>0</v>
      </c>
      <c r="CE82" s="395">
        <f t="shared" si="158"/>
        <v>0</v>
      </c>
      <c r="CF82" s="396">
        <f t="shared" si="159"/>
        <v>0</v>
      </c>
      <c r="CG82" s="395">
        <f t="shared" si="160"/>
        <v>0</v>
      </c>
      <c r="CH82" s="396">
        <f t="shared" si="161"/>
        <v>0</v>
      </c>
      <c r="CI82" s="395">
        <f t="shared" si="162"/>
        <v>0</v>
      </c>
      <c r="CJ82" s="396">
        <f t="shared" si="163"/>
        <v>6780.6815042210283</v>
      </c>
      <c r="CK82" s="395">
        <f t="shared" si="164"/>
        <v>5425.6277992277992</v>
      </c>
      <c r="CL82" s="394">
        <f t="shared" si="165"/>
        <v>0</v>
      </c>
      <c r="CM82" s="395">
        <f t="shared" si="166"/>
        <v>0</v>
      </c>
      <c r="CN82" s="396">
        <f t="shared" si="167"/>
        <v>0</v>
      </c>
      <c r="CO82" s="395">
        <f t="shared" si="168"/>
        <v>0</v>
      </c>
      <c r="CP82" s="396">
        <f t="shared" si="169"/>
        <v>0</v>
      </c>
      <c r="CQ82" s="395">
        <f t="shared" si="170"/>
        <v>0</v>
      </c>
      <c r="CR82" s="396">
        <f t="shared" si="171"/>
        <v>0</v>
      </c>
      <c r="CS82" s="395">
        <f t="shared" si="172"/>
        <v>0</v>
      </c>
      <c r="CT82" s="396">
        <f t="shared" si="173"/>
        <v>0</v>
      </c>
      <c r="CU82" s="395">
        <f t="shared" si="174"/>
        <v>0</v>
      </c>
      <c r="CV82" s="396">
        <f t="shared" si="175"/>
        <v>61026.133537989255</v>
      </c>
      <c r="CW82" s="395">
        <f t="shared" si="176"/>
        <v>48830.650193050191</v>
      </c>
      <c r="CX82" s="396">
        <f t="shared" si="177"/>
        <v>61026.133537989255</v>
      </c>
      <c r="CY82" s="395">
        <f t="shared" si="178"/>
        <v>48830.650193050191</v>
      </c>
      <c r="CZ82" s="394">
        <f t="shared" si="179"/>
        <v>0</v>
      </c>
      <c r="DA82" s="395">
        <f t="shared" si="180"/>
        <v>0</v>
      </c>
      <c r="DB82" s="396">
        <f t="shared" si="181"/>
        <v>0</v>
      </c>
      <c r="DC82" s="395">
        <f t="shared" si="182"/>
        <v>0</v>
      </c>
      <c r="DD82" s="396">
        <f t="shared" si="183"/>
        <v>0</v>
      </c>
      <c r="DE82" s="395">
        <f t="shared" si="184"/>
        <v>0</v>
      </c>
      <c r="DF82" s="396">
        <f t="shared" si="185"/>
        <v>0</v>
      </c>
      <c r="DG82" s="395">
        <f t="shared" si="186"/>
        <v>0</v>
      </c>
      <c r="DH82" s="396">
        <f t="shared" si="187"/>
        <v>0</v>
      </c>
      <c r="DI82" s="395">
        <f t="shared" si="188"/>
        <v>0</v>
      </c>
      <c r="DJ82" s="396">
        <f t="shared" si="189"/>
        <v>123</v>
      </c>
      <c r="DK82" s="395">
        <f t="shared" si="190"/>
        <v>122</v>
      </c>
      <c r="DL82" s="396">
        <f t="shared" si="191"/>
        <v>123</v>
      </c>
      <c r="DM82" s="395">
        <f t="shared" si="192"/>
        <v>122</v>
      </c>
      <c r="DN82" s="394">
        <f t="shared" si="193"/>
        <v>0</v>
      </c>
      <c r="DO82" s="395">
        <f t="shared" si="194"/>
        <v>0</v>
      </c>
      <c r="DP82" s="396">
        <f t="shared" si="195"/>
        <v>0</v>
      </c>
      <c r="DQ82" s="395">
        <f t="shared" si="196"/>
        <v>0</v>
      </c>
      <c r="DR82" s="396">
        <f t="shared" si="197"/>
        <v>0</v>
      </c>
      <c r="DS82" s="395">
        <f t="shared" si="198"/>
        <v>0</v>
      </c>
      <c r="DT82" s="396">
        <f t="shared" si="199"/>
        <v>0</v>
      </c>
      <c r="DU82" s="395">
        <f t="shared" si="200"/>
        <v>0</v>
      </c>
      <c r="DV82" s="396">
        <f t="shared" si="201"/>
        <v>0</v>
      </c>
      <c r="DW82" s="395">
        <f t="shared" si="202"/>
        <v>0</v>
      </c>
      <c r="DX82" s="396">
        <f t="shared" si="203"/>
        <v>7506214.4251726782</v>
      </c>
      <c r="DY82" s="395">
        <f t="shared" si="204"/>
        <v>5957339.3235521233</v>
      </c>
      <c r="DZ82" s="396">
        <f t="shared" si="205"/>
        <v>7506214.4251726782</v>
      </c>
      <c r="EA82" s="395">
        <f t="shared" si="206"/>
        <v>5957339.3235521233</v>
      </c>
    </row>
    <row r="83" spans="1:131">
      <c r="A83" s="417" t="s">
        <v>30</v>
      </c>
      <c r="B83" s="425" t="s">
        <v>535</v>
      </c>
      <c r="C83" s="426"/>
      <c r="D83" s="423">
        <v>130907</v>
      </c>
      <c r="E83" s="423">
        <v>9</v>
      </c>
      <c r="F83" s="393"/>
      <c r="G83" s="402"/>
      <c r="H83" s="393"/>
      <c r="I83" s="402"/>
      <c r="J83" s="393"/>
      <c r="K83" s="402"/>
      <c r="L83" s="393"/>
      <c r="M83" s="402"/>
      <c r="N83" s="393"/>
      <c r="O83" s="402"/>
      <c r="P83" s="393"/>
      <c r="Q83" s="402"/>
      <c r="R83" s="393"/>
      <c r="S83" s="402"/>
      <c r="T83" s="393"/>
      <c r="U83" s="402"/>
      <c r="V83" s="393"/>
      <c r="W83" s="402"/>
      <c r="X83" s="393"/>
      <c r="Y83" s="402"/>
      <c r="Z83" s="393"/>
      <c r="AA83" s="402"/>
      <c r="AB83" s="393"/>
      <c r="AC83" s="402"/>
      <c r="AD83" s="393"/>
      <c r="AE83" s="402"/>
      <c r="AF83" s="393"/>
      <c r="AG83" s="402"/>
      <c r="AH83" s="393"/>
      <c r="AI83" s="402"/>
      <c r="AJ83" s="393"/>
      <c r="AK83" s="402"/>
      <c r="AL83" s="393"/>
      <c r="AM83" s="402"/>
      <c r="AN83" s="393"/>
      <c r="AO83" s="402"/>
      <c r="AP83" s="393"/>
      <c r="AQ83" s="402"/>
      <c r="AR83" s="393"/>
      <c r="AS83" s="402"/>
      <c r="AT83" s="393"/>
      <c r="AU83" s="402">
        <v>37</v>
      </c>
      <c r="AV83" s="393">
        <v>58</v>
      </c>
      <c r="AW83" s="402">
        <v>23</v>
      </c>
      <c r="AX83" s="393">
        <v>8</v>
      </c>
      <c r="AY83" s="402">
        <v>8</v>
      </c>
      <c r="AZ83" s="393">
        <v>20</v>
      </c>
      <c r="BA83" s="403">
        <v>16</v>
      </c>
      <c r="BB83" s="404"/>
      <c r="BC83" s="402"/>
      <c r="BD83" s="393"/>
      <c r="BE83" s="402"/>
      <c r="BF83" s="393"/>
      <c r="BG83" s="402"/>
      <c r="BH83" s="393"/>
      <c r="BI83" s="402"/>
      <c r="BJ83" s="393"/>
      <c r="BK83" s="402"/>
      <c r="BL83" s="393">
        <v>6047642</v>
      </c>
      <c r="BM83" s="403">
        <v>6490995</v>
      </c>
      <c r="BN83" s="394">
        <f t="shared" si="141"/>
        <v>0</v>
      </c>
      <c r="BO83" s="395">
        <f t="shared" si="142"/>
        <v>0</v>
      </c>
      <c r="BP83" s="396">
        <f t="shared" si="143"/>
        <v>0</v>
      </c>
      <c r="BQ83" s="395">
        <f t="shared" si="144"/>
        <v>0</v>
      </c>
      <c r="BR83" s="396">
        <f t="shared" si="145"/>
        <v>0</v>
      </c>
      <c r="BS83" s="395">
        <f t="shared" si="146"/>
        <v>0</v>
      </c>
      <c r="BT83" s="396">
        <f t="shared" si="147"/>
        <v>0</v>
      </c>
      <c r="BU83" s="395">
        <f t="shared" si="148"/>
        <v>0</v>
      </c>
      <c r="BV83" s="396">
        <f t="shared" si="149"/>
        <v>0</v>
      </c>
      <c r="BW83" s="395">
        <f t="shared" si="150"/>
        <v>0</v>
      </c>
      <c r="BX83" s="396">
        <f t="shared" si="151"/>
        <v>908</v>
      </c>
      <c r="BY83" s="395">
        <f t="shared" si="152"/>
        <v>843</v>
      </c>
      <c r="BZ83" s="394">
        <f t="shared" si="153"/>
        <v>0</v>
      </c>
      <c r="CA83" s="395">
        <f t="shared" si="154"/>
        <v>0</v>
      </c>
      <c r="CB83" s="396">
        <f t="shared" si="155"/>
        <v>0</v>
      </c>
      <c r="CC83" s="395">
        <f t="shared" si="156"/>
        <v>0</v>
      </c>
      <c r="CD83" s="396">
        <f t="shared" si="157"/>
        <v>0</v>
      </c>
      <c r="CE83" s="395">
        <f t="shared" si="158"/>
        <v>0</v>
      </c>
      <c r="CF83" s="396">
        <f t="shared" si="159"/>
        <v>0</v>
      </c>
      <c r="CG83" s="395">
        <f t="shared" si="160"/>
        <v>0</v>
      </c>
      <c r="CH83" s="396">
        <f t="shared" si="161"/>
        <v>0</v>
      </c>
      <c r="CI83" s="395">
        <f t="shared" si="162"/>
        <v>0</v>
      </c>
      <c r="CJ83" s="396">
        <f t="shared" si="163"/>
        <v>6660.398678414097</v>
      </c>
      <c r="CK83" s="395">
        <f t="shared" si="164"/>
        <v>7699.8754448398577</v>
      </c>
      <c r="CL83" s="394">
        <f t="shared" si="165"/>
        <v>0</v>
      </c>
      <c r="CM83" s="395">
        <f t="shared" si="166"/>
        <v>0</v>
      </c>
      <c r="CN83" s="396">
        <f t="shared" si="167"/>
        <v>0</v>
      </c>
      <c r="CO83" s="395">
        <f t="shared" si="168"/>
        <v>0</v>
      </c>
      <c r="CP83" s="396">
        <f t="shared" si="169"/>
        <v>0</v>
      </c>
      <c r="CQ83" s="395">
        <f t="shared" si="170"/>
        <v>0</v>
      </c>
      <c r="CR83" s="396">
        <f t="shared" si="171"/>
        <v>0</v>
      </c>
      <c r="CS83" s="395">
        <f t="shared" si="172"/>
        <v>0</v>
      </c>
      <c r="CT83" s="396">
        <f t="shared" si="173"/>
        <v>0</v>
      </c>
      <c r="CU83" s="395">
        <f t="shared" si="174"/>
        <v>0</v>
      </c>
      <c r="CV83" s="396">
        <f t="shared" si="175"/>
        <v>59943.588105726871</v>
      </c>
      <c r="CW83" s="395">
        <f t="shared" si="176"/>
        <v>69298.879003558715</v>
      </c>
      <c r="CX83" s="396">
        <f t="shared" si="177"/>
        <v>59943.588105726871</v>
      </c>
      <c r="CY83" s="395">
        <f t="shared" si="178"/>
        <v>69298.879003558715</v>
      </c>
      <c r="CZ83" s="394">
        <f t="shared" si="179"/>
        <v>0</v>
      </c>
      <c r="DA83" s="395">
        <f t="shared" si="180"/>
        <v>0</v>
      </c>
      <c r="DB83" s="396">
        <f t="shared" si="181"/>
        <v>0</v>
      </c>
      <c r="DC83" s="395">
        <f t="shared" si="182"/>
        <v>0</v>
      </c>
      <c r="DD83" s="396">
        <f t="shared" si="183"/>
        <v>0</v>
      </c>
      <c r="DE83" s="395">
        <f t="shared" si="184"/>
        <v>0</v>
      </c>
      <c r="DF83" s="396">
        <f t="shared" si="185"/>
        <v>0</v>
      </c>
      <c r="DG83" s="395">
        <f t="shared" si="186"/>
        <v>0</v>
      </c>
      <c r="DH83" s="396">
        <f t="shared" si="187"/>
        <v>0</v>
      </c>
      <c r="DI83" s="395">
        <f t="shared" si="188"/>
        <v>0</v>
      </c>
      <c r="DJ83" s="396">
        <f t="shared" si="189"/>
        <v>86</v>
      </c>
      <c r="DK83" s="395">
        <f t="shared" si="190"/>
        <v>84</v>
      </c>
      <c r="DL83" s="396">
        <f t="shared" si="191"/>
        <v>86</v>
      </c>
      <c r="DM83" s="395">
        <f t="shared" si="192"/>
        <v>84</v>
      </c>
      <c r="DN83" s="394">
        <f t="shared" si="193"/>
        <v>0</v>
      </c>
      <c r="DO83" s="395">
        <f t="shared" si="194"/>
        <v>0</v>
      </c>
      <c r="DP83" s="396">
        <f t="shared" si="195"/>
        <v>0</v>
      </c>
      <c r="DQ83" s="395">
        <f t="shared" si="196"/>
        <v>0</v>
      </c>
      <c r="DR83" s="396">
        <f t="shared" si="197"/>
        <v>0</v>
      </c>
      <c r="DS83" s="395">
        <f t="shared" si="198"/>
        <v>0</v>
      </c>
      <c r="DT83" s="396">
        <f t="shared" si="199"/>
        <v>0</v>
      </c>
      <c r="DU83" s="395">
        <f t="shared" si="200"/>
        <v>0</v>
      </c>
      <c r="DV83" s="396">
        <f t="shared" si="201"/>
        <v>0</v>
      </c>
      <c r="DW83" s="395">
        <f t="shared" si="202"/>
        <v>0</v>
      </c>
      <c r="DX83" s="396">
        <f t="shared" si="203"/>
        <v>5155148.5770925106</v>
      </c>
      <c r="DY83" s="395">
        <f t="shared" si="204"/>
        <v>5821105.8362989323</v>
      </c>
      <c r="DZ83" s="396">
        <f t="shared" si="205"/>
        <v>5155148.5770925106</v>
      </c>
      <c r="EA83" s="395">
        <f t="shared" si="206"/>
        <v>5821105.8362989323</v>
      </c>
    </row>
    <row r="84" spans="1:131">
      <c r="A84" s="488" t="s">
        <v>31</v>
      </c>
      <c r="B84" s="489" t="s">
        <v>662</v>
      </c>
      <c r="C84" s="490"/>
      <c r="D84" s="385">
        <v>133951</v>
      </c>
      <c r="E84" s="385">
        <v>1</v>
      </c>
      <c r="F84" s="393">
        <v>218</v>
      </c>
      <c r="G84" s="491">
        <v>226</v>
      </c>
      <c r="H84" s="393"/>
      <c r="I84" s="491"/>
      <c r="J84" s="393"/>
      <c r="K84" s="491"/>
      <c r="L84" s="393">
        <v>29</v>
      </c>
      <c r="M84" s="491">
        <v>22</v>
      </c>
      <c r="N84" s="393">
        <v>259</v>
      </c>
      <c r="O84" s="491">
        <v>272</v>
      </c>
      <c r="P84" s="393"/>
      <c r="Q84" s="491"/>
      <c r="R84" s="393"/>
      <c r="S84" s="491"/>
      <c r="T84" s="393">
        <v>11</v>
      </c>
      <c r="U84" s="491">
        <v>13</v>
      </c>
      <c r="V84" s="393">
        <v>276</v>
      </c>
      <c r="W84" s="491">
        <v>266</v>
      </c>
      <c r="X84" s="393"/>
      <c r="Y84" s="491"/>
      <c r="Z84" s="393"/>
      <c r="AA84" s="491"/>
      <c r="AB84" s="393">
        <v>20</v>
      </c>
      <c r="AC84" s="491">
        <v>24</v>
      </c>
      <c r="AD84" s="393">
        <v>195</v>
      </c>
      <c r="AE84" s="491">
        <v>207</v>
      </c>
      <c r="AF84" s="393"/>
      <c r="AG84" s="491"/>
      <c r="AH84" s="393"/>
      <c r="AI84" s="491"/>
      <c r="AJ84" s="393">
        <v>21</v>
      </c>
      <c r="AK84" s="491">
        <v>23</v>
      </c>
      <c r="AL84" s="393">
        <v>43</v>
      </c>
      <c r="AM84" s="491">
        <v>37</v>
      </c>
      <c r="AN84" s="393"/>
      <c r="AO84" s="491"/>
      <c r="AP84" s="393"/>
      <c r="AQ84" s="491"/>
      <c r="AR84" s="393">
        <v>29</v>
      </c>
      <c r="AS84" s="491">
        <v>31</v>
      </c>
      <c r="AT84" s="393"/>
      <c r="AU84" s="491"/>
      <c r="AV84" s="393"/>
      <c r="AW84" s="491"/>
      <c r="AX84" s="393"/>
      <c r="AY84" s="491"/>
      <c r="AZ84" s="393"/>
      <c r="BA84" s="492"/>
      <c r="BB84" s="404">
        <v>30756720</v>
      </c>
      <c r="BC84" s="491">
        <v>30564315</v>
      </c>
      <c r="BD84" s="393">
        <v>24618374</v>
      </c>
      <c r="BE84" s="368">
        <v>26160727</v>
      </c>
      <c r="BF84" s="393">
        <v>24484811</v>
      </c>
      <c r="BG84" s="491">
        <v>24272430</v>
      </c>
      <c r="BH84" s="393">
        <v>13048933</v>
      </c>
      <c r="BI84" s="491">
        <v>14113199</v>
      </c>
      <c r="BJ84" s="393">
        <v>5960566</v>
      </c>
      <c r="BK84" s="491">
        <v>5696025</v>
      </c>
      <c r="BL84" s="393"/>
      <c r="BM84" s="492"/>
      <c r="BN84" s="394">
        <f t="shared" si="141"/>
        <v>2310</v>
      </c>
      <c r="BO84" s="395">
        <f t="shared" si="142"/>
        <v>2298</v>
      </c>
      <c r="BP84" s="396">
        <f t="shared" si="143"/>
        <v>2463</v>
      </c>
      <c r="BQ84" s="395">
        <f t="shared" si="144"/>
        <v>2604</v>
      </c>
      <c r="BR84" s="396">
        <f t="shared" si="145"/>
        <v>2724</v>
      </c>
      <c r="BS84" s="395">
        <f t="shared" si="146"/>
        <v>2682</v>
      </c>
      <c r="BT84" s="396">
        <f t="shared" si="147"/>
        <v>2007</v>
      </c>
      <c r="BU84" s="395">
        <f t="shared" si="148"/>
        <v>2139</v>
      </c>
      <c r="BV84" s="396">
        <f t="shared" si="149"/>
        <v>735</v>
      </c>
      <c r="BW84" s="395">
        <f t="shared" si="150"/>
        <v>705</v>
      </c>
      <c r="BX84" s="396">
        <f t="shared" si="151"/>
        <v>0</v>
      </c>
      <c r="BY84" s="395">
        <f t="shared" si="152"/>
        <v>0</v>
      </c>
      <c r="BZ84" s="394">
        <f t="shared" si="153"/>
        <v>13314.597402597403</v>
      </c>
      <c r="CA84" s="395">
        <f t="shared" si="154"/>
        <v>13300.398172323759</v>
      </c>
      <c r="CB84" s="396">
        <f t="shared" si="155"/>
        <v>9995.279740154283</v>
      </c>
      <c r="CC84" s="395">
        <f t="shared" si="156"/>
        <v>10046.362135176651</v>
      </c>
      <c r="CD84" s="396">
        <f t="shared" si="157"/>
        <v>8988.5502936857556</v>
      </c>
      <c r="CE84" s="395">
        <f t="shared" si="158"/>
        <v>9050.1230425055928</v>
      </c>
      <c r="CF84" s="396">
        <f t="shared" si="159"/>
        <v>6501.7105132037868</v>
      </c>
      <c r="CG84" s="395">
        <f t="shared" si="160"/>
        <v>6598.0359981299671</v>
      </c>
      <c r="CH84" s="396">
        <f t="shared" si="161"/>
        <v>8109.6136054421768</v>
      </c>
      <c r="CI84" s="395">
        <f t="shared" si="162"/>
        <v>8079.4680851063831</v>
      </c>
      <c r="CJ84" s="396">
        <f t="shared" si="163"/>
        <v>0</v>
      </c>
      <c r="CK84" s="395">
        <f t="shared" si="164"/>
        <v>0</v>
      </c>
      <c r="CL84" s="394">
        <f t="shared" si="165"/>
        <v>119831.37662337662</v>
      </c>
      <c r="CM84" s="395">
        <f t="shared" si="166"/>
        <v>119703.58355091384</v>
      </c>
      <c r="CN84" s="396">
        <f t="shared" si="167"/>
        <v>89957.517661388541</v>
      </c>
      <c r="CO84" s="395">
        <f t="shared" si="168"/>
        <v>90417.259216589853</v>
      </c>
      <c r="CP84" s="396">
        <f t="shared" si="169"/>
        <v>80896.952643171797</v>
      </c>
      <c r="CQ84" s="395">
        <f t="shared" si="170"/>
        <v>81451.107382550341</v>
      </c>
      <c r="CR84" s="396">
        <f t="shared" si="171"/>
        <v>58515.394618834078</v>
      </c>
      <c r="CS84" s="395">
        <f t="shared" si="172"/>
        <v>59382.323983169706</v>
      </c>
      <c r="CT84" s="396">
        <f t="shared" si="173"/>
        <v>72986.522448979595</v>
      </c>
      <c r="CU84" s="395">
        <f t="shared" si="174"/>
        <v>72715.212765957447</v>
      </c>
      <c r="CV84" s="396">
        <f t="shared" si="175"/>
        <v>0</v>
      </c>
      <c r="CW84" s="395">
        <f t="shared" si="176"/>
        <v>0</v>
      </c>
      <c r="CX84" s="396">
        <f t="shared" si="177"/>
        <v>86945.261245161193</v>
      </c>
      <c r="CY84" s="395">
        <f t="shared" si="178"/>
        <v>87135.412776546364</v>
      </c>
      <c r="CZ84" s="394">
        <f t="shared" si="179"/>
        <v>247</v>
      </c>
      <c r="DA84" s="395">
        <f t="shared" si="180"/>
        <v>248</v>
      </c>
      <c r="DB84" s="396">
        <f t="shared" si="181"/>
        <v>270</v>
      </c>
      <c r="DC84" s="395">
        <f t="shared" si="182"/>
        <v>285</v>
      </c>
      <c r="DD84" s="396">
        <f t="shared" si="183"/>
        <v>296</v>
      </c>
      <c r="DE84" s="395">
        <f t="shared" si="184"/>
        <v>290</v>
      </c>
      <c r="DF84" s="396">
        <f t="shared" si="185"/>
        <v>216</v>
      </c>
      <c r="DG84" s="395">
        <f t="shared" si="186"/>
        <v>230</v>
      </c>
      <c r="DH84" s="396">
        <f t="shared" si="187"/>
        <v>72</v>
      </c>
      <c r="DI84" s="395">
        <f t="shared" si="188"/>
        <v>68</v>
      </c>
      <c r="DJ84" s="396">
        <f t="shared" si="189"/>
        <v>0</v>
      </c>
      <c r="DK84" s="395">
        <f t="shared" si="190"/>
        <v>0</v>
      </c>
      <c r="DL84" s="396">
        <f t="shared" si="191"/>
        <v>1101</v>
      </c>
      <c r="DM84" s="395">
        <f t="shared" si="192"/>
        <v>1121</v>
      </c>
      <c r="DN84" s="394">
        <f t="shared" si="193"/>
        <v>29598350.025974024</v>
      </c>
      <c r="DO84" s="395">
        <f t="shared" si="194"/>
        <v>29686488.720626634</v>
      </c>
      <c r="DP84" s="396">
        <f t="shared" si="195"/>
        <v>24288529.768574905</v>
      </c>
      <c r="DQ84" s="395">
        <f t="shared" si="196"/>
        <v>25768918.87672811</v>
      </c>
      <c r="DR84" s="396">
        <f t="shared" si="197"/>
        <v>23945497.982378852</v>
      </c>
      <c r="DS84" s="395">
        <f t="shared" si="198"/>
        <v>23620821.140939597</v>
      </c>
      <c r="DT84" s="396">
        <f t="shared" si="199"/>
        <v>12639325.23766816</v>
      </c>
      <c r="DU84" s="395">
        <f t="shared" si="200"/>
        <v>13657934.516129032</v>
      </c>
      <c r="DV84" s="396">
        <f t="shared" si="201"/>
        <v>5255029.6163265305</v>
      </c>
      <c r="DW84" s="395">
        <f t="shared" si="202"/>
        <v>4944634.4680851065</v>
      </c>
      <c r="DX84" s="396">
        <f t="shared" si="203"/>
        <v>0</v>
      </c>
      <c r="DY84" s="395">
        <f t="shared" si="204"/>
        <v>0</v>
      </c>
      <c r="DZ84" s="396">
        <f t="shared" si="205"/>
        <v>95726732.630922467</v>
      </c>
      <c r="EA84" s="395">
        <f t="shared" si="206"/>
        <v>97678797.722508475</v>
      </c>
    </row>
    <row r="85" spans="1:131">
      <c r="A85" s="488" t="s">
        <v>31</v>
      </c>
      <c r="B85" s="493" t="s">
        <v>663</v>
      </c>
      <c r="C85" s="490"/>
      <c r="D85" s="385">
        <v>134097</v>
      </c>
      <c r="E85" s="385">
        <v>1</v>
      </c>
      <c r="F85" s="393">
        <v>447</v>
      </c>
      <c r="G85" s="491">
        <v>442</v>
      </c>
      <c r="H85" s="393"/>
      <c r="I85" s="491"/>
      <c r="J85" s="393"/>
      <c r="K85" s="491"/>
      <c r="L85" s="393">
        <v>8</v>
      </c>
      <c r="M85" s="491">
        <v>7</v>
      </c>
      <c r="N85" s="393">
        <v>316</v>
      </c>
      <c r="O85" s="491">
        <v>314</v>
      </c>
      <c r="P85" s="393"/>
      <c r="Q85" s="491"/>
      <c r="R85" s="393"/>
      <c r="S85" s="491"/>
      <c r="T85" s="393">
        <v>1</v>
      </c>
      <c r="U85" s="491">
        <v>0</v>
      </c>
      <c r="V85" s="393">
        <v>254</v>
      </c>
      <c r="W85" s="491">
        <v>279</v>
      </c>
      <c r="X85" s="393"/>
      <c r="Y85" s="491"/>
      <c r="Z85" s="393"/>
      <c r="AA85" s="491"/>
      <c r="AB85" s="393">
        <v>2</v>
      </c>
      <c r="AC85" s="491">
        <v>1</v>
      </c>
      <c r="AD85" s="393">
        <v>1</v>
      </c>
      <c r="AE85" s="491">
        <v>1</v>
      </c>
      <c r="AF85" s="393"/>
      <c r="AG85" s="491"/>
      <c r="AH85" s="393"/>
      <c r="AI85" s="491"/>
      <c r="AJ85" s="393">
        <v>0</v>
      </c>
      <c r="AK85" s="491">
        <v>1</v>
      </c>
      <c r="AL85" s="393">
        <v>131</v>
      </c>
      <c r="AM85" s="491">
        <v>128</v>
      </c>
      <c r="AN85" s="393"/>
      <c r="AO85" s="491"/>
      <c r="AP85" s="393"/>
      <c r="AQ85" s="491"/>
      <c r="AR85" s="393">
        <v>112</v>
      </c>
      <c r="AS85" s="491">
        <v>143</v>
      </c>
      <c r="AT85" s="393"/>
      <c r="AU85" s="491"/>
      <c r="AV85" s="393"/>
      <c r="AW85" s="491"/>
      <c r="AX85" s="393"/>
      <c r="AY85" s="491"/>
      <c r="AZ85" s="393"/>
      <c r="BA85" s="492"/>
      <c r="BB85" s="404">
        <v>52810612</v>
      </c>
      <c r="BC85" s="491">
        <v>53432038</v>
      </c>
      <c r="BD85" s="393">
        <v>25158785</v>
      </c>
      <c r="BE85" s="491">
        <v>26045673</v>
      </c>
      <c r="BF85" s="393">
        <v>20918046</v>
      </c>
      <c r="BG85" s="491">
        <v>23221620</v>
      </c>
      <c r="BH85" s="393">
        <v>33400</v>
      </c>
      <c r="BI85" s="491">
        <v>144571</v>
      </c>
      <c r="BJ85" s="393">
        <v>15780005</v>
      </c>
      <c r="BK85" s="491">
        <v>19702815</v>
      </c>
      <c r="BL85" s="393"/>
      <c r="BM85" s="492"/>
      <c r="BN85" s="394">
        <f t="shared" si="141"/>
        <v>4119</v>
      </c>
      <c r="BO85" s="395">
        <f t="shared" si="142"/>
        <v>4062</v>
      </c>
      <c r="BP85" s="396">
        <f t="shared" si="143"/>
        <v>2856</v>
      </c>
      <c r="BQ85" s="395">
        <f t="shared" si="144"/>
        <v>2826</v>
      </c>
      <c r="BR85" s="396">
        <f t="shared" si="145"/>
        <v>2310</v>
      </c>
      <c r="BS85" s="395">
        <f t="shared" si="146"/>
        <v>2523</v>
      </c>
      <c r="BT85" s="396">
        <f t="shared" si="147"/>
        <v>9</v>
      </c>
      <c r="BU85" s="395">
        <f t="shared" si="148"/>
        <v>21</v>
      </c>
      <c r="BV85" s="396">
        <f t="shared" si="149"/>
        <v>2523</v>
      </c>
      <c r="BW85" s="395">
        <f t="shared" si="150"/>
        <v>2868</v>
      </c>
      <c r="BX85" s="396">
        <f t="shared" si="151"/>
        <v>0</v>
      </c>
      <c r="BY85" s="395">
        <f t="shared" si="152"/>
        <v>0</v>
      </c>
      <c r="BZ85" s="394">
        <f t="shared" si="153"/>
        <v>12821.221655741685</v>
      </c>
      <c r="CA85" s="395">
        <f t="shared" si="154"/>
        <v>13154.120630231413</v>
      </c>
      <c r="CB85" s="396">
        <f t="shared" si="155"/>
        <v>8809.0983893557423</v>
      </c>
      <c r="CC85" s="395">
        <f t="shared" si="156"/>
        <v>9216.444798301487</v>
      </c>
      <c r="CD85" s="396">
        <f t="shared" si="157"/>
        <v>9055.4311688311682</v>
      </c>
      <c r="CE85" s="395">
        <f t="shared" si="158"/>
        <v>9203.9714625445904</v>
      </c>
      <c r="CF85" s="396">
        <f t="shared" si="159"/>
        <v>3711.1111111111113</v>
      </c>
      <c r="CG85" s="395">
        <f t="shared" si="160"/>
        <v>6884.333333333333</v>
      </c>
      <c r="CH85" s="396">
        <f t="shared" si="161"/>
        <v>6254.4609591755843</v>
      </c>
      <c r="CI85" s="395">
        <f t="shared" si="162"/>
        <v>6869.8797071129711</v>
      </c>
      <c r="CJ85" s="396">
        <f t="shared" si="163"/>
        <v>0</v>
      </c>
      <c r="CK85" s="395">
        <f t="shared" si="164"/>
        <v>0</v>
      </c>
      <c r="CL85" s="394">
        <f t="shared" si="165"/>
        <v>115390.99490167516</v>
      </c>
      <c r="CM85" s="395">
        <f t="shared" si="166"/>
        <v>118387.08567208271</v>
      </c>
      <c r="CN85" s="396">
        <f t="shared" si="167"/>
        <v>79281.88550420168</v>
      </c>
      <c r="CO85" s="395">
        <f t="shared" si="168"/>
        <v>82948.00318471338</v>
      </c>
      <c r="CP85" s="396">
        <f t="shared" si="169"/>
        <v>81498.880519480517</v>
      </c>
      <c r="CQ85" s="395">
        <f t="shared" si="170"/>
        <v>82835.743162901315</v>
      </c>
      <c r="CR85" s="396">
        <f t="shared" si="171"/>
        <v>33400</v>
      </c>
      <c r="CS85" s="395">
        <f t="shared" si="172"/>
        <v>61959</v>
      </c>
      <c r="CT85" s="396">
        <f t="shared" si="173"/>
        <v>56290.148632580262</v>
      </c>
      <c r="CU85" s="395">
        <f t="shared" si="174"/>
        <v>61828.917364016743</v>
      </c>
      <c r="CV85" s="396">
        <f t="shared" si="175"/>
        <v>0</v>
      </c>
      <c r="CW85" s="395">
        <f t="shared" si="176"/>
        <v>0</v>
      </c>
      <c r="CX85" s="396">
        <f t="shared" si="177"/>
        <v>88216.100562734384</v>
      </c>
      <c r="CY85" s="395">
        <f t="shared" si="178"/>
        <v>90634.526715825254</v>
      </c>
      <c r="CZ85" s="394">
        <f t="shared" si="179"/>
        <v>455</v>
      </c>
      <c r="DA85" s="395">
        <f t="shared" si="180"/>
        <v>449</v>
      </c>
      <c r="DB85" s="396">
        <f t="shared" si="181"/>
        <v>317</v>
      </c>
      <c r="DC85" s="395">
        <f t="shared" si="182"/>
        <v>314</v>
      </c>
      <c r="DD85" s="396">
        <f t="shared" si="183"/>
        <v>256</v>
      </c>
      <c r="DE85" s="395">
        <f t="shared" si="184"/>
        <v>280</v>
      </c>
      <c r="DF85" s="396">
        <f t="shared" si="185"/>
        <v>1</v>
      </c>
      <c r="DG85" s="395">
        <f t="shared" si="186"/>
        <v>2</v>
      </c>
      <c r="DH85" s="396">
        <f t="shared" si="187"/>
        <v>243</v>
      </c>
      <c r="DI85" s="395">
        <f t="shared" si="188"/>
        <v>271</v>
      </c>
      <c r="DJ85" s="396">
        <f t="shared" si="189"/>
        <v>0</v>
      </c>
      <c r="DK85" s="395">
        <f t="shared" si="190"/>
        <v>0</v>
      </c>
      <c r="DL85" s="396">
        <f t="shared" si="191"/>
        <v>1272</v>
      </c>
      <c r="DM85" s="395">
        <f t="shared" si="192"/>
        <v>1316</v>
      </c>
      <c r="DN85" s="394">
        <f t="shared" si="193"/>
        <v>52502902.680262201</v>
      </c>
      <c r="DO85" s="395">
        <f t="shared" si="194"/>
        <v>53155801.466765136</v>
      </c>
      <c r="DP85" s="396">
        <f t="shared" si="195"/>
        <v>25132357.704831932</v>
      </c>
      <c r="DQ85" s="395">
        <f t="shared" si="196"/>
        <v>26045673</v>
      </c>
      <c r="DR85" s="396">
        <f t="shared" si="197"/>
        <v>20863713.412987012</v>
      </c>
      <c r="DS85" s="395">
        <f t="shared" si="198"/>
        <v>23194008.085612368</v>
      </c>
      <c r="DT85" s="396">
        <f t="shared" si="199"/>
        <v>33400</v>
      </c>
      <c r="DU85" s="395">
        <f t="shared" si="200"/>
        <v>123918</v>
      </c>
      <c r="DV85" s="396">
        <f t="shared" si="201"/>
        <v>13678506.117717003</v>
      </c>
      <c r="DW85" s="395">
        <f t="shared" si="202"/>
        <v>16755636.605648538</v>
      </c>
      <c r="DX85" s="396">
        <f t="shared" si="203"/>
        <v>0</v>
      </c>
      <c r="DY85" s="395">
        <f t="shared" si="204"/>
        <v>0</v>
      </c>
      <c r="DZ85" s="396">
        <f t="shared" si="205"/>
        <v>112210879.91579814</v>
      </c>
      <c r="EA85" s="395">
        <f t="shared" si="206"/>
        <v>119275037.15802604</v>
      </c>
    </row>
    <row r="86" spans="1:131">
      <c r="A86" s="488" t="s">
        <v>31</v>
      </c>
      <c r="B86" s="489" t="s">
        <v>664</v>
      </c>
      <c r="C86" s="490"/>
      <c r="D86" s="385">
        <v>132903</v>
      </c>
      <c r="E86" s="385">
        <v>1</v>
      </c>
      <c r="F86" s="393">
        <v>205</v>
      </c>
      <c r="G86" s="491">
        <v>206</v>
      </c>
      <c r="H86" s="393"/>
      <c r="I86" s="491"/>
      <c r="J86" s="393"/>
      <c r="K86" s="491"/>
      <c r="L86" s="393">
        <v>39</v>
      </c>
      <c r="M86" s="491">
        <v>41</v>
      </c>
      <c r="N86" s="393">
        <v>323</v>
      </c>
      <c r="O86" s="491">
        <v>320</v>
      </c>
      <c r="P86" s="393"/>
      <c r="Q86" s="491"/>
      <c r="R86" s="393"/>
      <c r="S86" s="491"/>
      <c r="T86" s="393">
        <v>16</v>
      </c>
      <c r="U86" s="491">
        <v>16</v>
      </c>
      <c r="V86" s="393">
        <v>180</v>
      </c>
      <c r="W86" s="491">
        <v>194</v>
      </c>
      <c r="X86" s="393"/>
      <c r="Y86" s="491"/>
      <c r="Z86" s="393"/>
      <c r="AA86" s="491"/>
      <c r="AB86" s="393">
        <v>0</v>
      </c>
      <c r="AC86" s="491">
        <v>3</v>
      </c>
      <c r="AD86" s="393">
        <v>163</v>
      </c>
      <c r="AE86" s="491">
        <v>184</v>
      </c>
      <c r="AF86" s="393"/>
      <c r="AG86" s="491"/>
      <c r="AH86" s="393"/>
      <c r="AI86" s="491"/>
      <c r="AJ86" s="393">
        <v>33</v>
      </c>
      <c r="AK86" s="491">
        <v>24</v>
      </c>
      <c r="AL86" s="393">
        <v>151</v>
      </c>
      <c r="AM86" s="491">
        <v>185</v>
      </c>
      <c r="AN86" s="393"/>
      <c r="AO86" s="491"/>
      <c r="AP86" s="393"/>
      <c r="AQ86" s="491"/>
      <c r="AR86" s="393">
        <v>21</v>
      </c>
      <c r="AS86" s="491">
        <v>25</v>
      </c>
      <c r="AT86" s="393"/>
      <c r="AU86" s="491"/>
      <c r="AV86" s="393"/>
      <c r="AW86" s="491"/>
      <c r="AX86" s="393"/>
      <c r="AY86" s="491"/>
      <c r="AZ86" s="393"/>
      <c r="BA86" s="492"/>
      <c r="BB86" s="404">
        <v>30588115</v>
      </c>
      <c r="BC86" s="491">
        <v>33962233</v>
      </c>
      <c r="BD86" s="393">
        <v>28320663</v>
      </c>
      <c r="BE86" s="491">
        <v>30088443</v>
      </c>
      <c r="BF86" s="393">
        <v>12540821</v>
      </c>
      <c r="BG86" s="491">
        <v>14795759</v>
      </c>
      <c r="BH86" s="393">
        <v>10075462</v>
      </c>
      <c r="BI86" s="491">
        <v>11579205</v>
      </c>
      <c r="BJ86" s="393">
        <v>9780946</v>
      </c>
      <c r="BK86" s="491">
        <v>12944779</v>
      </c>
      <c r="BL86" s="393"/>
      <c r="BM86" s="492"/>
      <c r="BN86" s="394">
        <f t="shared" si="141"/>
        <v>2313</v>
      </c>
      <c r="BO86" s="395">
        <f t="shared" si="142"/>
        <v>2346</v>
      </c>
      <c r="BP86" s="396">
        <f t="shared" si="143"/>
        <v>3099</v>
      </c>
      <c r="BQ86" s="395">
        <f t="shared" si="144"/>
        <v>3072</v>
      </c>
      <c r="BR86" s="396">
        <f t="shared" si="145"/>
        <v>1620</v>
      </c>
      <c r="BS86" s="395">
        <f t="shared" si="146"/>
        <v>1782</v>
      </c>
      <c r="BT86" s="396">
        <f t="shared" si="147"/>
        <v>1863</v>
      </c>
      <c r="BU86" s="395">
        <f t="shared" si="148"/>
        <v>1944</v>
      </c>
      <c r="BV86" s="396">
        <f t="shared" si="149"/>
        <v>1611</v>
      </c>
      <c r="BW86" s="395">
        <f t="shared" si="150"/>
        <v>1965</v>
      </c>
      <c r="BX86" s="396">
        <f t="shared" si="151"/>
        <v>0</v>
      </c>
      <c r="BY86" s="395">
        <f t="shared" si="152"/>
        <v>0</v>
      </c>
      <c r="BZ86" s="394">
        <f t="shared" si="153"/>
        <v>13224.433635970601</v>
      </c>
      <c r="CA86" s="395">
        <f t="shared" si="154"/>
        <v>14476.65515771526</v>
      </c>
      <c r="CB86" s="396">
        <f t="shared" si="155"/>
        <v>9138.6456921587614</v>
      </c>
      <c r="CC86" s="395">
        <f t="shared" si="156"/>
        <v>9794.4150390625</v>
      </c>
      <c r="CD86" s="396">
        <f t="shared" si="157"/>
        <v>7741.2475308641979</v>
      </c>
      <c r="CE86" s="395">
        <f t="shared" si="158"/>
        <v>8302.8950617283954</v>
      </c>
      <c r="CF86" s="396">
        <f t="shared" si="159"/>
        <v>5408.1921631776704</v>
      </c>
      <c r="CG86" s="395">
        <f t="shared" si="160"/>
        <v>5956.3811728395058</v>
      </c>
      <c r="CH86" s="396">
        <f t="shared" si="161"/>
        <v>6071.3507138423338</v>
      </c>
      <c r="CI86" s="395">
        <f t="shared" si="162"/>
        <v>6587.6737913486004</v>
      </c>
      <c r="CJ86" s="396">
        <f t="shared" si="163"/>
        <v>0</v>
      </c>
      <c r="CK86" s="395">
        <f t="shared" si="164"/>
        <v>0</v>
      </c>
      <c r="CL86" s="394">
        <f t="shared" si="165"/>
        <v>119019.90272373542</v>
      </c>
      <c r="CM86" s="395">
        <f t="shared" si="166"/>
        <v>130289.89641943734</v>
      </c>
      <c r="CN86" s="396">
        <f t="shared" si="167"/>
        <v>82247.811229428858</v>
      </c>
      <c r="CO86" s="395">
        <f t="shared" si="168"/>
        <v>88149.7353515625</v>
      </c>
      <c r="CP86" s="396">
        <f t="shared" si="169"/>
        <v>69671.227777777778</v>
      </c>
      <c r="CQ86" s="395">
        <f t="shared" si="170"/>
        <v>74726.055555555562</v>
      </c>
      <c r="CR86" s="396">
        <f t="shared" si="171"/>
        <v>48673.729468599035</v>
      </c>
      <c r="CS86" s="395">
        <f t="shared" si="172"/>
        <v>53607.430555555555</v>
      </c>
      <c r="CT86" s="396">
        <f t="shared" si="173"/>
        <v>54642.156424581</v>
      </c>
      <c r="CU86" s="395">
        <f t="shared" si="174"/>
        <v>59289.064122137403</v>
      </c>
      <c r="CV86" s="396">
        <f t="shared" si="175"/>
        <v>0</v>
      </c>
      <c r="CW86" s="395">
        <f t="shared" si="176"/>
        <v>0</v>
      </c>
      <c r="CX86" s="396">
        <f t="shared" si="177"/>
        <v>78162.853361840098</v>
      </c>
      <c r="CY86" s="395">
        <f t="shared" si="178"/>
        <v>83574.288363418091</v>
      </c>
      <c r="CZ86" s="394">
        <f t="shared" si="179"/>
        <v>244</v>
      </c>
      <c r="DA86" s="395">
        <f t="shared" si="180"/>
        <v>247</v>
      </c>
      <c r="DB86" s="396">
        <f t="shared" si="181"/>
        <v>339</v>
      </c>
      <c r="DC86" s="395">
        <f t="shared" si="182"/>
        <v>336</v>
      </c>
      <c r="DD86" s="396">
        <f t="shared" si="183"/>
        <v>180</v>
      </c>
      <c r="DE86" s="395">
        <f t="shared" si="184"/>
        <v>197</v>
      </c>
      <c r="DF86" s="396">
        <f t="shared" si="185"/>
        <v>196</v>
      </c>
      <c r="DG86" s="395">
        <f t="shared" si="186"/>
        <v>208</v>
      </c>
      <c r="DH86" s="396">
        <f t="shared" si="187"/>
        <v>172</v>
      </c>
      <c r="DI86" s="395">
        <f t="shared" si="188"/>
        <v>210</v>
      </c>
      <c r="DJ86" s="396">
        <f t="shared" si="189"/>
        <v>0</v>
      </c>
      <c r="DK86" s="395">
        <f t="shared" si="190"/>
        <v>0</v>
      </c>
      <c r="DL86" s="396">
        <f t="shared" si="191"/>
        <v>1131</v>
      </c>
      <c r="DM86" s="395">
        <f t="shared" si="192"/>
        <v>1198</v>
      </c>
      <c r="DN86" s="394">
        <f t="shared" si="193"/>
        <v>29040856.264591441</v>
      </c>
      <c r="DO86" s="395">
        <f t="shared" si="194"/>
        <v>32181604.415601023</v>
      </c>
      <c r="DP86" s="396">
        <f t="shared" si="195"/>
        <v>27882008.006776381</v>
      </c>
      <c r="DQ86" s="395">
        <f t="shared" si="196"/>
        <v>29618311.078125</v>
      </c>
      <c r="DR86" s="396">
        <f t="shared" si="197"/>
        <v>12540821</v>
      </c>
      <c r="DS86" s="395">
        <f t="shared" si="198"/>
        <v>14721032.944444446</v>
      </c>
      <c r="DT86" s="396">
        <f t="shared" si="199"/>
        <v>9540050.9758454114</v>
      </c>
      <c r="DU86" s="395">
        <f t="shared" si="200"/>
        <v>11150345.555555556</v>
      </c>
      <c r="DV86" s="396">
        <f t="shared" si="201"/>
        <v>9398450.9050279316</v>
      </c>
      <c r="DW86" s="395">
        <f t="shared" si="202"/>
        <v>12450703.465648854</v>
      </c>
      <c r="DX86" s="396">
        <f t="shared" si="203"/>
        <v>0</v>
      </c>
      <c r="DY86" s="395">
        <f t="shared" si="204"/>
        <v>0</v>
      </c>
      <c r="DZ86" s="396">
        <f t="shared" si="205"/>
        <v>88402187.152241156</v>
      </c>
      <c r="EA86" s="395">
        <f t="shared" si="206"/>
        <v>100121997.45937487</v>
      </c>
    </row>
    <row r="87" spans="1:131">
      <c r="A87" s="488" t="s">
        <v>31</v>
      </c>
      <c r="B87" s="489" t="s">
        <v>665</v>
      </c>
      <c r="C87" s="490"/>
      <c r="D87" s="385">
        <v>134130</v>
      </c>
      <c r="E87" s="385">
        <v>1</v>
      </c>
      <c r="F87" s="393">
        <v>498</v>
      </c>
      <c r="G87" s="491">
        <v>501</v>
      </c>
      <c r="H87" s="393"/>
      <c r="I87" s="491"/>
      <c r="J87" s="393"/>
      <c r="K87" s="491"/>
      <c r="L87" s="393">
        <v>213</v>
      </c>
      <c r="M87" s="491">
        <v>210</v>
      </c>
      <c r="N87" s="393">
        <v>389</v>
      </c>
      <c r="O87" s="491">
        <v>388</v>
      </c>
      <c r="P87" s="393"/>
      <c r="Q87" s="491"/>
      <c r="R87" s="393"/>
      <c r="S87" s="491"/>
      <c r="T87" s="393">
        <v>182</v>
      </c>
      <c r="U87" s="491">
        <v>191</v>
      </c>
      <c r="V87" s="393">
        <v>191</v>
      </c>
      <c r="W87" s="491">
        <v>184</v>
      </c>
      <c r="X87" s="393"/>
      <c r="Y87" s="491"/>
      <c r="Z87" s="393"/>
      <c r="AA87" s="491"/>
      <c r="AB87" s="393">
        <v>225</v>
      </c>
      <c r="AC87" s="491">
        <v>230</v>
      </c>
      <c r="AD87" s="393">
        <v>0</v>
      </c>
      <c r="AE87" s="491">
        <v>0</v>
      </c>
      <c r="AF87" s="393"/>
      <c r="AG87" s="491"/>
      <c r="AH87" s="393"/>
      <c r="AI87" s="491"/>
      <c r="AJ87" s="393">
        <v>0</v>
      </c>
      <c r="AK87" s="491">
        <v>0</v>
      </c>
      <c r="AL87" s="393">
        <v>153</v>
      </c>
      <c r="AM87" s="491">
        <v>172</v>
      </c>
      <c r="AN87" s="393"/>
      <c r="AO87" s="491"/>
      <c r="AP87" s="393"/>
      <c r="AQ87" s="491"/>
      <c r="AR87" s="393">
        <v>70</v>
      </c>
      <c r="AS87" s="491">
        <v>74</v>
      </c>
      <c r="AT87" s="393"/>
      <c r="AU87" s="491"/>
      <c r="AV87" s="393"/>
      <c r="AW87" s="491"/>
      <c r="AX87" s="393"/>
      <c r="AY87" s="491"/>
      <c r="AZ87" s="393"/>
      <c r="BA87" s="492"/>
      <c r="BB87" s="404">
        <v>96944846</v>
      </c>
      <c r="BC87" s="491">
        <v>100928960</v>
      </c>
      <c r="BD87" s="393">
        <v>51984666</v>
      </c>
      <c r="BE87" s="491">
        <v>55487349</v>
      </c>
      <c r="BF87" s="393">
        <v>35103302</v>
      </c>
      <c r="BG87" s="491">
        <v>36426154</v>
      </c>
      <c r="BH87" s="393"/>
      <c r="BI87" s="491"/>
      <c r="BJ87" s="393">
        <v>14714032</v>
      </c>
      <c r="BK87" s="491">
        <v>16792083</v>
      </c>
      <c r="BL87" s="393"/>
      <c r="BM87" s="492"/>
      <c r="BN87" s="394">
        <f t="shared" si="141"/>
        <v>7038</v>
      </c>
      <c r="BO87" s="395">
        <f t="shared" si="142"/>
        <v>7029</v>
      </c>
      <c r="BP87" s="396">
        <f t="shared" si="143"/>
        <v>5685</v>
      </c>
      <c r="BQ87" s="395">
        <f t="shared" si="144"/>
        <v>5784</v>
      </c>
      <c r="BR87" s="396">
        <f t="shared" si="145"/>
        <v>4419</v>
      </c>
      <c r="BS87" s="395">
        <f t="shared" si="146"/>
        <v>4416</v>
      </c>
      <c r="BT87" s="396">
        <f t="shared" si="147"/>
        <v>0</v>
      </c>
      <c r="BU87" s="395">
        <f t="shared" si="148"/>
        <v>0</v>
      </c>
      <c r="BV87" s="396">
        <f t="shared" si="149"/>
        <v>2217</v>
      </c>
      <c r="BW87" s="395">
        <f t="shared" si="150"/>
        <v>2436</v>
      </c>
      <c r="BX87" s="396">
        <f t="shared" si="151"/>
        <v>0</v>
      </c>
      <c r="BY87" s="395">
        <f t="shared" si="152"/>
        <v>0</v>
      </c>
      <c r="BZ87" s="394">
        <f t="shared" si="153"/>
        <v>13774.487922705313</v>
      </c>
      <c r="CA87" s="395">
        <f t="shared" si="154"/>
        <v>14358.935837245697</v>
      </c>
      <c r="CB87" s="396">
        <f t="shared" si="155"/>
        <v>9144.1804749340372</v>
      </c>
      <c r="CC87" s="395">
        <f t="shared" si="156"/>
        <v>9593.2484439834025</v>
      </c>
      <c r="CD87" s="396">
        <f t="shared" si="157"/>
        <v>7943.720751301199</v>
      </c>
      <c r="CE87" s="395">
        <f t="shared" si="158"/>
        <v>8248.676177536232</v>
      </c>
      <c r="CF87" s="396">
        <f t="shared" si="159"/>
        <v>0</v>
      </c>
      <c r="CG87" s="395">
        <f t="shared" si="160"/>
        <v>0</v>
      </c>
      <c r="CH87" s="396">
        <f t="shared" si="161"/>
        <v>6636.9111411817776</v>
      </c>
      <c r="CI87" s="395">
        <f t="shared" si="162"/>
        <v>6893.3017241379312</v>
      </c>
      <c r="CJ87" s="396">
        <f t="shared" si="163"/>
        <v>0</v>
      </c>
      <c r="CK87" s="395">
        <f t="shared" si="164"/>
        <v>0</v>
      </c>
      <c r="CL87" s="394">
        <f t="shared" si="165"/>
        <v>123970.39130434782</v>
      </c>
      <c r="CM87" s="395">
        <f t="shared" si="166"/>
        <v>129230.42253521127</v>
      </c>
      <c r="CN87" s="396">
        <f t="shared" si="167"/>
        <v>82297.624274406335</v>
      </c>
      <c r="CO87" s="395">
        <f t="shared" si="168"/>
        <v>86339.235995850628</v>
      </c>
      <c r="CP87" s="396">
        <f t="shared" si="169"/>
        <v>71493.486761710796</v>
      </c>
      <c r="CQ87" s="395">
        <f t="shared" si="170"/>
        <v>74238.085597826081</v>
      </c>
      <c r="CR87" s="396">
        <f t="shared" si="171"/>
        <v>0</v>
      </c>
      <c r="CS87" s="395">
        <f t="shared" si="172"/>
        <v>0</v>
      </c>
      <c r="CT87" s="396">
        <f t="shared" si="173"/>
        <v>59732.200270636</v>
      </c>
      <c r="CU87" s="395">
        <f t="shared" si="174"/>
        <v>62039.715517241377</v>
      </c>
      <c r="CV87" s="396">
        <f t="shared" si="175"/>
        <v>0</v>
      </c>
      <c r="CW87" s="395">
        <f t="shared" si="176"/>
        <v>0</v>
      </c>
      <c r="CX87" s="396">
        <f t="shared" si="177"/>
        <v>92762.34400380055</v>
      </c>
      <c r="CY87" s="395">
        <f t="shared" si="178"/>
        <v>96343.377189166204</v>
      </c>
      <c r="CZ87" s="394">
        <f t="shared" si="179"/>
        <v>711</v>
      </c>
      <c r="DA87" s="395">
        <f t="shared" si="180"/>
        <v>711</v>
      </c>
      <c r="DB87" s="396">
        <f t="shared" si="181"/>
        <v>571</v>
      </c>
      <c r="DC87" s="395">
        <f t="shared" si="182"/>
        <v>579</v>
      </c>
      <c r="DD87" s="396">
        <f t="shared" si="183"/>
        <v>416</v>
      </c>
      <c r="DE87" s="395">
        <f t="shared" si="184"/>
        <v>414</v>
      </c>
      <c r="DF87" s="396">
        <f t="shared" si="185"/>
        <v>0</v>
      </c>
      <c r="DG87" s="395">
        <f t="shared" si="186"/>
        <v>0</v>
      </c>
      <c r="DH87" s="396">
        <f t="shared" si="187"/>
        <v>223</v>
      </c>
      <c r="DI87" s="395">
        <f t="shared" si="188"/>
        <v>246</v>
      </c>
      <c r="DJ87" s="396">
        <f t="shared" si="189"/>
        <v>0</v>
      </c>
      <c r="DK87" s="395">
        <f t="shared" si="190"/>
        <v>0</v>
      </c>
      <c r="DL87" s="396">
        <f t="shared" si="191"/>
        <v>1921</v>
      </c>
      <c r="DM87" s="395">
        <f t="shared" si="192"/>
        <v>1950</v>
      </c>
      <c r="DN87" s="394">
        <f t="shared" si="193"/>
        <v>88142948.217391297</v>
      </c>
      <c r="DO87" s="395">
        <f t="shared" si="194"/>
        <v>91882830.422535211</v>
      </c>
      <c r="DP87" s="396">
        <f t="shared" si="195"/>
        <v>46991943.460686021</v>
      </c>
      <c r="DQ87" s="395">
        <f t="shared" si="196"/>
        <v>49990417.641597517</v>
      </c>
      <c r="DR87" s="396">
        <f t="shared" si="197"/>
        <v>29741290.492871691</v>
      </c>
      <c r="DS87" s="395">
        <f t="shared" si="198"/>
        <v>30734567.437499996</v>
      </c>
      <c r="DT87" s="396">
        <f t="shared" si="199"/>
        <v>0</v>
      </c>
      <c r="DU87" s="395">
        <f t="shared" si="200"/>
        <v>0</v>
      </c>
      <c r="DV87" s="396">
        <f t="shared" si="201"/>
        <v>13320280.660351828</v>
      </c>
      <c r="DW87" s="395">
        <f t="shared" si="202"/>
        <v>15261770.017241379</v>
      </c>
      <c r="DX87" s="396">
        <f t="shared" si="203"/>
        <v>0</v>
      </c>
      <c r="DY87" s="395">
        <f t="shared" si="204"/>
        <v>0</v>
      </c>
      <c r="DZ87" s="396">
        <f t="shared" si="205"/>
        <v>178196462.83130085</v>
      </c>
      <c r="EA87" s="395">
        <f t="shared" si="206"/>
        <v>187869585.51887411</v>
      </c>
    </row>
    <row r="88" spans="1:131">
      <c r="A88" s="488" t="s">
        <v>31</v>
      </c>
      <c r="B88" s="493" t="s">
        <v>666</v>
      </c>
      <c r="C88" s="490"/>
      <c r="D88" s="385">
        <v>137351</v>
      </c>
      <c r="E88" s="385">
        <v>1</v>
      </c>
      <c r="F88" s="393">
        <v>287</v>
      </c>
      <c r="G88" s="491">
        <v>298</v>
      </c>
      <c r="H88" s="393"/>
      <c r="I88" s="491"/>
      <c r="J88" s="393"/>
      <c r="K88" s="491"/>
      <c r="L88" s="393">
        <v>61</v>
      </c>
      <c r="M88" s="491">
        <v>57</v>
      </c>
      <c r="N88" s="393">
        <v>360</v>
      </c>
      <c r="O88" s="491">
        <v>330</v>
      </c>
      <c r="P88" s="393"/>
      <c r="Q88" s="491"/>
      <c r="R88" s="393"/>
      <c r="S88" s="491"/>
      <c r="T88" s="393">
        <v>49</v>
      </c>
      <c r="U88" s="491">
        <v>50</v>
      </c>
      <c r="V88" s="393">
        <v>280</v>
      </c>
      <c r="W88" s="491">
        <v>268</v>
      </c>
      <c r="X88" s="393"/>
      <c r="Y88" s="491"/>
      <c r="Z88" s="393"/>
      <c r="AA88" s="491"/>
      <c r="AB88" s="393">
        <v>48</v>
      </c>
      <c r="AC88" s="491">
        <v>43</v>
      </c>
      <c r="AD88" s="393">
        <v>209</v>
      </c>
      <c r="AE88" s="491">
        <v>225</v>
      </c>
      <c r="AF88" s="393"/>
      <c r="AG88" s="491"/>
      <c r="AH88" s="393"/>
      <c r="AI88" s="491"/>
      <c r="AJ88" s="393">
        <v>109</v>
      </c>
      <c r="AK88" s="491">
        <v>114</v>
      </c>
      <c r="AL88" s="393">
        <v>0</v>
      </c>
      <c r="AM88" s="491">
        <v>1</v>
      </c>
      <c r="AN88" s="393"/>
      <c r="AO88" s="491"/>
      <c r="AP88" s="393"/>
      <c r="AQ88" s="491"/>
      <c r="AR88" s="393">
        <v>1</v>
      </c>
      <c r="AS88" s="491">
        <v>1</v>
      </c>
      <c r="AT88" s="393"/>
      <c r="AU88" s="491"/>
      <c r="AV88" s="393"/>
      <c r="AW88" s="491"/>
      <c r="AX88" s="393"/>
      <c r="AY88" s="491"/>
      <c r="AZ88" s="393"/>
      <c r="BA88" s="492"/>
      <c r="BB88" s="404">
        <v>40313706</v>
      </c>
      <c r="BC88" s="491">
        <v>41539850</v>
      </c>
      <c r="BD88" s="393">
        <v>33977681</v>
      </c>
      <c r="BE88" s="491">
        <v>32170966</v>
      </c>
      <c r="BF88" s="393">
        <v>23182233</v>
      </c>
      <c r="BG88" s="491">
        <v>22444608</v>
      </c>
      <c r="BH88" s="393">
        <v>17382997</v>
      </c>
      <c r="BI88" s="491">
        <v>22444608</v>
      </c>
      <c r="BJ88" s="393">
        <v>58505</v>
      </c>
      <c r="BK88" s="491">
        <v>97495</v>
      </c>
      <c r="BL88" s="393"/>
      <c r="BM88" s="492"/>
      <c r="BN88" s="394">
        <f t="shared" si="141"/>
        <v>3315</v>
      </c>
      <c r="BO88" s="395">
        <f t="shared" si="142"/>
        <v>3366</v>
      </c>
      <c r="BP88" s="396">
        <f t="shared" si="143"/>
        <v>3828</v>
      </c>
      <c r="BQ88" s="395">
        <f t="shared" si="144"/>
        <v>3570</v>
      </c>
      <c r="BR88" s="396">
        <f t="shared" si="145"/>
        <v>3096</v>
      </c>
      <c r="BS88" s="395">
        <f t="shared" si="146"/>
        <v>2928</v>
      </c>
      <c r="BT88" s="396">
        <f t="shared" si="147"/>
        <v>3189</v>
      </c>
      <c r="BU88" s="395">
        <f t="shared" si="148"/>
        <v>3393</v>
      </c>
      <c r="BV88" s="396">
        <f t="shared" si="149"/>
        <v>12</v>
      </c>
      <c r="BW88" s="395">
        <f t="shared" si="150"/>
        <v>21</v>
      </c>
      <c r="BX88" s="396">
        <f t="shared" si="151"/>
        <v>0</v>
      </c>
      <c r="BY88" s="395">
        <f t="shared" si="152"/>
        <v>0</v>
      </c>
      <c r="BZ88" s="394">
        <f t="shared" si="153"/>
        <v>12160.997285067873</v>
      </c>
      <c r="CA88" s="395">
        <f t="shared" si="154"/>
        <v>12341.013071895424</v>
      </c>
      <c r="CB88" s="396">
        <f t="shared" si="155"/>
        <v>8876.0922152560088</v>
      </c>
      <c r="CC88" s="395">
        <f t="shared" si="156"/>
        <v>9011.475070028011</v>
      </c>
      <c r="CD88" s="396">
        <f t="shared" si="157"/>
        <v>7487.801356589147</v>
      </c>
      <c r="CE88" s="395">
        <f t="shared" si="158"/>
        <v>7665.5081967213118</v>
      </c>
      <c r="CF88" s="396">
        <f t="shared" si="159"/>
        <v>5450.9241141423645</v>
      </c>
      <c r="CG88" s="395">
        <f t="shared" si="160"/>
        <v>6614.9743589743593</v>
      </c>
      <c r="CH88" s="396">
        <f t="shared" si="161"/>
        <v>4875.416666666667</v>
      </c>
      <c r="CI88" s="395">
        <f t="shared" si="162"/>
        <v>4642.6190476190477</v>
      </c>
      <c r="CJ88" s="396">
        <f t="shared" si="163"/>
        <v>0</v>
      </c>
      <c r="CK88" s="395">
        <f t="shared" si="164"/>
        <v>0</v>
      </c>
      <c r="CL88" s="394">
        <f t="shared" si="165"/>
        <v>109448.97556561086</v>
      </c>
      <c r="CM88" s="395">
        <f t="shared" si="166"/>
        <v>111069.11764705883</v>
      </c>
      <c r="CN88" s="396">
        <f t="shared" si="167"/>
        <v>79884.829937304079</v>
      </c>
      <c r="CO88" s="395">
        <f t="shared" si="168"/>
        <v>81103.275630252101</v>
      </c>
      <c r="CP88" s="396">
        <f t="shared" si="169"/>
        <v>67390.212209302321</v>
      </c>
      <c r="CQ88" s="395">
        <f t="shared" si="170"/>
        <v>68989.573770491814</v>
      </c>
      <c r="CR88" s="396">
        <f t="shared" si="171"/>
        <v>49058.317027281279</v>
      </c>
      <c r="CS88" s="395">
        <f t="shared" si="172"/>
        <v>59534.769230769234</v>
      </c>
      <c r="CT88" s="396">
        <f t="shared" si="173"/>
        <v>43878.75</v>
      </c>
      <c r="CU88" s="395">
        <f t="shared" si="174"/>
        <v>41783.571428571428</v>
      </c>
      <c r="CV88" s="396">
        <f t="shared" si="175"/>
        <v>0</v>
      </c>
      <c r="CW88" s="395">
        <f t="shared" si="176"/>
        <v>0</v>
      </c>
      <c r="CX88" s="396">
        <f t="shared" si="177"/>
        <v>77286.005776721184</v>
      </c>
      <c r="CY88" s="395">
        <f t="shared" si="178"/>
        <v>80728.473582489227</v>
      </c>
      <c r="CZ88" s="394">
        <f t="shared" si="179"/>
        <v>348</v>
      </c>
      <c r="DA88" s="395">
        <f t="shared" si="180"/>
        <v>355</v>
      </c>
      <c r="DB88" s="396">
        <f t="shared" si="181"/>
        <v>409</v>
      </c>
      <c r="DC88" s="395">
        <f t="shared" si="182"/>
        <v>380</v>
      </c>
      <c r="DD88" s="396">
        <f t="shared" si="183"/>
        <v>328</v>
      </c>
      <c r="DE88" s="395">
        <f t="shared" si="184"/>
        <v>311</v>
      </c>
      <c r="DF88" s="396">
        <f t="shared" si="185"/>
        <v>318</v>
      </c>
      <c r="DG88" s="395">
        <f t="shared" si="186"/>
        <v>339</v>
      </c>
      <c r="DH88" s="396">
        <f t="shared" si="187"/>
        <v>1</v>
      </c>
      <c r="DI88" s="395">
        <f t="shared" si="188"/>
        <v>2</v>
      </c>
      <c r="DJ88" s="396">
        <f t="shared" si="189"/>
        <v>0</v>
      </c>
      <c r="DK88" s="395">
        <f t="shared" si="190"/>
        <v>0</v>
      </c>
      <c r="DL88" s="396">
        <f t="shared" si="191"/>
        <v>1404</v>
      </c>
      <c r="DM88" s="395">
        <f t="shared" si="192"/>
        <v>1387</v>
      </c>
      <c r="DN88" s="394">
        <f t="shared" si="193"/>
        <v>38088243.496832579</v>
      </c>
      <c r="DO88" s="395">
        <f t="shared" si="194"/>
        <v>39429536.764705881</v>
      </c>
      <c r="DP88" s="396">
        <f t="shared" si="195"/>
        <v>32672895.444357369</v>
      </c>
      <c r="DQ88" s="395">
        <f t="shared" si="196"/>
        <v>30819244.739495799</v>
      </c>
      <c r="DR88" s="396">
        <f t="shared" si="197"/>
        <v>22103989.604651161</v>
      </c>
      <c r="DS88" s="395">
        <f t="shared" si="198"/>
        <v>21455757.442622956</v>
      </c>
      <c r="DT88" s="396">
        <f t="shared" si="199"/>
        <v>15600544.814675447</v>
      </c>
      <c r="DU88" s="395">
        <f t="shared" si="200"/>
        <v>20182286.769230772</v>
      </c>
      <c r="DV88" s="396">
        <f t="shared" si="201"/>
        <v>43878.75</v>
      </c>
      <c r="DW88" s="395">
        <f t="shared" si="202"/>
        <v>83567.142857142855</v>
      </c>
      <c r="DX88" s="396">
        <f t="shared" si="203"/>
        <v>0</v>
      </c>
      <c r="DY88" s="395">
        <f t="shared" si="204"/>
        <v>0</v>
      </c>
      <c r="DZ88" s="396">
        <f t="shared" si="205"/>
        <v>108509552.11051655</v>
      </c>
      <c r="EA88" s="395">
        <f t="shared" si="206"/>
        <v>111970392.85891256</v>
      </c>
    </row>
    <row r="89" spans="1:131">
      <c r="A89" s="488" t="s">
        <v>31</v>
      </c>
      <c r="B89" s="489" t="s">
        <v>667</v>
      </c>
      <c r="C89" s="494" t="s">
        <v>552</v>
      </c>
      <c r="D89" s="385">
        <v>133669</v>
      </c>
      <c r="E89" s="495">
        <v>1</v>
      </c>
      <c r="F89" s="393">
        <v>193</v>
      </c>
      <c r="G89" s="491">
        <v>203</v>
      </c>
      <c r="H89" s="393"/>
      <c r="I89" s="491"/>
      <c r="J89" s="393"/>
      <c r="K89" s="491"/>
      <c r="L89" s="393">
        <v>2</v>
      </c>
      <c r="M89" s="491">
        <v>3</v>
      </c>
      <c r="N89" s="393">
        <v>224</v>
      </c>
      <c r="O89" s="491">
        <v>214</v>
      </c>
      <c r="P89" s="393"/>
      <c r="Q89" s="491"/>
      <c r="R89" s="393"/>
      <c r="S89" s="491"/>
      <c r="T89" s="393">
        <v>5</v>
      </c>
      <c r="U89" s="491">
        <v>4</v>
      </c>
      <c r="V89" s="393">
        <v>115</v>
      </c>
      <c r="W89" s="491">
        <v>134</v>
      </c>
      <c r="X89" s="393"/>
      <c r="Y89" s="491"/>
      <c r="Z89" s="393"/>
      <c r="AA89" s="491"/>
      <c r="AB89" s="393">
        <v>1</v>
      </c>
      <c r="AC89" s="491">
        <v>1</v>
      </c>
      <c r="AD89" s="393">
        <v>158</v>
      </c>
      <c r="AE89" s="491">
        <v>156</v>
      </c>
      <c r="AF89" s="393"/>
      <c r="AG89" s="491"/>
      <c r="AH89" s="393"/>
      <c r="AI89" s="491"/>
      <c r="AJ89" s="393">
        <v>25</v>
      </c>
      <c r="AK89" s="491">
        <v>23</v>
      </c>
      <c r="AL89" s="393">
        <v>0</v>
      </c>
      <c r="AM89" s="491">
        <v>3</v>
      </c>
      <c r="AN89" s="393"/>
      <c r="AO89" s="491"/>
      <c r="AP89" s="393"/>
      <c r="AQ89" s="491"/>
      <c r="AR89" s="393">
        <v>1</v>
      </c>
      <c r="AS89" s="491">
        <v>1</v>
      </c>
      <c r="AT89" s="393"/>
      <c r="AU89" s="491"/>
      <c r="AV89" s="393"/>
      <c r="AW89" s="491"/>
      <c r="AX89" s="393"/>
      <c r="AY89" s="491"/>
      <c r="AZ89" s="393"/>
      <c r="BA89" s="492"/>
      <c r="BB89" s="404">
        <v>19022872</v>
      </c>
      <c r="BC89" s="491">
        <v>21293026</v>
      </c>
      <c r="BD89" s="393">
        <v>16252567</v>
      </c>
      <c r="BE89" s="491">
        <v>16684739</v>
      </c>
      <c r="BF89" s="393">
        <v>7987498</v>
      </c>
      <c r="BG89" s="491">
        <v>9283458</v>
      </c>
      <c r="BH89" s="393">
        <v>9214443</v>
      </c>
      <c r="BI89" s="491">
        <v>9655265</v>
      </c>
      <c r="BJ89" s="393">
        <v>66862</v>
      </c>
      <c r="BK89" s="491">
        <v>289875</v>
      </c>
      <c r="BL89" s="393"/>
      <c r="BM89" s="492"/>
      <c r="BN89" s="394">
        <f t="shared" si="141"/>
        <v>1761</v>
      </c>
      <c r="BO89" s="395">
        <f t="shared" si="142"/>
        <v>1863</v>
      </c>
      <c r="BP89" s="396">
        <f t="shared" si="143"/>
        <v>2076</v>
      </c>
      <c r="BQ89" s="395">
        <f t="shared" si="144"/>
        <v>1974</v>
      </c>
      <c r="BR89" s="396">
        <f t="shared" si="145"/>
        <v>1047</v>
      </c>
      <c r="BS89" s="395">
        <f t="shared" si="146"/>
        <v>1218</v>
      </c>
      <c r="BT89" s="396">
        <f t="shared" si="147"/>
        <v>1722</v>
      </c>
      <c r="BU89" s="395">
        <f t="shared" si="148"/>
        <v>1680</v>
      </c>
      <c r="BV89" s="396">
        <f t="shared" si="149"/>
        <v>12</v>
      </c>
      <c r="BW89" s="395">
        <f t="shared" si="150"/>
        <v>39</v>
      </c>
      <c r="BX89" s="396">
        <f t="shared" si="151"/>
        <v>0</v>
      </c>
      <c r="BY89" s="395">
        <f t="shared" si="152"/>
        <v>0</v>
      </c>
      <c r="BZ89" s="394">
        <f t="shared" si="153"/>
        <v>10802.312322544009</v>
      </c>
      <c r="CA89" s="395">
        <f t="shared" si="154"/>
        <v>11429.428878153516</v>
      </c>
      <c r="CB89" s="396">
        <f t="shared" si="155"/>
        <v>7828.7894990366085</v>
      </c>
      <c r="CC89" s="395">
        <f t="shared" si="156"/>
        <v>8452.2487335359674</v>
      </c>
      <c r="CD89" s="396">
        <f t="shared" si="157"/>
        <v>7628.9379178605541</v>
      </c>
      <c r="CE89" s="395">
        <f t="shared" si="158"/>
        <v>7621.8866995073895</v>
      </c>
      <c r="CF89" s="396">
        <f t="shared" si="159"/>
        <v>5351.0121951219517</v>
      </c>
      <c r="CG89" s="395">
        <f t="shared" si="160"/>
        <v>5747.1815476190477</v>
      </c>
      <c r="CH89" s="396">
        <f t="shared" si="161"/>
        <v>5571.833333333333</v>
      </c>
      <c r="CI89" s="395">
        <f t="shared" si="162"/>
        <v>7432.6923076923076</v>
      </c>
      <c r="CJ89" s="396">
        <f t="shared" si="163"/>
        <v>0</v>
      </c>
      <c r="CK89" s="395">
        <f t="shared" si="164"/>
        <v>0</v>
      </c>
      <c r="CL89" s="394">
        <f t="shared" si="165"/>
        <v>97220.810902896075</v>
      </c>
      <c r="CM89" s="395">
        <f t="shared" si="166"/>
        <v>102864.85990338164</v>
      </c>
      <c r="CN89" s="396">
        <f t="shared" si="167"/>
        <v>70459.105491329479</v>
      </c>
      <c r="CO89" s="395">
        <f t="shared" si="168"/>
        <v>76070.238601823701</v>
      </c>
      <c r="CP89" s="396">
        <f t="shared" si="169"/>
        <v>68660.441260744992</v>
      </c>
      <c r="CQ89" s="395">
        <f t="shared" si="170"/>
        <v>68596.980295566507</v>
      </c>
      <c r="CR89" s="396">
        <f t="shared" si="171"/>
        <v>48159.109756097561</v>
      </c>
      <c r="CS89" s="395">
        <f t="shared" si="172"/>
        <v>51724.633928571428</v>
      </c>
      <c r="CT89" s="396">
        <f t="shared" si="173"/>
        <v>50146.5</v>
      </c>
      <c r="CU89" s="395">
        <f t="shared" si="174"/>
        <v>66894.230769230766</v>
      </c>
      <c r="CV89" s="396">
        <f t="shared" si="175"/>
        <v>0</v>
      </c>
      <c r="CW89" s="395">
        <f t="shared" si="176"/>
        <v>0</v>
      </c>
      <c r="CX89" s="396">
        <f t="shared" si="177"/>
        <v>71714.182396673277</v>
      </c>
      <c r="CY89" s="395">
        <f t="shared" si="178"/>
        <v>76226.889341626505</v>
      </c>
      <c r="CZ89" s="394">
        <f t="shared" si="179"/>
        <v>195</v>
      </c>
      <c r="DA89" s="395">
        <f t="shared" si="180"/>
        <v>206</v>
      </c>
      <c r="DB89" s="396">
        <f t="shared" si="181"/>
        <v>229</v>
      </c>
      <c r="DC89" s="395">
        <f t="shared" si="182"/>
        <v>218</v>
      </c>
      <c r="DD89" s="396">
        <f t="shared" si="183"/>
        <v>116</v>
      </c>
      <c r="DE89" s="395">
        <f t="shared" si="184"/>
        <v>135</v>
      </c>
      <c r="DF89" s="396">
        <f t="shared" si="185"/>
        <v>183</v>
      </c>
      <c r="DG89" s="395">
        <f t="shared" si="186"/>
        <v>179</v>
      </c>
      <c r="DH89" s="396">
        <f t="shared" si="187"/>
        <v>1</v>
      </c>
      <c r="DI89" s="395">
        <f t="shared" si="188"/>
        <v>4</v>
      </c>
      <c r="DJ89" s="396">
        <f t="shared" si="189"/>
        <v>0</v>
      </c>
      <c r="DK89" s="395">
        <f t="shared" si="190"/>
        <v>0</v>
      </c>
      <c r="DL89" s="396">
        <f t="shared" si="191"/>
        <v>724</v>
      </c>
      <c r="DM89" s="395">
        <f t="shared" si="192"/>
        <v>742</v>
      </c>
      <c r="DN89" s="394">
        <f t="shared" si="193"/>
        <v>18958058.126064736</v>
      </c>
      <c r="DO89" s="395">
        <f t="shared" si="194"/>
        <v>21190161.14009662</v>
      </c>
      <c r="DP89" s="396">
        <f t="shared" si="195"/>
        <v>16135135.157514451</v>
      </c>
      <c r="DQ89" s="395">
        <f t="shared" si="196"/>
        <v>16583312.015197568</v>
      </c>
      <c r="DR89" s="396">
        <f t="shared" si="197"/>
        <v>7964611.1862464193</v>
      </c>
      <c r="DS89" s="395">
        <f t="shared" si="198"/>
        <v>9260592.339901479</v>
      </c>
      <c r="DT89" s="396">
        <f t="shared" si="199"/>
        <v>8813117.0853658542</v>
      </c>
      <c r="DU89" s="395">
        <f t="shared" si="200"/>
        <v>9258709.4732142854</v>
      </c>
      <c r="DV89" s="396">
        <f t="shared" si="201"/>
        <v>50146.5</v>
      </c>
      <c r="DW89" s="395">
        <f t="shared" si="202"/>
        <v>267576.92307692306</v>
      </c>
      <c r="DX89" s="396">
        <f t="shared" si="203"/>
        <v>0</v>
      </c>
      <c r="DY89" s="395">
        <f t="shared" si="204"/>
        <v>0</v>
      </c>
      <c r="DZ89" s="396">
        <f t="shared" si="205"/>
        <v>51921068.05519145</v>
      </c>
      <c r="EA89" s="395">
        <f t="shared" si="206"/>
        <v>56560351.891486868</v>
      </c>
    </row>
    <row r="90" spans="1:131">
      <c r="A90" s="488" t="s">
        <v>31</v>
      </c>
      <c r="B90" s="493" t="s">
        <v>668</v>
      </c>
      <c r="C90" s="490"/>
      <c r="D90" s="385">
        <v>133650</v>
      </c>
      <c r="E90" s="385">
        <v>3</v>
      </c>
      <c r="F90" s="393">
        <v>86</v>
      </c>
      <c r="G90" s="491">
        <v>81</v>
      </c>
      <c r="H90" s="393"/>
      <c r="I90" s="491"/>
      <c r="J90" s="393"/>
      <c r="K90" s="491"/>
      <c r="L90" s="393">
        <v>60</v>
      </c>
      <c r="M90" s="491">
        <v>64</v>
      </c>
      <c r="N90" s="393">
        <v>128</v>
      </c>
      <c r="O90" s="491">
        <v>127</v>
      </c>
      <c r="P90" s="393"/>
      <c r="Q90" s="491"/>
      <c r="R90" s="393"/>
      <c r="S90" s="491"/>
      <c r="T90" s="393">
        <v>51</v>
      </c>
      <c r="U90" s="491">
        <v>51</v>
      </c>
      <c r="V90" s="393">
        <v>97</v>
      </c>
      <c r="W90" s="491">
        <v>102</v>
      </c>
      <c r="X90" s="393"/>
      <c r="Y90" s="491"/>
      <c r="Z90" s="393"/>
      <c r="AA90" s="491"/>
      <c r="AB90" s="393">
        <v>51</v>
      </c>
      <c r="AC90" s="491">
        <v>54</v>
      </c>
      <c r="AD90" s="393">
        <v>54</v>
      </c>
      <c r="AE90" s="491">
        <v>46</v>
      </c>
      <c r="AF90" s="393"/>
      <c r="AG90" s="491"/>
      <c r="AH90" s="393"/>
      <c r="AI90" s="491"/>
      <c r="AJ90" s="393">
        <v>22</v>
      </c>
      <c r="AK90" s="491">
        <v>23</v>
      </c>
      <c r="AL90" s="393">
        <v>0</v>
      </c>
      <c r="AM90" s="491">
        <v>0</v>
      </c>
      <c r="AN90" s="393"/>
      <c r="AO90" s="491"/>
      <c r="AP90" s="393"/>
      <c r="AQ90" s="491"/>
      <c r="AR90" s="393">
        <v>0</v>
      </c>
      <c r="AS90" s="491">
        <v>0</v>
      </c>
      <c r="AT90" s="393"/>
      <c r="AU90" s="491"/>
      <c r="AV90" s="393"/>
      <c r="AW90" s="491"/>
      <c r="AX90" s="393"/>
      <c r="AY90" s="491"/>
      <c r="AZ90" s="393"/>
      <c r="BA90" s="492"/>
      <c r="BB90" s="404">
        <v>15187209</v>
      </c>
      <c r="BC90" s="491">
        <v>15699911</v>
      </c>
      <c r="BD90" s="393">
        <v>14682967</v>
      </c>
      <c r="BE90" s="491">
        <v>14986804</v>
      </c>
      <c r="BF90" s="393">
        <v>9723230</v>
      </c>
      <c r="BG90" s="491">
        <v>10651836</v>
      </c>
      <c r="BH90" s="393">
        <v>4488253</v>
      </c>
      <c r="BI90" s="491">
        <v>4246645</v>
      </c>
      <c r="BJ90" s="393"/>
      <c r="BK90" s="491"/>
      <c r="BL90" s="393"/>
      <c r="BM90" s="492"/>
      <c r="BN90" s="394">
        <f t="shared" si="141"/>
        <v>1494</v>
      </c>
      <c r="BO90" s="395">
        <f t="shared" si="142"/>
        <v>1497</v>
      </c>
      <c r="BP90" s="396">
        <f t="shared" si="143"/>
        <v>1764</v>
      </c>
      <c r="BQ90" s="395">
        <f t="shared" si="144"/>
        <v>1755</v>
      </c>
      <c r="BR90" s="396">
        <f t="shared" si="145"/>
        <v>1485</v>
      </c>
      <c r="BS90" s="395">
        <f t="shared" si="146"/>
        <v>1566</v>
      </c>
      <c r="BT90" s="396">
        <f t="shared" si="147"/>
        <v>750</v>
      </c>
      <c r="BU90" s="395">
        <f t="shared" si="148"/>
        <v>690</v>
      </c>
      <c r="BV90" s="396">
        <f t="shared" si="149"/>
        <v>0</v>
      </c>
      <c r="BW90" s="395">
        <f t="shared" si="150"/>
        <v>0</v>
      </c>
      <c r="BX90" s="396">
        <f t="shared" si="151"/>
        <v>0</v>
      </c>
      <c r="BY90" s="395">
        <f t="shared" si="152"/>
        <v>0</v>
      </c>
      <c r="BZ90" s="394">
        <f t="shared" si="153"/>
        <v>10165.467871485944</v>
      </c>
      <c r="CA90" s="395">
        <f t="shared" si="154"/>
        <v>10487.582498329994</v>
      </c>
      <c r="CB90" s="396">
        <f t="shared" si="155"/>
        <v>8323.6774376417234</v>
      </c>
      <c r="CC90" s="395">
        <f t="shared" si="156"/>
        <v>8539.4894586894588</v>
      </c>
      <c r="CD90" s="396">
        <f t="shared" si="157"/>
        <v>6547.6296296296296</v>
      </c>
      <c r="CE90" s="395">
        <f t="shared" si="158"/>
        <v>6801.9386973180081</v>
      </c>
      <c r="CF90" s="396">
        <f t="shared" si="159"/>
        <v>5984.3373333333329</v>
      </c>
      <c r="CG90" s="395">
        <f t="shared" si="160"/>
        <v>6154.557971014493</v>
      </c>
      <c r="CH90" s="396">
        <f t="shared" si="161"/>
        <v>0</v>
      </c>
      <c r="CI90" s="395">
        <f t="shared" si="162"/>
        <v>0</v>
      </c>
      <c r="CJ90" s="396">
        <f t="shared" si="163"/>
        <v>0</v>
      </c>
      <c r="CK90" s="395">
        <f t="shared" si="164"/>
        <v>0</v>
      </c>
      <c r="CL90" s="394">
        <f t="shared" si="165"/>
        <v>91489.210843373497</v>
      </c>
      <c r="CM90" s="395">
        <f t="shared" si="166"/>
        <v>94388.242484969946</v>
      </c>
      <c r="CN90" s="396">
        <f t="shared" si="167"/>
        <v>74913.096938775503</v>
      </c>
      <c r="CO90" s="395">
        <f t="shared" si="168"/>
        <v>76855.405128205137</v>
      </c>
      <c r="CP90" s="396">
        <f t="shared" si="169"/>
        <v>58928.666666666664</v>
      </c>
      <c r="CQ90" s="395">
        <f t="shared" si="170"/>
        <v>61217.448275862072</v>
      </c>
      <c r="CR90" s="396">
        <f t="shared" si="171"/>
        <v>53859.035999999993</v>
      </c>
      <c r="CS90" s="395">
        <f t="shared" si="172"/>
        <v>55391.02173913044</v>
      </c>
      <c r="CT90" s="396">
        <f t="shared" si="173"/>
        <v>0</v>
      </c>
      <c r="CU90" s="395">
        <f t="shared" si="174"/>
        <v>0</v>
      </c>
      <c r="CV90" s="396">
        <f t="shared" si="175"/>
        <v>0</v>
      </c>
      <c r="CW90" s="395">
        <f t="shared" si="176"/>
        <v>0</v>
      </c>
      <c r="CX90" s="396">
        <f t="shared" si="177"/>
        <v>72097.629394972697</v>
      </c>
      <c r="CY90" s="395">
        <f t="shared" si="178"/>
        <v>74340.254934627068</v>
      </c>
      <c r="CZ90" s="394">
        <f t="shared" si="179"/>
        <v>146</v>
      </c>
      <c r="DA90" s="395">
        <f t="shared" si="180"/>
        <v>145</v>
      </c>
      <c r="DB90" s="396">
        <f t="shared" si="181"/>
        <v>179</v>
      </c>
      <c r="DC90" s="395">
        <f t="shared" si="182"/>
        <v>178</v>
      </c>
      <c r="DD90" s="396">
        <f t="shared" si="183"/>
        <v>148</v>
      </c>
      <c r="DE90" s="395">
        <f t="shared" si="184"/>
        <v>156</v>
      </c>
      <c r="DF90" s="396">
        <f t="shared" si="185"/>
        <v>76</v>
      </c>
      <c r="DG90" s="395">
        <f t="shared" si="186"/>
        <v>69</v>
      </c>
      <c r="DH90" s="396">
        <f t="shared" si="187"/>
        <v>0</v>
      </c>
      <c r="DI90" s="395">
        <f t="shared" si="188"/>
        <v>0</v>
      </c>
      <c r="DJ90" s="396">
        <f t="shared" si="189"/>
        <v>0</v>
      </c>
      <c r="DK90" s="395">
        <f t="shared" si="190"/>
        <v>0</v>
      </c>
      <c r="DL90" s="396">
        <f t="shared" si="191"/>
        <v>549</v>
      </c>
      <c r="DM90" s="395">
        <f t="shared" si="192"/>
        <v>548</v>
      </c>
      <c r="DN90" s="394">
        <f t="shared" si="193"/>
        <v>13357424.783132531</v>
      </c>
      <c r="DO90" s="395">
        <f t="shared" si="194"/>
        <v>13686295.160320641</v>
      </c>
      <c r="DP90" s="396">
        <f t="shared" si="195"/>
        <v>13409444.352040814</v>
      </c>
      <c r="DQ90" s="395">
        <f t="shared" si="196"/>
        <v>13680262.112820514</v>
      </c>
      <c r="DR90" s="396">
        <f t="shared" si="197"/>
        <v>8721442.666666666</v>
      </c>
      <c r="DS90" s="395">
        <f t="shared" si="198"/>
        <v>9549921.931034483</v>
      </c>
      <c r="DT90" s="396">
        <f t="shared" si="199"/>
        <v>4093286.7359999996</v>
      </c>
      <c r="DU90" s="395">
        <f t="shared" si="200"/>
        <v>3821980.5000000005</v>
      </c>
      <c r="DV90" s="396">
        <f t="shared" si="201"/>
        <v>0</v>
      </c>
      <c r="DW90" s="395">
        <f t="shared" si="202"/>
        <v>0</v>
      </c>
      <c r="DX90" s="396">
        <f t="shared" si="203"/>
        <v>0</v>
      </c>
      <c r="DY90" s="395">
        <f t="shared" si="204"/>
        <v>0</v>
      </c>
      <c r="DZ90" s="396">
        <f t="shared" si="205"/>
        <v>39581598.537840009</v>
      </c>
      <c r="EA90" s="395">
        <f t="shared" si="206"/>
        <v>40738459.704175636</v>
      </c>
    </row>
    <row r="91" spans="1:131">
      <c r="A91" s="488" t="s">
        <v>31</v>
      </c>
      <c r="B91" s="489" t="s">
        <v>669</v>
      </c>
      <c r="C91" s="490"/>
      <c r="D91" s="385">
        <v>136172</v>
      </c>
      <c r="E91" s="385">
        <v>3</v>
      </c>
      <c r="F91" s="393">
        <v>76</v>
      </c>
      <c r="G91" s="491">
        <v>85</v>
      </c>
      <c r="H91" s="393"/>
      <c r="I91" s="491"/>
      <c r="J91" s="393"/>
      <c r="K91" s="491"/>
      <c r="L91" s="393">
        <v>9</v>
      </c>
      <c r="M91" s="491">
        <v>7</v>
      </c>
      <c r="N91" s="393">
        <v>128</v>
      </c>
      <c r="O91" s="491">
        <v>137</v>
      </c>
      <c r="P91" s="393"/>
      <c r="Q91" s="491"/>
      <c r="R91" s="393"/>
      <c r="S91" s="491"/>
      <c r="T91" s="393">
        <v>4</v>
      </c>
      <c r="U91" s="491">
        <v>9</v>
      </c>
      <c r="V91" s="393">
        <v>131</v>
      </c>
      <c r="W91" s="491">
        <v>126</v>
      </c>
      <c r="X91" s="393"/>
      <c r="Y91" s="491"/>
      <c r="Z91" s="393"/>
      <c r="AA91" s="491"/>
      <c r="AB91" s="393">
        <v>2</v>
      </c>
      <c r="AC91" s="491">
        <v>4</v>
      </c>
      <c r="AD91" s="393">
        <v>67</v>
      </c>
      <c r="AE91" s="491">
        <v>66</v>
      </c>
      <c r="AF91" s="393"/>
      <c r="AG91" s="491"/>
      <c r="AH91" s="393"/>
      <c r="AI91" s="491"/>
      <c r="AJ91" s="393">
        <v>9</v>
      </c>
      <c r="AK91" s="491">
        <v>10</v>
      </c>
      <c r="AL91" s="393">
        <v>1</v>
      </c>
      <c r="AM91" s="491">
        <v>1</v>
      </c>
      <c r="AN91" s="393"/>
      <c r="AO91" s="491"/>
      <c r="AP91" s="393"/>
      <c r="AQ91" s="491"/>
      <c r="AR91" s="393">
        <v>1</v>
      </c>
      <c r="AS91" s="491">
        <v>15</v>
      </c>
      <c r="AT91" s="393"/>
      <c r="AU91" s="491"/>
      <c r="AV91" s="393"/>
      <c r="AW91" s="491"/>
      <c r="AX91" s="393"/>
      <c r="AY91" s="491"/>
      <c r="AZ91" s="393"/>
      <c r="BA91" s="492"/>
      <c r="BB91" s="404">
        <v>8499886</v>
      </c>
      <c r="BC91" s="491">
        <v>8976190.7300000004</v>
      </c>
      <c r="BD91" s="393">
        <v>9321589</v>
      </c>
      <c r="BE91" s="491">
        <v>10455006.060000001</v>
      </c>
      <c r="BF91" s="393">
        <v>8056848</v>
      </c>
      <c r="BG91" s="491">
        <v>8054027.8099999996</v>
      </c>
      <c r="BH91" s="393">
        <v>3723417</v>
      </c>
      <c r="BI91" s="491">
        <v>3837743.14</v>
      </c>
      <c r="BJ91" s="393">
        <v>111532</v>
      </c>
      <c r="BK91" s="491">
        <v>783632.23</v>
      </c>
      <c r="BL91" s="393"/>
      <c r="BM91" s="492"/>
      <c r="BN91" s="394">
        <f t="shared" si="141"/>
        <v>792</v>
      </c>
      <c r="BO91" s="395">
        <f t="shared" si="142"/>
        <v>849</v>
      </c>
      <c r="BP91" s="396">
        <f t="shared" si="143"/>
        <v>1200</v>
      </c>
      <c r="BQ91" s="395">
        <f t="shared" si="144"/>
        <v>1341</v>
      </c>
      <c r="BR91" s="396">
        <f t="shared" si="145"/>
        <v>1203</v>
      </c>
      <c r="BS91" s="395">
        <f t="shared" si="146"/>
        <v>1182</v>
      </c>
      <c r="BT91" s="396">
        <f t="shared" si="147"/>
        <v>711</v>
      </c>
      <c r="BU91" s="395">
        <f t="shared" si="148"/>
        <v>714</v>
      </c>
      <c r="BV91" s="396">
        <f t="shared" si="149"/>
        <v>21</v>
      </c>
      <c r="BW91" s="395">
        <f t="shared" si="150"/>
        <v>189</v>
      </c>
      <c r="BX91" s="396">
        <f t="shared" si="151"/>
        <v>0</v>
      </c>
      <c r="BY91" s="395">
        <f t="shared" si="152"/>
        <v>0</v>
      </c>
      <c r="BZ91" s="394">
        <f t="shared" si="153"/>
        <v>10732.179292929293</v>
      </c>
      <c r="CA91" s="395">
        <f t="shared" si="154"/>
        <v>10572.662815076561</v>
      </c>
      <c r="CB91" s="396">
        <f t="shared" si="155"/>
        <v>7767.9908333333333</v>
      </c>
      <c r="CC91" s="395">
        <f t="shared" si="156"/>
        <v>7796.4251006711411</v>
      </c>
      <c r="CD91" s="396">
        <f t="shared" si="157"/>
        <v>6697.2967581047378</v>
      </c>
      <c r="CE91" s="395">
        <f t="shared" si="158"/>
        <v>6813.8983164128595</v>
      </c>
      <c r="CF91" s="396">
        <f t="shared" si="159"/>
        <v>5236.8734177215192</v>
      </c>
      <c r="CG91" s="395">
        <f t="shared" si="160"/>
        <v>5374.990392156863</v>
      </c>
      <c r="CH91" s="396">
        <f t="shared" si="161"/>
        <v>5311.0476190476193</v>
      </c>
      <c r="CI91" s="395">
        <f t="shared" si="162"/>
        <v>4146.2022751322747</v>
      </c>
      <c r="CJ91" s="396">
        <f t="shared" si="163"/>
        <v>0</v>
      </c>
      <c r="CK91" s="395">
        <f t="shared" si="164"/>
        <v>0</v>
      </c>
      <c r="CL91" s="394">
        <f t="shared" si="165"/>
        <v>96589.613636363647</v>
      </c>
      <c r="CM91" s="395">
        <f t="shared" si="166"/>
        <v>95153.965335689049</v>
      </c>
      <c r="CN91" s="396">
        <f t="shared" si="167"/>
        <v>69911.917499999996</v>
      </c>
      <c r="CO91" s="395">
        <f t="shared" si="168"/>
        <v>70167.825906040263</v>
      </c>
      <c r="CP91" s="396">
        <f t="shared" si="169"/>
        <v>60275.670822942644</v>
      </c>
      <c r="CQ91" s="395">
        <f t="shared" si="170"/>
        <v>61325.084847715734</v>
      </c>
      <c r="CR91" s="396">
        <f t="shared" si="171"/>
        <v>47131.860759493677</v>
      </c>
      <c r="CS91" s="395">
        <f t="shared" si="172"/>
        <v>48374.913529411766</v>
      </c>
      <c r="CT91" s="396">
        <f t="shared" si="173"/>
        <v>47799.428571428572</v>
      </c>
      <c r="CU91" s="395">
        <f t="shared" si="174"/>
        <v>37315.820476190471</v>
      </c>
      <c r="CV91" s="396">
        <f t="shared" si="175"/>
        <v>0</v>
      </c>
      <c r="CW91" s="395">
        <f t="shared" si="176"/>
        <v>0</v>
      </c>
      <c r="CX91" s="396">
        <f t="shared" si="177"/>
        <v>68067.230755623023</v>
      </c>
      <c r="CY91" s="395">
        <f t="shared" si="178"/>
        <v>67922.771693962291</v>
      </c>
      <c r="CZ91" s="394">
        <f t="shared" si="179"/>
        <v>85</v>
      </c>
      <c r="DA91" s="395">
        <f t="shared" si="180"/>
        <v>92</v>
      </c>
      <c r="DB91" s="396">
        <f t="shared" si="181"/>
        <v>132</v>
      </c>
      <c r="DC91" s="395">
        <f t="shared" si="182"/>
        <v>146</v>
      </c>
      <c r="DD91" s="396">
        <f t="shared" si="183"/>
        <v>133</v>
      </c>
      <c r="DE91" s="395">
        <f t="shared" si="184"/>
        <v>130</v>
      </c>
      <c r="DF91" s="396">
        <f t="shared" si="185"/>
        <v>76</v>
      </c>
      <c r="DG91" s="395">
        <f t="shared" si="186"/>
        <v>76</v>
      </c>
      <c r="DH91" s="396">
        <f t="shared" si="187"/>
        <v>2</v>
      </c>
      <c r="DI91" s="395">
        <f t="shared" si="188"/>
        <v>16</v>
      </c>
      <c r="DJ91" s="396">
        <f t="shared" si="189"/>
        <v>0</v>
      </c>
      <c r="DK91" s="395">
        <f t="shared" si="190"/>
        <v>0</v>
      </c>
      <c r="DL91" s="396">
        <f t="shared" si="191"/>
        <v>428</v>
      </c>
      <c r="DM91" s="395">
        <f t="shared" si="192"/>
        <v>460</v>
      </c>
      <c r="DN91" s="394">
        <f t="shared" si="193"/>
        <v>8210117.1590909101</v>
      </c>
      <c r="DO91" s="395">
        <f t="shared" si="194"/>
        <v>8754164.8108833916</v>
      </c>
      <c r="DP91" s="396">
        <f t="shared" si="195"/>
        <v>9228373.1099999994</v>
      </c>
      <c r="DQ91" s="395">
        <f t="shared" si="196"/>
        <v>10244502.582281878</v>
      </c>
      <c r="DR91" s="396">
        <f t="shared" si="197"/>
        <v>8016664.2194513716</v>
      </c>
      <c r="DS91" s="395">
        <f t="shared" si="198"/>
        <v>7972261.0302030453</v>
      </c>
      <c r="DT91" s="396">
        <f t="shared" si="199"/>
        <v>3582021.4177215192</v>
      </c>
      <c r="DU91" s="395">
        <f t="shared" si="200"/>
        <v>3676493.4282352943</v>
      </c>
      <c r="DV91" s="396">
        <f t="shared" si="201"/>
        <v>95598.857142857145</v>
      </c>
      <c r="DW91" s="395">
        <f t="shared" si="202"/>
        <v>597053.12761904753</v>
      </c>
      <c r="DX91" s="396">
        <f t="shared" si="203"/>
        <v>0</v>
      </c>
      <c r="DY91" s="395">
        <f t="shared" si="204"/>
        <v>0</v>
      </c>
      <c r="DZ91" s="396">
        <f t="shared" si="205"/>
        <v>29132774.763406653</v>
      </c>
      <c r="EA91" s="395">
        <f t="shared" si="206"/>
        <v>31244474.979222655</v>
      </c>
    </row>
    <row r="92" spans="1:131">
      <c r="A92" s="488" t="s">
        <v>31</v>
      </c>
      <c r="B92" s="493" t="s">
        <v>670</v>
      </c>
      <c r="C92" s="490"/>
      <c r="D92" s="385">
        <v>138354</v>
      </c>
      <c r="E92" s="385">
        <v>3</v>
      </c>
      <c r="F92" s="393">
        <v>57</v>
      </c>
      <c r="G92" s="491">
        <v>63</v>
      </c>
      <c r="H92" s="393"/>
      <c r="I92" s="491"/>
      <c r="J92" s="393"/>
      <c r="K92" s="491"/>
      <c r="L92" s="393">
        <v>10</v>
      </c>
      <c r="M92" s="491">
        <v>10</v>
      </c>
      <c r="N92" s="393">
        <v>65</v>
      </c>
      <c r="O92" s="491">
        <v>63</v>
      </c>
      <c r="P92" s="393"/>
      <c r="Q92" s="491"/>
      <c r="R92" s="393"/>
      <c r="S92" s="491"/>
      <c r="T92" s="393">
        <v>14</v>
      </c>
      <c r="U92" s="491">
        <v>8</v>
      </c>
      <c r="V92" s="393">
        <v>91</v>
      </c>
      <c r="W92" s="491">
        <v>96</v>
      </c>
      <c r="X92" s="393"/>
      <c r="Y92" s="491"/>
      <c r="Z92" s="393"/>
      <c r="AA92" s="491"/>
      <c r="AB92" s="393">
        <v>2</v>
      </c>
      <c r="AC92" s="491">
        <v>2</v>
      </c>
      <c r="AD92" s="393">
        <v>30</v>
      </c>
      <c r="AE92" s="491">
        <v>30</v>
      </c>
      <c r="AF92" s="393"/>
      <c r="AG92" s="491"/>
      <c r="AH92" s="393"/>
      <c r="AI92" s="491"/>
      <c r="AJ92" s="393">
        <v>13</v>
      </c>
      <c r="AK92" s="491">
        <v>15</v>
      </c>
      <c r="AL92" s="393">
        <v>18</v>
      </c>
      <c r="AM92" s="491">
        <v>22</v>
      </c>
      <c r="AN92" s="393"/>
      <c r="AO92" s="491"/>
      <c r="AP92" s="393"/>
      <c r="AQ92" s="491"/>
      <c r="AR92" s="393">
        <v>12</v>
      </c>
      <c r="AS92" s="491">
        <v>10</v>
      </c>
      <c r="AT92" s="393"/>
      <c r="AU92" s="491"/>
      <c r="AV92" s="393"/>
      <c r="AW92" s="491"/>
      <c r="AX92" s="393"/>
      <c r="AY92" s="491"/>
      <c r="AZ92" s="393"/>
      <c r="BA92" s="492"/>
      <c r="BB92" s="404">
        <v>6556657</v>
      </c>
      <c r="BC92" s="491">
        <v>7058356</v>
      </c>
      <c r="BD92" s="393">
        <v>5620568</v>
      </c>
      <c r="BE92" s="491">
        <v>5029866</v>
      </c>
      <c r="BF92" s="393">
        <v>5971055</v>
      </c>
      <c r="BG92" s="491">
        <v>6445898</v>
      </c>
      <c r="BH92" s="393">
        <v>2155516</v>
      </c>
      <c r="BI92" s="491">
        <v>2316786</v>
      </c>
      <c r="BJ92" s="393">
        <v>1619889</v>
      </c>
      <c r="BK92" s="491">
        <v>1704427</v>
      </c>
      <c r="BL92" s="393"/>
      <c r="BM92" s="492"/>
      <c r="BN92" s="394">
        <f t="shared" si="141"/>
        <v>633</v>
      </c>
      <c r="BO92" s="395">
        <f t="shared" si="142"/>
        <v>687</v>
      </c>
      <c r="BP92" s="396">
        <f t="shared" si="143"/>
        <v>753</v>
      </c>
      <c r="BQ92" s="395">
        <f t="shared" si="144"/>
        <v>663</v>
      </c>
      <c r="BR92" s="396">
        <f t="shared" si="145"/>
        <v>843</v>
      </c>
      <c r="BS92" s="395">
        <f t="shared" si="146"/>
        <v>888</v>
      </c>
      <c r="BT92" s="396">
        <f t="shared" si="147"/>
        <v>426</v>
      </c>
      <c r="BU92" s="395">
        <f t="shared" si="148"/>
        <v>450</v>
      </c>
      <c r="BV92" s="396">
        <f t="shared" si="149"/>
        <v>306</v>
      </c>
      <c r="BW92" s="395">
        <f t="shared" si="150"/>
        <v>318</v>
      </c>
      <c r="BX92" s="396">
        <f t="shared" si="151"/>
        <v>0</v>
      </c>
      <c r="BY92" s="395">
        <f t="shared" si="152"/>
        <v>0</v>
      </c>
      <c r="BZ92" s="394">
        <f t="shared" si="153"/>
        <v>10358.067930489731</v>
      </c>
      <c r="CA92" s="395">
        <f t="shared" si="154"/>
        <v>10274.171761280932</v>
      </c>
      <c r="CB92" s="396">
        <f t="shared" si="155"/>
        <v>7464.2337317397078</v>
      </c>
      <c r="CC92" s="395">
        <f t="shared" si="156"/>
        <v>7586.5248868778281</v>
      </c>
      <c r="CD92" s="396">
        <f t="shared" si="157"/>
        <v>7083.1020166073549</v>
      </c>
      <c r="CE92" s="395">
        <f t="shared" si="158"/>
        <v>7258.8941441441439</v>
      </c>
      <c r="CF92" s="396">
        <f t="shared" si="159"/>
        <v>5059.8967136150231</v>
      </c>
      <c r="CG92" s="395">
        <f t="shared" si="160"/>
        <v>5148.413333333333</v>
      </c>
      <c r="CH92" s="396">
        <f t="shared" si="161"/>
        <v>5293.7549019607841</v>
      </c>
      <c r="CI92" s="395">
        <f t="shared" si="162"/>
        <v>5359.833333333333</v>
      </c>
      <c r="CJ92" s="396">
        <f t="shared" si="163"/>
        <v>0</v>
      </c>
      <c r="CK92" s="395">
        <f t="shared" si="164"/>
        <v>0</v>
      </c>
      <c r="CL92" s="394">
        <f t="shared" si="165"/>
        <v>93222.611374407585</v>
      </c>
      <c r="CM92" s="395">
        <f t="shared" si="166"/>
        <v>92467.545851528383</v>
      </c>
      <c r="CN92" s="396">
        <f t="shared" si="167"/>
        <v>67178.103585657373</v>
      </c>
      <c r="CO92" s="395">
        <f t="shared" si="168"/>
        <v>68278.723981900446</v>
      </c>
      <c r="CP92" s="396">
        <f t="shared" si="169"/>
        <v>63747.918149466197</v>
      </c>
      <c r="CQ92" s="395">
        <f t="shared" si="170"/>
        <v>65330.047297297293</v>
      </c>
      <c r="CR92" s="396">
        <f t="shared" si="171"/>
        <v>45539.070422535209</v>
      </c>
      <c r="CS92" s="395">
        <f t="shared" si="172"/>
        <v>46335.719999999994</v>
      </c>
      <c r="CT92" s="396">
        <f t="shared" si="173"/>
        <v>47643.794117647056</v>
      </c>
      <c r="CU92" s="395">
        <f t="shared" si="174"/>
        <v>48238.5</v>
      </c>
      <c r="CV92" s="396">
        <f t="shared" si="175"/>
        <v>0</v>
      </c>
      <c r="CW92" s="395">
        <f t="shared" si="176"/>
        <v>0</v>
      </c>
      <c r="CX92" s="396">
        <f t="shared" si="177"/>
        <v>66887.933926125072</v>
      </c>
      <c r="CY92" s="395">
        <f t="shared" si="178"/>
        <v>67802.521269628953</v>
      </c>
      <c r="CZ92" s="394">
        <f t="shared" si="179"/>
        <v>67</v>
      </c>
      <c r="DA92" s="395">
        <f t="shared" si="180"/>
        <v>73</v>
      </c>
      <c r="DB92" s="396">
        <f t="shared" si="181"/>
        <v>79</v>
      </c>
      <c r="DC92" s="395">
        <f t="shared" si="182"/>
        <v>71</v>
      </c>
      <c r="DD92" s="396">
        <f t="shared" si="183"/>
        <v>93</v>
      </c>
      <c r="DE92" s="395">
        <f t="shared" si="184"/>
        <v>98</v>
      </c>
      <c r="DF92" s="396">
        <f t="shared" si="185"/>
        <v>43</v>
      </c>
      <c r="DG92" s="395">
        <f t="shared" si="186"/>
        <v>45</v>
      </c>
      <c r="DH92" s="396">
        <f t="shared" si="187"/>
        <v>30</v>
      </c>
      <c r="DI92" s="395">
        <f t="shared" si="188"/>
        <v>32</v>
      </c>
      <c r="DJ92" s="396">
        <f t="shared" si="189"/>
        <v>0</v>
      </c>
      <c r="DK92" s="395">
        <f t="shared" si="190"/>
        <v>0</v>
      </c>
      <c r="DL92" s="396">
        <f t="shared" si="191"/>
        <v>312</v>
      </c>
      <c r="DM92" s="395">
        <f t="shared" si="192"/>
        <v>319</v>
      </c>
      <c r="DN92" s="394">
        <f t="shared" si="193"/>
        <v>6245914.9620853085</v>
      </c>
      <c r="DO92" s="395">
        <f t="shared" si="194"/>
        <v>6750130.8471615715</v>
      </c>
      <c r="DP92" s="396">
        <f t="shared" si="195"/>
        <v>5307070.1832669321</v>
      </c>
      <c r="DQ92" s="395">
        <f t="shared" si="196"/>
        <v>4847789.4027149314</v>
      </c>
      <c r="DR92" s="396">
        <f t="shared" si="197"/>
        <v>5928556.3879003562</v>
      </c>
      <c r="DS92" s="395">
        <f t="shared" si="198"/>
        <v>6402344.6351351347</v>
      </c>
      <c r="DT92" s="396">
        <f t="shared" si="199"/>
        <v>1958180.028169014</v>
      </c>
      <c r="DU92" s="395">
        <f t="shared" si="200"/>
        <v>2085107.3999999997</v>
      </c>
      <c r="DV92" s="396">
        <f t="shared" si="201"/>
        <v>1429313.8235294116</v>
      </c>
      <c r="DW92" s="395">
        <f t="shared" si="202"/>
        <v>1543632</v>
      </c>
      <c r="DX92" s="396">
        <f t="shared" si="203"/>
        <v>0</v>
      </c>
      <c r="DY92" s="395">
        <f t="shared" si="204"/>
        <v>0</v>
      </c>
      <c r="DZ92" s="396">
        <f t="shared" si="205"/>
        <v>20869035.384951022</v>
      </c>
      <c r="EA92" s="395">
        <f t="shared" si="206"/>
        <v>21629004.285011634</v>
      </c>
    </row>
    <row r="93" spans="1:131">
      <c r="A93" s="488" t="s">
        <v>31</v>
      </c>
      <c r="B93" s="489" t="s">
        <v>671</v>
      </c>
      <c r="C93" s="490"/>
      <c r="D93" s="385">
        <v>433660</v>
      </c>
      <c r="E93" s="385">
        <v>4</v>
      </c>
      <c r="F93" s="393">
        <v>56</v>
      </c>
      <c r="G93" s="491">
        <v>54</v>
      </c>
      <c r="H93" s="393"/>
      <c r="I93" s="491"/>
      <c r="J93" s="393"/>
      <c r="K93" s="491"/>
      <c r="L93" s="393">
        <v>17</v>
      </c>
      <c r="M93" s="491">
        <v>18</v>
      </c>
      <c r="N93" s="393">
        <v>86</v>
      </c>
      <c r="O93" s="491">
        <v>89</v>
      </c>
      <c r="P93" s="393"/>
      <c r="Q93" s="491"/>
      <c r="R93" s="393"/>
      <c r="S93" s="491"/>
      <c r="T93" s="393">
        <v>19</v>
      </c>
      <c r="U93" s="491">
        <v>20</v>
      </c>
      <c r="V93" s="393">
        <v>108</v>
      </c>
      <c r="W93" s="491">
        <v>116</v>
      </c>
      <c r="X93" s="393"/>
      <c r="Y93" s="491"/>
      <c r="Z93" s="393"/>
      <c r="AA93" s="491"/>
      <c r="AB93" s="393">
        <v>24</v>
      </c>
      <c r="AC93" s="491">
        <v>31</v>
      </c>
      <c r="AD93" s="393">
        <v>96</v>
      </c>
      <c r="AE93" s="491">
        <v>93</v>
      </c>
      <c r="AF93" s="393"/>
      <c r="AG93" s="491"/>
      <c r="AH93" s="393"/>
      <c r="AI93" s="491"/>
      <c r="AJ93" s="393">
        <v>23</v>
      </c>
      <c r="AK93" s="491">
        <v>24</v>
      </c>
      <c r="AL93" s="393">
        <v>0</v>
      </c>
      <c r="AM93" s="491">
        <v>2</v>
      </c>
      <c r="AN93" s="393"/>
      <c r="AO93" s="491"/>
      <c r="AP93" s="393"/>
      <c r="AQ93" s="491"/>
      <c r="AR93" s="393">
        <v>0</v>
      </c>
      <c r="AS93" s="491">
        <v>0</v>
      </c>
      <c r="AT93" s="393"/>
      <c r="AU93" s="491"/>
      <c r="AV93" s="393"/>
      <c r="AW93" s="491"/>
      <c r="AX93" s="393"/>
      <c r="AY93" s="491"/>
      <c r="AZ93" s="393"/>
      <c r="BA93" s="492"/>
      <c r="BB93" s="404">
        <v>7657331</v>
      </c>
      <c r="BC93" s="491">
        <v>7823483</v>
      </c>
      <c r="BD93" s="393">
        <v>7946488</v>
      </c>
      <c r="BE93" s="491">
        <v>8685416</v>
      </c>
      <c r="BF93" s="393">
        <v>8814532</v>
      </c>
      <c r="BG93" s="491">
        <v>10091770</v>
      </c>
      <c r="BH93" s="393">
        <v>5923593</v>
      </c>
      <c r="BI93" s="491">
        <v>5984282</v>
      </c>
      <c r="BJ93" s="393">
        <v>0</v>
      </c>
      <c r="BK93" s="491">
        <v>90000</v>
      </c>
      <c r="BL93" s="393"/>
      <c r="BM93" s="492"/>
      <c r="BN93" s="394">
        <f t="shared" si="141"/>
        <v>708</v>
      </c>
      <c r="BO93" s="395">
        <f t="shared" si="142"/>
        <v>702</v>
      </c>
      <c r="BP93" s="396">
        <f t="shared" si="143"/>
        <v>1002</v>
      </c>
      <c r="BQ93" s="395">
        <f t="shared" si="144"/>
        <v>1041</v>
      </c>
      <c r="BR93" s="396">
        <f t="shared" si="145"/>
        <v>1260</v>
      </c>
      <c r="BS93" s="395">
        <f t="shared" si="146"/>
        <v>1416</v>
      </c>
      <c r="BT93" s="396">
        <f t="shared" si="147"/>
        <v>1140</v>
      </c>
      <c r="BU93" s="395">
        <f t="shared" si="148"/>
        <v>1125</v>
      </c>
      <c r="BV93" s="396">
        <f t="shared" si="149"/>
        <v>0</v>
      </c>
      <c r="BW93" s="395">
        <f t="shared" si="150"/>
        <v>18</v>
      </c>
      <c r="BX93" s="396">
        <f t="shared" si="151"/>
        <v>0</v>
      </c>
      <c r="BY93" s="395">
        <f t="shared" si="152"/>
        <v>0</v>
      </c>
      <c r="BZ93" s="394">
        <f t="shared" si="153"/>
        <v>10815.439265536723</v>
      </c>
      <c r="CA93" s="395">
        <f t="shared" si="154"/>
        <v>11144.562678062679</v>
      </c>
      <c r="CB93" s="396">
        <f t="shared" si="155"/>
        <v>7930.6267465069859</v>
      </c>
      <c r="CC93" s="395">
        <f t="shared" si="156"/>
        <v>8343.3390970220935</v>
      </c>
      <c r="CD93" s="396">
        <f t="shared" si="157"/>
        <v>6995.6603174603179</v>
      </c>
      <c r="CE93" s="395">
        <f t="shared" si="158"/>
        <v>7126.9562146892658</v>
      </c>
      <c r="CF93" s="396">
        <f t="shared" si="159"/>
        <v>5196.1342105263157</v>
      </c>
      <c r="CG93" s="395">
        <f t="shared" si="160"/>
        <v>5319.3617777777781</v>
      </c>
      <c r="CH93" s="396">
        <f t="shared" si="161"/>
        <v>0</v>
      </c>
      <c r="CI93" s="395">
        <f t="shared" si="162"/>
        <v>5000</v>
      </c>
      <c r="CJ93" s="396">
        <f t="shared" si="163"/>
        <v>0</v>
      </c>
      <c r="CK93" s="395">
        <f t="shared" si="164"/>
        <v>0</v>
      </c>
      <c r="CL93" s="394">
        <f t="shared" si="165"/>
        <v>97338.953389830509</v>
      </c>
      <c r="CM93" s="395">
        <f t="shared" si="166"/>
        <v>100301.06410256411</v>
      </c>
      <c r="CN93" s="396">
        <f t="shared" si="167"/>
        <v>71375.640718562878</v>
      </c>
      <c r="CO93" s="395">
        <f t="shared" si="168"/>
        <v>75090.051873198841</v>
      </c>
      <c r="CP93" s="396">
        <f t="shared" si="169"/>
        <v>62960.942857142858</v>
      </c>
      <c r="CQ93" s="395">
        <f t="shared" si="170"/>
        <v>64142.605932203391</v>
      </c>
      <c r="CR93" s="396">
        <f t="shared" si="171"/>
        <v>46765.207894736843</v>
      </c>
      <c r="CS93" s="395">
        <f t="shared" si="172"/>
        <v>47874.256000000001</v>
      </c>
      <c r="CT93" s="396">
        <f t="shared" si="173"/>
        <v>0</v>
      </c>
      <c r="CU93" s="395">
        <f t="shared" si="174"/>
        <v>45000</v>
      </c>
      <c r="CV93" s="396">
        <f t="shared" si="175"/>
        <v>0</v>
      </c>
      <c r="CW93" s="395">
        <f t="shared" si="176"/>
        <v>0</v>
      </c>
      <c r="CX93" s="396">
        <f t="shared" si="177"/>
        <v>66377.832329891069</v>
      </c>
      <c r="CY93" s="395">
        <f t="shared" si="178"/>
        <v>68292.49058970288</v>
      </c>
      <c r="CZ93" s="394">
        <f t="shared" si="179"/>
        <v>73</v>
      </c>
      <c r="DA93" s="395">
        <f t="shared" si="180"/>
        <v>72</v>
      </c>
      <c r="DB93" s="396">
        <f t="shared" si="181"/>
        <v>105</v>
      </c>
      <c r="DC93" s="395">
        <f t="shared" si="182"/>
        <v>109</v>
      </c>
      <c r="DD93" s="396">
        <f t="shared" si="183"/>
        <v>132</v>
      </c>
      <c r="DE93" s="395">
        <f t="shared" si="184"/>
        <v>147</v>
      </c>
      <c r="DF93" s="396">
        <f t="shared" si="185"/>
        <v>119</v>
      </c>
      <c r="DG93" s="395">
        <f t="shared" si="186"/>
        <v>117</v>
      </c>
      <c r="DH93" s="396">
        <f t="shared" si="187"/>
        <v>0</v>
      </c>
      <c r="DI93" s="395">
        <f t="shared" si="188"/>
        <v>2</v>
      </c>
      <c r="DJ93" s="396">
        <f t="shared" si="189"/>
        <v>0</v>
      </c>
      <c r="DK93" s="395">
        <f t="shared" si="190"/>
        <v>0</v>
      </c>
      <c r="DL93" s="396">
        <f t="shared" si="191"/>
        <v>429</v>
      </c>
      <c r="DM93" s="395">
        <f t="shared" si="192"/>
        <v>447</v>
      </c>
      <c r="DN93" s="394">
        <f t="shared" si="193"/>
        <v>7105743.5974576268</v>
      </c>
      <c r="DO93" s="395">
        <f t="shared" si="194"/>
        <v>7221676.615384616</v>
      </c>
      <c r="DP93" s="396">
        <f t="shared" si="195"/>
        <v>7494442.2754491018</v>
      </c>
      <c r="DQ93" s="395">
        <f t="shared" si="196"/>
        <v>8184815.6541786734</v>
      </c>
      <c r="DR93" s="396">
        <f t="shared" si="197"/>
        <v>8310844.4571428569</v>
      </c>
      <c r="DS93" s="395">
        <f t="shared" si="198"/>
        <v>9428963.0720338989</v>
      </c>
      <c r="DT93" s="396">
        <f t="shared" si="199"/>
        <v>5565059.7394736847</v>
      </c>
      <c r="DU93" s="395">
        <f t="shared" si="200"/>
        <v>5601287.9520000005</v>
      </c>
      <c r="DV93" s="396">
        <f t="shared" si="201"/>
        <v>0</v>
      </c>
      <c r="DW93" s="395">
        <f t="shared" si="202"/>
        <v>90000</v>
      </c>
      <c r="DX93" s="396">
        <f t="shared" si="203"/>
        <v>0</v>
      </c>
      <c r="DY93" s="395">
        <f t="shared" si="204"/>
        <v>0</v>
      </c>
      <c r="DZ93" s="396">
        <f t="shared" si="205"/>
        <v>28476090.069523267</v>
      </c>
      <c r="EA93" s="395">
        <f t="shared" si="206"/>
        <v>30526743.293597188</v>
      </c>
    </row>
    <row r="94" spans="1:131">
      <c r="A94" s="488" t="s">
        <v>31</v>
      </c>
      <c r="B94" s="493" t="s">
        <v>672</v>
      </c>
      <c r="C94" s="490"/>
      <c r="D94" s="385">
        <v>262129</v>
      </c>
      <c r="E94" s="385">
        <v>6</v>
      </c>
      <c r="F94" s="393">
        <v>30</v>
      </c>
      <c r="G94" s="491">
        <v>29</v>
      </c>
      <c r="H94" s="393"/>
      <c r="I94" s="491"/>
      <c r="J94" s="393"/>
      <c r="K94" s="491"/>
      <c r="L94" s="393">
        <v>0</v>
      </c>
      <c r="M94" s="491">
        <v>0</v>
      </c>
      <c r="N94" s="393">
        <v>23</v>
      </c>
      <c r="O94" s="491">
        <v>24</v>
      </c>
      <c r="P94" s="393"/>
      <c r="Q94" s="491"/>
      <c r="R94" s="393"/>
      <c r="S94" s="491"/>
      <c r="T94" s="393">
        <v>0</v>
      </c>
      <c r="U94" s="491">
        <v>0</v>
      </c>
      <c r="V94" s="393">
        <v>16</v>
      </c>
      <c r="W94" s="491">
        <v>19</v>
      </c>
      <c r="X94" s="393"/>
      <c r="Y94" s="491"/>
      <c r="Z94" s="393"/>
      <c r="AA94" s="491"/>
      <c r="AB94" s="393">
        <v>0</v>
      </c>
      <c r="AC94" s="491">
        <v>0</v>
      </c>
      <c r="AD94" s="393">
        <v>1</v>
      </c>
      <c r="AE94" s="491">
        <v>1</v>
      </c>
      <c r="AF94" s="393"/>
      <c r="AG94" s="491"/>
      <c r="AH94" s="393"/>
      <c r="AI94" s="491"/>
      <c r="AJ94" s="393">
        <v>0</v>
      </c>
      <c r="AK94" s="491">
        <v>0</v>
      </c>
      <c r="AL94" s="393">
        <v>0</v>
      </c>
      <c r="AM94" s="491">
        <v>0</v>
      </c>
      <c r="AN94" s="393"/>
      <c r="AO94" s="491"/>
      <c r="AP94" s="393"/>
      <c r="AQ94" s="491"/>
      <c r="AR94" s="393">
        <v>0</v>
      </c>
      <c r="AS94" s="491">
        <v>0</v>
      </c>
      <c r="AT94" s="393"/>
      <c r="AU94" s="491"/>
      <c r="AV94" s="393"/>
      <c r="AW94" s="491"/>
      <c r="AX94" s="393"/>
      <c r="AY94" s="491"/>
      <c r="AZ94" s="393"/>
      <c r="BA94" s="492"/>
      <c r="BB94" s="404">
        <v>2610235</v>
      </c>
      <c r="BC94" s="491">
        <v>2557642</v>
      </c>
      <c r="BD94" s="393">
        <v>1599371</v>
      </c>
      <c r="BE94" s="491">
        <v>1663633</v>
      </c>
      <c r="BF94" s="393">
        <v>917760</v>
      </c>
      <c r="BG94" s="491">
        <v>1106341</v>
      </c>
      <c r="BH94" s="393">
        <v>44412</v>
      </c>
      <c r="BI94" s="491">
        <v>44412</v>
      </c>
      <c r="BJ94" s="393"/>
      <c r="BK94" s="491"/>
      <c r="BL94" s="393"/>
      <c r="BM94" s="492"/>
      <c r="BN94" s="394">
        <f t="shared" si="141"/>
        <v>270</v>
      </c>
      <c r="BO94" s="395">
        <f t="shared" si="142"/>
        <v>261</v>
      </c>
      <c r="BP94" s="396">
        <f t="shared" si="143"/>
        <v>207</v>
      </c>
      <c r="BQ94" s="395">
        <f t="shared" si="144"/>
        <v>216</v>
      </c>
      <c r="BR94" s="396">
        <f t="shared" si="145"/>
        <v>144</v>
      </c>
      <c r="BS94" s="395">
        <f t="shared" si="146"/>
        <v>171</v>
      </c>
      <c r="BT94" s="396">
        <f t="shared" si="147"/>
        <v>9</v>
      </c>
      <c r="BU94" s="395">
        <f t="shared" si="148"/>
        <v>9</v>
      </c>
      <c r="BV94" s="396">
        <f t="shared" si="149"/>
        <v>0</v>
      </c>
      <c r="BW94" s="395">
        <f t="shared" si="150"/>
        <v>0</v>
      </c>
      <c r="BX94" s="396">
        <f t="shared" si="151"/>
        <v>0</v>
      </c>
      <c r="BY94" s="395">
        <f t="shared" si="152"/>
        <v>0</v>
      </c>
      <c r="BZ94" s="394">
        <f t="shared" si="153"/>
        <v>9667.5370370370365</v>
      </c>
      <c r="CA94" s="395">
        <f t="shared" si="154"/>
        <v>9799.3946360153259</v>
      </c>
      <c r="CB94" s="396">
        <f t="shared" si="155"/>
        <v>7726.4299516908213</v>
      </c>
      <c r="CC94" s="395">
        <f t="shared" si="156"/>
        <v>7702.0046296296296</v>
      </c>
      <c r="CD94" s="396">
        <f t="shared" si="157"/>
        <v>6373.333333333333</v>
      </c>
      <c r="CE94" s="395">
        <f t="shared" si="158"/>
        <v>6469.8304093567249</v>
      </c>
      <c r="CF94" s="396">
        <f t="shared" si="159"/>
        <v>4934.666666666667</v>
      </c>
      <c r="CG94" s="395">
        <f t="shared" si="160"/>
        <v>4934.666666666667</v>
      </c>
      <c r="CH94" s="396">
        <f t="shared" si="161"/>
        <v>0</v>
      </c>
      <c r="CI94" s="395">
        <f t="shared" si="162"/>
        <v>0</v>
      </c>
      <c r="CJ94" s="396">
        <f t="shared" si="163"/>
        <v>0</v>
      </c>
      <c r="CK94" s="395">
        <f t="shared" si="164"/>
        <v>0</v>
      </c>
      <c r="CL94" s="394">
        <f t="shared" si="165"/>
        <v>87007.833333333328</v>
      </c>
      <c r="CM94" s="395">
        <f t="shared" si="166"/>
        <v>88194.551724137928</v>
      </c>
      <c r="CN94" s="396">
        <f t="shared" si="167"/>
        <v>69537.869565217392</v>
      </c>
      <c r="CO94" s="395">
        <f t="shared" si="168"/>
        <v>69318.041666666672</v>
      </c>
      <c r="CP94" s="396">
        <f t="shared" si="169"/>
        <v>57360</v>
      </c>
      <c r="CQ94" s="395">
        <f t="shared" si="170"/>
        <v>58228.473684210527</v>
      </c>
      <c r="CR94" s="396">
        <f t="shared" si="171"/>
        <v>44412</v>
      </c>
      <c r="CS94" s="395">
        <f t="shared" si="172"/>
        <v>44412</v>
      </c>
      <c r="CT94" s="396">
        <f t="shared" si="173"/>
        <v>0</v>
      </c>
      <c r="CU94" s="395">
        <f t="shared" si="174"/>
        <v>0</v>
      </c>
      <c r="CV94" s="396">
        <f t="shared" si="175"/>
        <v>0</v>
      </c>
      <c r="CW94" s="395">
        <f t="shared" si="176"/>
        <v>0</v>
      </c>
      <c r="CX94" s="396">
        <f t="shared" si="177"/>
        <v>73882.542857142864</v>
      </c>
      <c r="CY94" s="395">
        <f t="shared" si="178"/>
        <v>73589.42465753424</v>
      </c>
      <c r="CZ94" s="394">
        <f t="shared" si="179"/>
        <v>30</v>
      </c>
      <c r="DA94" s="395">
        <f t="shared" si="180"/>
        <v>29</v>
      </c>
      <c r="DB94" s="396">
        <f t="shared" si="181"/>
        <v>23</v>
      </c>
      <c r="DC94" s="395">
        <f t="shared" si="182"/>
        <v>24</v>
      </c>
      <c r="DD94" s="396">
        <f t="shared" si="183"/>
        <v>16</v>
      </c>
      <c r="DE94" s="395">
        <f t="shared" si="184"/>
        <v>19</v>
      </c>
      <c r="DF94" s="396">
        <f t="shared" si="185"/>
        <v>1</v>
      </c>
      <c r="DG94" s="395">
        <f t="shared" si="186"/>
        <v>1</v>
      </c>
      <c r="DH94" s="396">
        <f t="shared" si="187"/>
        <v>0</v>
      </c>
      <c r="DI94" s="395">
        <f t="shared" si="188"/>
        <v>0</v>
      </c>
      <c r="DJ94" s="396">
        <f t="shared" si="189"/>
        <v>0</v>
      </c>
      <c r="DK94" s="395">
        <f t="shared" si="190"/>
        <v>0</v>
      </c>
      <c r="DL94" s="396">
        <f t="shared" si="191"/>
        <v>70</v>
      </c>
      <c r="DM94" s="395">
        <f t="shared" si="192"/>
        <v>73</v>
      </c>
      <c r="DN94" s="394">
        <f t="shared" si="193"/>
        <v>2610235</v>
      </c>
      <c r="DO94" s="395">
        <f t="shared" si="194"/>
        <v>2557642</v>
      </c>
      <c r="DP94" s="396">
        <f t="shared" si="195"/>
        <v>1599371</v>
      </c>
      <c r="DQ94" s="395">
        <f t="shared" si="196"/>
        <v>1663633</v>
      </c>
      <c r="DR94" s="396">
        <f t="shared" si="197"/>
        <v>917760</v>
      </c>
      <c r="DS94" s="395">
        <f t="shared" si="198"/>
        <v>1106341</v>
      </c>
      <c r="DT94" s="396">
        <f t="shared" si="199"/>
        <v>44412</v>
      </c>
      <c r="DU94" s="395">
        <f t="shared" si="200"/>
        <v>44412</v>
      </c>
      <c r="DV94" s="396">
        <f t="shared" si="201"/>
        <v>0</v>
      </c>
      <c r="DW94" s="395">
        <f t="shared" si="202"/>
        <v>0</v>
      </c>
      <c r="DX94" s="396">
        <f t="shared" si="203"/>
        <v>0</v>
      </c>
      <c r="DY94" s="395">
        <f t="shared" si="204"/>
        <v>0</v>
      </c>
      <c r="DZ94" s="396">
        <f t="shared" si="205"/>
        <v>5171778</v>
      </c>
      <c r="EA94" s="395">
        <f t="shared" si="206"/>
        <v>5372028</v>
      </c>
    </row>
    <row r="95" spans="1:131">
      <c r="A95" s="437" t="s">
        <v>32</v>
      </c>
      <c r="B95" s="438" t="s">
        <v>554</v>
      </c>
      <c r="C95" s="439"/>
      <c r="D95" s="445">
        <v>139940</v>
      </c>
      <c r="E95" s="441">
        <v>1</v>
      </c>
      <c r="F95" s="393">
        <v>237</v>
      </c>
      <c r="G95" s="402">
        <v>247</v>
      </c>
      <c r="H95" s="393"/>
      <c r="I95" s="402"/>
      <c r="J95" s="393">
        <v>7</v>
      </c>
      <c r="K95" s="402">
        <v>13</v>
      </c>
      <c r="L95" s="393"/>
      <c r="M95" s="402"/>
      <c r="N95" s="393">
        <v>307</v>
      </c>
      <c r="O95" s="402">
        <v>305</v>
      </c>
      <c r="P95" s="393"/>
      <c r="Q95" s="402"/>
      <c r="R95" s="393">
        <v>8</v>
      </c>
      <c r="S95" s="402">
        <v>13</v>
      </c>
      <c r="T95" s="393"/>
      <c r="U95" s="402"/>
      <c r="V95" s="393">
        <v>334</v>
      </c>
      <c r="W95" s="402">
        <v>264</v>
      </c>
      <c r="X95" s="393"/>
      <c r="Y95" s="402"/>
      <c r="Z95" s="393">
        <v>11</v>
      </c>
      <c r="AA95" s="402">
        <v>11</v>
      </c>
      <c r="AB95" s="393"/>
      <c r="AC95" s="402"/>
      <c r="AD95" s="393">
        <v>72</v>
      </c>
      <c r="AE95" s="402">
        <v>48</v>
      </c>
      <c r="AF95" s="393"/>
      <c r="AG95" s="402"/>
      <c r="AH95" s="393">
        <v>8</v>
      </c>
      <c r="AI95" s="402">
        <v>4</v>
      </c>
      <c r="AJ95" s="393"/>
      <c r="AK95" s="402"/>
      <c r="AL95" s="393">
        <v>173</v>
      </c>
      <c r="AM95" s="402">
        <v>168</v>
      </c>
      <c r="AN95" s="393"/>
      <c r="AO95" s="402"/>
      <c r="AP95" s="393">
        <v>23</v>
      </c>
      <c r="AQ95" s="402">
        <v>9</v>
      </c>
      <c r="AR95" s="393"/>
      <c r="AS95" s="402"/>
      <c r="AT95" s="393"/>
      <c r="AU95" s="402"/>
      <c r="AV95" s="393"/>
      <c r="AW95" s="402"/>
      <c r="AX95" s="393"/>
      <c r="AY95" s="402"/>
      <c r="AZ95" s="393"/>
      <c r="BA95" s="403"/>
      <c r="BB95" s="404">
        <v>29073156</v>
      </c>
      <c r="BC95" s="402">
        <v>31733813</v>
      </c>
      <c r="BD95" s="393">
        <v>24947489</v>
      </c>
      <c r="BE95" s="402">
        <v>27141859</v>
      </c>
      <c r="BF95" s="393">
        <v>25965689</v>
      </c>
      <c r="BG95" s="402">
        <v>19573561</v>
      </c>
      <c r="BH95" s="393">
        <v>3564282</v>
      </c>
      <c r="BI95" s="402">
        <v>2795776</v>
      </c>
      <c r="BJ95" s="393">
        <v>9647920</v>
      </c>
      <c r="BK95" s="402">
        <v>8811086</v>
      </c>
      <c r="BL95" s="393"/>
      <c r="BM95" s="403"/>
      <c r="BN95" s="394">
        <f t="shared" si="141"/>
        <v>2210</v>
      </c>
      <c r="BO95" s="395">
        <f t="shared" si="142"/>
        <v>2366</v>
      </c>
      <c r="BP95" s="396">
        <f t="shared" si="143"/>
        <v>2851</v>
      </c>
      <c r="BQ95" s="395">
        <f t="shared" si="144"/>
        <v>2888</v>
      </c>
      <c r="BR95" s="396">
        <f t="shared" si="145"/>
        <v>3127</v>
      </c>
      <c r="BS95" s="395">
        <f t="shared" si="146"/>
        <v>2497</v>
      </c>
      <c r="BT95" s="396">
        <f t="shared" si="147"/>
        <v>736</v>
      </c>
      <c r="BU95" s="395">
        <f t="shared" si="148"/>
        <v>476</v>
      </c>
      <c r="BV95" s="396">
        <f t="shared" si="149"/>
        <v>1810</v>
      </c>
      <c r="BW95" s="395">
        <f t="shared" si="150"/>
        <v>1611</v>
      </c>
      <c r="BX95" s="396">
        <f t="shared" si="151"/>
        <v>0</v>
      </c>
      <c r="BY95" s="395">
        <f t="shared" si="152"/>
        <v>0</v>
      </c>
      <c r="BZ95" s="394">
        <f t="shared" si="153"/>
        <v>13155.274208144796</v>
      </c>
      <c r="CA95" s="395">
        <f t="shared" si="154"/>
        <v>13412.431530008453</v>
      </c>
      <c r="CB95" s="396">
        <f t="shared" si="155"/>
        <v>8750.434584356366</v>
      </c>
      <c r="CC95" s="395">
        <f t="shared" si="156"/>
        <v>9398.1506232686988</v>
      </c>
      <c r="CD95" s="396">
        <f t="shared" si="157"/>
        <v>8303.7061080908225</v>
      </c>
      <c r="CE95" s="395">
        <f t="shared" si="158"/>
        <v>7838.8309971966364</v>
      </c>
      <c r="CF95" s="396">
        <f t="shared" si="159"/>
        <v>4842.774456521739</v>
      </c>
      <c r="CG95" s="395">
        <f t="shared" si="160"/>
        <v>5873.4789915966385</v>
      </c>
      <c r="CH95" s="396">
        <f t="shared" si="161"/>
        <v>5330.3425414364638</v>
      </c>
      <c r="CI95" s="395">
        <f t="shared" si="162"/>
        <v>5469.3271260086904</v>
      </c>
      <c r="CJ95" s="396">
        <f t="shared" si="163"/>
        <v>0</v>
      </c>
      <c r="CK95" s="395">
        <f t="shared" si="164"/>
        <v>0</v>
      </c>
      <c r="CL95" s="394">
        <f t="shared" si="165"/>
        <v>118397.46787330316</v>
      </c>
      <c r="CM95" s="395">
        <f t="shared" si="166"/>
        <v>120711.88377007608</v>
      </c>
      <c r="CN95" s="396">
        <f t="shared" si="167"/>
        <v>78753.911259207292</v>
      </c>
      <c r="CO95" s="395">
        <f t="shared" si="168"/>
        <v>84583.355609418286</v>
      </c>
      <c r="CP95" s="396">
        <f t="shared" si="169"/>
        <v>74733.354972817397</v>
      </c>
      <c r="CQ95" s="395">
        <f t="shared" si="170"/>
        <v>70549.478974769721</v>
      </c>
      <c r="CR95" s="396">
        <f t="shared" si="171"/>
        <v>43584.970108695648</v>
      </c>
      <c r="CS95" s="395">
        <f t="shared" si="172"/>
        <v>52861.310924369747</v>
      </c>
      <c r="CT95" s="396">
        <f t="shared" si="173"/>
        <v>47973.082872928171</v>
      </c>
      <c r="CU95" s="395">
        <f t="shared" si="174"/>
        <v>49223.944134078214</v>
      </c>
      <c r="CV95" s="396">
        <f t="shared" si="175"/>
        <v>0</v>
      </c>
      <c r="CW95" s="395">
        <f t="shared" si="176"/>
        <v>0</v>
      </c>
      <c r="CX95" s="396">
        <f t="shared" si="177"/>
        <v>78278.808072159183</v>
      </c>
      <c r="CY95" s="395">
        <f t="shared" si="178"/>
        <v>82389.21429008829</v>
      </c>
      <c r="CZ95" s="394">
        <f t="shared" si="179"/>
        <v>244</v>
      </c>
      <c r="DA95" s="395">
        <f t="shared" si="180"/>
        <v>260</v>
      </c>
      <c r="DB95" s="396">
        <f t="shared" si="181"/>
        <v>315</v>
      </c>
      <c r="DC95" s="395">
        <f t="shared" si="182"/>
        <v>318</v>
      </c>
      <c r="DD95" s="396">
        <f t="shared" si="183"/>
        <v>345</v>
      </c>
      <c r="DE95" s="395">
        <f t="shared" si="184"/>
        <v>275</v>
      </c>
      <c r="DF95" s="396">
        <f t="shared" si="185"/>
        <v>80</v>
      </c>
      <c r="DG95" s="395">
        <f t="shared" si="186"/>
        <v>52</v>
      </c>
      <c r="DH95" s="396">
        <f t="shared" si="187"/>
        <v>196</v>
      </c>
      <c r="DI95" s="395">
        <f t="shared" si="188"/>
        <v>177</v>
      </c>
      <c r="DJ95" s="396">
        <f t="shared" si="189"/>
        <v>0</v>
      </c>
      <c r="DK95" s="395">
        <f t="shared" si="190"/>
        <v>0</v>
      </c>
      <c r="DL95" s="396">
        <f t="shared" si="191"/>
        <v>1180</v>
      </c>
      <c r="DM95" s="395">
        <f t="shared" si="192"/>
        <v>1082</v>
      </c>
      <c r="DN95" s="394">
        <f t="shared" si="193"/>
        <v>28888982.161085971</v>
      </c>
      <c r="DO95" s="395">
        <f t="shared" si="194"/>
        <v>31385089.780219778</v>
      </c>
      <c r="DP95" s="396">
        <f t="shared" si="195"/>
        <v>24807482.046650298</v>
      </c>
      <c r="DQ95" s="395">
        <f t="shared" si="196"/>
        <v>26897507.083795015</v>
      </c>
      <c r="DR95" s="396">
        <f t="shared" si="197"/>
        <v>25783007.465622</v>
      </c>
      <c r="DS95" s="395">
        <f t="shared" si="198"/>
        <v>19401106.718061674</v>
      </c>
      <c r="DT95" s="396">
        <f t="shared" si="199"/>
        <v>3486797.6086956519</v>
      </c>
      <c r="DU95" s="395">
        <f t="shared" si="200"/>
        <v>2748788.1680672267</v>
      </c>
      <c r="DV95" s="396">
        <f t="shared" si="201"/>
        <v>9402724.2430939209</v>
      </c>
      <c r="DW95" s="395">
        <f t="shared" si="202"/>
        <v>8712638.111731844</v>
      </c>
      <c r="DX95" s="396">
        <f t="shared" si="203"/>
        <v>0</v>
      </c>
      <c r="DY95" s="395">
        <f t="shared" si="204"/>
        <v>0</v>
      </c>
      <c r="DZ95" s="396">
        <f t="shared" si="205"/>
        <v>92368993.52514784</v>
      </c>
      <c r="EA95" s="395">
        <f t="shared" si="206"/>
        <v>89145129.861875534</v>
      </c>
    </row>
    <row r="96" spans="1:131">
      <c r="A96" s="437" t="s">
        <v>32</v>
      </c>
      <c r="B96" s="438" t="s">
        <v>555</v>
      </c>
      <c r="C96" s="439"/>
      <c r="D96" s="445">
        <v>139959</v>
      </c>
      <c r="E96" s="441">
        <v>1</v>
      </c>
      <c r="F96" s="393">
        <v>511</v>
      </c>
      <c r="G96" s="402">
        <v>514</v>
      </c>
      <c r="H96" s="393"/>
      <c r="I96" s="402"/>
      <c r="J96" s="393">
        <v>214</v>
      </c>
      <c r="K96" s="402">
        <v>209</v>
      </c>
      <c r="L96" s="393"/>
      <c r="M96" s="402"/>
      <c r="N96" s="393">
        <v>420</v>
      </c>
      <c r="O96" s="402">
        <v>432</v>
      </c>
      <c r="P96" s="393"/>
      <c r="Q96" s="402"/>
      <c r="R96" s="393">
        <v>125</v>
      </c>
      <c r="S96" s="402">
        <v>124</v>
      </c>
      <c r="T96" s="393"/>
      <c r="U96" s="402"/>
      <c r="V96" s="393">
        <v>342</v>
      </c>
      <c r="W96" s="402">
        <v>335</v>
      </c>
      <c r="X96" s="393"/>
      <c r="Y96" s="402"/>
      <c r="Z96" s="393">
        <v>86</v>
      </c>
      <c r="AA96" s="402">
        <v>84</v>
      </c>
      <c r="AB96" s="393"/>
      <c r="AC96" s="402"/>
      <c r="AD96" s="393">
        <v>40</v>
      </c>
      <c r="AE96" s="402">
        <v>46</v>
      </c>
      <c r="AF96" s="393"/>
      <c r="AG96" s="402"/>
      <c r="AH96" s="393">
        <v>7</v>
      </c>
      <c r="AI96" s="402">
        <v>8</v>
      </c>
      <c r="AJ96" s="393"/>
      <c r="AK96" s="402"/>
      <c r="AL96" s="393">
        <v>138</v>
      </c>
      <c r="AM96" s="402">
        <v>147</v>
      </c>
      <c r="AN96" s="393"/>
      <c r="AO96" s="402"/>
      <c r="AP96" s="393">
        <v>11</v>
      </c>
      <c r="AQ96" s="402">
        <v>9</v>
      </c>
      <c r="AR96" s="393"/>
      <c r="AS96" s="402"/>
      <c r="AT96" s="393"/>
      <c r="AU96" s="402"/>
      <c r="AV96" s="393"/>
      <c r="AW96" s="402"/>
      <c r="AX96" s="393"/>
      <c r="AY96" s="402"/>
      <c r="AZ96" s="393"/>
      <c r="BA96" s="403"/>
      <c r="BB96" s="404">
        <v>85300708</v>
      </c>
      <c r="BC96" s="402">
        <v>89030382</v>
      </c>
      <c r="BD96" s="393">
        <v>46908291</v>
      </c>
      <c r="BE96" s="402">
        <v>49822634</v>
      </c>
      <c r="BF96" s="393">
        <v>34710416</v>
      </c>
      <c r="BG96" s="402">
        <v>35648550</v>
      </c>
      <c r="BH96" s="393">
        <v>2640778</v>
      </c>
      <c r="BI96" s="402">
        <v>3299293</v>
      </c>
      <c r="BJ96" s="393">
        <v>9177968</v>
      </c>
      <c r="BK96" s="402">
        <v>10069175</v>
      </c>
      <c r="BL96" s="393"/>
      <c r="BM96" s="403"/>
      <c r="BN96" s="394">
        <f t="shared" si="141"/>
        <v>6953</v>
      </c>
      <c r="BO96" s="395">
        <f t="shared" si="142"/>
        <v>6925</v>
      </c>
      <c r="BP96" s="396">
        <f t="shared" si="143"/>
        <v>5155</v>
      </c>
      <c r="BQ96" s="395">
        <f t="shared" si="144"/>
        <v>5252</v>
      </c>
      <c r="BR96" s="396">
        <f t="shared" si="145"/>
        <v>4024</v>
      </c>
      <c r="BS96" s="395">
        <f t="shared" si="146"/>
        <v>3939</v>
      </c>
      <c r="BT96" s="396">
        <f t="shared" si="147"/>
        <v>437</v>
      </c>
      <c r="BU96" s="395">
        <f t="shared" si="148"/>
        <v>502</v>
      </c>
      <c r="BV96" s="396">
        <f t="shared" si="149"/>
        <v>1363</v>
      </c>
      <c r="BW96" s="395">
        <f t="shared" si="150"/>
        <v>1422</v>
      </c>
      <c r="BX96" s="396">
        <f t="shared" si="151"/>
        <v>0</v>
      </c>
      <c r="BY96" s="395">
        <f t="shared" si="152"/>
        <v>0</v>
      </c>
      <c r="BZ96" s="394">
        <f t="shared" si="153"/>
        <v>12268.187544944629</v>
      </c>
      <c r="CA96" s="395">
        <f t="shared" si="154"/>
        <v>12856.372851985559</v>
      </c>
      <c r="CB96" s="396">
        <f t="shared" si="155"/>
        <v>9099.5714839961202</v>
      </c>
      <c r="CC96" s="395">
        <f t="shared" si="156"/>
        <v>9486.4116527037313</v>
      </c>
      <c r="CD96" s="396">
        <f t="shared" si="157"/>
        <v>8625.8489065606354</v>
      </c>
      <c r="CE96" s="395">
        <f t="shared" si="158"/>
        <v>9050.1523229245995</v>
      </c>
      <c r="CF96" s="396">
        <f t="shared" si="159"/>
        <v>6042.9702517162468</v>
      </c>
      <c r="CG96" s="395">
        <f t="shared" si="160"/>
        <v>6572.2968127490039</v>
      </c>
      <c r="CH96" s="396">
        <f t="shared" si="161"/>
        <v>6733.6522377109313</v>
      </c>
      <c r="CI96" s="395">
        <f t="shared" si="162"/>
        <v>7080.9950773558367</v>
      </c>
      <c r="CJ96" s="396">
        <f t="shared" si="163"/>
        <v>0</v>
      </c>
      <c r="CK96" s="395">
        <f t="shared" si="164"/>
        <v>0</v>
      </c>
      <c r="CL96" s="394">
        <f t="shared" si="165"/>
        <v>110413.68790450165</v>
      </c>
      <c r="CM96" s="395">
        <f t="shared" si="166"/>
        <v>115707.35566787004</v>
      </c>
      <c r="CN96" s="396">
        <f t="shared" si="167"/>
        <v>81896.143355965076</v>
      </c>
      <c r="CO96" s="395">
        <f t="shared" si="168"/>
        <v>85377.704874333576</v>
      </c>
      <c r="CP96" s="396">
        <f t="shared" si="169"/>
        <v>77632.640159045724</v>
      </c>
      <c r="CQ96" s="395">
        <f t="shared" si="170"/>
        <v>81451.37090632139</v>
      </c>
      <c r="CR96" s="396">
        <f t="shared" si="171"/>
        <v>54386.732265446219</v>
      </c>
      <c r="CS96" s="395">
        <f t="shared" si="172"/>
        <v>59150.671314741034</v>
      </c>
      <c r="CT96" s="396">
        <f t="shared" si="173"/>
        <v>60602.870139398379</v>
      </c>
      <c r="CU96" s="395">
        <f t="shared" si="174"/>
        <v>63728.955696202531</v>
      </c>
      <c r="CV96" s="396">
        <f t="shared" si="175"/>
        <v>0</v>
      </c>
      <c r="CW96" s="395">
        <f t="shared" si="176"/>
        <v>0</v>
      </c>
      <c r="CX96" s="396">
        <f t="shared" si="177"/>
        <v>89491.074928765884</v>
      </c>
      <c r="CY96" s="395">
        <f t="shared" si="178"/>
        <v>93496.016670519792</v>
      </c>
      <c r="CZ96" s="394">
        <f t="shared" si="179"/>
        <v>725</v>
      </c>
      <c r="DA96" s="395">
        <f t="shared" si="180"/>
        <v>723</v>
      </c>
      <c r="DB96" s="396">
        <f t="shared" si="181"/>
        <v>545</v>
      </c>
      <c r="DC96" s="395">
        <f t="shared" si="182"/>
        <v>556</v>
      </c>
      <c r="DD96" s="396">
        <f t="shared" si="183"/>
        <v>428</v>
      </c>
      <c r="DE96" s="395">
        <f t="shared" si="184"/>
        <v>419</v>
      </c>
      <c r="DF96" s="396">
        <f t="shared" si="185"/>
        <v>47</v>
      </c>
      <c r="DG96" s="395">
        <f t="shared" si="186"/>
        <v>54</v>
      </c>
      <c r="DH96" s="396">
        <f t="shared" si="187"/>
        <v>149</v>
      </c>
      <c r="DI96" s="395">
        <f t="shared" si="188"/>
        <v>156</v>
      </c>
      <c r="DJ96" s="396">
        <f t="shared" si="189"/>
        <v>0</v>
      </c>
      <c r="DK96" s="395">
        <f t="shared" si="190"/>
        <v>0</v>
      </c>
      <c r="DL96" s="396">
        <f t="shared" si="191"/>
        <v>1894</v>
      </c>
      <c r="DM96" s="395">
        <f t="shared" si="192"/>
        <v>1908</v>
      </c>
      <c r="DN96" s="394">
        <f t="shared" si="193"/>
        <v>80049923.730763704</v>
      </c>
      <c r="DO96" s="395">
        <f t="shared" si="194"/>
        <v>83656418.147870034</v>
      </c>
      <c r="DP96" s="396">
        <f t="shared" si="195"/>
        <v>44633398.129000969</v>
      </c>
      <c r="DQ96" s="395">
        <f t="shared" si="196"/>
        <v>47470003.910129465</v>
      </c>
      <c r="DR96" s="396">
        <f t="shared" si="197"/>
        <v>33226769.988071568</v>
      </c>
      <c r="DS96" s="395">
        <f t="shared" si="198"/>
        <v>34128124.409748666</v>
      </c>
      <c r="DT96" s="396">
        <f t="shared" si="199"/>
        <v>2556176.4164759722</v>
      </c>
      <c r="DU96" s="395">
        <f t="shared" si="200"/>
        <v>3194136.250996016</v>
      </c>
      <c r="DV96" s="396">
        <f t="shared" si="201"/>
        <v>9029827.6507703587</v>
      </c>
      <c r="DW96" s="395">
        <f t="shared" si="202"/>
        <v>9941717.0886075944</v>
      </c>
      <c r="DX96" s="396">
        <f t="shared" si="203"/>
        <v>0</v>
      </c>
      <c r="DY96" s="395">
        <f t="shared" si="204"/>
        <v>0</v>
      </c>
      <c r="DZ96" s="396">
        <f t="shared" si="205"/>
        <v>169496095.91508257</v>
      </c>
      <c r="EA96" s="395">
        <f t="shared" si="206"/>
        <v>178390399.80735177</v>
      </c>
    </row>
    <row r="97" spans="1:131">
      <c r="A97" s="437" t="s">
        <v>32</v>
      </c>
      <c r="B97" s="438" t="s">
        <v>556</v>
      </c>
      <c r="C97" s="439"/>
      <c r="D97" s="445">
        <v>139755</v>
      </c>
      <c r="E97" s="441">
        <v>2</v>
      </c>
      <c r="F97" s="393">
        <v>383</v>
      </c>
      <c r="G97" s="402">
        <v>393</v>
      </c>
      <c r="H97" s="393"/>
      <c r="I97" s="402"/>
      <c r="J97" s="393">
        <v>44</v>
      </c>
      <c r="K97" s="402">
        <v>43</v>
      </c>
      <c r="L97" s="393"/>
      <c r="M97" s="402"/>
      <c r="N97" s="393">
        <v>274</v>
      </c>
      <c r="O97" s="402">
        <v>286</v>
      </c>
      <c r="P97" s="393"/>
      <c r="Q97" s="402"/>
      <c r="R97" s="393">
        <v>2</v>
      </c>
      <c r="S97" s="402">
        <v>2</v>
      </c>
      <c r="T97" s="393"/>
      <c r="U97" s="402"/>
      <c r="V97" s="393">
        <v>238</v>
      </c>
      <c r="W97" s="402">
        <v>218</v>
      </c>
      <c r="X97" s="393"/>
      <c r="Y97" s="402"/>
      <c r="Z97" s="393"/>
      <c r="AA97" s="402"/>
      <c r="AB97" s="393"/>
      <c r="AC97" s="402"/>
      <c r="AD97" s="393">
        <v>47</v>
      </c>
      <c r="AE97" s="402">
        <v>41</v>
      </c>
      <c r="AF97" s="393"/>
      <c r="AG97" s="402"/>
      <c r="AH97" s="393">
        <v>2</v>
      </c>
      <c r="AI97" s="402">
        <v>1</v>
      </c>
      <c r="AJ97" s="393"/>
      <c r="AK97" s="402"/>
      <c r="AL97" s="393">
        <v>55</v>
      </c>
      <c r="AM97" s="402">
        <v>72</v>
      </c>
      <c r="AN97" s="393"/>
      <c r="AO97" s="402"/>
      <c r="AP97" s="393">
        <v>16</v>
      </c>
      <c r="AQ97" s="402">
        <v>18</v>
      </c>
      <c r="AR97" s="393"/>
      <c r="AS97" s="402"/>
      <c r="AT97" s="393"/>
      <c r="AU97" s="402"/>
      <c r="AV97" s="393"/>
      <c r="AW97" s="402"/>
      <c r="AX97" s="393"/>
      <c r="AY97" s="402"/>
      <c r="AZ97" s="393"/>
      <c r="BA97" s="403"/>
      <c r="BB97" s="404">
        <v>63926340</v>
      </c>
      <c r="BC97" s="402">
        <v>67819135</v>
      </c>
      <c r="BD97" s="393">
        <v>27639491</v>
      </c>
      <c r="BE97" s="402">
        <v>29783111</v>
      </c>
      <c r="BF97" s="393">
        <v>21446342</v>
      </c>
      <c r="BG97" s="402">
        <v>20113147</v>
      </c>
      <c r="BH97" s="393">
        <v>2109038</v>
      </c>
      <c r="BI97" s="402">
        <v>1852257</v>
      </c>
      <c r="BJ97" s="393">
        <v>5468228</v>
      </c>
      <c r="BK97" s="402">
        <v>6671700</v>
      </c>
      <c r="BL97" s="393"/>
      <c r="BM97" s="403"/>
      <c r="BN97" s="394">
        <f t="shared" si="141"/>
        <v>3931</v>
      </c>
      <c r="BO97" s="395">
        <f t="shared" si="142"/>
        <v>4010</v>
      </c>
      <c r="BP97" s="396">
        <f t="shared" si="143"/>
        <v>2488</v>
      </c>
      <c r="BQ97" s="395">
        <f t="shared" si="144"/>
        <v>2596</v>
      </c>
      <c r="BR97" s="396">
        <f t="shared" si="145"/>
        <v>2142</v>
      </c>
      <c r="BS97" s="395">
        <f t="shared" si="146"/>
        <v>1962</v>
      </c>
      <c r="BT97" s="396">
        <f t="shared" si="147"/>
        <v>445</v>
      </c>
      <c r="BU97" s="395">
        <f t="shared" si="148"/>
        <v>380</v>
      </c>
      <c r="BV97" s="396">
        <f t="shared" si="149"/>
        <v>671</v>
      </c>
      <c r="BW97" s="395">
        <f t="shared" si="150"/>
        <v>846</v>
      </c>
      <c r="BX97" s="396">
        <f t="shared" si="151"/>
        <v>0</v>
      </c>
      <c r="BY97" s="395">
        <f t="shared" si="152"/>
        <v>0</v>
      </c>
      <c r="BZ97" s="394">
        <f t="shared" si="153"/>
        <v>16262.106334266091</v>
      </c>
      <c r="CA97" s="395">
        <f t="shared" si="154"/>
        <v>16912.502493765587</v>
      </c>
      <c r="CB97" s="396">
        <f t="shared" si="155"/>
        <v>11109.120176848875</v>
      </c>
      <c r="CC97" s="395">
        <f t="shared" si="156"/>
        <v>11472.692989214176</v>
      </c>
      <c r="CD97" s="396">
        <f t="shared" si="157"/>
        <v>10012.297852474323</v>
      </c>
      <c r="CE97" s="395">
        <f t="shared" si="158"/>
        <v>10251.349133537207</v>
      </c>
      <c r="CF97" s="396">
        <f t="shared" si="159"/>
        <v>4739.4112359550563</v>
      </c>
      <c r="CG97" s="395">
        <f t="shared" si="160"/>
        <v>4874.3605263157897</v>
      </c>
      <c r="CH97" s="396">
        <f t="shared" si="161"/>
        <v>8149.3710879284654</v>
      </c>
      <c r="CI97" s="395">
        <f t="shared" si="162"/>
        <v>7886.1702127659573</v>
      </c>
      <c r="CJ97" s="396">
        <f t="shared" si="163"/>
        <v>0</v>
      </c>
      <c r="CK97" s="395">
        <f t="shared" si="164"/>
        <v>0</v>
      </c>
      <c r="CL97" s="394">
        <f t="shared" si="165"/>
        <v>146358.95700839482</v>
      </c>
      <c r="CM97" s="395">
        <f t="shared" si="166"/>
        <v>152212.52244389028</v>
      </c>
      <c r="CN97" s="396">
        <f t="shared" si="167"/>
        <v>99982.081591639871</v>
      </c>
      <c r="CO97" s="395">
        <f t="shared" si="168"/>
        <v>103254.23690292759</v>
      </c>
      <c r="CP97" s="396">
        <f t="shared" si="169"/>
        <v>90110.680672268907</v>
      </c>
      <c r="CQ97" s="395">
        <f t="shared" si="170"/>
        <v>92262.142201834868</v>
      </c>
      <c r="CR97" s="396">
        <f t="shared" si="171"/>
        <v>42654.701123595507</v>
      </c>
      <c r="CS97" s="395">
        <f t="shared" si="172"/>
        <v>43869.244736842105</v>
      </c>
      <c r="CT97" s="396">
        <f t="shared" si="173"/>
        <v>73344.339791356193</v>
      </c>
      <c r="CU97" s="395">
        <f t="shared" si="174"/>
        <v>70975.531914893611</v>
      </c>
      <c r="CV97" s="396">
        <f t="shared" si="175"/>
        <v>0</v>
      </c>
      <c r="CW97" s="395">
        <f t="shared" si="176"/>
        <v>0</v>
      </c>
      <c r="CX97" s="396">
        <f t="shared" si="177"/>
        <v>112002.07317824662</v>
      </c>
      <c r="CY97" s="395">
        <f t="shared" si="178"/>
        <v>115870.88749056528</v>
      </c>
      <c r="CZ97" s="394">
        <f t="shared" si="179"/>
        <v>427</v>
      </c>
      <c r="DA97" s="395">
        <f t="shared" si="180"/>
        <v>436</v>
      </c>
      <c r="DB97" s="396">
        <f t="shared" si="181"/>
        <v>276</v>
      </c>
      <c r="DC97" s="395">
        <f t="shared" si="182"/>
        <v>288</v>
      </c>
      <c r="DD97" s="396">
        <f t="shared" si="183"/>
        <v>238</v>
      </c>
      <c r="DE97" s="395">
        <f t="shared" si="184"/>
        <v>218</v>
      </c>
      <c r="DF97" s="396">
        <f t="shared" si="185"/>
        <v>49</v>
      </c>
      <c r="DG97" s="395">
        <f t="shared" si="186"/>
        <v>42</v>
      </c>
      <c r="DH97" s="396">
        <f t="shared" si="187"/>
        <v>71</v>
      </c>
      <c r="DI97" s="395">
        <f t="shared" si="188"/>
        <v>90</v>
      </c>
      <c r="DJ97" s="396">
        <f t="shared" si="189"/>
        <v>0</v>
      </c>
      <c r="DK97" s="395">
        <f t="shared" si="190"/>
        <v>0</v>
      </c>
      <c r="DL97" s="396">
        <f t="shared" si="191"/>
        <v>1061</v>
      </c>
      <c r="DM97" s="395">
        <f t="shared" si="192"/>
        <v>1074</v>
      </c>
      <c r="DN97" s="394">
        <f t="shared" si="193"/>
        <v>62495274.642584585</v>
      </c>
      <c r="DO97" s="395">
        <f t="shared" si="194"/>
        <v>66364659.785536163</v>
      </c>
      <c r="DP97" s="396">
        <f t="shared" si="195"/>
        <v>27595054.519292604</v>
      </c>
      <c r="DQ97" s="395">
        <f t="shared" si="196"/>
        <v>29737220.228043146</v>
      </c>
      <c r="DR97" s="396">
        <f t="shared" si="197"/>
        <v>21446342</v>
      </c>
      <c r="DS97" s="395">
        <f t="shared" si="198"/>
        <v>20113147</v>
      </c>
      <c r="DT97" s="396">
        <f t="shared" si="199"/>
        <v>2090080.3550561799</v>
      </c>
      <c r="DU97" s="395">
        <f t="shared" si="200"/>
        <v>1842508.2789473685</v>
      </c>
      <c r="DV97" s="396">
        <f t="shared" si="201"/>
        <v>5207448.1251862897</v>
      </c>
      <c r="DW97" s="395">
        <f t="shared" si="202"/>
        <v>6387797.8723404249</v>
      </c>
      <c r="DX97" s="396">
        <f t="shared" si="203"/>
        <v>0</v>
      </c>
      <c r="DY97" s="395">
        <f t="shared" si="204"/>
        <v>0</v>
      </c>
      <c r="DZ97" s="396">
        <f t="shared" si="205"/>
        <v>118834199.64211966</v>
      </c>
      <c r="EA97" s="395">
        <f t="shared" si="206"/>
        <v>124445333.1648671</v>
      </c>
    </row>
    <row r="98" spans="1:131">
      <c r="A98" s="437" t="s">
        <v>32</v>
      </c>
      <c r="B98" s="438" t="s">
        <v>557</v>
      </c>
      <c r="C98" s="439"/>
      <c r="D98" s="445">
        <v>139931</v>
      </c>
      <c r="E98" s="441">
        <v>3</v>
      </c>
      <c r="F98" s="393">
        <v>127</v>
      </c>
      <c r="G98" s="402">
        <v>125</v>
      </c>
      <c r="H98" s="393"/>
      <c r="I98" s="402"/>
      <c r="J98" s="393"/>
      <c r="K98" s="402"/>
      <c r="L98" s="393"/>
      <c r="M98" s="402"/>
      <c r="N98" s="393">
        <v>202</v>
      </c>
      <c r="O98" s="402">
        <v>201</v>
      </c>
      <c r="P98" s="393"/>
      <c r="Q98" s="402"/>
      <c r="R98" s="393">
        <v>3</v>
      </c>
      <c r="S98" s="402">
        <v>3</v>
      </c>
      <c r="T98" s="393"/>
      <c r="U98" s="402"/>
      <c r="V98" s="393">
        <v>250</v>
      </c>
      <c r="W98" s="402">
        <v>289</v>
      </c>
      <c r="X98" s="393"/>
      <c r="Y98" s="402"/>
      <c r="Z98" s="393">
        <v>1</v>
      </c>
      <c r="AA98" s="402">
        <v>1</v>
      </c>
      <c r="AB98" s="393"/>
      <c r="AC98" s="402"/>
      <c r="AD98" s="393">
        <v>134</v>
      </c>
      <c r="AE98" s="402">
        <v>100</v>
      </c>
      <c r="AF98" s="393"/>
      <c r="AG98" s="402"/>
      <c r="AH98" s="393">
        <v>1</v>
      </c>
      <c r="AI98" s="402">
        <v>1</v>
      </c>
      <c r="AJ98" s="393"/>
      <c r="AK98" s="402"/>
      <c r="AL98" s="393">
        <v>56</v>
      </c>
      <c r="AM98" s="402">
        <v>68</v>
      </c>
      <c r="AN98" s="393"/>
      <c r="AO98" s="402"/>
      <c r="AP98" s="393">
        <v>2</v>
      </c>
      <c r="AQ98" s="402">
        <v>1</v>
      </c>
      <c r="AR98" s="393"/>
      <c r="AS98" s="402"/>
      <c r="AT98" s="393"/>
      <c r="AU98" s="402"/>
      <c r="AV98" s="393"/>
      <c r="AW98" s="402"/>
      <c r="AX98" s="393"/>
      <c r="AY98" s="402"/>
      <c r="AZ98" s="393"/>
      <c r="BA98" s="403"/>
      <c r="BB98" s="404">
        <v>10322374</v>
      </c>
      <c r="BC98" s="402">
        <v>10390615</v>
      </c>
      <c r="BD98" s="393">
        <v>13995382</v>
      </c>
      <c r="BE98" s="402">
        <v>14309822</v>
      </c>
      <c r="BF98" s="393">
        <v>15718741</v>
      </c>
      <c r="BG98" s="402">
        <v>18279831</v>
      </c>
      <c r="BH98" s="393">
        <v>5568205</v>
      </c>
      <c r="BI98" s="402">
        <v>4257968</v>
      </c>
      <c r="BJ98" s="393">
        <v>2729044</v>
      </c>
      <c r="BK98" s="402">
        <v>3351652</v>
      </c>
      <c r="BL98" s="393"/>
      <c r="BM98" s="403"/>
      <c r="BN98" s="394">
        <f t="shared" si="141"/>
        <v>1143</v>
      </c>
      <c r="BO98" s="395">
        <f t="shared" si="142"/>
        <v>1125</v>
      </c>
      <c r="BP98" s="396">
        <f t="shared" si="143"/>
        <v>1851</v>
      </c>
      <c r="BQ98" s="395">
        <f t="shared" si="144"/>
        <v>1842</v>
      </c>
      <c r="BR98" s="396">
        <f t="shared" si="145"/>
        <v>2261</v>
      </c>
      <c r="BS98" s="395">
        <f t="shared" si="146"/>
        <v>2612</v>
      </c>
      <c r="BT98" s="396">
        <f t="shared" si="147"/>
        <v>1217</v>
      </c>
      <c r="BU98" s="395">
        <f t="shared" si="148"/>
        <v>911</v>
      </c>
      <c r="BV98" s="396">
        <f t="shared" si="149"/>
        <v>526</v>
      </c>
      <c r="BW98" s="395">
        <f t="shared" si="150"/>
        <v>623</v>
      </c>
      <c r="BX98" s="396">
        <f t="shared" si="151"/>
        <v>0</v>
      </c>
      <c r="BY98" s="395">
        <f t="shared" si="152"/>
        <v>0</v>
      </c>
      <c r="BZ98" s="394">
        <f t="shared" si="153"/>
        <v>9030.9483814523192</v>
      </c>
      <c r="CA98" s="395">
        <f t="shared" si="154"/>
        <v>9236.1022222222218</v>
      </c>
      <c r="CB98" s="396">
        <f t="shared" si="155"/>
        <v>7560.9843327930848</v>
      </c>
      <c r="CC98" s="395">
        <f t="shared" si="156"/>
        <v>7768.6330076004342</v>
      </c>
      <c r="CD98" s="396">
        <f t="shared" si="157"/>
        <v>6952.1189739053516</v>
      </c>
      <c r="CE98" s="395">
        <f t="shared" si="158"/>
        <v>6998.4039050535985</v>
      </c>
      <c r="CF98" s="396">
        <f t="shared" si="159"/>
        <v>4575.3533278553823</v>
      </c>
      <c r="CG98" s="395">
        <f t="shared" si="160"/>
        <v>4673.949506037322</v>
      </c>
      <c r="CH98" s="396">
        <f t="shared" si="161"/>
        <v>5188.2965779467677</v>
      </c>
      <c r="CI98" s="395">
        <f t="shared" si="162"/>
        <v>5379.8587479935795</v>
      </c>
      <c r="CJ98" s="396">
        <f t="shared" si="163"/>
        <v>0</v>
      </c>
      <c r="CK98" s="395">
        <f t="shared" si="164"/>
        <v>0</v>
      </c>
      <c r="CL98" s="394">
        <f t="shared" si="165"/>
        <v>81278.53543307088</v>
      </c>
      <c r="CM98" s="395">
        <f t="shared" si="166"/>
        <v>83124.92</v>
      </c>
      <c r="CN98" s="396">
        <f t="shared" si="167"/>
        <v>68048.858995137765</v>
      </c>
      <c r="CO98" s="395">
        <f t="shared" si="168"/>
        <v>69917.697068403912</v>
      </c>
      <c r="CP98" s="396">
        <f t="shared" si="169"/>
        <v>62569.070765148164</v>
      </c>
      <c r="CQ98" s="395">
        <f t="shared" si="170"/>
        <v>62985.635145482389</v>
      </c>
      <c r="CR98" s="396">
        <f t="shared" si="171"/>
        <v>41178.179950698439</v>
      </c>
      <c r="CS98" s="395">
        <f t="shared" si="172"/>
        <v>42065.545554335898</v>
      </c>
      <c r="CT98" s="396">
        <f t="shared" si="173"/>
        <v>46694.669201520912</v>
      </c>
      <c r="CU98" s="395">
        <f t="shared" si="174"/>
        <v>48418.728731942218</v>
      </c>
      <c r="CV98" s="396">
        <f t="shared" si="175"/>
        <v>0</v>
      </c>
      <c r="CW98" s="395">
        <f t="shared" si="176"/>
        <v>0</v>
      </c>
      <c r="CX98" s="396">
        <f t="shared" si="177"/>
        <v>62170.840158618477</v>
      </c>
      <c r="CY98" s="395">
        <f t="shared" si="178"/>
        <v>64016.694268233507</v>
      </c>
      <c r="CZ98" s="394">
        <f t="shared" si="179"/>
        <v>127</v>
      </c>
      <c r="DA98" s="395">
        <f t="shared" si="180"/>
        <v>125</v>
      </c>
      <c r="DB98" s="396">
        <f t="shared" si="181"/>
        <v>205</v>
      </c>
      <c r="DC98" s="395">
        <f t="shared" si="182"/>
        <v>204</v>
      </c>
      <c r="DD98" s="396">
        <f t="shared" si="183"/>
        <v>251</v>
      </c>
      <c r="DE98" s="395">
        <f t="shared" si="184"/>
        <v>290</v>
      </c>
      <c r="DF98" s="396">
        <f t="shared" si="185"/>
        <v>135</v>
      </c>
      <c r="DG98" s="395">
        <f t="shared" si="186"/>
        <v>101</v>
      </c>
      <c r="DH98" s="396">
        <f t="shared" si="187"/>
        <v>58</v>
      </c>
      <c r="DI98" s="395">
        <f t="shared" si="188"/>
        <v>69</v>
      </c>
      <c r="DJ98" s="396">
        <f t="shared" si="189"/>
        <v>0</v>
      </c>
      <c r="DK98" s="395">
        <f t="shared" si="190"/>
        <v>0</v>
      </c>
      <c r="DL98" s="396">
        <f t="shared" si="191"/>
        <v>776</v>
      </c>
      <c r="DM98" s="395">
        <f t="shared" si="192"/>
        <v>789</v>
      </c>
      <c r="DN98" s="394">
        <f t="shared" si="193"/>
        <v>10322374.000000002</v>
      </c>
      <c r="DO98" s="395">
        <f t="shared" si="194"/>
        <v>10390615</v>
      </c>
      <c r="DP98" s="396">
        <f t="shared" si="195"/>
        <v>13950016.094003242</v>
      </c>
      <c r="DQ98" s="395">
        <f t="shared" si="196"/>
        <v>14263210.201954398</v>
      </c>
      <c r="DR98" s="396">
        <f t="shared" si="197"/>
        <v>15704836.76205219</v>
      </c>
      <c r="DS98" s="395">
        <f t="shared" si="198"/>
        <v>18265834.192189895</v>
      </c>
      <c r="DT98" s="396">
        <f t="shared" si="199"/>
        <v>5559054.2933442891</v>
      </c>
      <c r="DU98" s="395">
        <f t="shared" si="200"/>
        <v>4248620.1009879261</v>
      </c>
      <c r="DV98" s="396">
        <f t="shared" si="201"/>
        <v>2708290.813688213</v>
      </c>
      <c r="DW98" s="395">
        <f t="shared" si="202"/>
        <v>3340892.2825040128</v>
      </c>
      <c r="DX98" s="396">
        <f t="shared" si="203"/>
        <v>0</v>
      </c>
      <c r="DY98" s="395">
        <f t="shared" si="204"/>
        <v>0</v>
      </c>
      <c r="DZ98" s="396">
        <f t="shared" si="205"/>
        <v>48244571.963087939</v>
      </c>
      <c r="EA98" s="395">
        <f t="shared" si="206"/>
        <v>50509171.777636237</v>
      </c>
    </row>
    <row r="99" spans="1:131">
      <c r="A99" s="437" t="s">
        <v>32</v>
      </c>
      <c r="B99" s="438" t="s">
        <v>558</v>
      </c>
      <c r="C99" s="442"/>
      <c r="D99" s="445">
        <v>140164</v>
      </c>
      <c r="E99" s="452">
        <v>3</v>
      </c>
      <c r="F99" s="393">
        <v>128</v>
      </c>
      <c r="G99" s="402">
        <v>124</v>
      </c>
      <c r="H99" s="393"/>
      <c r="I99" s="402"/>
      <c r="J99" s="393">
        <v>9</v>
      </c>
      <c r="K99" s="402">
        <v>7</v>
      </c>
      <c r="L99" s="393"/>
      <c r="M99" s="402"/>
      <c r="N99" s="393">
        <v>199</v>
      </c>
      <c r="O99" s="402">
        <v>206</v>
      </c>
      <c r="P99" s="393"/>
      <c r="Q99" s="402"/>
      <c r="R99" s="393">
        <v>3</v>
      </c>
      <c r="S99" s="402">
        <v>6</v>
      </c>
      <c r="T99" s="393"/>
      <c r="U99" s="402"/>
      <c r="V99" s="393">
        <v>205</v>
      </c>
      <c r="W99" s="402">
        <v>200</v>
      </c>
      <c r="X99" s="393"/>
      <c r="Y99" s="402"/>
      <c r="Z99" s="393">
        <v>2</v>
      </c>
      <c r="AA99" s="402">
        <v>5</v>
      </c>
      <c r="AB99" s="393"/>
      <c r="AC99" s="402"/>
      <c r="AD99" s="393">
        <v>27</v>
      </c>
      <c r="AE99" s="402">
        <v>36</v>
      </c>
      <c r="AF99" s="393"/>
      <c r="AG99" s="402"/>
      <c r="AH99" s="393">
        <v>4</v>
      </c>
      <c r="AI99" s="402"/>
      <c r="AJ99" s="393"/>
      <c r="AK99" s="402"/>
      <c r="AL99" s="393">
        <v>122</v>
      </c>
      <c r="AM99" s="402">
        <v>126</v>
      </c>
      <c r="AN99" s="393"/>
      <c r="AO99" s="402"/>
      <c r="AP99" s="393">
        <v>7</v>
      </c>
      <c r="AQ99" s="402">
        <v>11</v>
      </c>
      <c r="AR99" s="393"/>
      <c r="AS99" s="402"/>
      <c r="AT99" s="393"/>
      <c r="AU99" s="402"/>
      <c r="AV99" s="393"/>
      <c r="AW99" s="402"/>
      <c r="AX99" s="393"/>
      <c r="AY99" s="402"/>
      <c r="AZ99" s="393"/>
      <c r="BA99" s="403"/>
      <c r="BB99" s="404">
        <v>11332369</v>
      </c>
      <c r="BC99" s="402">
        <v>11290737</v>
      </c>
      <c r="BD99" s="393">
        <v>13635207</v>
      </c>
      <c r="BE99" s="402">
        <v>14503671</v>
      </c>
      <c r="BF99" s="393">
        <v>11733492</v>
      </c>
      <c r="BG99" s="402">
        <v>11956648</v>
      </c>
      <c r="BH99" s="393">
        <v>1423200</v>
      </c>
      <c r="BI99" s="402">
        <v>1582699</v>
      </c>
      <c r="BJ99" s="393">
        <v>6324946</v>
      </c>
      <c r="BK99" s="402">
        <v>6905263</v>
      </c>
      <c r="BL99" s="393"/>
      <c r="BM99" s="403"/>
      <c r="BN99" s="394">
        <f t="shared" si="141"/>
        <v>1251</v>
      </c>
      <c r="BO99" s="395">
        <f t="shared" si="142"/>
        <v>1193</v>
      </c>
      <c r="BP99" s="396">
        <f t="shared" si="143"/>
        <v>1824</v>
      </c>
      <c r="BQ99" s="395">
        <f t="shared" si="144"/>
        <v>1920</v>
      </c>
      <c r="BR99" s="396">
        <f t="shared" si="145"/>
        <v>1867</v>
      </c>
      <c r="BS99" s="395">
        <f t="shared" si="146"/>
        <v>1855</v>
      </c>
      <c r="BT99" s="396">
        <f t="shared" si="147"/>
        <v>287</v>
      </c>
      <c r="BU99" s="395">
        <f t="shared" si="148"/>
        <v>324</v>
      </c>
      <c r="BV99" s="396">
        <f t="shared" si="149"/>
        <v>1175</v>
      </c>
      <c r="BW99" s="395">
        <f t="shared" si="150"/>
        <v>1255</v>
      </c>
      <c r="BX99" s="396">
        <f t="shared" si="151"/>
        <v>0</v>
      </c>
      <c r="BY99" s="395">
        <f t="shared" si="152"/>
        <v>0</v>
      </c>
      <c r="BZ99" s="394">
        <f t="shared" si="153"/>
        <v>9058.6482813749008</v>
      </c>
      <c r="CA99" s="395">
        <f t="shared" si="154"/>
        <v>9464.1550712489516</v>
      </c>
      <c r="CB99" s="396">
        <f t="shared" si="155"/>
        <v>7475.4424342105267</v>
      </c>
      <c r="CC99" s="395">
        <f t="shared" si="156"/>
        <v>7553.9953125000002</v>
      </c>
      <c r="CD99" s="396">
        <f t="shared" si="157"/>
        <v>6284.6770219603641</v>
      </c>
      <c r="CE99" s="395">
        <f t="shared" si="158"/>
        <v>6445.6323450134769</v>
      </c>
      <c r="CF99" s="396">
        <f t="shared" si="159"/>
        <v>4958.8850174216032</v>
      </c>
      <c r="CG99" s="395">
        <f t="shared" si="160"/>
        <v>4884.8734567901238</v>
      </c>
      <c r="CH99" s="396">
        <f t="shared" si="161"/>
        <v>5382.9327659574465</v>
      </c>
      <c r="CI99" s="395">
        <f t="shared" si="162"/>
        <v>5502.2015936254984</v>
      </c>
      <c r="CJ99" s="396">
        <f t="shared" si="163"/>
        <v>0</v>
      </c>
      <c r="CK99" s="395">
        <f t="shared" si="164"/>
        <v>0</v>
      </c>
      <c r="CL99" s="394">
        <f t="shared" si="165"/>
        <v>81527.834532374109</v>
      </c>
      <c r="CM99" s="395">
        <f t="shared" si="166"/>
        <v>85177.395641240568</v>
      </c>
      <c r="CN99" s="396">
        <f t="shared" si="167"/>
        <v>67278.981907894748</v>
      </c>
      <c r="CO99" s="395">
        <f t="shared" si="168"/>
        <v>67985.957812499997</v>
      </c>
      <c r="CP99" s="396">
        <f t="shared" si="169"/>
        <v>56562.093197643277</v>
      </c>
      <c r="CQ99" s="395">
        <f t="shared" si="170"/>
        <v>58010.691105121296</v>
      </c>
      <c r="CR99" s="396">
        <f t="shared" si="171"/>
        <v>44629.965156794431</v>
      </c>
      <c r="CS99" s="395">
        <f t="shared" si="172"/>
        <v>43963.861111111117</v>
      </c>
      <c r="CT99" s="396">
        <f t="shared" si="173"/>
        <v>48446.39489361702</v>
      </c>
      <c r="CU99" s="395">
        <f t="shared" si="174"/>
        <v>49519.814342629485</v>
      </c>
      <c r="CV99" s="396">
        <f t="shared" si="175"/>
        <v>0</v>
      </c>
      <c r="CW99" s="395">
        <f t="shared" si="176"/>
        <v>0</v>
      </c>
      <c r="CX99" s="396">
        <f t="shared" si="177"/>
        <v>62466.196642180417</v>
      </c>
      <c r="CY99" s="395">
        <f t="shared" si="178"/>
        <v>63565.002949712369</v>
      </c>
      <c r="CZ99" s="394">
        <f t="shared" si="179"/>
        <v>137</v>
      </c>
      <c r="DA99" s="395">
        <f t="shared" si="180"/>
        <v>131</v>
      </c>
      <c r="DB99" s="396">
        <f t="shared" si="181"/>
        <v>202</v>
      </c>
      <c r="DC99" s="395">
        <f t="shared" si="182"/>
        <v>212</v>
      </c>
      <c r="DD99" s="396">
        <f t="shared" si="183"/>
        <v>207</v>
      </c>
      <c r="DE99" s="395">
        <f t="shared" si="184"/>
        <v>205</v>
      </c>
      <c r="DF99" s="396">
        <f t="shared" si="185"/>
        <v>31</v>
      </c>
      <c r="DG99" s="395">
        <f t="shared" si="186"/>
        <v>36</v>
      </c>
      <c r="DH99" s="396">
        <f t="shared" si="187"/>
        <v>129</v>
      </c>
      <c r="DI99" s="395">
        <f t="shared" si="188"/>
        <v>137</v>
      </c>
      <c r="DJ99" s="396">
        <f t="shared" si="189"/>
        <v>0</v>
      </c>
      <c r="DK99" s="395">
        <f t="shared" si="190"/>
        <v>0</v>
      </c>
      <c r="DL99" s="396">
        <f t="shared" si="191"/>
        <v>706</v>
      </c>
      <c r="DM99" s="395">
        <f t="shared" si="192"/>
        <v>721</v>
      </c>
      <c r="DN99" s="394">
        <f t="shared" si="193"/>
        <v>11169313.330935253</v>
      </c>
      <c r="DO99" s="395">
        <f t="shared" si="194"/>
        <v>11158238.829002514</v>
      </c>
      <c r="DP99" s="396">
        <f t="shared" si="195"/>
        <v>13590354.34539474</v>
      </c>
      <c r="DQ99" s="395">
        <f t="shared" si="196"/>
        <v>14413023.056249999</v>
      </c>
      <c r="DR99" s="396">
        <f t="shared" si="197"/>
        <v>11708353.291912159</v>
      </c>
      <c r="DS99" s="395">
        <f t="shared" si="198"/>
        <v>11892191.676549865</v>
      </c>
      <c r="DT99" s="396">
        <f t="shared" si="199"/>
        <v>1383528.9198606273</v>
      </c>
      <c r="DU99" s="395">
        <f t="shared" si="200"/>
        <v>1582699.0000000002</v>
      </c>
      <c r="DV99" s="396">
        <f t="shared" si="201"/>
        <v>6249584.9412765959</v>
      </c>
      <c r="DW99" s="395">
        <f t="shared" si="202"/>
        <v>6784214.5649402393</v>
      </c>
      <c r="DX99" s="396">
        <f t="shared" si="203"/>
        <v>0</v>
      </c>
      <c r="DY99" s="395">
        <f t="shared" si="204"/>
        <v>0</v>
      </c>
      <c r="DZ99" s="396">
        <f t="shared" si="205"/>
        <v>44101134.829379372</v>
      </c>
      <c r="EA99" s="395">
        <f t="shared" si="206"/>
        <v>45830367.126742616</v>
      </c>
    </row>
    <row r="100" spans="1:131">
      <c r="A100" s="437" t="s">
        <v>32</v>
      </c>
      <c r="B100" s="438" t="s">
        <v>559</v>
      </c>
      <c r="C100" s="439"/>
      <c r="D100" s="445">
        <v>141334</v>
      </c>
      <c r="E100" s="441">
        <v>3</v>
      </c>
      <c r="F100" s="393">
        <v>68</v>
      </c>
      <c r="G100" s="402">
        <v>76</v>
      </c>
      <c r="H100" s="393"/>
      <c r="I100" s="402"/>
      <c r="J100" s="393">
        <v>9</v>
      </c>
      <c r="K100" s="402">
        <v>5</v>
      </c>
      <c r="L100" s="393"/>
      <c r="M100" s="402"/>
      <c r="N100" s="393">
        <v>95</v>
      </c>
      <c r="O100" s="402">
        <v>94</v>
      </c>
      <c r="P100" s="393"/>
      <c r="Q100" s="402"/>
      <c r="R100" s="393">
        <v>3</v>
      </c>
      <c r="S100" s="402">
        <v>5</v>
      </c>
      <c r="T100" s="393"/>
      <c r="U100" s="402"/>
      <c r="V100" s="393">
        <v>129</v>
      </c>
      <c r="W100" s="402">
        <v>125</v>
      </c>
      <c r="X100" s="393"/>
      <c r="Y100" s="402"/>
      <c r="Z100" s="393"/>
      <c r="AA100" s="402"/>
      <c r="AB100" s="393"/>
      <c r="AC100" s="402"/>
      <c r="AD100" s="393">
        <v>75</v>
      </c>
      <c r="AE100" s="402">
        <v>92</v>
      </c>
      <c r="AF100" s="393"/>
      <c r="AG100" s="402"/>
      <c r="AH100" s="393"/>
      <c r="AI100" s="402">
        <v>1</v>
      </c>
      <c r="AJ100" s="393"/>
      <c r="AK100" s="402"/>
      <c r="AL100" s="393">
        <v>40</v>
      </c>
      <c r="AM100" s="402">
        <v>39</v>
      </c>
      <c r="AN100" s="393"/>
      <c r="AO100" s="402"/>
      <c r="AP100" s="393">
        <v>1</v>
      </c>
      <c r="AQ100" s="402">
        <v>2</v>
      </c>
      <c r="AR100" s="393"/>
      <c r="AS100" s="402"/>
      <c r="AT100" s="393"/>
      <c r="AU100" s="402"/>
      <c r="AV100" s="393"/>
      <c r="AW100" s="402"/>
      <c r="AX100" s="393"/>
      <c r="AY100" s="402"/>
      <c r="AZ100" s="393"/>
      <c r="BA100" s="403"/>
      <c r="BB100" s="404">
        <v>6554378</v>
      </c>
      <c r="BC100" s="402">
        <v>6875398</v>
      </c>
      <c r="BD100" s="393">
        <v>6067422</v>
      </c>
      <c r="BE100" s="402">
        <v>6381710</v>
      </c>
      <c r="BF100" s="393">
        <v>6911260</v>
      </c>
      <c r="BG100" s="402">
        <v>6916540</v>
      </c>
      <c r="BH100" s="393">
        <v>2998330</v>
      </c>
      <c r="BI100" s="402">
        <v>3916460</v>
      </c>
      <c r="BJ100" s="393">
        <v>1923220</v>
      </c>
      <c r="BK100" s="402">
        <v>2122864</v>
      </c>
      <c r="BL100" s="393"/>
      <c r="BM100" s="403"/>
      <c r="BN100" s="394">
        <f t="shared" si="141"/>
        <v>711</v>
      </c>
      <c r="BO100" s="395">
        <f t="shared" si="142"/>
        <v>739</v>
      </c>
      <c r="BP100" s="396">
        <f t="shared" si="143"/>
        <v>888</v>
      </c>
      <c r="BQ100" s="395">
        <f t="shared" si="144"/>
        <v>901</v>
      </c>
      <c r="BR100" s="396">
        <f t="shared" si="145"/>
        <v>1161</v>
      </c>
      <c r="BS100" s="395">
        <f t="shared" si="146"/>
        <v>1125</v>
      </c>
      <c r="BT100" s="396">
        <f t="shared" si="147"/>
        <v>675</v>
      </c>
      <c r="BU100" s="395">
        <f t="shared" si="148"/>
        <v>839</v>
      </c>
      <c r="BV100" s="396">
        <f t="shared" si="149"/>
        <v>371</v>
      </c>
      <c r="BW100" s="395">
        <f t="shared" si="150"/>
        <v>373</v>
      </c>
      <c r="BX100" s="396">
        <f t="shared" si="151"/>
        <v>0</v>
      </c>
      <c r="BY100" s="395">
        <f t="shared" si="152"/>
        <v>0</v>
      </c>
      <c r="BZ100" s="394">
        <f t="shared" si="153"/>
        <v>9218.5344585091425</v>
      </c>
      <c r="CA100" s="395">
        <f t="shared" si="154"/>
        <v>9303.6508795669815</v>
      </c>
      <c r="CB100" s="396">
        <f t="shared" si="155"/>
        <v>6832.6824324324325</v>
      </c>
      <c r="CC100" s="395">
        <f t="shared" si="156"/>
        <v>7082.9189789123193</v>
      </c>
      <c r="CD100" s="396">
        <f t="shared" si="157"/>
        <v>5952.8509905254095</v>
      </c>
      <c r="CE100" s="395">
        <f t="shared" si="158"/>
        <v>6148.0355555555552</v>
      </c>
      <c r="CF100" s="396">
        <f t="shared" si="159"/>
        <v>4441.9703703703708</v>
      </c>
      <c r="CG100" s="395">
        <f t="shared" si="160"/>
        <v>4668.0095351609061</v>
      </c>
      <c r="CH100" s="396">
        <f t="shared" si="161"/>
        <v>5183.881401617251</v>
      </c>
      <c r="CI100" s="395">
        <f t="shared" si="162"/>
        <v>5691.3243967828421</v>
      </c>
      <c r="CJ100" s="396">
        <f t="shared" si="163"/>
        <v>0</v>
      </c>
      <c r="CK100" s="395">
        <f t="shared" si="164"/>
        <v>0</v>
      </c>
      <c r="CL100" s="394">
        <f t="shared" si="165"/>
        <v>82966.810126582277</v>
      </c>
      <c r="CM100" s="395">
        <f t="shared" si="166"/>
        <v>83732.857916102832</v>
      </c>
      <c r="CN100" s="396">
        <f t="shared" si="167"/>
        <v>61494.141891891893</v>
      </c>
      <c r="CO100" s="395">
        <f t="shared" si="168"/>
        <v>63746.270810210874</v>
      </c>
      <c r="CP100" s="396">
        <f t="shared" si="169"/>
        <v>53575.658914728687</v>
      </c>
      <c r="CQ100" s="395">
        <f t="shared" si="170"/>
        <v>55332.32</v>
      </c>
      <c r="CR100" s="396">
        <f t="shared" si="171"/>
        <v>39977.733333333337</v>
      </c>
      <c r="CS100" s="395">
        <f t="shared" si="172"/>
        <v>42012.085816448154</v>
      </c>
      <c r="CT100" s="396">
        <f t="shared" si="173"/>
        <v>46654.932614555262</v>
      </c>
      <c r="CU100" s="395">
        <f t="shared" si="174"/>
        <v>51221.919571045582</v>
      </c>
      <c r="CV100" s="396">
        <f t="shared" si="175"/>
        <v>0</v>
      </c>
      <c r="CW100" s="395">
        <f t="shared" si="176"/>
        <v>0</v>
      </c>
      <c r="CX100" s="396">
        <f t="shared" si="177"/>
        <v>57707.886957973824</v>
      </c>
      <c r="CY100" s="395">
        <f t="shared" si="178"/>
        <v>59264.248256851381</v>
      </c>
      <c r="CZ100" s="394">
        <f t="shared" si="179"/>
        <v>77</v>
      </c>
      <c r="DA100" s="395">
        <f t="shared" si="180"/>
        <v>81</v>
      </c>
      <c r="DB100" s="396">
        <f t="shared" si="181"/>
        <v>98</v>
      </c>
      <c r="DC100" s="395">
        <f t="shared" si="182"/>
        <v>99</v>
      </c>
      <c r="DD100" s="396">
        <f t="shared" si="183"/>
        <v>129</v>
      </c>
      <c r="DE100" s="395">
        <f t="shared" si="184"/>
        <v>125</v>
      </c>
      <c r="DF100" s="396">
        <f t="shared" si="185"/>
        <v>75</v>
      </c>
      <c r="DG100" s="395">
        <f t="shared" si="186"/>
        <v>93</v>
      </c>
      <c r="DH100" s="396">
        <f t="shared" si="187"/>
        <v>41</v>
      </c>
      <c r="DI100" s="395">
        <f t="shared" si="188"/>
        <v>41</v>
      </c>
      <c r="DJ100" s="396">
        <f t="shared" si="189"/>
        <v>0</v>
      </c>
      <c r="DK100" s="395">
        <f t="shared" si="190"/>
        <v>0</v>
      </c>
      <c r="DL100" s="396">
        <f t="shared" si="191"/>
        <v>420</v>
      </c>
      <c r="DM100" s="395">
        <f t="shared" si="192"/>
        <v>439</v>
      </c>
      <c r="DN100" s="394">
        <f t="shared" si="193"/>
        <v>6388444.3797468357</v>
      </c>
      <c r="DO100" s="395">
        <f t="shared" si="194"/>
        <v>6782361.4912043298</v>
      </c>
      <c r="DP100" s="396">
        <f t="shared" si="195"/>
        <v>6026425.9054054059</v>
      </c>
      <c r="DQ100" s="395">
        <f t="shared" si="196"/>
        <v>6310880.8102108762</v>
      </c>
      <c r="DR100" s="396">
        <f t="shared" si="197"/>
        <v>6911260.0000000009</v>
      </c>
      <c r="DS100" s="395">
        <f t="shared" si="198"/>
        <v>6916540</v>
      </c>
      <c r="DT100" s="396">
        <f t="shared" si="199"/>
        <v>2998330.0000000005</v>
      </c>
      <c r="DU100" s="395">
        <f t="shared" si="200"/>
        <v>3907123.9809296783</v>
      </c>
      <c r="DV100" s="396">
        <f t="shared" si="201"/>
        <v>1912852.2371967658</v>
      </c>
      <c r="DW100" s="395">
        <f t="shared" si="202"/>
        <v>2100098.7024128688</v>
      </c>
      <c r="DX100" s="396">
        <f t="shared" si="203"/>
        <v>0</v>
      </c>
      <c r="DY100" s="395">
        <f t="shared" si="204"/>
        <v>0</v>
      </c>
      <c r="DZ100" s="396">
        <f t="shared" si="205"/>
        <v>24237312.522349007</v>
      </c>
      <c r="EA100" s="395">
        <f t="shared" si="206"/>
        <v>26017004.984757755</v>
      </c>
    </row>
    <row r="101" spans="1:131">
      <c r="A101" s="437" t="s">
        <v>32</v>
      </c>
      <c r="B101" s="438" t="s">
        <v>560</v>
      </c>
      <c r="C101" s="439"/>
      <c r="D101" s="445">
        <v>141264</v>
      </c>
      <c r="E101" s="441">
        <v>3</v>
      </c>
      <c r="F101" s="393">
        <v>122</v>
      </c>
      <c r="G101" s="402">
        <v>129</v>
      </c>
      <c r="H101" s="393"/>
      <c r="I101" s="402"/>
      <c r="J101" s="393">
        <v>10</v>
      </c>
      <c r="K101" s="402">
        <v>9</v>
      </c>
      <c r="L101" s="393"/>
      <c r="M101" s="402"/>
      <c r="N101" s="393">
        <v>89</v>
      </c>
      <c r="O101" s="402">
        <v>86</v>
      </c>
      <c r="P101" s="393"/>
      <c r="Q101" s="402"/>
      <c r="R101" s="393"/>
      <c r="S101" s="402"/>
      <c r="T101" s="393"/>
      <c r="U101" s="402"/>
      <c r="V101" s="393">
        <v>155</v>
      </c>
      <c r="W101" s="402">
        <v>149</v>
      </c>
      <c r="X101" s="393"/>
      <c r="Y101" s="402"/>
      <c r="Z101" s="393">
        <v>13</v>
      </c>
      <c r="AA101" s="402">
        <v>14</v>
      </c>
      <c r="AB101" s="393"/>
      <c r="AC101" s="402"/>
      <c r="AD101" s="393">
        <v>50</v>
      </c>
      <c r="AE101" s="402">
        <v>35</v>
      </c>
      <c r="AF101" s="393"/>
      <c r="AG101" s="402"/>
      <c r="AH101" s="393">
        <v>12</v>
      </c>
      <c r="AI101" s="402">
        <v>17</v>
      </c>
      <c r="AJ101" s="393"/>
      <c r="AK101" s="402"/>
      <c r="AL101" s="393">
        <v>23</v>
      </c>
      <c r="AM101" s="402">
        <v>50</v>
      </c>
      <c r="AN101" s="393"/>
      <c r="AO101" s="402"/>
      <c r="AP101" s="393"/>
      <c r="AQ101" s="402"/>
      <c r="AR101" s="393"/>
      <c r="AS101" s="402"/>
      <c r="AT101" s="393"/>
      <c r="AU101" s="402"/>
      <c r="AV101" s="393"/>
      <c r="AW101" s="402"/>
      <c r="AX101" s="393"/>
      <c r="AY101" s="402"/>
      <c r="AZ101" s="393"/>
      <c r="BA101" s="403"/>
      <c r="BB101" s="404">
        <v>10142163</v>
      </c>
      <c r="BC101" s="402">
        <v>10856982</v>
      </c>
      <c r="BD101" s="393">
        <v>5413490</v>
      </c>
      <c r="BE101" s="402">
        <v>5359581</v>
      </c>
      <c r="BF101" s="393">
        <v>9498157</v>
      </c>
      <c r="BG101" s="402">
        <v>9432154</v>
      </c>
      <c r="BH101" s="393">
        <v>2861230</v>
      </c>
      <c r="BI101" s="402">
        <v>2193220</v>
      </c>
      <c r="BJ101" s="393">
        <v>934332</v>
      </c>
      <c r="BK101" s="402">
        <v>2181856</v>
      </c>
      <c r="BL101" s="393"/>
      <c r="BM101" s="403"/>
      <c r="BN101" s="394">
        <f t="shared" si="141"/>
        <v>1208</v>
      </c>
      <c r="BO101" s="395">
        <f t="shared" si="142"/>
        <v>1260</v>
      </c>
      <c r="BP101" s="396">
        <f t="shared" si="143"/>
        <v>801</v>
      </c>
      <c r="BQ101" s="395">
        <f t="shared" si="144"/>
        <v>774</v>
      </c>
      <c r="BR101" s="396">
        <f t="shared" si="145"/>
        <v>1538</v>
      </c>
      <c r="BS101" s="395">
        <f t="shared" si="146"/>
        <v>1495</v>
      </c>
      <c r="BT101" s="396">
        <f t="shared" si="147"/>
        <v>582</v>
      </c>
      <c r="BU101" s="395">
        <f t="shared" si="148"/>
        <v>502</v>
      </c>
      <c r="BV101" s="396">
        <f t="shared" si="149"/>
        <v>207</v>
      </c>
      <c r="BW101" s="395">
        <f t="shared" si="150"/>
        <v>450</v>
      </c>
      <c r="BX101" s="396">
        <f t="shared" si="151"/>
        <v>0</v>
      </c>
      <c r="BY101" s="395">
        <f t="shared" si="152"/>
        <v>0</v>
      </c>
      <c r="BZ101" s="394">
        <f t="shared" si="153"/>
        <v>8395.8302980132448</v>
      </c>
      <c r="CA101" s="395">
        <f t="shared" si="154"/>
        <v>8616.6523809523806</v>
      </c>
      <c r="CB101" s="396">
        <f t="shared" si="155"/>
        <v>6758.4144818976283</v>
      </c>
      <c r="CC101" s="395">
        <f t="shared" si="156"/>
        <v>6924.5232558139533</v>
      </c>
      <c r="CD101" s="396">
        <f t="shared" si="157"/>
        <v>6175.6547464239275</v>
      </c>
      <c r="CE101" s="395">
        <f t="shared" si="158"/>
        <v>6309.1331103678931</v>
      </c>
      <c r="CF101" s="396">
        <f t="shared" si="159"/>
        <v>4916.2027491408935</v>
      </c>
      <c r="CG101" s="395">
        <f t="shared" si="160"/>
        <v>4368.9641434262949</v>
      </c>
      <c r="CH101" s="396">
        <f t="shared" si="161"/>
        <v>4513.68115942029</v>
      </c>
      <c r="CI101" s="395">
        <f t="shared" si="162"/>
        <v>4848.568888888889</v>
      </c>
      <c r="CJ101" s="396">
        <f t="shared" si="163"/>
        <v>0</v>
      </c>
      <c r="CK101" s="395">
        <f t="shared" si="164"/>
        <v>0</v>
      </c>
      <c r="CL101" s="394">
        <f t="shared" si="165"/>
        <v>75562.472682119202</v>
      </c>
      <c r="CM101" s="395">
        <f t="shared" si="166"/>
        <v>77549.871428571423</v>
      </c>
      <c r="CN101" s="396">
        <f t="shared" si="167"/>
        <v>60825.730337078654</v>
      </c>
      <c r="CO101" s="395">
        <f t="shared" si="168"/>
        <v>62320.70930232558</v>
      </c>
      <c r="CP101" s="396">
        <f t="shared" si="169"/>
        <v>55580.892717815346</v>
      </c>
      <c r="CQ101" s="395">
        <f t="shared" si="170"/>
        <v>56782.197993311042</v>
      </c>
      <c r="CR101" s="396">
        <f t="shared" si="171"/>
        <v>44245.824742268043</v>
      </c>
      <c r="CS101" s="395">
        <f t="shared" si="172"/>
        <v>39320.677290836655</v>
      </c>
      <c r="CT101" s="396">
        <f t="shared" si="173"/>
        <v>40623.130434782608</v>
      </c>
      <c r="CU101" s="395">
        <f t="shared" si="174"/>
        <v>43637.120000000003</v>
      </c>
      <c r="CV101" s="396">
        <f t="shared" si="175"/>
        <v>0</v>
      </c>
      <c r="CW101" s="395">
        <f t="shared" si="176"/>
        <v>0</v>
      </c>
      <c r="CX101" s="396">
        <f t="shared" si="177"/>
        <v>59921.728912770748</v>
      </c>
      <c r="CY101" s="395">
        <f t="shared" si="178"/>
        <v>60416.140591362091</v>
      </c>
      <c r="CZ101" s="394">
        <f t="shared" si="179"/>
        <v>132</v>
      </c>
      <c r="DA101" s="395">
        <f t="shared" si="180"/>
        <v>138</v>
      </c>
      <c r="DB101" s="396">
        <f t="shared" si="181"/>
        <v>89</v>
      </c>
      <c r="DC101" s="395">
        <f t="shared" si="182"/>
        <v>86</v>
      </c>
      <c r="DD101" s="396">
        <f t="shared" si="183"/>
        <v>168</v>
      </c>
      <c r="DE101" s="395">
        <f t="shared" si="184"/>
        <v>163</v>
      </c>
      <c r="DF101" s="396">
        <f t="shared" si="185"/>
        <v>62</v>
      </c>
      <c r="DG101" s="395">
        <f t="shared" si="186"/>
        <v>52</v>
      </c>
      <c r="DH101" s="396">
        <f t="shared" si="187"/>
        <v>23</v>
      </c>
      <c r="DI101" s="395">
        <f t="shared" si="188"/>
        <v>50</v>
      </c>
      <c r="DJ101" s="396">
        <f t="shared" si="189"/>
        <v>0</v>
      </c>
      <c r="DK101" s="395">
        <f t="shared" si="190"/>
        <v>0</v>
      </c>
      <c r="DL101" s="396">
        <f t="shared" si="191"/>
        <v>474</v>
      </c>
      <c r="DM101" s="395">
        <f t="shared" si="192"/>
        <v>489</v>
      </c>
      <c r="DN101" s="394">
        <f t="shared" si="193"/>
        <v>9974246.3940397352</v>
      </c>
      <c r="DO101" s="395">
        <f t="shared" si="194"/>
        <v>10701882.257142857</v>
      </c>
      <c r="DP101" s="396">
        <f t="shared" si="195"/>
        <v>5413490</v>
      </c>
      <c r="DQ101" s="395">
        <f t="shared" si="196"/>
        <v>5359581</v>
      </c>
      <c r="DR101" s="396">
        <f t="shared" si="197"/>
        <v>9337589.9765929785</v>
      </c>
      <c r="DS101" s="395">
        <f t="shared" si="198"/>
        <v>9255498.272909699</v>
      </c>
      <c r="DT101" s="396">
        <f t="shared" si="199"/>
        <v>2743241.1340206186</v>
      </c>
      <c r="DU101" s="395">
        <f t="shared" si="200"/>
        <v>2044675.219123506</v>
      </c>
      <c r="DV101" s="396">
        <f t="shared" si="201"/>
        <v>934332</v>
      </c>
      <c r="DW101" s="395">
        <f t="shared" si="202"/>
        <v>2181856</v>
      </c>
      <c r="DX101" s="396">
        <f t="shared" si="203"/>
        <v>0</v>
      </c>
      <c r="DY101" s="395">
        <f t="shared" si="204"/>
        <v>0</v>
      </c>
      <c r="DZ101" s="396">
        <f t="shared" si="205"/>
        <v>28402899.504653335</v>
      </c>
      <c r="EA101" s="395">
        <f t="shared" si="206"/>
        <v>29543492.749176063</v>
      </c>
    </row>
    <row r="102" spans="1:131">
      <c r="A102" s="437" t="s">
        <v>32</v>
      </c>
      <c r="B102" s="438" t="s">
        <v>561</v>
      </c>
      <c r="C102" s="439"/>
      <c r="D102" s="445">
        <v>138716</v>
      </c>
      <c r="E102" s="441">
        <v>4</v>
      </c>
      <c r="F102" s="393">
        <v>29</v>
      </c>
      <c r="G102" s="402">
        <v>27</v>
      </c>
      <c r="H102" s="393"/>
      <c r="I102" s="402"/>
      <c r="J102" s="393"/>
      <c r="K102" s="402">
        <v>4</v>
      </c>
      <c r="L102" s="393"/>
      <c r="M102" s="402"/>
      <c r="N102" s="393">
        <v>42</v>
      </c>
      <c r="O102" s="402">
        <v>41</v>
      </c>
      <c r="P102" s="393"/>
      <c r="Q102" s="402"/>
      <c r="R102" s="393"/>
      <c r="S102" s="402">
        <v>4</v>
      </c>
      <c r="T102" s="393"/>
      <c r="U102" s="402"/>
      <c r="V102" s="393">
        <v>65</v>
      </c>
      <c r="W102" s="402">
        <v>71</v>
      </c>
      <c r="X102" s="393"/>
      <c r="Y102" s="402"/>
      <c r="Z102" s="393">
        <v>1</v>
      </c>
      <c r="AA102" s="402">
        <v>5</v>
      </c>
      <c r="AB102" s="393"/>
      <c r="AC102" s="402"/>
      <c r="AD102" s="393">
        <v>8</v>
      </c>
      <c r="AE102" s="402">
        <v>11</v>
      </c>
      <c r="AF102" s="393"/>
      <c r="AG102" s="402"/>
      <c r="AH102" s="393">
        <v>2</v>
      </c>
      <c r="AI102" s="402">
        <v>7</v>
      </c>
      <c r="AJ102" s="393"/>
      <c r="AK102" s="402"/>
      <c r="AL102" s="393"/>
      <c r="AM102" s="402"/>
      <c r="AN102" s="393"/>
      <c r="AO102" s="402"/>
      <c r="AP102" s="393"/>
      <c r="AQ102" s="402"/>
      <c r="AR102" s="393"/>
      <c r="AS102" s="402"/>
      <c r="AT102" s="393"/>
      <c r="AU102" s="402"/>
      <c r="AV102" s="393"/>
      <c r="AW102" s="402"/>
      <c r="AX102" s="393"/>
      <c r="AY102" s="402"/>
      <c r="AZ102" s="393"/>
      <c r="BA102" s="403"/>
      <c r="BB102" s="404">
        <v>2037169</v>
      </c>
      <c r="BC102" s="402">
        <v>2254206</v>
      </c>
      <c r="BD102" s="393">
        <v>2338778</v>
      </c>
      <c r="BE102" s="402">
        <v>2695519</v>
      </c>
      <c r="BF102" s="393">
        <v>3444197</v>
      </c>
      <c r="BG102" s="402">
        <v>4137402</v>
      </c>
      <c r="BH102" s="393">
        <v>456446</v>
      </c>
      <c r="BI102" s="402">
        <v>967632</v>
      </c>
      <c r="BJ102" s="393"/>
      <c r="BK102" s="402"/>
      <c r="BL102" s="393"/>
      <c r="BM102" s="403"/>
      <c r="BN102" s="394">
        <f t="shared" si="141"/>
        <v>261</v>
      </c>
      <c r="BO102" s="395">
        <f t="shared" si="142"/>
        <v>287</v>
      </c>
      <c r="BP102" s="396">
        <f t="shared" si="143"/>
        <v>378</v>
      </c>
      <c r="BQ102" s="395">
        <f t="shared" si="144"/>
        <v>413</v>
      </c>
      <c r="BR102" s="396">
        <f t="shared" si="145"/>
        <v>596</v>
      </c>
      <c r="BS102" s="395">
        <f t="shared" si="146"/>
        <v>694</v>
      </c>
      <c r="BT102" s="396">
        <f t="shared" si="147"/>
        <v>94</v>
      </c>
      <c r="BU102" s="395">
        <f t="shared" si="148"/>
        <v>176</v>
      </c>
      <c r="BV102" s="396">
        <f t="shared" si="149"/>
        <v>0</v>
      </c>
      <c r="BW102" s="395">
        <f t="shared" si="150"/>
        <v>0</v>
      </c>
      <c r="BX102" s="396">
        <f t="shared" si="151"/>
        <v>0</v>
      </c>
      <c r="BY102" s="395">
        <f t="shared" si="152"/>
        <v>0</v>
      </c>
      <c r="BZ102" s="394">
        <f t="shared" si="153"/>
        <v>7805.2452107279696</v>
      </c>
      <c r="CA102" s="395">
        <f t="shared" si="154"/>
        <v>7854.3763066202091</v>
      </c>
      <c r="CB102" s="396">
        <f t="shared" si="155"/>
        <v>6187.2433862433863</v>
      </c>
      <c r="CC102" s="395">
        <f t="shared" si="156"/>
        <v>6526.6803874092011</v>
      </c>
      <c r="CD102" s="396">
        <f t="shared" si="157"/>
        <v>5778.8540268456372</v>
      </c>
      <c r="CE102" s="395">
        <f t="shared" si="158"/>
        <v>5961.6743515850148</v>
      </c>
      <c r="CF102" s="396">
        <f t="shared" si="159"/>
        <v>4855.8085106382978</v>
      </c>
      <c r="CG102" s="395">
        <f t="shared" si="160"/>
        <v>5497.909090909091</v>
      </c>
      <c r="CH102" s="396">
        <f t="shared" si="161"/>
        <v>0</v>
      </c>
      <c r="CI102" s="395">
        <f t="shared" si="162"/>
        <v>0</v>
      </c>
      <c r="CJ102" s="396">
        <f t="shared" si="163"/>
        <v>0</v>
      </c>
      <c r="CK102" s="395">
        <f t="shared" si="164"/>
        <v>0</v>
      </c>
      <c r="CL102" s="394">
        <f t="shared" si="165"/>
        <v>70247.206896551725</v>
      </c>
      <c r="CM102" s="395">
        <f t="shared" si="166"/>
        <v>70689.386759581888</v>
      </c>
      <c r="CN102" s="396">
        <f t="shared" si="167"/>
        <v>55685.190476190473</v>
      </c>
      <c r="CO102" s="395">
        <f t="shared" si="168"/>
        <v>58740.123486682809</v>
      </c>
      <c r="CP102" s="396">
        <f t="shared" si="169"/>
        <v>52009.686241610732</v>
      </c>
      <c r="CQ102" s="395">
        <f t="shared" si="170"/>
        <v>53655.069164265136</v>
      </c>
      <c r="CR102" s="396">
        <f t="shared" si="171"/>
        <v>43702.276595744683</v>
      </c>
      <c r="CS102" s="395">
        <f t="shared" si="172"/>
        <v>49481.181818181816</v>
      </c>
      <c r="CT102" s="396">
        <f t="shared" si="173"/>
        <v>0</v>
      </c>
      <c r="CU102" s="395">
        <f t="shared" si="174"/>
        <v>0</v>
      </c>
      <c r="CV102" s="396">
        <f t="shared" si="175"/>
        <v>0</v>
      </c>
      <c r="CW102" s="395">
        <f t="shared" si="176"/>
        <v>0</v>
      </c>
      <c r="CX102" s="396">
        <f t="shared" si="177"/>
        <v>56092.578625195616</v>
      </c>
      <c r="CY102" s="395">
        <f t="shared" si="178"/>
        <v>57665.429856818759</v>
      </c>
      <c r="CZ102" s="394">
        <f t="shared" si="179"/>
        <v>29</v>
      </c>
      <c r="DA102" s="395">
        <f t="shared" si="180"/>
        <v>31</v>
      </c>
      <c r="DB102" s="396">
        <f t="shared" si="181"/>
        <v>42</v>
      </c>
      <c r="DC102" s="395">
        <f t="shared" si="182"/>
        <v>45</v>
      </c>
      <c r="DD102" s="396">
        <f t="shared" si="183"/>
        <v>66</v>
      </c>
      <c r="DE102" s="395">
        <f t="shared" si="184"/>
        <v>76</v>
      </c>
      <c r="DF102" s="396">
        <f t="shared" si="185"/>
        <v>10</v>
      </c>
      <c r="DG102" s="395">
        <f t="shared" si="186"/>
        <v>18</v>
      </c>
      <c r="DH102" s="396">
        <f t="shared" si="187"/>
        <v>0</v>
      </c>
      <c r="DI102" s="395">
        <f t="shared" si="188"/>
        <v>0</v>
      </c>
      <c r="DJ102" s="396">
        <f t="shared" si="189"/>
        <v>0</v>
      </c>
      <c r="DK102" s="395">
        <f t="shared" si="190"/>
        <v>0</v>
      </c>
      <c r="DL102" s="396">
        <f t="shared" si="191"/>
        <v>147</v>
      </c>
      <c r="DM102" s="395">
        <f t="shared" si="192"/>
        <v>170</v>
      </c>
      <c r="DN102" s="394">
        <f t="shared" si="193"/>
        <v>2037169</v>
      </c>
      <c r="DO102" s="395">
        <f t="shared" si="194"/>
        <v>2191370.9895470385</v>
      </c>
      <c r="DP102" s="396">
        <f t="shared" si="195"/>
        <v>2338778</v>
      </c>
      <c r="DQ102" s="395">
        <f t="shared" si="196"/>
        <v>2643305.5569007266</v>
      </c>
      <c r="DR102" s="396">
        <f t="shared" si="197"/>
        <v>3432639.2919463082</v>
      </c>
      <c r="DS102" s="395">
        <f t="shared" si="198"/>
        <v>4077785.2564841504</v>
      </c>
      <c r="DT102" s="396">
        <f t="shared" si="199"/>
        <v>437022.76595744683</v>
      </c>
      <c r="DU102" s="395">
        <f t="shared" si="200"/>
        <v>890661.27272727271</v>
      </c>
      <c r="DV102" s="396">
        <f t="shared" si="201"/>
        <v>0</v>
      </c>
      <c r="DW102" s="395">
        <f t="shared" si="202"/>
        <v>0</v>
      </c>
      <c r="DX102" s="396">
        <f t="shared" si="203"/>
        <v>0</v>
      </c>
      <c r="DY102" s="395">
        <f t="shared" si="204"/>
        <v>0</v>
      </c>
      <c r="DZ102" s="396">
        <f t="shared" si="205"/>
        <v>8245609.0579037555</v>
      </c>
      <c r="EA102" s="395">
        <f t="shared" si="206"/>
        <v>9803123.0756591894</v>
      </c>
    </row>
    <row r="103" spans="1:131">
      <c r="A103" s="437" t="s">
        <v>32</v>
      </c>
      <c r="B103" s="438" t="s">
        <v>583</v>
      </c>
      <c r="C103" s="439"/>
      <c r="D103" s="445">
        <v>138789</v>
      </c>
      <c r="E103" s="441">
        <v>4</v>
      </c>
      <c r="F103" s="393">
        <v>49</v>
      </c>
      <c r="G103" s="402">
        <v>49</v>
      </c>
      <c r="H103" s="393"/>
      <c r="I103" s="402"/>
      <c r="J103" s="393">
        <v>2</v>
      </c>
      <c r="K103" s="402">
        <v>1</v>
      </c>
      <c r="L103" s="393"/>
      <c r="M103" s="402"/>
      <c r="N103" s="393">
        <v>57</v>
      </c>
      <c r="O103" s="402">
        <v>59</v>
      </c>
      <c r="P103" s="393"/>
      <c r="Q103" s="402"/>
      <c r="R103" s="393">
        <v>1</v>
      </c>
      <c r="S103" s="402">
        <v>1</v>
      </c>
      <c r="T103" s="393"/>
      <c r="U103" s="402"/>
      <c r="V103" s="393">
        <v>80</v>
      </c>
      <c r="W103" s="402">
        <v>77</v>
      </c>
      <c r="X103" s="393"/>
      <c r="Y103" s="402"/>
      <c r="Z103" s="393">
        <v>4</v>
      </c>
      <c r="AA103" s="402">
        <v>4</v>
      </c>
      <c r="AB103" s="393"/>
      <c r="AC103" s="402"/>
      <c r="AD103" s="393">
        <v>58</v>
      </c>
      <c r="AE103" s="402">
        <v>32</v>
      </c>
      <c r="AF103" s="393"/>
      <c r="AG103" s="402"/>
      <c r="AH103" s="393">
        <v>4</v>
      </c>
      <c r="AI103" s="402">
        <v>2</v>
      </c>
      <c r="AJ103" s="393"/>
      <c r="AK103" s="402"/>
      <c r="AL103" s="393">
        <v>8</v>
      </c>
      <c r="AM103" s="402">
        <v>34</v>
      </c>
      <c r="AN103" s="393"/>
      <c r="AO103" s="402"/>
      <c r="AP103" s="393"/>
      <c r="AQ103" s="402">
        <v>6</v>
      </c>
      <c r="AR103" s="393"/>
      <c r="AS103" s="402"/>
      <c r="AT103" s="393"/>
      <c r="AU103" s="402"/>
      <c r="AV103" s="393"/>
      <c r="AW103" s="402"/>
      <c r="AX103" s="393"/>
      <c r="AY103" s="402"/>
      <c r="AZ103" s="393"/>
      <c r="BA103" s="403"/>
      <c r="BB103" s="404">
        <v>3951492</v>
      </c>
      <c r="BC103" s="402">
        <v>4050428</v>
      </c>
      <c r="BD103" s="393">
        <v>3552300</v>
      </c>
      <c r="BE103" s="402">
        <v>3715641</v>
      </c>
      <c r="BF103" s="393">
        <v>4277555</v>
      </c>
      <c r="BG103" s="402">
        <v>4348985</v>
      </c>
      <c r="BH103" s="393">
        <v>2753701</v>
      </c>
      <c r="BI103" s="402">
        <v>1534170</v>
      </c>
      <c r="BJ103" s="393">
        <v>368500</v>
      </c>
      <c r="BK103" s="402">
        <v>1946281</v>
      </c>
      <c r="BL103" s="393"/>
      <c r="BM103" s="403"/>
      <c r="BN103" s="394">
        <f t="shared" si="141"/>
        <v>463</v>
      </c>
      <c r="BO103" s="395">
        <f t="shared" si="142"/>
        <v>452</v>
      </c>
      <c r="BP103" s="396">
        <f t="shared" si="143"/>
        <v>524</v>
      </c>
      <c r="BQ103" s="395">
        <f t="shared" si="144"/>
        <v>542</v>
      </c>
      <c r="BR103" s="396">
        <f t="shared" si="145"/>
        <v>764</v>
      </c>
      <c r="BS103" s="395">
        <f t="shared" si="146"/>
        <v>737</v>
      </c>
      <c r="BT103" s="396">
        <f t="shared" si="147"/>
        <v>566</v>
      </c>
      <c r="BU103" s="395">
        <f t="shared" si="148"/>
        <v>310</v>
      </c>
      <c r="BV103" s="396">
        <f t="shared" si="149"/>
        <v>72</v>
      </c>
      <c r="BW103" s="395">
        <f t="shared" si="150"/>
        <v>372</v>
      </c>
      <c r="BX103" s="396">
        <f t="shared" si="151"/>
        <v>0</v>
      </c>
      <c r="BY103" s="395">
        <f t="shared" si="152"/>
        <v>0</v>
      </c>
      <c r="BZ103" s="394">
        <f t="shared" si="153"/>
        <v>8534.5399568034554</v>
      </c>
      <c r="CA103" s="395">
        <f t="shared" si="154"/>
        <v>8961.1238938053102</v>
      </c>
      <c r="CB103" s="396">
        <f t="shared" si="155"/>
        <v>6779.198473282443</v>
      </c>
      <c r="CC103" s="395">
        <f t="shared" si="156"/>
        <v>6855.4261992619922</v>
      </c>
      <c r="CD103" s="396">
        <f t="shared" si="157"/>
        <v>5598.8939790575914</v>
      </c>
      <c r="CE103" s="395">
        <f t="shared" si="158"/>
        <v>5900.9294436906375</v>
      </c>
      <c r="CF103" s="396">
        <f t="shared" si="159"/>
        <v>4865.1961130742047</v>
      </c>
      <c r="CG103" s="395">
        <f t="shared" si="160"/>
        <v>4948.9354838709678</v>
      </c>
      <c r="CH103" s="396">
        <f t="shared" si="161"/>
        <v>5118.0555555555557</v>
      </c>
      <c r="CI103" s="395">
        <f t="shared" si="162"/>
        <v>5231.938172043011</v>
      </c>
      <c r="CJ103" s="396">
        <f t="shared" si="163"/>
        <v>0</v>
      </c>
      <c r="CK103" s="395">
        <f t="shared" si="164"/>
        <v>0</v>
      </c>
      <c r="CL103" s="394">
        <f t="shared" si="165"/>
        <v>76810.859611231106</v>
      </c>
      <c r="CM103" s="395">
        <f t="shared" si="166"/>
        <v>80650.115044247796</v>
      </c>
      <c r="CN103" s="396">
        <f t="shared" si="167"/>
        <v>61012.786259541987</v>
      </c>
      <c r="CO103" s="395">
        <f t="shared" si="168"/>
        <v>61698.835793357932</v>
      </c>
      <c r="CP103" s="396">
        <f t="shared" si="169"/>
        <v>50390.045811518321</v>
      </c>
      <c r="CQ103" s="395">
        <f t="shared" si="170"/>
        <v>53108.364993215735</v>
      </c>
      <c r="CR103" s="396">
        <f t="shared" si="171"/>
        <v>43786.765017667843</v>
      </c>
      <c r="CS103" s="395">
        <f t="shared" si="172"/>
        <v>44540.419354838712</v>
      </c>
      <c r="CT103" s="396">
        <f t="shared" si="173"/>
        <v>46062.5</v>
      </c>
      <c r="CU103" s="395">
        <f t="shared" si="174"/>
        <v>47087.443548387098</v>
      </c>
      <c r="CV103" s="396">
        <f t="shared" si="175"/>
        <v>0</v>
      </c>
      <c r="CW103" s="395">
        <f t="shared" si="176"/>
        <v>0</v>
      </c>
      <c r="CX103" s="396">
        <f t="shared" si="177"/>
        <v>56167.82784216413</v>
      </c>
      <c r="CY103" s="395">
        <f t="shared" si="178"/>
        <v>58241.831940620155</v>
      </c>
      <c r="CZ103" s="394">
        <f t="shared" si="179"/>
        <v>51</v>
      </c>
      <c r="DA103" s="395">
        <f t="shared" si="180"/>
        <v>50</v>
      </c>
      <c r="DB103" s="396">
        <f t="shared" si="181"/>
        <v>58</v>
      </c>
      <c r="DC103" s="395">
        <f t="shared" si="182"/>
        <v>60</v>
      </c>
      <c r="DD103" s="396">
        <f t="shared" si="183"/>
        <v>84</v>
      </c>
      <c r="DE103" s="395">
        <f t="shared" si="184"/>
        <v>81</v>
      </c>
      <c r="DF103" s="396">
        <f t="shared" si="185"/>
        <v>62</v>
      </c>
      <c r="DG103" s="395">
        <f t="shared" si="186"/>
        <v>34</v>
      </c>
      <c r="DH103" s="396">
        <f t="shared" si="187"/>
        <v>8</v>
      </c>
      <c r="DI103" s="395">
        <f t="shared" si="188"/>
        <v>40</v>
      </c>
      <c r="DJ103" s="396">
        <f t="shared" si="189"/>
        <v>0</v>
      </c>
      <c r="DK103" s="395">
        <f t="shared" si="190"/>
        <v>0</v>
      </c>
      <c r="DL103" s="396">
        <f t="shared" si="191"/>
        <v>263</v>
      </c>
      <c r="DM103" s="395">
        <f t="shared" si="192"/>
        <v>265</v>
      </c>
      <c r="DN103" s="394">
        <f t="shared" si="193"/>
        <v>3917353.8401727863</v>
      </c>
      <c r="DO103" s="395">
        <f t="shared" si="194"/>
        <v>4032505.7522123898</v>
      </c>
      <c r="DP103" s="396">
        <f t="shared" si="195"/>
        <v>3538741.6030534352</v>
      </c>
      <c r="DQ103" s="395">
        <f t="shared" si="196"/>
        <v>3701930.1476014759</v>
      </c>
      <c r="DR103" s="396">
        <f t="shared" si="197"/>
        <v>4232763.8481675386</v>
      </c>
      <c r="DS103" s="395">
        <f t="shared" si="198"/>
        <v>4301777.5644504745</v>
      </c>
      <c r="DT103" s="396">
        <f t="shared" si="199"/>
        <v>2714779.4310954064</v>
      </c>
      <c r="DU103" s="395">
        <f t="shared" si="200"/>
        <v>1514374.2580645161</v>
      </c>
      <c r="DV103" s="396">
        <f t="shared" si="201"/>
        <v>368500</v>
      </c>
      <c r="DW103" s="395">
        <f t="shared" si="202"/>
        <v>1883497.7419354839</v>
      </c>
      <c r="DX103" s="396">
        <f t="shared" si="203"/>
        <v>0</v>
      </c>
      <c r="DY103" s="395">
        <f t="shared" si="204"/>
        <v>0</v>
      </c>
      <c r="DZ103" s="396">
        <f t="shared" si="205"/>
        <v>14772138.722489167</v>
      </c>
      <c r="EA103" s="395">
        <f t="shared" si="206"/>
        <v>15434085.464264341</v>
      </c>
    </row>
    <row r="104" spans="1:131">
      <c r="A104" s="437" t="s">
        <v>32</v>
      </c>
      <c r="B104" s="438" t="s">
        <v>562</v>
      </c>
      <c r="C104" s="439"/>
      <c r="D104" s="445">
        <v>139366</v>
      </c>
      <c r="E104" s="441">
        <v>4</v>
      </c>
      <c r="F104" s="393">
        <v>56</v>
      </c>
      <c r="G104" s="402">
        <v>61</v>
      </c>
      <c r="H104" s="393"/>
      <c r="I104" s="402"/>
      <c r="J104" s="393">
        <v>21</v>
      </c>
      <c r="K104" s="402">
        <v>21</v>
      </c>
      <c r="L104" s="393"/>
      <c r="M104" s="402"/>
      <c r="N104" s="393">
        <v>76</v>
      </c>
      <c r="O104" s="402">
        <v>79</v>
      </c>
      <c r="P104" s="393"/>
      <c r="Q104" s="402"/>
      <c r="R104" s="393">
        <v>13</v>
      </c>
      <c r="S104" s="402">
        <v>10</v>
      </c>
      <c r="T104" s="393"/>
      <c r="U104" s="402"/>
      <c r="V104" s="393">
        <v>82</v>
      </c>
      <c r="W104" s="402">
        <v>73</v>
      </c>
      <c r="X104" s="393"/>
      <c r="Y104" s="402"/>
      <c r="Z104" s="393">
        <v>3</v>
      </c>
      <c r="AA104" s="402">
        <v>3</v>
      </c>
      <c r="AB104" s="393"/>
      <c r="AC104" s="402"/>
      <c r="AD104" s="393">
        <v>10</v>
      </c>
      <c r="AE104" s="402">
        <v>12</v>
      </c>
      <c r="AF104" s="393"/>
      <c r="AG104" s="402"/>
      <c r="AH104" s="393"/>
      <c r="AI104" s="402">
        <v>1</v>
      </c>
      <c r="AJ104" s="393"/>
      <c r="AK104" s="402"/>
      <c r="AL104" s="393">
        <v>32</v>
      </c>
      <c r="AM104" s="402">
        <v>31</v>
      </c>
      <c r="AN104" s="393"/>
      <c r="AO104" s="402"/>
      <c r="AP104" s="393">
        <v>2</v>
      </c>
      <c r="AQ104" s="402">
        <v>2</v>
      </c>
      <c r="AR104" s="393"/>
      <c r="AS104" s="402"/>
      <c r="AT104" s="393"/>
      <c r="AU104" s="402"/>
      <c r="AV104" s="393"/>
      <c r="AW104" s="402"/>
      <c r="AX104" s="393"/>
      <c r="AY104" s="402"/>
      <c r="AZ104" s="393"/>
      <c r="BA104" s="403"/>
      <c r="BB104" s="404">
        <v>6112465</v>
      </c>
      <c r="BC104" s="402">
        <v>6514043</v>
      </c>
      <c r="BD104" s="393">
        <v>5840966</v>
      </c>
      <c r="BE104" s="402">
        <v>6040008</v>
      </c>
      <c r="BF104" s="393">
        <v>4831765</v>
      </c>
      <c r="BG104" s="402">
        <v>4250826</v>
      </c>
      <c r="BH104" s="393">
        <v>575500</v>
      </c>
      <c r="BI104" s="402">
        <v>717000</v>
      </c>
      <c r="BJ104" s="393">
        <v>1448962</v>
      </c>
      <c r="BK104" s="402">
        <v>1422299</v>
      </c>
      <c r="BL104" s="393"/>
      <c r="BM104" s="403"/>
      <c r="BN104" s="394">
        <f t="shared" si="141"/>
        <v>735</v>
      </c>
      <c r="BO104" s="395">
        <f t="shared" si="142"/>
        <v>780</v>
      </c>
      <c r="BP104" s="396">
        <f t="shared" si="143"/>
        <v>827</v>
      </c>
      <c r="BQ104" s="395">
        <f t="shared" si="144"/>
        <v>821</v>
      </c>
      <c r="BR104" s="396">
        <f t="shared" si="145"/>
        <v>771</v>
      </c>
      <c r="BS104" s="395">
        <f t="shared" si="146"/>
        <v>690</v>
      </c>
      <c r="BT104" s="396">
        <f t="shared" si="147"/>
        <v>90</v>
      </c>
      <c r="BU104" s="395">
        <f t="shared" si="148"/>
        <v>119</v>
      </c>
      <c r="BV104" s="396">
        <f t="shared" si="149"/>
        <v>310</v>
      </c>
      <c r="BW104" s="395">
        <f t="shared" si="150"/>
        <v>301</v>
      </c>
      <c r="BX104" s="396">
        <f t="shared" si="151"/>
        <v>0</v>
      </c>
      <c r="BY104" s="395">
        <f t="shared" si="152"/>
        <v>0</v>
      </c>
      <c r="BZ104" s="394">
        <f t="shared" si="153"/>
        <v>8316.2789115646265</v>
      </c>
      <c r="CA104" s="395">
        <f t="shared" si="154"/>
        <v>8351.33717948718</v>
      </c>
      <c r="CB104" s="396">
        <f t="shared" si="155"/>
        <v>7062.836759371221</v>
      </c>
      <c r="CC104" s="395">
        <f t="shared" si="156"/>
        <v>7356.8915956151031</v>
      </c>
      <c r="CD104" s="396">
        <f t="shared" si="157"/>
        <v>6266.8806744487674</v>
      </c>
      <c r="CE104" s="395">
        <f t="shared" si="158"/>
        <v>6160.6173913043476</v>
      </c>
      <c r="CF104" s="396">
        <f t="shared" si="159"/>
        <v>6394.4444444444443</v>
      </c>
      <c r="CG104" s="395">
        <f t="shared" si="160"/>
        <v>6025.2100840336134</v>
      </c>
      <c r="CH104" s="396">
        <f t="shared" si="161"/>
        <v>4674.0709677419354</v>
      </c>
      <c r="CI104" s="395">
        <f t="shared" si="162"/>
        <v>4725.2458471760801</v>
      </c>
      <c r="CJ104" s="396">
        <f t="shared" si="163"/>
        <v>0</v>
      </c>
      <c r="CK104" s="395">
        <f t="shared" si="164"/>
        <v>0</v>
      </c>
      <c r="CL104" s="394">
        <f t="shared" si="165"/>
        <v>74846.510204081642</v>
      </c>
      <c r="CM104" s="395">
        <f t="shared" si="166"/>
        <v>75162.034615384619</v>
      </c>
      <c r="CN104" s="396">
        <f t="shared" si="167"/>
        <v>63565.530834340985</v>
      </c>
      <c r="CO104" s="395">
        <f t="shared" si="168"/>
        <v>66212.024360535928</v>
      </c>
      <c r="CP104" s="396">
        <f t="shared" si="169"/>
        <v>56401.926070038906</v>
      </c>
      <c r="CQ104" s="395">
        <f t="shared" si="170"/>
        <v>55445.556521739127</v>
      </c>
      <c r="CR104" s="396">
        <f t="shared" si="171"/>
        <v>57550</v>
      </c>
      <c r="CS104" s="395">
        <f t="shared" si="172"/>
        <v>54226.89075630252</v>
      </c>
      <c r="CT104" s="396">
        <f t="shared" si="173"/>
        <v>42066.63870967742</v>
      </c>
      <c r="CU104" s="395">
        <f t="shared" si="174"/>
        <v>42527.212624584718</v>
      </c>
      <c r="CV104" s="396">
        <f t="shared" si="175"/>
        <v>0</v>
      </c>
      <c r="CW104" s="395">
        <f t="shared" si="176"/>
        <v>0</v>
      </c>
      <c r="CX104" s="396">
        <f t="shared" si="177"/>
        <v>61764.213430688047</v>
      </c>
      <c r="CY104" s="395">
        <f t="shared" si="178"/>
        <v>62724.801701858829</v>
      </c>
      <c r="CZ104" s="394">
        <f t="shared" si="179"/>
        <v>77</v>
      </c>
      <c r="DA104" s="395">
        <f t="shared" si="180"/>
        <v>82</v>
      </c>
      <c r="DB104" s="396">
        <f t="shared" si="181"/>
        <v>89</v>
      </c>
      <c r="DC104" s="395">
        <f t="shared" si="182"/>
        <v>89</v>
      </c>
      <c r="DD104" s="396">
        <f t="shared" si="183"/>
        <v>85</v>
      </c>
      <c r="DE104" s="395">
        <f t="shared" si="184"/>
        <v>76</v>
      </c>
      <c r="DF104" s="396">
        <f t="shared" si="185"/>
        <v>10</v>
      </c>
      <c r="DG104" s="395">
        <f t="shared" si="186"/>
        <v>13</v>
      </c>
      <c r="DH104" s="396">
        <f t="shared" si="187"/>
        <v>34</v>
      </c>
      <c r="DI104" s="395">
        <f t="shared" si="188"/>
        <v>33</v>
      </c>
      <c r="DJ104" s="396">
        <f t="shared" si="189"/>
        <v>0</v>
      </c>
      <c r="DK104" s="395">
        <f t="shared" si="190"/>
        <v>0</v>
      </c>
      <c r="DL104" s="396">
        <f t="shared" si="191"/>
        <v>295</v>
      </c>
      <c r="DM104" s="395">
        <f t="shared" si="192"/>
        <v>293</v>
      </c>
      <c r="DN104" s="394">
        <f t="shared" si="193"/>
        <v>5763181.2857142864</v>
      </c>
      <c r="DO104" s="395">
        <f t="shared" si="194"/>
        <v>6163286.8384615388</v>
      </c>
      <c r="DP104" s="396">
        <f t="shared" si="195"/>
        <v>5657332.2442563474</v>
      </c>
      <c r="DQ104" s="395">
        <f t="shared" si="196"/>
        <v>5892870.1680876976</v>
      </c>
      <c r="DR104" s="396">
        <f t="shared" si="197"/>
        <v>4794163.7159533072</v>
      </c>
      <c r="DS104" s="395">
        <f t="shared" si="198"/>
        <v>4213862.2956521735</v>
      </c>
      <c r="DT104" s="396">
        <f t="shared" si="199"/>
        <v>575500</v>
      </c>
      <c r="DU104" s="395">
        <f t="shared" si="200"/>
        <v>704949.57983193279</v>
      </c>
      <c r="DV104" s="396">
        <f t="shared" si="201"/>
        <v>1430265.7161290322</v>
      </c>
      <c r="DW104" s="395">
        <f t="shared" si="202"/>
        <v>1403398.0166112958</v>
      </c>
      <c r="DX104" s="396">
        <f t="shared" si="203"/>
        <v>0</v>
      </c>
      <c r="DY104" s="395">
        <f t="shared" si="204"/>
        <v>0</v>
      </c>
      <c r="DZ104" s="396">
        <f t="shared" si="205"/>
        <v>18220442.962052975</v>
      </c>
      <c r="EA104" s="395">
        <f t="shared" si="206"/>
        <v>18378366.898644637</v>
      </c>
    </row>
    <row r="105" spans="1:131">
      <c r="A105" s="437" t="s">
        <v>32</v>
      </c>
      <c r="B105" s="438" t="s">
        <v>563</v>
      </c>
      <c r="C105" s="439"/>
      <c r="D105" s="445">
        <v>139861</v>
      </c>
      <c r="E105" s="441">
        <v>4</v>
      </c>
      <c r="F105" s="393">
        <v>74</v>
      </c>
      <c r="G105" s="402">
        <v>82</v>
      </c>
      <c r="H105" s="393"/>
      <c r="I105" s="402"/>
      <c r="J105" s="393">
        <v>9</v>
      </c>
      <c r="K105" s="402">
        <v>11</v>
      </c>
      <c r="L105" s="393"/>
      <c r="M105" s="402"/>
      <c r="N105" s="393">
        <v>59</v>
      </c>
      <c r="O105" s="402">
        <v>73</v>
      </c>
      <c r="P105" s="393"/>
      <c r="Q105" s="402"/>
      <c r="R105" s="393">
        <v>7</v>
      </c>
      <c r="S105" s="402">
        <v>10</v>
      </c>
      <c r="T105" s="393"/>
      <c r="U105" s="402"/>
      <c r="V105" s="393">
        <v>112</v>
      </c>
      <c r="W105" s="402">
        <v>83</v>
      </c>
      <c r="X105" s="393"/>
      <c r="Y105" s="402"/>
      <c r="Z105" s="393">
        <v>5</v>
      </c>
      <c r="AA105" s="402">
        <v>6</v>
      </c>
      <c r="AB105" s="393"/>
      <c r="AC105" s="402"/>
      <c r="AD105" s="393">
        <v>10</v>
      </c>
      <c r="AE105" s="402">
        <v>8</v>
      </c>
      <c r="AF105" s="393"/>
      <c r="AG105" s="402"/>
      <c r="AH105" s="393"/>
      <c r="AI105" s="402">
        <v>3</v>
      </c>
      <c r="AJ105" s="393"/>
      <c r="AK105" s="402"/>
      <c r="AL105" s="393">
        <v>32</v>
      </c>
      <c r="AM105" s="402">
        <v>43</v>
      </c>
      <c r="AN105" s="393"/>
      <c r="AO105" s="402"/>
      <c r="AP105" s="393">
        <v>2</v>
      </c>
      <c r="AQ105" s="402">
        <v>1</v>
      </c>
      <c r="AR105" s="393"/>
      <c r="AS105" s="402"/>
      <c r="AT105" s="393"/>
      <c r="AU105" s="402"/>
      <c r="AV105" s="393"/>
      <c r="AW105" s="402"/>
      <c r="AX105" s="393"/>
      <c r="AY105" s="402"/>
      <c r="AZ105" s="393"/>
      <c r="BA105" s="403"/>
      <c r="BB105" s="404">
        <v>6660539</v>
      </c>
      <c r="BC105" s="402">
        <v>7577282</v>
      </c>
      <c r="BD105" s="393">
        <v>4589697</v>
      </c>
      <c r="BE105" s="402">
        <v>5701807</v>
      </c>
      <c r="BF105" s="393">
        <v>6720390</v>
      </c>
      <c r="BG105" s="402">
        <v>5126756</v>
      </c>
      <c r="BH105" s="393">
        <v>436500</v>
      </c>
      <c r="BI105" s="402">
        <v>469693</v>
      </c>
      <c r="BJ105" s="393">
        <v>1583402</v>
      </c>
      <c r="BK105" s="402">
        <v>2039372</v>
      </c>
      <c r="BL105" s="393"/>
      <c r="BM105" s="403"/>
      <c r="BN105" s="394">
        <f t="shared" si="141"/>
        <v>765</v>
      </c>
      <c r="BO105" s="395">
        <f t="shared" si="142"/>
        <v>859</v>
      </c>
      <c r="BP105" s="396">
        <f t="shared" si="143"/>
        <v>608</v>
      </c>
      <c r="BQ105" s="395">
        <f t="shared" si="144"/>
        <v>767</v>
      </c>
      <c r="BR105" s="396">
        <f t="shared" si="145"/>
        <v>1063</v>
      </c>
      <c r="BS105" s="395">
        <f t="shared" si="146"/>
        <v>813</v>
      </c>
      <c r="BT105" s="396">
        <f t="shared" si="147"/>
        <v>90</v>
      </c>
      <c r="BU105" s="395">
        <f t="shared" si="148"/>
        <v>105</v>
      </c>
      <c r="BV105" s="396">
        <f t="shared" si="149"/>
        <v>310</v>
      </c>
      <c r="BW105" s="395">
        <f t="shared" si="150"/>
        <v>398</v>
      </c>
      <c r="BX105" s="396">
        <f t="shared" si="151"/>
        <v>0</v>
      </c>
      <c r="BY105" s="395">
        <f t="shared" si="152"/>
        <v>0</v>
      </c>
      <c r="BZ105" s="394">
        <f t="shared" si="153"/>
        <v>8706.5869281045743</v>
      </c>
      <c r="CA105" s="395">
        <f t="shared" si="154"/>
        <v>8821.0500582072182</v>
      </c>
      <c r="CB105" s="396">
        <f t="shared" si="155"/>
        <v>7548.84375</v>
      </c>
      <c r="CC105" s="395">
        <f t="shared" si="156"/>
        <v>7433.907431551499</v>
      </c>
      <c r="CD105" s="396">
        <f t="shared" si="157"/>
        <v>6322.097836312324</v>
      </c>
      <c r="CE105" s="395">
        <f t="shared" si="158"/>
        <v>6305.9729397293977</v>
      </c>
      <c r="CF105" s="396">
        <f t="shared" si="159"/>
        <v>4850</v>
      </c>
      <c r="CG105" s="395">
        <f t="shared" si="160"/>
        <v>4473.2666666666664</v>
      </c>
      <c r="CH105" s="396">
        <f t="shared" si="161"/>
        <v>5107.7483870967744</v>
      </c>
      <c r="CI105" s="395">
        <f t="shared" si="162"/>
        <v>5124.0502512562816</v>
      </c>
      <c r="CJ105" s="396">
        <f t="shared" si="163"/>
        <v>0</v>
      </c>
      <c r="CK105" s="395">
        <f t="shared" si="164"/>
        <v>0</v>
      </c>
      <c r="CL105" s="394">
        <f t="shared" si="165"/>
        <v>78359.282352941169</v>
      </c>
      <c r="CM105" s="395">
        <f t="shared" si="166"/>
        <v>79389.450523864958</v>
      </c>
      <c r="CN105" s="396">
        <f t="shared" si="167"/>
        <v>67939.59375</v>
      </c>
      <c r="CO105" s="395">
        <f t="shared" si="168"/>
        <v>66905.166883963495</v>
      </c>
      <c r="CP105" s="396">
        <f t="shared" si="169"/>
        <v>56898.880526810914</v>
      </c>
      <c r="CQ105" s="395">
        <f t="shared" si="170"/>
        <v>56753.756457564581</v>
      </c>
      <c r="CR105" s="396">
        <f t="shared" si="171"/>
        <v>43650</v>
      </c>
      <c r="CS105" s="395">
        <f t="shared" si="172"/>
        <v>40259.399999999994</v>
      </c>
      <c r="CT105" s="396">
        <f t="shared" si="173"/>
        <v>45969.735483870973</v>
      </c>
      <c r="CU105" s="395">
        <f t="shared" si="174"/>
        <v>46116.452261306535</v>
      </c>
      <c r="CV105" s="396">
        <f t="shared" si="175"/>
        <v>0</v>
      </c>
      <c r="CW105" s="395">
        <f t="shared" si="176"/>
        <v>0</v>
      </c>
      <c r="CX105" s="396">
        <f t="shared" si="177"/>
        <v>63369.269841556801</v>
      </c>
      <c r="CY105" s="395">
        <f t="shared" si="178"/>
        <v>63935.654294716078</v>
      </c>
      <c r="CZ105" s="394">
        <f t="shared" si="179"/>
        <v>83</v>
      </c>
      <c r="DA105" s="395">
        <f t="shared" si="180"/>
        <v>93</v>
      </c>
      <c r="DB105" s="396">
        <f t="shared" si="181"/>
        <v>66</v>
      </c>
      <c r="DC105" s="395">
        <f t="shared" si="182"/>
        <v>83</v>
      </c>
      <c r="DD105" s="396">
        <f t="shared" si="183"/>
        <v>117</v>
      </c>
      <c r="DE105" s="395">
        <f t="shared" si="184"/>
        <v>89</v>
      </c>
      <c r="DF105" s="396">
        <f t="shared" si="185"/>
        <v>10</v>
      </c>
      <c r="DG105" s="395">
        <f t="shared" si="186"/>
        <v>11</v>
      </c>
      <c r="DH105" s="396">
        <f t="shared" si="187"/>
        <v>34</v>
      </c>
      <c r="DI105" s="395">
        <f t="shared" si="188"/>
        <v>44</v>
      </c>
      <c r="DJ105" s="396">
        <f t="shared" si="189"/>
        <v>0</v>
      </c>
      <c r="DK105" s="395">
        <f t="shared" si="190"/>
        <v>0</v>
      </c>
      <c r="DL105" s="396">
        <f t="shared" si="191"/>
        <v>310</v>
      </c>
      <c r="DM105" s="395">
        <f t="shared" si="192"/>
        <v>320</v>
      </c>
      <c r="DN105" s="394">
        <f t="shared" si="193"/>
        <v>6503820.4352941168</v>
      </c>
      <c r="DO105" s="395">
        <f t="shared" si="194"/>
        <v>7383218.8987194411</v>
      </c>
      <c r="DP105" s="396">
        <f t="shared" si="195"/>
        <v>4484013.1875</v>
      </c>
      <c r="DQ105" s="395">
        <f t="shared" si="196"/>
        <v>5553128.8513689702</v>
      </c>
      <c r="DR105" s="396">
        <f t="shared" si="197"/>
        <v>6657169.0216368772</v>
      </c>
      <c r="DS105" s="395">
        <f t="shared" si="198"/>
        <v>5051084.3247232474</v>
      </c>
      <c r="DT105" s="396">
        <f t="shared" si="199"/>
        <v>436500</v>
      </c>
      <c r="DU105" s="395">
        <f t="shared" si="200"/>
        <v>442853.39999999991</v>
      </c>
      <c r="DV105" s="396">
        <f t="shared" si="201"/>
        <v>1562971.006451613</v>
      </c>
      <c r="DW105" s="395">
        <f t="shared" si="202"/>
        <v>2029123.8994974876</v>
      </c>
      <c r="DX105" s="396">
        <f t="shared" si="203"/>
        <v>0</v>
      </c>
      <c r="DY105" s="395">
        <f t="shared" si="204"/>
        <v>0</v>
      </c>
      <c r="DZ105" s="396">
        <f t="shared" si="205"/>
        <v>19644473.650882609</v>
      </c>
      <c r="EA105" s="395">
        <f t="shared" si="206"/>
        <v>20459409.374309145</v>
      </c>
    </row>
    <row r="106" spans="1:131">
      <c r="A106" s="437" t="s">
        <v>32</v>
      </c>
      <c r="B106" s="450" t="s">
        <v>564</v>
      </c>
      <c r="C106" s="439"/>
      <c r="D106" s="445">
        <v>482149</v>
      </c>
      <c r="E106" s="441">
        <v>4</v>
      </c>
      <c r="F106" s="393">
        <v>44</v>
      </c>
      <c r="G106" s="402">
        <v>46</v>
      </c>
      <c r="H106" s="393"/>
      <c r="I106" s="402"/>
      <c r="J106" s="393">
        <v>19</v>
      </c>
      <c r="K106" s="402">
        <v>17</v>
      </c>
      <c r="L106" s="393"/>
      <c r="M106" s="402"/>
      <c r="N106" s="393">
        <v>55</v>
      </c>
      <c r="O106" s="402">
        <v>54</v>
      </c>
      <c r="P106" s="393"/>
      <c r="Q106" s="402"/>
      <c r="R106" s="393">
        <v>51</v>
      </c>
      <c r="S106" s="402">
        <v>48</v>
      </c>
      <c r="T106" s="393"/>
      <c r="U106" s="402"/>
      <c r="V106" s="393">
        <v>56</v>
      </c>
      <c r="W106" s="402">
        <v>88</v>
      </c>
      <c r="X106" s="393"/>
      <c r="Y106" s="402"/>
      <c r="Z106" s="393">
        <v>80</v>
      </c>
      <c r="AA106" s="402">
        <v>85</v>
      </c>
      <c r="AB106" s="393"/>
      <c r="AC106" s="402"/>
      <c r="AD106" s="393">
        <v>20</v>
      </c>
      <c r="AE106" s="402">
        <v>10</v>
      </c>
      <c r="AF106" s="393"/>
      <c r="AG106" s="402"/>
      <c r="AH106" s="393">
        <v>13</v>
      </c>
      <c r="AI106" s="402">
        <v>15</v>
      </c>
      <c r="AJ106" s="393"/>
      <c r="AK106" s="402"/>
      <c r="AL106" s="393">
        <v>16</v>
      </c>
      <c r="AM106" s="402">
        <v>29</v>
      </c>
      <c r="AN106" s="393"/>
      <c r="AO106" s="402"/>
      <c r="AP106" s="393">
        <v>2</v>
      </c>
      <c r="AQ106" s="402"/>
      <c r="AR106" s="393"/>
      <c r="AS106" s="402"/>
      <c r="AT106" s="393"/>
      <c r="AU106" s="402"/>
      <c r="AV106" s="393"/>
      <c r="AW106" s="402"/>
      <c r="AX106" s="393"/>
      <c r="AY106" s="402"/>
      <c r="AZ106" s="393"/>
      <c r="BA106" s="403"/>
      <c r="BB106" s="404">
        <v>5990388</v>
      </c>
      <c r="BC106" s="402">
        <v>6011536</v>
      </c>
      <c r="BD106" s="393">
        <v>9274675</v>
      </c>
      <c r="BE106" s="402">
        <v>8860867</v>
      </c>
      <c r="BF106" s="393">
        <v>11231276</v>
      </c>
      <c r="BG106" s="402">
        <v>13948210</v>
      </c>
      <c r="BH106" s="393">
        <v>2010380</v>
      </c>
      <c r="BI106" s="402">
        <v>1855923</v>
      </c>
      <c r="BJ106" s="393">
        <v>856125</v>
      </c>
      <c r="BK106" s="402">
        <v>1278707</v>
      </c>
      <c r="BL106" s="393"/>
      <c r="BM106" s="403"/>
      <c r="BN106" s="394">
        <f t="shared" si="141"/>
        <v>605</v>
      </c>
      <c r="BO106" s="395">
        <f t="shared" si="142"/>
        <v>601</v>
      </c>
      <c r="BP106" s="396">
        <f t="shared" si="143"/>
        <v>1056</v>
      </c>
      <c r="BQ106" s="395">
        <f t="shared" si="144"/>
        <v>1014</v>
      </c>
      <c r="BR106" s="396">
        <f t="shared" si="145"/>
        <v>1384</v>
      </c>
      <c r="BS106" s="395">
        <f t="shared" si="146"/>
        <v>1727</v>
      </c>
      <c r="BT106" s="396">
        <f t="shared" si="147"/>
        <v>323</v>
      </c>
      <c r="BU106" s="395">
        <f t="shared" si="148"/>
        <v>255</v>
      </c>
      <c r="BV106" s="396">
        <f t="shared" si="149"/>
        <v>166</v>
      </c>
      <c r="BW106" s="395">
        <f t="shared" si="150"/>
        <v>261</v>
      </c>
      <c r="BX106" s="396">
        <f t="shared" si="151"/>
        <v>0</v>
      </c>
      <c r="BY106" s="395">
        <f t="shared" si="152"/>
        <v>0</v>
      </c>
      <c r="BZ106" s="394">
        <f t="shared" si="153"/>
        <v>9901.467768595041</v>
      </c>
      <c r="CA106" s="395">
        <f t="shared" si="154"/>
        <v>10002.555740432612</v>
      </c>
      <c r="CB106" s="396">
        <f t="shared" si="155"/>
        <v>8782.836174242424</v>
      </c>
      <c r="CC106" s="395">
        <f t="shared" si="156"/>
        <v>8738.5276134122287</v>
      </c>
      <c r="CD106" s="396">
        <f t="shared" si="157"/>
        <v>8115.0838150289019</v>
      </c>
      <c r="CE106" s="395">
        <f t="shared" si="158"/>
        <v>8076.5547191661844</v>
      </c>
      <c r="CF106" s="396">
        <f t="shared" si="159"/>
        <v>6224.0866873065015</v>
      </c>
      <c r="CG106" s="395">
        <f t="shared" si="160"/>
        <v>7278.1294117647058</v>
      </c>
      <c r="CH106" s="396">
        <f t="shared" si="161"/>
        <v>5157.3795180722891</v>
      </c>
      <c r="CI106" s="395">
        <f t="shared" si="162"/>
        <v>4899.2605363984676</v>
      </c>
      <c r="CJ106" s="396">
        <f t="shared" si="163"/>
        <v>0</v>
      </c>
      <c r="CK106" s="395">
        <f t="shared" si="164"/>
        <v>0</v>
      </c>
      <c r="CL106" s="394">
        <f t="shared" si="165"/>
        <v>89113.209917355372</v>
      </c>
      <c r="CM106" s="395">
        <f t="shared" si="166"/>
        <v>90023.001663893505</v>
      </c>
      <c r="CN106" s="396">
        <f t="shared" si="167"/>
        <v>79045.525568181823</v>
      </c>
      <c r="CO106" s="395">
        <f t="shared" si="168"/>
        <v>78646.748520710054</v>
      </c>
      <c r="CP106" s="396">
        <f t="shared" si="169"/>
        <v>73035.754335260121</v>
      </c>
      <c r="CQ106" s="395">
        <f t="shared" si="170"/>
        <v>72688.992472495665</v>
      </c>
      <c r="CR106" s="396">
        <f t="shared" si="171"/>
        <v>56016.780185758515</v>
      </c>
      <c r="CS106" s="395">
        <f t="shared" si="172"/>
        <v>65503.164705882351</v>
      </c>
      <c r="CT106" s="396">
        <f t="shared" si="173"/>
        <v>46416.415662650601</v>
      </c>
      <c r="CU106" s="395">
        <f t="shared" si="174"/>
        <v>44093.34482758621</v>
      </c>
      <c r="CV106" s="396">
        <f t="shared" si="175"/>
        <v>0</v>
      </c>
      <c r="CW106" s="395">
        <f t="shared" si="176"/>
        <v>0</v>
      </c>
      <c r="CX106" s="396">
        <f t="shared" si="177"/>
        <v>74746.825147960059</v>
      </c>
      <c r="CY106" s="395">
        <f t="shared" si="178"/>
        <v>74451.273646241141</v>
      </c>
      <c r="CZ106" s="394">
        <f t="shared" si="179"/>
        <v>63</v>
      </c>
      <c r="DA106" s="395">
        <f t="shared" si="180"/>
        <v>63</v>
      </c>
      <c r="DB106" s="396">
        <f t="shared" si="181"/>
        <v>106</v>
      </c>
      <c r="DC106" s="395">
        <f t="shared" si="182"/>
        <v>102</v>
      </c>
      <c r="DD106" s="396">
        <f t="shared" si="183"/>
        <v>136</v>
      </c>
      <c r="DE106" s="395">
        <f t="shared" si="184"/>
        <v>173</v>
      </c>
      <c r="DF106" s="396">
        <f t="shared" si="185"/>
        <v>33</v>
      </c>
      <c r="DG106" s="395">
        <f t="shared" si="186"/>
        <v>25</v>
      </c>
      <c r="DH106" s="396">
        <f t="shared" si="187"/>
        <v>18</v>
      </c>
      <c r="DI106" s="395">
        <f t="shared" si="188"/>
        <v>29</v>
      </c>
      <c r="DJ106" s="396">
        <f t="shared" si="189"/>
        <v>0</v>
      </c>
      <c r="DK106" s="395">
        <f t="shared" si="190"/>
        <v>0</v>
      </c>
      <c r="DL106" s="396">
        <f t="shared" si="191"/>
        <v>356</v>
      </c>
      <c r="DM106" s="395">
        <f t="shared" si="192"/>
        <v>392</v>
      </c>
      <c r="DN106" s="394">
        <f t="shared" si="193"/>
        <v>5614132.2247933885</v>
      </c>
      <c r="DO106" s="395">
        <f t="shared" si="194"/>
        <v>5671449.1048252909</v>
      </c>
      <c r="DP106" s="396">
        <f t="shared" si="195"/>
        <v>8378825.7102272734</v>
      </c>
      <c r="DQ106" s="395">
        <f t="shared" si="196"/>
        <v>8021968.3491124259</v>
      </c>
      <c r="DR106" s="396">
        <f t="shared" si="197"/>
        <v>9932862.5895953756</v>
      </c>
      <c r="DS106" s="395">
        <f t="shared" si="198"/>
        <v>12575195.697741751</v>
      </c>
      <c r="DT106" s="396">
        <f t="shared" si="199"/>
        <v>1848553.7461300311</v>
      </c>
      <c r="DU106" s="395">
        <f t="shared" si="200"/>
        <v>1637579.1176470588</v>
      </c>
      <c r="DV106" s="396">
        <f t="shared" si="201"/>
        <v>835495.48192771082</v>
      </c>
      <c r="DW106" s="395">
        <f t="shared" si="202"/>
        <v>1278707</v>
      </c>
      <c r="DX106" s="396">
        <f t="shared" si="203"/>
        <v>0</v>
      </c>
      <c r="DY106" s="395">
        <f t="shared" si="204"/>
        <v>0</v>
      </c>
      <c r="DZ106" s="396">
        <f t="shared" si="205"/>
        <v>26609869.752673782</v>
      </c>
      <c r="EA106" s="395">
        <f t="shared" si="206"/>
        <v>29184899.269326527</v>
      </c>
    </row>
    <row r="107" spans="1:131">
      <c r="A107" s="437" t="s">
        <v>32</v>
      </c>
      <c r="B107" s="450" t="s">
        <v>565</v>
      </c>
      <c r="C107" s="439"/>
      <c r="D107" s="446">
        <v>482680</v>
      </c>
      <c r="E107" s="441">
        <v>4</v>
      </c>
      <c r="F107" s="393">
        <v>79</v>
      </c>
      <c r="G107" s="402">
        <v>79</v>
      </c>
      <c r="H107" s="393"/>
      <c r="I107" s="402"/>
      <c r="J107" s="393">
        <v>7</v>
      </c>
      <c r="K107" s="402">
        <v>7</v>
      </c>
      <c r="L107" s="393"/>
      <c r="M107" s="402"/>
      <c r="N107" s="393">
        <v>110</v>
      </c>
      <c r="O107" s="402">
        <v>105</v>
      </c>
      <c r="P107" s="393"/>
      <c r="Q107" s="402"/>
      <c r="R107" s="393">
        <v>9</v>
      </c>
      <c r="S107" s="402">
        <v>14</v>
      </c>
      <c r="T107" s="393"/>
      <c r="U107" s="402"/>
      <c r="V107" s="393">
        <v>149</v>
      </c>
      <c r="W107" s="402">
        <v>164</v>
      </c>
      <c r="X107" s="393"/>
      <c r="Y107" s="402"/>
      <c r="Z107" s="393">
        <v>7</v>
      </c>
      <c r="AA107" s="402">
        <v>3</v>
      </c>
      <c r="AB107" s="393"/>
      <c r="AC107" s="402"/>
      <c r="AD107" s="393">
        <v>9</v>
      </c>
      <c r="AE107" s="402">
        <v>1</v>
      </c>
      <c r="AF107" s="393"/>
      <c r="AG107" s="402"/>
      <c r="AH107" s="393"/>
      <c r="AI107" s="402">
        <v>3</v>
      </c>
      <c r="AJ107" s="393"/>
      <c r="AK107" s="402"/>
      <c r="AL107" s="393">
        <v>75</v>
      </c>
      <c r="AM107" s="402">
        <v>131</v>
      </c>
      <c r="AN107" s="393"/>
      <c r="AO107" s="402"/>
      <c r="AP107" s="393">
        <v>1</v>
      </c>
      <c r="AQ107" s="402">
        <v>3</v>
      </c>
      <c r="AR107" s="393"/>
      <c r="AS107" s="402"/>
      <c r="AT107" s="393"/>
      <c r="AU107" s="402"/>
      <c r="AV107" s="393"/>
      <c r="AW107" s="402"/>
      <c r="AX107" s="393"/>
      <c r="AY107" s="402"/>
      <c r="AZ107" s="393"/>
      <c r="BA107" s="403"/>
      <c r="BB107" s="404">
        <v>6281824</v>
      </c>
      <c r="BC107" s="402">
        <v>6505367</v>
      </c>
      <c r="BD107" s="393">
        <v>7183286</v>
      </c>
      <c r="BE107" s="402">
        <v>7632108</v>
      </c>
      <c r="BF107" s="393">
        <v>7683813</v>
      </c>
      <c r="BG107" s="402">
        <v>8838372</v>
      </c>
      <c r="BH107" s="393">
        <v>370963</v>
      </c>
      <c r="BI107" s="402">
        <v>199209</v>
      </c>
      <c r="BJ107" s="393">
        <v>3236936</v>
      </c>
      <c r="BK107" s="402">
        <v>5547251</v>
      </c>
      <c r="BL107" s="393"/>
      <c r="BM107" s="403"/>
      <c r="BN107" s="394">
        <f t="shared" si="141"/>
        <v>788</v>
      </c>
      <c r="BO107" s="395">
        <f t="shared" si="142"/>
        <v>788</v>
      </c>
      <c r="BP107" s="396">
        <f t="shared" si="143"/>
        <v>1089</v>
      </c>
      <c r="BQ107" s="395">
        <f t="shared" si="144"/>
        <v>1099</v>
      </c>
      <c r="BR107" s="396">
        <f t="shared" si="145"/>
        <v>1418</v>
      </c>
      <c r="BS107" s="395">
        <f t="shared" si="146"/>
        <v>1509</v>
      </c>
      <c r="BT107" s="396">
        <f t="shared" si="147"/>
        <v>81</v>
      </c>
      <c r="BU107" s="395">
        <f t="shared" si="148"/>
        <v>42</v>
      </c>
      <c r="BV107" s="396">
        <f t="shared" si="149"/>
        <v>686</v>
      </c>
      <c r="BW107" s="395">
        <f t="shared" si="150"/>
        <v>1212</v>
      </c>
      <c r="BX107" s="396">
        <f t="shared" si="151"/>
        <v>0</v>
      </c>
      <c r="BY107" s="395">
        <f t="shared" si="152"/>
        <v>0</v>
      </c>
      <c r="BZ107" s="394">
        <f t="shared" si="153"/>
        <v>7971.8578680203045</v>
      </c>
      <c r="CA107" s="395">
        <f t="shared" si="154"/>
        <v>8255.5418781725893</v>
      </c>
      <c r="CB107" s="396">
        <f t="shared" si="155"/>
        <v>6596.2222222222226</v>
      </c>
      <c r="CC107" s="395">
        <f t="shared" si="156"/>
        <v>6944.5932666060053</v>
      </c>
      <c r="CD107" s="396">
        <f t="shared" si="157"/>
        <v>5418.7679830747529</v>
      </c>
      <c r="CE107" s="395">
        <f t="shared" si="158"/>
        <v>5857.1053677932405</v>
      </c>
      <c r="CF107" s="396">
        <f t="shared" si="159"/>
        <v>4579.7901234567898</v>
      </c>
      <c r="CG107" s="395">
        <f t="shared" si="160"/>
        <v>4743.0714285714284</v>
      </c>
      <c r="CH107" s="396">
        <f t="shared" si="161"/>
        <v>4718.565597667638</v>
      </c>
      <c r="CI107" s="395">
        <f t="shared" si="162"/>
        <v>4576.9397689768975</v>
      </c>
      <c r="CJ107" s="396">
        <f t="shared" si="163"/>
        <v>0</v>
      </c>
      <c r="CK107" s="395">
        <f t="shared" si="164"/>
        <v>0</v>
      </c>
      <c r="CL107" s="394">
        <f t="shared" si="165"/>
        <v>71746.720812182743</v>
      </c>
      <c r="CM107" s="395">
        <f t="shared" si="166"/>
        <v>74299.876903553304</v>
      </c>
      <c r="CN107" s="396">
        <f t="shared" si="167"/>
        <v>59366</v>
      </c>
      <c r="CO107" s="395">
        <f t="shared" si="168"/>
        <v>62501.339399454046</v>
      </c>
      <c r="CP107" s="396">
        <f t="shared" si="169"/>
        <v>48768.911847672774</v>
      </c>
      <c r="CQ107" s="395">
        <f t="shared" si="170"/>
        <v>52713.948310139167</v>
      </c>
      <c r="CR107" s="396">
        <f t="shared" si="171"/>
        <v>41218.111111111109</v>
      </c>
      <c r="CS107" s="395">
        <f t="shared" si="172"/>
        <v>42687.642857142855</v>
      </c>
      <c r="CT107" s="396">
        <f t="shared" si="173"/>
        <v>42467.09037900874</v>
      </c>
      <c r="CU107" s="395">
        <f t="shared" si="174"/>
        <v>41192.457920792076</v>
      </c>
      <c r="CV107" s="396">
        <f t="shared" si="175"/>
        <v>0</v>
      </c>
      <c r="CW107" s="395">
        <f t="shared" si="176"/>
        <v>0</v>
      </c>
      <c r="CX107" s="396">
        <f t="shared" si="177"/>
        <v>54800.861226209257</v>
      </c>
      <c r="CY107" s="395">
        <f t="shared" si="178"/>
        <v>55531.800201663857</v>
      </c>
      <c r="CZ107" s="394">
        <f t="shared" si="179"/>
        <v>86</v>
      </c>
      <c r="DA107" s="395">
        <f t="shared" si="180"/>
        <v>86</v>
      </c>
      <c r="DB107" s="396">
        <f t="shared" si="181"/>
        <v>119</v>
      </c>
      <c r="DC107" s="395">
        <f t="shared" si="182"/>
        <v>119</v>
      </c>
      <c r="DD107" s="396">
        <f t="shared" si="183"/>
        <v>156</v>
      </c>
      <c r="DE107" s="395">
        <f t="shared" si="184"/>
        <v>167</v>
      </c>
      <c r="DF107" s="396">
        <f t="shared" si="185"/>
        <v>9</v>
      </c>
      <c r="DG107" s="395">
        <f t="shared" si="186"/>
        <v>4</v>
      </c>
      <c r="DH107" s="396">
        <f t="shared" si="187"/>
        <v>76</v>
      </c>
      <c r="DI107" s="395">
        <f t="shared" si="188"/>
        <v>134</v>
      </c>
      <c r="DJ107" s="396">
        <f t="shared" si="189"/>
        <v>0</v>
      </c>
      <c r="DK107" s="395">
        <f t="shared" si="190"/>
        <v>0</v>
      </c>
      <c r="DL107" s="396">
        <f t="shared" si="191"/>
        <v>446</v>
      </c>
      <c r="DM107" s="395">
        <f t="shared" si="192"/>
        <v>510</v>
      </c>
      <c r="DN107" s="394">
        <f t="shared" si="193"/>
        <v>6170217.9898477159</v>
      </c>
      <c r="DO107" s="395">
        <f t="shared" si="194"/>
        <v>6389789.4137055846</v>
      </c>
      <c r="DP107" s="396">
        <f t="shared" si="195"/>
        <v>7064554</v>
      </c>
      <c r="DQ107" s="395">
        <f t="shared" si="196"/>
        <v>7437659.3885350311</v>
      </c>
      <c r="DR107" s="396">
        <f t="shared" si="197"/>
        <v>7607950.2482369523</v>
      </c>
      <c r="DS107" s="395">
        <f t="shared" si="198"/>
        <v>8803229.3677932415</v>
      </c>
      <c r="DT107" s="396">
        <f t="shared" si="199"/>
        <v>370963</v>
      </c>
      <c r="DU107" s="395">
        <f t="shared" si="200"/>
        <v>170750.57142857142</v>
      </c>
      <c r="DV107" s="396">
        <f t="shared" si="201"/>
        <v>3227498.8688046644</v>
      </c>
      <c r="DW107" s="395">
        <f t="shared" si="202"/>
        <v>5519789.361386138</v>
      </c>
      <c r="DX107" s="396">
        <f t="shared" si="203"/>
        <v>0</v>
      </c>
      <c r="DY107" s="395">
        <f t="shared" si="204"/>
        <v>0</v>
      </c>
      <c r="DZ107" s="396">
        <f t="shared" si="205"/>
        <v>24441184.10688933</v>
      </c>
      <c r="EA107" s="395">
        <f t="shared" si="206"/>
        <v>28321218.102848567</v>
      </c>
    </row>
    <row r="108" spans="1:131">
      <c r="A108" s="437" t="s">
        <v>32</v>
      </c>
      <c r="B108" s="438" t="s">
        <v>566</v>
      </c>
      <c r="C108" s="442" t="s">
        <v>584</v>
      </c>
      <c r="D108" s="445">
        <v>139311</v>
      </c>
      <c r="E108" s="443">
        <v>4</v>
      </c>
      <c r="F108" s="393">
        <v>30</v>
      </c>
      <c r="G108" s="402">
        <v>39</v>
      </c>
      <c r="H108" s="393"/>
      <c r="I108" s="402"/>
      <c r="J108" s="393">
        <v>1</v>
      </c>
      <c r="K108" s="402">
        <v>5</v>
      </c>
      <c r="L108" s="393"/>
      <c r="M108" s="402"/>
      <c r="N108" s="393">
        <v>68</v>
      </c>
      <c r="O108" s="402">
        <v>59</v>
      </c>
      <c r="P108" s="393"/>
      <c r="Q108" s="402"/>
      <c r="R108" s="393">
        <v>5</v>
      </c>
      <c r="S108" s="402">
        <v>9</v>
      </c>
      <c r="T108" s="393"/>
      <c r="U108" s="402"/>
      <c r="V108" s="393">
        <v>58</v>
      </c>
      <c r="W108" s="402">
        <v>67</v>
      </c>
      <c r="X108" s="393"/>
      <c r="Y108" s="402"/>
      <c r="Z108" s="393">
        <v>1</v>
      </c>
      <c r="AA108" s="402">
        <v>1</v>
      </c>
      <c r="AB108" s="393"/>
      <c r="AC108" s="402"/>
      <c r="AD108" s="393">
        <v>14</v>
      </c>
      <c r="AE108" s="402">
        <v>16</v>
      </c>
      <c r="AF108" s="393"/>
      <c r="AG108" s="402"/>
      <c r="AH108" s="393">
        <v>1</v>
      </c>
      <c r="AI108" s="402"/>
      <c r="AJ108" s="393"/>
      <c r="AK108" s="402"/>
      <c r="AL108" s="393">
        <v>38</v>
      </c>
      <c r="AM108" s="402">
        <v>32</v>
      </c>
      <c r="AN108" s="393"/>
      <c r="AO108" s="402"/>
      <c r="AP108" s="393"/>
      <c r="AQ108" s="402">
        <v>1</v>
      </c>
      <c r="AR108" s="393"/>
      <c r="AS108" s="402"/>
      <c r="AT108" s="393"/>
      <c r="AU108" s="402"/>
      <c r="AV108" s="393"/>
      <c r="AW108" s="402"/>
      <c r="AX108" s="393"/>
      <c r="AY108" s="402"/>
      <c r="AZ108" s="393"/>
      <c r="BA108" s="403"/>
      <c r="BB108" s="404">
        <v>2477166</v>
      </c>
      <c r="BC108" s="402">
        <v>3536305</v>
      </c>
      <c r="BD108" s="393">
        <v>4549755</v>
      </c>
      <c r="BE108" s="402">
        <v>4417023</v>
      </c>
      <c r="BF108" s="393">
        <v>3362212</v>
      </c>
      <c r="BG108" s="402">
        <v>3960837</v>
      </c>
      <c r="BH108" s="393">
        <v>826500</v>
      </c>
      <c r="BI108" s="402">
        <v>854241</v>
      </c>
      <c r="BJ108" s="393">
        <v>1882581</v>
      </c>
      <c r="BK108" s="402">
        <v>1697033</v>
      </c>
      <c r="BL108" s="393"/>
      <c r="BM108" s="403"/>
      <c r="BN108" s="394">
        <f t="shared" si="141"/>
        <v>281</v>
      </c>
      <c r="BO108" s="395">
        <f t="shared" si="142"/>
        <v>406</v>
      </c>
      <c r="BP108" s="396">
        <f t="shared" si="143"/>
        <v>667</v>
      </c>
      <c r="BQ108" s="395">
        <f t="shared" si="144"/>
        <v>630</v>
      </c>
      <c r="BR108" s="396">
        <f t="shared" si="145"/>
        <v>533</v>
      </c>
      <c r="BS108" s="395">
        <f t="shared" si="146"/>
        <v>614</v>
      </c>
      <c r="BT108" s="396">
        <f t="shared" si="147"/>
        <v>137</v>
      </c>
      <c r="BU108" s="395">
        <f t="shared" si="148"/>
        <v>144</v>
      </c>
      <c r="BV108" s="396">
        <f t="shared" si="149"/>
        <v>342</v>
      </c>
      <c r="BW108" s="395">
        <f t="shared" si="150"/>
        <v>299</v>
      </c>
      <c r="BX108" s="396">
        <f t="shared" si="151"/>
        <v>0</v>
      </c>
      <c r="BY108" s="395">
        <f t="shared" si="152"/>
        <v>0</v>
      </c>
      <c r="BZ108" s="394">
        <f t="shared" si="153"/>
        <v>8815.537366548042</v>
      </c>
      <c r="CA108" s="395">
        <f t="shared" si="154"/>
        <v>8710.1108374384239</v>
      </c>
      <c r="CB108" s="396">
        <f t="shared" si="155"/>
        <v>6821.2218890554723</v>
      </c>
      <c r="CC108" s="395">
        <f t="shared" si="156"/>
        <v>7011.1476190476187</v>
      </c>
      <c r="CD108" s="396">
        <f t="shared" si="157"/>
        <v>6308.0900562851784</v>
      </c>
      <c r="CE108" s="395">
        <f t="shared" si="158"/>
        <v>6450.8745928338758</v>
      </c>
      <c r="CF108" s="396">
        <f t="shared" si="159"/>
        <v>6032.8467153284673</v>
      </c>
      <c r="CG108" s="395">
        <f t="shared" si="160"/>
        <v>5932.229166666667</v>
      </c>
      <c r="CH108" s="396">
        <f t="shared" si="161"/>
        <v>5504.6228070175439</v>
      </c>
      <c r="CI108" s="395">
        <f t="shared" si="162"/>
        <v>5675.695652173913</v>
      </c>
      <c r="CJ108" s="396">
        <f t="shared" si="163"/>
        <v>0</v>
      </c>
      <c r="CK108" s="395">
        <f t="shared" si="164"/>
        <v>0</v>
      </c>
      <c r="CL108" s="394">
        <f t="shared" si="165"/>
        <v>79339.83629893238</v>
      </c>
      <c r="CM108" s="395">
        <f t="shared" si="166"/>
        <v>78390.997536945812</v>
      </c>
      <c r="CN108" s="396">
        <f t="shared" si="167"/>
        <v>61390.99700149925</v>
      </c>
      <c r="CO108" s="395">
        <f t="shared" si="168"/>
        <v>63100.328571428567</v>
      </c>
      <c r="CP108" s="396">
        <f t="shared" si="169"/>
        <v>56772.810506566602</v>
      </c>
      <c r="CQ108" s="395">
        <f t="shared" si="170"/>
        <v>58057.871335504882</v>
      </c>
      <c r="CR108" s="396">
        <f t="shared" si="171"/>
        <v>54295.620437956204</v>
      </c>
      <c r="CS108" s="395">
        <f t="shared" si="172"/>
        <v>53390.0625</v>
      </c>
      <c r="CT108" s="396">
        <f t="shared" si="173"/>
        <v>49541.605263157893</v>
      </c>
      <c r="CU108" s="395">
        <f t="shared" si="174"/>
        <v>51081.260869565216</v>
      </c>
      <c r="CV108" s="396">
        <f t="shared" si="175"/>
        <v>0</v>
      </c>
      <c r="CW108" s="395">
        <f t="shared" si="176"/>
        <v>0</v>
      </c>
      <c r="CX108" s="396">
        <f t="shared" si="177"/>
        <v>60128.189040894089</v>
      </c>
      <c r="CY108" s="395">
        <f t="shared" si="178"/>
        <v>62130.498227042546</v>
      </c>
      <c r="CZ108" s="394">
        <f t="shared" si="179"/>
        <v>31</v>
      </c>
      <c r="DA108" s="395">
        <f t="shared" si="180"/>
        <v>44</v>
      </c>
      <c r="DB108" s="396">
        <f t="shared" si="181"/>
        <v>73</v>
      </c>
      <c r="DC108" s="395">
        <f t="shared" si="182"/>
        <v>68</v>
      </c>
      <c r="DD108" s="396">
        <f t="shared" si="183"/>
        <v>59</v>
      </c>
      <c r="DE108" s="395">
        <f t="shared" si="184"/>
        <v>68</v>
      </c>
      <c r="DF108" s="396">
        <f t="shared" si="185"/>
        <v>15</v>
      </c>
      <c r="DG108" s="395">
        <f t="shared" si="186"/>
        <v>16</v>
      </c>
      <c r="DH108" s="396">
        <f t="shared" si="187"/>
        <v>38</v>
      </c>
      <c r="DI108" s="395">
        <f t="shared" si="188"/>
        <v>33</v>
      </c>
      <c r="DJ108" s="396">
        <f t="shared" si="189"/>
        <v>0</v>
      </c>
      <c r="DK108" s="395">
        <f t="shared" si="190"/>
        <v>0</v>
      </c>
      <c r="DL108" s="396">
        <f t="shared" si="191"/>
        <v>216</v>
      </c>
      <c r="DM108" s="395">
        <f t="shared" si="192"/>
        <v>229</v>
      </c>
      <c r="DN108" s="394">
        <f t="shared" si="193"/>
        <v>2459534.9252669038</v>
      </c>
      <c r="DO108" s="395">
        <f t="shared" si="194"/>
        <v>3449203.8916256158</v>
      </c>
      <c r="DP108" s="396">
        <f t="shared" si="195"/>
        <v>4481542.7811094457</v>
      </c>
      <c r="DQ108" s="395">
        <f t="shared" si="196"/>
        <v>4290822.3428571429</v>
      </c>
      <c r="DR108" s="396">
        <f t="shared" si="197"/>
        <v>3349595.8198874295</v>
      </c>
      <c r="DS108" s="395">
        <f t="shared" si="198"/>
        <v>3947935.2508143322</v>
      </c>
      <c r="DT108" s="396">
        <f t="shared" si="199"/>
        <v>814434.30656934308</v>
      </c>
      <c r="DU108" s="395">
        <f t="shared" si="200"/>
        <v>854241</v>
      </c>
      <c r="DV108" s="396">
        <f t="shared" si="201"/>
        <v>1882581</v>
      </c>
      <c r="DW108" s="395">
        <f t="shared" si="202"/>
        <v>1685681.6086956521</v>
      </c>
      <c r="DX108" s="396">
        <f t="shared" si="203"/>
        <v>0</v>
      </c>
      <c r="DY108" s="395">
        <f t="shared" si="204"/>
        <v>0</v>
      </c>
      <c r="DZ108" s="396">
        <f t="shared" si="205"/>
        <v>12987688.832833122</v>
      </c>
      <c r="EA108" s="395">
        <f t="shared" si="206"/>
        <v>14227884.093992744</v>
      </c>
    </row>
    <row r="109" spans="1:131">
      <c r="A109" s="437" t="s">
        <v>32</v>
      </c>
      <c r="B109" s="438" t="s">
        <v>567</v>
      </c>
      <c r="C109" s="439" t="s">
        <v>585</v>
      </c>
      <c r="D109" s="445">
        <v>139719</v>
      </c>
      <c r="E109" s="441">
        <v>5</v>
      </c>
      <c r="F109" s="393">
        <v>19</v>
      </c>
      <c r="G109" s="402">
        <v>18</v>
      </c>
      <c r="H109" s="393"/>
      <c r="I109" s="402"/>
      <c r="J109" s="393">
        <v>4</v>
      </c>
      <c r="K109" s="402">
        <v>7</v>
      </c>
      <c r="L109" s="393"/>
      <c r="M109" s="402"/>
      <c r="N109" s="393">
        <v>21</v>
      </c>
      <c r="O109" s="402">
        <v>20</v>
      </c>
      <c r="P109" s="393"/>
      <c r="Q109" s="402"/>
      <c r="R109" s="393">
        <v>1</v>
      </c>
      <c r="S109" s="402">
        <v>8</v>
      </c>
      <c r="T109" s="393"/>
      <c r="U109" s="402"/>
      <c r="V109" s="393">
        <v>41</v>
      </c>
      <c r="W109" s="402">
        <v>16</v>
      </c>
      <c r="X109" s="393"/>
      <c r="Y109" s="402"/>
      <c r="Z109" s="393">
        <v>4</v>
      </c>
      <c r="AA109" s="402">
        <v>2</v>
      </c>
      <c r="AB109" s="393"/>
      <c r="AC109" s="402"/>
      <c r="AD109" s="393">
        <v>2</v>
      </c>
      <c r="AE109" s="402">
        <v>1</v>
      </c>
      <c r="AF109" s="393"/>
      <c r="AG109" s="402"/>
      <c r="AH109" s="393"/>
      <c r="AI109" s="402"/>
      <c r="AJ109" s="393"/>
      <c r="AK109" s="402"/>
      <c r="AL109" s="393">
        <v>1</v>
      </c>
      <c r="AM109" s="402">
        <v>8</v>
      </c>
      <c r="AN109" s="393"/>
      <c r="AO109" s="402"/>
      <c r="AP109" s="393"/>
      <c r="AQ109" s="402"/>
      <c r="AR109" s="393"/>
      <c r="AS109" s="402"/>
      <c r="AT109" s="393"/>
      <c r="AU109" s="402"/>
      <c r="AV109" s="393"/>
      <c r="AW109" s="402"/>
      <c r="AX109" s="393"/>
      <c r="AY109" s="402"/>
      <c r="AZ109" s="393"/>
      <c r="BA109" s="403"/>
      <c r="BB109" s="404">
        <v>1785468</v>
      </c>
      <c r="BC109" s="402">
        <v>2011726</v>
      </c>
      <c r="BD109" s="393">
        <v>1313399</v>
      </c>
      <c r="BE109" s="402">
        <v>1819823</v>
      </c>
      <c r="BF109" s="393">
        <v>2638224</v>
      </c>
      <c r="BG109" s="402">
        <v>962703</v>
      </c>
      <c r="BH109" s="393">
        <v>80265</v>
      </c>
      <c r="BI109" s="402">
        <v>60253</v>
      </c>
      <c r="BJ109" s="393">
        <v>50000</v>
      </c>
      <c r="BK109" s="402">
        <v>399387</v>
      </c>
      <c r="BL109" s="393"/>
      <c r="BM109" s="403"/>
      <c r="BN109" s="394">
        <f t="shared" si="141"/>
        <v>215</v>
      </c>
      <c r="BO109" s="395">
        <f t="shared" si="142"/>
        <v>239</v>
      </c>
      <c r="BP109" s="396">
        <f t="shared" si="143"/>
        <v>200</v>
      </c>
      <c r="BQ109" s="395">
        <f t="shared" si="144"/>
        <v>268</v>
      </c>
      <c r="BR109" s="396">
        <f t="shared" si="145"/>
        <v>413</v>
      </c>
      <c r="BS109" s="395">
        <f t="shared" si="146"/>
        <v>166</v>
      </c>
      <c r="BT109" s="396">
        <f t="shared" si="147"/>
        <v>18</v>
      </c>
      <c r="BU109" s="395">
        <f t="shared" si="148"/>
        <v>9</v>
      </c>
      <c r="BV109" s="396">
        <f t="shared" si="149"/>
        <v>9</v>
      </c>
      <c r="BW109" s="395">
        <f t="shared" si="150"/>
        <v>72</v>
      </c>
      <c r="BX109" s="396">
        <f t="shared" si="151"/>
        <v>0</v>
      </c>
      <c r="BY109" s="395">
        <f t="shared" si="152"/>
        <v>0</v>
      </c>
      <c r="BZ109" s="394">
        <f t="shared" si="153"/>
        <v>8304.5023255813958</v>
      </c>
      <c r="CA109" s="395">
        <f t="shared" si="154"/>
        <v>8417.263598326359</v>
      </c>
      <c r="CB109" s="396">
        <f t="shared" si="155"/>
        <v>6566.9949999999999</v>
      </c>
      <c r="CC109" s="395">
        <f t="shared" si="156"/>
        <v>6790.3843283582091</v>
      </c>
      <c r="CD109" s="396">
        <f t="shared" si="157"/>
        <v>6387.9515738498785</v>
      </c>
      <c r="CE109" s="395">
        <f t="shared" si="158"/>
        <v>5799.4156626506028</v>
      </c>
      <c r="CF109" s="396">
        <f t="shared" si="159"/>
        <v>4459.166666666667</v>
      </c>
      <c r="CG109" s="395">
        <f t="shared" si="160"/>
        <v>6694.7777777777774</v>
      </c>
      <c r="CH109" s="396">
        <f t="shared" si="161"/>
        <v>5555.5555555555557</v>
      </c>
      <c r="CI109" s="395">
        <f t="shared" si="162"/>
        <v>5547.041666666667</v>
      </c>
      <c r="CJ109" s="396">
        <f t="shared" si="163"/>
        <v>0</v>
      </c>
      <c r="CK109" s="395">
        <f t="shared" si="164"/>
        <v>0</v>
      </c>
      <c r="CL109" s="394">
        <f t="shared" si="165"/>
        <v>74740.520930232567</v>
      </c>
      <c r="CM109" s="395">
        <f t="shared" si="166"/>
        <v>75755.372384937233</v>
      </c>
      <c r="CN109" s="396">
        <f t="shared" si="167"/>
        <v>59102.955000000002</v>
      </c>
      <c r="CO109" s="395">
        <f t="shared" si="168"/>
        <v>61113.458955223883</v>
      </c>
      <c r="CP109" s="396">
        <f t="shared" si="169"/>
        <v>57491.564164648909</v>
      </c>
      <c r="CQ109" s="395">
        <f t="shared" si="170"/>
        <v>52194.740963855424</v>
      </c>
      <c r="CR109" s="396">
        <f t="shared" si="171"/>
        <v>40132.5</v>
      </c>
      <c r="CS109" s="395">
        <f t="shared" si="172"/>
        <v>60253</v>
      </c>
      <c r="CT109" s="396">
        <f t="shared" si="173"/>
        <v>50000</v>
      </c>
      <c r="CU109" s="395">
        <f t="shared" si="174"/>
        <v>49923.375</v>
      </c>
      <c r="CV109" s="396">
        <f t="shared" si="175"/>
        <v>0</v>
      </c>
      <c r="CW109" s="395">
        <f t="shared" si="176"/>
        <v>0</v>
      </c>
      <c r="CX109" s="396">
        <f t="shared" si="177"/>
        <v>61684.756761339246</v>
      </c>
      <c r="CY109" s="395">
        <f t="shared" si="178"/>
        <v>62552.581221488712</v>
      </c>
      <c r="CZ109" s="394">
        <f t="shared" si="179"/>
        <v>23</v>
      </c>
      <c r="DA109" s="395">
        <f t="shared" si="180"/>
        <v>25</v>
      </c>
      <c r="DB109" s="396">
        <f t="shared" si="181"/>
        <v>22</v>
      </c>
      <c r="DC109" s="395">
        <f t="shared" si="182"/>
        <v>28</v>
      </c>
      <c r="DD109" s="396">
        <f t="shared" si="183"/>
        <v>45</v>
      </c>
      <c r="DE109" s="395">
        <f t="shared" si="184"/>
        <v>18</v>
      </c>
      <c r="DF109" s="396">
        <f t="shared" si="185"/>
        <v>2</v>
      </c>
      <c r="DG109" s="395">
        <f t="shared" si="186"/>
        <v>1</v>
      </c>
      <c r="DH109" s="396">
        <f t="shared" si="187"/>
        <v>1</v>
      </c>
      <c r="DI109" s="395">
        <f t="shared" si="188"/>
        <v>8</v>
      </c>
      <c r="DJ109" s="396">
        <f t="shared" si="189"/>
        <v>0</v>
      </c>
      <c r="DK109" s="395">
        <f t="shared" si="190"/>
        <v>0</v>
      </c>
      <c r="DL109" s="396">
        <f t="shared" si="191"/>
        <v>93</v>
      </c>
      <c r="DM109" s="395">
        <f t="shared" si="192"/>
        <v>80</v>
      </c>
      <c r="DN109" s="394">
        <f t="shared" si="193"/>
        <v>1719031.9813953491</v>
      </c>
      <c r="DO109" s="395">
        <f t="shared" si="194"/>
        <v>1893884.3096234307</v>
      </c>
      <c r="DP109" s="396">
        <f t="shared" si="195"/>
        <v>1300265.01</v>
      </c>
      <c r="DQ109" s="395">
        <f t="shared" si="196"/>
        <v>1711176.8507462686</v>
      </c>
      <c r="DR109" s="396">
        <f t="shared" si="197"/>
        <v>2587120.3874092009</v>
      </c>
      <c r="DS109" s="395">
        <f t="shared" si="198"/>
        <v>939505.3373493976</v>
      </c>
      <c r="DT109" s="396">
        <f t="shared" si="199"/>
        <v>80265</v>
      </c>
      <c r="DU109" s="395">
        <f t="shared" si="200"/>
        <v>60253</v>
      </c>
      <c r="DV109" s="396">
        <f t="shared" si="201"/>
        <v>50000</v>
      </c>
      <c r="DW109" s="395">
        <f t="shared" si="202"/>
        <v>399387</v>
      </c>
      <c r="DX109" s="396">
        <f t="shared" si="203"/>
        <v>0</v>
      </c>
      <c r="DY109" s="395">
        <f t="shared" si="204"/>
        <v>0</v>
      </c>
      <c r="DZ109" s="396">
        <f t="shared" si="205"/>
        <v>5736682.3788045496</v>
      </c>
      <c r="EA109" s="395">
        <f t="shared" si="206"/>
        <v>5004206.497719097</v>
      </c>
    </row>
    <row r="110" spans="1:131">
      <c r="A110" s="437" t="s">
        <v>32</v>
      </c>
      <c r="B110" s="438" t="s">
        <v>568</v>
      </c>
      <c r="C110" s="439"/>
      <c r="D110" s="445">
        <v>139764</v>
      </c>
      <c r="E110" s="441">
        <v>5</v>
      </c>
      <c r="F110" s="393">
        <v>24</v>
      </c>
      <c r="G110" s="402">
        <v>25</v>
      </c>
      <c r="H110" s="393"/>
      <c r="I110" s="402"/>
      <c r="J110" s="393"/>
      <c r="K110" s="402">
        <v>1</v>
      </c>
      <c r="L110" s="393"/>
      <c r="M110" s="402"/>
      <c r="N110" s="393">
        <v>29</v>
      </c>
      <c r="O110" s="402">
        <v>28</v>
      </c>
      <c r="P110" s="393"/>
      <c r="Q110" s="402"/>
      <c r="R110" s="393">
        <v>1</v>
      </c>
      <c r="S110" s="402"/>
      <c r="T110" s="393"/>
      <c r="U110" s="402"/>
      <c r="V110" s="393">
        <v>24</v>
      </c>
      <c r="W110" s="402">
        <v>24</v>
      </c>
      <c r="X110" s="393"/>
      <c r="Y110" s="402"/>
      <c r="Z110" s="393"/>
      <c r="AA110" s="402"/>
      <c r="AB110" s="393"/>
      <c r="AC110" s="402"/>
      <c r="AD110" s="393">
        <v>5</v>
      </c>
      <c r="AE110" s="402">
        <v>4</v>
      </c>
      <c r="AF110" s="393"/>
      <c r="AG110" s="402"/>
      <c r="AH110" s="393"/>
      <c r="AI110" s="402"/>
      <c r="AJ110" s="393"/>
      <c r="AK110" s="402"/>
      <c r="AL110" s="393">
        <v>25</v>
      </c>
      <c r="AM110" s="402">
        <v>25</v>
      </c>
      <c r="AN110" s="393"/>
      <c r="AO110" s="402"/>
      <c r="AP110" s="393"/>
      <c r="AQ110" s="402"/>
      <c r="AR110" s="393"/>
      <c r="AS110" s="402"/>
      <c r="AT110" s="393"/>
      <c r="AU110" s="402"/>
      <c r="AV110" s="393"/>
      <c r="AW110" s="402"/>
      <c r="AX110" s="393"/>
      <c r="AY110" s="402"/>
      <c r="AZ110" s="393"/>
      <c r="BA110" s="403"/>
      <c r="BB110" s="404">
        <v>1614754</v>
      </c>
      <c r="BC110" s="402">
        <v>1797128</v>
      </c>
      <c r="BD110" s="393">
        <v>1862680</v>
      </c>
      <c r="BE110" s="402">
        <v>1661119</v>
      </c>
      <c r="BF110" s="393">
        <v>1228116</v>
      </c>
      <c r="BG110" s="402">
        <v>1340416</v>
      </c>
      <c r="BH110" s="393">
        <v>246200</v>
      </c>
      <c r="BI110" s="402">
        <v>158370</v>
      </c>
      <c r="BJ110" s="393">
        <v>1203243</v>
      </c>
      <c r="BK110" s="402">
        <v>1252048</v>
      </c>
      <c r="BL110" s="393"/>
      <c r="BM110" s="403"/>
      <c r="BN110" s="394">
        <f t="shared" si="141"/>
        <v>216</v>
      </c>
      <c r="BO110" s="395">
        <f t="shared" si="142"/>
        <v>236</v>
      </c>
      <c r="BP110" s="396">
        <f t="shared" si="143"/>
        <v>272</v>
      </c>
      <c r="BQ110" s="395">
        <f t="shared" si="144"/>
        <v>252</v>
      </c>
      <c r="BR110" s="396">
        <f t="shared" si="145"/>
        <v>216</v>
      </c>
      <c r="BS110" s="395">
        <f t="shared" si="146"/>
        <v>216</v>
      </c>
      <c r="BT110" s="396">
        <f t="shared" si="147"/>
        <v>45</v>
      </c>
      <c r="BU110" s="395">
        <f t="shared" si="148"/>
        <v>36</v>
      </c>
      <c r="BV110" s="396">
        <f t="shared" si="149"/>
        <v>225</v>
      </c>
      <c r="BW110" s="395">
        <f t="shared" si="150"/>
        <v>225</v>
      </c>
      <c r="BX110" s="396">
        <f t="shared" si="151"/>
        <v>0</v>
      </c>
      <c r="BY110" s="395">
        <f t="shared" si="152"/>
        <v>0</v>
      </c>
      <c r="BZ110" s="394">
        <f t="shared" si="153"/>
        <v>7475.7129629629626</v>
      </c>
      <c r="CA110" s="395">
        <f t="shared" si="154"/>
        <v>7614.9491525423728</v>
      </c>
      <c r="CB110" s="396">
        <f t="shared" si="155"/>
        <v>6848.088235294118</v>
      </c>
      <c r="CC110" s="395">
        <f t="shared" si="156"/>
        <v>6591.7420634920636</v>
      </c>
      <c r="CD110" s="396">
        <f t="shared" si="157"/>
        <v>5685.7222222222226</v>
      </c>
      <c r="CE110" s="395">
        <f t="shared" si="158"/>
        <v>6205.6296296296296</v>
      </c>
      <c r="CF110" s="396">
        <f t="shared" si="159"/>
        <v>5471.1111111111113</v>
      </c>
      <c r="CG110" s="395">
        <f t="shared" si="160"/>
        <v>4399.166666666667</v>
      </c>
      <c r="CH110" s="396">
        <f t="shared" si="161"/>
        <v>5347.7466666666669</v>
      </c>
      <c r="CI110" s="395">
        <f t="shared" si="162"/>
        <v>5564.6577777777775</v>
      </c>
      <c r="CJ110" s="396">
        <f t="shared" si="163"/>
        <v>0</v>
      </c>
      <c r="CK110" s="395">
        <f t="shared" si="164"/>
        <v>0</v>
      </c>
      <c r="CL110" s="394">
        <f t="shared" si="165"/>
        <v>67281.416666666657</v>
      </c>
      <c r="CM110" s="395">
        <f t="shared" si="166"/>
        <v>68534.542372881348</v>
      </c>
      <c r="CN110" s="396">
        <f t="shared" si="167"/>
        <v>61632.794117647063</v>
      </c>
      <c r="CO110" s="395">
        <f t="shared" si="168"/>
        <v>59325.678571428572</v>
      </c>
      <c r="CP110" s="396">
        <f t="shared" si="169"/>
        <v>51171.5</v>
      </c>
      <c r="CQ110" s="395">
        <f t="shared" si="170"/>
        <v>55850.666666666664</v>
      </c>
      <c r="CR110" s="396">
        <f t="shared" si="171"/>
        <v>49240</v>
      </c>
      <c r="CS110" s="395">
        <f t="shared" si="172"/>
        <v>39592.5</v>
      </c>
      <c r="CT110" s="396">
        <f t="shared" si="173"/>
        <v>48129.72</v>
      </c>
      <c r="CU110" s="395">
        <f t="shared" si="174"/>
        <v>50081.919999999998</v>
      </c>
      <c r="CV110" s="396">
        <f t="shared" si="175"/>
        <v>0</v>
      </c>
      <c r="CW110" s="395">
        <f t="shared" si="176"/>
        <v>0</v>
      </c>
      <c r="CX110" s="396">
        <f t="shared" si="177"/>
        <v>56863.859477124177</v>
      </c>
      <c r="CY110" s="395">
        <f t="shared" si="178"/>
        <v>57886.458894345007</v>
      </c>
      <c r="CZ110" s="394">
        <f t="shared" si="179"/>
        <v>24</v>
      </c>
      <c r="DA110" s="395">
        <f t="shared" si="180"/>
        <v>26</v>
      </c>
      <c r="DB110" s="396">
        <f t="shared" si="181"/>
        <v>30</v>
      </c>
      <c r="DC110" s="395">
        <f t="shared" si="182"/>
        <v>28</v>
      </c>
      <c r="DD110" s="396">
        <f t="shared" si="183"/>
        <v>24</v>
      </c>
      <c r="DE110" s="395">
        <f t="shared" si="184"/>
        <v>24</v>
      </c>
      <c r="DF110" s="396">
        <f t="shared" si="185"/>
        <v>5</v>
      </c>
      <c r="DG110" s="395">
        <f t="shared" si="186"/>
        <v>4</v>
      </c>
      <c r="DH110" s="396">
        <f t="shared" si="187"/>
        <v>25</v>
      </c>
      <c r="DI110" s="395">
        <f t="shared" si="188"/>
        <v>25</v>
      </c>
      <c r="DJ110" s="396">
        <f t="shared" si="189"/>
        <v>0</v>
      </c>
      <c r="DK110" s="395">
        <f t="shared" si="190"/>
        <v>0</v>
      </c>
      <c r="DL110" s="396">
        <f t="shared" si="191"/>
        <v>108</v>
      </c>
      <c r="DM110" s="395">
        <f t="shared" si="192"/>
        <v>107</v>
      </c>
      <c r="DN110" s="394">
        <f t="shared" si="193"/>
        <v>1614753.9999999998</v>
      </c>
      <c r="DO110" s="395">
        <f t="shared" si="194"/>
        <v>1781898.101694915</v>
      </c>
      <c r="DP110" s="396">
        <f t="shared" si="195"/>
        <v>1848983.8235294118</v>
      </c>
      <c r="DQ110" s="395">
        <f t="shared" si="196"/>
        <v>1661119</v>
      </c>
      <c r="DR110" s="396">
        <f t="shared" si="197"/>
        <v>1228116</v>
      </c>
      <c r="DS110" s="395">
        <f t="shared" si="198"/>
        <v>1340416</v>
      </c>
      <c r="DT110" s="396">
        <f t="shared" si="199"/>
        <v>246200</v>
      </c>
      <c r="DU110" s="395">
        <f t="shared" si="200"/>
        <v>158370</v>
      </c>
      <c r="DV110" s="396">
        <f t="shared" si="201"/>
        <v>1203243</v>
      </c>
      <c r="DW110" s="395">
        <f t="shared" si="202"/>
        <v>1252048</v>
      </c>
      <c r="DX110" s="396">
        <f t="shared" si="203"/>
        <v>0</v>
      </c>
      <c r="DY110" s="395">
        <f t="shared" si="204"/>
        <v>0</v>
      </c>
      <c r="DZ110" s="396">
        <f t="shared" si="205"/>
        <v>6141296.8235294111</v>
      </c>
      <c r="EA110" s="395">
        <f t="shared" si="206"/>
        <v>6193851.1016949154</v>
      </c>
    </row>
    <row r="111" spans="1:131">
      <c r="A111" s="437" t="s">
        <v>32</v>
      </c>
      <c r="B111" s="438" t="s">
        <v>569</v>
      </c>
      <c r="C111" s="439"/>
      <c r="D111" s="445">
        <v>140960</v>
      </c>
      <c r="E111" s="441">
        <v>5</v>
      </c>
      <c r="F111" s="393">
        <v>21</v>
      </c>
      <c r="G111" s="402">
        <v>23</v>
      </c>
      <c r="H111" s="393"/>
      <c r="I111" s="402"/>
      <c r="J111" s="393"/>
      <c r="K111" s="402">
        <v>4</v>
      </c>
      <c r="L111" s="393"/>
      <c r="M111" s="402"/>
      <c r="N111" s="393">
        <v>32</v>
      </c>
      <c r="O111" s="402">
        <v>35</v>
      </c>
      <c r="P111" s="393"/>
      <c r="Q111" s="402"/>
      <c r="R111" s="393"/>
      <c r="S111" s="402">
        <v>3</v>
      </c>
      <c r="T111" s="393"/>
      <c r="U111" s="402"/>
      <c r="V111" s="393">
        <v>53</v>
      </c>
      <c r="W111" s="402">
        <v>64</v>
      </c>
      <c r="X111" s="393"/>
      <c r="Y111" s="402"/>
      <c r="Z111" s="393">
        <v>3</v>
      </c>
      <c r="AA111" s="402">
        <v>5</v>
      </c>
      <c r="AB111" s="393"/>
      <c r="AC111" s="402"/>
      <c r="AD111" s="393">
        <v>47</v>
      </c>
      <c r="AE111" s="402">
        <v>55</v>
      </c>
      <c r="AF111" s="393"/>
      <c r="AG111" s="402"/>
      <c r="AH111" s="393">
        <v>2</v>
      </c>
      <c r="AI111" s="402">
        <v>5</v>
      </c>
      <c r="AJ111" s="393"/>
      <c r="AK111" s="402"/>
      <c r="AL111" s="393">
        <v>13</v>
      </c>
      <c r="AM111" s="402">
        <v>14</v>
      </c>
      <c r="AN111" s="393"/>
      <c r="AO111" s="402"/>
      <c r="AP111" s="393"/>
      <c r="AQ111" s="402">
        <v>1</v>
      </c>
      <c r="AR111" s="393"/>
      <c r="AS111" s="402"/>
      <c r="AT111" s="393"/>
      <c r="AU111" s="402"/>
      <c r="AV111" s="393"/>
      <c r="AW111" s="402"/>
      <c r="AX111" s="393"/>
      <c r="AY111" s="402"/>
      <c r="AZ111" s="393"/>
      <c r="BA111" s="403"/>
      <c r="BB111" s="404">
        <v>1520937</v>
      </c>
      <c r="BC111" s="402">
        <v>2114211</v>
      </c>
      <c r="BD111" s="393">
        <v>2010467</v>
      </c>
      <c r="BE111" s="402">
        <v>2526588</v>
      </c>
      <c r="BF111" s="393">
        <v>3001538</v>
      </c>
      <c r="BG111" s="402">
        <v>3997741</v>
      </c>
      <c r="BH111" s="393">
        <v>2009101</v>
      </c>
      <c r="BI111" s="402">
        <v>2304811</v>
      </c>
      <c r="BJ111" s="393">
        <v>564163</v>
      </c>
      <c r="BK111" s="402">
        <v>586105</v>
      </c>
      <c r="BL111" s="393"/>
      <c r="BM111" s="403"/>
      <c r="BN111" s="394">
        <f t="shared" si="141"/>
        <v>189</v>
      </c>
      <c r="BO111" s="395">
        <f t="shared" si="142"/>
        <v>251</v>
      </c>
      <c r="BP111" s="396">
        <f t="shared" si="143"/>
        <v>288</v>
      </c>
      <c r="BQ111" s="395">
        <f t="shared" si="144"/>
        <v>348</v>
      </c>
      <c r="BR111" s="396">
        <f t="shared" si="145"/>
        <v>510</v>
      </c>
      <c r="BS111" s="395">
        <f t="shared" si="146"/>
        <v>631</v>
      </c>
      <c r="BT111" s="396">
        <f t="shared" si="147"/>
        <v>445</v>
      </c>
      <c r="BU111" s="395">
        <f t="shared" si="148"/>
        <v>550</v>
      </c>
      <c r="BV111" s="396">
        <f t="shared" si="149"/>
        <v>117</v>
      </c>
      <c r="BW111" s="395">
        <f t="shared" si="150"/>
        <v>137</v>
      </c>
      <c r="BX111" s="396">
        <f t="shared" si="151"/>
        <v>0</v>
      </c>
      <c r="BY111" s="395">
        <f t="shared" si="152"/>
        <v>0</v>
      </c>
      <c r="BZ111" s="394">
        <f t="shared" si="153"/>
        <v>8047.2857142857147</v>
      </c>
      <c r="CA111" s="395">
        <f t="shared" si="154"/>
        <v>8423.1513944223116</v>
      </c>
      <c r="CB111" s="396">
        <f t="shared" si="155"/>
        <v>6980.7881944444443</v>
      </c>
      <c r="CC111" s="395">
        <f t="shared" si="156"/>
        <v>7260.3103448275861</v>
      </c>
      <c r="CD111" s="396">
        <f t="shared" si="157"/>
        <v>5885.3686274509801</v>
      </c>
      <c r="CE111" s="395">
        <f t="shared" si="158"/>
        <v>6335.5641838351821</v>
      </c>
      <c r="CF111" s="396">
        <f t="shared" si="159"/>
        <v>4514.8337078651684</v>
      </c>
      <c r="CG111" s="395">
        <f t="shared" si="160"/>
        <v>4190.5654545454545</v>
      </c>
      <c r="CH111" s="396">
        <f t="shared" si="161"/>
        <v>4821.9059829059825</v>
      </c>
      <c r="CI111" s="395">
        <f t="shared" si="162"/>
        <v>4278.1386861313867</v>
      </c>
      <c r="CJ111" s="396">
        <f t="shared" si="163"/>
        <v>0</v>
      </c>
      <c r="CK111" s="395">
        <f t="shared" si="164"/>
        <v>0</v>
      </c>
      <c r="CL111" s="394">
        <f t="shared" si="165"/>
        <v>72425.571428571435</v>
      </c>
      <c r="CM111" s="395">
        <f t="shared" si="166"/>
        <v>75808.362549800804</v>
      </c>
      <c r="CN111" s="396">
        <f t="shared" si="167"/>
        <v>62827.09375</v>
      </c>
      <c r="CO111" s="395">
        <f t="shared" si="168"/>
        <v>65342.793103448275</v>
      </c>
      <c r="CP111" s="396">
        <f t="shared" si="169"/>
        <v>52968.317647058822</v>
      </c>
      <c r="CQ111" s="395">
        <f t="shared" si="170"/>
        <v>57020.077654516637</v>
      </c>
      <c r="CR111" s="396">
        <f t="shared" si="171"/>
        <v>40633.503370786515</v>
      </c>
      <c r="CS111" s="395">
        <f t="shared" si="172"/>
        <v>37715.089090909089</v>
      </c>
      <c r="CT111" s="396">
        <f t="shared" si="173"/>
        <v>43397.153846153844</v>
      </c>
      <c r="CU111" s="395">
        <f t="shared" si="174"/>
        <v>38503.248175182482</v>
      </c>
      <c r="CV111" s="396">
        <f t="shared" si="175"/>
        <v>0</v>
      </c>
      <c r="CW111" s="395">
        <f t="shared" si="176"/>
        <v>0</v>
      </c>
      <c r="CX111" s="396">
        <f t="shared" si="177"/>
        <v>52940.552359086738</v>
      </c>
      <c r="CY111" s="395">
        <f t="shared" si="178"/>
        <v>54089.432311098499</v>
      </c>
      <c r="CZ111" s="394">
        <f t="shared" si="179"/>
        <v>21</v>
      </c>
      <c r="DA111" s="395">
        <f t="shared" si="180"/>
        <v>27</v>
      </c>
      <c r="DB111" s="396">
        <f t="shared" si="181"/>
        <v>32</v>
      </c>
      <c r="DC111" s="395">
        <f t="shared" si="182"/>
        <v>38</v>
      </c>
      <c r="DD111" s="396">
        <f t="shared" si="183"/>
        <v>56</v>
      </c>
      <c r="DE111" s="395">
        <f t="shared" si="184"/>
        <v>69</v>
      </c>
      <c r="DF111" s="396">
        <f t="shared" si="185"/>
        <v>49</v>
      </c>
      <c r="DG111" s="395">
        <f t="shared" si="186"/>
        <v>60</v>
      </c>
      <c r="DH111" s="396">
        <f t="shared" si="187"/>
        <v>13</v>
      </c>
      <c r="DI111" s="395">
        <f t="shared" si="188"/>
        <v>15</v>
      </c>
      <c r="DJ111" s="396">
        <f t="shared" si="189"/>
        <v>0</v>
      </c>
      <c r="DK111" s="395">
        <f t="shared" si="190"/>
        <v>0</v>
      </c>
      <c r="DL111" s="396">
        <f t="shared" si="191"/>
        <v>171</v>
      </c>
      <c r="DM111" s="395">
        <f t="shared" si="192"/>
        <v>209</v>
      </c>
      <c r="DN111" s="394">
        <f t="shared" si="193"/>
        <v>1520937.0000000002</v>
      </c>
      <c r="DO111" s="395">
        <f t="shared" si="194"/>
        <v>2046825.7888446217</v>
      </c>
      <c r="DP111" s="396">
        <f t="shared" si="195"/>
        <v>2010467</v>
      </c>
      <c r="DQ111" s="395">
        <f t="shared" si="196"/>
        <v>2483026.1379310344</v>
      </c>
      <c r="DR111" s="396">
        <f t="shared" si="197"/>
        <v>2966225.7882352942</v>
      </c>
      <c r="DS111" s="395">
        <f t="shared" si="198"/>
        <v>3934385.3581616478</v>
      </c>
      <c r="DT111" s="396">
        <f t="shared" si="199"/>
        <v>1991041.6651685392</v>
      </c>
      <c r="DU111" s="395">
        <f t="shared" si="200"/>
        <v>2262905.3454545452</v>
      </c>
      <c r="DV111" s="396">
        <f t="shared" si="201"/>
        <v>564163</v>
      </c>
      <c r="DW111" s="395">
        <f t="shared" si="202"/>
        <v>577548.72262773721</v>
      </c>
      <c r="DX111" s="396">
        <f t="shared" si="203"/>
        <v>0</v>
      </c>
      <c r="DY111" s="395">
        <f t="shared" si="204"/>
        <v>0</v>
      </c>
      <c r="DZ111" s="396">
        <f t="shared" si="205"/>
        <v>9052834.4534038324</v>
      </c>
      <c r="EA111" s="395">
        <f t="shared" si="206"/>
        <v>11304691.353019586</v>
      </c>
    </row>
    <row r="112" spans="1:131">
      <c r="A112" s="444" t="s">
        <v>32</v>
      </c>
      <c r="B112" s="438" t="s">
        <v>570</v>
      </c>
      <c r="C112" s="442"/>
      <c r="D112" s="445">
        <v>139463</v>
      </c>
      <c r="E112" s="453">
        <v>6</v>
      </c>
      <c r="F112" s="393">
        <v>13</v>
      </c>
      <c r="G112" s="402">
        <v>18</v>
      </c>
      <c r="H112" s="393"/>
      <c r="I112" s="402"/>
      <c r="J112" s="393"/>
      <c r="K112" s="402"/>
      <c r="L112" s="393"/>
      <c r="M112" s="402"/>
      <c r="N112" s="393">
        <v>51</v>
      </c>
      <c r="O112" s="402">
        <v>63</v>
      </c>
      <c r="P112" s="393"/>
      <c r="Q112" s="402"/>
      <c r="R112" s="393"/>
      <c r="S112" s="402"/>
      <c r="T112" s="393"/>
      <c r="U112" s="402"/>
      <c r="V112" s="393">
        <v>63</v>
      </c>
      <c r="W112" s="402">
        <v>60</v>
      </c>
      <c r="X112" s="393"/>
      <c r="Y112" s="402"/>
      <c r="Z112" s="393"/>
      <c r="AA112" s="402"/>
      <c r="AB112" s="393"/>
      <c r="AC112" s="402"/>
      <c r="AD112" s="393">
        <v>9</v>
      </c>
      <c r="AE112" s="402">
        <v>8</v>
      </c>
      <c r="AF112" s="393"/>
      <c r="AG112" s="402"/>
      <c r="AH112" s="393"/>
      <c r="AI112" s="402"/>
      <c r="AJ112" s="393"/>
      <c r="AK112" s="402"/>
      <c r="AL112" s="393">
        <v>11</v>
      </c>
      <c r="AM112" s="402">
        <v>11</v>
      </c>
      <c r="AN112" s="393"/>
      <c r="AO112" s="402"/>
      <c r="AP112" s="393"/>
      <c r="AQ112" s="402"/>
      <c r="AR112" s="393"/>
      <c r="AS112" s="402"/>
      <c r="AT112" s="393"/>
      <c r="AU112" s="402"/>
      <c r="AV112" s="393"/>
      <c r="AW112" s="402"/>
      <c r="AX112" s="393"/>
      <c r="AY112" s="402"/>
      <c r="AZ112" s="393"/>
      <c r="BA112" s="403"/>
      <c r="BB112" s="404">
        <v>920029</v>
      </c>
      <c r="BC112" s="402">
        <v>1299712</v>
      </c>
      <c r="BD112" s="393">
        <v>2646214</v>
      </c>
      <c r="BE112" s="402">
        <v>3370032</v>
      </c>
      <c r="BF112" s="393">
        <v>3165291</v>
      </c>
      <c r="BG112" s="402">
        <v>3049720</v>
      </c>
      <c r="BH112" s="393">
        <v>483000</v>
      </c>
      <c r="BI112" s="402">
        <v>392384</v>
      </c>
      <c r="BJ112" s="393">
        <v>370178</v>
      </c>
      <c r="BK112" s="402">
        <v>416550</v>
      </c>
      <c r="BL112" s="393"/>
      <c r="BM112" s="403"/>
      <c r="BN112" s="394">
        <f t="shared" si="141"/>
        <v>117</v>
      </c>
      <c r="BO112" s="395">
        <f t="shared" si="142"/>
        <v>162</v>
      </c>
      <c r="BP112" s="396">
        <f t="shared" si="143"/>
        <v>459</v>
      </c>
      <c r="BQ112" s="395">
        <f t="shared" si="144"/>
        <v>567</v>
      </c>
      <c r="BR112" s="396">
        <f t="shared" si="145"/>
        <v>567</v>
      </c>
      <c r="BS112" s="395">
        <f t="shared" si="146"/>
        <v>540</v>
      </c>
      <c r="BT112" s="396">
        <f t="shared" si="147"/>
        <v>81</v>
      </c>
      <c r="BU112" s="395">
        <f t="shared" si="148"/>
        <v>72</v>
      </c>
      <c r="BV112" s="396">
        <f t="shared" si="149"/>
        <v>99</v>
      </c>
      <c r="BW112" s="395">
        <f t="shared" si="150"/>
        <v>99</v>
      </c>
      <c r="BX112" s="396">
        <f t="shared" si="151"/>
        <v>0</v>
      </c>
      <c r="BY112" s="395">
        <f t="shared" si="152"/>
        <v>0</v>
      </c>
      <c r="BZ112" s="394">
        <f t="shared" si="153"/>
        <v>7863.4957264957266</v>
      </c>
      <c r="CA112" s="395">
        <f t="shared" si="154"/>
        <v>8022.9135802469136</v>
      </c>
      <c r="CB112" s="396">
        <f t="shared" si="155"/>
        <v>5765.1721132897601</v>
      </c>
      <c r="CC112" s="395">
        <f t="shared" si="156"/>
        <v>5943.6190476190477</v>
      </c>
      <c r="CD112" s="396">
        <f t="shared" si="157"/>
        <v>5582.5238095238092</v>
      </c>
      <c r="CE112" s="395">
        <f t="shared" si="158"/>
        <v>5647.6296296296296</v>
      </c>
      <c r="CF112" s="396">
        <f t="shared" si="159"/>
        <v>5962.9629629629626</v>
      </c>
      <c r="CG112" s="395">
        <f t="shared" si="160"/>
        <v>5449.7777777777774</v>
      </c>
      <c r="CH112" s="396">
        <f t="shared" si="161"/>
        <v>3739.1717171717173</v>
      </c>
      <c r="CI112" s="395">
        <f t="shared" si="162"/>
        <v>4207.575757575758</v>
      </c>
      <c r="CJ112" s="396">
        <f t="shared" si="163"/>
        <v>0</v>
      </c>
      <c r="CK112" s="395">
        <f t="shared" si="164"/>
        <v>0</v>
      </c>
      <c r="CL112" s="394">
        <f t="shared" si="165"/>
        <v>70771.461538461532</v>
      </c>
      <c r="CM112" s="395">
        <f t="shared" si="166"/>
        <v>72206.222222222219</v>
      </c>
      <c r="CN112" s="396">
        <f t="shared" si="167"/>
        <v>51886.549019607839</v>
      </c>
      <c r="CO112" s="395">
        <f t="shared" si="168"/>
        <v>53492.571428571428</v>
      </c>
      <c r="CP112" s="396">
        <f t="shared" si="169"/>
        <v>50242.714285714283</v>
      </c>
      <c r="CQ112" s="395">
        <f t="shared" si="170"/>
        <v>50828.666666666664</v>
      </c>
      <c r="CR112" s="396">
        <f t="shared" si="171"/>
        <v>53666.666666666664</v>
      </c>
      <c r="CS112" s="395">
        <f t="shared" si="172"/>
        <v>49048</v>
      </c>
      <c r="CT112" s="396">
        <f t="shared" si="173"/>
        <v>33652.545454545456</v>
      </c>
      <c r="CU112" s="395">
        <f t="shared" si="174"/>
        <v>37868.181818181823</v>
      </c>
      <c r="CV112" s="396">
        <f t="shared" si="175"/>
        <v>0</v>
      </c>
      <c r="CW112" s="395">
        <f t="shared" si="176"/>
        <v>0</v>
      </c>
      <c r="CX112" s="396">
        <f t="shared" si="177"/>
        <v>51596.680272108846</v>
      </c>
      <c r="CY112" s="395">
        <f t="shared" si="178"/>
        <v>53302.487500000003</v>
      </c>
      <c r="CZ112" s="394">
        <f t="shared" si="179"/>
        <v>13</v>
      </c>
      <c r="DA112" s="395">
        <f t="shared" si="180"/>
        <v>18</v>
      </c>
      <c r="DB112" s="396">
        <f t="shared" si="181"/>
        <v>51</v>
      </c>
      <c r="DC112" s="395">
        <f t="shared" si="182"/>
        <v>63</v>
      </c>
      <c r="DD112" s="396">
        <f t="shared" si="183"/>
        <v>63</v>
      </c>
      <c r="DE112" s="395">
        <f t="shared" si="184"/>
        <v>60</v>
      </c>
      <c r="DF112" s="396">
        <f t="shared" si="185"/>
        <v>9</v>
      </c>
      <c r="DG112" s="395">
        <f t="shared" si="186"/>
        <v>8</v>
      </c>
      <c r="DH112" s="396">
        <f t="shared" si="187"/>
        <v>11</v>
      </c>
      <c r="DI112" s="395">
        <f t="shared" si="188"/>
        <v>11</v>
      </c>
      <c r="DJ112" s="396">
        <f t="shared" si="189"/>
        <v>0</v>
      </c>
      <c r="DK112" s="395">
        <f t="shared" si="190"/>
        <v>0</v>
      </c>
      <c r="DL112" s="396">
        <f t="shared" si="191"/>
        <v>147</v>
      </c>
      <c r="DM112" s="395">
        <f t="shared" si="192"/>
        <v>160</v>
      </c>
      <c r="DN112" s="394">
        <f t="shared" si="193"/>
        <v>920028.99999999988</v>
      </c>
      <c r="DO112" s="395">
        <f t="shared" si="194"/>
        <v>1299712</v>
      </c>
      <c r="DP112" s="396">
        <f t="shared" si="195"/>
        <v>2646214</v>
      </c>
      <c r="DQ112" s="395">
        <f t="shared" si="196"/>
        <v>3370032</v>
      </c>
      <c r="DR112" s="396">
        <f t="shared" si="197"/>
        <v>3165291</v>
      </c>
      <c r="DS112" s="395">
        <f t="shared" si="198"/>
        <v>3049720</v>
      </c>
      <c r="DT112" s="396">
        <f t="shared" si="199"/>
        <v>483000</v>
      </c>
      <c r="DU112" s="395">
        <f t="shared" si="200"/>
        <v>392384</v>
      </c>
      <c r="DV112" s="396">
        <f t="shared" si="201"/>
        <v>370178</v>
      </c>
      <c r="DW112" s="395">
        <f t="shared" si="202"/>
        <v>416550.00000000006</v>
      </c>
      <c r="DX112" s="396">
        <f t="shared" si="203"/>
        <v>0</v>
      </c>
      <c r="DY112" s="395">
        <f t="shared" si="204"/>
        <v>0</v>
      </c>
      <c r="DZ112" s="396">
        <f t="shared" si="205"/>
        <v>7584712</v>
      </c>
      <c r="EA112" s="395">
        <f t="shared" si="206"/>
        <v>8528398</v>
      </c>
    </row>
    <row r="113" spans="1:131">
      <c r="A113" s="444" t="s">
        <v>32</v>
      </c>
      <c r="B113" s="438" t="s">
        <v>571</v>
      </c>
      <c r="C113" s="442"/>
      <c r="D113" s="445">
        <v>447689</v>
      </c>
      <c r="E113" s="441">
        <v>6</v>
      </c>
      <c r="F113" s="393">
        <v>23</v>
      </c>
      <c r="G113" s="402">
        <v>32</v>
      </c>
      <c r="H113" s="393"/>
      <c r="I113" s="402"/>
      <c r="J113" s="393"/>
      <c r="K113" s="402"/>
      <c r="L113" s="393"/>
      <c r="M113" s="402"/>
      <c r="N113" s="393">
        <v>65</v>
      </c>
      <c r="O113" s="402">
        <v>87</v>
      </c>
      <c r="P113" s="393"/>
      <c r="Q113" s="402"/>
      <c r="R113" s="393"/>
      <c r="S113" s="402"/>
      <c r="T113" s="393"/>
      <c r="U113" s="402"/>
      <c r="V113" s="393">
        <v>228</v>
      </c>
      <c r="W113" s="402">
        <v>242</v>
      </c>
      <c r="X113" s="393"/>
      <c r="Y113" s="402"/>
      <c r="Z113" s="393"/>
      <c r="AA113" s="402"/>
      <c r="AB113" s="393"/>
      <c r="AC113" s="402"/>
      <c r="AD113" s="393">
        <v>28</v>
      </c>
      <c r="AE113" s="402">
        <v>32</v>
      </c>
      <c r="AF113" s="393"/>
      <c r="AG113" s="402"/>
      <c r="AH113" s="393"/>
      <c r="AI113" s="402"/>
      <c r="AJ113" s="393"/>
      <c r="AK113" s="402"/>
      <c r="AL113" s="393"/>
      <c r="AM113" s="402"/>
      <c r="AN113" s="393"/>
      <c r="AO113" s="402"/>
      <c r="AP113" s="393"/>
      <c r="AQ113" s="402"/>
      <c r="AR113" s="393"/>
      <c r="AS113" s="402"/>
      <c r="AT113" s="393"/>
      <c r="AU113" s="402"/>
      <c r="AV113" s="393"/>
      <c r="AW113" s="402"/>
      <c r="AX113" s="393"/>
      <c r="AY113" s="402"/>
      <c r="AZ113" s="393"/>
      <c r="BA113" s="403"/>
      <c r="BB113" s="404">
        <v>2238144</v>
      </c>
      <c r="BC113" s="402">
        <v>2996705</v>
      </c>
      <c r="BD113" s="393">
        <v>4665385</v>
      </c>
      <c r="BE113" s="402">
        <v>6241942</v>
      </c>
      <c r="BF113" s="393">
        <v>14210521</v>
      </c>
      <c r="BG113" s="402">
        <v>15258066</v>
      </c>
      <c r="BH113" s="393">
        <v>1432939</v>
      </c>
      <c r="BI113" s="402">
        <v>1690405</v>
      </c>
      <c r="BJ113" s="393"/>
      <c r="BK113" s="402"/>
      <c r="BL113" s="393"/>
      <c r="BM113" s="403"/>
      <c r="BN113" s="394">
        <f t="shared" si="141"/>
        <v>207</v>
      </c>
      <c r="BO113" s="395">
        <f t="shared" si="142"/>
        <v>288</v>
      </c>
      <c r="BP113" s="396">
        <f t="shared" si="143"/>
        <v>585</v>
      </c>
      <c r="BQ113" s="395">
        <f t="shared" si="144"/>
        <v>783</v>
      </c>
      <c r="BR113" s="396">
        <f t="shared" si="145"/>
        <v>2052</v>
      </c>
      <c r="BS113" s="395">
        <f t="shared" si="146"/>
        <v>2178</v>
      </c>
      <c r="BT113" s="396">
        <f t="shared" si="147"/>
        <v>252</v>
      </c>
      <c r="BU113" s="395">
        <f t="shared" si="148"/>
        <v>288</v>
      </c>
      <c r="BV113" s="396">
        <f t="shared" si="149"/>
        <v>0</v>
      </c>
      <c r="BW113" s="395">
        <f t="shared" si="150"/>
        <v>0</v>
      </c>
      <c r="BX113" s="396">
        <f t="shared" si="151"/>
        <v>0</v>
      </c>
      <c r="BY113" s="395">
        <f t="shared" si="152"/>
        <v>0</v>
      </c>
      <c r="BZ113" s="394">
        <f t="shared" si="153"/>
        <v>10812.289855072464</v>
      </c>
      <c r="CA113" s="395">
        <f t="shared" si="154"/>
        <v>10405.225694444445</v>
      </c>
      <c r="CB113" s="396">
        <f t="shared" si="155"/>
        <v>7975.0170940170938</v>
      </c>
      <c r="CC113" s="395">
        <f t="shared" si="156"/>
        <v>7971.8288633461043</v>
      </c>
      <c r="CD113" s="396">
        <f t="shared" si="157"/>
        <v>6925.2051656920075</v>
      </c>
      <c r="CE113" s="395">
        <f t="shared" si="158"/>
        <v>7005.5399449035813</v>
      </c>
      <c r="CF113" s="396">
        <f t="shared" si="159"/>
        <v>5686.2658730158728</v>
      </c>
      <c r="CG113" s="395">
        <f t="shared" si="160"/>
        <v>5869.4618055555557</v>
      </c>
      <c r="CH113" s="396">
        <f t="shared" si="161"/>
        <v>0</v>
      </c>
      <c r="CI113" s="395">
        <f t="shared" si="162"/>
        <v>0</v>
      </c>
      <c r="CJ113" s="396">
        <f t="shared" si="163"/>
        <v>0</v>
      </c>
      <c r="CK113" s="395">
        <f t="shared" si="164"/>
        <v>0</v>
      </c>
      <c r="CL113" s="394">
        <f t="shared" si="165"/>
        <v>97310.608695652176</v>
      </c>
      <c r="CM113" s="395">
        <f t="shared" si="166"/>
        <v>93647.03125</v>
      </c>
      <c r="CN113" s="396">
        <f t="shared" si="167"/>
        <v>71775.153846153844</v>
      </c>
      <c r="CO113" s="395">
        <f t="shared" si="168"/>
        <v>71746.459770114932</v>
      </c>
      <c r="CP113" s="396">
        <f t="shared" si="169"/>
        <v>62326.846491228069</v>
      </c>
      <c r="CQ113" s="395">
        <f t="shared" si="170"/>
        <v>63049.859504132233</v>
      </c>
      <c r="CR113" s="396">
        <f t="shared" si="171"/>
        <v>51176.392857142855</v>
      </c>
      <c r="CS113" s="395">
        <f t="shared" si="172"/>
        <v>52825.15625</v>
      </c>
      <c r="CT113" s="396">
        <f t="shared" si="173"/>
        <v>0</v>
      </c>
      <c r="CU113" s="395">
        <f t="shared" si="174"/>
        <v>0</v>
      </c>
      <c r="CV113" s="396">
        <f t="shared" si="175"/>
        <v>0</v>
      </c>
      <c r="CW113" s="395">
        <f t="shared" si="176"/>
        <v>0</v>
      </c>
      <c r="CX113" s="396">
        <f t="shared" si="177"/>
        <v>65543.57267441861</v>
      </c>
      <c r="CY113" s="395">
        <f t="shared" si="178"/>
        <v>66633.888040712467</v>
      </c>
      <c r="CZ113" s="394">
        <f t="shared" si="179"/>
        <v>23</v>
      </c>
      <c r="DA113" s="395">
        <f t="shared" si="180"/>
        <v>32</v>
      </c>
      <c r="DB113" s="396">
        <f t="shared" si="181"/>
        <v>65</v>
      </c>
      <c r="DC113" s="395">
        <f t="shared" si="182"/>
        <v>87</v>
      </c>
      <c r="DD113" s="396">
        <f t="shared" si="183"/>
        <v>228</v>
      </c>
      <c r="DE113" s="395">
        <f t="shared" si="184"/>
        <v>242</v>
      </c>
      <c r="DF113" s="396">
        <f t="shared" si="185"/>
        <v>28</v>
      </c>
      <c r="DG113" s="395">
        <f t="shared" si="186"/>
        <v>32</v>
      </c>
      <c r="DH113" s="396">
        <f t="shared" si="187"/>
        <v>0</v>
      </c>
      <c r="DI113" s="395">
        <f t="shared" si="188"/>
        <v>0</v>
      </c>
      <c r="DJ113" s="396">
        <f t="shared" si="189"/>
        <v>0</v>
      </c>
      <c r="DK113" s="395">
        <f t="shared" si="190"/>
        <v>0</v>
      </c>
      <c r="DL113" s="396">
        <f t="shared" si="191"/>
        <v>344</v>
      </c>
      <c r="DM113" s="395">
        <f t="shared" si="192"/>
        <v>393</v>
      </c>
      <c r="DN113" s="394">
        <f t="shared" si="193"/>
        <v>2238144</v>
      </c>
      <c r="DO113" s="395">
        <f t="shared" si="194"/>
        <v>2996705</v>
      </c>
      <c r="DP113" s="396">
        <f t="shared" si="195"/>
        <v>4665385</v>
      </c>
      <c r="DQ113" s="395">
        <f t="shared" si="196"/>
        <v>6241941.9999999991</v>
      </c>
      <c r="DR113" s="396">
        <f t="shared" si="197"/>
        <v>14210521</v>
      </c>
      <c r="DS113" s="395">
        <f t="shared" si="198"/>
        <v>15258066</v>
      </c>
      <c r="DT113" s="396">
        <f t="shared" si="199"/>
        <v>1432939</v>
      </c>
      <c r="DU113" s="395">
        <f t="shared" si="200"/>
        <v>1690405</v>
      </c>
      <c r="DV113" s="396">
        <f t="shared" si="201"/>
        <v>0</v>
      </c>
      <c r="DW113" s="395">
        <f t="shared" si="202"/>
        <v>0</v>
      </c>
      <c r="DX113" s="396">
        <f t="shared" si="203"/>
        <v>0</v>
      </c>
      <c r="DY113" s="395">
        <f t="shared" si="204"/>
        <v>0</v>
      </c>
      <c r="DZ113" s="396">
        <f t="shared" si="205"/>
        <v>22546989.000000004</v>
      </c>
      <c r="EA113" s="395">
        <f t="shared" si="206"/>
        <v>26187118</v>
      </c>
    </row>
    <row r="114" spans="1:131">
      <c r="A114" s="437" t="s">
        <v>32</v>
      </c>
      <c r="B114" s="450" t="s">
        <v>572</v>
      </c>
      <c r="C114" s="439"/>
      <c r="D114" s="446">
        <v>482158</v>
      </c>
      <c r="E114" s="441">
        <v>6</v>
      </c>
      <c r="F114" s="393">
        <v>26</v>
      </c>
      <c r="G114" s="402">
        <v>20</v>
      </c>
      <c r="H114" s="393"/>
      <c r="I114" s="402"/>
      <c r="J114" s="393">
        <v>1</v>
      </c>
      <c r="K114" s="402">
        <v>12</v>
      </c>
      <c r="L114" s="393"/>
      <c r="M114" s="402"/>
      <c r="N114" s="393">
        <v>84</v>
      </c>
      <c r="O114" s="402">
        <v>81</v>
      </c>
      <c r="P114" s="393"/>
      <c r="Q114" s="402"/>
      <c r="R114" s="393">
        <v>3</v>
      </c>
      <c r="S114" s="402">
        <v>13</v>
      </c>
      <c r="T114" s="393"/>
      <c r="U114" s="402"/>
      <c r="V114" s="393">
        <v>96</v>
      </c>
      <c r="W114" s="402">
        <v>72</v>
      </c>
      <c r="X114" s="393"/>
      <c r="Y114" s="402"/>
      <c r="Z114" s="393">
        <v>1</v>
      </c>
      <c r="AA114" s="402">
        <v>5</v>
      </c>
      <c r="AB114" s="393"/>
      <c r="AC114" s="402"/>
      <c r="AD114" s="393">
        <v>3</v>
      </c>
      <c r="AE114" s="402">
        <v>4</v>
      </c>
      <c r="AF114" s="393"/>
      <c r="AG114" s="402"/>
      <c r="AH114" s="393">
        <v>1</v>
      </c>
      <c r="AI114" s="402">
        <v>1</v>
      </c>
      <c r="AJ114" s="393"/>
      <c r="AK114" s="402"/>
      <c r="AL114" s="393">
        <v>39</v>
      </c>
      <c r="AM114" s="402">
        <v>33</v>
      </c>
      <c r="AN114" s="393"/>
      <c r="AO114" s="402"/>
      <c r="AP114" s="393">
        <v>1</v>
      </c>
      <c r="AQ114" s="402">
        <v>2</v>
      </c>
      <c r="AR114" s="393"/>
      <c r="AS114" s="402"/>
      <c r="AT114" s="393"/>
      <c r="AU114" s="402"/>
      <c r="AV114" s="393"/>
      <c r="AW114" s="402"/>
      <c r="AX114" s="393"/>
      <c r="AY114" s="402"/>
      <c r="AZ114" s="393"/>
      <c r="BA114" s="403"/>
      <c r="BB114" s="404">
        <v>1837951</v>
      </c>
      <c r="BC114" s="402">
        <v>2085204</v>
      </c>
      <c r="BD114" s="393">
        <v>4494049</v>
      </c>
      <c r="BE114" s="402">
        <v>5369918</v>
      </c>
      <c r="BF114" s="393">
        <v>4771394</v>
      </c>
      <c r="BG114" s="402">
        <v>4275470</v>
      </c>
      <c r="BH114" s="393">
        <v>185000</v>
      </c>
      <c r="BI114" s="402">
        <v>159694</v>
      </c>
      <c r="BJ114" s="393">
        <v>1799729</v>
      </c>
      <c r="BK114" s="402">
        <v>1637219</v>
      </c>
      <c r="BL114" s="393"/>
      <c r="BM114" s="403"/>
      <c r="BN114" s="394">
        <f t="shared" si="141"/>
        <v>245</v>
      </c>
      <c r="BO114" s="395">
        <f t="shared" si="142"/>
        <v>312</v>
      </c>
      <c r="BP114" s="396">
        <f t="shared" si="143"/>
        <v>789</v>
      </c>
      <c r="BQ114" s="395">
        <f t="shared" si="144"/>
        <v>872</v>
      </c>
      <c r="BR114" s="396">
        <f t="shared" si="145"/>
        <v>875</v>
      </c>
      <c r="BS114" s="395">
        <f t="shared" si="146"/>
        <v>703</v>
      </c>
      <c r="BT114" s="396">
        <f t="shared" si="147"/>
        <v>38</v>
      </c>
      <c r="BU114" s="395">
        <f t="shared" si="148"/>
        <v>47</v>
      </c>
      <c r="BV114" s="396">
        <f t="shared" si="149"/>
        <v>362</v>
      </c>
      <c r="BW114" s="395">
        <f t="shared" si="150"/>
        <v>319</v>
      </c>
      <c r="BX114" s="396">
        <f t="shared" si="151"/>
        <v>0</v>
      </c>
      <c r="BY114" s="395">
        <f t="shared" si="152"/>
        <v>0</v>
      </c>
      <c r="BZ114" s="394">
        <f t="shared" si="153"/>
        <v>7501.8408163265303</v>
      </c>
      <c r="CA114" s="395">
        <f t="shared" si="154"/>
        <v>6683.3461538461543</v>
      </c>
      <c r="CB114" s="396">
        <f t="shared" si="155"/>
        <v>5695.8795944233207</v>
      </c>
      <c r="CC114" s="395">
        <f t="shared" si="156"/>
        <v>6158.1628440366976</v>
      </c>
      <c r="CD114" s="396">
        <f t="shared" si="157"/>
        <v>5453.0217142857146</v>
      </c>
      <c r="CE114" s="395">
        <f t="shared" si="158"/>
        <v>6081.7496443812233</v>
      </c>
      <c r="CF114" s="396">
        <f t="shared" si="159"/>
        <v>4868.4210526315792</v>
      </c>
      <c r="CG114" s="395">
        <f t="shared" si="160"/>
        <v>3397.744680851064</v>
      </c>
      <c r="CH114" s="396">
        <f t="shared" si="161"/>
        <v>4971.6270718232045</v>
      </c>
      <c r="CI114" s="395">
        <f t="shared" si="162"/>
        <v>5132.3479623824451</v>
      </c>
      <c r="CJ114" s="396">
        <f t="shared" si="163"/>
        <v>0</v>
      </c>
      <c r="CK114" s="395">
        <f t="shared" si="164"/>
        <v>0</v>
      </c>
      <c r="CL114" s="394">
        <f t="shared" si="165"/>
        <v>67516.567346938769</v>
      </c>
      <c r="CM114" s="395">
        <f t="shared" si="166"/>
        <v>60150.11538461539</v>
      </c>
      <c r="CN114" s="396">
        <f t="shared" si="167"/>
        <v>51262.916349809886</v>
      </c>
      <c r="CO114" s="395">
        <f t="shared" si="168"/>
        <v>55423.465596330279</v>
      </c>
      <c r="CP114" s="396">
        <f t="shared" si="169"/>
        <v>49077.195428571431</v>
      </c>
      <c r="CQ114" s="395">
        <f t="shared" si="170"/>
        <v>54735.746799431014</v>
      </c>
      <c r="CR114" s="396">
        <f t="shared" si="171"/>
        <v>43815.789473684214</v>
      </c>
      <c r="CS114" s="395">
        <f t="shared" si="172"/>
        <v>30579.702127659577</v>
      </c>
      <c r="CT114" s="396">
        <f t="shared" si="173"/>
        <v>44744.64364640884</v>
      </c>
      <c r="CU114" s="395">
        <f t="shared" si="174"/>
        <v>46191.131661442007</v>
      </c>
      <c r="CV114" s="396">
        <f t="shared" si="175"/>
        <v>0</v>
      </c>
      <c r="CW114" s="395">
        <f t="shared" si="176"/>
        <v>0</v>
      </c>
      <c r="CX114" s="396">
        <f t="shared" si="177"/>
        <v>51013.16823969932</v>
      </c>
      <c r="CY114" s="395">
        <f t="shared" si="178"/>
        <v>53987.037369167476</v>
      </c>
      <c r="CZ114" s="394">
        <f t="shared" si="179"/>
        <v>27</v>
      </c>
      <c r="DA114" s="395">
        <f t="shared" si="180"/>
        <v>32</v>
      </c>
      <c r="DB114" s="396">
        <f t="shared" si="181"/>
        <v>87</v>
      </c>
      <c r="DC114" s="395">
        <f t="shared" si="182"/>
        <v>94</v>
      </c>
      <c r="DD114" s="396">
        <f t="shared" si="183"/>
        <v>97</v>
      </c>
      <c r="DE114" s="395">
        <f t="shared" si="184"/>
        <v>77</v>
      </c>
      <c r="DF114" s="396">
        <f t="shared" si="185"/>
        <v>4</v>
      </c>
      <c r="DG114" s="395">
        <f t="shared" si="186"/>
        <v>5</v>
      </c>
      <c r="DH114" s="396">
        <f t="shared" si="187"/>
        <v>40</v>
      </c>
      <c r="DI114" s="395">
        <f t="shared" si="188"/>
        <v>35</v>
      </c>
      <c r="DJ114" s="396">
        <f t="shared" si="189"/>
        <v>0</v>
      </c>
      <c r="DK114" s="395">
        <f t="shared" si="190"/>
        <v>0</v>
      </c>
      <c r="DL114" s="396">
        <f t="shared" si="191"/>
        <v>255</v>
      </c>
      <c r="DM114" s="395">
        <f t="shared" si="192"/>
        <v>243</v>
      </c>
      <c r="DN114" s="394">
        <f t="shared" si="193"/>
        <v>1822947.3183673467</v>
      </c>
      <c r="DO114" s="395">
        <f t="shared" si="194"/>
        <v>1924803.6923076925</v>
      </c>
      <c r="DP114" s="396">
        <f t="shared" si="195"/>
        <v>4459873.7224334599</v>
      </c>
      <c r="DQ114" s="395">
        <f t="shared" si="196"/>
        <v>5209805.7660550466</v>
      </c>
      <c r="DR114" s="396">
        <f t="shared" si="197"/>
        <v>4760487.956571429</v>
      </c>
      <c r="DS114" s="395">
        <f t="shared" si="198"/>
        <v>4214652.5035561882</v>
      </c>
      <c r="DT114" s="396">
        <f t="shared" si="199"/>
        <v>175263.15789473685</v>
      </c>
      <c r="DU114" s="395">
        <f t="shared" si="200"/>
        <v>152898.51063829788</v>
      </c>
      <c r="DV114" s="396">
        <f t="shared" si="201"/>
        <v>1789785.7458563535</v>
      </c>
      <c r="DW114" s="395">
        <f t="shared" si="202"/>
        <v>1616689.6081504703</v>
      </c>
      <c r="DX114" s="396">
        <f t="shared" si="203"/>
        <v>0</v>
      </c>
      <c r="DY114" s="395">
        <f t="shared" si="204"/>
        <v>0</v>
      </c>
      <c r="DZ114" s="396">
        <f t="shared" si="205"/>
        <v>13008357.901123326</v>
      </c>
      <c r="EA114" s="395">
        <f t="shared" si="206"/>
        <v>13118850.080707697</v>
      </c>
    </row>
    <row r="115" spans="1:131">
      <c r="A115" s="444" t="s">
        <v>32</v>
      </c>
      <c r="B115" s="438" t="s">
        <v>573</v>
      </c>
      <c r="C115" s="442"/>
      <c r="D115" s="440">
        <v>138558</v>
      </c>
      <c r="E115" s="453">
        <v>7</v>
      </c>
      <c r="F115" s="393">
        <v>10</v>
      </c>
      <c r="G115" s="402">
        <v>14</v>
      </c>
      <c r="H115" s="393"/>
      <c r="I115" s="402"/>
      <c r="J115" s="393"/>
      <c r="K115" s="402">
        <v>1</v>
      </c>
      <c r="L115" s="393"/>
      <c r="M115" s="402"/>
      <c r="N115" s="393">
        <v>17</v>
      </c>
      <c r="O115" s="402">
        <v>13</v>
      </c>
      <c r="P115" s="393"/>
      <c r="Q115" s="402"/>
      <c r="R115" s="393">
        <v>3</v>
      </c>
      <c r="S115" s="402">
        <v>8</v>
      </c>
      <c r="T115" s="393"/>
      <c r="U115" s="402"/>
      <c r="V115" s="393">
        <v>37</v>
      </c>
      <c r="W115" s="402">
        <v>48</v>
      </c>
      <c r="X115" s="393"/>
      <c r="Y115" s="402"/>
      <c r="Z115" s="393"/>
      <c r="AA115" s="402"/>
      <c r="AB115" s="393"/>
      <c r="AC115" s="402"/>
      <c r="AD115" s="393">
        <v>11</v>
      </c>
      <c r="AE115" s="402">
        <v>5</v>
      </c>
      <c r="AF115" s="393"/>
      <c r="AG115" s="402"/>
      <c r="AH115" s="393"/>
      <c r="AI115" s="402">
        <v>2</v>
      </c>
      <c r="AJ115" s="393"/>
      <c r="AK115" s="402"/>
      <c r="AL115" s="393">
        <v>8</v>
      </c>
      <c r="AM115" s="402">
        <v>9</v>
      </c>
      <c r="AN115" s="393"/>
      <c r="AO115" s="402"/>
      <c r="AP115" s="393"/>
      <c r="AQ115" s="402">
        <v>1</v>
      </c>
      <c r="AR115" s="393"/>
      <c r="AS115" s="402"/>
      <c r="AT115" s="393"/>
      <c r="AU115" s="402"/>
      <c r="AV115" s="393"/>
      <c r="AW115" s="402"/>
      <c r="AX115" s="393"/>
      <c r="AY115" s="402"/>
      <c r="AZ115" s="393"/>
      <c r="BA115" s="403"/>
      <c r="BB115" s="404">
        <v>520515</v>
      </c>
      <c r="BC115" s="402">
        <v>827025</v>
      </c>
      <c r="BD115" s="393">
        <v>1013456</v>
      </c>
      <c r="BE115" s="402">
        <v>1170641</v>
      </c>
      <c r="BF115" s="393">
        <v>1713189</v>
      </c>
      <c r="BG115" s="402">
        <v>2308300</v>
      </c>
      <c r="BH115" s="393">
        <v>517496</v>
      </c>
      <c r="BI115" s="402">
        <v>352675</v>
      </c>
      <c r="BJ115" s="393">
        <v>351000</v>
      </c>
      <c r="BK115" s="402">
        <v>445296</v>
      </c>
      <c r="BL115" s="393"/>
      <c r="BM115" s="403"/>
      <c r="BN115" s="394">
        <f t="shared" si="141"/>
        <v>90</v>
      </c>
      <c r="BO115" s="395">
        <f t="shared" si="142"/>
        <v>137</v>
      </c>
      <c r="BP115" s="396">
        <f t="shared" si="143"/>
        <v>186</v>
      </c>
      <c r="BQ115" s="395">
        <f t="shared" si="144"/>
        <v>205</v>
      </c>
      <c r="BR115" s="396">
        <f t="shared" si="145"/>
        <v>333</v>
      </c>
      <c r="BS115" s="395">
        <f t="shared" si="146"/>
        <v>432</v>
      </c>
      <c r="BT115" s="396">
        <f t="shared" si="147"/>
        <v>99</v>
      </c>
      <c r="BU115" s="395">
        <f t="shared" si="148"/>
        <v>67</v>
      </c>
      <c r="BV115" s="396">
        <f t="shared" si="149"/>
        <v>72</v>
      </c>
      <c r="BW115" s="395">
        <f t="shared" si="150"/>
        <v>92</v>
      </c>
      <c r="BX115" s="396">
        <f t="shared" si="151"/>
        <v>0</v>
      </c>
      <c r="BY115" s="395">
        <f t="shared" si="152"/>
        <v>0</v>
      </c>
      <c r="BZ115" s="394">
        <f t="shared" si="153"/>
        <v>5783.5</v>
      </c>
      <c r="CA115" s="395">
        <f t="shared" si="154"/>
        <v>6036.6788321167887</v>
      </c>
      <c r="CB115" s="396">
        <f t="shared" si="155"/>
        <v>5448.688172043011</v>
      </c>
      <c r="CC115" s="395">
        <f t="shared" si="156"/>
        <v>5710.443902439024</v>
      </c>
      <c r="CD115" s="396">
        <f t="shared" si="157"/>
        <v>5144.7117117117114</v>
      </c>
      <c r="CE115" s="395">
        <f t="shared" si="158"/>
        <v>5343.2870370370374</v>
      </c>
      <c r="CF115" s="396">
        <f t="shared" si="159"/>
        <v>5227.2323232323233</v>
      </c>
      <c r="CG115" s="395">
        <f t="shared" si="160"/>
        <v>5263.8059701492539</v>
      </c>
      <c r="CH115" s="396">
        <f t="shared" si="161"/>
        <v>4875</v>
      </c>
      <c r="CI115" s="395">
        <f t="shared" si="162"/>
        <v>4840.173913043478</v>
      </c>
      <c r="CJ115" s="396">
        <f t="shared" si="163"/>
        <v>0</v>
      </c>
      <c r="CK115" s="395">
        <f t="shared" si="164"/>
        <v>0</v>
      </c>
      <c r="CL115" s="394">
        <f t="shared" si="165"/>
        <v>52051.5</v>
      </c>
      <c r="CM115" s="395">
        <f t="shared" si="166"/>
        <v>54330.109489051101</v>
      </c>
      <c r="CN115" s="396">
        <f t="shared" si="167"/>
        <v>49038.193548387098</v>
      </c>
      <c r="CO115" s="395">
        <f t="shared" si="168"/>
        <v>51393.995121951215</v>
      </c>
      <c r="CP115" s="396">
        <f t="shared" si="169"/>
        <v>46302.4054054054</v>
      </c>
      <c r="CQ115" s="395">
        <f t="shared" si="170"/>
        <v>48089.583333333336</v>
      </c>
      <c r="CR115" s="396">
        <f t="shared" si="171"/>
        <v>47045.090909090912</v>
      </c>
      <c r="CS115" s="395">
        <f t="shared" si="172"/>
        <v>47374.253731343284</v>
      </c>
      <c r="CT115" s="396">
        <f t="shared" si="173"/>
        <v>43875</v>
      </c>
      <c r="CU115" s="395">
        <f t="shared" si="174"/>
        <v>43561.565217391304</v>
      </c>
      <c r="CV115" s="396">
        <f t="shared" si="175"/>
        <v>0</v>
      </c>
      <c r="CW115" s="395">
        <f t="shared" si="176"/>
        <v>0</v>
      </c>
      <c r="CX115" s="396">
        <f t="shared" si="177"/>
        <v>47476.324081020255</v>
      </c>
      <c r="CY115" s="395">
        <f t="shared" si="178"/>
        <v>49205.554140495617</v>
      </c>
      <c r="CZ115" s="394">
        <f t="shared" si="179"/>
        <v>10</v>
      </c>
      <c r="DA115" s="395">
        <f t="shared" si="180"/>
        <v>15</v>
      </c>
      <c r="DB115" s="396">
        <f t="shared" si="181"/>
        <v>20</v>
      </c>
      <c r="DC115" s="395">
        <f t="shared" si="182"/>
        <v>21</v>
      </c>
      <c r="DD115" s="396">
        <f t="shared" si="183"/>
        <v>37</v>
      </c>
      <c r="DE115" s="395">
        <f t="shared" si="184"/>
        <v>48</v>
      </c>
      <c r="DF115" s="396">
        <f t="shared" si="185"/>
        <v>11</v>
      </c>
      <c r="DG115" s="395">
        <f t="shared" si="186"/>
        <v>7</v>
      </c>
      <c r="DH115" s="396">
        <f t="shared" si="187"/>
        <v>8</v>
      </c>
      <c r="DI115" s="395">
        <f t="shared" si="188"/>
        <v>10</v>
      </c>
      <c r="DJ115" s="396">
        <f t="shared" si="189"/>
        <v>0</v>
      </c>
      <c r="DK115" s="395">
        <f t="shared" si="190"/>
        <v>0</v>
      </c>
      <c r="DL115" s="396">
        <f t="shared" si="191"/>
        <v>86</v>
      </c>
      <c r="DM115" s="395">
        <f t="shared" si="192"/>
        <v>101</v>
      </c>
      <c r="DN115" s="394">
        <f t="shared" si="193"/>
        <v>520515</v>
      </c>
      <c r="DO115" s="395">
        <f t="shared" si="194"/>
        <v>814951.64233576646</v>
      </c>
      <c r="DP115" s="396">
        <f t="shared" si="195"/>
        <v>980763.87096774194</v>
      </c>
      <c r="DQ115" s="395">
        <f t="shared" si="196"/>
        <v>1079273.8975609755</v>
      </c>
      <c r="DR115" s="396">
        <f t="shared" si="197"/>
        <v>1713188.9999999998</v>
      </c>
      <c r="DS115" s="395">
        <f t="shared" si="198"/>
        <v>2308300</v>
      </c>
      <c r="DT115" s="396">
        <f t="shared" si="199"/>
        <v>517496</v>
      </c>
      <c r="DU115" s="395">
        <f t="shared" si="200"/>
        <v>331619.77611940296</v>
      </c>
      <c r="DV115" s="396">
        <f t="shared" si="201"/>
        <v>351000</v>
      </c>
      <c r="DW115" s="395">
        <f t="shared" si="202"/>
        <v>435615.65217391303</v>
      </c>
      <c r="DX115" s="396">
        <f t="shared" si="203"/>
        <v>0</v>
      </c>
      <c r="DY115" s="395">
        <f t="shared" si="204"/>
        <v>0</v>
      </c>
      <c r="DZ115" s="396">
        <f t="shared" si="205"/>
        <v>4082963.8709677421</v>
      </c>
      <c r="EA115" s="395">
        <f t="shared" si="206"/>
        <v>4969760.9681900572</v>
      </c>
    </row>
    <row r="116" spans="1:131">
      <c r="A116" s="444" t="s">
        <v>32</v>
      </c>
      <c r="B116" s="447" t="s">
        <v>574</v>
      </c>
      <c r="C116" s="439" t="s">
        <v>586</v>
      </c>
      <c r="D116" s="440">
        <v>139250</v>
      </c>
      <c r="E116" s="453">
        <v>7</v>
      </c>
      <c r="F116" s="393">
        <v>7</v>
      </c>
      <c r="G116" s="402">
        <v>7</v>
      </c>
      <c r="H116" s="393"/>
      <c r="I116" s="402"/>
      <c r="J116" s="393">
        <v>1</v>
      </c>
      <c r="K116" s="402">
        <v>1</v>
      </c>
      <c r="L116" s="393"/>
      <c r="M116" s="402"/>
      <c r="N116" s="393">
        <v>21</v>
      </c>
      <c r="O116" s="402">
        <v>19</v>
      </c>
      <c r="P116" s="393"/>
      <c r="Q116" s="402"/>
      <c r="R116" s="393"/>
      <c r="S116" s="402"/>
      <c r="T116" s="393"/>
      <c r="U116" s="402"/>
      <c r="V116" s="393">
        <v>46</v>
      </c>
      <c r="W116" s="402">
        <v>43</v>
      </c>
      <c r="X116" s="393"/>
      <c r="Y116" s="402"/>
      <c r="Z116" s="393">
        <v>7</v>
      </c>
      <c r="AA116" s="402">
        <v>7</v>
      </c>
      <c r="AB116" s="393"/>
      <c r="AC116" s="402"/>
      <c r="AD116" s="393">
        <v>3</v>
      </c>
      <c r="AE116" s="402">
        <v>5</v>
      </c>
      <c r="AF116" s="393"/>
      <c r="AG116" s="402"/>
      <c r="AH116" s="393">
        <v>2</v>
      </c>
      <c r="AI116" s="402">
        <v>2</v>
      </c>
      <c r="AJ116" s="393"/>
      <c r="AK116" s="402"/>
      <c r="AL116" s="393">
        <v>2</v>
      </c>
      <c r="AM116" s="402">
        <v>3</v>
      </c>
      <c r="AN116" s="393"/>
      <c r="AO116" s="402"/>
      <c r="AP116" s="393">
        <v>1</v>
      </c>
      <c r="AQ116" s="402"/>
      <c r="AR116" s="393"/>
      <c r="AS116" s="402"/>
      <c r="AT116" s="393"/>
      <c r="AU116" s="402"/>
      <c r="AV116" s="393"/>
      <c r="AW116" s="402"/>
      <c r="AX116" s="393"/>
      <c r="AY116" s="402"/>
      <c r="AZ116" s="393"/>
      <c r="BA116" s="403"/>
      <c r="BB116" s="404">
        <v>549085</v>
      </c>
      <c r="BC116" s="402">
        <v>584347</v>
      </c>
      <c r="BD116" s="393">
        <v>1245836</v>
      </c>
      <c r="BE116" s="402">
        <v>1124812</v>
      </c>
      <c r="BF116" s="393">
        <v>2990991</v>
      </c>
      <c r="BG116" s="402">
        <v>2882208</v>
      </c>
      <c r="BH116" s="393">
        <v>230850</v>
      </c>
      <c r="BI116" s="402">
        <v>351110</v>
      </c>
      <c r="BJ116" s="393">
        <v>142102</v>
      </c>
      <c r="BK116" s="402">
        <v>141210</v>
      </c>
      <c r="BL116" s="393"/>
      <c r="BM116" s="403"/>
      <c r="BN116" s="394">
        <f t="shared" si="141"/>
        <v>74</v>
      </c>
      <c r="BO116" s="395">
        <f t="shared" si="142"/>
        <v>74</v>
      </c>
      <c r="BP116" s="396">
        <f t="shared" si="143"/>
        <v>189</v>
      </c>
      <c r="BQ116" s="395">
        <f t="shared" si="144"/>
        <v>171</v>
      </c>
      <c r="BR116" s="396">
        <f t="shared" si="145"/>
        <v>491</v>
      </c>
      <c r="BS116" s="395">
        <f t="shared" si="146"/>
        <v>464</v>
      </c>
      <c r="BT116" s="396">
        <f t="shared" si="147"/>
        <v>49</v>
      </c>
      <c r="BU116" s="395">
        <f t="shared" si="148"/>
        <v>67</v>
      </c>
      <c r="BV116" s="396">
        <f t="shared" si="149"/>
        <v>29</v>
      </c>
      <c r="BW116" s="395">
        <f t="shared" si="150"/>
        <v>27</v>
      </c>
      <c r="BX116" s="396">
        <f t="shared" si="151"/>
        <v>0</v>
      </c>
      <c r="BY116" s="395">
        <f t="shared" si="152"/>
        <v>0</v>
      </c>
      <c r="BZ116" s="394">
        <f t="shared" si="153"/>
        <v>7420.0675675675675</v>
      </c>
      <c r="CA116" s="395">
        <f t="shared" si="154"/>
        <v>7896.5810810810808</v>
      </c>
      <c r="CB116" s="396">
        <f t="shared" si="155"/>
        <v>6591.7248677248681</v>
      </c>
      <c r="CC116" s="395">
        <f t="shared" si="156"/>
        <v>6577.8479532163747</v>
      </c>
      <c r="CD116" s="396">
        <f t="shared" si="157"/>
        <v>6091.6313645621185</v>
      </c>
      <c r="CE116" s="395">
        <f t="shared" si="158"/>
        <v>6211.6551724137935</v>
      </c>
      <c r="CF116" s="396">
        <f t="shared" si="159"/>
        <v>4711.2244897959181</v>
      </c>
      <c r="CG116" s="395">
        <f t="shared" si="160"/>
        <v>5240.4477611940301</v>
      </c>
      <c r="CH116" s="396">
        <f t="shared" si="161"/>
        <v>4900.0689655172409</v>
      </c>
      <c r="CI116" s="395">
        <f t="shared" si="162"/>
        <v>5230</v>
      </c>
      <c r="CJ116" s="396">
        <f t="shared" si="163"/>
        <v>0</v>
      </c>
      <c r="CK116" s="395">
        <f t="shared" si="164"/>
        <v>0</v>
      </c>
      <c r="CL116" s="394">
        <f t="shared" si="165"/>
        <v>66780.608108108107</v>
      </c>
      <c r="CM116" s="395">
        <f t="shared" si="166"/>
        <v>71069.229729729734</v>
      </c>
      <c r="CN116" s="396">
        <f t="shared" si="167"/>
        <v>59325.523809523816</v>
      </c>
      <c r="CO116" s="395">
        <f t="shared" si="168"/>
        <v>59200.631578947374</v>
      </c>
      <c r="CP116" s="396">
        <f t="shared" si="169"/>
        <v>54824.682281059067</v>
      </c>
      <c r="CQ116" s="395">
        <f t="shared" si="170"/>
        <v>55904.896551724145</v>
      </c>
      <c r="CR116" s="396">
        <f t="shared" si="171"/>
        <v>42401.020408163262</v>
      </c>
      <c r="CS116" s="395">
        <f t="shared" si="172"/>
        <v>47164.029850746272</v>
      </c>
      <c r="CT116" s="396">
        <f t="shared" si="173"/>
        <v>44100.620689655167</v>
      </c>
      <c r="CU116" s="395">
        <f t="shared" si="174"/>
        <v>47070</v>
      </c>
      <c r="CV116" s="396">
        <f t="shared" si="175"/>
        <v>0</v>
      </c>
      <c r="CW116" s="395">
        <f t="shared" si="176"/>
        <v>0</v>
      </c>
      <c r="CX116" s="396">
        <f t="shared" si="177"/>
        <v>55889.955443008628</v>
      </c>
      <c r="CY116" s="395">
        <f t="shared" si="178"/>
        <v>57011.136487118034</v>
      </c>
      <c r="CZ116" s="394">
        <f t="shared" si="179"/>
        <v>8</v>
      </c>
      <c r="DA116" s="395">
        <f t="shared" si="180"/>
        <v>8</v>
      </c>
      <c r="DB116" s="396">
        <f t="shared" si="181"/>
        <v>21</v>
      </c>
      <c r="DC116" s="395">
        <f t="shared" si="182"/>
        <v>19</v>
      </c>
      <c r="DD116" s="396">
        <f t="shared" si="183"/>
        <v>53</v>
      </c>
      <c r="DE116" s="395">
        <f t="shared" si="184"/>
        <v>50</v>
      </c>
      <c r="DF116" s="396">
        <f t="shared" si="185"/>
        <v>5</v>
      </c>
      <c r="DG116" s="395">
        <f t="shared" si="186"/>
        <v>7</v>
      </c>
      <c r="DH116" s="396">
        <f t="shared" si="187"/>
        <v>3</v>
      </c>
      <c r="DI116" s="395">
        <f t="shared" si="188"/>
        <v>3</v>
      </c>
      <c r="DJ116" s="396">
        <f t="shared" si="189"/>
        <v>0</v>
      </c>
      <c r="DK116" s="395">
        <f t="shared" si="190"/>
        <v>0</v>
      </c>
      <c r="DL116" s="396">
        <f t="shared" si="191"/>
        <v>90</v>
      </c>
      <c r="DM116" s="395">
        <f t="shared" si="192"/>
        <v>87</v>
      </c>
      <c r="DN116" s="394">
        <f t="shared" si="193"/>
        <v>534244.86486486485</v>
      </c>
      <c r="DO116" s="395">
        <f t="shared" si="194"/>
        <v>568553.83783783787</v>
      </c>
      <c r="DP116" s="396">
        <f t="shared" si="195"/>
        <v>1245836.0000000002</v>
      </c>
      <c r="DQ116" s="395">
        <f t="shared" si="196"/>
        <v>1124812</v>
      </c>
      <c r="DR116" s="396">
        <f t="shared" si="197"/>
        <v>2905708.1608961304</v>
      </c>
      <c r="DS116" s="395">
        <f t="shared" si="198"/>
        <v>2795244.8275862071</v>
      </c>
      <c r="DT116" s="396">
        <f t="shared" si="199"/>
        <v>212005.1020408163</v>
      </c>
      <c r="DU116" s="395">
        <f t="shared" si="200"/>
        <v>330148.2089552239</v>
      </c>
      <c r="DV116" s="396">
        <f t="shared" si="201"/>
        <v>132301.86206896551</v>
      </c>
      <c r="DW116" s="395">
        <f t="shared" si="202"/>
        <v>141210</v>
      </c>
      <c r="DX116" s="396">
        <f t="shared" si="203"/>
        <v>0</v>
      </c>
      <c r="DY116" s="395">
        <f t="shared" si="204"/>
        <v>0</v>
      </c>
      <c r="DZ116" s="396">
        <f t="shared" si="205"/>
        <v>5030095.9898707764</v>
      </c>
      <c r="EA116" s="395">
        <f t="shared" si="206"/>
        <v>4959968.8743792688</v>
      </c>
    </row>
    <row r="117" spans="1:131">
      <c r="A117" s="444" t="s">
        <v>32</v>
      </c>
      <c r="B117" s="438" t="s">
        <v>575</v>
      </c>
      <c r="C117" s="442"/>
      <c r="D117" s="440">
        <v>139968</v>
      </c>
      <c r="E117" s="448">
        <v>7</v>
      </c>
      <c r="F117" s="393">
        <v>29</v>
      </c>
      <c r="G117" s="402">
        <v>34</v>
      </c>
      <c r="H117" s="393"/>
      <c r="I117" s="402"/>
      <c r="J117" s="393"/>
      <c r="K117" s="402"/>
      <c r="L117" s="393"/>
      <c r="M117" s="402"/>
      <c r="N117" s="393">
        <v>40</v>
      </c>
      <c r="O117" s="402">
        <v>34</v>
      </c>
      <c r="P117" s="393"/>
      <c r="Q117" s="402"/>
      <c r="R117" s="393"/>
      <c r="S117" s="402"/>
      <c r="T117" s="393"/>
      <c r="U117" s="402"/>
      <c r="V117" s="393">
        <v>37</v>
      </c>
      <c r="W117" s="402">
        <v>49</v>
      </c>
      <c r="X117" s="393"/>
      <c r="Y117" s="402"/>
      <c r="Z117" s="393"/>
      <c r="AA117" s="402"/>
      <c r="AB117" s="393"/>
      <c r="AC117" s="402"/>
      <c r="AD117" s="393">
        <v>11</v>
      </c>
      <c r="AE117" s="402">
        <v>5</v>
      </c>
      <c r="AF117" s="393"/>
      <c r="AG117" s="402"/>
      <c r="AH117" s="393"/>
      <c r="AI117" s="402"/>
      <c r="AJ117" s="393"/>
      <c r="AK117" s="402"/>
      <c r="AL117" s="393"/>
      <c r="AM117" s="402"/>
      <c r="AN117" s="393"/>
      <c r="AO117" s="402"/>
      <c r="AP117" s="393"/>
      <c r="AQ117" s="402"/>
      <c r="AR117" s="393"/>
      <c r="AS117" s="402"/>
      <c r="AT117" s="393"/>
      <c r="AU117" s="402"/>
      <c r="AV117" s="393"/>
      <c r="AW117" s="402"/>
      <c r="AX117" s="393"/>
      <c r="AY117" s="402"/>
      <c r="AZ117" s="393"/>
      <c r="BA117" s="403"/>
      <c r="BB117" s="404">
        <v>1804436</v>
      </c>
      <c r="BC117" s="402">
        <v>2131363</v>
      </c>
      <c r="BD117" s="393">
        <v>2127640</v>
      </c>
      <c r="BE117" s="402">
        <v>1812400</v>
      </c>
      <c r="BF117" s="393">
        <v>1685547</v>
      </c>
      <c r="BG117" s="402">
        <v>2259720</v>
      </c>
      <c r="BH117" s="393">
        <v>428428</v>
      </c>
      <c r="BI117" s="402">
        <v>201466</v>
      </c>
      <c r="BJ117" s="393"/>
      <c r="BK117" s="402"/>
      <c r="BL117" s="393"/>
      <c r="BM117" s="403"/>
      <c r="BN117" s="394">
        <f t="shared" si="141"/>
        <v>261</v>
      </c>
      <c r="BO117" s="395">
        <f t="shared" si="142"/>
        <v>306</v>
      </c>
      <c r="BP117" s="396">
        <f t="shared" si="143"/>
        <v>360</v>
      </c>
      <c r="BQ117" s="395">
        <f t="shared" si="144"/>
        <v>306</v>
      </c>
      <c r="BR117" s="396">
        <f t="shared" si="145"/>
        <v>333</v>
      </c>
      <c r="BS117" s="395">
        <f t="shared" si="146"/>
        <v>441</v>
      </c>
      <c r="BT117" s="396">
        <f t="shared" si="147"/>
        <v>99</v>
      </c>
      <c r="BU117" s="395">
        <f t="shared" si="148"/>
        <v>45</v>
      </c>
      <c r="BV117" s="396">
        <f t="shared" si="149"/>
        <v>0</v>
      </c>
      <c r="BW117" s="395">
        <f t="shared" si="150"/>
        <v>0</v>
      </c>
      <c r="BX117" s="396">
        <f t="shared" si="151"/>
        <v>0</v>
      </c>
      <c r="BY117" s="395">
        <f t="shared" si="152"/>
        <v>0</v>
      </c>
      <c r="BZ117" s="394">
        <f t="shared" si="153"/>
        <v>6913.5478927203067</v>
      </c>
      <c r="CA117" s="395">
        <f t="shared" si="154"/>
        <v>6965.2385620915029</v>
      </c>
      <c r="CB117" s="396">
        <f t="shared" si="155"/>
        <v>5910.1111111111113</v>
      </c>
      <c r="CC117" s="395">
        <f t="shared" si="156"/>
        <v>5922.8758169934645</v>
      </c>
      <c r="CD117" s="396">
        <f t="shared" si="157"/>
        <v>5061.7027027027025</v>
      </c>
      <c r="CE117" s="395">
        <f t="shared" si="158"/>
        <v>5124.0816326530612</v>
      </c>
      <c r="CF117" s="396">
        <f t="shared" si="159"/>
        <v>4327.5555555555557</v>
      </c>
      <c r="CG117" s="395">
        <f t="shared" si="160"/>
        <v>4477.0222222222219</v>
      </c>
      <c r="CH117" s="396">
        <f t="shared" si="161"/>
        <v>0</v>
      </c>
      <c r="CI117" s="395">
        <f t="shared" si="162"/>
        <v>0</v>
      </c>
      <c r="CJ117" s="396">
        <f t="shared" si="163"/>
        <v>0</v>
      </c>
      <c r="CK117" s="395">
        <f t="shared" si="164"/>
        <v>0</v>
      </c>
      <c r="CL117" s="394">
        <f t="shared" si="165"/>
        <v>62221.931034482761</v>
      </c>
      <c r="CM117" s="395">
        <f t="shared" si="166"/>
        <v>62687.147058823524</v>
      </c>
      <c r="CN117" s="396">
        <f t="shared" si="167"/>
        <v>53191</v>
      </c>
      <c r="CO117" s="395">
        <f t="shared" si="168"/>
        <v>53305.882352941182</v>
      </c>
      <c r="CP117" s="396">
        <f t="shared" si="169"/>
        <v>45555.32432432432</v>
      </c>
      <c r="CQ117" s="395">
        <f t="shared" si="170"/>
        <v>46116.734693877552</v>
      </c>
      <c r="CR117" s="396">
        <f t="shared" si="171"/>
        <v>38948</v>
      </c>
      <c r="CS117" s="395">
        <f t="shared" si="172"/>
        <v>40293.199999999997</v>
      </c>
      <c r="CT117" s="396">
        <f t="shared" si="173"/>
        <v>0</v>
      </c>
      <c r="CU117" s="395">
        <f t="shared" si="174"/>
        <v>0</v>
      </c>
      <c r="CV117" s="396">
        <f t="shared" si="175"/>
        <v>0</v>
      </c>
      <c r="CW117" s="395">
        <f t="shared" si="176"/>
        <v>0</v>
      </c>
      <c r="CX117" s="396">
        <f t="shared" si="177"/>
        <v>51675.64957264957</v>
      </c>
      <c r="CY117" s="395">
        <f t="shared" si="178"/>
        <v>52499.581967213118</v>
      </c>
      <c r="CZ117" s="394">
        <f t="shared" si="179"/>
        <v>29</v>
      </c>
      <c r="DA117" s="395">
        <f t="shared" si="180"/>
        <v>34</v>
      </c>
      <c r="DB117" s="396">
        <f t="shared" si="181"/>
        <v>40</v>
      </c>
      <c r="DC117" s="395">
        <f t="shared" si="182"/>
        <v>34</v>
      </c>
      <c r="DD117" s="396">
        <f t="shared" si="183"/>
        <v>37</v>
      </c>
      <c r="DE117" s="395">
        <f t="shared" si="184"/>
        <v>49</v>
      </c>
      <c r="DF117" s="396">
        <f t="shared" si="185"/>
        <v>11</v>
      </c>
      <c r="DG117" s="395">
        <f t="shared" si="186"/>
        <v>5</v>
      </c>
      <c r="DH117" s="396">
        <f t="shared" si="187"/>
        <v>0</v>
      </c>
      <c r="DI117" s="395">
        <f t="shared" si="188"/>
        <v>0</v>
      </c>
      <c r="DJ117" s="396">
        <f t="shared" si="189"/>
        <v>0</v>
      </c>
      <c r="DK117" s="395">
        <f t="shared" si="190"/>
        <v>0</v>
      </c>
      <c r="DL117" s="396">
        <f t="shared" si="191"/>
        <v>117</v>
      </c>
      <c r="DM117" s="395">
        <f t="shared" si="192"/>
        <v>122</v>
      </c>
      <c r="DN117" s="394">
        <f t="shared" si="193"/>
        <v>1804436</v>
      </c>
      <c r="DO117" s="395">
        <f t="shared" si="194"/>
        <v>2131363</v>
      </c>
      <c r="DP117" s="396">
        <f t="shared" si="195"/>
        <v>2127640</v>
      </c>
      <c r="DQ117" s="395">
        <f t="shared" si="196"/>
        <v>1812400.0000000002</v>
      </c>
      <c r="DR117" s="396">
        <f t="shared" si="197"/>
        <v>1685546.9999999998</v>
      </c>
      <c r="DS117" s="395">
        <f t="shared" si="198"/>
        <v>2259720</v>
      </c>
      <c r="DT117" s="396">
        <f t="shared" si="199"/>
        <v>428428</v>
      </c>
      <c r="DU117" s="395">
        <f t="shared" si="200"/>
        <v>201466</v>
      </c>
      <c r="DV117" s="396">
        <f t="shared" si="201"/>
        <v>0</v>
      </c>
      <c r="DW117" s="395">
        <f t="shared" si="202"/>
        <v>0</v>
      </c>
      <c r="DX117" s="396">
        <f t="shared" si="203"/>
        <v>0</v>
      </c>
      <c r="DY117" s="395">
        <f t="shared" si="204"/>
        <v>0</v>
      </c>
      <c r="DZ117" s="396">
        <f t="shared" si="205"/>
        <v>6046051</v>
      </c>
      <c r="EA117" s="395">
        <f t="shared" si="206"/>
        <v>6404949</v>
      </c>
    </row>
    <row r="118" spans="1:131">
      <c r="A118" s="444" t="s">
        <v>32</v>
      </c>
      <c r="B118" s="438" t="s">
        <v>576</v>
      </c>
      <c r="C118" s="439"/>
      <c r="D118" s="440">
        <v>244437</v>
      </c>
      <c r="E118" s="448">
        <v>8</v>
      </c>
      <c r="F118" s="393">
        <v>40</v>
      </c>
      <c r="G118" s="402">
        <v>40</v>
      </c>
      <c r="H118" s="393"/>
      <c r="I118" s="402"/>
      <c r="J118" s="393"/>
      <c r="K118" s="402"/>
      <c r="L118" s="393"/>
      <c r="M118" s="402"/>
      <c r="N118" s="393">
        <v>106</v>
      </c>
      <c r="O118" s="402">
        <v>108</v>
      </c>
      <c r="P118" s="393"/>
      <c r="Q118" s="402"/>
      <c r="R118" s="393"/>
      <c r="S118" s="402"/>
      <c r="T118" s="393"/>
      <c r="U118" s="402"/>
      <c r="V118" s="393">
        <v>116</v>
      </c>
      <c r="W118" s="402">
        <v>124</v>
      </c>
      <c r="X118" s="393"/>
      <c r="Y118" s="402"/>
      <c r="Z118" s="393"/>
      <c r="AA118" s="402"/>
      <c r="AB118" s="393"/>
      <c r="AC118" s="402"/>
      <c r="AD118" s="393">
        <v>188</v>
      </c>
      <c r="AE118" s="402">
        <v>124</v>
      </c>
      <c r="AF118" s="393"/>
      <c r="AG118" s="402"/>
      <c r="AH118" s="393"/>
      <c r="AI118" s="402"/>
      <c r="AJ118" s="393"/>
      <c r="AK118" s="402"/>
      <c r="AL118" s="393">
        <v>12</v>
      </c>
      <c r="AM118" s="402">
        <v>35</v>
      </c>
      <c r="AN118" s="393"/>
      <c r="AO118" s="402"/>
      <c r="AP118" s="393"/>
      <c r="AQ118" s="402"/>
      <c r="AR118" s="393"/>
      <c r="AS118" s="402"/>
      <c r="AT118" s="393"/>
      <c r="AU118" s="402"/>
      <c r="AV118" s="393"/>
      <c r="AW118" s="402"/>
      <c r="AX118" s="393"/>
      <c r="AY118" s="402"/>
      <c r="AZ118" s="393"/>
      <c r="BA118" s="403"/>
      <c r="BB118" s="404">
        <v>2445711</v>
      </c>
      <c r="BC118" s="402">
        <v>2408325</v>
      </c>
      <c r="BD118" s="393">
        <v>5892823</v>
      </c>
      <c r="BE118" s="402">
        <v>5897157</v>
      </c>
      <c r="BF118" s="393">
        <v>5102538</v>
      </c>
      <c r="BG118" s="402">
        <v>5422751</v>
      </c>
      <c r="BH118" s="393">
        <v>7330994</v>
      </c>
      <c r="BI118" s="402">
        <v>4936373</v>
      </c>
      <c r="BJ118" s="393">
        <v>495445</v>
      </c>
      <c r="BK118" s="402">
        <v>1351436</v>
      </c>
      <c r="BL118" s="393"/>
      <c r="BM118" s="403"/>
      <c r="BN118" s="394">
        <f t="shared" si="141"/>
        <v>360</v>
      </c>
      <c r="BO118" s="395">
        <f t="shared" si="142"/>
        <v>360</v>
      </c>
      <c r="BP118" s="396">
        <f t="shared" si="143"/>
        <v>954</v>
      </c>
      <c r="BQ118" s="395">
        <f t="shared" si="144"/>
        <v>972</v>
      </c>
      <c r="BR118" s="396">
        <f t="shared" si="145"/>
        <v>1044</v>
      </c>
      <c r="BS118" s="395">
        <f t="shared" si="146"/>
        <v>1116</v>
      </c>
      <c r="BT118" s="396">
        <f t="shared" si="147"/>
        <v>1692</v>
      </c>
      <c r="BU118" s="395">
        <f t="shared" si="148"/>
        <v>1116</v>
      </c>
      <c r="BV118" s="396">
        <f t="shared" si="149"/>
        <v>108</v>
      </c>
      <c r="BW118" s="395">
        <f t="shared" si="150"/>
        <v>315</v>
      </c>
      <c r="BX118" s="396">
        <f t="shared" si="151"/>
        <v>0</v>
      </c>
      <c r="BY118" s="395">
        <f t="shared" si="152"/>
        <v>0</v>
      </c>
      <c r="BZ118" s="394">
        <f t="shared" si="153"/>
        <v>6793.6416666666664</v>
      </c>
      <c r="CA118" s="395">
        <f t="shared" si="154"/>
        <v>6689.791666666667</v>
      </c>
      <c r="CB118" s="396">
        <f t="shared" si="155"/>
        <v>6176.9633123689728</v>
      </c>
      <c r="CC118" s="395">
        <f t="shared" si="156"/>
        <v>6067.0339506172841</v>
      </c>
      <c r="CD118" s="396">
        <f t="shared" si="157"/>
        <v>4887.4885057471265</v>
      </c>
      <c r="CE118" s="395">
        <f t="shared" si="158"/>
        <v>4859.0958781362006</v>
      </c>
      <c r="CF118" s="396">
        <f t="shared" si="159"/>
        <v>4332.7387706855789</v>
      </c>
      <c r="CG118" s="395">
        <f t="shared" si="160"/>
        <v>4423.2732974910396</v>
      </c>
      <c r="CH118" s="396">
        <f t="shared" si="161"/>
        <v>4587.4537037037035</v>
      </c>
      <c r="CI118" s="395">
        <f t="shared" si="162"/>
        <v>4290.2730158730155</v>
      </c>
      <c r="CJ118" s="396">
        <f t="shared" si="163"/>
        <v>0</v>
      </c>
      <c r="CK118" s="395">
        <f t="shared" si="164"/>
        <v>0</v>
      </c>
      <c r="CL118" s="394">
        <f t="shared" si="165"/>
        <v>61142.774999999994</v>
      </c>
      <c r="CM118" s="395">
        <f t="shared" si="166"/>
        <v>60208.125</v>
      </c>
      <c r="CN118" s="396">
        <f t="shared" si="167"/>
        <v>55592.669811320753</v>
      </c>
      <c r="CO118" s="395">
        <f t="shared" si="168"/>
        <v>54603.305555555555</v>
      </c>
      <c r="CP118" s="396">
        <f t="shared" si="169"/>
        <v>43987.396551724138</v>
      </c>
      <c r="CQ118" s="395">
        <f t="shared" si="170"/>
        <v>43731.862903225803</v>
      </c>
      <c r="CR118" s="396">
        <f t="shared" si="171"/>
        <v>38994.648936170212</v>
      </c>
      <c r="CS118" s="395">
        <f t="shared" si="172"/>
        <v>39809.459677419356</v>
      </c>
      <c r="CT118" s="396">
        <f t="shared" si="173"/>
        <v>41287.083333333328</v>
      </c>
      <c r="CU118" s="395">
        <f t="shared" si="174"/>
        <v>38612.457142857136</v>
      </c>
      <c r="CV118" s="396">
        <f t="shared" si="175"/>
        <v>0</v>
      </c>
      <c r="CW118" s="395">
        <f t="shared" si="176"/>
        <v>0</v>
      </c>
      <c r="CX118" s="396">
        <f t="shared" si="177"/>
        <v>46033.57359307359</v>
      </c>
      <c r="CY118" s="395">
        <f t="shared" si="178"/>
        <v>46440.932714617171</v>
      </c>
      <c r="CZ118" s="394">
        <f t="shared" si="179"/>
        <v>40</v>
      </c>
      <c r="DA118" s="395">
        <f t="shared" si="180"/>
        <v>40</v>
      </c>
      <c r="DB118" s="396">
        <f t="shared" si="181"/>
        <v>106</v>
      </c>
      <c r="DC118" s="395">
        <f t="shared" si="182"/>
        <v>108</v>
      </c>
      <c r="DD118" s="396">
        <f t="shared" si="183"/>
        <v>116</v>
      </c>
      <c r="DE118" s="395">
        <f t="shared" si="184"/>
        <v>124</v>
      </c>
      <c r="DF118" s="396">
        <f t="shared" si="185"/>
        <v>188</v>
      </c>
      <c r="DG118" s="395">
        <f t="shared" si="186"/>
        <v>124</v>
      </c>
      <c r="DH118" s="396">
        <f t="shared" si="187"/>
        <v>12</v>
      </c>
      <c r="DI118" s="395">
        <f t="shared" si="188"/>
        <v>35</v>
      </c>
      <c r="DJ118" s="396">
        <f t="shared" si="189"/>
        <v>0</v>
      </c>
      <c r="DK118" s="395">
        <f t="shared" si="190"/>
        <v>0</v>
      </c>
      <c r="DL118" s="396">
        <f t="shared" si="191"/>
        <v>462</v>
      </c>
      <c r="DM118" s="395">
        <f t="shared" si="192"/>
        <v>431</v>
      </c>
      <c r="DN118" s="394">
        <f t="shared" si="193"/>
        <v>2445711</v>
      </c>
      <c r="DO118" s="395">
        <f t="shared" si="194"/>
        <v>2408325</v>
      </c>
      <c r="DP118" s="396">
        <f t="shared" si="195"/>
        <v>5892823</v>
      </c>
      <c r="DQ118" s="395">
        <f t="shared" si="196"/>
        <v>5897157</v>
      </c>
      <c r="DR118" s="396">
        <f t="shared" si="197"/>
        <v>5102538</v>
      </c>
      <c r="DS118" s="395">
        <f t="shared" si="198"/>
        <v>5422751</v>
      </c>
      <c r="DT118" s="396">
        <f t="shared" si="199"/>
        <v>7330994</v>
      </c>
      <c r="DU118" s="395">
        <f t="shared" si="200"/>
        <v>4936373</v>
      </c>
      <c r="DV118" s="396">
        <f t="shared" si="201"/>
        <v>495444.99999999994</v>
      </c>
      <c r="DW118" s="395">
        <f t="shared" si="202"/>
        <v>1351435.9999999998</v>
      </c>
      <c r="DX118" s="396">
        <f t="shared" si="203"/>
        <v>0</v>
      </c>
      <c r="DY118" s="395">
        <f t="shared" si="204"/>
        <v>0</v>
      </c>
      <c r="DZ118" s="396">
        <f t="shared" si="205"/>
        <v>21267511</v>
      </c>
      <c r="EA118" s="395">
        <f t="shared" si="206"/>
        <v>20016042</v>
      </c>
    </row>
    <row r="119" spans="1:131">
      <c r="A119" s="444" t="s">
        <v>32</v>
      </c>
      <c r="B119" s="438" t="s">
        <v>577</v>
      </c>
      <c r="C119" s="439" t="s">
        <v>587</v>
      </c>
      <c r="D119" s="440">
        <v>138901</v>
      </c>
      <c r="E119" s="448">
        <v>9</v>
      </c>
      <c r="F119" s="393">
        <v>3</v>
      </c>
      <c r="G119" s="402">
        <v>3</v>
      </c>
      <c r="H119" s="393"/>
      <c r="I119" s="402"/>
      <c r="J119" s="393"/>
      <c r="K119" s="402">
        <v>4</v>
      </c>
      <c r="L119" s="393"/>
      <c r="M119" s="402"/>
      <c r="N119" s="393">
        <v>9</v>
      </c>
      <c r="O119" s="402">
        <v>9</v>
      </c>
      <c r="P119" s="393"/>
      <c r="Q119" s="402"/>
      <c r="R119" s="393"/>
      <c r="S119" s="402">
        <v>2</v>
      </c>
      <c r="T119" s="393"/>
      <c r="U119" s="402"/>
      <c r="V119" s="393">
        <v>27</v>
      </c>
      <c r="W119" s="402">
        <v>26</v>
      </c>
      <c r="X119" s="393"/>
      <c r="Y119" s="402"/>
      <c r="Z119" s="393"/>
      <c r="AA119" s="402">
        <v>2</v>
      </c>
      <c r="AB119" s="393"/>
      <c r="AC119" s="402"/>
      <c r="AD119" s="393">
        <v>1</v>
      </c>
      <c r="AE119" s="402"/>
      <c r="AF119" s="393"/>
      <c r="AG119" s="402"/>
      <c r="AH119" s="393"/>
      <c r="AI119" s="402">
        <v>2</v>
      </c>
      <c r="AJ119" s="393"/>
      <c r="AK119" s="402"/>
      <c r="AL119" s="393">
        <v>16</v>
      </c>
      <c r="AM119" s="402">
        <v>27</v>
      </c>
      <c r="AN119" s="393"/>
      <c r="AO119" s="402"/>
      <c r="AP119" s="393"/>
      <c r="AQ119" s="402">
        <v>1</v>
      </c>
      <c r="AR119" s="393"/>
      <c r="AS119" s="402"/>
      <c r="AT119" s="393"/>
      <c r="AU119" s="402"/>
      <c r="AV119" s="393"/>
      <c r="AW119" s="402"/>
      <c r="AX119" s="393"/>
      <c r="AY119" s="402"/>
      <c r="AZ119" s="393"/>
      <c r="BA119" s="403"/>
      <c r="BB119" s="404">
        <v>180505</v>
      </c>
      <c r="BC119" s="402">
        <v>487733</v>
      </c>
      <c r="BD119" s="393">
        <v>490261</v>
      </c>
      <c r="BE119" s="402">
        <v>623321</v>
      </c>
      <c r="BF119" s="393">
        <v>1271298</v>
      </c>
      <c r="BG119" s="402">
        <v>1361712</v>
      </c>
      <c r="BH119" s="393">
        <v>24000</v>
      </c>
      <c r="BI119" s="402">
        <v>78030</v>
      </c>
      <c r="BJ119" s="393">
        <v>384000</v>
      </c>
      <c r="BK119" s="402">
        <v>756372</v>
      </c>
      <c r="BL119" s="393"/>
      <c r="BM119" s="403"/>
      <c r="BN119" s="394">
        <f t="shared" si="141"/>
        <v>27</v>
      </c>
      <c r="BO119" s="395">
        <f t="shared" si="142"/>
        <v>71</v>
      </c>
      <c r="BP119" s="396">
        <f t="shared" si="143"/>
        <v>81</v>
      </c>
      <c r="BQ119" s="395">
        <f t="shared" si="144"/>
        <v>103</v>
      </c>
      <c r="BR119" s="396">
        <f t="shared" si="145"/>
        <v>243</v>
      </c>
      <c r="BS119" s="395">
        <f t="shared" si="146"/>
        <v>256</v>
      </c>
      <c r="BT119" s="396">
        <f t="shared" si="147"/>
        <v>9</v>
      </c>
      <c r="BU119" s="395">
        <f t="shared" si="148"/>
        <v>22</v>
      </c>
      <c r="BV119" s="396">
        <f t="shared" si="149"/>
        <v>144</v>
      </c>
      <c r="BW119" s="395">
        <f t="shared" si="150"/>
        <v>254</v>
      </c>
      <c r="BX119" s="396">
        <f t="shared" si="151"/>
        <v>0</v>
      </c>
      <c r="BY119" s="395">
        <f t="shared" si="152"/>
        <v>0</v>
      </c>
      <c r="BZ119" s="394">
        <f t="shared" si="153"/>
        <v>6685.3703703703704</v>
      </c>
      <c r="CA119" s="395">
        <f t="shared" si="154"/>
        <v>6869.4788732394363</v>
      </c>
      <c r="CB119" s="396">
        <f t="shared" si="155"/>
        <v>6052.6049382716046</v>
      </c>
      <c r="CC119" s="395">
        <f t="shared" si="156"/>
        <v>6051.6601941747576</v>
      </c>
      <c r="CD119" s="396">
        <f t="shared" si="157"/>
        <v>5231.6790123456794</v>
      </c>
      <c r="CE119" s="395">
        <f t="shared" si="158"/>
        <v>5319.1875</v>
      </c>
      <c r="CF119" s="396">
        <f t="shared" si="159"/>
        <v>2666.6666666666665</v>
      </c>
      <c r="CG119" s="395">
        <f t="shared" si="160"/>
        <v>3546.818181818182</v>
      </c>
      <c r="CH119" s="396">
        <f t="shared" si="161"/>
        <v>2666.6666666666665</v>
      </c>
      <c r="CI119" s="395">
        <f t="shared" si="162"/>
        <v>2977.8425196850394</v>
      </c>
      <c r="CJ119" s="396">
        <f t="shared" si="163"/>
        <v>0</v>
      </c>
      <c r="CK119" s="395">
        <f t="shared" si="164"/>
        <v>0</v>
      </c>
      <c r="CL119" s="394">
        <f t="shared" si="165"/>
        <v>60168.333333333336</v>
      </c>
      <c r="CM119" s="395">
        <f t="shared" si="166"/>
        <v>61825.309859154928</v>
      </c>
      <c r="CN119" s="396">
        <f t="shared" si="167"/>
        <v>54473.444444444438</v>
      </c>
      <c r="CO119" s="395">
        <f t="shared" si="168"/>
        <v>54464.941747572819</v>
      </c>
      <c r="CP119" s="396">
        <f t="shared" si="169"/>
        <v>47085.111111111117</v>
      </c>
      <c r="CQ119" s="395">
        <f t="shared" si="170"/>
        <v>47872.6875</v>
      </c>
      <c r="CR119" s="396">
        <f t="shared" si="171"/>
        <v>24000</v>
      </c>
      <c r="CS119" s="395">
        <f t="shared" si="172"/>
        <v>31921.36363636364</v>
      </c>
      <c r="CT119" s="396">
        <f t="shared" si="173"/>
        <v>24000</v>
      </c>
      <c r="CU119" s="395">
        <f t="shared" si="174"/>
        <v>26800.582677165356</v>
      </c>
      <c r="CV119" s="396">
        <f t="shared" si="175"/>
        <v>0</v>
      </c>
      <c r="CW119" s="395">
        <f t="shared" si="176"/>
        <v>0</v>
      </c>
      <c r="CX119" s="396">
        <f t="shared" si="177"/>
        <v>41965.428571428572</v>
      </c>
      <c r="CY119" s="395">
        <f t="shared" si="178"/>
        <v>41928.760795667673</v>
      </c>
      <c r="CZ119" s="394">
        <f t="shared" si="179"/>
        <v>3</v>
      </c>
      <c r="DA119" s="395">
        <f t="shared" si="180"/>
        <v>7</v>
      </c>
      <c r="DB119" s="396">
        <f t="shared" si="181"/>
        <v>9</v>
      </c>
      <c r="DC119" s="395">
        <f t="shared" si="182"/>
        <v>11</v>
      </c>
      <c r="DD119" s="396">
        <f t="shared" si="183"/>
        <v>27</v>
      </c>
      <c r="DE119" s="395">
        <f t="shared" si="184"/>
        <v>28</v>
      </c>
      <c r="DF119" s="396">
        <f t="shared" si="185"/>
        <v>1</v>
      </c>
      <c r="DG119" s="395">
        <f t="shared" si="186"/>
        <v>2</v>
      </c>
      <c r="DH119" s="396">
        <f t="shared" si="187"/>
        <v>16</v>
      </c>
      <c r="DI119" s="395">
        <f t="shared" si="188"/>
        <v>28</v>
      </c>
      <c r="DJ119" s="396">
        <f t="shared" si="189"/>
        <v>0</v>
      </c>
      <c r="DK119" s="395">
        <f t="shared" si="190"/>
        <v>0</v>
      </c>
      <c r="DL119" s="396">
        <f t="shared" si="191"/>
        <v>56</v>
      </c>
      <c r="DM119" s="395">
        <f t="shared" si="192"/>
        <v>76</v>
      </c>
      <c r="DN119" s="394">
        <f t="shared" si="193"/>
        <v>180505</v>
      </c>
      <c r="DO119" s="395">
        <f t="shared" si="194"/>
        <v>432777.1690140845</v>
      </c>
      <c r="DP119" s="396">
        <f t="shared" si="195"/>
        <v>490260.99999999994</v>
      </c>
      <c r="DQ119" s="395">
        <f t="shared" si="196"/>
        <v>599114.35922330106</v>
      </c>
      <c r="DR119" s="396">
        <f t="shared" si="197"/>
        <v>1271298.0000000002</v>
      </c>
      <c r="DS119" s="395">
        <f t="shared" si="198"/>
        <v>1340435.25</v>
      </c>
      <c r="DT119" s="396">
        <f t="shared" si="199"/>
        <v>24000</v>
      </c>
      <c r="DU119" s="395">
        <f t="shared" si="200"/>
        <v>63842.727272727279</v>
      </c>
      <c r="DV119" s="396">
        <f t="shared" si="201"/>
        <v>384000</v>
      </c>
      <c r="DW119" s="395">
        <f t="shared" si="202"/>
        <v>750416.31496062991</v>
      </c>
      <c r="DX119" s="396">
        <f t="shared" si="203"/>
        <v>0</v>
      </c>
      <c r="DY119" s="395">
        <f t="shared" si="204"/>
        <v>0</v>
      </c>
      <c r="DZ119" s="396">
        <f t="shared" si="205"/>
        <v>2350064</v>
      </c>
      <c r="EA119" s="395">
        <f t="shared" si="206"/>
        <v>3186585.8204707433</v>
      </c>
    </row>
    <row r="120" spans="1:131">
      <c r="A120" s="444" t="s">
        <v>32</v>
      </c>
      <c r="B120" s="454" t="s">
        <v>578</v>
      </c>
      <c r="C120" s="439" t="s">
        <v>588</v>
      </c>
      <c r="D120" s="440">
        <v>139010</v>
      </c>
      <c r="E120" s="448">
        <v>9</v>
      </c>
      <c r="F120" s="393">
        <v>6</v>
      </c>
      <c r="G120" s="402">
        <v>9</v>
      </c>
      <c r="H120" s="393"/>
      <c r="I120" s="402"/>
      <c r="J120" s="393"/>
      <c r="K120" s="402"/>
      <c r="L120" s="393"/>
      <c r="M120" s="402"/>
      <c r="N120" s="393">
        <v>17</v>
      </c>
      <c r="O120" s="402">
        <v>18</v>
      </c>
      <c r="P120" s="393"/>
      <c r="Q120" s="402"/>
      <c r="R120" s="393">
        <v>1</v>
      </c>
      <c r="S120" s="402">
        <v>1</v>
      </c>
      <c r="T120" s="393"/>
      <c r="U120" s="402"/>
      <c r="V120" s="393">
        <v>13</v>
      </c>
      <c r="W120" s="402">
        <v>12</v>
      </c>
      <c r="X120" s="393"/>
      <c r="Y120" s="402"/>
      <c r="Z120" s="393">
        <v>6</v>
      </c>
      <c r="AA120" s="402">
        <v>5</v>
      </c>
      <c r="AB120" s="393"/>
      <c r="AC120" s="402"/>
      <c r="AD120" s="393">
        <v>18</v>
      </c>
      <c r="AE120" s="402">
        <v>13</v>
      </c>
      <c r="AF120" s="393"/>
      <c r="AG120" s="402"/>
      <c r="AH120" s="393">
        <v>8</v>
      </c>
      <c r="AI120" s="402">
        <v>6</v>
      </c>
      <c r="AJ120" s="393"/>
      <c r="AK120" s="402"/>
      <c r="AL120" s="393"/>
      <c r="AM120" s="402"/>
      <c r="AN120" s="393"/>
      <c r="AO120" s="402"/>
      <c r="AP120" s="393"/>
      <c r="AQ120" s="402"/>
      <c r="AR120" s="393"/>
      <c r="AS120" s="402"/>
      <c r="AT120" s="393"/>
      <c r="AU120" s="402"/>
      <c r="AV120" s="393"/>
      <c r="AW120" s="402"/>
      <c r="AX120" s="393"/>
      <c r="AY120" s="402"/>
      <c r="AZ120" s="393"/>
      <c r="BA120" s="403"/>
      <c r="BB120" s="404">
        <v>332243</v>
      </c>
      <c r="BC120" s="402">
        <v>494970</v>
      </c>
      <c r="BD120" s="393">
        <v>862591</v>
      </c>
      <c r="BE120" s="402">
        <v>955668</v>
      </c>
      <c r="BF120" s="393">
        <v>844134</v>
      </c>
      <c r="BG120" s="402">
        <v>747207</v>
      </c>
      <c r="BH120" s="393">
        <v>1084017</v>
      </c>
      <c r="BI120" s="402">
        <v>815185</v>
      </c>
      <c r="BJ120" s="393"/>
      <c r="BK120" s="402"/>
      <c r="BL120" s="393"/>
      <c r="BM120" s="403"/>
      <c r="BN120" s="394">
        <f t="shared" si="141"/>
        <v>54</v>
      </c>
      <c r="BO120" s="395">
        <f t="shared" si="142"/>
        <v>81</v>
      </c>
      <c r="BP120" s="396">
        <f t="shared" si="143"/>
        <v>164</v>
      </c>
      <c r="BQ120" s="395">
        <f t="shared" si="144"/>
        <v>173</v>
      </c>
      <c r="BR120" s="396">
        <f t="shared" si="145"/>
        <v>183</v>
      </c>
      <c r="BS120" s="395">
        <f t="shared" si="146"/>
        <v>163</v>
      </c>
      <c r="BT120" s="396">
        <f t="shared" si="147"/>
        <v>250</v>
      </c>
      <c r="BU120" s="395">
        <f t="shared" si="148"/>
        <v>183</v>
      </c>
      <c r="BV120" s="396">
        <f t="shared" si="149"/>
        <v>0</v>
      </c>
      <c r="BW120" s="395">
        <f t="shared" si="150"/>
        <v>0</v>
      </c>
      <c r="BX120" s="396">
        <f t="shared" si="151"/>
        <v>0</v>
      </c>
      <c r="BY120" s="395">
        <f t="shared" si="152"/>
        <v>0</v>
      </c>
      <c r="BZ120" s="394">
        <f t="shared" si="153"/>
        <v>6152.6481481481478</v>
      </c>
      <c r="CA120" s="395">
        <f t="shared" si="154"/>
        <v>6110.7407407407409</v>
      </c>
      <c r="CB120" s="396">
        <f t="shared" si="155"/>
        <v>5259.7012195121952</v>
      </c>
      <c r="CC120" s="395">
        <f t="shared" si="156"/>
        <v>5524.092485549133</v>
      </c>
      <c r="CD120" s="396">
        <f t="shared" si="157"/>
        <v>4612.7540983606559</v>
      </c>
      <c r="CE120" s="395">
        <f t="shared" si="158"/>
        <v>4584.0920245398775</v>
      </c>
      <c r="CF120" s="396">
        <f t="shared" si="159"/>
        <v>4336.0680000000002</v>
      </c>
      <c r="CG120" s="395">
        <f t="shared" si="160"/>
        <v>4454.5628415300544</v>
      </c>
      <c r="CH120" s="396">
        <f t="shared" si="161"/>
        <v>0</v>
      </c>
      <c r="CI120" s="395">
        <f t="shared" si="162"/>
        <v>0</v>
      </c>
      <c r="CJ120" s="396">
        <f t="shared" si="163"/>
        <v>0</v>
      </c>
      <c r="CK120" s="395">
        <f t="shared" si="164"/>
        <v>0</v>
      </c>
      <c r="CL120" s="394">
        <f t="shared" si="165"/>
        <v>55373.833333333328</v>
      </c>
      <c r="CM120" s="395">
        <f t="shared" si="166"/>
        <v>54996.666666666672</v>
      </c>
      <c r="CN120" s="396">
        <f t="shared" si="167"/>
        <v>47337.310975609755</v>
      </c>
      <c r="CO120" s="395">
        <f t="shared" si="168"/>
        <v>49716.832369942196</v>
      </c>
      <c r="CP120" s="396">
        <f t="shared" si="169"/>
        <v>41514.786885245907</v>
      </c>
      <c r="CQ120" s="395">
        <f t="shared" si="170"/>
        <v>41256.828220858893</v>
      </c>
      <c r="CR120" s="396">
        <f t="shared" si="171"/>
        <v>39024.612000000001</v>
      </c>
      <c r="CS120" s="395">
        <f t="shared" si="172"/>
        <v>40091.065573770487</v>
      </c>
      <c r="CT120" s="396">
        <f t="shared" si="173"/>
        <v>0</v>
      </c>
      <c r="CU120" s="395">
        <f t="shared" si="174"/>
        <v>0</v>
      </c>
      <c r="CV120" s="396">
        <f t="shared" si="175"/>
        <v>0</v>
      </c>
      <c r="CW120" s="395">
        <f t="shared" si="176"/>
        <v>0</v>
      </c>
      <c r="CX120" s="396">
        <f t="shared" si="177"/>
        <v>43300.513918560115</v>
      </c>
      <c r="CY120" s="395">
        <f t="shared" si="178"/>
        <v>45354.470948205344</v>
      </c>
      <c r="CZ120" s="394">
        <f t="shared" si="179"/>
        <v>6</v>
      </c>
      <c r="DA120" s="395">
        <f t="shared" si="180"/>
        <v>9</v>
      </c>
      <c r="DB120" s="396">
        <f t="shared" si="181"/>
        <v>18</v>
      </c>
      <c r="DC120" s="395">
        <f t="shared" si="182"/>
        <v>19</v>
      </c>
      <c r="DD120" s="396">
        <f t="shared" si="183"/>
        <v>19</v>
      </c>
      <c r="DE120" s="395">
        <f t="shared" si="184"/>
        <v>17</v>
      </c>
      <c r="DF120" s="396">
        <f t="shared" si="185"/>
        <v>26</v>
      </c>
      <c r="DG120" s="395">
        <f t="shared" si="186"/>
        <v>19</v>
      </c>
      <c r="DH120" s="396">
        <f t="shared" si="187"/>
        <v>0</v>
      </c>
      <c r="DI120" s="395">
        <f t="shared" si="188"/>
        <v>0</v>
      </c>
      <c r="DJ120" s="396">
        <f t="shared" si="189"/>
        <v>0</v>
      </c>
      <c r="DK120" s="395">
        <f t="shared" si="190"/>
        <v>0</v>
      </c>
      <c r="DL120" s="396">
        <f t="shared" si="191"/>
        <v>69</v>
      </c>
      <c r="DM120" s="395">
        <f t="shared" si="192"/>
        <v>64</v>
      </c>
      <c r="DN120" s="394">
        <f t="shared" si="193"/>
        <v>332243</v>
      </c>
      <c r="DO120" s="395">
        <f t="shared" si="194"/>
        <v>494970.00000000006</v>
      </c>
      <c r="DP120" s="396">
        <f t="shared" si="195"/>
        <v>852071.59756097558</v>
      </c>
      <c r="DQ120" s="395">
        <f t="shared" si="196"/>
        <v>944619.81502890168</v>
      </c>
      <c r="DR120" s="396">
        <f t="shared" si="197"/>
        <v>788780.9508196722</v>
      </c>
      <c r="DS120" s="395">
        <f t="shared" si="198"/>
        <v>701366.07975460123</v>
      </c>
      <c r="DT120" s="396">
        <f t="shared" si="199"/>
        <v>1014639.912</v>
      </c>
      <c r="DU120" s="395">
        <f t="shared" si="200"/>
        <v>761730.24590163922</v>
      </c>
      <c r="DV120" s="396">
        <f t="shared" si="201"/>
        <v>0</v>
      </c>
      <c r="DW120" s="395">
        <f t="shared" si="202"/>
        <v>0</v>
      </c>
      <c r="DX120" s="396">
        <f t="shared" si="203"/>
        <v>0</v>
      </c>
      <c r="DY120" s="395">
        <f t="shared" si="204"/>
        <v>0</v>
      </c>
      <c r="DZ120" s="396">
        <f t="shared" si="205"/>
        <v>2987735.4603806478</v>
      </c>
      <c r="EA120" s="395">
        <f t="shared" si="206"/>
        <v>2902686.140685142</v>
      </c>
    </row>
    <row r="121" spans="1:131">
      <c r="A121" s="444" t="s">
        <v>32</v>
      </c>
      <c r="B121" s="447" t="s">
        <v>579</v>
      </c>
      <c r="C121" s="439" t="s">
        <v>587</v>
      </c>
      <c r="D121" s="440">
        <v>138691</v>
      </c>
      <c r="E121" s="448">
        <v>9</v>
      </c>
      <c r="F121" s="393">
        <v>4</v>
      </c>
      <c r="G121" s="402">
        <v>6</v>
      </c>
      <c r="H121" s="393"/>
      <c r="I121" s="402"/>
      <c r="J121" s="393"/>
      <c r="K121" s="402">
        <v>1</v>
      </c>
      <c r="L121" s="393"/>
      <c r="M121" s="402"/>
      <c r="N121" s="393">
        <v>7</v>
      </c>
      <c r="O121" s="402">
        <v>11</v>
      </c>
      <c r="P121" s="393"/>
      <c r="Q121" s="402"/>
      <c r="R121" s="393">
        <v>4</v>
      </c>
      <c r="S121" s="402">
        <v>6</v>
      </c>
      <c r="T121" s="393"/>
      <c r="U121" s="402"/>
      <c r="V121" s="393">
        <v>57</v>
      </c>
      <c r="W121" s="402">
        <v>53</v>
      </c>
      <c r="X121" s="393"/>
      <c r="Y121" s="402"/>
      <c r="Z121" s="393">
        <v>12</v>
      </c>
      <c r="AA121" s="402">
        <v>15</v>
      </c>
      <c r="AB121" s="393"/>
      <c r="AC121" s="402"/>
      <c r="AD121" s="393">
        <v>26</v>
      </c>
      <c r="AE121" s="402">
        <v>17</v>
      </c>
      <c r="AF121" s="393"/>
      <c r="AG121" s="402"/>
      <c r="AH121" s="393">
        <v>19</v>
      </c>
      <c r="AI121" s="402">
        <v>43</v>
      </c>
      <c r="AJ121" s="393"/>
      <c r="AK121" s="402"/>
      <c r="AL121" s="393"/>
      <c r="AM121" s="402"/>
      <c r="AN121" s="393"/>
      <c r="AO121" s="402"/>
      <c r="AP121" s="393"/>
      <c r="AQ121" s="402"/>
      <c r="AR121" s="393"/>
      <c r="AS121" s="402"/>
      <c r="AT121" s="393"/>
      <c r="AU121" s="402"/>
      <c r="AV121" s="393"/>
      <c r="AW121" s="402"/>
      <c r="AX121" s="393"/>
      <c r="AY121" s="402"/>
      <c r="AZ121" s="393"/>
      <c r="BA121" s="403"/>
      <c r="BB121" s="404">
        <v>227230</v>
      </c>
      <c r="BC121" s="402">
        <v>442801</v>
      </c>
      <c r="BD121" s="393">
        <v>638044</v>
      </c>
      <c r="BE121" s="402">
        <v>929772</v>
      </c>
      <c r="BF121" s="393">
        <v>3187672</v>
      </c>
      <c r="BG121" s="402">
        <v>3212415</v>
      </c>
      <c r="BH121" s="393">
        <v>2196346</v>
      </c>
      <c r="BI121" s="402">
        <v>2714675</v>
      </c>
      <c r="BJ121" s="393"/>
      <c r="BK121" s="402"/>
      <c r="BL121" s="393"/>
      <c r="BM121" s="403"/>
      <c r="BN121" s="394">
        <f t="shared" si="141"/>
        <v>36</v>
      </c>
      <c r="BO121" s="395">
        <f t="shared" si="142"/>
        <v>65</v>
      </c>
      <c r="BP121" s="396">
        <f t="shared" si="143"/>
        <v>107</v>
      </c>
      <c r="BQ121" s="395">
        <f t="shared" si="144"/>
        <v>165</v>
      </c>
      <c r="BR121" s="396">
        <f t="shared" si="145"/>
        <v>645</v>
      </c>
      <c r="BS121" s="395">
        <f t="shared" si="146"/>
        <v>642</v>
      </c>
      <c r="BT121" s="396">
        <f t="shared" si="147"/>
        <v>443</v>
      </c>
      <c r="BU121" s="395">
        <f t="shared" si="148"/>
        <v>626</v>
      </c>
      <c r="BV121" s="396">
        <f t="shared" si="149"/>
        <v>0</v>
      </c>
      <c r="BW121" s="395">
        <f t="shared" si="150"/>
        <v>0</v>
      </c>
      <c r="BX121" s="396">
        <f t="shared" si="151"/>
        <v>0</v>
      </c>
      <c r="BY121" s="395">
        <f t="shared" si="152"/>
        <v>0</v>
      </c>
      <c r="BZ121" s="394">
        <f t="shared" si="153"/>
        <v>6311.9444444444443</v>
      </c>
      <c r="CA121" s="395">
        <f t="shared" si="154"/>
        <v>6812.3230769230768</v>
      </c>
      <c r="CB121" s="396">
        <f t="shared" si="155"/>
        <v>5963.0280373831774</v>
      </c>
      <c r="CC121" s="395">
        <f t="shared" si="156"/>
        <v>5634.9818181818182</v>
      </c>
      <c r="CD121" s="396">
        <f t="shared" si="157"/>
        <v>4942.127131782946</v>
      </c>
      <c r="CE121" s="395">
        <f t="shared" si="158"/>
        <v>5003.7616822429909</v>
      </c>
      <c r="CF121" s="396">
        <f t="shared" si="159"/>
        <v>4957.8916478555302</v>
      </c>
      <c r="CG121" s="395">
        <f t="shared" si="160"/>
        <v>4336.5415335463258</v>
      </c>
      <c r="CH121" s="396">
        <f t="shared" si="161"/>
        <v>0</v>
      </c>
      <c r="CI121" s="395">
        <f t="shared" si="162"/>
        <v>0</v>
      </c>
      <c r="CJ121" s="396">
        <f t="shared" si="163"/>
        <v>0</v>
      </c>
      <c r="CK121" s="395">
        <f t="shared" si="164"/>
        <v>0</v>
      </c>
      <c r="CL121" s="394">
        <f t="shared" si="165"/>
        <v>56807.5</v>
      </c>
      <c r="CM121" s="395">
        <f t="shared" si="166"/>
        <v>61310.907692307694</v>
      </c>
      <c r="CN121" s="396">
        <f t="shared" si="167"/>
        <v>53667.252336448597</v>
      </c>
      <c r="CO121" s="395">
        <f t="shared" si="168"/>
        <v>50714.836363636365</v>
      </c>
      <c r="CP121" s="396">
        <f t="shared" si="169"/>
        <v>44479.144186046513</v>
      </c>
      <c r="CQ121" s="395">
        <f t="shared" si="170"/>
        <v>45033.855140186919</v>
      </c>
      <c r="CR121" s="396">
        <f t="shared" si="171"/>
        <v>44621.024830699775</v>
      </c>
      <c r="CS121" s="395">
        <f t="shared" si="172"/>
        <v>39028.873801916932</v>
      </c>
      <c r="CT121" s="396">
        <f t="shared" si="173"/>
        <v>0</v>
      </c>
      <c r="CU121" s="395">
        <f t="shared" si="174"/>
        <v>0</v>
      </c>
      <c r="CV121" s="396">
        <f t="shared" si="175"/>
        <v>0</v>
      </c>
      <c r="CW121" s="395">
        <f t="shared" si="176"/>
        <v>0</v>
      </c>
      <c r="CX121" s="396">
        <f t="shared" si="177"/>
        <v>45694.394123408019</v>
      </c>
      <c r="CY121" s="395">
        <f t="shared" si="178"/>
        <v>44048.441774182233</v>
      </c>
      <c r="CZ121" s="394">
        <f t="shared" si="179"/>
        <v>4</v>
      </c>
      <c r="DA121" s="395">
        <f t="shared" si="180"/>
        <v>7</v>
      </c>
      <c r="DB121" s="396">
        <f t="shared" si="181"/>
        <v>11</v>
      </c>
      <c r="DC121" s="395">
        <f t="shared" si="182"/>
        <v>17</v>
      </c>
      <c r="DD121" s="396">
        <f t="shared" si="183"/>
        <v>69</v>
      </c>
      <c r="DE121" s="395">
        <f t="shared" si="184"/>
        <v>68</v>
      </c>
      <c r="DF121" s="396">
        <f t="shared" si="185"/>
        <v>45</v>
      </c>
      <c r="DG121" s="395">
        <f t="shared" si="186"/>
        <v>60</v>
      </c>
      <c r="DH121" s="396">
        <f t="shared" si="187"/>
        <v>0</v>
      </c>
      <c r="DI121" s="395">
        <f t="shared" si="188"/>
        <v>0</v>
      </c>
      <c r="DJ121" s="396">
        <f t="shared" si="189"/>
        <v>0</v>
      </c>
      <c r="DK121" s="395">
        <f t="shared" si="190"/>
        <v>0</v>
      </c>
      <c r="DL121" s="396">
        <f t="shared" si="191"/>
        <v>129</v>
      </c>
      <c r="DM121" s="395">
        <f t="shared" si="192"/>
        <v>152</v>
      </c>
      <c r="DN121" s="394">
        <f t="shared" si="193"/>
        <v>227230</v>
      </c>
      <c r="DO121" s="395">
        <f t="shared" si="194"/>
        <v>429176.35384615383</v>
      </c>
      <c r="DP121" s="396">
        <f t="shared" si="195"/>
        <v>590339.77570093458</v>
      </c>
      <c r="DQ121" s="395">
        <f t="shared" si="196"/>
        <v>862152.21818181826</v>
      </c>
      <c r="DR121" s="396">
        <f t="shared" si="197"/>
        <v>3069060.9488372095</v>
      </c>
      <c r="DS121" s="395">
        <f t="shared" si="198"/>
        <v>3062302.1495327107</v>
      </c>
      <c r="DT121" s="396">
        <f t="shared" si="199"/>
        <v>2007946.1173814898</v>
      </c>
      <c r="DU121" s="395">
        <f t="shared" si="200"/>
        <v>2341732.4281150158</v>
      </c>
      <c r="DV121" s="396">
        <f t="shared" si="201"/>
        <v>0</v>
      </c>
      <c r="DW121" s="395">
        <f t="shared" si="202"/>
        <v>0</v>
      </c>
      <c r="DX121" s="396">
        <f t="shared" si="203"/>
        <v>0</v>
      </c>
      <c r="DY121" s="395">
        <f t="shared" si="204"/>
        <v>0</v>
      </c>
      <c r="DZ121" s="396">
        <f t="shared" si="205"/>
        <v>5894576.8419196345</v>
      </c>
      <c r="EA121" s="395">
        <f t="shared" si="206"/>
        <v>6695363.149675699</v>
      </c>
    </row>
    <row r="122" spans="1:131">
      <c r="A122" s="444" t="s">
        <v>32</v>
      </c>
      <c r="B122" s="438" t="s">
        <v>580</v>
      </c>
      <c r="C122" s="439" t="s">
        <v>587</v>
      </c>
      <c r="D122" s="440">
        <v>139621</v>
      </c>
      <c r="E122" s="448">
        <v>9</v>
      </c>
      <c r="F122" s="393">
        <v>1</v>
      </c>
      <c r="G122" s="402">
        <v>4</v>
      </c>
      <c r="H122" s="393"/>
      <c r="I122" s="402"/>
      <c r="J122" s="393"/>
      <c r="K122" s="402"/>
      <c r="L122" s="393"/>
      <c r="M122" s="402"/>
      <c r="N122" s="393">
        <v>10</v>
      </c>
      <c r="O122" s="402">
        <v>9</v>
      </c>
      <c r="P122" s="393"/>
      <c r="Q122" s="402"/>
      <c r="R122" s="393"/>
      <c r="S122" s="402"/>
      <c r="T122" s="393"/>
      <c r="U122" s="402"/>
      <c r="V122" s="393">
        <v>37</v>
      </c>
      <c r="W122" s="402">
        <v>37</v>
      </c>
      <c r="X122" s="393"/>
      <c r="Y122" s="402"/>
      <c r="Z122" s="393"/>
      <c r="AA122" s="402"/>
      <c r="AB122" s="393"/>
      <c r="AC122" s="402"/>
      <c r="AD122" s="393">
        <v>18</v>
      </c>
      <c r="AE122" s="402">
        <v>17</v>
      </c>
      <c r="AF122" s="393"/>
      <c r="AG122" s="402"/>
      <c r="AH122" s="393"/>
      <c r="AI122" s="402">
        <v>3</v>
      </c>
      <c r="AJ122" s="393"/>
      <c r="AK122" s="402"/>
      <c r="AL122" s="393">
        <v>3</v>
      </c>
      <c r="AM122" s="402"/>
      <c r="AN122" s="393"/>
      <c r="AO122" s="402"/>
      <c r="AP122" s="393"/>
      <c r="AQ122" s="402"/>
      <c r="AR122" s="393"/>
      <c r="AS122" s="402"/>
      <c r="AT122" s="393"/>
      <c r="AU122" s="402"/>
      <c r="AV122" s="393"/>
      <c r="AW122" s="402"/>
      <c r="AX122" s="393"/>
      <c r="AY122" s="402"/>
      <c r="AZ122" s="393"/>
      <c r="BA122" s="403"/>
      <c r="BB122" s="404">
        <v>63384</v>
      </c>
      <c r="BC122" s="402">
        <v>234768</v>
      </c>
      <c r="BD122" s="393">
        <v>521956</v>
      </c>
      <c r="BE122" s="402">
        <v>463497</v>
      </c>
      <c r="BF122" s="393">
        <v>1570825</v>
      </c>
      <c r="BG122" s="402">
        <v>1591115</v>
      </c>
      <c r="BH122" s="393">
        <v>689125</v>
      </c>
      <c r="BI122" s="402">
        <v>764784</v>
      </c>
      <c r="BJ122" s="393">
        <v>105306</v>
      </c>
      <c r="BK122" s="402"/>
      <c r="BL122" s="393"/>
      <c r="BM122" s="403"/>
      <c r="BN122" s="394">
        <f t="shared" si="141"/>
        <v>9</v>
      </c>
      <c r="BO122" s="395">
        <f t="shared" si="142"/>
        <v>36</v>
      </c>
      <c r="BP122" s="396">
        <f t="shared" si="143"/>
        <v>90</v>
      </c>
      <c r="BQ122" s="395">
        <f t="shared" si="144"/>
        <v>81</v>
      </c>
      <c r="BR122" s="396">
        <f t="shared" si="145"/>
        <v>333</v>
      </c>
      <c r="BS122" s="395">
        <f t="shared" si="146"/>
        <v>333</v>
      </c>
      <c r="BT122" s="396">
        <f t="shared" si="147"/>
        <v>162</v>
      </c>
      <c r="BU122" s="395">
        <f t="shared" si="148"/>
        <v>186</v>
      </c>
      <c r="BV122" s="396">
        <f t="shared" si="149"/>
        <v>27</v>
      </c>
      <c r="BW122" s="395">
        <f t="shared" si="150"/>
        <v>0</v>
      </c>
      <c r="BX122" s="396">
        <f t="shared" si="151"/>
        <v>0</v>
      </c>
      <c r="BY122" s="395">
        <f t="shared" si="152"/>
        <v>0</v>
      </c>
      <c r="BZ122" s="394">
        <f t="shared" si="153"/>
        <v>7042.666666666667</v>
      </c>
      <c r="CA122" s="395">
        <f t="shared" si="154"/>
        <v>6521.333333333333</v>
      </c>
      <c r="CB122" s="396">
        <f t="shared" si="155"/>
        <v>5799.5111111111109</v>
      </c>
      <c r="CC122" s="395">
        <f t="shared" si="156"/>
        <v>5722.1851851851852</v>
      </c>
      <c r="CD122" s="396">
        <f t="shared" si="157"/>
        <v>4717.1921921921921</v>
      </c>
      <c r="CE122" s="395">
        <f t="shared" si="158"/>
        <v>4778.1231231231232</v>
      </c>
      <c r="CF122" s="396">
        <f t="shared" si="159"/>
        <v>4253.858024691358</v>
      </c>
      <c r="CG122" s="395">
        <f t="shared" si="160"/>
        <v>4111.7419354838712</v>
      </c>
      <c r="CH122" s="396">
        <f t="shared" si="161"/>
        <v>3900.2222222222222</v>
      </c>
      <c r="CI122" s="395">
        <f t="shared" si="162"/>
        <v>0</v>
      </c>
      <c r="CJ122" s="396">
        <f t="shared" si="163"/>
        <v>0</v>
      </c>
      <c r="CK122" s="395">
        <f t="shared" si="164"/>
        <v>0</v>
      </c>
      <c r="CL122" s="394">
        <f t="shared" si="165"/>
        <v>63384</v>
      </c>
      <c r="CM122" s="395">
        <f t="shared" si="166"/>
        <v>58692</v>
      </c>
      <c r="CN122" s="396">
        <f t="shared" si="167"/>
        <v>52195.6</v>
      </c>
      <c r="CO122" s="395">
        <f t="shared" si="168"/>
        <v>51499.666666666664</v>
      </c>
      <c r="CP122" s="396">
        <f t="shared" si="169"/>
        <v>42454.729729729726</v>
      </c>
      <c r="CQ122" s="395">
        <f t="shared" si="170"/>
        <v>43003.108108108107</v>
      </c>
      <c r="CR122" s="396">
        <f t="shared" si="171"/>
        <v>38284.722222222219</v>
      </c>
      <c r="CS122" s="395">
        <f t="shared" si="172"/>
        <v>37005.677419354841</v>
      </c>
      <c r="CT122" s="396">
        <f t="shared" si="173"/>
        <v>35102</v>
      </c>
      <c r="CU122" s="395">
        <f t="shared" si="174"/>
        <v>0</v>
      </c>
      <c r="CV122" s="396">
        <f t="shared" si="175"/>
        <v>0</v>
      </c>
      <c r="CW122" s="395">
        <f t="shared" si="176"/>
        <v>0</v>
      </c>
      <c r="CX122" s="396">
        <f t="shared" si="177"/>
        <v>42762.260869565216</v>
      </c>
      <c r="CY122" s="395">
        <f t="shared" si="178"/>
        <v>43278.479262672809</v>
      </c>
      <c r="CZ122" s="394">
        <f t="shared" si="179"/>
        <v>1</v>
      </c>
      <c r="DA122" s="395">
        <f t="shared" si="180"/>
        <v>4</v>
      </c>
      <c r="DB122" s="396">
        <f t="shared" si="181"/>
        <v>10</v>
      </c>
      <c r="DC122" s="395">
        <f t="shared" si="182"/>
        <v>9</v>
      </c>
      <c r="DD122" s="396">
        <f t="shared" si="183"/>
        <v>37</v>
      </c>
      <c r="DE122" s="395">
        <f t="shared" si="184"/>
        <v>37</v>
      </c>
      <c r="DF122" s="396">
        <f t="shared" si="185"/>
        <v>18</v>
      </c>
      <c r="DG122" s="395">
        <f t="shared" si="186"/>
        <v>20</v>
      </c>
      <c r="DH122" s="396">
        <f t="shared" si="187"/>
        <v>3</v>
      </c>
      <c r="DI122" s="395">
        <f t="shared" si="188"/>
        <v>0</v>
      </c>
      <c r="DJ122" s="396">
        <f t="shared" si="189"/>
        <v>0</v>
      </c>
      <c r="DK122" s="395">
        <f t="shared" si="190"/>
        <v>0</v>
      </c>
      <c r="DL122" s="396">
        <f t="shared" si="191"/>
        <v>69</v>
      </c>
      <c r="DM122" s="395">
        <f t="shared" si="192"/>
        <v>70</v>
      </c>
      <c r="DN122" s="394">
        <f t="shared" si="193"/>
        <v>63384</v>
      </c>
      <c r="DO122" s="395">
        <f t="shared" si="194"/>
        <v>234768</v>
      </c>
      <c r="DP122" s="396">
        <f t="shared" si="195"/>
        <v>521956</v>
      </c>
      <c r="DQ122" s="395">
        <f t="shared" si="196"/>
        <v>463497</v>
      </c>
      <c r="DR122" s="396">
        <f t="shared" si="197"/>
        <v>1570824.9999999998</v>
      </c>
      <c r="DS122" s="395">
        <f t="shared" si="198"/>
        <v>1591115</v>
      </c>
      <c r="DT122" s="396">
        <f t="shared" si="199"/>
        <v>689125</v>
      </c>
      <c r="DU122" s="395">
        <f t="shared" si="200"/>
        <v>740113.54838709685</v>
      </c>
      <c r="DV122" s="396">
        <f t="shared" si="201"/>
        <v>105306</v>
      </c>
      <c r="DW122" s="395">
        <f t="shared" si="202"/>
        <v>0</v>
      </c>
      <c r="DX122" s="396">
        <f t="shared" si="203"/>
        <v>0</v>
      </c>
      <c r="DY122" s="395">
        <f t="shared" si="204"/>
        <v>0</v>
      </c>
      <c r="DZ122" s="396">
        <f t="shared" si="205"/>
        <v>2950596</v>
      </c>
      <c r="EA122" s="395">
        <f t="shared" si="206"/>
        <v>3029493.5483870967</v>
      </c>
    </row>
    <row r="123" spans="1:131">
      <c r="A123" s="449" t="s">
        <v>32</v>
      </c>
      <c r="B123" s="450" t="s">
        <v>581</v>
      </c>
      <c r="C123" s="439"/>
      <c r="D123" s="440">
        <v>139700</v>
      </c>
      <c r="E123" s="451">
        <v>9</v>
      </c>
      <c r="F123" s="393">
        <v>18</v>
      </c>
      <c r="G123" s="402">
        <v>17</v>
      </c>
      <c r="H123" s="393"/>
      <c r="I123" s="402"/>
      <c r="J123" s="393"/>
      <c r="K123" s="402"/>
      <c r="L123" s="393"/>
      <c r="M123" s="402"/>
      <c r="N123" s="393">
        <v>37</v>
      </c>
      <c r="O123" s="402">
        <v>35</v>
      </c>
      <c r="P123" s="393"/>
      <c r="Q123" s="402"/>
      <c r="R123" s="393"/>
      <c r="S123" s="402"/>
      <c r="T123" s="393"/>
      <c r="U123" s="402"/>
      <c r="V123" s="393">
        <v>39</v>
      </c>
      <c r="W123" s="402">
        <v>41</v>
      </c>
      <c r="X123" s="393"/>
      <c r="Y123" s="402"/>
      <c r="Z123" s="393">
        <v>1</v>
      </c>
      <c r="AA123" s="402">
        <v>3</v>
      </c>
      <c r="AB123" s="393"/>
      <c r="AC123" s="402"/>
      <c r="AD123" s="393">
        <v>13</v>
      </c>
      <c r="AE123" s="402">
        <v>27</v>
      </c>
      <c r="AF123" s="393"/>
      <c r="AG123" s="402"/>
      <c r="AH123" s="393">
        <v>3</v>
      </c>
      <c r="AI123" s="402">
        <v>1</v>
      </c>
      <c r="AJ123" s="393"/>
      <c r="AK123" s="402"/>
      <c r="AL123" s="393">
        <v>18</v>
      </c>
      <c r="AM123" s="402"/>
      <c r="AN123" s="393"/>
      <c r="AO123" s="402"/>
      <c r="AP123" s="393"/>
      <c r="AQ123" s="402"/>
      <c r="AR123" s="393"/>
      <c r="AS123" s="402"/>
      <c r="AT123" s="393"/>
      <c r="AU123" s="402"/>
      <c r="AV123" s="393"/>
      <c r="AW123" s="402"/>
      <c r="AX123" s="393"/>
      <c r="AY123" s="402"/>
      <c r="AZ123" s="393"/>
      <c r="BA123" s="403"/>
      <c r="BB123" s="404">
        <v>1083530</v>
      </c>
      <c r="BC123" s="402">
        <v>1020687</v>
      </c>
      <c r="BD123" s="393">
        <v>1725477</v>
      </c>
      <c r="BE123" s="402">
        <v>1662735</v>
      </c>
      <c r="BF123" s="393">
        <v>1665374</v>
      </c>
      <c r="BG123" s="402">
        <v>1901477</v>
      </c>
      <c r="BH123" s="393">
        <v>689810</v>
      </c>
      <c r="BI123" s="402">
        <v>1140792</v>
      </c>
      <c r="BJ123" s="393">
        <v>725320</v>
      </c>
      <c r="BK123" s="402"/>
      <c r="BL123" s="393"/>
      <c r="BM123" s="403"/>
      <c r="BN123" s="394">
        <f t="shared" si="141"/>
        <v>162</v>
      </c>
      <c r="BO123" s="395">
        <f t="shared" si="142"/>
        <v>153</v>
      </c>
      <c r="BP123" s="396">
        <f t="shared" si="143"/>
        <v>333</v>
      </c>
      <c r="BQ123" s="395">
        <f t="shared" si="144"/>
        <v>315</v>
      </c>
      <c r="BR123" s="396">
        <f t="shared" si="145"/>
        <v>362</v>
      </c>
      <c r="BS123" s="395">
        <f t="shared" si="146"/>
        <v>402</v>
      </c>
      <c r="BT123" s="396">
        <f t="shared" si="147"/>
        <v>150</v>
      </c>
      <c r="BU123" s="395">
        <f t="shared" si="148"/>
        <v>254</v>
      </c>
      <c r="BV123" s="396">
        <f t="shared" si="149"/>
        <v>162</v>
      </c>
      <c r="BW123" s="395">
        <f t="shared" si="150"/>
        <v>0</v>
      </c>
      <c r="BX123" s="396">
        <f t="shared" si="151"/>
        <v>0</v>
      </c>
      <c r="BY123" s="395">
        <f t="shared" si="152"/>
        <v>0</v>
      </c>
      <c r="BZ123" s="394">
        <f t="shared" si="153"/>
        <v>6688.4567901234568</v>
      </c>
      <c r="CA123" s="395">
        <f t="shared" si="154"/>
        <v>6671.1568627450979</v>
      </c>
      <c r="CB123" s="396">
        <f t="shared" si="155"/>
        <v>5181.6126126126128</v>
      </c>
      <c r="CC123" s="395">
        <f t="shared" si="156"/>
        <v>5278.5238095238092</v>
      </c>
      <c r="CD123" s="396">
        <f t="shared" si="157"/>
        <v>4600.4806629834256</v>
      </c>
      <c r="CE123" s="395">
        <f t="shared" si="158"/>
        <v>4730.0422885572143</v>
      </c>
      <c r="CF123" s="396">
        <f t="shared" si="159"/>
        <v>4598.7333333333336</v>
      </c>
      <c r="CG123" s="395">
        <f t="shared" si="160"/>
        <v>4491.3070866141734</v>
      </c>
      <c r="CH123" s="396">
        <f t="shared" si="161"/>
        <v>4477.2839506172841</v>
      </c>
      <c r="CI123" s="395">
        <f t="shared" si="162"/>
        <v>0</v>
      </c>
      <c r="CJ123" s="396">
        <f t="shared" si="163"/>
        <v>0</v>
      </c>
      <c r="CK123" s="395">
        <f t="shared" si="164"/>
        <v>0</v>
      </c>
      <c r="CL123" s="394">
        <f t="shared" si="165"/>
        <v>60196.111111111109</v>
      </c>
      <c r="CM123" s="395">
        <f t="shared" si="166"/>
        <v>60040.411764705881</v>
      </c>
      <c r="CN123" s="396">
        <f t="shared" si="167"/>
        <v>46634.513513513513</v>
      </c>
      <c r="CO123" s="395">
        <f t="shared" si="168"/>
        <v>47506.714285714283</v>
      </c>
      <c r="CP123" s="396">
        <f t="shared" si="169"/>
        <v>41404.325966850833</v>
      </c>
      <c r="CQ123" s="395">
        <f t="shared" si="170"/>
        <v>42570.380597014926</v>
      </c>
      <c r="CR123" s="396">
        <f t="shared" si="171"/>
        <v>41388.600000000006</v>
      </c>
      <c r="CS123" s="395">
        <f t="shared" si="172"/>
        <v>40421.763779527559</v>
      </c>
      <c r="CT123" s="396">
        <f t="shared" si="173"/>
        <v>40295.555555555555</v>
      </c>
      <c r="CU123" s="395">
        <f t="shared" si="174"/>
        <v>0</v>
      </c>
      <c r="CV123" s="396">
        <f t="shared" si="175"/>
        <v>0</v>
      </c>
      <c r="CW123" s="395">
        <f t="shared" si="176"/>
        <v>0</v>
      </c>
      <c r="CX123" s="396">
        <f t="shared" si="177"/>
        <v>45369.904175767704</v>
      </c>
      <c r="CY123" s="395">
        <f t="shared" si="178"/>
        <v>45873.613968511519</v>
      </c>
      <c r="CZ123" s="394">
        <f t="shared" si="179"/>
        <v>18</v>
      </c>
      <c r="DA123" s="395">
        <f t="shared" si="180"/>
        <v>17</v>
      </c>
      <c r="DB123" s="396">
        <f t="shared" si="181"/>
        <v>37</v>
      </c>
      <c r="DC123" s="395">
        <f t="shared" si="182"/>
        <v>35</v>
      </c>
      <c r="DD123" s="396">
        <f t="shared" si="183"/>
        <v>40</v>
      </c>
      <c r="DE123" s="395">
        <f t="shared" si="184"/>
        <v>44</v>
      </c>
      <c r="DF123" s="396">
        <f t="shared" si="185"/>
        <v>16</v>
      </c>
      <c r="DG123" s="395">
        <f t="shared" si="186"/>
        <v>28</v>
      </c>
      <c r="DH123" s="396">
        <f t="shared" si="187"/>
        <v>18</v>
      </c>
      <c r="DI123" s="395">
        <f t="shared" si="188"/>
        <v>0</v>
      </c>
      <c r="DJ123" s="396">
        <f t="shared" si="189"/>
        <v>0</v>
      </c>
      <c r="DK123" s="395">
        <f t="shared" si="190"/>
        <v>0</v>
      </c>
      <c r="DL123" s="396">
        <f t="shared" si="191"/>
        <v>129</v>
      </c>
      <c r="DM123" s="395">
        <f t="shared" si="192"/>
        <v>124</v>
      </c>
      <c r="DN123" s="394">
        <f t="shared" si="193"/>
        <v>1083530</v>
      </c>
      <c r="DO123" s="395">
        <f t="shared" si="194"/>
        <v>1020687</v>
      </c>
      <c r="DP123" s="396">
        <f t="shared" si="195"/>
        <v>1725477</v>
      </c>
      <c r="DQ123" s="395">
        <f t="shared" si="196"/>
        <v>1662735</v>
      </c>
      <c r="DR123" s="396">
        <f t="shared" si="197"/>
        <v>1656173.0386740332</v>
      </c>
      <c r="DS123" s="395">
        <f t="shared" si="198"/>
        <v>1873096.7462686568</v>
      </c>
      <c r="DT123" s="396">
        <f t="shared" si="199"/>
        <v>662217.60000000009</v>
      </c>
      <c r="DU123" s="395">
        <f t="shared" si="200"/>
        <v>1131809.3858267716</v>
      </c>
      <c r="DV123" s="396">
        <f t="shared" si="201"/>
        <v>725320</v>
      </c>
      <c r="DW123" s="395">
        <f t="shared" si="202"/>
        <v>0</v>
      </c>
      <c r="DX123" s="396">
        <f t="shared" si="203"/>
        <v>0</v>
      </c>
      <c r="DY123" s="395">
        <f t="shared" si="204"/>
        <v>0</v>
      </c>
      <c r="DZ123" s="396">
        <f t="shared" si="205"/>
        <v>5852717.6386740338</v>
      </c>
      <c r="EA123" s="395">
        <f t="shared" si="206"/>
        <v>5688328.1320954282</v>
      </c>
    </row>
    <row r="124" spans="1:131">
      <c r="A124" s="437" t="s">
        <v>32</v>
      </c>
      <c r="B124" s="450" t="s">
        <v>582</v>
      </c>
      <c r="C124" s="439" t="s">
        <v>587</v>
      </c>
      <c r="D124" s="446">
        <v>482699</v>
      </c>
      <c r="E124" s="451">
        <v>9</v>
      </c>
      <c r="F124" s="393">
        <v>6</v>
      </c>
      <c r="G124" s="402">
        <v>7</v>
      </c>
      <c r="H124" s="393"/>
      <c r="I124" s="402"/>
      <c r="J124" s="393"/>
      <c r="K124" s="402"/>
      <c r="L124" s="393"/>
      <c r="M124" s="402"/>
      <c r="N124" s="393">
        <v>17</v>
      </c>
      <c r="O124" s="402">
        <v>14</v>
      </c>
      <c r="P124" s="393"/>
      <c r="Q124" s="402"/>
      <c r="R124" s="393"/>
      <c r="S124" s="402"/>
      <c r="T124" s="393"/>
      <c r="U124" s="402"/>
      <c r="V124" s="393">
        <v>17</v>
      </c>
      <c r="W124" s="402">
        <v>17</v>
      </c>
      <c r="X124" s="393"/>
      <c r="Y124" s="402"/>
      <c r="Z124" s="393"/>
      <c r="AA124" s="402">
        <v>1</v>
      </c>
      <c r="AB124" s="393"/>
      <c r="AC124" s="402"/>
      <c r="AD124" s="393">
        <v>14</v>
      </c>
      <c r="AE124" s="402">
        <v>9</v>
      </c>
      <c r="AF124" s="393"/>
      <c r="AG124" s="402"/>
      <c r="AH124" s="393"/>
      <c r="AI124" s="402"/>
      <c r="AJ124" s="393"/>
      <c r="AK124" s="402"/>
      <c r="AL124" s="393">
        <v>7</v>
      </c>
      <c r="AM124" s="402">
        <v>8</v>
      </c>
      <c r="AN124" s="393"/>
      <c r="AO124" s="402"/>
      <c r="AP124" s="393"/>
      <c r="AQ124" s="402"/>
      <c r="AR124" s="393"/>
      <c r="AS124" s="402"/>
      <c r="AT124" s="393"/>
      <c r="AU124" s="402"/>
      <c r="AV124" s="393"/>
      <c r="AW124" s="402"/>
      <c r="AX124" s="393"/>
      <c r="AY124" s="402"/>
      <c r="AZ124" s="393"/>
      <c r="BA124" s="403"/>
      <c r="BB124" s="404">
        <v>318742</v>
      </c>
      <c r="BC124" s="402">
        <v>364589</v>
      </c>
      <c r="BD124" s="393">
        <v>801507</v>
      </c>
      <c r="BE124" s="402">
        <v>665180</v>
      </c>
      <c r="BF124" s="393">
        <v>748810</v>
      </c>
      <c r="BG124" s="402">
        <v>832452</v>
      </c>
      <c r="BH124" s="393">
        <v>535005</v>
      </c>
      <c r="BI124" s="402">
        <v>350566</v>
      </c>
      <c r="BJ124" s="393">
        <v>257000</v>
      </c>
      <c r="BK124" s="402">
        <v>362429</v>
      </c>
      <c r="BL124" s="393"/>
      <c r="BM124" s="403"/>
      <c r="BN124" s="394">
        <f t="shared" si="141"/>
        <v>54</v>
      </c>
      <c r="BO124" s="395">
        <f t="shared" si="142"/>
        <v>63</v>
      </c>
      <c r="BP124" s="396">
        <f t="shared" si="143"/>
        <v>153</v>
      </c>
      <c r="BQ124" s="395">
        <f t="shared" si="144"/>
        <v>126</v>
      </c>
      <c r="BR124" s="396">
        <f t="shared" si="145"/>
        <v>153</v>
      </c>
      <c r="BS124" s="395">
        <f t="shared" si="146"/>
        <v>164</v>
      </c>
      <c r="BT124" s="396">
        <f t="shared" si="147"/>
        <v>126</v>
      </c>
      <c r="BU124" s="395">
        <f t="shared" si="148"/>
        <v>81</v>
      </c>
      <c r="BV124" s="396">
        <f t="shared" si="149"/>
        <v>63</v>
      </c>
      <c r="BW124" s="395">
        <f t="shared" si="150"/>
        <v>72</v>
      </c>
      <c r="BX124" s="396">
        <f t="shared" si="151"/>
        <v>0</v>
      </c>
      <c r="BY124" s="395">
        <f t="shared" si="152"/>
        <v>0</v>
      </c>
      <c r="BZ124" s="394">
        <f t="shared" si="153"/>
        <v>5902.6296296296296</v>
      </c>
      <c r="CA124" s="395">
        <f t="shared" si="154"/>
        <v>5787.1269841269841</v>
      </c>
      <c r="CB124" s="396">
        <f t="shared" si="155"/>
        <v>5238.6078431372553</v>
      </c>
      <c r="CC124" s="395">
        <f t="shared" si="156"/>
        <v>5279.2063492063489</v>
      </c>
      <c r="CD124" s="396">
        <f t="shared" si="157"/>
        <v>4894.1830065359482</v>
      </c>
      <c r="CE124" s="395">
        <f t="shared" si="158"/>
        <v>5075.9268292682927</v>
      </c>
      <c r="CF124" s="396">
        <f t="shared" si="159"/>
        <v>4246.0714285714284</v>
      </c>
      <c r="CG124" s="395">
        <f t="shared" si="160"/>
        <v>4327.9753086419751</v>
      </c>
      <c r="CH124" s="396">
        <f t="shared" si="161"/>
        <v>4079.3650793650795</v>
      </c>
      <c r="CI124" s="395">
        <f t="shared" si="162"/>
        <v>5033.7361111111113</v>
      </c>
      <c r="CJ124" s="396">
        <f t="shared" si="163"/>
        <v>0</v>
      </c>
      <c r="CK124" s="395">
        <f t="shared" si="164"/>
        <v>0</v>
      </c>
      <c r="CL124" s="394">
        <f t="shared" si="165"/>
        <v>53123.666666666664</v>
      </c>
      <c r="CM124" s="395">
        <f t="shared" si="166"/>
        <v>52084.142857142855</v>
      </c>
      <c r="CN124" s="396">
        <f t="shared" si="167"/>
        <v>47147.470588235301</v>
      </c>
      <c r="CO124" s="395">
        <f t="shared" si="168"/>
        <v>47512.857142857138</v>
      </c>
      <c r="CP124" s="396">
        <f t="shared" si="169"/>
        <v>44047.647058823532</v>
      </c>
      <c r="CQ124" s="395">
        <f t="shared" si="170"/>
        <v>45683.341463414632</v>
      </c>
      <c r="CR124" s="396">
        <f t="shared" si="171"/>
        <v>38214.642857142855</v>
      </c>
      <c r="CS124" s="395">
        <f t="shared" si="172"/>
        <v>38951.777777777774</v>
      </c>
      <c r="CT124" s="396">
        <f t="shared" si="173"/>
        <v>36714.285714285717</v>
      </c>
      <c r="CU124" s="395">
        <f t="shared" si="174"/>
        <v>45303.625</v>
      </c>
      <c r="CV124" s="396">
        <f t="shared" si="175"/>
        <v>0</v>
      </c>
      <c r="CW124" s="395">
        <f t="shared" si="176"/>
        <v>0</v>
      </c>
      <c r="CX124" s="396">
        <f t="shared" si="177"/>
        <v>43624</v>
      </c>
      <c r="CY124" s="395">
        <f t="shared" si="178"/>
        <v>45804.716898954699</v>
      </c>
      <c r="CZ124" s="394">
        <f t="shared" si="179"/>
        <v>6</v>
      </c>
      <c r="DA124" s="395">
        <f t="shared" si="180"/>
        <v>7</v>
      </c>
      <c r="DB124" s="396">
        <f t="shared" si="181"/>
        <v>17</v>
      </c>
      <c r="DC124" s="395">
        <f t="shared" si="182"/>
        <v>14</v>
      </c>
      <c r="DD124" s="396">
        <f t="shared" si="183"/>
        <v>17</v>
      </c>
      <c r="DE124" s="395">
        <f t="shared" si="184"/>
        <v>18</v>
      </c>
      <c r="DF124" s="396">
        <f t="shared" si="185"/>
        <v>14</v>
      </c>
      <c r="DG124" s="395">
        <f t="shared" si="186"/>
        <v>9</v>
      </c>
      <c r="DH124" s="396">
        <f t="shared" si="187"/>
        <v>7</v>
      </c>
      <c r="DI124" s="395">
        <f t="shared" si="188"/>
        <v>8</v>
      </c>
      <c r="DJ124" s="396">
        <f t="shared" si="189"/>
        <v>0</v>
      </c>
      <c r="DK124" s="395">
        <f t="shared" si="190"/>
        <v>0</v>
      </c>
      <c r="DL124" s="396">
        <f t="shared" si="191"/>
        <v>61</v>
      </c>
      <c r="DM124" s="395">
        <f t="shared" si="192"/>
        <v>56</v>
      </c>
      <c r="DN124" s="394">
        <f t="shared" si="193"/>
        <v>318742</v>
      </c>
      <c r="DO124" s="395">
        <f t="shared" si="194"/>
        <v>364589</v>
      </c>
      <c r="DP124" s="396">
        <f t="shared" si="195"/>
        <v>801507.00000000012</v>
      </c>
      <c r="DQ124" s="395">
        <f t="shared" si="196"/>
        <v>665179.99999999988</v>
      </c>
      <c r="DR124" s="396">
        <f t="shared" si="197"/>
        <v>748810</v>
      </c>
      <c r="DS124" s="395">
        <f t="shared" si="198"/>
        <v>822300.14634146332</v>
      </c>
      <c r="DT124" s="396">
        <f t="shared" si="199"/>
        <v>535005</v>
      </c>
      <c r="DU124" s="395">
        <f t="shared" si="200"/>
        <v>350565.99999999994</v>
      </c>
      <c r="DV124" s="396">
        <f t="shared" si="201"/>
        <v>257000.00000000003</v>
      </c>
      <c r="DW124" s="395">
        <f t="shared" si="202"/>
        <v>362429</v>
      </c>
      <c r="DX124" s="396">
        <f t="shared" si="203"/>
        <v>0</v>
      </c>
      <c r="DY124" s="395">
        <f t="shared" si="204"/>
        <v>0</v>
      </c>
      <c r="DZ124" s="396">
        <f t="shared" si="205"/>
        <v>2661064</v>
      </c>
      <c r="EA124" s="395">
        <f t="shared" si="206"/>
        <v>2565064.1463414631</v>
      </c>
    </row>
    <row r="125" spans="1:131" ht="15">
      <c r="A125" s="475" t="s">
        <v>32</v>
      </c>
      <c r="B125" s="476" t="s">
        <v>639</v>
      </c>
      <c r="C125" s="477"/>
      <c r="D125" s="478">
        <v>138682</v>
      </c>
      <c r="E125" s="479">
        <v>12</v>
      </c>
      <c r="F125" s="393"/>
      <c r="G125" s="402"/>
      <c r="H125" s="393"/>
      <c r="I125" s="402"/>
      <c r="J125" s="393"/>
      <c r="K125" s="402"/>
      <c r="L125" s="393"/>
      <c r="M125" s="402"/>
      <c r="N125" s="393"/>
      <c r="O125" s="402"/>
      <c r="P125" s="393"/>
      <c r="Q125" s="402"/>
      <c r="R125" s="393"/>
      <c r="S125" s="402"/>
      <c r="T125" s="393"/>
      <c r="U125" s="402"/>
      <c r="V125" s="393"/>
      <c r="W125" s="402"/>
      <c r="X125" s="393"/>
      <c r="Y125" s="402"/>
      <c r="Z125" s="393"/>
      <c r="AA125" s="402"/>
      <c r="AB125" s="393"/>
      <c r="AC125" s="402"/>
      <c r="AD125" s="393"/>
      <c r="AE125" s="402"/>
      <c r="AF125" s="393"/>
      <c r="AG125" s="402"/>
      <c r="AH125" s="393"/>
      <c r="AI125" s="402"/>
      <c r="AJ125" s="393"/>
      <c r="AK125" s="402"/>
      <c r="AL125" s="393"/>
      <c r="AM125" s="402"/>
      <c r="AN125" s="393"/>
      <c r="AO125" s="402"/>
      <c r="AP125" s="393"/>
      <c r="AQ125" s="402"/>
      <c r="AR125" s="393"/>
      <c r="AS125" s="402"/>
      <c r="AT125" s="393"/>
      <c r="AU125"/>
      <c r="AV125" s="393"/>
      <c r="AW125"/>
      <c r="AX125" s="393"/>
      <c r="AY125"/>
      <c r="AZ125" s="393">
        <v>90</v>
      </c>
      <c r="BA125">
        <v>92</v>
      </c>
      <c r="BB125" s="404"/>
      <c r="BC125" s="402"/>
      <c r="BD125" s="393"/>
      <c r="BE125" s="402"/>
      <c r="BF125" s="393"/>
      <c r="BG125" s="402"/>
      <c r="BH125" s="393"/>
      <c r="BI125" s="402"/>
      <c r="BJ125" s="393"/>
      <c r="BK125" s="402"/>
      <c r="BL125" s="393">
        <v>4766520</v>
      </c>
      <c r="BM125" s="480">
        <v>4555944</v>
      </c>
      <c r="BN125" s="394">
        <f t="shared" si="141"/>
        <v>0</v>
      </c>
      <c r="BO125" s="395">
        <f t="shared" si="142"/>
        <v>0</v>
      </c>
      <c r="BP125" s="396">
        <f t="shared" si="143"/>
        <v>0</v>
      </c>
      <c r="BQ125" s="395">
        <f t="shared" si="144"/>
        <v>0</v>
      </c>
      <c r="BR125" s="396">
        <f t="shared" si="145"/>
        <v>0</v>
      </c>
      <c r="BS125" s="395">
        <f t="shared" si="146"/>
        <v>0</v>
      </c>
      <c r="BT125" s="396">
        <f t="shared" si="147"/>
        <v>0</v>
      </c>
      <c r="BU125" s="395">
        <f t="shared" si="148"/>
        <v>0</v>
      </c>
      <c r="BV125" s="396">
        <f t="shared" si="149"/>
        <v>0</v>
      </c>
      <c r="BW125" s="395">
        <f t="shared" si="150"/>
        <v>0</v>
      </c>
      <c r="BX125" s="396">
        <f t="shared" si="151"/>
        <v>1080</v>
      </c>
      <c r="BY125" s="395">
        <f t="shared" si="152"/>
        <v>1104</v>
      </c>
      <c r="BZ125" s="394">
        <f t="shared" si="153"/>
        <v>0</v>
      </c>
      <c r="CA125" s="395">
        <f t="shared" si="154"/>
        <v>0</v>
      </c>
      <c r="CB125" s="396">
        <f t="shared" si="155"/>
        <v>0</v>
      </c>
      <c r="CC125" s="395">
        <f t="shared" si="156"/>
        <v>0</v>
      </c>
      <c r="CD125" s="396">
        <f t="shared" si="157"/>
        <v>0</v>
      </c>
      <c r="CE125" s="395">
        <f t="shared" si="158"/>
        <v>0</v>
      </c>
      <c r="CF125" s="396">
        <f t="shared" si="159"/>
        <v>0</v>
      </c>
      <c r="CG125" s="395">
        <f t="shared" si="160"/>
        <v>0</v>
      </c>
      <c r="CH125" s="396">
        <f t="shared" si="161"/>
        <v>0</v>
      </c>
      <c r="CI125" s="395">
        <f t="shared" si="162"/>
        <v>0</v>
      </c>
      <c r="CJ125" s="396">
        <f t="shared" si="163"/>
        <v>4413.4444444444443</v>
      </c>
      <c r="CK125" s="395">
        <f t="shared" si="164"/>
        <v>4126.760869565217</v>
      </c>
      <c r="CL125" s="394">
        <f t="shared" si="165"/>
        <v>0</v>
      </c>
      <c r="CM125" s="395">
        <f t="shared" si="166"/>
        <v>0</v>
      </c>
      <c r="CN125" s="396">
        <f t="shared" si="167"/>
        <v>0</v>
      </c>
      <c r="CO125" s="395">
        <f t="shared" si="168"/>
        <v>0</v>
      </c>
      <c r="CP125" s="396">
        <f t="shared" si="169"/>
        <v>0</v>
      </c>
      <c r="CQ125" s="395">
        <f t="shared" si="170"/>
        <v>0</v>
      </c>
      <c r="CR125" s="396">
        <f t="shared" si="171"/>
        <v>0</v>
      </c>
      <c r="CS125" s="395">
        <f t="shared" si="172"/>
        <v>0</v>
      </c>
      <c r="CT125" s="396">
        <f t="shared" si="173"/>
        <v>0</v>
      </c>
      <c r="CU125" s="395">
        <f t="shared" si="174"/>
        <v>0</v>
      </c>
      <c r="CV125" s="396">
        <f t="shared" si="175"/>
        <v>39721</v>
      </c>
      <c r="CW125" s="395">
        <f t="shared" si="176"/>
        <v>37140.847826086952</v>
      </c>
      <c r="CX125" s="396">
        <f t="shared" si="177"/>
        <v>39721</v>
      </c>
      <c r="CY125" s="395">
        <f t="shared" si="178"/>
        <v>37140.847826086952</v>
      </c>
      <c r="CZ125" s="394">
        <f t="shared" si="179"/>
        <v>0</v>
      </c>
      <c r="DA125" s="395">
        <f t="shared" si="180"/>
        <v>0</v>
      </c>
      <c r="DB125" s="396">
        <f t="shared" si="181"/>
        <v>0</v>
      </c>
      <c r="DC125" s="395">
        <f t="shared" si="182"/>
        <v>0</v>
      </c>
      <c r="DD125" s="396">
        <f t="shared" si="183"/>
        <v>0</v>
      </c>
      <c r="DE125" s="395">
        <f t="shared" si="184"/>
        <v>0</v>
      </c>
      <c r="DF125" s="396">
        <f t="shared" si="185"/>
        <v>0</v>
      </c>
      <c r="DG125" s="395">
        <f t="shared" si="186"/>
        <v>0</v>
      </c>
      <c r="DH125" s="396">
        <f t="shared" si="187"/>
        <v>0</v>
      </c>
      <c r="DI125" s="395">
        <f t="shared" si="188"/>
        <v>0</v>
      </c>
      <c r="DJ125" s="396">
        <f t="shared" si="189"/>
        <v>90</v>
      </c>
      <c r="DK125" s="395">
        <f t="shared" si="190"/>
        <v>92</v>
      </c>
      <c r="DL125" s="396">
        <f t="shared" si="191"/>
        <v>90</v>
      </c>
      <c r="DM125" s="395">
        <f t="shared" si="192"/>
        <v>92</v>
      </c>
      <c r="DN125" s="394">
        <f t="shared" si="193"/>
        <v>0</v>
      </c>
      <c r="DO125" s="395">
        <f t="shared" si="194"/>
        <v>0</v>
      </c>
      <c r="DP125" s="396">
        <f t="shared" si="195"/>
        <v>0</v>
      </c>
      <c r="DQ125" s="395">
        <f t="shared" si="196"/>
        <v>0</v>
      </c>
      <c r="DR125" s="396">
        <f t="shared" si="197"/>
        <v>0</v>
      </c>
      <c r="DS125" s="395">
        <f t="shared" si="198"/>
        <v>0</v>
      </c>
      <c r="DT125" s="396">
        <f t="shared" si="199"/>
        <v>0</v>
      </c>
      <c r="DU125" s="395">
        <f t="shared" si="200"/>
        <v>0</v>
      </c>
      <c r="DV125" s="396">
        <f t="shared" si="201"/>
        <v>0</v>
      </c>
      <c r="DW125" s="395">
        <f t="shared" si="202"/>
        <v>0</v>
      </c>
      <c r="DX125" s="396">
        <f t="shared" si="203"/>
        <v>3574890</v>
      </c>
      <c r="DY125" s="395">
        <f t="shared" si="204"/>
        <v>3416957.9999999995</v>
      </c>
      <c r="DZ125" s="396">
        <f t="shared" si="205"/>
        <v>3574890</v>
      </c>
      <c r="EA125" s="395">
        <f t="shared" si="206"/>
        <v>3416957.9999999995</v>
      </c>
    </row>
    <row r="126" spans="1:131" ht="15">
      <c r="A126" s="475" t="s">
        <v>32</v>
      </c>
      <c r="B126" s="476" t="s">
        <v>640</v>
      </c>
      <c r="C126" s="477"/>
      <c r="D126" s="478">
        <v>246813</v>
      </c>
      <c r="E126" s="479">
        <v>12</v>
      </c>
      <c r="F126" s="393"/>
      <c r="G126" s="402"/>
      <c r="H126" s="393"/>
      <c r="I126" s="402"/>
      <c r="J126" s="393"/>
      <c r="K126" s="402"/>
      <c r="L126" s="393"/>
      <c r="M126" s="402"/>
      <c r="N126" s="393"/>
      <c r="O126" s="402"/>
      <c r="P126" s="393"/>
      <c r="Q126" s="402"/>
      <c r="R126" s="393"/>
      <c r="S126" s="402"/>
      <c r="T126" s="393"/>
      <c r="U126" s="402"/>
      <c r="V126" s="393"/>
      <c r="W126" s="402"/>
      <c r="X126" s="393"/>
      <c r="Y126" s="402"/>
      <c r="Z126" s="393"/>
      <c r="AA126" s="402"/>
      <c r="AB126" s="393"/>
      <c r="AC126" s="402"/>
      <c r="AD126" s="393"/>
      <c r="AE126" s="402"/>
      <c r="AF126" s="393"/>
      <c r="AG126" s="402"/>
      <c r="AH126" s="393"/>
      <c r="AI126" s="402"/>
      <c r="AJ126" s="393"/>
      <c r="AK126" s="402"/>
      <c r="AL126" s="393"/>
      <c r="AM126" s="402"/>
      <c r="AN126" s="393"/>
      <c r="AO126" s="402"/>
      <c r="AP126" s="393"/>
      <c r="AQ126" s="402"/>
      <c r="AR126" s="393"/>
      <c r="AS126" s="402"/>
      <c r="AT126" s="393">
        <v>12</v>
      </c>
      <c r="AU126">
        <v>12</v>
      </c>
      <c r="AV126" s="393"/>
      <c r="AW126"/>
      <c r="AX126" s="393"/>
      <c r="AY126"/>
      <c r="AZ126" s="393">
        <v>94</v>
      </c>
      <c r="BA126">
        <v>94</v>
      </c>
      <c r="BB126" s="404"/>
      <c r="BC126" s="402"/>
      <c r="BD126" s="393"/>
      <c r="BE126" s="402"/>
      <c r="BF126" s="393"/>
      <c r="BG126" s="402"/>
      <c r="BH126" s="393"/>
      <c r="BI126" s="402"/>
      <c r="BJ126" s="393"/>
      <c r="BK126" s="402"/>
      <c r="BL126" s="393">
        <v>6297641</v>
      </c>
      <c r="BM126" s="480">
        <v>6316687</v>
      </c>
      <c r="BN126" s="394">
        <f t="shared" si="141"/>
        <v>0</v>
      </c>
      <c r="BO126" s="395">
        <f t="shared" si="142"/>
        <v>0</v>
      </c>
      <c r="BP126" s="396">
        <f t="shared" si="143"/>
        <v>0</v>
      </c>
      <c r="BQ126" s="395">
        <f t="shared" si="144"/>
        <v>0</v>
      </c>
      <c r="BR126" s="396">
        <f t="shared" si="145"/>
        <v>0</v>
      </c>
      <c r="BS126" s="395">
        <f t="shared" si="146"/>
        <v>0</v>
      </c>
      <c r="BT126" s="396">
        <f t="shared" si="147"/>
        <v>0</v>
      </c>
      <c r="BU126" s="395">
        <f t="shared" si="148"/>
        <v>0</v>
      </c>
      <c r="BV126" s="396">
        <f t="shared" si="149"/>
        <v>0</v>
      </c>
      <c r="BW126" s="395">
        <f t="shared" si="150"/>
        <v>0</v>
      </c>
      <c r="BX126" s="396">
        <f t="shared" si="151"/>
        <v>1236</v>
      </c>
      <c r="BY126" s="395">
        <f t="shared" si="152"/>
        <v>1236</v>
      </c>
      <c r="BZ126" s="394">
        <f t="shared" si="153"/>
        <v>0</v>
      </c>
      <c r="CA126" s="395">
        <f t="shared" si="154"/>
        <v>0</v>
      </c>
      <c r="CB126" s="396">
        <f t="shared" si="155"/>
        <v>0</v>
      </c>
      <c r="CC126" s="395">
        <f t="shared" si="156"/>
        <v>0</v>
      </c>
      <c r="CD126" s="396">
        <f t="shared" si="157"/>
        <v>0</v>
      </c>
      <c r="CE126" s="395">
        <f t="shared" si="158"/>
        <v>0</v>
      </c>
      <c r="CF126" s="396">
        <f t="shared" si="159"/>
        <v>0</v>
      </c>
      <c r="CG126" s="395">
        <f t="shared" si="160"/>
        <v>0</v>
      </c>
      <c r="CH126" s="396">
        <f t="shared" si="161"/>
        <v>0</v>
      </c>
      <c r="CI126" s="395">
        <f t="shared" si="162"/>
        <v>0</v>
      </c>
      <c r="CJ126" s="396">
        <f t="shared" si="163"/>
        <v>5095.1788025889964</v>
      </c>
      <c r="CK126" s="395">
        <f t="shared" si="164"/>
        <v>5110.5881877022657</v>
      </c>
      <c r="CL126" s="394">
        <f t="shared" si="165"/>
        <v>0</v>
      </c>
      <c r="CM126" s="395">
        <f t="shared" si="166"/>
        <v>0</v>
      </c>
      <c r="CN126" s="396">
        <f t="shared" si="167"/>
        <v>0</v>
      </c>
      <c r="CO126" s="395">
        <f t="shared" si="168"/>
        <v>0</v>
      </c>
      <c r="CP126" s="396">
        <f t="shared" si="169"/>
        <v>0</v>
      </c>
      <c r="CQ126" s="395">
        <f t="shared" si="170"/>
        <v>0</v>
      </c>
      <c r="CR126" s="396">
        <f t="shared" si="171"/>
        <v>0</v>
      </c>
      <c r="CS126" s="395">
        <f t="shared" si="172"/>
        <v>0</v>
      </c>
      <c r="CT126" s="396">
        <f t="shared" si="173"/>
        <v>0</v>
      </c>
      <c r="CU126" s="395">
        <f t="shared" si="174"/>
        <v>0</v>
      </c>
      <c r="CV126" s="396">
        <f t="shared" si="175"/>
        <v>45856.609223300969</v>
      </c>
      <c r="CW126" s="395">
        <f t="shared" si="176"/>
        <v>45995.293689320388</v>
      </c>
      <c r="CX126" s="396">
        <f t="shared" si="177"/>
        <v>45856.609223300969</v>
      </c>
      <c r="CY126" s="395">
        <f t="shared" si="178"/>
        <v>45995.293689320388</v>
      </c>
      <c r="CZ126" s="394">
        <f t="shared" si="179"/>
        <v>0</v>
      </c>
      <c r="DA126" s="395">
        <f t="shared" si="180"/>
        <v>0</v>
      </c>
      <c r="DB126" s="396">
        <f t="shared" si="181"/>
        <v>0</v>
      </c>
      <c r="DC126" s="395">
        <f t="shared" si="182"/>
        <v>0</v>
      </c>
      <c r="DD126" s="396">
        <f t="shared" si="183"/>
        <v>0</v>
      </c>
      <c r="DE126" s="395">
        <f t="shared" si="184"/>
        <v>0</v>
      </c>
      <c r="DF126" s="396">
        <f t="shared" si="185"/>
        <v>0</v>
      </c>
      <c r="DG126" s="395">
        <f t="shared" si="186"/>
        <v>0</v>
      </c>
      <c r="DH126" s="396">
        <f t="shared" si="187"/>
        <v>0</v>
      </c>
      <c r="DI126" s="395">
        <f t="shared" si="188"/>
        <v>0</v>
      </c>
      <c r="DJ126" s="396">
        <f t="shared" si="189"/>
        <v>106</v>
      </c>
      <c r="DK126" s="395">
        <f t="shared" si="190"/>
        <v>106</v>
      </c>
      <c r="DL126" s="396">
        <f t="shared" si="191"/>
        <v>106</v>
      </c>
      <c r="DM126" s="395">
        <f t="shared" si="192"/>
        <v>106</v>
      </c>
      <c r="DN126" s="394">
        <f t="shared" si="193"/>
        <v>0</v>
      </c>
      <c r="DO126" s="395">
        <f t="shared" si="194"/>
        <v>0</v>
      </c>
      <c r="DP126" s="396">
        <f t="shared" si="195"/>
        <v>0</v>
      </c>
      <c r="DQ126" s="395">
        <f t="shared" si="196"/>
        <v>0</v>
      </c>
      <c r="DR126" s="396">
        <f t="shared" si="197"/>
        <v>0</v>
      </c>
      <c r="DS126" s="395">
        <f t="shared" si="198"/>
        <v>0</v>
      </c>
      <c r="DT126" s="396">
        <f t="shared" si="199"/>
        <v>0</v>
      </c>
      <c r="DU126" s="395">
        <f t="shared" si="200"/>
        <v>0</v>
      </c>
      <c r="DV126" s="396">
        <f t="shared" si="201"/>
        <v>0</v>
      </c>
      <c r="DW126" s="395">
        <f t="shared" si="202"/>
        <v>0</v>
      </c>
      <c r="DX126" s="396">
        <f t="shared" si="203"/>
        <v>4860800.5776699027</v>
      </c>
      <c r="DY126" s="395">
        <f t="shared" si="204"/>
        <v>4875501.1310679615</v>
      </c>
      <c r="DZ126" s="396">
        <f t="shared" si="205"/>
        <v>4860800.5776699027</v>
      </c>
      <c r="EA126" s="395">
        <f t="shared" si="206"/>
        <v>4875501.1310679615</v>
      </c>
    </row>
    <row r="127" spans="1:131" ht="15">
      <c r="A127" s="475" t="s">
        <v>32</v>
      </c>
      <c r="B127" s="476" t="s">
        <v>641</v>
      </c>
      <c r="C127" s="477"/>
      <c r="D127" s="478">
        <v>138840</v>
      </c>
      <c r="E127" s="479">
        <v>12</v>
      </c>
      <c r="F127" s="393"/>
      <c r="G127" s="402"/>
      <c r="H127" s="393"/>
      <c r="I127" s="402"/>
      <c r="J127" s="393"/>
      <c r="K127" s="402"/>
      <c r="L127" s="393"/>
      <c r="M127" s="402"/>
      <c r="N127" s="393"/>
      <c r="O127" s="402"/>
      <c r="P127" s="393"/>
      <c r="Q127" s="402"/>
      <c r="R127" s="393"/>
      <c r="S127" s="402"/>
      <c r="T127" s="393"/>
      <c r="U127" s="402"/>
      <c r="V127" s="393"/>
      <c r="W127" s="402"/>
      <c r="X127" s="393"/>
      <c r="Y127" s="402"/>
      <c r="Z127" s="393"/>
      <c r="AA127" s="402"/>
      <c r="AB127" s="393"/>
      <c r="AC127" s="402"/>
      <c r="AD127" s="393"/>
      <c r="AE127" s="402"/>
      <c r="AF127" s="393"/>
      <c r="AG127" s="402"/>
      <c r="AH127" s="393"/>
      <c r="AI127" s="402"/>
      <c r="AJ127" s="393"/>
      <c r="AK127" s="402"/>
      <c r="AL127" s="393"/>
      <c r="AM127" s="402"/>
      <c r="AN127" s="393"/>
      <c r="AO127" s="402"/>
      <c r="AP127" s="393"/>
      <c r="AQ127" s="402"/>
      <c r="AR127" s="393"/>
      <c r="AS127" s="402"/>
      <c r="AT127" s="393"/>
      <c r="AU127"/>
      <c r="AV127" s="393"/>
      <c r="AW127"/>
      <c r="AX127" s="393"/>
      <c r="AY127"/>
      <c r="AZ127" s="393">
        <v>116</v>
      </c>
      <c r="BA127">
        <v>95</v>
      </c>
      <c r="BB127" s="404"/>
      <c r="BC127" s="402"/>
      <c r="BD127" s="393"/>
      <c r="BE127" s="402"/>
      <c r="BF127" s="393"/>
      <c r="BG127" s="402"/>
      <c r="BH127" s="393"/>
      <c r="BI127" s="402"/>
      <c r="BJ127" s="393"/>
      <c r="BK127" s="402"/>
      <c r="BL127" s="393">
        <v>5521253</v>
      </c>
      <c r="BM127" s="480">
        <v>4398790</v>
      </c>
      <c r="BN127" s="394">
        <f t="shared" si="141"/>
        <v>0</v>
      </c>
      <c r="BO127" s="395">
        <f t="shared" si="142"/>
        <v>0</v>
      </c>
      <c r="BP127" s="396">
        <f t="shared" si="143"/>
        <v>0</v>
      </c>
      <c r="BQ127" s="395">
        <f t="shared" si="144"/>
        <v>0</v>
      </c>
      <c r="BR127" s="396">
        <f t="shared" si="145"/>
        <v>0</v>
      </c>
      <c r="BS127" s="395">
        <f t="shared" si="146"/>
        <v>0</v>
      </c>
      <c r="BT127" s="396">
        <f t="shared" si="147"/>
        <v>0</v>
      </c>
      <c r="BU127" s="395">
        <f t="shared" si="148"/>
        <v>0</v>
      </c>
      <c r="BV127" s="396">
        <f t="shared" si="149"/>
        <v>0</v>
      </c>
      <c r="BW127" s="395">
        <f t="shared" si="150"/>
        <v>0</v>
      </c>
      <c r="BX127" s="396">
        <f t="shared" si="151"/>
        <v>1392</v>
      </c>
      <c r="BY127" s="395">
        <f t="shared" si="152"/>
        <v>1140</v>
      </c>
      <c r="BZ127" s="394">
        <f t="shared" si="153"/>
        <v>0</v>
      </c>
      <c r="CA127" s="395">
        <f t="shared" si="154"/>
        <v>0</v>
      </c>
      <c r="CB127" s="396">
        <f t="shared" si="155"/>
        <v>0</v>
      </c>
      <c r="CC127" s="395">
        <f t="shared" si="156"/>
        <v>0</v>
      </c>
      <c r="CD127" s="396">
        <f t="shared" si="157"/>
        <v>0</v>
      </c>
      <c r="CE127" s="395">
        <f t="shared" si="158"/>
        <v>0</v>
      </c>
      <c r="CF127" s="396">
        <f t="shared" si="159"/>
        <v>0</v>
      </c>
      <c r="CG127" s="395">
        <f t="shared" si="160"/>
        <v>0</v>
      </c>
      <c r="CH127" s="396">
        <f t="shared" si="161"/>
        <v>0</v>
      </c>
      <c r="CI127" s="395">
        <f t="shared" si="162"/>
        <v>0</v>
      </c>
      <c r="CJ127" s="396">
        <f t="shared" si="163"/>
        <v>3966.4173850574712</v>
      </c>
      <c r="CK127" s="395">
        <f t="shared" si="164"/>
        <v>3858.5877192982457</v>
      </c>
      <c r="CL127" s="394">
        <f t="shared" si="165"/>
        <v>0</v>
      </c>
      <c r="CM127" s="395">
        <f t="shared" si="166"/>
        <v>0</v>
      </c>
      <c r="CN127" s="396">
        <f t="shared" si="167"/>
        <v>0</v>
      </c>
      <c r="CO127" s="395">
        <f t="shared" si="168"/>
        <v>0</v>
      </c>
      <c r="CP127" s="396">
        <f t="shared" si="169"/>
        <v>0</v>
      </c>
      <c r="CQ127" s="395">
        <f t="shared" si="170"/>
        <v>0</v>
      </c>
      <c r="CR127" s="396">
        <f t="shared" si="171"/>
        <v>0</v>
      </c>
      <c r="CS127" s="395">
        <f t="shared" si="172"/>
        <v>0</v>
      </c>
      <c r="CT127" s="396">
        <f t="shared" si="173"/>
        <v>0</v>
      </c>
      <c r="CU127" s="395">
        <f t="shared" si="174"/>
        <v>0</v>
      </c>
      <c r="CV127" s="396">
        <f t="shared" si="175"/>
        <v>35697.756465517239</v>
      </c>
      <c r="CW127" s="395">
        <f t="shared" si="176"/>
        <v>34727.289473684214</v>
      </c>
      <c r="CX127" s="396">
        <f t="shared" si="177"/>
        <v>35697.756465517239</v>
      </c>
      <c r="CY127" s="395">
        <f t="shared" si="178"/>
        <v>34727.289473684214</v>
      </c>
      <c r="CZ127" s="394">
        <f t="shared" si="179"/>
        <v>0</v>
      </c>
      <c r="DA127" s="395">
        <f t="shared" si="180"/>
        <v>0</v>
      </c>
      <c r="DB127" s="396">
        <f t="shared" si="181"/>
        <v>0</v>
      </c>
      <c r="DC127" s="395">
        <f t="shared" si="182"/>
        <v>0</v>
      </c>
      <c r="DD127" s="396">
        <f t="shared" si="183"/>
        <v>0</v>
      </c>
      <c r="DE127" s="395">
        <f t="shared" si="184"/>
        <v>0</v>
      </c>
      <c r="DF127" s="396">
        <f t="shared" si="185"/>
        <v>0</v>
      </c>
      <c r="DG127" s="395">
        <f t="shared" si="186"/>
        <v>0</v>
      </c>
      <c r="DH127" s="396">
        <f t="shared" si="187"/>
        <v>0</v>
      </c>
      <c r="DI127" s="395">
        <f t="shared" si="188"/>
        <v>0</v>
      </c>
      <c r="DJ127" s="396">
        <f t="shared" si="189"/>
        <v>116</v>
      </c>
      <c r="DK127" s="395">
        <f t="shared" si="190"/>
        <v>95</v>
      </c>
      <c r="DL127" s="396">
        <f t="shared" si="191"/>
        <v>116</v>
      </c>
      <c r="DM127" s="395">
        <f t="shared" si="192"/>
        <v>95</v>
      </c>
      <c r="DN127" s="394">
        <f t="shared" si="193"/>
        <v>0</v>
      </c>
      <c r="DO127" s="395">
        <f t="shared" si="194"/>
        <v>0</v>
      </c>
      <c r="DP127" s="396">
        <f t="shared" si="195"/>
        <v>0</v>
      </c>
      <c r="DQ127" s="395">
        <f t="shared" si="196"/>
        <v>0</v>
      </c>
      <c r="DR127" s="396">
        <f t="shared" si="197"/>
        <v>0</v>
      </c>
      <c r="DS127" s="395">
        <f t="shared" si="198"/>
        <v>0</v>
      </c>
      <c r="DT127" s="396">
        <f t="shared" si="199"/>
        <v>0</v>
      </c>
      <c r="DU127" s="395">
        <f t="shared" si="200"/>
        <v>0</v>
      </c>
      <c r="DV127" s="396">
        <f t="shared" si="201"/>
        <v>0</v>
      </c>
      <c r="DW127" s="395">
        <f t="shared" si="202"/>
        <v>0</v>
      </c>
      <c r="DX127" s="396">
        <f t="shared" si="203"/>
        <v>4140939.7499999995</v>
      </c>
      <c r="DY127" s="395">
        <f t="shared" si="204"/>
        <v>3299092.5000000005</v>
      </c>
      <c r="DZ127" s="396">
        <f t="shared" si="205"/>
        <v>4140939.7499999995</v>
      </c>
      <c r="EA127" s="395">
        <f t="shared" si="206"/>
        <v>3299092.5000000005</v>
      </c>
    </row>
    <row r="128" spans="1:131" ht="15">
      <c r="A128" s="475" t="s">
        <v>32</v>
      </c>
      <c r="B128" s="476" t="s">
        <v>642</v>
      </c>
      <c r="C128" s="477"/>
      <c r="D128" s="478">
        <v>138956</v>
      </c>
      <c r="E128" s="479">
        <v>12</v>
      </c>
      <c r="F128" s="393"/>
      <c r="G128" s="402"/>
      <c r="H128" s="393"/>
      <c r="I128" s="402"/>
      <c r="J128" s="393"/>
      <c r="K128" s="402"/>
      <c r="L128" s="393"/>
      <c r="M128" s="402"/>
      <c r="N128" s="393"/>
      <c r="O128" s="402"/>
      <c r="P128" s="393"/>
      <c r="Q128" s="402"/>
      <c r="R128" s="393"/>
      <c r="S128" s="402"/>
      <c r="T128" s="393"/>
      <c r="U128" s="402"/>
      <c r="V128" s="393"/>
      <c r="W128" s="402"/>
      <c r="X128" s="393"/>
      <c r="Y128" s="402"/>
      <c r="Z128" s="393"/>
      <c r="AA128" s="402"/>
      <c r="AB128" s="393"/>
      <c r="AC128" s="402"/>
      <c r="AD128" s="393"/>
      <c r="AE128" s="402"/>
      <c r="AF128" s="393"/>
      <c r="AG128" s="402"/>
      <c r="AH128" s="393"/>
      <c r="AI128" s="402"/>
      <c r="AJ128" s="393"/>
      <c r="AK128" s="402"/>
      <c r="AL128" s="393"/>
      <c r="AM128" s="402"/>
      <c r="AN128" s="393"/>
      <c r="AO128" s="402"/>
      <c r="AP128" s="393"/>
      <c r="AQ128" s="402"/>
      <c r="AR128" s="393"/>
      <c r="AS128" s="402"/>
      <c r="AT128" s="393"/>
      <c r="AU128"/>
      <c r="AV128" s="393">
        <v>2</v>
      </c>
      <c r="AW128"/>
      <c r="AX128" s="393">
        <v>1</v>
      </c>
      <c r="AY128"/>
      <c r="AZ128" s="393">
        <v>129</v>
      </c>
      <c r="BA128">
        <v>138</v>
      </c>
      <c r="BB128" s="404"/>
      <c r="BC128" s="402"/>
      <c r="BD128" s="393"/>
      <c r="BE128" s="402"/>
      <c r="BF128" s="393"/>
      <c r="BG128" s="402"/>
      <c r="BH128" s="393"/>
      <c r="BI128" s="402"/>
      <c r="BJ128" s="393"/>
      <c r="BK128" s="402"/>
      <c r="BL128" s="393">
        <v>7693242</v>
      </c>
      <c r="BM128" s="480">
        <v>8165937</v>
      </c>
      <c r="BN128" s="394">
        <f t="shared" si="141"/>
        <v>0</v>
      </c>
      <c r="BO128" s="395">
        <f t="shared" si="142"/>
        <v>0</v>
      </c>
      <c r="BP128" s="396">
        <f t="shared" si="143"/>
        <v>0</v>
      </c>
      <c r="BQ128" s="395">
        <f t="shared" si="144"/>
        <v>0</v>
      </c>
      <c r="BR128" s="396">
        <f t="shared" si="145"/>
        <v>0</v>
      </c>
      <c r="BS128" s="395">
        <f t="shared" si="146"/>
        <v>0</v>
      </c>
      <c r="BT128" s="396">
        <f t="shared" si="147"/>
        <v>0</v>
      </c>
      <c r="BU128" s="395">
        <f t="shared" si="148"/>
        <v>0</v>
      </c>
      <c r="BV128" s="396">
        <f t="shared" si="149"/>
        <v>0</v>
      </c>
      <c r="BW128" s="395">
        <f t="shared" si="150"/>
        <v>0</v>
      </c>
      <c r="BX128" s="396">
        <f t="shared" si="151"/>
        <v>1579</v>
      </c>
      <c r="BY128" s="395">
        <f t="shared" si="152"/>
        <v>1656</v>
      </c>
      <c r="BZ128" s="394">
        <f t="shared" si="153"/>
        <v>0</v>
      </c>
      <c r="CA128" s="395">
        <f t="shared" si="154"/>
        <v>0</v>
      </c>
      <c r="CB128" s="396">
        <f t="shared" si="155"/>
        <v>0</v>
      </c>
      <c r="CC128" s="395">
        <f t="shared" si="156"/>
        <v>0</v>
      </c>
      <c r="CD128" s="396">
        <f t="shared" si="157"/>
        <v>0</v>
      </c>
      <c r="CE128" s="395">
        <f t="shared" si="158"/>
        <v>0</v>
      </c>
      <c r="CF128" s="396">
        <f t="shared" si="159"/>
        <v>0</v>
      </c>
      <c r="CG128" s="395">
        <f t="shared" si="160"/>
        <v>0</v>
      </c>
      <c r="CH128" s="396">
        <f t="shared" si="161"/>
        <v>0</v>
      </c>
      <c r="CI128" s="395">
        <f t="shared" si="162"/>
        <v>0</v>
      </c>
      <c r="CJ128" s="396">
        <f t="shared" si="163"/>
        <v>4872.2241925269154</v>
      </c>
      <c r="CK128" s="395">
        <f t="shared" si="164"/>
        <v>4931.121376811594</v>
      </c>
      <c r="CL128" s="394">
        <f t="shared" si="165"/>
        <v>0</v>
      </c>
      <c r="CM128" s="395">
        <f t="shared" si="166"/>
        <v>0</v>
      </c>
      <c r="CN128" s="396">
        <f t="shared" si="167"/>
        <v>0</v>
      </c>
      <c r="CO128" s="395">
        <f t="shared" si="168"/>
        <v>0</v>
      </c>
      <c r="CP128" s="396">
        <f t="shared" si="169"/>
        <v>0</v>
      </c>
      <c r="CQ128" s="395">
        <f t="shared" si="170"/>
        <v>0</v>
      </c>
      <c r="CR128" s="396">
        <f t="shared" si="171"/>
        <v>0</v>
      </c>
      <c r="CS128" s="395">
        <f t="shared" si="172"/>
        <v>0</v>
      </c>
      <c r="CT128" s="396">
        <f t="shared" si="173"/>
        <v>0</v>
      </c>
      <c r="CU128" s="395">
        <f t="shared" si="174"/>
        <v>0</v>
      </c>
      <c r="CV128" s="396">
        <f t="shared" si="175"/>
        <v>43850.017732742243</v>
      </c>
      <c r="CW128" s="395">
        <f t="shared" si="176"/>
        <v>44380.092391304344</v>
      </c>
      <c r="CX128" s="396">
        <f t="shared" si="177"/>
        <v>43850.017732742243</v>
      </c>
      <c r="CY128" s="395">
        <f t="shared" si="178"/>
        <v>44380.092391304344</v>
      </c>
      <c r="CZ128" s="394">
        <f t="shared" si="179"/>
        <v>0</v>
      </c>
      <c r="DA128" s="395">
        <f t="shared" si="180"/>
        <v>0</v>
      </c>
      <c r="DB128" s="396">
        <f t="shared" si="181"/>
        <v>0</v>
      </c>
      <c r="DC128" s="395">
        <f t="shared" si="182"/>
        <v>0</v>
      </c>
      <c r="DD128" s="396">
        <f t="shared" si="183"/>
        <v>0</v>
      </c>
      <c r="DE128" s="395">
        <f t="shared" si="184"/>
        <v>0</v>
      </c>
      <c r="DF128" s="396">
        <f t="shared" si="185"/>
        <v>0</v>
      </c>
      <c r="DG128" s="395">
        <f t="shared" si="186"/>
        <v>0</v>
      </c>
      <c r="DH128" s="396">
        <f t="shared" si="187"/>
        <v>0</v>
      </c>
      <c r="DI128" s="395">
        <f t="shared" si="188"/>
        <v>0</v>
      </c>
      <c r="DJ128" s="396">
        <f t="shared" si="189"/>
        <v>132</v>
      </c>
      <c r="DK128" s="395">
        <f t="shared" si="190"/>
        <v>138</v>
      </c>
      <c r="DL128" s="396">
        <f t="shared" si="191"/>
        <v>132</v>
      </c>
      <c r="DM128" s="395">
        <f t="shared" si="192"/>
        <v>138</v>
      </c>
      <c r="DN128" s="394">
        <f t="shared" si="193"/>
        <v>0</v>
      </c>
      <c r="DO128" s="395">
        <f t="shared" si="194"/>
        <v>0</v>
      </c>
      <c r="DP128" s="396">
        <f t="shared" si="195"/>
        <v>0</v>
      </c>
      <c r="DQ128" s="395">
        <f t="shared" si="196"/>
        <v>0</v>
      </c>
      <c r="DR128" s="396">
        <f t="shared" si="197"/>
        <v>0</v>
      </c>
      <c r="DS128" s="395">
        <f t="shared" si="198"/>
        <v>0</v>
      </c>
      <c r="DT128" s="396">
        <f t="shared" si="199"/>
        <v>0</v>
      </c>
      <c r="DU128" s="395">
        <f t="shared" si="200"/>
        <v>0</v>
      </c>
      <c r="DV128" s="396">
        <f t="shared" si="201"/>
        <v>0</v>
      </c>
      <c r="DW128" s="395">
        <f t="shared" si="202"/>
        <v>0</v>
      </c>
      <c r="DX128" s="396">
        <f t="shared" si="203"/>
        <v>5788202.340721976</v>
      </c>
      <c r="DY128" s="395">
        <f t="shared" si="204"/>
        <v>6124452.7499999991</v>
      </c>
      <c r="DZ128" s="396">
        <f t="shared" si="205"/>
        <v>5788202.340721976</v>
      </c>
      <c r="EA128" s="395">
        <f t="shared" si="206"/>
        <v>6124452.7499999991</v>
      </c>
    </row>
    <row r="129" spans="1:131" ht="15">
      <c r="A129" s="475" t="s">
        <v>32</v>
      </c>
      <c r="B129" s="476" t="s">
        <v>643</v>
      </c>
      <c r="C129" s="477"/>
      <c r="D129" s="478">
        <v>483045</v>
      </c>
      <c r="E129" s="479">
        <v>12</v>
      </c>
      <c r="F129" s="393"/>
      <c r="G129" s="402"/>
      <c r="H129" s="393"/>
      <c r="I129" s="402"/>
      <c r="J129" s="393"/>
      <c r="K129" s="402"/>
      <c r="L129" s="393"/>
      <c r="M129" s="402"/>
      <c r="N129" s="393"/>
      <c r="O129" s="402"/>
      <c r="P129" s="393"/>
      <c r="Q129" s="402"/>
      <c r="R129" s="393"/>
      <c r="S129" s="402"/>
      <c r="T129" s="393"/>
      <c r="U129" s="402"/>
      <c r="V129" s="393"/>
      <c r="W129" s="402"/>
      <c r="X129" s="393"/>
      <c r="Y129" s="402"/>
      <c r="Z129" s="393"/>
      <c r="AA129" s="402"/>
      <c r="AB129" s="393"/>
      <c r="AC129" s="402"/>
      <c r="AD129" s="393"/>
      <c r="AE129" s="402"/>
      <c r="AF129" s="393"/>
      <c r="AG129" s="402"/>
      <c r="AH129" s="393"/>
      <c r="AI129" s="402"/>
      <c r="AJ129" s="393"/>
      <c r="AK129" s="402"/>
      <c r="AL129" s="393"/>
      <c r="AM129" s="402"/>
      <c r="AN129" s="393"/>
      <c r="AO129" s="402"/>
      <c r="AP129" s="393"/>
      <c r="AQ129" s="402"/>
      <c r="AR129" s="393"/>
      <c r="AS129" s="402"/>
      <c r="AT129" s="393"/>
      <c r="AU129">
        <v>1</v>
      </c>
      <c r="AV129" s="393"/>
      <c r="AW129"/>
      <c r="AX129" s="393">
        <v>0</v>
      </c>
      <c r="AY129"/>
      <c r="AZ129" s="393">
        <v>203</v>
      </c>
      <c r="BA129">
        <v>203</v>
      </c>
      <c r="BB129" s="404"/>
      <c r="BC129" s="402"/>
      <c r="BD129" s="393"/>
      <c r="BE129" s="402"/>
      <c r="BF129" s="393"/>
      <c r="BG129" s="402"/>
      <c r="BH129" s="393"/>
      <c r="BI129" s="402"/>
      <c r="BJ129" s="393"/>
      <c r="BK129" s="402"/>
      <c r="BL129" s="393">
        <v>10368975</v>
      </c>
      <c r="BM129" s="480">
        <v>10519676</v>
      </c>
      <c r="BN129" s="394">
        <f t="shared" si="141"/>
        <v>0</v>
      </c>
      <c r="BO129" s="395">
        <f t="shared" si="142"/>
        <v>0</v>
      </c>
      <c r="BP129" s="396">
        <f t="shared" si="143"/>
        <v>0</v>
      </c>
      <c r="BQ129" s="395">
        <f t="shared" si="144"/>
        <v>0</v>
      </c>
      <c r="BR129" s="396">
        <f t="shared" si="145"/>
        <v>0</v>
      </c>
      <c r="BS129" s="395">
        <f t="shared" si="146"/>
        <v>0</v>
      </c>
      <c r="BT129" s="396">
        <f t="shared" si="147"/>
        <v>0</v>
      </c>
      <c r="BU129" s="395">
        <f t="shared" si="148"/>
        <v>0</v>
      </c>
      <c r="BV129" s="396">
        <f t="shared" si="149"/>
        <v>0</v>
      </c>
      <c r="BW129" s="395">
        <f t="shared" si="150"/>
        <v>0</v>
      </c>
      <c r="BX129" s="396">
        <f t="shared" si="151"/>
        <v>2436</v>
      </c>
      <c r="BY129" s="395">
        <f t="shared" si="152"/>
        <v>2445</v>
      </c>
      <c r="BZ129" s="394">
        <f t="shared" si="153"/>
        <v>0</v>
      </c>
      <c r="CA129" s="395">
        <f t="shared" si="154"/>
        <v>0</v>
      </c>
      <c r="CB129" s="396">
        <f t="shared" si="155"/>
        <v>0</v>
      </c>
      <c r="CC129" s="395">
        <f t="shared" si="156"/>
        <v>0</v>
      </c>
      <c r="CD129" s="396">
        <f t="shared" si="157"/>
        <v>0</v>
      </c>
      <c r="CE129" s="395">
        <f t="shared" si="158"/>
        <v>0</v>
      </c>
      <c r="CF129" s="396">
        <f t="shared" si="159"/>
        <v>0</v>
      </c>
      <c r="CG129" s="395">
        <f t="shared" si="160"/>
        <v>0</v>
      </c>
      <c r="CH129" s="396">
        <f t="shared" si="161"/>
        <v>0</v>
      </c>
      <c r="CI129" s="395">
        <f t="shared" si="162"/>
        <v>0</v>
      </c>
      <c r="CJ129" s="396">
        <f t="shared" si="163"/>
        <v>4256.5578817733995</v>
      </c>
      <c r="CK129" s="395">
        <f t="shared" si="164"/>
        <v>4302.5259713701435</v>
      </c>
      <c r="CL129" s="394">
        <f t="shared" si="165"/>
        <v>0</v>
      </c>
      <c r="CM129" s="395">
        <f t="shared" si="166"/>
        <v>0</v>
      </c>
      <c r="CN129" s="396">
        <f t="shared" si="167"/>
        <v>0</v>
      </c>
      <c r="CO129" s="395">
        <f t="shared" si="168"/>
        <v>0</v>
      </c>
      <c r="CP129" s="396">
        <f t="shared" si="169"/>
        <v>0</v>
      </c>
      <c r="CQ129" s="395">
        <f t="shared" si="170"/>
        <v>0</v>
      </c>
      <c r="CR129" s="396">
        <f t="shared" si="171"/>
        <v>0</v>
      </c>
      <c r="CS129" s="395">
        <f t="shared" si="172"/>
        <v>0</v>
      </c>
      <c r="CT129" s="396">
        <f t="shared" si="173"/>
        <v>0</v>
      </c>
      <c r="CU129" s="395">
        <f t="shared" si="174"/>
        <v>0</v>
      </c>
      <c r="CV129" s="396">
        <f t="shared" si="175"/>
        <v>38309.020935960594</v>
      </c>
      <c r="CW129" s="395">
        <f t="shared" si="176"/>
        <v>38722.733742331293</v>
      </c>
      <c r="CX129" s="396">
        <f t="shared" si="177"/>
        <v>38309.020935960594</v>
      </c>
      <c r="CY129" s="395">
        <f t="shared" si="178"/>
        <v>38722.733742331293</v>
      </c>
      <c r="CZ129" s="394">
        <f t="shared" si="179"/>
        <v>0</v>
      </c>
      <c r="DA129" s="395">
        <f t="shared" si="180"/>
        <v>0</v>
      </c>
      <c r="DB129" s="396">
        <f t="shared" si="181"/>
        <v>0</v>
      </c>
      <c r="DC129" s="395">
        <f t="shared" si="182"/>
        <v>0</v>
      </c>
      <c r="DD129" s="396">
        <f t="shared" si="183"/>
        <v>0</v>
      </c>
      <c r="DE129" s="395">
        <f t="shared" si="184"/>
        <v>0</v>
      </c>
      <c r="DF129" s="396">
        <f t="shared" si="185"/>
        <v>0</v>
      </c>
      <c r="DG129" s="395">
        <f t="shared" si="186"/>
        <v>0</v>
      </c>
      <c r="DH129" s="396">
        <f t="shared" si="187"/>
        <v>0</v>
      </c>
      <c r="DI129" s="395">
        <f t="shared" si="188"/>
        <v>0</v>
      </c>
      <c r="DJ129" s="396">
        <f t="shared" si="189"/>
        <v>203</v>
      </c>
      <c r="DK129" s="395">
        <f t="shared" si="190"/>
        <v>204</v>
      </c>
      <c r="DL129" s="396">
        <f t="shared" si="191"/>
        <v>203</v>
      </c>
      <c r="DM129" s="395">
        <f t="shared" si="192"/>
        <v>204</v>
      </c>
      <c r="DN129" s="394">
        <f t="shared" si="193"/>
        <v>0</v>
      </c>
      <c r="DO129" s="395">
        <f t="shared" si="194"/>
        <v>0</v>
      </c>
      <c r="DP129" s="396">
        <f t="shared" si="195"/>
        <v>0</v>
      </c>
      <c r="DQ129" s="395">
        <f t="shared" si="196"/>
        <v>0</v>
      </c>
      <c r="DR129" s="396">
        <f t="shared" si="197"/>
        <v>0</v>
      </c>
      <c r="DS129" s="395">
        <f t="shared" si="198"/>
        <v>0</v>
      </c>
      <c r="DT129" s="396">
        <f t="shared" si="199"/>
        <v>0</v>
      </c>
      <c r="DU129" s="395">
        <f t="shared" si="200"/>
        <v>0</v>
      </c>
      <c r="DV129" s="396">
        <f t="shared" si="201"/>
        <v>0</v>
      </c>
      <c r="DW129" s="395">
        <f t="shared" si="202"/>
        <v>0</v>
      </c>
      <c r="DX129" s="396">
        <f t="shared" si="203"/>
        <v>7776731.2500000009</v>
      </c>
      <c r="DY129" s="395">
        <f t="shared" si="204"/>
        <v>7899437.6834355835</v>
      </c>
      <c r="DZ129" s="396">
        <f t="shared" si="205"/>
        <v>7776731.2500000009</v>
      </c>
      <c r="EA129" s="395">
        <f t="shared" si="206"/>
        <v>7899437.6834355835</v>
      </c>
    </row>
    <row r="130" spans="1:131" ht="15">
      <c r="A130" s="475" t="s">
        <v>32</v>
      </c>
      <c r="B130" s="481" t="s">
        <v>644</v>
      </c>
      <c r="C130" s="477"/>
      <c r="D130" s="478">
        <v>140331</v>
      </c>
      <c r="E130" s="479">
        <v>12</v>
      </c>
      <c r="F130" s="393"/>
      <c r="G130" s="402"/>
      <c r="H130" s="393"/>
      <c r="I130" s="402"/>
      <c r="J130" s="393"/>
      <c r="K130" s="402"/>
      <c r="L130" s="393"/>
      <c r="M130" s="402"/>
      <c r="N130" s="393"/>
      <c r="O130" s="402"/>
      <c r="P130" s="393"/>
      <c r="Q130" s="402"/>
      <c r="R130" s="393"/>
      <c r="S130" s="402"/>
      <c r="T130" s="393"/>
      <c r="U130" s="402"/>
      <c r="V130" s="393"/>
      <c r="W130" s="402"/>
      <c r="X130" s="393"/>
      <c r="Y130" s="402"/>
      <c r="Z130" s="393"/>
      <c r="AA130" s="402"/>
      <c r="AB130" s="393"/>
      <c r="AC130" s="402"/>
      <c r="AD130" s="393"/>
      <c r="AE130" s="402"/>
      <c r="AF130" s="393"/>
      <c r="AG130" s="402"/>
      <c r="AH130" s="393"/>
      <c r="AI130" s="402"/>
      <c r="AJ130" s="393"/>
      <c r="AK130" s="402"/>
      <c r="AL130" s="393"/>
      <c r="AM130" s="402"/>
      <c r="AN130" s="393"/>
      <c r="AO130" s="402"/>
      <c r="AP130" s="393"/>
      <c r="AQ130" s="402"/>
      <c r="AR130" s="393"/>
      <c r="AS130" s="402"/>
      <c r="AT130" s="393"/>
      <c r="AU130"/>
      <c r="AV130" s="393"/>
      <c r="AW130"/>
      <c r="AX130" s="393"/>
      <c r="AY130"/>
      <c r="AZ130" s="393">
        <v>173</v>
      </c>
      <c r="BA130">
        <v>171</v>
      </c>
      <c r="BB130" s="404"/>
      <c r="BC130" s="402"/>
      <c r="BD130" s="393"/>
      <c r="BE130" s="402"/>
      <c r="BF130" s="393"/>
      <c r="BG130" s="402"/>
      <c r="BH130" s="393"/>
      <c r="BI130" s="402"/>
      <c r="BJ130" s="393"/>
      <c r="BK130" s="402"/>
      <c r="BL130" s="393">
        <v>9636439</v>
      </c>
      <c r="BM130" s="480">
        <v>9502141</v>
      </c>
      <c r="BN130" s="394">
        <f t="shared" si="141"/>
        <v>0</v>
      </c>
      <c r="BO130" s="395">
        <f t="shared" si="142"/>
        <v>0</v>
      </c>
      <c r="BP130" s="396">
        <f t="shared" si="143"/>
        <v>0</v>
      </c>
      <c r="BQ130" s="395">
        <f t="shared" si="144"/>
        <v>0</v>
      </c>
      <c r="BR130" s="396">
        <f t="shared" si="145"/>
        <v>0</v>
      </c>
      <c r="BS130" s="395">
        <f t="shared" si="146"/>
        <v>0</v>
      </c>
      <c r="BT130" s="396">
        <f t="shared" si="147"/>
        <v>0</v>
      </c>
      <c r="BU130" s="395">
        <f t="shared" si="148"/>
        <v>0</v>
      </c>
      <c r="BV130" s="396">
        <f t="shared" si="149"/>
        <v>0</v>
      </c>
      <c r="BW130" s="395">
        <f t="shared" si="150"/>
        <v>0</v>
      </c>
      <c r="BX130" s="396">
        <f t="shared" si="151"/>
        <v>2076</v>
      </c>
      <c r="BY130" s="395">
        <f t="shared" si="152"/>
        <v>2052</v>
      </c>
      <c r="BZ130" s="394">
        <f t="shared" si="153"/>
        <v>0</v>
      </c>
      <c r="CA130" s="395">
        <f t="shared" si="154"/>
        <v>0</v>
      </c>
      <c r="CB130" s="396">
        <f t="shared" si="155"/>
        <v>0</v>
      </c>
      <c r="CC130" s="395">
        <f t="shared" si="156"/>
        <v>0</v>
      </c>
      <c r="CD130" s="396">
        <f t="shared" si="157"/>
        <v>0</v>
      </c>
      <c r="CE130" s="395">
        <f t="shared" si="158"/>
        <v>0</v>
      </c>
      <c r="CF130" s="396">
        <f t="shared" si="159"/>
        <v>0</v>
      </c>
      <c r="CG130" s="395">
        <f t="shared" si="160"/>
        <v>0</v>
      </c>
      <c r="CH130" s="396">
        <f t="shared" si="161"/>
        <v>0</v>
      </c>
      <c r="CI130" s="395">
        <f t="shared" si="162"/>
        <v>0</v>
      </c>
      <c r="CJ130" s="396">
        <f t="shared" si="163"/>
        <v>4641.8299614643547</v>
      </c>
      <c r="CK130" s="395">
        <f t="shared" si="164"/>
        <v>4630.6730019493179</v>
      </c>
      <c r="CL130" s="394">
        <f t="shared" si="165"/>
        <v>0</v>
      </c>
      <c r="CM130" s="395">
        <f t="shared" si="166"/>
        <v>0</v>
      </c>
      <c r="CN130" s="396">
        <f t="shared" si="167"/>
        <v>0</v>
      </c>
      <c r="CO130" s="395">
        <f t="shared" si="168"/>
        <v>0</v>
      </c>
      <c r="CP130" s="396">
        <f t="shared" si="169"/>
        <v>0</v>
      </c>
      <c r="CQ130" s="395">
        <f t="shared" si="170"/>
        <v>0</v>
      </c>
      <c r="CR130" s="396">
        <f t="shared" si="171"/>
        <v>0</v>
      </c>
      <c r="CS130" s="395">
        <f t="shared" si="172"/>
        <v>0</v>
      </c>
      <c r="CT130" s="396">
        <f t="shared" si="173"/>
        <v>0</v>
      </c>
      <c r="CU130" s="395">
        <f t="shared" si="174"/>
        <v>0</v>
      </c>
      <c r="CV130" s="396">
        <f t="shared" si="175"/>
        <v>41776.469653179192</v>
      </c>
      <c r="CW130" s="395">
        <f t="shared" si="176"/>
        <v>41676.057017543862</v>
      </c>
      <c r="CX130" s="396">
        <f t="shared" si="177"/>
        <v>41776.469653179192</v>
      </c>
      <c r="CY130" s="395">
        <f t="shared" si="178"/>
        <v>41676.057017543862</v>
      </c>
      <c r="CZ130" s="394">
        <f t="shared" si="179"/>
        <v>0</v>
      </c>
      <c r="DA130" s="395">
        <f t="shared" si="180"/>
        <v>0</v>
      </c>
      <c r="DB130" s="396">
        <f t="shared" si="181"/>
        <v>0</v>
      </c>
      <c r="DC130" s="395">
        <f t="shared" si="182"/>
        <v>0</v>
      </c>
      <c r="DD130" s="396">
        <f t="shared" si="183"/>
        <v>0</v>
      </c>
      <c r="DE130" s="395">
        <f t="shared" si="184"/>
        <v>0</v>
      </c>
      <c r="DF130" s="396">
        <f t="shared" si="185"/>
        <v>0</v>
      </c>
      <c r="DG130" s="395">
        <f t="shared" si="186"/>
        <v>0</v>
      </c>
      <c r="DH130" s="396">
        <f t="shared" si="187"/>
        <v>0</v>
      </c>
      <c r="DI130" s="395">
        <f t="shared" si="188"/>
        <v>0</v>
      </c>
      <c r="DJ130" s="396">
        <f t="shared" si="189"/>
        <v>173</v>
      </c>
      <c r="DK130" s="395">
        <f t="shared" si="190"/>
        <v>171</v>
      </c>
      <c r="DL130" s="396">
        <f t="shared" si="191"/>
        <v>173</v>
      </c>
      <c r="DM130" s="395">
        <f t="shared" si="192"/>
        <v>171</v>
      </c>
      <c r="DN130" s="394">
        <f t="shared" si="193"/>
        <v>0</v>
      </c>
      <c r="DO130" s="395">
        <f t="shared" si="194"/>
        <v>0</v>
      </c>
      <c r="DP130" s="396">
        <f t="shared" si="195"/>
        <v>0</v>
      </c>
      <c r="DQ130" s="395">
        <f t="shared" si="196"/>
        <v>0</v>
      </c>
      <c r="DR130" s="396">
        <f t="shared" si="197"/>
        <v>0</v>
      </c>
      <c r="DS130" s="395">
        <f t="shared" si="198"/>
        <v>0</v>
      </c>
      <c r="DT130" s="396">
        <f t="shared" si="199"/>
        <v>0</v>
      </c>
      <c r="DU130" s="395">
        <f t="shared" si="200"/>
        <v>0</v>
      </c>
      <c r="DV130" s="396">
        <f t="shared" si="201"/>
        <v>0</v>
      </c>
      <c r="DW130" s="395">
        <f t="shared" si="202"/>
        <v>0</v>
      </c>
      <c r="DX130" s="396">
        <f t="shared" si="203"/>
        <v>7227329.25</v>
      </c>
      <c r="DY130" s="395">
        <f t="shared" si="204"/>
        <v>7126605.7500000009</v>
      </c>
      <c r="DZ130" s="396">
        <f t="shared" si="205"/>
        <v>7227329.25</v>
      </c>
      <c r="EA130" s="395">
        <f t="shared" si="206"/>
        <v>7126605.7500000009</v>
      </c>
    </row>
    <row r="131" spans="1:131" ht="15">
      <c r="A131" s="485" t="s">
        <v>32</v>
      </c>
      <c r="B131" s="486" t="s">
        <v>661</v>
      </c>
      <c r="C131" s="477"/>
      <c r="D131" s="478">
        <v>485458</v>
      </c>
      <c r="E131" s="487">
        <v>12</v>
      </c>
      <c r="F131" s="393"/>
      <c r="G131" s="402"/>
      <c r="H131" s="393"/>
      <c r="I131" s="402"/>
      <c r="J131" s="393"/>
      <c r="K131" s="402"/>
      <c r="L131" s="393"/>
      <c r="M131" s="402"/>
      <c r="N131" s="393"/>
      <c r="O131" s="402"/>
      <c r="P131" s="393"/>
      <c r="Q131" s="402"/>
      <c r="R131" s="393"/>
      <c r="S131" s="402"/>
      <c r="T131" s="393"/>
      <c r="U131" s="402"/>
      <c r="V131" s="393"/>
      <c r="W131" s="402"/>
      <c r="X131" s="393"/>
      <c r="Y131" s="402"/>
      <c r="Z131" s="393"/>
      <c r="AA131" s="402"/>
      <c r="AB131" s="393"/>
      <c r="AC131" s="402"/>
      <c r="AD131" s="393"/>
      <c r="AE131" s="402"/>
      <c r="AF131" s="393"/>
      <c r="AG131" s="402"/>
      <c r="AH131" s="393"/>
      <c r="AI131" s="402"/>
      <c r="AJ131" s="393"/>
      <c r="AK131" s="402"/>
      <c r="AL131" s="393"/>
      <c r="AM131" s="402"/>
      <c r="AN131" s="393"/>
      <c r="AO131" s="402"/>
      <c r="AP131" s="393"/>
      <c r="AQ131" s="402"/>
      <c r="AR131" s="393"/>
      <c r="AS131" s="402"/>
      <c r="AT131" s="393"/>
      <c r="AU131"/>
      <c r="AV131" s="393"/>
      <c r="AW131"/>
      <c r="AX131" s="393"/>
      <c r="AY131"/>
      <c r="AZ131" s="472">
        <v>90</v>
      </c>
      <c r="BA131">
        <v>95</v>
      </c>
      <c r="BB131" s="404"/>
      <c r="BC131" s="402"/>
      <c r="BD131" s="393"/>
      <c r="BE131" s="402"/>
      <c r="BF131" s="393"/>
      <c r="BG131" s="402"/>
      <c r="BH131" s="393"/>
      <c r="BI131" s="402"/>
      <c r="BJ131" s="393"/>
      <c r="BK131" s="402"/>
      <c r="BL131" s="472">
        <v>4389077</v>
      </c>
      <c r="BM131" s="480">
        <v>4598994</v>
      </c>
      <c r="BN131" s="394">
        <f t="shared" si="141"/>
        <v>0</v>
      </c>
      <c r="BO131" s="395">
        <f t="shared" si="142"/>
        <v>0</v>
      </c>
      <c r="BP131" s="396">
        <f t="shared" si="143"/>
        <v>0</v>
      </c>
      <c r="BQ131" s="395">
        <f t="shared" si="144"/>
        <v>0</v>
      </c>
      <c r="BR131" s="396">
        <f t="shared" si="145"/>
        <v>0</v>
      </c>
      <c r="BS131" s="395">
        <f t="shared" si="146"/>
        <v>0</v>
      </c>
      <c r="BT131" s="396">
        <f t="shared" si="147"/>
        <v>0</v>
      </c>
      <c r="BU131" s="395">
        <f t="shared" si="148"/>
        <v>0</v>
      </c>
      <c r="BV131" s="396">
        <f t="shared" si="149"/>
        <v>0</v>
      </c>
      <c r="BW131" s="395">
        <f t="shared" si="150"/>
        <v>0</v>
      </c>
      <c r="BX131" s="396">
        <f t="shared" si="151"/>
        <v>1080</v>
      </c>
      <c r="BY131" s="395">
        <f t="shared" si="152"/>
        <v>1140</v>
      </c>
      <c r="BZ131" s="394">
        <f t="shared" si="153"/>
        <v>0</v>
      </c>
      <c r="CA131" s="395">
        <f t="shared" si="154"/>
        <v>0</v>
      </c>
      <c r="CB131" s="396">
        <f t="shared" si="155"/>
        <v>0</v>
      </c>
      <c r="CC131" s="395">
        <f t="shared" si="156"/>
        <v>0</v>
      </c>
      <c r="CD131" s="396">
        <f t="shared" si="157"/>
        <v>0</v>
      </c>
      <c r="CE131" s="395">
        <f t="shared" si="158"/>
        <v>0</v>
      </c>
      <c r="CF131" s="396">
        <f t="shared" si="159"/>
        <v>0</v>
      </c>
      <c r="CG131" s="395">
        <f t="shared" si="160"/>
        <v>0</v>
      </c>
      <c r="CH131" s="396">
        <f t="shared" si="161"/>
        <v>0</v>
      </c>
      <c r="CI131" s="395">
        <f t="shared" si="162"/>
        <v>0</v>
      </c>
      <c r="CJ131" s="396">
        <f t="shared" si="163"/>
        <v>4063.9601851851853</v>
      </c>
      <c r="CK131" s="395">
        <f t="shared" si="164"/>
        <v>4034.2052631578949</v>
      </c>
      <c r="CL131" s="394">
        <f t="shared" si="165"/>
        <v>0</v>
      </c>
      <c r="CM131" s="395">
        <f t="shared" si="166"/>
        <v>0</v>
      </c>
      <c r="CN131" s="396">
        <f t="shared" si="167"/>
        <v>0</v>
      </c>
      <c r="CO131" s="395">
        <f t="shared" si="168"/>
        <v>0</v>
      </c>
      <c r="CP131" s="396">
        <f t="shared" si="169"/>
        <v>0</v>
      </c>
      <c r="CQ131" s="395">
        <f t="shared" si="170"/>
        <v>0</v>
      </c>
      <c r="CR131" s="396">
        <f t="shared" si="171"/>
        <v>0</v>
      </c>
      <c r="CS131" s="395">
        <f t="shared" si="172"/>
        <v>0</v>
      </c>
      <c r="CT131" s="396">
        <f t="shared" si="173"/>
        <v>0</v>
      </c>
      <c r="CU131" s="395">
        <f t="shared" si="174"/>
        <v>0</v>
      </c>
      <c r="CV131" s="396">
        <f t="shared" si="175"/>
        <v>36575.64166666667</v>
      </c>
      <c r="CW131" s="395">
        <f t="shared" si="176"/>
        <v>36307.847368421055</v>
      </c>
      <c r="CX131" s="396">
        <f t="shared" si="177"/>
        <v>36575.64166666667</v>
      </c>
      <c r="CY131" s="395">
        <f t="shared" si="178"/>
        <v>36307.847368421055</v>
      </c>
      <c r="CZ131" s="394">
        <f t="shared" si="179"/>
        <v>0</v>
      </c>
      <c r="DA131" s="395">
        <f t="shared" si="180"/>
        <v>0</v>
      </c>
      <c r="DB131" s="396">
        <f t="shared" si="181"/>
        <v>0</v>
      </c>
      <c r="DC131" s="395">
        <f t="shared" si="182"/>
        <v>0</v>
      </c>
      <c r="DD131" s="396">
        <f t="shared" si="183"/>
        <v>0</v>
      </c>
      <c r="DE131" s="395">
        <f t="shared" si="184"/>
        <v>0</v>
      </c>
      <c r="DF131" s="396">
        <f t="shared" si="185"/>
        <v>0</v>
      </c>
      <c r="DG131" s="395">
        <f t="shared" si="186"/>
        <v>0</v>
      </c>
      <c r="DH131" s="396">
        <f t="shared" si="187"/>
        <v>0</v>
      </c>
      <c r="DI131" s="395">
        <f t="shared" si="188"/>
        <v>0</v>
      </c>
      <c r="DJ131" s="396">
        <f t="shared" si="189"/>
        <v>90</v>
      </c>
      <c r="DK131" s="395">
        <f t="shared" si="190"/>
        <v>95</v>
      </c>
      <c r="DL131" s="396">
        <f t="shared" si="191"/>
        <v>90</v>
      </c>
      <c r="DM131" s="395">
        <f t="shared" si="192"/>
        <v>95</v>
      </c>
      <c r="DN131" s="394">
        <f t="shared" si="193"/>
        <v>0</v>
      </c>
      <c r="DO131" s="395">
        <f t="shared" si="194"/>
        <v>0</v>
      </c>
      <c r="DP131" s="396">
        <f t="shared" si="195"/>
        <v>0</v>
      </c>
      <c r="DQ131" s="395">
        <f t="shared" si="196"/>
        <v>0</v>
      </c>
      <c r="DR131" s="396">
        <f t="shared" si="197"/>
        <v>0</v>
      </c>
      <c r="DS131" s="395">
        <f t="shared" si="198"/>
        <v>0</v>
      </c>
      <c r="DT131" s="396">
        <f t="shared" si="199"/>
        <v>0</v>
      </c>
      <c r="DU131" s="395">
        <f t="shared" si="200"/>
        <v>0</v>
      </c>
      <c r="DV131" s="396">
        <f t="shared" si="201"/>
        <v>0</v>
      </c>
      <c r="DW131" s="395">
        <f t="shared" si="202"/>
        <v>0</v>
      </c>
      <c r="DX131" s="396">
        <f t="shared" si="203"/>
        <v>3291807.7500000005</v>
      </c>
      <c r="DY131" s="395">
        <f t="shared" si="204"/>
        <v>3449245.5</v>
      </c>
      <c r="DZ131" s="396">
        <f t="shared" si="205"/>
        <v>3291807.7500000005</v>
      </c>
      <c r="EA131" s="395">
        <f t="shared" si="206"/>
        <v>3449245.5</v>
      </c>
    </row>
    <row r="132" spans="1:131" ht="15">
      <c r="A132" s="475" t="s">
        <v>32</v>
      </c>
      <c r="B132" s="476" t="s">
        <v>645</v>
      </c>
      <c r="C132" s="477"/>
      <c r="D132" s="478">
        <v>139357</v>
      </c>
      <c r="E132" s="479">
        <v>12</v>
      </c>
      <c r="F132" s="393"/>
      <c r="G132" s="402"/>
      <c r="H132" s="393"/>
      <c r="I132" s="402"/>
      <c r="J132" s="393"/>
      <c r="K132" s="402"/>
      <c r="L132" s="393"/>
      <c r="M132" s="402"/>
      <c r="N132" s="393"/>
      <c r="O132" s="402"/>
      <c r="P132" s="393"/>
      <c r="Q132" s="402"/>
      <c r="R132" s="393"/>
      <c r="S132" s="402"/>
      <c r="T132" s="393"/>
      <c r="U132" s="402"/>
      <c r="V132" s="393"/>
      <c r="W132" s="402"/>
      <c r="X132" s="393"/>
      <c r="Y132" s="402"/>
      <c r="Z132" s="393"/>
      <c r="AA132" s="402"/>
      <c r="AB132" s="393"/>
      <c r="AC132" s="402"/>
      <c r="AD132" s="393"/>
      <c r="AE132" s="402"/>
      <c r="AF132" s="393"/>
      <c r="AG132" s="402"/>
      <c r="AH132" s="393"/>
      <c r="AI132" s="402"/>
      <c r="AJ132" s="393"/>
      <c r="AK132" s="402"/>
      <c r="AL132" s="393"/>
      <c r="AM132" s="402"/>
      <c r="AN132" s="393"/>
      <c r="AO132" s="402"/>
      <c r="AP132" s="393"/>
      <c r="AQ132" s="402"/>
      <c r="AR132" s="393"/>
      <c r="AS132" s="402"/>
      <c r="AT132" s="393"/>
      <c r="AU132"/>
      <c r="AV132" s="393"/>
      <c r="AW132"/>
      <c r="AX132" s="393"/>
      <c r="AY132"/>
      <c r="AZ132" s="393">
        <v>78</v>
      </c>
      <c r="BA132">
        <v>77</v>
      </c>
      <c r="BB132" s="404"/>
      <c r="BC132" s="402"/>
      <c r="BD132" s="393"/>
      <c r="BE132" s="402"/>
      <c r="BF132" s="393"/>
      <c r="BG132" s="402"/>
      <c r="BH132" s="393"/>
      <c r="BI132" s="402"/>
      <c r="BJ132" s="393"/>
      <c r="BK132" s="402"/>
      <c r="BL132" s="393">
        <v>4129513</v>
      </c>
      <c r="BM132" s="480">
        <v>3906569</v>
      </c>
      <c r="BN132" s="394">
        <f t="shared" si="141"/>
        <v>0</v>
      </c>
      <c r="BO132" s="395">
        <f t="shared" si="142"/>
        <v>0</v>
      </c>
      <c r="BP132" s="396">
        <f t="shared" si="143"/>
        <v>0</v>
      </c>
      <c r="BQ132" s="395">
        <f t="shared" si="144"/>
        <v>0</v>
      </c>
      <c r="BR132" s="396">
        <f t="shared" si="145"/>
        <v>0</v>
      </c>
      <c r="BS132" s="395">
        <f t="shared" si="146"/>
        <v>0</v>
      </c>
      <c r="BT132" s="396">
        <f t="shared" si="147"/>
        <v>0</v>
      </c>
      <c r="BU132" s="395">
        <f t="shared" si="148"/>
        <v>0</v>
      </c>
      <c r="BV132" s="396">
        <f t="shared" si="149"/>
        <v>0</v>
      </c>
      <c r="BW132" s="395">
        <f t="shared" si="150"/>
        <v>0</v>
      </c>
      <c r="BX132" s="396">
        <f t="shared" si="151"/>
        <v>936</v>
      </c>
      <c r="BY132" s="395">
        <f t="shared" si="152"/>
        <v>924</v>
      </c>
      <c r="BZ132" s="394">
        <f t="shared" si="153"/>
        <v>0</v>
      </c>
      <c r="CA132" s="395">
        <f t="shared" si="154"/>
        <v>0</v>
      </c>
      <c r="CB132" s="396">
        <f t="shared" si="155"/>
        <v>0</v>
      </c>
      <c r="CC132" s="395">
        <f t="shared" si="156"/>
        <v>0</v>
      </c>
      <c r="CD132" s="396">
        <f t="shared" si="157"/>
        <v>0</v>
      </c>
      <c r="CE132" s="395">
        <f t="shared" si="158"/>
        <v>0</v>
      </c>
      <c r="CF132" s="396">
        <f t="shared" si="159"/>
        <v>0</v>
      </c>
      <c r="CG132" s="395">
        <f t="shared" si="160"/>
        <v>0</v>
      </c>
      <c r="CH132" s="396">
        <f t="shared" si="161"/>
        <v>0</v>
      </c>
      <c r="CI132" s="395">
        <f t="shared" si="162"/>
        <v>0</v>
      </c>
      <c r="CJ132" s="396">
        <f t="shared" si="163"/>
        <v>4411.8728632478633</v>
      </c>
      <c r="CK132" s="395">
        <f t="shared" si="164"/>
        <v>4227.8885281385283</v>
      </c>
      <c r="CL132" s="394">
        <f t="shared" si="165"/>
        <v>0</v>
      </c>
      <c r="CM132" s="395">
        <f t="shared" si="166"/>
        <v>0</v>
      </c>
      <c r="CN132" s="396">
        <f t="shared" si="167"/>
        <v>0</v>
      </c>
      <c r="CO132" s="395">
        <f t="shared" si="168"/>
        <v>0</v>
      </c>
      <c r="CP132" s="396">
        <f t="shared" si="169"/>
        <v>0</v>
      </c>
      <c r="CQ132" s="395">
        <f t="shared" si="170"/>
        <v>0</v>
      </c>
      <c r="CR132" s="396">
        <f t="shared" si="171"/>
        <v>0</v>
      </c>
      <c r="CS132" s="395">
        <f t="shared" si="172"/>
        <v>0</v>
      </c>
      <c r="CT132" s="396">
        <f t="shared" si="173"/>
        <v>0</v>
      </c>
      <c r="CU132" s="395">
        <f t="shared" si="174"/>
        <v>0</v>
      </c>
      <c r="CV132" s="396">
        <f t="shared" si="175"/>
        <v>39706.855769230766</v>
      </c>
      <c r="CW132" s="395">
        <f t="shared" si="176"/>
        <v>38050.996753246756</v>
      </c>
      <c r="CX132" s="396">
        <f t="shared" si="177"/>
        <v>39706.855769230766</v>
      </c>
      <c r="CY132" s="395">
        <f t="shared" si="178"/>
        <v>38050.996753246756</v>
      </c>
      <c r="CZ132" s="394">
        <f t="shared" si="179"/>
        <v>0</v>
      </c>
      <c r="DA132" s="395">
        <f t="shared" si="180"/>
        <v>0</v>
      </c>
      <c r="DB132" s="396">
        <f t="shared" si="181"/>
        <v>0</v>
      </c>
      <c r="DC132" s="395">
        <f t="shared" si="182"/>
        <v>0</v>
      </c>
      <c r="DD132" s="396">
        <f t="shared" si="183"/>
        <v>0</v>
      </c>
      <c r="DE132" s="395">
        <f t="shared" si="184"/>
        <v>0</v>
      </c>
      <c r="DF132" s="396">
        <f t="shared" si="185"/>
        <v>0</v>
      </c>
      <c r="DG132" s="395">
        <f t="shared" si="186"/>
        <v>0</v>
      </c>
      <c r="DH132" s="396">
        <f t="shared" si="187"/>
        <v>0</v>
      </c>
      <c r="DI132" s="395">
        <f t="shared" si="188"/>
        <v>0</v>
      </c>
      <c r="DJ132" s="396">
        <f t="shared" si="189"/>
        <v>78</v>
      </c>
      <c r="DK132" s="395">
        <f t="shared" si="190"/>
        <v>77</v>
      </c>
      <c r="DL132" s="396">
        <f t="shared" si="191"/>
        <v>78</v>
      </c>
      <c r="DM132" s="395">
        <f t="shared" si="192"/>
        <v>77</v>
      </c>
      <c r="DN132" s="394">
        <f t="shared" si="193"/>
        <v>0</v>
      </c>
      <c r="DO132" s="395">
        <f t="shared" si="194"/>
        <v>0</v>
      </c>
      <c r="DP132" s="396">
        <f t="shared" si="195"/>
        <v>0</v>
      </c>
      <c r="DQ132" s="395">
        <f t="shared" si="196"/>
        <v>0</v>
      </c>
      <c r="DR132" s="396">
        <f t="shared" si="197"/>
        <v>0</v>
      </c>
      <c r="DS132" s="395">
        <f t="shared" si="198"/>
        <v>0</v>
      </c>
      <c r="DT132" s="396">
        <f t="shared" si="199"/>
        <v>0</v>
      </c>
      <c r="DU132" s="395">
        <f t="shared" si="200"/>
        <v>0</v>
      </c>
      <c r="DV132" s="396">
        <f t="shared" si="201"/>
        <v>0</v>
      </c>
      <c r="DW132" s="395">
        <f t="shared" si="202"/>
        <v>0</v>
      </c>
      <c r="DX132" s="396">
        <f t="shared" si="203"/>
        <v>3097134.7499999995</v>
      </c>
      <c r="DY132" s="395">
        <f t="shared" si="204"/>
        <v>2929926.75</v>
      </c>
      <c r="DZ132" s="396">
        <f t="shared" si="205"/>
        <v>3097134.7499999995</v>
      </c>
      <c r="EA132" s="395">
        <f t="shared" si="206"/>
        <v>2929926.75</v>
      </c>
    </row>
    <row r="133" spans="1:131" ht="15">
      <c r="A133" s="475" t="s">
        <v>32</v>
      </c>
      <c r="B133" s="481" t="s">
        <v>646</v>
      </c>
      <c r="C133" s="477"/>
      <c r="D133" s="478">
        <v>139384</v>
      </c>
      <c r="E133" s="479">
        <v>12</v>
      </c>
      <c r="F133" s="393"/>
      <c r="G133" s="402"/>
      <c r="H133" s="393"/>
      <c r="I133" s="402"/>
      <c r="J133" s="393"/>
      <c r="K133" s="402"/>
      <c r="L133" s="393"/>
      <c r="M133" s="402"/>
      <c r="N133" s="393"/>
      <c r="O133" s="402"/>
      <c r="P133" s="393"/>
      <c r="Q133" s="402"/>
      <c r="R133" s="393"/>
      <c r="S133" s="402"/>
      <c r="T133" s="393"/>
      <c r="U133" s="402"/>
      <c r="V133" s="393"/>
      <c r="W133" s="402"/>
      <c r="X133" s="393"/>
      <c r="Y133" s="402"/>
      <c r="Z133" s="393"/>
      <c r="AA133" s="402"/>
      <c r="AB133" s="393"/>
      <c r="AC133" s="402"/>
      <c r="AD133" s="393"/>
      <c r="AE133" s="402"/>
      <c r="AF133" s="393"/>
      <c r="AG133" s="402"/>
      <c r="AH133" s="393"/>
      <c r="AI133" s="402"/>
      <c r="AJ133" s="393"/>
      <c r="AK133" s="402"/>
      <c r="AL133" s="393"/>
      <c r="AM133" s="402"/>
      <c r="AN133" s="393"/>
      <c r="AO133" s="402"/>
      <c r="AP133" s="393"/>
      <c r="AQ133" s="402"/>
      <c r="AR133" s="393"/>
      <c r="AS133" s="402"/>
      <c r="AT133" s="393">
        <v>6</v>
      </c>
      <c r="AU133">
        <v>6</v>
      </c>
      <c r="AV133" s="393">
        <v>3</v>
      </c>
      <c r="AW133">
        <v>3</v>
      </c>
      <c r="AX133" s="393">
        <v>4</v>
      </c>
      <c r="AY133">
        <v>4</v>
      </c>
      <c r="AZ133" s="393">
        <v>107</v>
      </c>
      <c r="BA133">
        <v>104</v>
      </c>
      <c r="BB133" s="404"/>
      <c r="BC133" s="402"/>
      <c r="BD133" s="393"/>
      <c r="BE133" s="402"/>
      <c r="BF133" s="393"/>
      <c r="BG133" s="402"/>
      <c r="BH133" s="393"/>
      <c r="BI133" s="402"/>
      <c r="BJ133" s="393"/>
      <c r="BK133" s="402"/>
      <c r="BL133" s="393">
        <v>6467413</v>
      </c>
      <c r="BM133" s="480">
        <v>6367106</v>
      </c>
      <c r="BN133" s="394">
        <f t="shared" si="141"/>
        <v>0</v>
      </c>
      <c r="BO133" s="395">
        <f t="shared" si="142"/>
        <v>0</v>
      </c>
      <c r="BP133" s="396">
        <f t="shared" si="143"/>
        <v>0</v>
      </c>
      <c r="BQ133" s="395">
        <f t="shared" si="144"/>
        <v>0</v>
      </c>
      <c r="BR133" s="396">
        <f t="shared" si="145"/>
        <v>0</v>
      </c>
      <c r="BS133" s="395">
        <f t="shared" si="146"/>
        <v>0</v>
      </c>
      <c r="BT133" s="396">
        <f t="shared" si="147"/>
        <v>0</v>
      </c>
      <c r="BU133" s="395">
        <f t="shared" si="148"/>
        <v>0</v>
      </c>
      <c r="BV133" s="396">
        <f t="shared" si="149"/>
        <v>0</v>
      </c>
      <c r="BW133" s="395">
        <f t="shared" si="150"/>
        <v>0</v>
      </c>
      <c r="BX133" s="396">
        <f t="shared" si="151"/>
        <v>1412</v>
      </c>
      <c r="BY133" s="395">
        <f t="shared" si="152"/>
        <v>1376</v>
      </c>
      <c r="BZ133" s="394">
        <f t="shared" si="153"/>
        <v>0</v>
      </c>
      <c r="CA133" s="395">
        <f t="shared" si="154"/>
        <v>0</v>
      </c>
      <c r="CB133" s="396">
        <f t="shared" si="155"/>
        <v>0</v>
      </c>
      <c r="CC133" s="395">
        <f t="shared" si="156"/>
        <v>0</v>
      </c>
      <c r="CD133" s="396">
        <f t="shared" si="157"/>
        <v>0</v>
      </c>
      <c r="CE133" s="395">
        <f t="shared" si="158"/>
        <v>0</v>
      </c>
      <c r="CF133" s="396">
        <f t="shared" si="159"/>
        <v>0</v>
      </c>
      <c r="CG133" s="395">
        <f t="shared" si="160"/>
        <v>0</v>
      </c>
      <c r="CH133" s="396">
        <f t="shared" si="161"/>
        <v>0</v>
      </c>
      <c r="CI133" s="395">
        <f t="shared" si="162"/>
        <v>0</v>
      </c>
      <c r="CJ133" s="396">
        <f t="shared" si="163"/>
        <v>4580.3208215297454</v>
      </c>
      <c r="CK133" s="395">
        <f t="shared" si="164"/>
        <v>4627.2572674418607</v>
      </c>
      <c r="CL133" s="394">
        <f t="shared" si="165"/>
        <v>0</v>
      </c>
      <c r="CM133" s="395">
        <f t="shared" si="166"/>
        <v>0</v>
      </c>
      <c r="CN133" s="396">
        <f t="shared" si="167"/>
        <v>0</v>
      </c>
      <c r="CO133" s="395">
        <f t="shared" si="168"/>
        <v>0</v>
      </c>
      <c r="CP133" s="396">
        <f t="shared" si="169"/>
        <v>0</v>
      </c>
      <c r="CQ133" s="395">
        <f t="shared" si="170"/>
        <v>0</v>
      </c>
      <c r="CR133" s="396">
        <f t="shared" si="171"/>
        <v>0</v>
      </c>
      <c r="CS133" s="395">
        <f t="shared" si="172"/>
        <v>0</v>
      </c>
      <c r="CT133" s="396">
        <f t="shared" si="173"/>
        <v>0</v>
      </c>
      <c r="CU133" s="395">
        <f t="shared" si="174"/>
        <v>0</v>
      </c>
      <c r="CV133" s="396">
        <f t="shared" si="175"/>
        <v>41222.887393767713</v>
      </c>
      <c r="CW133" s="395">
        <f t="shared" si="176"/>
        <v>41645.315406976748</v>
      </c>
      <c r="CX133" s="396">
        <f t="shared" si="177"/>
        <v>41222.887393767713</v>
      </c>
      <c r="CY133" s="395">
        <f t="shared" si="178"/>
        <v>41645.315406976748</v>
      </c>
      <c r="CZ133" s="394">
        <f t="shared" si="179"/>
        <v>0</v>
      </c>
      <c r="DA133" s="395">
        <f t="shared" si="180"/>
        <v>0</v>
      </c>
      <c r="DB133" s="396">
        <f t="shared" si="181"/>
        <v>0</v>
      </c>
      <c r="DC133" s="395">
        <f t="shared" si="182"/>
        <v>0</v>
      </c>
      <c r="DD133" s="396">
        <f t="shared" si="183"/>
        <v>0</v>
      </c>
      <c r="DE133" s="395">
        <f t="shared" si="184"/>
        <v>0</v>
      </c>
      <c r="DF133" s="396">
        <f t="shared" si="185"/>
        <v>0</v>
      </c>
      <c r="DG133" s="395">
        <f t="shared" si="186"/>
        <v>0</v>
      </c>
      <c r="DH133" s="396">
        <f t="shared" si="187"/>
        <v>0</v>
      </c>
      <c r="DI133" s="395">
        <f t="shared" si="188"/>
        <v>0</v>
      </c>
      <c r="DJ133" s="396">
        <f t="shared" si="189"/>
        <v>120</v>
      </c>
      <c r="DK133" s="395">
        <f t="shared" si="190"/>
        <v>117</v>
      </c>
      <c r="DL133" s="396">
        <f t="shared" si="191"/>
        <v>120</v>
      </c>
      <c r="DM133" s="395">
        <f t="shared" si="192"/>
        <v>117</v>
      </c>
      <c r="DN133" s="394">
        <f t="shared" si="193"/>
        <v>0</v>
      </c>
      <c r="DO133" s="395">
        <f t="shared" si="194"/>
        <v>0</v>
      </c>
      <c r="DP133" s="396">
        <f t="shared" si="195"/>
        <v>0</v>
      </c>
      <c r="DQ133" s="395">
        <f t="shared" si="196"/>
        <v>0</v>
      </c>
      <c r="DR133" s="396">
        <f t="shared" si="197"/>
        <v>0</v>
      </c>
      <c r="DS133" s="395">
        <f t="shared" si="198"/>
        <v>0</v>
      </c>
      <c r="DT133" s="396">
        <f t="shared" si="199"/>
        <v>0</v>
      </c>
      <c r="DU133" s="395">
        <f t="shared" si="200"/>
        <v>0</v>
      </c>
      <c r="DV133" s="396">
        <f t="shared" si="201"/>
        <v>0</v>
      </c>
      <c r="DW133" s="395">
        <f t="shared" si="202"/>
        <v>0</v>
      </c>
      <c r="DX133" s="396">
        <f t="shared" si="203"/>
        <v>4946746.4872521255</v>
      </c>
      <c r="DY133" s="395">
        <f t="shared" si="204"/>
        <v>4872501.9026162792</v>
      </c>
      <c r="DZ133" s="396">
        <f t="shared" si="205"/>
        <v>4946746.4872521255</v>
      </c>
      <c r="EA133" s="395">
        <f t="shared" si="206"/>
        <v>4872501.9026162792</v>
      </c>
    </row>
    <row r="134" spans="1:131" ht="15">
      <c r="A134" s="475" t="s">
        <v>32</v>
      </c>
      <c r="B134" s="481" t="s">
        <v>647</v>
      </c>
      <c r="C134" s="482"/>
      <c r="D134" s="478">
        <v>244446</v>
      </c>
      <c r="E134" s="479">
        <v>12</v>
      </c>
      <c r="F134" s="393"/>
      <c r="G134" s="402"/>
      <c r="H134" s="393"/>
      <c r="I134" s="402"/>
      <c r="J134" s="393"/>
      <c r="K134" s="402"/>
      <c r="L134" s="393"/>
      <c r="M134" s="402"/>
      <c r="N134" s="393"/>
      <c r="O134" s="402"/>
      <c r="P134" s="393"/>
      <c r="Q134" s="402"/>
      <c r="R134" s="393"/>
      <c r="S134" s="402"/>
      <c r="T134" s="393"/>
      <c r="U134" s="402"/>
      <c r="V134" s="393"/>
      <c r="W134" s="402"/>
      <c r="X134" s="393"/>
      <c r="Y134" s="402"/>
      <c r="Z134" s="393"/>
      <c r="AA134" s="402"/>
      <c r="AB134" s="393"/>
      <c r="AC134" s="402"/>
      <c r="AD134" s="393"/>
      <c r="AE134" s="402"/>
      <c r="AF134" s="393"/>
      <c r="AG134" s="402"/>
      <c r="AH134" s="393"/>
      <c r="AI134" s="402"/>
      <c r="AJ134" s="393"/>
      <c r="AK134" s="402"/>
      <c r="AL134" s="393"/>
      <c r="AM134" s="402"/>
      <c r="AN134" s="393"/>
      <c r="AO134" s="402"/>
      <c r="AP134" s="393"/>
      <c r="AQ134" s="402"/>
      <c r="AR134" s="393"/>
      <c r="AS134" s="402"/>
      <c r="AT134" s="393"/>
      <c r="AU134"/>
      <c r="AV134" s="393"/>
      <c r="AW134"/>
      <c r="AX134" s="393"/>
      <c r="AY134"/>
      <c r="AZ134" s="393">
        <v>71</v>
      </c>
      <c r="BA134">
        <v>74</v>
      </c>
      <c r="BB134" s="404"/>
      <c r="BC134" s="402"/>
      <c r="BD134" s="393"/>
      <c r="BE134" s="402"/>
      <c r="BF134" s="393"/>
      <c r="BG134" s="402"/>
      <c r="BH134" s="393"/>
      <c r="BI134" s="402"/>
      <c r="BJ134" s="393"/>
      <c r="BK134" s="402"/>
      <c r="BL134" s="393">
        <v>4149868</v>
      </c>
      <c r="BM134" s="480">
        <v>4172660</v>
      </c>
      <c r="BN134" s="394">
        <f t="shared" si="141"/>
        <v>0</v>
      </c>
      <c r="BO134" s="395">
        <f t="shared" si="142"/>
        <v>0</v>
      </c>
      <c r="BP134" s="396">
        <f t="shared" si="143"/>
        <v>0</v>
      </c>
      <c r="BQ134" s="395">
        <f t="shared" si="144"/>
        <v>0</v>
      </c>
      <c r="BR134" s="396">
        <f t="shared" si="145"/>
        <v>0</v>
      </c>
      <c r="BS134" s="395">
        <f t="shared" si="146"/>
        <v>0</v>
      </c>
      <c r="BT134" s="396">
        <f t="shared" si="147"/>
        <v>0</v>
      </c>
      <c r="BU134" s="395">
        <f t="shared" si="148"/>
        <v>0</v>
      </c>
      <c r="BV134" s="396">
        <f t="shared" si="149"/>
        <v>0</v>
      </c>
      <c r="BW134" s="395">
        <f t="shared" si="150"/>
        <v>0</v>
      </c>
      <c r="BX134" s="396">
        <f t="shared" si="151"/>
        <v>852</v>
      </c>
      <c r="BY134" s="395">
        <f t="shared" si="152"/>
        <v>888</v>
      </c>
      <c r="BZ134" s="394">
        <f t="shared" si="153"/>
        <v>0</v>
      </c>
      <c r="CA134" s="395">
        <f t="shared" si="154"/>
        <v>0</v>
      </c>
      <c r="CB134" s="396">
        <f t="shared" si="155"/>
        <v>0</v>
      </c>
      <c r="CC134" s="395">
        <f t="shared" si="156"/>
        <v>0</v>
      </c>
      <c r="CD134" s="396">
        <f t="shared" si="157"/>
        <v>0</v>
      </c>
      <c r="CE134" s="395">
        <f t="shared" si="158"/>
        <v>0</v>
      </c>
      <c r="CF134" s="396">
        <f t="shared" si="159"/>
        <v>0</v>
      </c>
      <c r="CG134" s="395">
        <f t="shared" si="160"/>
        <v>0</v>
      </c>
      <c r="CH134" s="396">
        <f t="shared" si="161"/>
        <v>0</v>
      </c>
      <c r="CI134" s="395">
        <f t="shared" si="162"/>
        <v>0</v>
      </c>
      <c r="CJ134" s="396">
        <f t="shared" si="163"/>
        <v>4870.737089201878</v>
      </c>
      <c r="CK134" s="395">
        <f t="shared" si="164"/>
        <v>4698.9414414414414</v>
      </c>
      <c r="CL134" s="394">
        <f t="shared" si="165"/>
        <v>0</v>
      </c>
      <c r="CM134" s="395">
        <f t="shared" si="166"/>
        <v>0</v>
      </c>
      <c r="CN134" s="396">
        <f t="shared" si="167"/>
        <v>0</v>
      </c>
      <c r="CO134" s="395">
        <f t="shared" si="168"/>
        <v>0</v>
      </c>
      <c r="CP134" s="396">
        <f t="shared" si="169"/>
        <v>0</v>
      </c>
      <c r="CQ134" s="395">
        <f t="shared" si="170"/>
        <v>0</v>
      </c>
      <c r="CR134" s="396">
        <f t="shared" si="171"/>
        <v>0</v>
      </c>
      <c r="CS134" s="395">
        <f t="shared" si="172"/>
        <v>0</v>
      </c>
      <c r="CT134" s="396">
        <f t="shared" si="173"/>
        <v>0</v>
      </c>
      <c r="CU134" s="395">
        <f t="shared" si="174"/>
        <v>0</v>
      </c>
      <c r="CV134" s="396">
        <f t="shared" si="175"/>
        <v>43836.633802816905</v>
      </c>
      <c r="CW134" s="395">
        <f t="shared" si="176"/>
        <v>42290.472972972973</v>
      </c>
      <c r="CX134" s="396">
        <f t="shared" si="177"/>
        <v>43836.633802816905</v>
      </c>
      <c r="CY134" s="395">
        <f t="shared" si="178"/>
        <v>42290.472972972973</v>
      </c>
      <c r="CZ134" s="394">
        <f t="shared" si="179"/>
        <v>0</v>
      </c>
      <c r="DA134" s="395">
        <f t="shared" si="180"/>
        <v>0</v>
      </c>
      <c r="DB134" s="396">
        <f t="shared" si="181"/>
        <v>0</v>
      </c>
      <c r="DC134" s="395">
        <f t="shared" si="182"/>
        <v>0</v>
      </c>
      <c r="DD134" s="396">
        <f t="shared" si="183"/>
        <v>0</v>
      </c>
      <c r="DE134" s="395">
        <f t="shared" si="184"/>
        <v>0</v>
      </c>
      <c r="DF134" s="396">
        <f t="shared" si="185"/>
        <v>0</v>
      </c>
      <c r="DG134" s="395">
        <f t="shared" si="186"/>
        <v>0</v>
      </c>
      <c r="DH134" s="396">
        <f t="shared" si="187"/>
        <v>0</v>
      </c>
      <c r="DI134" s="395">
        <f t="shared" si="188"/>
        <v>0</v>
      </c>
      <c r="DJ134" s="396">
        <f t="shared" si="189"/>
        <v>71</v>
      </c>
      <c r="DK134" s="395">
        <f t="shared" si="190"/>
        <v>74</v>
      </c>
      <c r="DL134" s="396">
        <f t="shared" si="191"/>
        <v>71</v>
      </c>
      <c r="DM134" s="395">
        <f t="shared" si="192"/>
        <v>74</v>
      </c>
      <c r="DN134" s="394">
        <f t="shared" si="193"/>
        <v>0</v>
      </c>
      <c r="DO134" s="395">
        <f t="shared" si="194"/>
        <v>0</v>
      </c>
      <c r="DP134" s="396">
        <f t="shared" si="195"/>
        <v>0</v>
      </c>
      <c r="DQ134" s="395">
        <f t="shared" si="196"/>
        <v>0</v>
      </c>
      <c r="DR134" s="396">
        <f t="shared" si="197"/>
        <v>0</v>
      </c>
      <c r="DS134" s="395">
        <f t="shared" si="198"/>
        <v>0</v>
      </c>
      <c r="DT134" s="396">
        <f t="shared" si="199"/>
        <v>0</v>
      </c>
      <c r="DU134" s="395">
        <f t="shared" si="200"/>
        <v>0</v>
      </c>
      <c r="DV134" s="396">
        <f t="shared" si="201"/>
        <v>0</v>
      </c>
      <c r="DW134" s="395">
        <f t="shared" si="202"/>
        <v>0</v>
      </c>
      <c r="DX134" s="396">
        <f t="shared" si="203"/>
        <v>3112401.0000000005</v>
      </c>
      <c r="DY134" s="395">
        <f t="shared" si="204"/>
        <v>3129495</v>
      </c>
      <c r="DZ134" s="396">
        <f t="shared" si="205"/>
        <v>3112401.0000000005</v>
      </c>
      <c r="EA134" s="395">
        <f t="shared" si="206"/>
        <v>3129495</v>
      </c>
    </row>
    <row r="135" spans="1:131" ht="15">
      <c r="A135" s="483" t="s">
        <v>32</v>
      </c>
      <c r="B135" s="476" t="s">
        <v>648</v>
      </c>
      <c r="C135" s="477"/>
      <c r="D135" s="478">
        <v>140012</v>
      </c>
      <c r="E135" s="479">
        <v>12</v>
      </c>
      <c r="F135" s="393"/>
      <c r="G135" s="402"/>
      <c r="H135" s="393"/>
      <c r="I135" s="402"/>
      <c r="J135" s="393"/>
      <c r="K135" s="402"/>
      <c r="L135" s="393"/>
      <c r="M135" s="402"/>
      <c r="N135" s="393"/>
      <c r="O135" s="402"/>
      <c r="P135" s="393"/>
      <c r="Q135" s="402"/>
      <c r="R135" s="393"/>
      <c r="S135" s="402"/>
      <c r="T135" s="393"/>
      <c r="U135" s="402"/>
      <c r="V135" s="393"/>
      <c r="W135" s="402"/>
      <c r="X135" s="393"/>
      <c r="Y135" s="402"/>
      <c r="Z135" s="393"/>
      <c r="AA135" s="402"/>
      <c r="AB135" s="393"/>
      <c r="AC135" s="402"/>
      <c r="AD135" s="393"/>
      <c r="AE135" s="402"/>
      <c r="AF135" s="393"/>
      <c r="AG135" s="402"/>
      <c r="AH135" s="393"/>
      <c r="AI135" s="402"/>
      <c r="AJ135" s="393"/>
      <c r="AK135" s="402"/>
      <c r="AL135" s="393"/>
      <c r="AM135" s="402"/>
      <c r="AN135" s="393"/>
      <c r="AO135" s="402"/>
      <c r="AP135" s="393"/>
      <c r="AQ135" s="402"/>
      <c r="AR135" s="393"/>
      <c r="AS135" s="402"/>
      <c r="AT135" s="393"/>
      <c r="AU135"/>
      <c r="AV135" s="393">
        <v>5</v>
      </c>
      <c r="AW135">
        <v>4</v>
      </c>
      <c r="AX135" s="393"/>
      <c r="AY135"/>
      <c r="AZ135" s="393">
        <v>97</v>
      </c>
      <c r="BA135">
        <v>100</v>
      </c>
      <c r="BB135" s="404"/>
      <c r="BC135" s="402"/>
      <c r="BD135" s="393"/>
      <c r="BE135" s="402"/>
      <c r="BF135" s="393"/>
      <c r="BG135" s="402"/>
      <c r="BH135" s="393"/>
      <c r="BI135" s="402"/>
      <c r="BJ135" s="393"/>
      <c r="BK135" s="402"/>
      <c r="BL135" s="393">
        <v>7252452</v>
      </c>
      <c r="BM135" s="480">
        <v>6588593</v>
      </c>
      <c r="BN135" s="394">
        <f t="shared" si="141"/>
        <v>0</v>
      </c>
      <c r="BO135" s="395">
        <f t="shared" si="142"/>
        <v>0</v>
      </c>
      <c r="BP135" s="396">
        <f t="shared" si="143"/>
        <v>0</v>
      </c>
      <c r="BQ135" s="395">
        <f t="shared" si="144"/>
        <v>0</v>
      </c>
      <c r="BR135" s="396">
        <f t="shared" si="145"/>
        <v>0</v>
      </c>
      <c r="BS135" s="395">
        <f t="shared" si="146"/>
        <v>0</v>
      </c>
      <c r="BT135" s="396">
        <f t="shared" si="147"/>
        <v>0</v>
      </c>
      <c r="BU135" s="395">
        <f t="shared" si="148"/>
        <v>0</v>
      </c>
      <c r="BV135" s="396">
        <f t="shared" si="149"/>
        <v>0</v>
      </c>
      <c r="BW135" s="395">
        <f t="shared" si="150"/>
        <v>0</v>
      </c>
      <c r="BX135" s="396">
        <f t="shared" si="151"/>
        <v>1214</v>
      </c>
      <c r="BY135" s="395">
        <f t="shared" si="152"/>
        <v>1240</v>
      </c>
      <c r="BZ135" s="394">
        <f t="shared" si="153"/>
        <v>0</v>
      </c>
      <c r="CA135" s="395">
        <f t="shared" si="154"/>
        <v>0</v>
      </c>
      <c r="CB135" s="396">
        <f t="shared" si="155"/>
        <v>0</v>
      </c>
      <c r="CC135" s="395">
        <f t="shared" si="156"/>
        <v>0</v>
      </c>
      <c r="CD135" s="396">
        <f t="shared" si="157"/>
        <v>0</v>
      </c>
      <c r="CE135" s="395">
        <f t="shared" si="158"/>
        <v>0</v>
      </c>
      <c r="CF135" s="396">
        <f t="shared" si="159"/>
        <v>0</v>
      </c>
      <c r="CG135" s="395">
        <f t="shared" si="160"/>
        <v>0</v>
      </c>
      <c r="CH135" s="396">
        <f t="shared" si="161"/>
        <v>0</v>
      </c>
      <c r="CI135" s="395">
        <f t="shared" si="162"/>
        <v>0</v>
      </c>
      <c r="CJ135" s="396">
        <f t="shared" si="163"/>
        <v>5974.0131795716643</v>
      </c>
      <c r="CK135" s="395">
        <f t="shared" si="164"/>
        <v>5313.3814516129032</v>
      </c>
      <c r="CL135" s="394">
        <f t="shared" si="165"/>
        <v>0</v>
      </c>
      <c r="CM135" s="395">
        <f t="shared" si="166"/>
        <v>0</v>
      </c>
      <c r="CN135" s="396">
        <f t="shared" si="167"/>
        <v>0</v>
      </c>
      <c r="CO135" s="395">
        <f t="shared" si="168"/>
        <v>0</v>
      </c>
      <c r="CP135" s="396">
        <f t="shared" si="169"/>
        <v>0</v>
      </c>
      <c r="CQ135" s="395">
        <f t="shared" si="170"/>
        <v>0</v>
      </c>
      <c r="CR135" s="396">
        <f t="shared" si="171"/>
        <v>0</v>
      </c>
      <c r="CS135" s="395">
        <f t="shared" si="172"/>
        <v>0</v>
      </c>
      <c r="CT135" s="396">
        <f t="shared" si="173"/>
        <v>0</v>
      </c>
      <c r="CU135" s="395">
        <f t="shared" si="174"/>
        <v>0</v>
      </c>
      <c r="CV135" s="396">
        <f t="shared" si="175"/>
        <v>53766.11861614498</v>
      </c>
      <c r="CW135" s="395">
        <f t="shared" si="176"/>
        <v>47820.433064516132</v>
      </c>
      <c r="CX135" s="396">
        <f t="shared" si="177"/>
        <v>53766.118616144973</v>
      </c>
      <c r="CY135" s="395">
        <f t="shared" si="178"/>
        <v>47820.433064516132</v>
      </c>
      <c r="CZ135" s="394">
        <f t="shared" si="179"/>
        <v>0</v>
      </c>
      <c r="DA135" s="395">
        <f t="shared" si="180"/>
        <v>0</v>
      </c>
      <c r="DB135" s="396">
        <f t="shared" si="181"/>
        <v>0</v>
      </c>
      <c r="DC135" s="395">
        <f t="shared" si="182"/>
        <v>0</v>
      </c>
      <c r="DD135" s="396">
        <f t="shared" si="183"/>
        <v>0</v>
      </c>
      <c r="DE135" s="395">
        <f t="shared" si="184"/>
        <v>0</v>
      </c>
      <c r="DF135" s="396">
        <f t="shared" si="185"/>
        <v>0</v>
      </c>
      <c r="DG135" s="395">
        <f t="shared" si="186"/>
        <v>0</v>
      </c>
      <c r="DH135" s="396">
        <f t="shared" si="187"/>
        <v>0</v>
      </c>
      <c r="DI135" s="395">
        <f t="shared" si="188"/>
        <v>0</v>
      </c>
      <c r="DJ135" s="396">
        <f t="shared" si="189"/>
        <v>102</v>
      </c>
      <c r="DK135" s="395">
        <f t="shared" si="190"/>
        <v>104</v>
      </c>
      <c r="DL135" s="396">
        <f t="shared" si="191"/>
        <v>102</v>
      </c>
      <c r="DM135" s="395">
        <f t="shared" si="192"/>
        <v>104</v>
      </c>
      <c r="DN135" s="394">
        <f t="shared" si="193"/>
        <v>0</v>
      </c>
      <c r="DO135" s="395">
        <f t="shared" si="194"/>
        <v>0</v>
      </c>
      <c r="DP135" s="396">
        <f t="shared" si="195"/>
        <v>0</v>
      </c>
      <c r="DQ135" s="395">
        <f t="shared" si="196"/>
        <v>0</v>
      </c>
      <c r="DR135" s="396">
        <f t="shared" si="197"/>
        <v>0</v>
      </c>
      <c r="DS135" s="395">
        <f t="shared" si="198"/>
        <v>0</v>
      </c>
      <c r="DT135" s="396">
        <f t="shared" si="199"/>
        <v>0</v>
      </c>
      <c r="DU135" s="395">
        <f t="shared" si="200"/>
        <v>0</v>
      </c>
      <c r="DV135" s="396">
        <f t="shared" si="201"/>
        <v>0</v>
      </c>
      <c r="DW135" s="395">
        <f t="shared" si="202"/>
        <v>0</v>
      </c>
      <c r="DX135" s="396">
        <f t="shared" si="203"/>
        <v>5484144.0988467876</v>
      </c>
      <c r="DY135" s="395">
        <f t="shared" si="204"/>
        <v>4973325.0387096778</v>
      </c>
      <c r="DZ135" s="396">
        <f t="shared" si="205"/>
        <v>5484144.0988467876</v>
      </c>
      <c r="EA135" s="395">
        <f t="shared" si="206"/>
        <v>4973325.0387096778</v>
      </c>
    </row>
    <row r="136" spans="1:131" ht="15">
      <c r="A136" s="483" t="s">
        <v>32</v>
      </c>
      <c r="B136" s="476" t="s">
        <v>649</v>
      </c>
      <c r="C136" s="477"/>
      <c r="D136" s="478">
        <v>140243</v>
      </c>
      <c r="E136" s="479">
        <v>12</v>
      </c>
      <c r="F136" s="393"/>
      <c r="G136" s="402"/>
      <c r="H136" s="393"/>
      <c r="I136" s="402"/>
      <c r="J136" s="393"/>
      <c r="K136" s="402"/>
      <c r="L136" s="393"/>
      <c r="M136" s="402"/>
      <c r="N136" s="393"/>
      <c r="O136" s="402"/>
      <c r="P136" s="393"/>
      <c r="Q136" s="402"/>
      <c r="R136" s="393"/>
      <c r="S136" s="402"/>
      <c r="T136" s="393"/>
      <c r="U136" s="402"/>
      <c r="V136" s="393"/>
      <c r="W136" s="402"/>
      <c r="X136" s="393"/>
      <c r="Y136" s="402"/>
      <c r="Z136" s="393"/>
      <c r="AA136" s="402"/>
      <c r="AB136" s="393"/>
      <c r="AC136" s="402"/>
      <c r="AD136" s="393"/>
      <c r="AE136" s="402"/>
      <c r="AF136" s="393"/>
      <c r="AG136" s="402"/>
      <c r="AH136" s="393"/>
      <c r="AI136" s="402"/>
      <c r="AJ136" s="393"/>
      <c r="AK136" s="402"/>
      <c r="AL136" s="393"/>
      <c r="AM136" s="402"/>
      <c r="AN136" s="393"/>
      <c r="AO136" s="402"/>
      <c r="AP136" s="393"/>
      <c r="AQ136" s="402"/>
      <c r="AR136" s="393"/>
      <c r="AS136" s="402"/>
      <c r="AT136" s="393">
        <v>7</v>
      </c>
      <c r="AU136"/>
      <c r="AV136" s="393"/>
      <c r="AW136"/>
      <c r="AX136" s="393">
        <v>3</v>
      </c>
      <c r="AY136">
        <v>6</v>
      </c>
      <c r="AZ136" s="393">
        <v>82</v>
      </c>
      <c r="BA136">
        <v>90</v>
      </c>
      <c r="BB136" s="404"/>
      <c r="BC136" s="402"/>
      <c r="BD136" s="393"/>
      <c r="BE136" s="402"/>
      <c r="BF136" s="393"/>
      <c r="BG136" s="402"/>
      <c r="BH136" s="393"/>
      <c r="BI136" s="402"/>
      <c r="BJ136" s="393"/>
      <c r="BK136" s="402"/>
      <c r="BL136" s="393">
        <v>4637412</v>
      </c>
      <c r="BM136" s="480">
        <v>5293321</v>
      </c>
      <c r="BN136" s="394">
        <f t="shared" si="141"/>
        <v>0</v>
      </c>
      <c r="BO136" s="395">
        <f t="shared" si="142"/>
        <v>0</v>
      </c>
      <c r="BP136" s="396">
        <f t="shared" si="143"/>
        <v>0</v>
      </c>
      <c r="BQ136" s="395">
        <f t="shared" si="144"/>
        <v>0</v>
      </c>
      <c r="BR136" s="396">
        <f t="shared" si="145"/>
        <v>0</v>
      </c>
      <c r="BS136" s="395">
        <f t="shared" si="146"/>
        <v>0</v>
      </c>
      <c r="BT136" s="396">
        <f t="shared" si="147"/>
        <v>0</v>
      </c>
      <c r="BU136" s="395">
        <f t="shared" si="148"/>
        <v>0</v>
      </c>
      <c r="BV136" s="396">
        <f t="shared" si="149"/>
        <v>0</v>
      </c>
      <c r="BW136" s="395">
        <f t="shared" si="150"/>
        <v>0</v>
      </c>
      <c r="BX136" s="396">
        <f t="shared" si="151"/>
        <v>1080</v>
      </c>
      <c r="BY136" s="395">
        <f t="shared" si="152"/>
        <v>1146</v>
      </c>
      <c r="BZ136" s="394">
        <f t="shared" si="153"/>
        <v>0</v>
      </c>
      <c r="CA136" s="395">
        <f t="shared" si="154"/>
        <v>0</v>
      </c>
      <c r="CB136" s="396">
        <f t="shared" si="155"/>
        <v>0</v>
      </c>
      <c r="CC136" s="395">
        <f t="shared" si="156"/>
        <v>0</v>
      </c>
      <c r="CD136" s="396">
        <f t="shared" si="157"/>
        <v>0</v>
      </c>
      <c r="CE136" s="395">
        <f t="shared" si="158"/>
        <v>0</v>
      </c>
      <c r="CF136" s="396">
        <f t="shared" si="159"/>
        <v>0</v>
      </c>
      <c r="CG136" s="395">
        <f t="shared" si="160"/>
        <v>0</v>
      </c>
      <c r="CH136" s="396">
        <f t="shared" si="161"/>
        <v>0</v>
      </c>
      <c r="CI136" s="395">
        <f t="shared" si="162"/>
        <v>0</v>
      </c>
      <c r="CJ136" s="396">
        <f t="shared" si="163"/>
        <v>4293.8999999999996</v>
      </c>
      <c r="CK136" s="395">
        <f t="shared" si="164"/>
        <v>4618.9537521815009</v>
      </c>
      <c r="CL136" s="394">
        <f t="shared" si="165"/>
        <v>0</v>
      </c>
      <c r="CM136" s="395">
        <f t="shared" si="166"/>
        <v>0</v>
      </c>
      <c r="CN136" s="396">
        <f t="shared" si="167"/>
        <v>0</v>
      </c>
      <c r="CO136" s="395">
        <f t="shared" si="168"/>
        <v>0</v>
      </c>
      <c r="CP136" s="396">
        <f t="shared" si="169"/>
        <v>0</v>
      </c>
      <c r="CQ136" s="395">
        <f t="shared" si="170"/>
        <v>0</v>
      </c>
      <c r="CR136" s="396">
        <f t="shared" si="171"/>
        <v>0</v>
      </c>
      <c r="CS136" s="395">
        <f t="shared" si="172"/>
        <v>0</v>
      </c>
      <c r="CT136" s="396">
        <f t="shared" si="173"/>
        <v>0</v>
      </c>
      <c r="CU136" s="395">
        <f t="shared" si="174"/>
        <v>0</v>
      </c>
      <c r="CV136" s="396">
        <f t="shared" si="175"/>
        <v>38645.1</v>
      </c>
      <c r="CW136" s="395">
        <f t="shared" si="176"/>
        <v>41570.583769633507</v>
      </c>
      <c r="CX136" s="396">
        <f t="shared" si="177"/>
        <v>38645.1</v>
      </c>
      <c r="CY136" s="395">
        <f t="shared" si="178"/>
        <v>41570.583769633507</v>
      </c>
      <c r="CZ136" s="394">
        <f t="shared" si="179"/>
        <v>0</v>
      </c>
      <c r="DA136" s="395">
        <f t="shared" si="180"/>
        <v>0</v>
      </c>
      <c r="DB136" s="396">
        <f t="shared" si="181"/>
        <v>0</v>
      </c>
      <c r="DC136" s="395">
        <f t="shared" si="182"/>
        <v>0</v>
      </c>
      <c r="DD136" s="396">
        <f t="shared" si="183"/>
        <v>0</v>
      </c>
      <c r="DE136" s="395">
        <f t="shared" si="184"/>
        <v>0</v>
      </c>
      <c r="DF136" s="396">
        <f t="shared" si="185"/>
        <v>0</v>
      </c>
      <c r="DG136" s="395">
        <f t="shared" si="186"/>
        <v>0</v>
      </c>
      <c r="DH136" s="396">
        <f t="shared" si="187"/>
        <v>0</v>
      </c>
      <c r="DI136" s="395">
        <f t="shared" si="188"/>
        <v>0</v>
      </c>
      <c r="DJ136" s="396">
        <f t="shared" si="189"/>
        <v>92</v>
      </c>
      <c r="DK136" s="395">
        <f t="shared" si="190"/>
        <v>96</v>
      </c>
      <c r="DL136" s="396">
        <f t="shared" si="191"/>
        <v>92</v>
      </c>
      <c r="DM136" s="395">
        <f t="shared" si="192"/>
        <v>96</v>
      </c>
      <c r="DN136" s="394">
        <f t="shared" si="193"/>
        <v>0</v>
      </c>
      <c r="DO136" s="395">
        <f t="shared" si="194"/>
        <v>0</v>
      </c>
      <c r="DP136" s="396">
        <f t="shared" si="195"/>
        <v>0</v>
      </c>
      <c r="DQ136" s="395">
        <f t="shared" si="196"/>
        <v>0</v>
      </c>
      <c r="DR136" s="396">
        <f t="shared" si="197"/>
        <v>0</v>
      </c>
      <c r="DS136" s="395">
        <f t="shared" si="198"/>
        <v>0</v>
      </c>
      <c r="DT136" s="396">
        <f t="shared" si="199"/>
        <v>0</v>
      </c>
      <c r="DU136" s="395">
        <f t="shared" si="200"/>
        <v>0</v>
      </c>
      <c r="DV136" s="396">
        <f t="shared" si="201"/>
        <v>0</v>
      </c>
      <c r="DW136" s="395">
        <f t="shared" si="202"/>
        <v>0</v>
      </c>
      <c r="DX136" s="396">
        <f t="shared" si="203"/>
        <v>3555349.1999999997</v>
      </c>
      <c r="DY136" s="395">
        <f t="shared" si="204"/>
        <v>3990776.0418848167</v>
      </c>
      <c r="DZ136" s="396">
        <f t="shared" si="205"/>
        <v>3555349.1999999997</v>
      </c>
      <c r="EA136" s="395">
        <f t="shared" si="206"/>
        <v>3990776.0418848167</v>
      </c>
    </row>
    <row r="137" spans="1:131" ht="15">
      <c r="A137" s="483" t="s">
        <v>32</v>
      </c>
      <c r="B137" s="476" t="s">
        <v>650</v>
      </c>
      <c r="C137" s="477"/>
      <c r="D137" s="478">
        <v>140599</v>
      </c>
      <c r="E137" s="479">
        <v>12</v>
      </c>
      <c r="F137" s="393"/>
      <c r="G137" s="402"/>
      <c r="H137" s="393"/>
      <c r="I137" s="402"/>
      <c r="J137" s="393"/>
      <c r="K137" s="402"/>
      <c r="L137" s="393"/>
      <c r="M137" s="402"/>
      <c r="N137" s="393"/>
      <c r="O137" s="402"/>
      <c r="P137" s="393"/>
      <c r="Q137" s="402"/>
      <c r="R137" s="393"/>
      <c r="S137" s="402"/>
      <c r="T137" s="393"/>
      <c r="U137" s="402"/>
      <c r="V137" s="393"/>
      <c r="W137" s="402"/>
      <c r="X137" s="393"/>
      <c r="Y137" s="402"/>
      <c r="Z137" s="393"/>
      <c r="AA137" s="402"/>
      <c r="AB137" s="393"/>
      <c r="AC137" s="402"/>
      <c r="AD137" s="393"/>
      <c r="AE137" s="402"/>
      <c r="AF137" s="393"/>
      <c r="AG137" s="402"/>
      <c r="AH137" s="393"/>
      <c r="AI137" s="402"/>
      <c r="AJ137" s="393"/>
      <c r="AK137" s="402"/>
      <c r="AL137" s="393"/>
      <c r="AM137" s="402"/>
      <c r="AN137" s="393"/>
      <c r="AO137" s="402"/>
      <c r="AP137" s="393"/>
      <c r="AQ137" s="402"/>
      <c r="AR137" s="393"/>
      <c r="AS137" s="402"/>
      <c r="AT137" s="393"/>
      <c r="AU137"/>
      <c r="AV137" s="393">
        <v>4</v>
      </c>
      <c r="AW137">
        <v>4</v>
      </c>
      <c r="AX137" s="393"/>
      <c r="AY137">
        <v>3</v>
      </c>
      <c r="AZ137" s="393">
        <v>52</v>
      </c>
      <c r="BA137">
        <v>62</v>
      </c>
      <c r="BB137" s="404"/>
      <c r="BC137" s="402"/>
      <c r="BD137" s="393"/>
      <c r="BE137" s="402"/>
      <c r="BF137" s="393"/>
      <c r="BG137" s="402"/>
      <c r="BH137" s="393"/>
      <c r="BI137" s="402"/>
      <c r="BJ137" s="393"/>
      <c r="BK137" s="402"/>
      <c r="BL137" s="393">
        <v>2808384</v>
      </c>
      <c r="BM137" s="480">
        <v>3550380</v>
      </c>
      <c r="BN137" s="394">
        <f t="shared" ref="BN137:BN200" si="207">((F137*9)+(H137*10)+(J137*11)+(L137*12))</f>
        <v>0</v>
      </c>
      <c r="BO137" s="395">
        <f t="shared" ref="BO137:BO200" si="208">((G137*9)+(I137*10)+(K137*11)+(M137*12))</f>
        <v>0</v>
      </c>
      <c r="BP137" s="396">
        <f t="shared" ref="BP137:BP200" si="209">((N137*9)+(P137*10)+(R137*11)+(T137*12))</f>
        <v>0</v>
      </c>
      <c r="BQ137" s="395">
        <f t="shared" ref="BQ137:BQ200" si="210">((O137*9)+(Q137*10)+(S137*11)+(U137*12))</f>
        <v>0</v>
      </c>
      <c r="BR137" s="396">
        <f t="shared" ref="BR137:BR200" si="211">((V137*9)+(X137*10)+(Z137*11)+(AB137*12))</f>
        <v>0</v>
      </c>
      <c r="BS137" s="395">
        <f t="shared" ref="BS137:BS200" si="212">((W137*9)+(Y137*10)+(AA137*11)+(AC137*12))</f>
        <v>0</v>
      </c>
      <c r="BT137" s="396">
        <f t="shared" ref="BT137:BT200" si="213">((AD137*9)+(AF137*10)+(AH137*11)+(AJ137*12))</f>
        <v>0</v>
      </c>
      <c r="BU137" s="395">
        <f t="shared" ref="BU137:BU200" si="214">((AE137*9)+(AG137*10)+(AI137*11)+(AK137*12))</f>
        <v>0</v>
      </c>
      <c r="BV137" s="396">
        <f t="shared" ref="BV137:BV200" si="215">((AL137*9)+(AN137*10)+(AP137*11)+(AR137*12))</f>
        <v>0</v>
      </c>
      <c r="BW137" s="395">
        <f t="shared" ref="BW137:BW200" si="216">((AM137*9)+(AO137*10)+(AQ137*11)+(AS137*12))</f>
        <v>0</v>
      </c>
      <c r="BX137" s="396">
        <f t="shared" ref="BX137:BX200" si="217">((AT137*9)+(AV137*10)+(AX137*11)+(AZ137*12))</f>
        <v>664</v>
      </c>
      <c r="BY137" s="395">
        <f t="shared" ref="BY137:BY200" si="218">((AU137*9)+(AW137*10)+(AY137*11)+(BA137*12))</f>
        <v>817</v>
      </c>
      <c r="BZ137" s="394">
        <f t="shared" ref="BZ137:BZ200" si="219">IF(BN137&gt;0,BB137/BN137,)</f>
        <v>0</v>
      </c>
      <c r="CA137" s="395">
        <f t="shared" ref="CA137:CA200" si="220">IF(BO137&gt;0,BC137/BO137,)</f>
        <v>0</v>
      </c>
      <c r="CB137" s="396">
        <f t="shared" ref="CB137:CB200" si="221">IF(BP137&gt;0,BD137/BP137,)</f>
        <v>0</v>
      </c>
      <c r="CC137" s="395">
        <f t="shared" ref="CC137:CC200" si="222">IF(BQ137&gt;0,BE137/BQ137,)</f>
        <v>0</v>
      </c>
      <c r="CD137" s="396">
        <f t="shared" ref="CD137:CD200" si="223">IF(BR137&gt;0,BF137/BR137,)</f>
        <v>0</v>
      </c>
      <c r="CE137" s="395">
        <f t="shared" ref="CE137:CE200" si="224">IF(BS137&gt;0,BG137/BS137,)</f>
        <v>0</v>
      </c>
      <c r="CF137" s="396">
        <f t="shared" ref="CF137:CF200" si="225">IF(BT137&gt;0,BH137/BT137,)</f>
        <v>0</v>
      </c>
      <c r="CG137" s="395">
        <f t="shared" ref="CG137:CG200" si="226">IF(BU137&gt;0,BI137/BU137,)</f>
        <v>0</v>
      </c>
      <c r="CH137" s="396">
        <f t="shared" ref="CH137:CH200" si="227">IF(BV137&gt;0,BJ137/BV137,)</f>
        <v>0</v>
      </c>
      <c r="CI137" s="395">
        <f t="shared" ref="CI137:CI200" si="228">IF(BW137&gt;0,BK137/BW137,)</f>
        <v>0</v>
      </c>
      <c r="CJ137" s="396">
        <f t="shared" ref="CJ137:CJ200" si="229">IF(BX137&gt;0,BL137/BX137,)</f>
        <v>4229.4939759036142</v>
      </c>
      <c r="CK137" s="395">
        <f t="shared" ref="CK137:CK200" si="230">IF(BY137&gt;0,BM137/BY137,)</f>
        <v>4345.6303549571603</v>
      </c>
      <c r="CL137" s="394">
        <f t="shared" ref="CL137:CL200" si="231">+BZ137*9</f>
        <v>0</v>
      </c>
      <c r="CM137" s="395">
        <f t="shared" ref="CM137:CM200" si="232">+CA137*9</f>
        <v>0</v>
      </c>
      <c r="CN137" s="396">
        <f t="shared" ref="CN137:CN200" si="233">+CB137*9</f>
        <v>0</v>
      </c>
      <c r="CO137" s="395">
        <f t="shared" ref="CO137:CO200" si="234">+CC137*9</f>
        <v>0</v>
      </c>
      <c r="CP137" s="396">
        <f t="shared" ref="CP137:CP200" si="235">+CD137*9</f>
        <v>0</v>
      </c>
      <c r="CQ137" s="395">
        <f t="shared" ref="CQ137:CQ200" si="236">+CE137*9</f>
        <v>0</v>
      </c>
      <c r="CR137" s="396">
        <f t="shared" ref="CR137:CR200" si="237">+CF137*9</f>
        <v>0</v>
      </c>
      <c r="CS137" s="395">
        <f t="shared" ref="CS137:CS200" si="238">+CG137*9</f>
        <v>0</v>
      </c>
      <c r="CT137" s="396">
        <f t="shared" ref="CT137:CT200" si="239">+CH137*9</f>
        <v>0</v>
      </c>
      <c r="CU137" s="395">
        <f t="shared" ref="CU137:CU200" si="240">+CI137*9</f>
        <v>0</v>
      </c>
      <c r="CV137" s="396">
        <f t="shared" ref="CV137:CV200" si="241">+CJ137*9</f>
        <v>38065.445783132527</v>
      </c>
      <c r="CW137" s="395">
        <f t="shared" ref="CW137:CW200" si="242">+CK137*9</f>
        <v>39110.673194614443</v>
      </c>
      <c r="CX137" s="396">
        <f t="shared" ref="CX137:CX200" si="243">IF(DL137&gt;0,((CL137*CZ137)+(CN137*DB137)+(CP137*DD137)+(CR137*DF137)+(CT137*DH137)+(CV137*DJ137))/DL137,)</f>
        <v>38065.445783132527</v>
      </c>
      <c r="CY137" s="395">
        <f t="shared" ref="CY137:CY200" si="244">IF(DM137&gt;0,((CM137*DA137)+(CO137*DC137)+(CQ137*DE137)+(CS137*DG137)+(CU137*DI137)+(CW137*DK137))/DM137,)</f>
        <v>39110.673194614443</v>
      </c>
      <c r="CZ137" s="394">
        <f t="shared" ref="CZ137:CZ200" si="245">+F137+H137+J137+L137</f>
        <v>0</v>
      </c>
      <c r="DA137" s="395">
        <f t="shared" ref="DA137:DA200" si="246">+G137+I137+K137+M137</f>
        <v>0</v>
      </c>
      <c r="DB137" s="396">
        <f t="shared" ref="DB137:DB200" si="247">+N137+P137+R137+T137</f>
        <v>0</v>
      </c>
      <c r="DC137" s="395">
        <f t="shared" ref="DC137:DC200" si="248">+O137+Q137+S137+U137</f>
        <v>0</v>
      </c>
      <c r="DD137" s="396">
        <f t="shared" ref="DD137:DD200" si="249">+V137+X137+Z137+AB137</f>
        <v>0</v>
      </c>
      <c r="DE137" s="395">
        <f t="shared" ref="DE137:DE200" si="250">+W137+Y137+AA137+AC137</f>
        <v>0</v>
      </c>
      <c r="DF137" s="396">
        <f t="shared" ref="DF137:DF200" si="251">+AD137+AF137+AH137+AJ137</f>
        <v>0</v>
      </c>
      <c r="DG137" s="395">
        <f t="shared" ref="DG137:DG200" si="252">+AE137+AG137+AI137+AK137</f>
        <v>0</v>
      </c>
      <c r="DH137" s="396">
        <f t="shared" ref="DH137:DH200" si="253">+AL137+AN137+AP137+AR137</f>
        <v>0</v>
      </c>
      <c r="DI137" s="395">
        <f t="shared" ref="DI137:DI200" si="254">+AM137+AO137+AQ137+AS137</f>
        <v>0</v>
      </c>
      <c r="DJ137" s="396">
        <f t="shared" ref="DJ137:DJ200" si="255">+AT137+AV137+AX137+AZ137</f>
        <v>56</v>
      </c>
      <c r="DK137" s="395">
        <f t="shared" ref="DK137:DK200" si="256">+AU137+AW137+AY137+BA137</f>
        <v>69</v>
      </c>
      <c r="DL137" s="396">
        <f t="shared" ref="DL137:DL200" si="257">+CZ137+DB137+DD137+DF137+DH137+DJ137</f>
        <v>56</v>
      </c>
      <c r="DM137" s="395">
        <f t="shared" ref="DM137:DM200" si="258">+DA137+DC137+DE137+DG137+DI137+DK137</f>
        <v>69</v>
      </c>
      <c r="DN137" s="394">
        <f t="shared" ref="DN137:DN200" si="259">+CZ137*CL137</f>
        <v>0</v>
      </c>
      <c r="DO137" s="395">
        <f t="shared" ref="DO137:DO200" si="260">+DA137*CM137</f>
        <v>0</v>
      </c>
      <c r="DP137" s="396">
        <f t="shared" ref="DP137:DP200" si="261">+DB137*CN137</f>
        <v>0</v>
      </c>
      <c r="DQ137" s="395">
        <f t="shared" ref="DQ137:DQ200" si="262">+DC137*CO137</f>
        <v>0</v>
      </c>
      <c r="DR137" s="396">
        <f t="shared" ref="DR137:DR200" si="263">+DD137*CP137</f>
        <v>0</v>
      </c>
      <c r="DS137" s="395">
        <f t="shared" ref="DS137:DS200" si="264">+DE137*CQ137</f>
        <v>0</v>
      </c>
      <c r="DT137" s="396">
        <f t="shared" ref="DT137:DT200" si="265">+DF137*CR137</f>
        <v>0</v>
      </c>
      <c r="DU137" s="395">
        <f t="shared" ref="DU137:DU200" si="266">+DG137*CS137</f>
        <v>0</v>
      </c>
      <c r="DV137" s="396">
        <f t="shared" ref="DV137:DV200" si="267">+DH137*CT137</f>
        <v>0</v>
      </c>
      <c r="DW137" s="395">
        <f t="shared" ref="DW137:DW200" si="268">+DI137*CU137</f>
        <v>0</v>
      </c>
      <c r="DX137" s="396">
        <f t="shared" ref="DX137:DX200" si="269">+DJ137*CV137</f>
        <v>2131664.9638554216</v>
      </c>
      <c r="DY137" s="395">
        <f t="shared" ref="DY137:DY200" si="270">+DK137*CW137</f>
        <v>2698636.4504283965</v>
      </c>
      <c r="DZ137" s="396">
        <f t="shared" ref="DZ137:DZ200" si="271">+DL137*CX137</f>
        <v>2131664.9638554216</v>
      </c>
      <c r="EA137" s="395">
        <f t="shared" ref="EA137:EA200" si="272">+DM137*CY137</f>
        <v>2698636.4504283965</v>
      </c>
    </row>
    <row r="138" spans="1:131" ht="15">
      <c r="A138" s="483" t="s">
        <v>32</v>
      </c>
      <c r="B138" s="476" t="s">
        <v>651</v>
      </c>
      <c r="C138" s="477"/>
      <c r="D138" s="478">
        <v>140678</v>
      </c>
      <c r="E138" s="479">
        <v>12</v>
      </c>
      <c r="F138" s="393"/>
      <c r="G138" s="402"/>
      <c r="H138" s="393"/>
      <c r="I138" s="402"/>
      <c r="J138" s="393"/>
      <c r="K138" s="402"/>
      <c r="L138" s="393"/>
      <c r="M138" s="402"/>
      <c r="N138" s="393"/>
      <c r="O138" s="402"/>
      <c r="P138" s="393"/>
      <c r="Q138" s="402"/>
      <c r="R138" s="393"/>
      <c r="S138" s="402"/>
      <c r="T138" s="393"/>
      <c r="U138" s="402"/>
      <c r="V138" s="393"/>
      <c r="W138" s="402"/>
      <c r="X138" s="393"/>
      <c r="Y138" s="402"/>
      <c r="Z138" s="393"/>
      <c r="AA138" s="402"/>
      <c r="AB138" s="393"/>
      <c r="AC138" s="402"/>
      <c r="AD138" s="393"/>
      <c r="AE138" s="402"/>
      <c r="AF138" s="393"/>
      <c r="AG138" s="402"/>
      <c r="AH138" s="393"/>
      <c r="AI138" s="402"/>
      <c r="AJ138" s="393"/>
      <c r="AK138" s="402"/>
      <c r="AL138" s="393"/>
      <c r="AM138" s="402"/>
      <c r="AN138" s="393"/>
      <c r="AO138" s="402"/>
      <c r="AP138" s="393"/>
      <c r="AQ138" s="402"/>
      <c r="AR138" s="393"/>
      <c r="AS138" s="402"/>
      <c r="AT138" s="393"/>
      <c r="AU138"/>
      <c r="AV138" s="393">
        <v>6</v>
      </c>
      <c r="AW138">
        <v>4</v>
      </c>
      <c r="AX138" s="393"/>
      <c r="AY138"/>
      <c r="AZ138" s="393">
        <v>65</v>
      </c>
      <c r="BA138">
        <v>64</v>
      </c>
      <c r="BB138" s="404"/>
      <c r="BC138" s="402"/>
      <c r="BD138" s="393"/>
      <c r="BE138" s="402"/>
      <c r="BF138" s="393"/>
      <c r="BG138" s="402"/>
      <c r="BH138" s="393"/>
      <c r="BI138" s="402"/>
      <c r="BJ138" s="393"/>
      <c r="BK138" s="402"/>
      <c r="BL138" s="393">
        <v>3462239</v>
      </c>
      <c r="BM138" s="480">
        <v>3265463</v>
      </c>
      <c r="BN138" s="394">
        <f t="shared" si="207"/>
        <v>0</v>
      </c>
      <c r="BO138" s="395">
        <f t="shared" si="208"/>
        <v>0</v>
      </c>
      <c r="BP138" s="396">
        <f t="shared" si="209"/>
        <v>0</v>
      </c>
      <c r="BQ138" s="395">
        <f t="shared" si="210"/>
        <v>0</v>
      </c>
      <c r="BR138" s="396">
        <f t="shared" si="211"/>
        <v>0</v>
      </c>
      <c r="BS138" s="395">
        <f t="shared" si="212"/>
        <v>0</v>
      </c>
      <c r="BT138" s="396">
        <f t="shared" si="213"/>
        <v>0</v>
      </c>
      <c r="BU138" s="395">
        <f t="shared" si="214"/>
        <v>0</v>
      </c>
      <c r="BV138" s="396">
        <f t="shared" si="215"/>
        <v>0</v>
      </c>
      <c r="BW138" s="395">
        <f t="shared" si="216"/>
        <v>0</v>
      </c>
      <c r="BX138" s="396">
        <f t="shared" si="217"/>
        <v>840</v>
      </c>
      <c r="BY138" s="395">
        <f t="shared" si="218"/>
        <v>808</v>
      </c>
      <c r="BZ138" s="394">
        <f t="shared" si="219"/>
        <v>0</v>
      </c>
      <c r="CA138" s="395">
        <f t="shared" si="220"/>
        <v>0</v>
      </c>
      <c r="CB138" s="396">
        <f t="shared" si="221"/>
        <v>0</v>
      </c>
      <c r="CC138" s="395">
        <f t="shared" si="222"/>
        <v>0</v>
      </c>
      <c r="CD138" s="396">
        <f t="shared" si="223"/>
        <v>0</v>
      </c>
      <c r="CE138" s="395">
        <f t="shared" si="224"/>
        <v>0</v>
      </c>
      <c r="CF138" s="396">
        <f t="shared" si="225"/>
        <v>0</v>
      </c>
      <c r="CG138" s="395">
        <f t="shared" si="226"/>
        <v>0</v>
      </c>
      <c r="CH138" s="396">
        <f t="shared" si="227"/>
        <v>0</v>
      </c>
      <c r="CI138" s="395">
        <f t="shared" si="228"/>
        <v>0</v>
      </c>
      <c r="CJ138" s="396">
        <f t="shared" si="229"/>
        <v>4121.7130952380949</v>
      </c>
      <c r="CK138" s="395">
        <f t="shared" si="230"/>
        <v>4041.4146039603961</v>
      </c>
      <c r="CL138" s="394">
        <f t="shared" si="231"/>
        <v>0</v>
      </c>
      <c r="CM138" s="395">
        <f t="shared" si="232"/>
        <v>0</v>
      </c>
      <c r="CN138" s="396">
        <f t="shared" si="233"/>
        <v>0</v>
      </c>
      <c r="CO138" s="395">
        <f t="shared" si="234"/>
        <v>0</v>
      </c>
      <c r="CP138" s="396">
        <f t="shared" si="235"/>
        <v>0</v>
      </c>
      <c r="CQ138" s="395">
        <f t="shared" si="236"/>
        <v>0</v>
      </c>
      <c r="CR138" s="396">
        <f t="shared" si="237"/>
        <v>0</v>
      </c>
      <c r="CS138" s="395">
        <f t="shared" si="238"/>
        <v>0</v>
      </c>
      <c r="CT138" s="396">
        <f t="shared" si="239"/>
        <v>0</v>
      </c>
      <c r="CU138" s="395">
        <f t="shared" si="240"/>
        <v>0</v>
      </c>
      <c r="CV138" s="396">
        <f t="shared" si="241"/>
        <v>37095.417857142857</v>
      </c>
      <c r="CW138" s="395">
        <f t="shared" si="242"/>
        <v>36372.731435643567</v>
      </c>
      <c r="CX138" s="396">
        <f t="shared" si="243"/>
        <v>37095.417857142857</v>
      </c>
      <c r="CY138" s="395">
        <f t="shared" si="244"/>
        <v>36372.731435643567</v>
      </c>
      <c r="CZ138" s="394">
        <f t="shared" si="245"/>
        <v>0</v>
      </c>
      <c r="DA138" s="395">
        <f t="shared" si="246"/>
        <v>0</v>
      </c>
      <c r="DB138" s="396">
        <f t="shared" si="247"/>
        <v>0</v>
      </c>
      <c r="DC138" s="395">
        <f t="shared" si="248"/>
        <v>0</v>
      </c>
      <c r="DD138" s="396">
        <f t="shared" si="249"/>
        <v>0</v>
      </c>
      <c r="DE138" s="395">
        <f t="shared" si="250"/>
        <v>0</v>
      </c>
      <c r="DF138" s="396">
        <f t="shared" si="251"/>
        <v>0</v>
      </c>
      <c r="DG138" s="395">
        <f t="shared" si="252"/>
        <v>0</v>
      </c>
      <c r="DH138" s="396">
        <f t="shared" si="253"/>
        <v>0</v>
      </c>
      <c r="DI138" s="395">
        <f t="shared" si="254"/>
        <v>0</v>
      </c>
      <c r="DJ138" s="396">
        <f t="shared" si="255"/>
        <v>71</v>
      </c>
      <c r="DK138" s="395">
        <f t="shared" si="256"/>
        <v>68</v>
      </c>
      <c r="DL138" s="396">
        <f t="shared" si="257"/>
        <v>71</v>
      </c>
      <c r="DM138" s="395">
        <f t="shared" si="258"/>
        <v>68</v>
      </c>
      <c r="DN138" s="394">
        <f t="shared" si="259"/>
        <v>0</v>
      </c>
      <c r="DO138" s="395">
        <f t="shared" si="260"/>
        <v>0</v>
      </c>
      <c r="DP138" s="396">
        <f t="shared" si="261"/>
        <v>0</v>
      </c>
      <c r="DQ138" s="395">
        <f t="shared" si="262"/>
        <v>0</v>
      </c>
      <c r="DR138" s="396">
        <f t="shared" si="263"/>
        <v>0</v>
      </c>
      <c r="DS138" s="395">
        <f t="shared" si="264"/>
        <v>0</v>
      </c>
      <c r="DT138" s="396">
        <f t="shared" si="265"/>
        <v>0</v>
      </c>
      <c r="DU138" s="395">
        <f t="shared" si="266"/>
        <v>0</v>
      </c>
      <c r="DV138" s="396">
        <f t="shared" si="267"/>
        <v>0</v>
      </c>
      <c r="DW138" s="395">
        <f t="shared" si="268"/>
        <v>0</v>
      </c>
      <c r="DX138" s="396">
        <f t="shared" si="269"/>
        <v>2633774.6678571426</v>
      </c>
      <c r="DY138" s="395">
        <f t="shared" si="270"/>
        <v>2473345.7376237623</v>
      </c>
      <c r="DZ138" s="396">
        <f t="shared" si="271"/>
        <v>2633774.6678571426</v>
      </c>
      <c r="EA138" s="395">
        <f t="shared" si="272"/>
        <v>2473345.7376237623</v>
      </c>
    </row>
    <row r="139" spans="1:131" ht="15">
      <c r="A139" s="484" t="s">
        <v>32</v>
      </c>
      <c r="B139" s="481" t="s">
        <v>652</v>
      </c>
      <c r="C139" s="482"/>
      <c r="D139" s="478">
        <v>420431</v>
      </c>
      <c r="E139" s="479">
        <v>12</v>
      </c>
      <c r="F139" s="393"/>
      <c r="G139" s="402"/>
      <c r="H139" s="393"/>
      <c r="I139" s="402"/>
      <c r="J139" s="393"/>
      <c r="K139" s="402"/>
      <c r="L139" s="393"/>
      <c r="M139" s="402"/>
      <c r="N139" s="393"/>
      <c r="O139" s="402"/>
      <c r="P139" s="393"/>
      <c r="Q139" s="402"/>
      <c r="R139" s="393"/>
      <c r="S139" s="402"/>
      <c r="T139" s="393"/>
      <c r="U139" s="402"/>
      <c r="V139" s="393"/>
      <c r="W139" s="402"/>
      <c r="X139" s="393"/>
      <c r="Y139" s="402"/>
      <c r="Z139" s="393"/>
      <c r="AA139" s="402"/>
      <c r="AB139" s="393"/>
      <c r="AC139" s="402"/>
      <c r="AD139" s="393"/>
      <c r="AE139" s="402"/>
      <c r="AF139" s="393"/>
      <c r="AG139" s="402"/>
      <c r="AH139" s="393"/>
      <c r="AI139" s="402"/>
      <c r="AJ139" s="393"/>
      <c r="AK139" s="402"/>
      <c r="AL139" s="393"/>
      <c r="AM139" s="402"/>
      <c r="AN139" s="393"/>
      <c r="AO139" s="402"/>
      <c r="AP139" s="393"/>
      <c r="AQ139" s="402"/>
      <c r="AR139" s="393"/>
      <c r="AS139" s="402"/>
      <c r="AT139" s="393"/>
      <c r="AU139"/>
      <c r="AV139" s="393"/>
      <c r="AW139"/>
      <c r="AX139" s="393"/>
      <c r="AY139"/>
      <c r="AZ139" s="393">
        <v>62</v>
      </c>
      <c r="BA139">
        <v>66</v>
      </c>
      <c r="BB139" s="404"/>
      <c r="BC139" s="402"/>
      <c r="BD139" s="393"/>
      <c r="BE139" s="402"/>
      <c r="BF139" s="393"/>
      <c r="BG139" s="402"/>
      <c r="BH139" s="393"/>
      <c r="BI139" s="402"/>
      <c r="BJ139" s="393"/>
      <c r="BK139" s="402"/>
      <c r="BL139" s="393">
        <v>3236368</v>
      </c>
      <c r="BM139" s="480">
        <v>3477718</v>
      </c>
      <c r="BN139" s="394">
        <f t="shared" si="207"/>
        <v>0</v>
      </c>
      <c r="BO139" s="395">
        <f t="shared" si="208"/>
        <v>0</v>
      </c>
      <c r="BP139" s="396">
        <f t="shared" si="209"/>
        <v>0</v>
      </c>
      <c r="BQ139" s="395">
        <f t="shared" si="210"/>
        <v>0</v>
      </c>
      <c r="BR139" s="396">
        <f t="shared" si="211"/>
        <v>0</v>
      </c>
      <c r="BS139" s="395">
        <f t="shared" si="212"/>
        <v>0</v>
      </c>
      <c r="BT139" s="396">
        <f t="shared" si="213"/>
        <v>0</v>
      </c>
      <c r="BU139" s="395">
        <f t="shared" si="214"/>
        <v>0</v>
      </c>
      <c r="BV139" s="396">
        <f t="shared" si="215"/>
        <v>0</v>
      </c>
      <c r="BW139" s="395">
        <f t="shared" si="216"/>
        <v>0</v>
      </c>
      <c r="BX139" s="396">
        <f t="shared" si="217"/>
        <v>744</v>
      </c>
      <c r="BY139" s="395">
        <f t="shared" si="218"/>
        <v>792</v>
      </c>
      <c r="BZ139" s="394">
        <f t="shared" si="219"/>
        <v>0</v>
      </c>
      <c r="CA139" s="395">
        <f t="shared" si="220"/>
        <v>0</v>
      </c>
      <c r="CB139" s="396">
        <f t="shared" si="221"/>
        <v>0</v>
      </c>
      <c r="CC139" s="395">
        <f t="shared" si="222"/>
        <v>0</v>
      </c>
      <c r="CD139" s="396">
        <f t="shared" si="223"/>
        <v>0</v>
      </c>
      <c r="CE139" s="395">
        <f t="shared" si="224"/>
        <v>0</v>
      </c>
      <c r="CF139" s="396">
        <f t="shared" si="225"/>
        <v>0</v>
      </c>
      <c r="CG139" s="395">
        <f t="shared" si="226"/>
        <v>0</v>
      </c>
      <c r="CH139" s="396">
        <f t="shared" si="227"/>
        <v>0</v>
      </c>
      <c r="CI139" s="395">
        <f t="shared" si="228"/>
        <v>0</v>
      </c>
      <c r="CJ139" s="396">
        <f t="shared" si="229"/>
        <v>4349.9569892473119</v>
      </c>
      <c r="CK139" s="395">
        <f t="shared" si="230"/>
        <v>4391.0580808080804</v>
      </c>
      <c r="CL139" s="394">
        <f t="shared" si="231"/>
        <v>0</v>
      </c>
      <c r="CM139" s="395">
        <f t="shared" si="232"/>
        <v>0</v>
      </c>
      <c r="CN139" s="396">
        <f t="shared" si="233"/>
        <v>0</v>
      </c>
      <c r="CO139" s="395">
        <f t="shared" si="234"/>
        <v>0</v>
      </c>
      <c r="CP139" s="396">
        <f t="shared" si="235"/>
        <v>0</v>
      </c>
      <c r="CQ139" s="395">
        <f t="shared" si="236"/>
        <v>0</v>
      </c>
      <c r="CR139" s="396">
        <f t="shared" si="237"/>
        <v>0</v>
      </c>
      <c r="CS139" s="395">
        <f t="shared" si="238"/>
        <v>0</v>
      </c>
      <c r="CT139" s="396">
        <f t="shared" si="239"/>
        <v>0</v>
      </c>
      <c r="CU139" s="395">
        <f t="shared" si="240"/>
        <v>0</v>
      </c>
      <c r="CV139" s="396">
        <f t="shared" si="241"/>
        <v>39149.612903225803</v>
      </c>
      <c r="CW139" s="395">
        <f t="shared" si="242"/>
        <v>39519.522727272721</v>
      </c>
      <c r="CX139" s="396">
        <f t="shared" si="243"/>
        <v>39149.612903225803</v>
      </c>
      <c r="CY139" s="395">
        <f t="shared" si="244"/>
        <v>39519.522727272721</v>
      </c>
      <c r="CZ139" s="394">
        <f t="shared" si="245"/>
        <v>0</v>
      </c>
      <c r="DA139" s="395">
        <f t="shared" si="246"/>
        <v>0</v>
      </c>
      <c r="DB139" s="396">
        <f t="shared" si="247"/>
        <v>0</v>
      </c>
      <c r="DC139" s="395">
        <f t="shared" si="248"/>
        <v>0</v>
      </c>
      <c r="DD139" s="396">
        <f t="shared" si="249"/>
        <v>0</v>
      </c>
      <c r="DE139" s="395">
        <f t="shared" si="250"/>
        <v>0</v>
      </c>
      <c r="DF139" s="396">
        <f t="shared" si="251"/>
        <v>0</v>
      </c>
      <c r="DG139" s="395">
        <f t="shared" si="252"/>
        <v>0</v>
      </c>
      <c r="DH139" s="396">
        <f t="shared" si="253"/>
        <v>0</v>
      </c>
      <c r="DI139" s="395">
        <f t="shared" si="254"/>
        <v>0</v>
      </c>
      <c r="DJ139" s="396">
        <f t="shared" si="255"/>
        <v>62</v>
      </c>
      <c r="DK139" s="395">
        <f t="shared" si="256"/>
        <v>66</v>
      </c>
      <c r="DL139" s="396">
        <f t="shared" si="257"/>
        <v>62</v>
      </c>
      <c r="DM139" s="395">
        <f t="shared" si="258"/>
        <v>66</v>
      </c>
      <c r="DN139" s="394">
        <f t="shared" si="259"/>
        <v>0</v>
      </c>
      <c r="DO139" s="395">
        <f t="shared" si="260"/>
        <v>0</v>
      </c>
      <c r="DP139" s="396">
        <f t="shared" si="261"/>
        <v>0</v>
      </c>
      <c r="DQ139" s="395">
        <f t="shared" si="262"/>
        <v>0</v>
      </c>
      <c r="DR139" s="396">
        <f t="shared" si="263"/>
        <v>0</v>
      </c>
      <c r="DS139" s="395">
        <f t="shared" si="264"/>
        <v>0</v>
      </c>
      <c r="DT139" s="396">
        <f t="shared" si="265"/>
        <v>0</v>
      </c>
      <c r="DU139" s="395">
        <f t="shared" si="266"/>
        <v>0</v>
      </c>
      <c r="DV139" s="396">
        <f t="shared" si="267"/>
        <v>0</v>
      </c>
      <c r="DW139" s="395">
        <f t="shared" si="268"/>
        <v>0</v>
      </c>
      <c r="DX139" s="396">
        <f t="shared" si="269"/>
        <v>2427276</v>
      </c>
      <c r="DY139" s="395">
        <f t="shared" si="270"/>
        <v>2608288.4999999995</v>
      </c>
      <c r="DZ139" s="396">
        <f t="shared" si="271"/>
        <v>2427276</v>
      </c>
      <c r="EA139" s="395">
        <f t="shared" si="272"/>
        <v>2608288.4999999995</v>
      </c>
    </row>
    <row r="140" spans="1:131" ht="15">
      <c r="A140" s="485" t="s">
        <v>32</v>
      </c>
      <c r="B140" s="476" t="s">
        <v>653</v>
      </c>
      <c r="C140" s="477"/>
      <c r="D140" s="478">
        <v>366465</v>
      </c>
      <c r="E140" s="479">
        <v>12</v>
      </c>
      <c r="F140" s="393"/>
      <c r="G140" s="402"/>
      <c r="H140" s="393"/>
      <c r="I140" s="402"/>
      <c r="J140" s="393"/>
      <c r="K140" s="402"/>
      <c r="L140" s="393"/>
      <c r="M140" s="402"/>
      <c r="N140" s="393"/>
      <c r="O140" s="402"/>
      <c r="P140" s="393"/>
      <c r="Q140" s="402"/>
      <c r="R140" s="393"/>
      <c r="S140" s="402"/>
      <c r="T140" s="393"/>
      <c r="U140" s="402"/>
      <c r="V140" s="393"/>
      <c r="W140" s="402"/>
      <c r="X140" s="393"/>
      <c r="Y140" s="402"/>
      <c r="Z140" s="393"/>
      <c r="AA140" s="402"/>
      <c r="AB140" s="393"/>
      <c r="AC140" s="402"/>
      <c r="AD140" s="393"/>
      <c r="AE140" s="402"/>
      <c r="AF140" s="393"/>
      <c r="AG140" s="402"/>
      <c r="AH140" s="393"/>
      <c r="AI140" s="402"/>
      <c r="AJ140" s="393"/>
      <c r="AK140" s="402"/>
      <c r="AL140" s="393"/>
      <c r="AM140" s="402"/>
      <c r="AN140" s="393"/>
      <c r="AO140" s="402"/>
      <c r="AP140" s="393"/>
      <c r="AQ140" s="402"/>
      <c r="AR140" s="393"/>
      <c r="AS140" s="402"/>
      <c r="AT140" s="393"/>
      <c r="AU140"/>
      <c r="AV140" s="393"/>
      <c r="AW140"/>
      <c r="AX140" s="393"/>
      <c r="AY140"/>
      <c r="AZ140" s="393">
        <v>66</v>
      </c>
      <c r="BA140">
        <v>68</v>
      </c>
      <c r="BB140" s="404"/>
      <c r="BC140" s="402"/>
      <c r="BD140" s="393"/>
      <c r="BE140" s="402"/>
      <c r="BF140" s="393"/>
      <c r="BG140" s="402"/>
      <c r="BH140" s="393"/>
      <c r="BI140" s="402"/>
      <c r="BJ140" s="393"/>
      <c r="BK140" s="402"/>
      <c r="BL140" s="393">
        <v>3230832</v>
      </c>
      <c r="BM140" s="480">
        <v>3492468</v>
      </c>
      <c r="BN140" s="394">
        <f t="shared" si="207"/>
        <v>0</v>
      </c>
      <c r="BO140" s="395">
        <f t="shared" si="208"/>
        <v>0</v>
      </c>
      <c r="BP140" s="396">
        <f t="shared" si="209"/>
        <v>0</v>
      </c>
      <c r="BQ140" s="395">
        <f t="shared" si="210"/>
        <v>0</v>
      </c>
      <c r="BR140" s="396">
        <f t="shared" si="211"/>
        <v>0</v>
      </c>
      <c r="BS140" s="395">
        <f t="shared" si="212"/>
        <v>0</v>
      </c>
      <c r="BT140" s="396">
        <f t="shared" si="213"/>
        <v>0</v>
      </c>
      <c r="BU140" s="395">
        <f t="shared" si="214"/>
        <v>0</v>
      </c>
      <c r="BV140" s="396">
        <f t="shared" si="215"/>
        <v>0</v>
      </c>
      <c r="BW140" s="395">
        <f t="shared" si="216"/>
        <v>0</v>
      </c>
      <c r="BX140" s="396">
        <f t="shared" si="217"/>
        <v>792</v>
      </c>
      <c r="BY140" s="395">
        <f t="shared" si="218"/>
        <v>816</v>
      </c>
      <c r="BZ140" s="394">
        <f t="shared" si="219"/>
        <v>0</v>
      </c>
      <c r="CA140" s="395">
        <f t="shared" si="220"/>
        <v>0</v>
      </c>
      <c r="CB140" s="396">
        <f t="shared" si="221"/>
        <v>0</v>
      </c>
      <c r="CC140" s="395">
        <f t="shared" si="222"/>
        <v>0</v>
      </c>
      <c r="CD140" s="396">
        <f t="shared" si="223"/>
        <v>0</v>
      </c>
      <c r="CE140" s="395">
        <f t="shared" si="224"/>
        <v>0</v>
      </c>
      <c r="CF140" s="396">
        <f t="shared" si="225"/>
        <v>0</v>
      </c>
      <c r="CG140" s="395">
        <f t="shared" si="226"/>
        <v>0</v>
      </c>
      <c r="CH140" s="396">
        <f t="shared" si="227"/>
        <v>0</v>
      </c>
      <c r="CI140" s="395">
        <f t="shared" si="228"/>
        <v>0</v>
      </c>
      <c r="CJ140" s="396">
        <f t="shared" si="229"/>
        <v>4079.3333333333335</v>
      </c>
      <c r="CK140" s="395">
        <f t="shared" si="230"/>
        <v>4279.9852941176468</v>
      </c>
      <c r="CL140" s="394">
        <f t="shared" si="231"/>
        <v>0</v>
      </c>
      <c r="CM140" s="395">
        <f t="shared" si="232"/>
        <v>0</v>
      </c>
      <c r="CN140" s="396">
        <f t="shared" si="233"/>
        <v>0</v>
      </c>
      <c r="CO140" s="395">
        <f t="shared" si="234"/>
        <v>0</v>
      </c>
      <c r="CP140" s="396">
        <f t="shared" si="235"/>
        <v>0</v>
      </c>
      <c r="CQ140" s="395">
        <f t="shared" si="236"/>
        <v>0</v>
      </c>
      <c r="CR140" s="396">
        <f t="shared" si="237"/>
        <v>0</v>
      </c>
      <c r="CS140" s="395">
        <f t="shared" si="238"/>
        <v>0</v>
      </c>
      <c r="CT140" s="396">
        <f t="shared" si="239"/>
        <v>0</v>
      </c>
      <c r="CU140" s="395">
        <f t="shared" si="240"/>
        <v>0</v>
      </c>
      <c r="CV140" s="396">
        <f t="shared" si="241"/>
        <v>36714</v>
      </c>
      <c r="CW140" s="395">
        <f t="shared" si="242"/>
        <v>38519.867647058825</v>
      </c>
      <c r="CX140" s="396">
        <f t="shared" si="243"/>
        <v>36714</v>
      </c>
      <c r="CY140" s="395">
        <f t="shared" si="244"/>
        <v>38519.867647058825</v>
      </c>
      <c r="CZ140" s="394">
        <f t="shared" si="245"/>
        <v>0</v>
      </c>
      <c r="DA140" s="395">
        <f t="shared" si="246"/>
        <v>0</v>
      </c>
      <c r="DB140" s="396">
        <f t="shared" si="247"/>
        <v>0</v>
      </c>
      <c r="DC140" s="395">
        <f t="shared" si="248"/>
        <v>0</v>
      </c>
      <c r="DD140" s="396">
        <f t="shared" si="249"/>
        <v>0</v>
      </c>
      <c r="DE140" s="395">
        <f t="shared" si="250"/>
        <v>0</v>
      </c>
      <c r="DF140" s="396">
        <f t="shared" si="251"/>
        <v>0</v>
      </c>
      <c r="DG140" s="395">
        <f t="shared" si="252"/>
        <v>0</v>
      </c>
      <c r="DH140" s="396">
        <f t="shared" si="253"/>
        <v>0</v>
      </c>
      <c r="DI140" s="395">
        <f t="shared" si="254"/>
        <v>0</v>
      </c>
      <c r="DJ140" s="396">
        <f t="shared" si="255"/>
        <v>66</v>
      </c>
      <c r="DK140" s="395">
        <f t="shared" si="256"/>
        <v>68</v>
      </c>
      <c r="DL140" s="396">
        <f t="shared" si="257"/>
        <v>66</v>
      </c>
      <c r="DM140" s="395">
        <f t="shared" si="258"/>
        <v>68</v>
      </c>
      <c r="DN140" s="394">
        <f t="shared" si="259"/>
        <v>0</v>
      </c>
      <c r="DO140" s="395">
        <f t="shared" si="260"/>
        <v>0</v>
      </c>
      <c r="DP140" s="396">
        <f t="shared" si="261"/>
        <v>0</v>
      </c>
      <c r="DQ140" s="395">
        <f t="shared" si="262"/>
        <v>0</v>
      </c>
      <c r="DR140" s="396">
        <f t="shared" si="263"/>
        <v>0</v>
      </c>
      <c r="DS140" s="395">
        <f t="shared" si="264"/>
        <v>0</v>
      </c>
      <c r="DT140" s="396">
        <f t="shared" si="265"/>
        <v>0</v>
      </c>
      <c r="DU140" s="395">
        <f t="shared" si="266"/>
        <v>0</v>
      </c>
      <c r="DV140" s="396">
        <f t="shared" si="267"/>
        <v>0</v>
      </c>
      <c r="DW140" s="395">
        <f t="shared" si="268"/>
        <v>0</v>
      </c>
      <c r="DX140" s="396">
        <f t="shared" si="269"/>
        <v>2423124</v>
      </c>
      <c r="DY140" s="395">
        <f t="shared" si="270"/>
        <v>2619351</v>
      </c>
      <c r="DZ140" s="396">
        <f t="shared" si="271"/>
        <v>2423124</v>
      </c>
      <c r="EA140" s="395">
        <f t="shared" si="272"/>
        <v>2619351</v>
      </c>
    </row>
    <row r="141" spans="1:131" ht="15">
      <c r="A141" s="485" t="s">
        <v>32</v>
      </c>
      <c r="B141" s="476" t="s">
        <v>654</v>
      </c>
      <c r="C141" s="477"/>
      <c r="D141" s="478">
        <v>140942</v>
      </c>
      <c r="E141" s="479">
        <v>12</v>
      </c>
      <c r="F141" s="393"/>
      <c r="G141" s="402"/>
      <c r="H141" s="393"/>
      <c r="I141" s="402"/>
      <c r="J141" s="393"/>
      <c r="K141" s="402"/>
      <c r="L141" s="393"/>
      <c r="M141" s="402"/>
      <c r="N141" s="393"/>
      <c r="O141" s="402"/>
      <c r="P141" s="393"/>
      <c r="Q141" s="402"/>
      <c r="R141" s="393"/>
      <c r="S141" s="402"/>
      <c r="T141" s="393"/>
      <c r="U141" s="402"/>
      <c r="V141" s="393"/>
      <c r="W141" s="402"/>
      <c r="X141" s="393"/>
      <c r="Y141" s="402"/>
      <c r="Z141" s="393"/>
      <c r="AA141" s="402"/>
      <c r="AB141" s="393"/>
      <c r="AC141" s="402"/>
      <c r="AD141" s="393"/>
      <c r="AE141" s="402"/>
      <c r="AF141" s="393"/>
      <c r="AG141" s="402"/>
      <c r="AH141" s="393"/>
      <c r="AI141" s="402"/>
      <c r="AJ141" s="393"/>
      <c r="AK141" s="402"/>
      <c r="AL141" s="393"/>
      <c r="AM141" s="402"/>
      <c r="AN141" s="393"/>
      <c r="AO141" s="402"/>
      <c r="AP141" s="393"/>
      <c r="AQ141" s="402"/>
      <c r="AR141" s="393"/>
      <c r="AS141" s="402"/>
      <c r="AT141" s="393"/>
      <c r="AU141"/>
      <c r="AV141" s="393"/>
      <c r="AW141"/>
      <c r="AX141" s="393">
        <v>2</v>
      </c>
      <c r="AY141"/>
      <c r="AZ141" s="393">
        <v>85</v>
      </c>
      <c r="BA141">
        <v>98</v>
      </c>
      <c r="BB141" s="404"/>
      <c r="BC141" s="402"/>
      <c r="BD141" s="393"/>
      <c r="BE141" s="402"/>
      <c r="BF141" s="393"/>
      <c r="BG141" s="402"/>
      <c r="BH141" s="393"/>
      <c r="BI141" s="402"/>
      <c r="BJ141" s="393"/>
      <c r="BK141" s="402"/>
      <c r="BL141" s="393">
        <v>4722470</v>
      </c>
      <c r="BM141" s="480">
        <v>5258003</v>
      </c>
      <c r="BN141" s="394">
        <f t="shared" si="207"/>
        <v>0</v>
      </c>
      <c r="BO141" s="395">
        <f t="shared" si="208"/>
        <v>0</v>
      </c>
      <c r="BP141" s="396">
        <f t="shared" si="209"/>
        <v>0</v>
      </c>
      <c r="BQ141" s="395">
        <f t="shared" si="210"/>
        <v>0</v>
      </c>
      <c r="BR141" s="396">
        <f t="shared" si="211"/>
        <v>0</v>
      </c>
      <c r="BS141" s="395">
        <f t="shared" si="212"/>
        <v>0</v>
      </c>
      <c r="BT141" s="396">
        <f t="shared" si="213"/>
        <v>0</v>
      </c>
      <c r="BU141" s="395">
        <f t="shared" si="214"/>
        <v>0</v>
      </c>
      <c r="BV141" s="396">
        <f t="shared" si="215"/>
        <v>0</v>
      </c>
      <c r="BW141" s="395">
        <f t="shared" si="216"/>
        <v>0</v>
      </c>
      <c r="BX141" s="396">
        <f t="shared" si="217"/>
        <v>1042</v>
      </c>
      <c r="BY141" s="395">
        <f t="shared" si="218"/>
        <v>1176</v>
      </c>
      <c r="BZ141" s="394">
        <f t="shared" si="219"/>
        <v>0</v>
      </c>
      <c r="CA141" s="395">
        <f t="shared" si="220"/>
        <v>0</v>
      </c>
      <c r="CB141" s="396">
        <f t="shared" si="221"/>
        <v>0</v>
      </c>
      <c r="CC141" s="395">
        <f t="shared" si="222"/>
        <v>0</v>
      </c>
      <c r="CD141" s="396">
        <f t="shared" si="223"/>
        <v>0</v>
      </c>
      <c r="CE141" s="395">
        <f t="shared" si="224"/>
        <v>0</v>
      </c>
      <c r="CF141" s="396">
        <f t="shared" si="225"/>
        <v>0</v>
      </c>
      <c r="CG141" s="395">
        <f t="shared" si="226"/>
        <v>0</v>
      </c>
      <c r="CH141" s="396">
        <f t="shared" si="227"/>
        <v>0</v>
      </c>
      <c r="CI141" s="395">
        <f t="shared" si="228"/>
        <v>0</v>
      </c>
      <c r="CJ141" s="396">
        <f t="shared" si="229"/>
        <v>4532.1209213051825</v>
      </c>
      <c r="CK141" s="395">
        <f t="shared" si="230"/>
        <v>4471.0909863945581</v>
      </c>
      <c r="CL141" s="394">
        <f t="shared" si="231"/>
        <v>0</v>
      </c>
      <c r="CM141" s="395">
        <f t="shared" si="232"/>
        <v>0</v>
      </c>
      <c r="CN141" s="396">
        <f t="shared" si="233"/>
        <v>0</v>
      </c>
      <c r="CO141" s="395">
        <f t="shared" si="234"/>
        <v>0</v>
      </c>
      <c r="CP141" s="396">
        <f t="shared" si="235"/>
        <v>0</v>
      </c>
      <c r="CQ141" s="395">
        <f t="shared" si="236"/>
        <v>0</v>
      </c>
      <c r="CR141" s="396">
        <f t="shared" si="237"/>
        <v>0</v>
      </c>
      <c r="CS141" s="395">
        <f t="shared" si="238"/>
        <v>0</v>
      </c>
      <c r="CT141" s="396">
        <f t="shared" si="239"/>
        <v>0</v>
      </c>
      <c r="CU141" s="395">
        <f t="shared" si="240"/>
        <v>0</v>
      </c>
      <c r="CV141" s="396">
        <f t="shared" si="241"/>
        <v>40789.088291746644</v>
      </c>
      <c r="CW141" s="395">
        <f t="shared" si="242"/>
        <v>40239.818877551021</v>
      </c>
      <c r="CX141" s="396">
        <f t="shared" si="243"/>
        <v>40789.088291746644</v>
      </c>
      <c r="CY141" s="395">
        <f t="shared" si="244"/>
        <v>40239.818877551021</v>
      </c>
      <c r="CZ141" s="394">
        <f t="shared" si="245"/>
        <v>0</v>
      </c>
      <c r="DA141" s="395">
        <f t="shared" si="246"/>
        <v>0</v>
      </c>
      <c r="DB141" s="396">
        <f t="shared" si="247"/>
        <v>0</v>
      </c>
      <c r="DC141" s="395">
        <f t="shared" si="248"/>
        <v>0</v>
      </c>
      <c r="DD141" s="396">
        <f t="shared" si="249"/>
        <v>0</v>
      </c>
      <c r="DE141" s="395">
        <f t="shared" si="250"/>
        <v>0</v>
      </c>
      <c r="DF141" s="396">
        <f t="shared" si="251"/>
        <v>0</v>
      </c>
      <c r="DG141" s="395">
        <f t="shared" si="252"/>
        <v>0</v>
      </c>
      <c r="DH141" s="396">
        <f t="shared" si="253"/>
        <v>0</v>
      </c>
      <c r="DI141" s="395">
        <f t="shared" si="254"/>
        <v>0</v>
      </c>
      <c r="DJ141" s="396">
        <f t="shared" si="255"/>
        <v>87</v>
      </c>
      <c r="DK141" s="395">
        <f t="shared" si="256"/>
        <v>98</v>
      </c>
      <c r="DL141" s="396">
        <f t="shared" si="257"/>
        <v>87</v>
      </c>
      <c r="DM141" s="395">
        <f t="shared" si="258"/>
        <v>98</v>
      </c>
      <c r="DN141" s="394">
        <f t="shared" si="259"/>
        <v>0</v>
      </c>
      <c r="DO141" s="395">
        <f t="shared" si="260"/>
        <v>0</v>
      </c>
      <c r="DP141" s="396">
        <f t="shared" si="261"/>
        <v>0</v>
      </c>
      <c r="DQ141" s="395">
        <f t="shared" si="262"/>
        <v>0</v>
      </c>
      <c r="DR141" s="396">
        <f t="shared" si="263"/>
        <v>0</v>
      </c>
      <c r="DS141" s="395">
        <f t="shared" si="264"/>
        <v>0</v>
      </c>
      <c r="DT141" s="396">
        <f t="shared" si="265"/>
        <v>0</v>
      </c>
      <c r="DU141" s="395">
        <f t="shared" si="266"/>
        <v>0</v>
      </c>
      <c r="DV141" s="396">
        <f t="shared" si="267"/>
        <v>0</v>
      </c>
      <c r="DW141" s="395">
        <f t="shared" si="268"/>
        <v>0</v>
      </c>
      <c r="DX141" s="396">
        <f t="shared" si="269"/>
        <v>3548650.6813819581</v>
      </c>
      <c r="DY141" s="395">
        <f t="shared" si="270"/>
        <v>3943502.25</v>
      </c>
      <c r="DZ141" s="396">
        <f t="shared" si="271"/>
        <v>3548650.6813819581</v>
      </c>
      <c r="EA141" s="395">
        <f t="shared" si="272"/>
        <v>3943502.25</v>
      </c>
    </row>
    <row r="142" spans="1:131" ht="15">
      <c r="A142" s="485" t="s">
        <v>32</v>
      </c>
      <c r="B142" s="476" t="s">
        <v>655</v>
      </c>
      <c r="C142" s="477"/>
      <c r="D142" s="478">
        <v>141006</v>
      </c>
      <c r="E142" s="479">
        <v>12</v>
      </c>
      <c r="F142" s="393"/>
      <c r="G142" s="402"/>
      <c r="H142" s="393"/>
      <c r="I142" s="402"/>
      <c r="J142" s="393"/>
      <c r="K142" s="402"/>
      <c r="L142" s="393"/>
      <c r="M142" s="402"/>
      <c r="N142" s="393"/>
      <c r="O142" s="402"/>
      <c r="P142" s="393"/>
      <c r="Q142" s="402"/>
      <c r="R142" s="393"/>
      <c r="S142" s="402"/>
      <c r="T142" s="393"/>
      <c r="U142" s="402"/>
      <c r="V142" s="393"/>
      <c r="W142" s="402"/>
      <c r="X142" s="393"/>
      <c r="Y142" s="402"/>
      <c r="Z142" s="393"/>
      <c r="AA142" s="402"/>
      <c r="AB142" s="393"/>
      <c r="AC142" s="402"/>
      <c r="AD142" s="393"/>
      <c r="AE142" s="402"/>
      <c r="AF142" s="393"/>
      <c r="AG142" s="402"/>
      <c r="AH142" s="393"/>
      <c r="AI142" s="402"/>
      <c r="AJ142" s="393"/>
      <c r="AK142" s="402"/>
      <c r="AL142" s="393"/>
      <c r="AM142" s="402"/>
      <c r="AN142" s="393"/>
      <c r="AO142" s="402"/>
      <c r="AP142" s="393"/>
      <c r="AQ142" s="402"/>
      <c r="AR142" s="393"/>
      <c r="AS142" s="402"/>
      <c r="AT142" s="393"/>
      <c r="AU142"/>
      <c r="AV142" s="393"/>
      <c r="AW142"/>
      <c r="AX142" s="393"/>
      <c r="AY142"/>
      <c r="AZ142" s="393">
        <v>53</v>
      </c>
      <c r="BA142">
        <v>55</v>
      </c>
      <c r="BB142" s="404"/>
      <c r="BC142" s="402"/>
      <c r="BD142" s="393"/>
      <c r="BE142" s="402"/>
      <c r="BF142" s="393"/>
      <c r="BG142" s="402"/>
      <c r="BH142" s="393"/>
      <c r="BI142" s="402"/>
      <c r="BJ142" s="393"/>
      <c r="BK142" s="402"/>
      <c r="BL142" s="393">
        <v>2675877</v>
      </c>
      <c r="BM142" s="480">
        <v>2820455</v>
      </c>
      <c r="BN142" s="394">
        <f t="shared" si="207"/>
        <v>0</v>
      </c>
      <c r="BO142" s="395">
        <f t="shared" si="208"/>
        <v>0</v>
      </c>
      <c r="BP142" s="396">
        <f t="shared" si="209"/>
        <v>0</v>
      </c>
      <c r="BQ142" s="395">
        <f t="shared" si="210"/>
        <v>0</v>
      </c>
      <c r="BR142" s="396">
        <f t="shared" si="211"/>
        <v>0</v>
      </c>
      <c r="BS142" s="395">
        <f t="shared" si="212"/>
        <v>0</v>
      </c>
      <c r="BT142" s="396">
        <f t="shared" si="213"/>
        <v>0</v>
      </c>
      <c r="BU142" s="395">
        <f t="shared" si="214"/>
        <v>0</v>
      </c>
      <c r="BV142" s="396">
        <f t="shared" si="215"/>
        <v>0</v>
      </c>
      <c r="BW142" s="395">
        <f t="shared" si="216"/>
        <v>0</v>
      </c>
      <c r="BX142" s="396">
        <f t="shared" si="217"/>
        <v>636</v>
      </c>
      <c r="BY142" s="395">
        <f t="shared" si="218"/>
        <v>660</v>
      </c>
      <c r="BZ142" s="394">
        <f t="shared" si="219"/>
        <v>0</v>
      </c>
      <c r="CA142" s="395">
        <f t="shared" si="220"/>
        <v>0</v>
      </c>
      <c r="CB142" s="396">
        <f t="shared" si="221"/>
        <v>0</v>
      </c>
      <c r="CC142" s="395">
        <f t="shared" si="222"/>
        <v>0</v>
      </c>
      <c r="CD142" s="396">
        <f t="shared" si="223"/>
        <v>0</v>
      </c>
      <c r="CE142" s="395">
        <f t="shared" si="224"/>
        <v>0</v>
      </c>
      <c r="CF142" s="396">
        <f t="shared" si="225"/>
        <v>0</v>
      </c>
      <c r="CG142" s="395">
        <f t="shared" si="226"/>
        <v>0</v>
      </c>
      <c r="CH142" s="396">
        <f t="shared" si="227"/>
        <v>0</v>
      </c>
      <c r="CI142" s="395">
        <f t="shared" si="228"/>
        <v>0</v>
      </c>
      <c r="CJ142" s="396">
        <f t="shared" si="229"/>
        <v>4207.3537735849059</v>
      </c>
      <c r="CK142" s="395">
        <f t="shared" si="230"/>
        <v>4273.416666666667</v>
      </c>
      <c r="CL142" s="394">
        <f t="shared" si="231"/>
        <v>0</v>
      </c>
      <c r="CM142" s="395">
        <f t="shared" si="232"/>
        <v>0</v>
      </c>
      <c r="CN142" s="396">
        <f t="shared" si="233"/>
        <v>0</v>
      </c>
      <c r="CO142" s="395">
        <f t="shared" si="234"/>
        <v>0</v>
      </c>
      <c r="CP142" s="396">
        <f t="shared" si="235"/>
        <v>0</v>
      </c>
      <c r="CQ142" s="395">
        <f t="shared" si="236"/>
        <v>0</v>
      </c>
      <c r="CR142" s="396">
        <f t="shared" si="237"/>
        <v>0</v>
      </c>
      <c r="CS142" s="395">
        <f t="shared" si="238"/>
        <v>0</v>
      </c>
      <c r="CT142" s="396">
        <f t="shared" si="239"/>
        <v>0</v>
      </c>
      <c r="CU142" s="395">
        <f t="shared" si="240"/>
        <v>0</v>
      </c>
      <c r="CV142" s="396">
        <f t="shared" si="241"/>
        <v>37866.183962264156</v>
      </c>
      <c r="CW142" s="395">
        <f t="shared" si="242"/>
        <v>38460.75</v>
      </c>
      <c r="CX142" s="396">
        <f t="shared" si="243"/>
        <v>37866.183962264156</v>
      </c>
      <c r="CY142" s="395">
        <f t="shared" si="244"/>
        <v>38460.75</v>
      </c>
      <c r="CZ142" s="394">
        <f t="shared" si="245"/>
        <v>0</v>
      </c>
      <c r="DA142" s="395">
        <f t="shared" si="246"/>
        <v>0</v>
      </c>
      <c r="DB142" s="396">
        <f t="shared" si="247"/>
        <v>0</v>
      </c>
      <c r="DC142" s="395">
        <f t="shared" si="248"/>
        <v>0</v>
      </c>
      <c r="DD142" s="396">
        <f t="shared" si="249"/>
        <v>0</v>
      </c>
      <c r="DE142" s="395">
        <f t="shared" si="250"/>
        <v>0</v>
      </c>
      <c r="DF142" s="396">
        <f t="shared" si="251"/>
        <v>0</v>
      </c>
      <c r="DG142" s="395">
        <f t="shared" si="252"/>
        <v>0</v>
      </c>
      <c r="DH142" s="396">
        <f t="shared" si="253"/>
        <v>0</v>
      </c>
      <c r="DI142" s="395">
        <f t="shared" si="254"/>
        <v>0</v>
      </c>
      <c r="DJ142" s="396">
        <f t="shared" si="255"/>
        <v>53</v>
      </c>
      <c r="DK142" s="395">
        <f t="shared" si="256"/>
        <v>55</v>
      </c>
      <c r="DL142" s="396">
        <f t="shared" si="257"/>
        <v>53</v>
      </c>
      <c r="DM142" s="395">
        <f t="shared" si="258"/>
        <v>55</v>
      </c>
      <c r="DN142" s="394">
        <f t="shared" si="259"/>
        <v>0</v>
      </c>
      <c r="DO142" s="395">
        <f t="shared" si="260"/>
        <v>0</v>
      </c>
      <c r="DP142" s="396">
        <f t="shared" si="261"/>
        <v>0</v>
      </c>
      <c r="DQ142" s="395">
        <f t="shared" si="262"/>
        <v>0</v>
      </c>
      <c r="DR142" s="396">
        <f t="shared" si="263"/>
        <v>0</v>
      </c>
      <c r="DS142" s="395">
        <f t="shared" si="264"/>
        <v>0</v>
      </c>
      <c r="DT142" s="396">
        <f t="shared" si="265"/>
        <v>0</v>
      </c>
      <c r="DU142" s="395">
        <f t="shared" si="266"/>
        <v>0</v>
      </c>
      <c r="DV142" s="396">
        <f t="shared" si="267"/>
        <v>0</v>
      </c>
      <c r="DW142" s="395">
        <f t="shared" si="268"/>
        <v>0</v>
      </c>
      <c r="DX142" s="396">
        <f t="shared" si="269"/>
        <v>2006907.7500000002</v>
      </c>
      <c r="DY142" s="395">
        <f t="shared" si="270"/>
        <v>2115341.25</v>
      </c>
      <c r="DZ142" s="396">
        <f t="shared" si="271"/>
        <v>2006907.7500000002</v>
      </c>
      <c r="EA142" s="395">
        <f t="shared" si="272"/>
        <v>2115341.25</v>
      </c>
    </row>
    <row r="143" spans="1:131" ht="15">
      <c r="A143" s="485" t="s">
        <v>32</v>
      </c>
      <c r="B143" s="481" t="s">
        <v>656</v>
      </c>
      <c r="C143" s="477"/>
      <c r="D143" s="478">
        <v>368911</v>
      </c>
      <c r="E143" s="479">
        <v>12</v>
      </c>
      <c r="F143" s="393"/>
      <c r="G143" s="402"/>
      <c r="H143" s="393"/>
      <c r="I143" s="402"/>
      <c r="J143" s="393"/>
      <c r="K143" s="402"/>
      <c r="L143" s="393"/>
      <c r="M143" s="402"/>
      <c r="N143" s="393"/>
      <c r="O143" s="402"/>
      <c r="P143" s="393"/>
      <c r="Q143" s="402"/>
      <c r="R143" s="393"/>
      <c r="S143" s="402"/>
      <c r="T143" s="393"/>
      <c r="U143" s="402"/>
      <c r="V143" s="393"/>
      <c r="W143" s="402"/>
      <c r="X143" s="393"/>
      <c r="Y143" s="402"/>
      <c r="Z143" s="393"/>
      <c r="AA143" s="402"/>
      <c r="AB143" s="393"/>
      <c r="AC143" s="402"/>
      <c r="AD143" s="393"/>
      <c r="AE143" s="402"/>
      <c r="AF143" s="393"/>
      <c r="AG143" s="402"/>
      <c r="AH143" s="393"/>
      <c r="AI143" s="402"/>
      <c r="AJ143" s="393"/>
      <c r="AK143" s="402"/>
      <c r="AL143" s="393"/>
      <c r="AM143" s="402"/>
      <c r="AN143" s="393"/>
      <c r="AO143" s="402"/>
      <c r="AP143" s="393"/>
      <c r="AQ143" s="402"/>
      <c r="AR143" s="393"/>
      <c r="AS143" s="402"/>
      <c r="AT143" s="393"/>
      <c r="AU143"/>
      <c r="AV143" s="393"/>
      <c r="AW143"/>
      <c r="AX143" s="393">
        <v>9</v>
      </c>
      <c r="AY143"/>
      <c r="AZ143" s="393">
        <v>62</v>
      </c>
      <c r="BA143">
        <v>67</v>
      </c>
      <c r="BB143" s="404"/>
      <c r="BC143" s="402"/>
      <c r="BD143" s="393"/>
      <c r="BE143" s="402"/>
      <c r="BF143" s="393"/>
      <c r="BG143" s="402"/>
      <c r="BH143" s="393"/>
      <c r="BI143" s="402"/>
      <c r="BJ143" s="393"/>
      <c r="BK143" s="402"/>
      <c r="BL143" s="393">
        <v>3727182</v>
      </c>
      <c r="BM143" s="480">
        <v>3578310</v>
      </c>
      <c r="BN143" s="394">
        <f t="shared" si="207"/>
        <v>0</v>
      </c>
      <c r="BO143" s="395">
        <f t="shared" si="208"/>
        <v>0</v>
      </c>
      <c r="BP143" s="396">
        <f t="shared" si="209"/>
        <v>0</v>
      </c>
      <c r="BQ143" s="395">
        <f t="shared" si="210"/>
        <v>0</v>
      </c>
      <c r="BR143" s="396">
        <f t="shared" si="211"/>
        <v>0</v>
      </c>
      <c r="BS143" s="395">
        <f t="shared" si="212"/>
        <v>0</v>
      </c>
      <c r="BT143" s="396">
        <f t="shared" si="213"/>
        <v>0</v>
      </c>
      <c r="BU143" s="395">
        <f t="shared" si="214"/>
        <v>0</v>
      </c>
      <c r="BV143" s="396">
        <f t="shared" si="215"/>
        <v>0</v>
      </c>
      <c r="BW143" s="395">
        <f t="shared" si="216"/>
        <v>0</v>
      </c>
      <c r="BX143" s="396">
        <f t="shared" si="217"/>
        <v>843</v>
      </c>
      <c r="BY143" s="395">
        <f t="shared" si="218"/>
        <v>804</v>
      </c>
      <c r="BZ143" s="394">
        <f t="shared" si="219"/>
        <v>0</v>
      </c>
      <c r="CA143" s="395">
        <f t="shared" si="220"/>
        <v>0</v>
      </c>
      <c r="CB143" s="396">
        <f t="shared" si="221"/>
        <v>0</v>
      </c>
      <c r="CC143" s="395">
        <f t="shared" si="222"/>
        <v>0</v>
      </c>
      <c r="CD143" s="396">
        <f t="shared" si="223"/>
        <v>0</v>
      </c>
      <c r="CE143" s="395">
        <f t="shared" si="224"/>
        <v>0</v>
      </c>
      <c r="CF143" s="396">
        <f t="shared" si="225"/>
        <v>0</v>
      </c>
      <c r="CG143" s="395">
        <f t="shared" si="226"/>
        <v>0</v>
      </c>
      <c r="CH143" s="396">
        <f t="shared" si="227"/>
        <v>0</v>
      </c>
      <c r="CI143" s="395">
        <f t="shared" si="228"/>
        <v>0</v>
      </c>
      <c r="CJ143" s="396">
        <f t="shared" si="229"/>
        <v>4421.3309608540922</v>
      </c>
      <c r="CK143" s="395">
        <f t="shared" si="230"/>
        <v>4450.6343283582091</v>
      </c>
      <c r="CL143" s="394">
        <f t="shared" si="231"/>
        <v>0</v>
      </c>
      <c r="CM143" s="395">
        <f t="shared" si="232"/>
        <v>0</v>
      </c>
      <c r="CN143" s="396">
        <f t="shared" si="233"/>
        <v>0</v>
      </c>
      <c r="CO143" s="395">
        <f t="shared" si="234"/>
        <v>0</v>
      </c>
      <c r="CP143" s="396">
        <f t="shared" si="235"/>
        <v>0</v>
      </c>
      <c r="CQ143" s="395">
        <f t="shared" si="236"/>
        <v>0</v>
      </c>
      <c r="CR143" s="396">
        <f t="shared" si="237"/>
        <v>0</v>
      </c>
      <c r="CS143" s="395">
        <f t="shared" si="238"/>
        <v>0</v>
      </c>
      <c r="CT143" s="396">
        <f t="shared" si="239"/>
        <v>0</v>
      </c>
      <c r="CU143" s="395">
        <f t="shared" si="240"/>
        <v>0</v>
      </c>
      <c r="CV143" s="396">
        <f t="shared" si="241"/>
        <v>39791.978647686832</v>
      </c>
      <c r="CW143" s="395">
        <f t="shared" si="242"/>
        <v>40055.708955223883</v>
      </c>
      <c r="CX143" s="396">
        <f t="shared" si="243"/>
        <v>39791.978647686832</v>
      </c>
      <c r="CY143" s="395">
        <f t="shared" si="244"/>
        <v>40055.708955223883</v>
      </c>
      <c r="CZ143" s="394">
        <f t="shared" si="245"/>
        <v>0</v>
      </c>
      <c r="DA143" s="395">
        <f t="shared" si="246"/>
        <v>0</v>
      </c>
      <c r="DB143" s="396">
        <f t="shared" si="247"/>
        <v>0</v>
      </c>
      <c r="DC143" s="395">
        <f t="shared" si="248"/>
        <v>0</v>
      </c>
      <c r="DD143" s="396">
        <f t="shared" si="249"/>
        <v>0</v>
      </c>
      <c r="DE143" s="395">
        <f t="shared" si="250"/>
        <v>0</v>
      </c>
      <c r="DF143" s="396">
        <f t="shared" si="251"/>
        <v>0</v>
      </c>
      <c r="DG143" s="395">
        <f t="shared" si="252"/>
        <v>0</v>
      </c>
      <c r="DH143" s="396">
        <f t="shared" si="253"/>
        <v>0</v>
      </c>
      <c r="DI143" s="395">
        <f t="shared" si="254"/>
        <v>0</v>
      </c>
      <c r="DJ143" s="396">
        <f t="shared" si="255"/>
        <v>71</v>
      </c>
      <c r="DK143" s="395">
        <f t="shared" si="256"/>
        <v>67</v>
      </c>
      <c r="DL143" s="396">
        <f t="shared" si="257"/>
        <v>71</v>
      </c>
      <c r="DM143" s="395">
        <f t="shared" si="258"/>
        <v>67</v>
      </c>
      <c r="DN143" s="394">
        <f t="shared" si="259"/>
        <v>0</v>
      </c>
      <c r="DO143" s="395">
        <f t="shared" si="260"/>
        <v>0</v>
      </c>
      <c r="DP143" s="396">
        <f t="shared" si="261"/>
        <v>0</v>
      </c>
      <c r="DQ143" s="395">
        <f t="shared" si="262"/>
        <v>0</v>
      </c>
      <c r="DR143" s="396">
        <f t="shared" si="263"/>
        <v>0</v>
      </c>
      <c r="DS143" s="395">
        <f t="shared" si="264"/>
        <v>0</v>
      </c>
      <c r="DT143" s="396">
        <f t="shared" si="265"/>
        <v>0</v>
      </c>
      <c r="DU143" s="395">
        <f t="shared" si="266"/>
        <v>0</v>
      </c>
      <c r="DV143" s="396">
        <f t="shared" si="267"/>
        <v>0</v>
      </c>
      <c r="DW143" s="395">
        <f t="shared" si="268"/>
        <v>0</v>
      </c>
      <c r="DX143" s="396">
        <f t="shared" si="269"/>
        <v>2825230.4839857649</v>
      </c>
      <c r="DY143" s="395">
        <f t="shared" si="270"/>
        <v>2683732.5</v>
      </c>
      <c r="DZ143" s="396">
        <f t="shared" si="271"/>
        <v>2825230.4839857649</v>
      </c>
      <c r="EA143" s="395">
        <f t="shared" si="272"/>
        <v>2683732.5</v>
      </c>
    </row>
    <row r="144" spans="1:131" ht="15">
      <c r="A144" s="485" t="s">
        <v>32</v>
      </c>
      <c r="B144" s="486" t="s">
        <v>657</v>
      </c>
      <c r="C144" s="477"/>
      <c r="D144" s="478">
        <v>139986</v>
      </c>
      <c r="E144" s="487">
        <v>12</v>
      </c>
      <c r="F144" s="393"/>
      <c r="G144" s="402"/>
      <c r="H144" s="393"/>
      <c r="I144" s="402"/>
      <c r="J144" s="393"/>
      <c r="K144" s="402"/>
      <c r="L144" s="393"/>
      <c r="M144" s="402"/>
      <c r="N144" s="393"/>
      <c r="O144" s="402"/>
      <c r="P144" s="393"/>
      <c r="Q144" s="402"/>
      <c r="R144" s="393"/>
      <c r="S144" s="402"/>
      <c r="T144" s="393"/>
      <c r="U144" s="402"/>
      <c r="V144" s="393"/>
      <c r="W144" s="402"/>
      <c r="X144" s="393"/>
      <c r="Y144" s="402"/>
      <c r="Z144" s="393"/>
      <c r="AA144" s="402"/>
      <c r="AB144" s="393"/>
      <c r="AC144" s="402"/>
      <c r="AD144" s="393"/>
      <c r="AE144" s="402"/>
      <c r="AF144" s="393"/>
      <c r="AG144" s="402"/>
      <c r="AH144" s="393"/>
      <c r="AI144" s="402"/>
      <c r="AJ144" s="393"/>
      <c r="AK144" s="402"/>
      <c r="AL144" s="393"/>
      <c r="AM144" s="402"/>
      <c r="AN144" s="393"/>
      <c r="AO144" s="402"/>
      <c r="AP144" s="393"/>
      <c r="AQ144" s="402"/>
      <c r="AR144" s="393"/>
      <c r="AS144" s="402"/>
      <c r="AT144" s="393"/>
      <c r="AU144"/>
      <c r="AV144" s="393"/>
      <c r="AW144"/>
      <c r="AX144" s="393"/>
      <c r="AY144"/>
      <c r="AZ144" s="393">
        <v>107</v>
      </c>
      <c r="BA144">
        <v>115</v>
      </c>
      <c r="BB144" s="404"/>
      <c r="BC144" s="402"/>
      <c r="BD144" s="393"/>
      <c r="BE144" s="402"/>
      <c r="BF144" s="393"/>
      <c r="BG144" s="402"/>
      <c r="BH144" s="393"/>
      <c r="BI144" s="402"/>
      <c r="BJ144" s="393"/>
      <c r="BK144" s="402"/>
      <c r="BL144" s="393">
        <v>5847655</v>
      </c>
      <c r="BM144" s="480">
        <v>6185388</v>
      </c>
      <c r="BN144" s="394">
        <f t="shared" si="207"/>
        <v>0</v>
      </c>
      <c r="BO144" s="395">
        <f t="shared" si="208"/>
        <v>0</v>
      </c>
      <c r="BP144" s="396">
        <f t="shared" si="209"/>
        <v>0</v>
      </c>
      <c r="BQ144" s="395">
        <f t="shared" si="210"/>
        <v>0</v>
      </c>
      <c r="BR144" s="396">
        <f t="shared" si="211"/>
        <v>0</v>
      </c>
      <c r="BS144" s="395">
        <f t="shared" si="212"/>
        <v>0</v>
      </c>
      <c r="BT144" s="396">
        <f t="shared" si="213"/>
        <v>0</v>
      </c>
      <c r="BU144" s="395">
        <f t="shared" si="214"/>
        <v>0</v>
      </c>
      <c r="BV144" s="396">
        <f t="shared" si="215"/>
        <v>0</v>
      </c>
      <c r="BW144" s="395">
        <f t="shared" si="216"/>
        <v>0</v>
      </c>
      <c r="BX144" s="396">
        <f t="shared" si="217"/>
        <v>1284</v>
      </c>
      <c r="BY144" s="395">
        <f t="shared" si="218"/>
        <v>1380</v>
      </c>
      <c r="BZ144" s="394">
        <f t="shared" si="219"/>
        <v>0</v>
      </c>
      <c r="CA144" s="395">
        <f t="shared" si="220"/>
        <v>0</v>
      </c>
      <c r="CB144" s="396">
        <f t="shared" si="221"/>
        <v>0</v>
      </c>
      <c r="CC144" s="395">
        <f t="shared" si="222"/>
        <v>0</v>
      </c>
      <c r="CD144" s="396">
        <f t="shared" si="223"/>
        <v>0</v>
      </c>
      <c r="CE144" s="395">
        <f t="shared" si="224"/>
        <v>0</v>
      </c>
      <c r="CF144" s="396">
        <f t="shared" si="225"/>
        <v>0</v>
      </c>
      <c r="CG144" s="395">
        <f t="shared" si="226"/>
        <v>0</v>
      </c>
      <c r="CH144" s="396">
        <f t="shared" si="227"/>
        <v>0</v>
      </c>
      <c r="CI144" s="395">
        <f t="shared" si="228"/>
        <v>0</v>
      </c>
      <c r="CJ144" s="396">
        <f t="shared" si="229"/>
        <v>4554.2484423676015</v>
      </c>
      <c r="CK144" s="395">
        <f t="shared" si="230"/>
        <v>4482.1652173913044</v>
      </c>
      <c r="CL144" s="394">
        <f t="shared" si="231"/>
        <v>0</v>
      </c>
      <c r="CM144" s="395">
        <f t="shared" si="232"/>
        <v>0</v>
      </c>
      <c r="CN144" s="396">
        <f t="shared" si="233"/>
        <v>0</v>
      </c>
      <c r="CO144" s="395">
        <f t="shared" si="234"/>
        <v>0</v>
      </c>
      <c r="CP144" s="396">
        <f t="shared" si="235"/>
        <v>0</v>
      </c>
      <c r="CQ144" s="395">
        <f t="shared" si="236"/>
        <v>0</v>
      </c>
      <c r="CR144" s="396">
        <f t="shared" si="237"/>
        <v>0</v>
      </c>
      <c r="CS144" s="395">
        <f t="shared" si="238"/>
        <v>0</v>
      </c>
      <c r="CT144" s="396">
        <f t="shared" si="239"/>
        <v>0</v>
      </c>
      <c r="CU144" s="395">
        <f t="shared" si="240"/>
        <v>0</v>
      </c>
      <c r="CV144" s="396">
        <f t="shared" si="241"/>
        <v>40988.235981308411</v>
      </c>
      <c r="CW144" s="395">
        <f t="shared" si="242"/>
        <v>40339.486956521738</v>
      </c>
      <c r="CX144" s="396">
        <f t="shared" si="243"/>
        <v>40988.235981308411</v>
      </c>
      <c r="CY144" s="395">
        <f t="shared" si="244"/>
        <v>40339.486956521738</v>
      </c>
      <c r="CZ144" s="394">
        <f t="shared" si="245"/>
        <v>0</v>
      </c>
      <c r="DA144" s="395">
        <f t="shared" si="246"/>
        <v>0</v>
      </c>
      <c r="DB144" s="396">
        <f t="shared" si="247"/>
        <v>0</v>
      </c>
      <c r="DC144" s="395">
        <f t="shared" si="248"/>
        <v>0</v>
      </c>
      <c r="DD144" s="396">
        <f t="shared" si="249"/>
        <v>0</v>
      </c>
      <c r="DE144" s="395">
        <f t="shared" si="250"/>
        <v>0</v>
      </c>
      <c r="DF144" s="396">
        <f t="shared" si="251"/>
        <v>0</v>
      </c>
      <c r="DG144" s="395">
        <f t="shared" si="252"/>
        <v>0</v>
      </c>
      <c r="DH144" s="396">
        <f t="shared" si="253"/>
        <v>0</v>
      </c>
      <c r="DI144" s="395">
        <f t="shared" si="254"/>
        <v>0</v>
      </c>
      <c r="DJ144" s="396">
        <f t="shared" si="255"/>
        <v>107</v>
      </c>
      <c r="DK144" s="395">
        <f t="shared" si="256"/>
        <v>115</v>
      </c>
      <c r="DL144" s="396">
        <f t="shared" si="257"/>
        <v>107</v>
      </c>
      <c r="DM144" s="395">
        <f t="shared" si="258"/>
        <v>115</v>
      </c>
      <c r="DN144" s="394">
        <f t="shared" si="259"/>
        <v>0</v>
      </c>
      <c r="DO144" s="395">
        <f t="shared" si="260"/>
        <v>0</v>
      </c>
      <c r="DP144" s="396">
        <f t="shared" si="261"/>
        <v>0</v>
      </c>
      <c r="DQ144" s="395">
        <f t="shared" si="262"/>
        <v>0</v>
      </c>
      <c r="DR144" s="396">
        <f t="shared" si="263"/>
        <v>0</v>
      </c>
      <c r="DS144" s="395">
        <f t="shared" si="264"/>
        <v>0</v>
      </c>
      <c r="DT144" s="396">
        <f t="shared" si="265"/>
        <v>0</v>
      </c>
      <c r="DU144" s="395">
        <f t="shared" si="266"/>
        <v>0</v>
      </c>
      <c r="DV144" s="396">
        <f t="shared" si="267"/>
        <v>0</v>
      </c>
      <c r="DW144" s="395">
        <f t="shared" si="268"/>
        <v>0</v>
      </c>
      <c r="DX144" s="396">
        <f t="shared" si="269"/>
        <v>4385741.25</v>
      </c>
      <c r="DY144" s="395">
        <f t="shared" si="270"/>
        <v>4639041</v>
      </c>
      <c r="DZ144" s="396">
        <f t="shared" si="271"/>
        <v>4385741.25</v>
      </c>
      <c r="EA144" s="395">
        <f t="shared" si="272"/>
        <v>4639041</v>
      </c>
    </row>
    <row r="145" spans="1:131" ht="15">
      <c r="A145" s="485" t="s">
        <v>32</v>
      </c>
      <c r="B145" s="481" t="s">
        <v>658</v>
      </c>
      <c r="C145" s="477"/>
      <c r="D145" s="478">
        <v>141158</v>
      </c>
      <c r="E145" s="479">
        <v>12</v>
      </c>
      <c r="F145" s="393"/>
      <c r="G145" s="402"/>
      <c r="H145" s="393"/>
      <c r="I145" s="402"/>
      <c r="J145" s="393"/>
      <c r="K145" s="402"/>
      <c r="L145" s="393"/>
      <c r="M145" s="402"/>
      <c r="N145" s="393"/>
      <c r="O145" s="402"/>
      <c r="P145" s="393"/>
      <c r="Q145" s="402"/>
      <c r="R145" s="393"/>
      <c r="S145" s="402"/>
      <c r="T145" s="393"/>
      <c r="U145" s="402"/>
      <c r="V145" s="393"/>
      <c r="W145" s="402"/>
      <c r="X145" s="393"/>
      <c r="Y145" s="402"/>
      <c r="Z145" s="393"/>
      <c r="AA145" s="402"/>
      <c r="AB145" s="393"/>
      <c r="AC145" s="402"/>
      <c r="AD145" s="393"/>
      <c r="AE145" s="402"/>
      <c r="AF145" s="393"/>
      <c r="AG145" s="402"/>
      <c r="AH145" s="393"/>
      <c r="AI145" s="402"/>
      <c r="AJ145" s="393"/>
      <c r="AK145" s="402"/>
      <c r="AL145" s="393"/>
      <c r="AM145" s="402"/>
      <c r="AN145" s="393"/>
      <c r="AO145" s="402"/>
      <c r="AP145" s="393"/>
      <c r="AQ145" s="402"/>
      <c r="AR145" s="393"/>
      <c r="AS145" s="402"/>
      <c r="AT145" s="393"/>
      <c r="AU145"/>
      <c r="AV145" s="393">
        <v>1</v>
      </c>
      <c r="AW145">
        <v>1</v>
      </c>
      <c r="AX145" s="393"/>
      <c r="AY145"/>
      <c r="AZ145" s="393">
        <v>44</v>
      </c>
      <c r="BA145">
        <v>46</v>
      </c>
      <c r="BB145" s="404"/>
      <c r="BC145" s="402"/>
      <c r="BD145" s="393"/>
      <c r="BE145" s="402"/>
      <c r="BF145" s="393"/>
      <c r="BG145" s="402"/>
      <c r="BH145" s="393"/>
      <c r="BI145" s="402"/>
      <c r="BJ145" s="393"/>
      <c r="BK145" s="402"/>
      <c r="BL145" s="393">
        <v>2489131</v>
      </c>
      <c r="BM145" s="480">
        <v>2636051</v>
      </c>
      <c r="BN145" s="394">
        <f t="shared" si="207"/>
        <v>0</v>
      </c>
      <c r="BO145" s="395">
        <f t="shared" si="208"/>
        <v>0</v>
      </c>
      <c r="BP145" s="396">
        <f t="shared" si="209"/>
        <v>0</v>
      </c>
      <c r="BQ145" s="395">
        <f t="shared" si="210"/>
        <v>0</v>
      </c>
      <c r="BR145" s="396">
        <f t="shared" si="211"/>
        <v>0</v>
      </c>
      <c r="BS145" s="395">
        <f t="shared" si="212"/>
        <v>0</v>
      </c>
      <c r="BT145" s="396">
        <f t="shared" si="213"/>
        <v>0</v>
      </c>
      <c r="BU145" s="395">
        <f t="shared" si="214"/>
        <v>0</v>
      </c>
      <c r="BV145" s="396">
        <f t="shared" si="215"/>
        <v>0</v>
      </c>
      <c r="BW145" s="395">
        <f t="shared" si="216"/>
        <v>0</v>
      </c>
      <c r="BX145" s="396">
        <f t="shared" si="217"/>
        <v>538</v>
      </c>
      <c r="BY145" s="395">
        <f t="shared" si="218"/>
        <v>562</v>
      </c>
      <c r="BZ145" s="394">
        <f t="shared" si="219"/>
        <v>0</v>
      </c>
      <c r="CA145" s="395">
        <f t="shared" si="220"/>
        <v>0</v>
      </c>
      <c r="CB145" s="396">
        <f t="shared" si="221"/>
        <v>0</v>
      </c>
      <c r="CC145" s="395">
        <f t="shared" si="222"/>
        <v>0</v>
      </c>
      <c r="CD145" s="396">
        <f t="shared" si="223"/>
        <v>0</v>
      </c>
      <c r="CE145" s="395">
        <f t="shared" si="224"/>
        <v>0</v>
      </c>
      <c r="CF145" s="396">
        <f t="shared" si="225"/>
        <v>0</v>
      </c>
      <c r="CG145" s="395">
        <f t="shared" si="226"/>
        <v>0</v>
      </c>
      <c r="CH145" s="396">
        <f t="shared" si="227"/>
        <v>0</v>
      </c>
      <c r="CI145" s="395">
        <f t="shared" si="228"/>
        <v>0</v>
      </c>
      <c r="CJ145" s="396">
        <f t="shared" si="229"/>
        <v>4626.6375464684015</v>
      </c>
      <c r="CK145" s="395">
        <f t="shared" si="230"/>
        <v>4690.4822064056943</v>
      </c>
      <c r="CL145" s="394">
        <f t="shared" si="231"/>
        <v>0</v>
      </c>
      <c r="CM145" s="395">
        <f t="shared" si="232"/>
        <v>0</v>
      </c>
      <c r="CN145" s="396">
        <f t="shared" si="233"/>
        <v>0</v>
      </c>
      <c r="CO145" s="395">
        <f t="shared" si="234"/>
        <v>0</v>
      </c>
      <c r="CP145" s="396">
        <f t="shared" si="235"/>
        <v>0</v>
      </c>
      <c r="CQ145" s="395">
        <f t="shared" si="236"/>
        <v>0</v>
      </c>
      <c r="CR145" s="396">
        <f t="shared" si="237"/>
        <v>0</v>
      </c>
      <c r="CS145" s="395">
        <f t="shared" si="238"/>
        <v>0</v>
      </c>
      <c r="CT145" s="396">
        <f t="shared" si="239"/>
        <v>0</v>
      </c>
      <c r="CU145" s="395">
        <f t="shared" si="240"/>
        <v>0</v>
      </c>
      <c r="CV145" s="396">
        <f t="shared" si="241"/>
        <v>41639.737918215615</v>
      </c>
      <c r="CW145" s="395">
        <f t="shared" si="242"/>
        <v>42214.339857651248</v>
      </c>
      <c r="CX145" s="396">
        <f t="shared" si="243"/>
        <v>41639.737918215615</v>
      </c>
      <c r="CY145" s="395">
        <f t="shared" si="244"/>
        <v>42214.339857651248</v>
      </c>
      <c r="CZ145" s="394">
        <f t="shared" si="245"/>
        <v>0</v>
      </c>
      <c r="DA145" s="395">
        <f t="shared" si="246"/>
        <v>0</v>
      </c>
      <c r="DB145" s="396">
        <f t="shared" si="247"/>
        <v>0</v>
      </c>
      <c r="DC145" s="395">
        <f t="shared" si="248"/>
        <v>0</v>
      </c>
      <c r="DD145" s="396">
        <f t="shared" si="249"/>
        <v>0</v>
      </c>
      <c r="DE145" s="395">
        <f t="shared" si="250"/>
        <v>0</v>
      </c>
      <c r="DF145" s="396">
        <f t="shared" si="251"/>
        <v>0</v>
      </c>
      <c r="DG145" s="395">
        <f t="shared" si="252"/>
        <v>0</v>
      </c>
      <c r="DH145" s="396">
        <f t="shared" si="253"/>
        <v>0</v>
      </c>
      <c r="DI145" s="395">
        <f t="shared" si="254"/>
        <v>0</v>
      </c>
      <c r="DJ145" s="396">
        <f t="shared" si="255"/>
        <v>45</v>
      </c>
      <c r="DK145" s="395">
        <f t="shared" si="256"/>
        <v>47</v>
      </c>
      <c r="DL145" s="396">
        <f t="shared" si="257"/>
        <v>45</v>
      </c>
      <c r="DM145" s="395">
        <f t="shared" si="258"/>
        <v>47</v>
      </c>
      <c r="DN145" s="394">
        <f t="shared" si="259"/>
        <v>0</v>
      </c>
      <c r="DO145" s="395">
        <f t="shared" si="260"/>
        <v>0</v>
      </c>
      <c r="DP145" s="396">
        <f t="shared" si="261"/>
        <v>0</v>
      </c>
      <c r="DQ145" s="395">
        <f t="shared" si="262"/>
        <v>0</v>
      </c>
      <c r="DR145" s="396">
        <f t="shared" si="263"/>
        <v>0</v>
      </c>
      <c r="DS145" s="395">
        <f t="shared" si="264"/>
        <v>0</v>
      </c>
      <c r="DT145" s="396">
        <f t="shared" si="265"/>
        <v>0</v>
      </c>
      <c r="DU145" s="395">
        <f t="shared" si="266"/>
        <v>0</v>
      </c>
      <c r="DV145" s="396">
        <f t="shared" si="267"/>
        <v>0</v>
      </c>
      <c r="DW145" s="395">
        <f t="shared" si="268"/>
        <v>0</v>
      </c>
      <c r="DX145" s="396">
        <f t="shared" si="269"/>
        <v>1873788.2063197026</v>
      </c>
      <c r="DY145" s="395">
        <f t="shared" si="270"/>
        <v>1984073.9733096086</v>
      </c>
      <c r="DZ145" s="396">
        <f t="shared" si="271"/>
        <v>1873788.2063197026</v>
      </c>
      <c r="EA145" s="395">
        <f t="shared" si="272"/>
        <v>1984073.9733096086</v>
      </c>
    </row>
    <row r="146" spans="1:131" ht="15">
      <c r="A146" s="484" t="s">
        <v>32</v>
      </c>
      <c r="B146" s="481" t="s">
        <v>659</v>
      </c>
      <c r="C146" s="477"/>
      <c r="D146" s="478">
        <v>139278</v>
      </c>
      <c r="E146" s="479">
        <v>12</v>
      </c>
      <c r="F146" s="393"/>
      <c r="G146" s="402"/>
      <c r="H146" s="393"/>
      <c r="I146" s="402"/>
      <c r="J146" s="393"/>
      <c r="K146" s="402"/>
      <c r="L146" s="393"/>
      <c r="M146" s="402"/>
      <c r="N146" s="393"/>
      <c r="O146" s="402"/>
      <c r="P146" s="393"/>
      <c r="Q146" s="402"/>
      <c r="R146" s="393"/>
      <c r="S146" s="402"/>
      <c r="T146" s="393"/>
      <c r="U146" s="402"/>
      <c r="V146" s="393"/>
      <c r="W146" s="402"/>
      <c r="X146" s="393"/>
      <c r="Y146" s="402"/>
      <c r="Z146" s="393"/>
      <c r="AA146" s="402"/>
      <c r="AB146" s="393"/>
      <c r="AC146" s="402"/>
      <c r="AD146" s="393"/>
      <c r="AE146" s="402"/>
      <c r="AF146" s="393"/>
      <c r="AG146" s="402"/>
      <c r="AH146" s="393"/>
      <c r="AI146" s="402"/>
      <c r="AJ146" s="393"/>
      <c r="AK146" s="402"/>
      <c r="AL146" s="393"/>
      <c r="AM146" s="402"/>
      <c r="AN146" s="393"/>
      <c r="AO146" s="402"/>
      <c r="AP146" s="393"/>
      <c r="AQ146" s="402"/>
      <c r="AR146" s="393"/>
      <c r="AS146" s="402"/>
      <c r="AT146" s="393"/>
      <c r="AU146"/>
      <c r="AV146" s="393"/>
      <c r="AW146">
        <v>5</v>
      </c>
      <c r="AX146" s="393"/>
      <c r="AY146"/>
      <c r="AZ146" s="393">
        <v>136</v>
      </c>
      <c r="BA146">
        <v>134</v>
      </c>
      <c r="BB146" s="404"/>
      <c r="BC146" s="402"/>
      <c r="BD146" s="393"/>
      <c r="BE146" s="402"/>
      <c r="BF146" s="393"/>
      <c r="BG146" s="402"/>
      <c r="BH146" s="393"/>
      <c r="BI146" s="402"/>
      <c r="BJ146" s="393"/>
      <c r="BK146" s="402"/>
      <c r="BL146" s="393">
        <v>6760984</v>
      </c>
      <c r="BM146" s="480">
        <v>6832122</v>
      </c>
      <c r="BN146" s="394">
        <f t="shared" si="207"/>
        <v>0</v>
      </c>
      <c r="BO146" s="395">
        <f t="shared" si="208"/>
        <v>0</v>
      </c>
      <c r="BP146" s="396">
        <f t="shared" si="209"/>
        <v>0</v>
      </c>
      <c r="BQ146" s="395">
        <f t="shared" si="210"/>
        <v>0</v>
      </c>
      <c r="BR146" s="396">
        <f t="shared" si="211"/>
        <v>0</v>
      </c>
      <c r="BS146" s="395">
        <f t="shared" si="212"/>
        <v>0</v>
      </c>
      <c r="BT146" s="396">
        <f t="shared" si="213"/>
        <v>0</v>
      </c>
      <c r="BU146" s="395">
        <f t="shared" si="214"/>
        <v>0</v>
      </c>
      <c r="BV146" s="396">
        <f t="shared" si="215"/>
        <v>0</v>
      </c>
      <c r="BW146" s="395">
        <f t="shared" si="216"/>
        <v>0</v>
      </c>
      <c r="BX146" s="396">
        <f t="shared" si="217"/>
        <v>1632</v>
      </c>
      <c r="BY146" s="395">
        <f t="shared" si="218"/>
        <v>1658</v>
      </c>
      <c r="BZ146" s="394">
        <f t="shared" si="219"/>
        <v>0</v>
      </c>
      <c r="CA146" s="395">
        <f t="shared" si="220"/>
        <v>0</v>
      </c>
      <c r="CB146" s="396">
        <f t="shared" si="221"/>
        <v>0</v>
      </c>
      <c r="CC146" s="395">
        <f t="shared" si="222"/>
        <v>0</v>
      </c>
      <c r="CD146" s="396">
        <f t="shared" si="223"/>
        <v>0</v>
      </c>
      <c r="CE146" s="395">
        <f t="shared" si="224"/>
        <v>0</v>
      </c>
      <c r="CF146" s="396">
        <f t="shared" si="225"/>
        <v>0</v>
      </c>
      <c r="CG146" s="395">
        <f t="shared" si="226"/>
        <v>0</v>
      </c>
      <c r="CH146" s="396">
        <f t="shared" si="227"/>
        <v>0</v>
      </c>
      <c r="CI146" s="395">
        <f t="shared" si="228"/>
        <v>0</v>
      </c>
      <c r="CJ146" s="396">
        <f t="shared" si="229"/>
        <v>4142.7598039215691</v>
      </c>
      <c r="CK146" s="395">
        <f t="shared" si="230"/>
        <v>4120.7008443908326</v>
      </c>
      <c r="CL146" s="394">
        <f t="shared" si="231"/>
        <v>0</v>
      </c>
      <c r="CM146" s="395">
        <f t="shared" si="232"/>
        <v>0</v>
      </c>
      <c r="CN146" s="396">
        <f t="shared" si="233"/>
        <v>0</v>
      </c>
      <c r="CO146" s="395">
        <f t="shared" si="234"/>
        <v>0</v>
      </c>
      <c r="CP146" s="396">
        <f t="shared" si="235"/>
        <v>0</v>
      </c>
      <c r="CQ146" s="395">
        <f t="shared" si="236"/>
        <v>0</v>
      </c>
      <c r="CR146" s="396">
        <f t="shared" si="237"/>
        <v>0</v>
      </c>
      <c r="CS146" s="395">
        <f t="shared" si="238"/>
        <v>0</v>
      </c>
      <c r="CT146" s="396">
        <f t="shared" si="239"/>
        <v>0</v>
      </c>
      <c r="CU146" s="395">
        <f t="shared" si="240"/>
        <v>0</v>
      </c>
      <c r="CV146" s="396">
        <f t="shared" si="241"/>
        <v>37284.838235294119</v>
      </c>
      <c r="CW146" s="395">
        <f t="shared" si="242"/>
        <v>37086.307599517495</v>
      </c>
      <c r="CX146" s="396">
        <f t="shared" si="243"/>
        <v>37284.838235294119</v>
      </c>
      <c r="CY146" s="395">
        <f t="shared" si="244"/>
        <v>37086.307599517495</v>
      </c>
      <c r="CZ146" s="394">
        <f t="shared" si="245"/>
        <v>0</v>
      </c>
      <c r="DA146" s="395">
        <f t="shared" si="246"/>
        <v>0</v>
      </c>
      <c r="DB146" s="396">
        <f t="shared" si="247"/>
        <v>0</v>
      </c>
      <c r="DC146" s="395">
        <f t="shared" si="248"/>
        <v>0</v>
      </c>
      <c r="DD146" s="396">
        <f t="shared" si="249"/>
        <v>0</v>
      </c>
      <c r="DE146" s="395">
        <f t="shared" si="250"/>
        <v>0</v>
      </c>
      <c r="DF146" s="396">
        <f t="shared" si="251"/>
        <v>0</v>
      </c>
      <c r="DG146" s="395">
        <f t="shared" si="252"/>
        <v>0</v>
      </c>
      <c r="DH146" s="396">
        <f t="shared" si="253"/>
        <v>0</v>
      </c>
      <c r="DI146" s="395">
        <f t="shared" si="254"/>
        <v>0</v>
      </c>
      <c r="DJ146" s="396">
        <f t="shared" si="255"/>
        <v>136</v>
      </c>
      <c r="DK146" s="395">
        <f t="shared" si="256"/>
        <v>139</v>
      </c>
      <c r="DL146" s="396">
        <f t="shared" si="257"/>
        <v>136</v>
      </c>
      <c r="DM146" s="395">
        <f t="shared" si="258"/>
        <v>139</v>
      </c>
      <c r="DN146" s="394">
        <f t="shared" si="259"/>
        <v>0</v>
      </c>
      <c r="DO146" s="395">
        <f t="shared" si="260"/>
        <v>0</v>
      </c>
      <c r="DP146" s="396">
        <f t="shared" si="261"/>
        <v>0</v>
      </c>
      <c r="DQ146" s="395">
        <f t="shared" si="262"/>
        <v>0</v>
      </c>
      <c r="DR146" s="396">
        <f t="shared" si="263"/>
        <v>0</v>
      </c>
      <c r="DS146" s="395">
        <f t="shared" si="264"/>
        <v>0</v>
      </c>
      <c r="DT146" s="396">
        <f t="shared" si="265"/>
        <v>0</v>
      </c>
      <c r="DU146" s="395">
        <f t="shared" si="266"/>
        <v>0</v>
      </c>
      <c r="DV146" s="396">
        <f t="shared" si="267"/>
        <v>0</v>
      </c>
      <c r="DW146" s="395">
        <f t="shared" si="268"/>
        <v>0</v>
      </c>
      <c r="DX146" s="396">
        <f t="shared" si="269"/>
        <v>5070738</v>
      </c>
      <c r="DY146" s="395">
        <f t="shared" si="270"/>
        <v>5154996.756332932</v>
      </c>
      <c r="DZ146" s="396">
        <f t="shared" si="271"/>
        <v>5070738</v>
      </c>
      <c r="EA146" s="395">
        <f t="shared" si="272"/>
        <v>5154996.756332932</v>
      </c>
    </row>
    <row r="147" spans="1:131" ht="15">
      <c r="A147" s="485" t="s">
        <v>32</v>
      </c>
      <c r="B147" s="486" t="s">
        <v>660</v>
      </c>
      <c r="C147" s="477"/>
      <c r="D147" s="478">
        <v>141255</v>
      </c>
      <c r="E147" s="487">
        <v>12</v>
      </c>
      <c r="F147" s="393"/>
      <c r="G147" s="402"/>
      <c r="H147" s="393"/>
      <c r="I147" s="402"/>
      <c r="J147" s="393"/>
      <c r="K147" s="402"/>
      <c r="L147" s="393"/>
      <c r="M147" s="402"/>
      <c r="N147" s="393"/>
      <c r="O147" s="402"/>
      <c r="P147" s="393"/>
      <c r="Q147" s="402"/>
      <c r="R147" s="393"/>
      <c r="S147" s="402"/>
      <c r="T147" s="393"/>
      <c r="U147" s="402"/>
      <c r="V147" s="393"/>
      <c r="W147" s="402"/>
      <c r="X147" s="393"/>
      <c r="Y147" s="402"/>
      <c r="Z147" s="393"/>
      <c r="AA147" s="402"/>
      <c r="AB147" s="393"/>
      <c r="AC147" s="402"/>
      <c r="AD147" s="393"/>
      <c r="AE147" s="402"/>
      <c r="AF147" s="393"/>
      <c r="AG147" s="402"/>
      <c r="AH147" s="393"/>
      <c r="AI147" s="402"/>
      <c r="AJ147" s="393"/>
      <c r="AK147" s="402"/>
      <c r="AL147" s="393"/>
      <c r="AM147" s="402"/>
      <c r="AN147" s="393"/>
      <c r="AO147" s="402"/>
      <c r="AP147" s="393"/>
      <c r="AQ147" s="402"/>
      <c r="AR147" s="393"/>
      <c r="AS147" s="402"/>
      <c r="AT147" s="393"/>
      <c r="AU147"/>
      <c r="AV147" s="393"/>
      <c r="AW147">
        <v>5</v>
      </c>
      <c r="AX147" s="393">
        <v>6</v>
      </c>
      <c r="AY147">
        <v>6</v>
      </c>
      <c r="AZ147" s="393">
        <v>106</v>
      </c>
      <c r="BA147">
        <v>106</v>
      </c>
      <c r="BB147" s="404"/>
      <c r="BC147" s="402"/>
      <c r="BD147" s="393"/>
      <c r="BE147" s="402"/>
      <c r="BF147" s="393"/>
      <c r="BG147" s="402"/>
      <c r="BH147" s="393"/>
      <c r="BI147" s="402"/>
      <c r="BJ147" s="393"/>
      <c r="BK147" s="402"/>
      <c r="BL147" s="393">
        <v>6092408</v>
      </c>
      <c r="BM147" s="480">
        <v>5526738</v>
      </c>
      <c r="BN147" s="394">
        <f t="shared" si="207"/>
        <v>0</v>
      </c>
      <c r="BO147" s="395">
        <f t="shared" si="208"/>
        <v>0</v>
      </c>
      <c r="BP147" s="396">
        <f t="shared" si="209"/>
        <v>0</v>
      </c>
      <c r="BQ147" s="395">
        <f t="shared" si="210"/>
        <v>0</v>
      </c>
      <c r="BR147" s="396">
        <f t="shared" si="211"/>
        <v>0</v>
      </c>
      <c r="BS147" s="395">
        <f t="shared" si="212"/>
        <v>0</v>
      </c>
      <c r="BT147" s="396">
        <f t="shared" si="213"/>
        <v>0</v>
      </c>
      <c r="BU147" s="395">
        <f t="shared" si="214"/>
        <v>0</v>
      </c>
      <c r="BV147" s="396">
        <f t="shared" si="215"/>
        <v>0</v>
      </c>
      <c r="BW147" s="395">
        <f t="shared" si="216"/>
        <v>0</v>
      </c>
      <c r="BX147" s="396">
        <f t="shared" si="217"/>
        <v>1338</v>
      </c>
      <c r="BY147" s="395">
        <f t="shared" si="218"/>
        <v>1388</v>
      </c>
      <c r="BZ147" s="394">
        <f t="shared" si="219"/>
        <v>0</v>
      </c>
      <c r="CA147" s="395">
        <f t="shared" si="220"/>
        <v>0</v>
      </c>
      <c r="CB147" s="396">
        <f t="shared" si="221"/>
        <v>0</v>
      </c>
      <c r="CC147" s="395">
        <f t="shared" si="222"/>
        <v>0</v>
      </c>
      <c r="CD147" s="396">
        <f t="shared" si="223"/>
        <v>0</v>
      </c>
      <c r="CE147" s="395">
        <f t="shared" si="224"/>
        <v>0</v>
      </c>
      <c r="CF147" s="396">
        <f t="shared" si="225"/>
        <v>0</v>
      </c>
      <c r="CG147" s="395">
        <f t="shared" si="226"/>
        <v>0</v>
      </c>
      <c r="CH147" s="396">
        <f t="shared" si="227"/>
        <v>0</v>
      </c>
      <c r="CI147" s="395">
        <f t="shared" si="228"/>
        <v>0</v>
      </c>
      <c r="CJ147" s="396">
        <f t="shared" si="229"/>
        <v>4553.3692077727956</v>
      </c>
      <c r="CK147" s="395">
        <f t="shared" si="230"/>
        <v>3981.7997118155617</v>
      </c>
      <c r="CL147" s="394">
        <f t="shared" si="231"/>
        <v>0</v>
      </c>
      <c r="CM147" s="395">
        <f t="shared" si="232"/>
        <v>0</v>
      </c>
      <c r="CN147" s="396">
        <f t="shared" si="233"/>
        <v>0</v>
      </c>
      <c r="CO147" s="395">
        <f t="shared" si="234"/>
        <v>0</v>
      </c>
      <c r="CP147" s="396">
        <f t="shared" si="235"/>
        <v>0</v>
      </c>
      <c r="CQ147" s="395">
        <f t="shared" si="236"/>
        <v>0</v>
      </c>
      <c r="CR147" s="396">
        <f t="shared" si="237"/>
        <v>0</v>
      </c>
      <c r="CS147" s="395">
        <f t="shared" si="238"/>
        <v>0</v>
      </c>
      <c r="CT147" s="396">
        <f t="shared" si="239"/>
        <v>0</v>
      </c>
      <c r="CU147" s="395">
        <f t="shared" si="240"/>
        <v>0</v>
      </c>
      <c r="CV147" s="396">
        <f t="shared" si="241"/>
        <v>40980.322869955162</v>
      </c>
      <c r="CW147" s="395">
        <f t="shared" si="242"/>
        <v>35836.197406340056</v>
      </c>
      <c r="CX147" s="396">
        <f t="shared" si="243"/>
        <v>40980.322869955162</v>
      </c>
      <c r="CY147" s="395">
        <f t="shared" si="244"/>
        <v>35836.197406340056</v>
      </c>
      <c r="CZ147" s="394">
        <f t="shared" si="245"/>
        <v>0</v>
      </c>
      <c r="DA147" s="395">
        <f t="shared" si="246"/>
        <v>0</v>
      </c>
      <c r="DB147" s="396">
        <f t="shared" si="247"/>
        <v>0</v>
      </c>
      <c r="DC147" s="395">
        <f t="shared" si="248"/>
        <v>0</v>
      </c>
      <c r="DD147" s="396">
        <f t="shared" si="249"/>
        <v>0</v>
      </c>
      <c r="DE147" s="395">
        <f t="shared" si="250"/>
        <v>0</v>
      </c>
      <c r="DF147" s="396">
        <f t="shared" si="251"/>
        <v>0</v>
      </c>
      <c r="DG147" s="395">
        <f t="shared" si="252"/>
        <v>0</v>
      </c>
      <c r="DH147" s="396">
        <f t="shared" si="253"/>
        <v>0</v>
      </c>
      <c r="DI147" s="395">
        <f t="shared" si="254"/>
        <v>0</v>
      </c>
      <c r="DJ147" s="396">
        <f t="shared" si="255"/>
        <v>112</v>
      </c>
      <c r="DK147" s="395">
        <f t="shared" si="256"/>
        <v>117</v>
      </c>
      <c r="DL147" s="396">
        <f t="shared" si="257"/>
        <v>112</v>
      </c>
      <c r="DM147" s="395">
        <f t="shared" si="258"/>
        <v>117</v>
      </c>
      <c r="DN147" s="394">
        <f t="shared" si="259"/>
        <v>0</v>
      </c>
      <c r="DO147" s="395">
        <f t="shared" si="260"/>
        <v>0</v>
      </c>
      <c r="DP147" s="396">
        <f t="shared" si="261"/>
        <v>0</v>
      </c>
      <c r="DQ147" s="395">
        <f t="shared" si="262"/>
        <v>0</v>
      </c>
      <c r="DR147" s="396">
        <f t="shared" si="263"/>
        <v>0</v>
      </c>
      <c r="DS147" s="395">
        <f t="shared" si="264"/>
        <v>0</v>
      </c>
      <c r="DT147" s="396">
        <f t="shared" si="265"/>
        <v>0</v>
      </c>
      <c r="DU147" s="395">
        <f t="shared" si="266"/>
        <v>0</v>
      </c>
      <c r="DV147" s="396">
        <f t="shared" si="267"/>
        <v>0</v>
      </c>
      <c r="DW147" s="395">
        <f t="shared" si="268"/>
        <v>0</v>
      </c>
      <c r="DX147" s="396">
        <f t="shared" si="269"/>
        <v>4589796.1614349782</v>
      </c>
      <c r="DY147" s="395">
        <f t="shared" si="270"/>
        <v>4192835.0965417866</v>
      </c>
      <c r="DZ147" s="396">
        <f t="shared" si="271"/>
        <v>4589796.1614349782</v>
      </c>
      <c r="EA147" s="395">
        <f t="shared" si="272"/>
        <v>4192835.0965417866</v>
      </c>
    </row>
    <row r="148" spans="1:131">
      <c r="A148" s="536" t="s">
        <v>31</v>
      </c>
      <c r="B148" s="537" t="s">
        <v>762</v>
      </c>
      <c r="C148" s="538"/>
      <c r="D148" s="539">
        <v>132709</v>
      </c>
      <c r="E148" s="550">
        <v>7</v>
      </c>
      <c r="F148" s="393"/>
      <c r="G148" s="402"/>
      <c r="H148" s="393"/>
      <c r="I148" s="402"/>
      <c r="J148" s="393"/>
      <c r="K148" s="402"/>
      <c r="L148" s="393"/>
      <c r="M148" s="402"/>
      <c r="N148" s="393"/>
      <c r="O148" s="402"/>
      <c r="P148" s="393"/>
      <c r="Q148" s="402"/>
      <c r="R148" s="393"/>
      <c r="S148" s="402"/>
      <c r="T148" s="393"/>
      <c r="U148" s="402"/>
      <c r="V148" s="393"/>
      <c r="W148" s="402"/>
      <c r="X148" s="393"/>
      <c r="Y148" s="402"/>
      <c r="Z148" s="393"/>
      <c r="AA148" s="402"/>
      <c r="AB148" s="393"/>
      <c r="AC148" s="402"/>
      <c r="AD148" s="393"/>
      <c r="AE148" s="402"/>
      <c r="AF148" s="393"/>
      <c r="AG148" s="402"/>
      <c r="AH148" s="393"/>
      <c r="AI148" s="402"/>
      <c r="AJ148" s="393"/>
      <c r="AK148" s="402"/>
      <c r="AL148" s="393"/>
      <c r="AM148" s="402"/>
      <c r="AN148" s="393"/>
      <c r="AO148" s="402"/>
      <c r="AP148" s="393"/>
      <c r="AQ148" s="402"/>
      <c r="AR148" s="393"/>
      <c r="AS148" s="402"/>
      <c r="AT148" s="393">
        <v>406</v>
      </c>
      <c r="AU148" s="402">
        <v>405</v>
      </c>
      <c r="AV148" s="393"/>
      <c r="AW148" s="402"/>
      <c r="AX148" s="393"/>
      <c r="AY148" s="402"/>
      <c r="AZ148" s="393"/>
      <c r="BA148" s="403"/>
      <c r="BB148" s="404"/>
      <c r="BC148" s="402"/>
      <c r="BD148" s="393"/>
      <c r="BE148" s="402"/>
      <c r="BF148" s="393"/>
      <c r="BG148" s="402"/>
      <c r="BH148" s="393"/>
      <c r="BI148" s="402"/>
      <c r="BJ148" s="393"/>
      <c r="BK148" s="402"/>
      <c r="BL148" s="393">
        <v>23668176</v>
      </c>
      <c r="BM148" s="403">
        <v>24246945</v>
      </c>
      <c r="BN148" s="394">
        <f t="shared" si="207"/>
        <v>0</v>
      </c>
      <c r="BO148" s="395">
        <f t="shared" si="208"/>
        <v>0</v>
      </c>
      <c r="BP148" s="396">
        <f t="shared" si="209"/>
        <v>0</v>
      </c>
      <c r="BQ148" s="395">
        <f t="shared" si="210"/>
        <v>0</v>
      </c>
      <c r="BR148" s="396">
        <f t="shared" si="211"/>
        <v>0</v>
      </c>
      <c r="BS148" s="395">
        <f t="shared" si="212"/>
        <v>0</v>
      </c>
      <c r="BT148" s="396">
        <f t="shared" si="213"/>
        <v>0</v>
      </c>
      <c r="BU148" s="395">
        <f t="shared" si="214"/>
        <v>0</v>
      </c>
      <c r="BV148" s="396">
        <f t="shared" si="215"/>
        <v>0</v>
      </c>
      <c r="BW148" s="395">
        <f t="shared" si="216"/>
        <v>0</v>
      </c>
      <c r="BX148" s="396">
        <f t="shared" si="217"/>
        <v>3654</v>
      </c>
      <c r="BY148" s="395">
        <f t="shared" si="218"/>
        <v>3645</v>
      </c>
      <c r="BZ148" s="394">
        <f t="shared" si="219"/>
        <v>0</v>
      </c>
      <c r="CA148" s="395">
        <f t="shared" si="220"/>
        <v>0</v>
      </c>
      <c r="CB148" s="396">
        <f t="shared" si="221"/>
        <v>0</v>
      </c>
      <c r="CC148" s="395">
        <f t="shared" si="222"/>
        <v>0</v>
      </c>
      <c r="CD148" s="396">
        <f t="shared" si="223"/>
        <v>0</v>
      </c>
      <c r="CE148" s="395">
        <f t="shared" si="224"/>
        <v>0</v>
      </c>
      <c r="CF148" s="396">
        <f t="shared" si="225"/>
        <v>0</v>
      </c>
      <c r="CG148" s="395">
        <f t="shared" si="226"/>
        <v>0</v>
      </c>
      <c r="CH148" s="396">
        <f t="shared" si="227"/>
        <v>0</v>
      </c>
      <c r="CI148" s="395">
        <f t="shared" si="228"/>
        <v>0</v>
      </c>
      <c r="CJ148" s="396">
        <f t="shared" si="229"/>
        <v>6477.333333333333</v>
      </c>
      <c r="CK148" s="395">
        <f t="shared" si="230"/>
        <v>6652.1111111111113</v>
      </c>
      <c r="CL148" s="394">
        <f t="shared" si="231"/>
        <v>0</v>
      </c>
      <c r="CM148" s="395">
        <f t="shared" si="232"/>
        <v>0</v>
      </c>
      <c r="CN148" s="396">
        <f t="shared" si="233"/>
        <v>0</v>
      </c>
      <c r="CO148" s="395">
        <f t="shared" si="234"/>
        <v>0</v>
      </c>
      <c r="CP148" s="396">
        <f t="shared" si="235"/>
        <v>0</v>
      </c>
      <c r="CQ148" s="395">
        <f t="shared" si="236"/>
        <v>0</v>
      </c>
      <c r="CR148" s="396">
        <f t="shared" si="237"/>
        <v>0</v>
      </c>
      <c r="CS148" s="395">
        <f t="shared" si="238"/>
        <v>0</v>
      </c>
      <c r="CT148" s="396">
        <f t="shared" si="239"/>
        <v>0</v>
      </c>
      <c r="CU148" s="395">
        <f t="shared" si="240"/>
        <v>0</v>
      </c>
      <c r="CV148" s="396">
        <f t="shared" si="241"/>
        <v>58296</v>
      </c>
      <c r="CW148" s="395">
        <f t="shared" si="242"/>
        <v>59869</v>
      </c>
      <c r="CX148" s="396">
        <f t="shared" si="243"/>
        <v>58296</v>
      </c>
      <c r="CY148" s="395">
        <f t="shared" si="244"/>
        <v>59869</v>
      </c>
      <c r="CZ148" s="394">
        <f t="shared" si="245"/>
        <v>0</v>
      </c>
      <c r="DA148" s="395">
        <f t="shared" si="246"/>
        <v>0</v>
      </c>
      <c r="DB148" s="396">
        <f t="shared" si="247"/>
        <v>0</v>
      </c>
      <c r="DC148" s="395">
        <f t="shared" si="248"/>
        <v>0</v>
      </c>
      <c r="DD148" s="396">
        <f t="shared" si="249"/>
        <v>0</v>
      </c>
      <c r="DE148" s="395">
        <f t="shared" si="250"/>
        <v>0</v>
      </c>
      <c r="DF148" s="396">
        <f t="shared" si="251"/>
        <v>0</v>
      </c>
      <c r="DG148" s="395">
        <f t="shared" si="252"/>
        <v>0</v>
      </c>
      <c r="DH148" s="396">
        <f t="shared" si="253"/>
        <v>0</v>
      </c>
      <c r="DI148" s="395">
        <f t="shared" si="254"/>
        <v>0</v>
      </c>
      <c r="DJ148" s="396">
        <f t="shared" si="255"/>
        <v>406</v>
      </c>
      <c r="DK148" s="395">
        <f t="shared" si="256"/>
        <v>405</v>
      </c>
      <c r="DL148" s="396">
        <f t="shared" si="257"/>
        <v>406</v>
      </c>
      <c r="DM148" s="395">
        <f t="shared" si="258"/>
        <v>405</v>
      </c>
      <c r="DN148" s="394">
        <f t="shared" si="259"/>
        <v>0</v>
      </c>
      <c r="DO148" s="395">
        <f t="shared" si="260"/>
        <v>0</v>
      </c>
      <c r="DP148" s="396">
        <f t="shared" si="261"/>
        <v>0</v>
      </c>
      <c r="DQ148" s="395">
        <f t="shared" si="262"/>
        <v>0</v>
      </c>
      <c r="DR148" s="396">
        <f t="shared" si="263"/>
        <v>0</v>
      </c>
      <c r="DS148" s="395">
        <f t="shared" si="264"/>
        <v>0</v>
      </c>
      <c r="DT148" s="396">
        <f t="shared" si="265"/>
        <v>0</v>
      </c>
      <c r="DU148" s="395">
        <f t="shared" si="266"/>
        <v>0</v>
      </c>
      <c r="DV148" s="396">
        <f t="shared" si="267"/>
        <v>0</v>
      </c>
      <c r="DW148" s="395">
        <f t="shared" si="268"/>
        <v>0</v>
      </c>
      <c r="DX148" s="396">
        <f t="shared" si="269"/>
        <v>23668176</v>
      </c>
      <c r="DY148" s="395">
        <f t="shared" si="270"/>
        <v>24246945</v>
      </c>
      <c r="DZ148" s="396">
        <f t="shared" si="271"/>
        <v>23668176</v>
      </c>
      <c r="EA148" s="395">
        <f t="shared" si="272"/>
        <v>24246945</v>
      </c>
    </row>
    <row r="149" spans="1:131">
      <c r="A149" s="541" t="s">
        <v>31</v>
      </c>
      <c r="B149" s="542" t="s">
        <v>763</v>
      </c>
      <c r="C149" s="543"/>
      <c r="D149" s="539">
        <v>133021</v>
      </c>
      <c r="E149" s="539">
        <v>7</v>
      </c>
      <c r="F149" s="393"/>
      <c r="G149" s="402"/>
      <c r="H149" s="393"/>
      <c r="I149" s="402"/>
      <c r="J149" s="393"/>
      <c r="K149" s="402"/>
      <c r="L149" s="393"/>
      <c r="M149" s="402"/>
      <c r="N149" s="393"/>
      <c r="O149" s="402"/>
      <c r="P149" s="393"/>
      <c r="Q149" s="402"/>
      <c r="R149" s="393"/>
      <c r="S149" s="402"/>
      <c r="T149" s="393"/>
      <c r="U149" s="402"/>
      <c r="V149" s="393"/>
      <c r="W149" s="402"/>
      <c r="X149" s="393"/>
      <c r="Y149" s="402"/>
      <c r="Z149" s="393"/>
      <c r="AA149" s="402"/>
      <c r="AB149" s="393"/>
      <c r="AC149" s="402"/>
      <c r="AD149" s="393"/>
      <c r="AE149" s="402"/>
      <c r="AF149" s="393"/>
      <c r="AG149" s="402"/>
      <c r="AH149" s="393"/>
      <c r="AI149" s="402"/>
      <c r="AJ149" s="393"/>
      <c r="AK149" s="402"/>
      <c r="AL149" s="393"/>
      <c r="AM149" s="402"/>
      <c r="AN149" s="393"/>
      <c r="AO149" s="402"/>
      <c r="AP149" s="393"/>
      <c r="AQ149" s="402"/>
      <c r="AR149" s="393"/>
      <c r="AS149" s="402"/>
      <c r="AT149" s="393">
        <v>42</v>
      </c>
      <c r="AU149" s="402">
        <v>43</v>
      </c>
      <c r="AV149" s="393"/>
      <c r="AW149" s="402"/>
      <c r="AX149" s="393"/>
      <c r="AY149" s="402"/>
      <c r="AZ149" s="393"/>
      <c r="BA149" s="403"/>
      <c r="BB149" s="404"/>
      <c r="BC149" s="402"/>
      <c r="BD149" s="393"/>
      <c r="BE149" s="402"/>
      <c r="BF149" s="393"/>
      <c r="BG149" s="402"/>
      <c r="BH149" s="393"/>
      <c r="BI149" s="402"/>
      <c r="BJ149" s="393"/>
      <c r="BK149" s="402"/>
      <c r="BL149" s="393">
        <v>1927464</v>
      </c>
      <c r="BM149" s="403">
        <v>1948115</v>
      </c>
      <c r="BN149" s="394">
        <f t="shared" si="207"/>
        <v>0</v>
      </c>
      <c r="BO149" s="395">
        <f t="shared" si="208"/>
        <v>0</v>
      </c>
      <c r="BP149" s="396">
        <f t="shared" si="209"/>
        <v>0</v>
      </c>
      <c r="BQ149" s="395">
        <f t="shared" si="210"/>
        <v>0</v>
      </c>
      <c r="BR149" s="396">
        <f t="shared" si="211"/>
        <v>0</v>
      </c>
      <c r="BS149" s="395">
        <f t="shared" si="212"/>
        <v>0</v>
      </c>
      <c r="BT149" s="396">
        <f t="shared" si="213"/>
        <v>0</v>
      </c>
      <c r="BU149" s="395">
        <f t="shared" si="214"/>
        <v>0</v>
      </c>
      <c r="BV149" s="396">
        <f t="shared" si="215"/>
        <v>0</v>
      </c>
      <c r="BW149" s="395">
        <f t="shared" si="216"/>
        <v>0</v>
      </c>
      <c r="BX149" s="396">
        <f t="shared" si="217"/>
        <v>378</v>
      </c>
      <c r="BY149" s="395">
        <f t="shared" si="218"/>
        <v>387</v>
      </c>
      <c r="BZ149" s="394">
        <f t="shared" si="219"/>
        <v>0</v>
      </c>
      <c r="CA149" s="395">
        <f t="shared" si="220"/>
        <v>0</v>
      </c>
      <c r="CB149" s="396">
        <f t="shared" si="221"/>
        <v>0</v>
      </c>
      <c r="CC149" s="395">
        <f t="shared" si="222"/>
        <v>0</v>
      </c>
      <c r="CD149" s="396">
        <f t="shared" si="223"/>
        <v>0</v>
      </c>
      <c r="CE149" s="395">
        <f t="shared" si="224"/>
        <v>0</v>
      </c>
      <c r="CF149" s="396">
        <f t="shared" si="225"/>
        <v>0</v>
      </c>
      <c r="CG149" s="395">
        <f t="shared" si="226"/>
        <v>0</v>
      </c>
      <c r="CH149" s="396">
        <f t="shared" si="227"/>
        <v>0</v>
      </c>
      <c r="CI149" s="395">
        <f t="shared" si="228"/>
        <v>0</v>
      </c>
      <c r="CJ149" s="396">
        <f t="shared" si="229"/>
        <v>5099.1111111111113</v>
      </c>
      <c r="CK149" s="395">
        <f t="shared" si="230"/>
        <v>5033.8888888888887</v>
      </c>
      <c r="CL149" s="394">
        <f t="shared" si="231"/>
        <v>0</v>
      </c>
      <c r="CM149" s="395">
        <f t="shared" si="232"/>
        <v>0</v>
      </c>
      <c r="CN149" s="396">
        <f t="shared" si="233"/>
        <v>0</v>
      </c>
      <c r="CO149" s="395">
        <f t="shared" si="234"/>
        <v>0</v>
      </c>
      <c r="CP149" s="396">
        <f t="shared" si="235"/>
        <v>0</v>
      </c>
      <c r="CQ149" s="395">
        <f t="shared" si="236"/>
        <v>0</v>
      </c>
      <c r="CR149" s="396">
        <f t="shared" si="237"/>
        <v>0</v>
      </c>
      <c r="CS149" s="395">
        <f t="shared" si="238"/>
        <v>0</v>
      </c>
      <c r="CT149" s="396">
        <f t="shared" si="239"/>
        <v>0</v>
      </c>
      <c r="CU149" s="395">
        <f t="shared" si="240"/>
        <v>0</v>
      </c>
      <c r="CV149" s="396">
        <f t="shared" si="241"/>
        <v>45892</v>
      </c>
      <c r="CW149" s="395">
        <f t="shared" si="242"/>
        <v>45305</v>
      </c>
      <c r="CX149" s="396">
        <f t="shared" si="243"/>
        <v>45892</v>
      </c>
      <c r="CY149" s="395">
        <f t="shared" si="244"/>
        <v>45305</v>
      </c>
      <c r="CZ149" s="394">
        <f t="shared" si="245"/>
        <v>0</v>
      </c>
      <c r="DA149" s="395">
        <f t="shared" si="246"/>
        <v>0</v>
      </c>
      <c r="DB149" s="396">
        <f t="shared" si="247"/>
        <v>0</v>
      </c>
      <c r="DC149" s="395">
        <f t="shared" si="248"/>
        <v>0</v>
      </c>
      <c r="DD149" s="396">
        <f t="shared" si="249"/>
        <v>0</v>
      </c>
      <c r="DE149" s="395">
        <f t="shared" si="250"/>
        <v>0</v>
      </c>
      <c r="DF149" s="396">
        <f t="shared" si="251"/>
        <v>0</v>
      </c>
      <c r="DG149" s="395">
        <f t="shared" si="252"/>
        <v>0</v>
      </c>
      <c r="DH149" s="396">
        <f t="shared" si="253"/>
        <v>0</v>
      </c>
      <c r="DI149" s="395">
        <f t="shared" si="254"/>
        <v>0</v>
      </c>
      <c r="DJ149" s="396">
        <f t="shared" si="255"/>
        <v>42</v>
      </c>
      <c r="DK149" s="395">
        <f t="shared" si="256"/>
        <v>43</v>
      </c>
      <c r="DL149" s="396">
        <f t="shared" si="257"/>
        <v>42</v>
      </c>
      <c r="DM149" s="395">
        <f t="shared" si="258"/>
        <v>43</v>
      </c>
      <c r="DN149" s="394">
        <f t="shared" si="259"/>
        <v>0</v>
      </c>
      <c r="DO149" s="395">
        <f t="shared" si="260"/>
        <v>0</v>
      </c>
      <c r="DP149" s="396">
        <f t="shared" si="261"/>
        <v>0</v>
      </c>
      <c r="DQ149" s="395">
        <f t="shared" si="262"/>
        <v>0</v>
      </c>
      <c r="DR149" s="396">
        <f t="shared" si="263"/>
        <v>0</v>
      </c>
      <c r="DS149" s="395">
        <f t="shared" si="264"/>
        <v>0</v>
      </c>
      <c r="DT149" s="396">
        <f t="shared" si="265"/>
        <v>0</v>
      </c>
      <c r="DU149" s="395">
        <f t="shared" si="266"/>
        <v>0</v>
      </c>
      <c r="DV149" s="396">
        <f t="shared" si="267"/>
        <v>0</v>
      </c>
      <c r="DW149" s="395">
        <f t="shared" si="268"/>
        <v>0</v>
      </c>
      <c r="DX149" s="396">
        <f t="shared" si="269"/>
        <v>1927464</v>
      </c>
      <c r="DY149" s="395">
        <f t="shared" si="270"/>
        <v>1948115</v>
      </c>
      <c r="DZ149" s="396">
        <f t="shared" si="271"/>
        <v>1927464</v>
      </c>
      <c r="EA149" s="395">
        <f t="shared" si="272"/>
        <v>1948115</v>
      </c>
    </row>
    <row r="150" spans="1:131">
      <c r="A150" s="544" t="s">
        <v>31</v>
      </c>
      <c r="B150" s="537" t="s">
        <v>764</v>
      </c>
      <c r="C150" s="545"/>
      <c r="D150" s="539">
        <v>133386</v>
      </c>
      <c r="E150" s="539">
        <v>7</v>
      </c>
      <c r="F150" s="393"/>
      <c r="G150" s="402"/>
      <c r="H150" s="393"/>
      <c r="I150" s="402"/>
      <c r="J150" s="393"/>
      <c r="K150" s="402"/>
      <c r="L150" s="393"/>
      <c r="M150" s="402"/>
      <c r="N150" s="393"/>
      <c r="O150" s="402"/>
      <c r="P150" s="393"/>
      <c r="Q150" s="402"/>
      <c r="R150" s="393"/>
      <c r="S150" s="402"/>
      <c r="T150" s="393"/>
      <c r="U150" s="402"/>
      <c r="V150" s="393"/>
      <c r="W150" s="402"/>
      <c r="X150" s="393"/>
      <c r="Y150" s="402"/>
      <c r="Z150" s="393"/>
      <c r="AA150" s="402"/>
      <c r="AB150" s="393"/>
      <c r="AC150" s="402"/>
      <c r="AD150" s="393"/>
      <c r="AE150" s="402"/>
      <c r="AF150" s="393"/>
      <c r="AG150" s="402"/>
      <c r="AH150" s="393"/>
      <c r="AI150" s="402"/>
      <c r="AJ150" s="393"/>
      <c r="AK150" s="402"/>
      <c r="AL150" s="393"/>
      <c r="AM150" s="402"/>
      <c r="AN150" s="393"/>
      <c r="AO150" s="402"/>
      <c r="AP150" s="393"/>
      <c r="AQ150" s="402"/>
      <c r="AR150" s="393"/>
      <c r="AS150" s="402"/>
      <c r="AT150" s="393">
        <v>307</v>
      </c>
      <c r="AU150" s="402">
        <v>303</v>
      </c>
      <c r="AV150" s="393"/>
      <c r="AW150" s="402"/>
      <c r="AX150" s="393"/>
      <c r="AY150" s="402"/>
      <c r="AZ150" s="393"/>
      <c r="BA150" s="403"/>
      <c r="BB150" s="404"/>
      <c r="BC150" s="402"/>
      <c r="BD150" s="393"/>
      <c r="BE150" s="402"/>
      <c r="BF150" s="393"/>
      <c r="BG150" s="402"/>
      <c r="BH150" s="393"/>
      <c r="BI150" s="402"/>
      <c r="BJ150" s="393"/>
      <c r="BK150" s="402"/>
      <c r="BL150" s="393">
        <v>17933712</v>
      </c>
      <c r="BM150" s="403">
        <v>18083646</v>
      </c>
      <c r="BN150" s="394">
        <f t="shared" si="207"/>
        <v>0</v>
      </c>
      <c r="BO150" s="395">
        <f t="shared" si="208"/>
        <v>0</v>
      </c>
      <c r="BP150" s="396">
        <f t="shared" si="209"/>
        <v>0</v>
      </c>
      <c r="BQ150" s="395">
        <f t="shared" si="210"/>
        <v>0</v>
      </c>
      <c r="BR150" s="396">
        <f t="shared" si="211"/>
        <v>0</v>
      </c>
      <c r="BS150" s="395">
        <f t="shared" si="212"/>
        <v>0</v>
      </c>
      <c r="BT150" s="396">
        <f t="shared" si="213"/>
        <v>0</v>
      </c>
      <c r="BU150" s="395">
        <f t="shared" si="214"/>
        <v>0</v>
      </c>
      <c r="BV150" s="396">
        <f t="shared" si="215"/>
        <v>0</v>
      </c>
      <c r="BW150" s="395">
        <f t="shared" si="216"/>
        <v>0</v>
      </c>
      <c r="BX150" s="396">
        <f t="shared" si="217"/>
        <v>2763</v>
      </c>
      <c r="BY150" s="395">
        <f t="shared" si="218"/>
        <v>2727</v>
      </c>
      <c r="BZ150" s="394">
        <f t="shared" si="219"/>
        <v>0</v>
      </c>
      <c r="CA150" s="395">
        <f t="shared" si="220"/>
        <v>0</v>
      </c>
      <c r="CB150" s="396">
        <f t="shared" si="221"/>
        <v>0</v>
      </c>
      <c r="CC150" s="395">
        <f t="shared" si="222"/>
        <v>0</v>
      </c>
      <c r="CD150" s="396">
        <f t="shared" si="223"/>
        <v>0</v>
      </c>
      <c r="CE150" s="395">
        <f t="shared" si="224"/>
        <v>0</v>
      </c>
      <c r="CF150" s="396">
        <f t="shared" si="225"/>
        <v>0</v>
      </c>
      <c r="CG150" s="395">
        <f t="shared" si="226"/>
        <v>0</v>
      </c>
      <c r="CH150" s="396">
        <f t="shared" si="227"/>
        <v>0</v>
      </c>
      <c r="CI150" s="395">
        <f t="shared" si="228"/>
        <v>0</v>
      </c>
      <c r="CJ150" s="396">
        <f t="shared" si="229"/>
        <v>6490.666666666667</v>
      </c>
      <c r="CK150" s="395">
        <f t="shared" si="230"/>
        <v>6631.333333333333</v>
      </c>
      <c r="CL150" s="394">
        <f t="shared" si="231"/>
        <v>0</v>
      </c>
      <c r="CM150" s="395">
        <f t="shared" si="232"/>
        <v>0</v>
      </c>
      <c r="CN150" s="396">
        <f t="shared" si="233"/>
        <v>0</v>
      </c>
      <c r="CO150" s="395">
        <f t="shared" si="234"/>
        <v>0</v>
      </c>
      <c r="CP150" s="396">
        <f t="shared" si="235"/>
        <v>0</v>
      </c>
      <c r="CQ150" s="395">
        <f t="shared" si="236"/>
        <v>0</v>
      </c>
      <c r="CR150" s="396">
        <f t="shared" si="237"/>
        <v>0</v>
      </c>
      <c r="CS150" s="395">
        <f t="shared" si="238"/>
        <v>0</v>
      </c>
      <c r="CT150" s="396">
        <f t="shared" si="239"/>
        <v>0</v>
      </c>
      <c r="CU150" s="395">
        <f t="shared" si="240"/>
        <v>0</v>
      </c>
      <c r="CV150" s="396">
        <f t="shared" si="241"/>
        <v>58416</v>
      </c>
      <c r="CW150" s="395">
        <f t="shared" si="242"/>
        <v>59682</v>
      </c>
      <c r="CX150" s="396">
        <f t="shared" si="243"/>
        <v>58416</v>
      </c>
      <c r="CY150" s="395">
        <f t="shared" si="244"/>
        <v>59682</v>
      </c>
      <c r="CZ150" s="394">
        <f t="shared" si="245"/>
        <v>0</v>
      </c>
      <c r="DA150" s="395">
        <f t="shared" si="246"/>
        <v>0</v>
      </c>
      <c r="DB150" s="396">
        <f t="shared" si="247"/>
        <v>0</v>
      </c>
      <c r="DC150" s="395">
        <f t="shared" si="248"/>
        <v>0</v>
      </c>
      <c r="DD150" s="396">
        <f t="shared" si="249"/>
        <v>0</v>
      </c>
      <c r="DE150" s="395">
        <f t="shared" si="250"/>
        <v>0</v>
      </c>
      <c r="DF150" s="396">
        <f t="shared" si="251"/>
        <v>0</v>
      </c>
      <c r="DG150" s="395">
        <f t="shared" si="252"/>
        <v>0</v>
      </c>
      <c r="DH150" s="396">
        <f t="shared" si="253"/>
        <v>0</v>
      </c>
      <c r="DI150" s="395">
        <f t="shared" si="254"/>
        <v>0</v>
      </c>
      <c r="DJ150" s="396">
        <f t="shared" si="255"/>
        <v>307</v>
      </c>
      <c r="DK150" s="395">
        <f t="shared" si="256"/>
        <v>303</v>
      </c>
      <c r="DL150" s="396">
        <f t="shared" si="257"/>
        <v>307</v>
      </c>
      <c r="DM150" s="395">
        <f t="shared" si="258"/>
        <v>303</v>
      </c>
      <c r="DN150" s="394">
        <f t="shared" si="259"/>
        <v>0</v>
      </c>
      <c r="DO150" s="395">
        <f t="shared" si="260"/>
        <v>0</v>
      </c>
      <c r="DP150" s="396">
        <f t="shared" si="261"/>
        <v>0</v>
      </c>
      <c r="DQ150" s="395">
        <f t="shared" si="262"/>
        <v>0</v>
      </c>
      <c r="DR150" s="396">
        <f t="shared" si="263"/>
        <v>0</v>
      </c>
      <c r="DS150" s="395">
        <f t="shared" si="264"/>
        <v>0</v>
      </c>
      <c r="DT150" s="396">
        <f t="shared" si="265"/>
        <v>0</v>
      </c>
      <c r="DU150" s="395">
        <f t="shared" si="266"/>
        <v>0</v>
      </c>
      <c r="DV150" s="396">
        <f t="shared" si="267"/>
        <v>0</v>
      </c>
      <c r="DW150" s="395">
        <f t="shared" si="268"/>
        <v>0</v>
      </c>
      <c r="DX150" s="396">
        <f t="shared" si="269"/>
        <v>17933712</v>
      </c>
      <c r="DY150" s="395">
        <f t="shared" si="270"/>
        <v>18083646</v>
      </c>
      <c r="DZ150" s="396">
        <f t="shared" si="271"/>
        <v>17933712</v>
      </c>
      <c r="EA150" s="395">
        <f t="shared" si="272"/>
        <v>18083646</v>
      </c>
    </row>
    <row r="151" spans="1:131">
      <c r="A151" s="536" t="s">
        <v>31</v>
      </c>
      <c r="B151" s="546" t="s">
        <v>765</v>
      </c>
      <c r="C151" s="545"/>
      <c r="D151" s="547">
        <v>133508</v>
      </c>
      <c r="E151" s="547">
        <v>7</v>
      </c>
      <c r="F151" s="393"/>
      <c r="G151" s="402"/>
      <c r="H151" s="393"/>
      <c r="I151" s="402"/>
      <c r="J151" s="393"/>
      <c r="K151" s="402"/>
      <c r="L151" s="393"/>
      <c r="M151" s="402"/>
      <c r="N151" s="393"/>
      <c r="O151" s="402"/>
      <c r="P151" s="393"/>
      <c r="Q151" s="402"/>
      <c r="R151" s="393"/>
      <c r="S151" s="402"/>
      <c r="T151" s="393"/>
      <c r="U151" s="402"/>
      <c r="V151" s="393"/>
      <c r="W151" s="402"/>
      <c r="X151" s="393"/>
      <c r="Y151" s="402"/>
      <c r="Z151" s="393"/>
      <c r="AA151" s="402"/>
      <c r="AB151" s="393"/>
      <c r="AC151" s="402"/>
      <c r="AD151" s="393"/>
      <c r="AE151" s="402"/>
      <c r="AF151" s="393"/>
      <c r="AG151" s="402"/>
      <c r="AH151" s="393"/>
      <c r="AI151" s="402"/>
      <c r="AJ151" s="393"/>
      <c r="AK151" s="402"/>
      <c r="AL151" s="393"/>
      <c r="AM151" s="402"/>
      <c r="AN151" s="393"/>
      <c r="AO151" s="402"/>
      <c r="AP151" s="393"/>
      <c r="AQ151" s="402"/>
      <c r="AR151" s="393"/>
      <c r="AS151" s="402"/>
      <c r="AT151" s="393">
        <v>170</v>
      </c>
      <c r="AU151" s="402">
        <v>172</v>
      </c>
      <c r="AV151" s="393"/>
      <c r="AW151" s="402"/>
      <c r="AX151" s="393"/>
      <c r="AY151" s="402"/>
      <c r="AZ151" s="393"/>
      <c r="BA151" s="403"/>
      <c r="BB151" s="404"/>
      <c r="BC151" s="402"/>
      <c r="BD151" s="393"/>
      <c r="BE151" s="402"/>
      <c r="BF151" s="393"/>
      <c r="BG151" s="402"/>
      <c r="BH151" s="393"/>
      <c r="BI151" s="402"/>
      <c r="BJ151" s="393"/>
      <c r="BK151" s="402"/>
      <c r="BL151" s="393">
        <v>9548050</v>
      </c>
      <c r="BM151" s="403">
        <v>9756528</v>
      </c>
      <c r="BN151" s="394">
        <f t="shared" si="207"/>
        <v>0</v>
      </c>
      <c r="BO151" s="395">
        <f t="shared" si="208"/>
        <v>0</v>
      </c>
      <c r="BP151" s="396">
        <f t="shared" si="209"/>
        <v>0</v>
      </c>
      <c r="BQ151" s="395">
        <f t="shared" si="210"/>
        <v>0</v>
      </c>
      <c r="BR151" s="396">
        <f t="shared" si="211"/>
        <v>0</v>
      </c>
      <c r="BS151" s="395">
        <f t="shared" si="212"/>
        <v>0</v>
      </c>
      <c r="BT151" s="396">
        <f t="shared" si="213"/>
        <v>0</v>
      </c>
      <c r="BU151" s="395">
        <f t="shared" si="214"/>
        <v>0</v>
      </c>
      <c r="BV151" s="396">
        <f t="shared" si="215"/>
        <v>0</v>
      </c>
      <c r="BW151" s="395">
        <f t="shared" si="216"/>
        <v>0</v>
      </c>
      <c r="BX151" s="396">
        <f t="shared" si="217"/>
        <v>1530</v>
      </c>
      <c r="BY151" s="395">
        <f t="shared" si="218"/>
        <v>1548</v>
      </c>
      <c r="BZ151" s="394">
        <f t="shared" si="219"/>
        <v>0</v>
      </c>
      <c r="CA151" s="395">
        <f t="shared" si="220"/>
        <v>0</v>
      </c>
      <c r="CB151" s="396">
        <f t="shared" si="221"/>
        <v>0</v>
      </c>
      <c r="CC151" s="395">
        <f t="shared" si="222"/>
        <v>0</v>
      </c>
      <c r="CD151" s="396">
        <f t="shared" si="223"/>
        <v>0</v>
      </c>
      <c r="CE151" s="395">
        <f t="shared" si="224"/>
        <v>0</v>
      </c>
      <c r="CF151" s="396">
        <f t="shared" si="225"/>
        <v>0</v>
      </c>
      <c r="CG151" s="395">
        <f t="shared" si="226"/>
        <v>0</v>
      </c>
      <c r="CH151" s="396">
        <f t="shared" si="227"/>
        <v>0</v>
      </c>
      <c r="CI151" s="395">
        <f t="shared" si="228"/>
        <v>0</v>
      </c>
      <c r="CJ151" s="396">
        <f t="shared" si="229"/>
        <v>6240.5555555555557</v>
      </c>
      <c r="CK151" s="395">
        <f t="shared" si="230"/>
        <v>6302.666666666667</v>
      </c>
      <c r="CL151" s="394">
        <f t="shared" si="231"/>
        <v>0</v>
      </c>
      <c r="CM151" s="395">
        <f t="shared" si="232"/>
        <v>0</v>
      </c>
      <c r="CN151" s="396">
        <f t="shared" si="233"/>
        <v>0</v>
      </c>
      <c r="CO151" s="395">
        <f t="shared" si="234"/>
        <v>0</v>
      </c>
      <c r="CP151" s="396">
        <f t="shared" si="235"/>
        <v>0</v>
      </c>
      <c r="CQ151" s="395">
        <f t="shared" si="236"/>
        <v>0</v>
      </c>
      <c r="CR151" s="396">
        <f t="shared" si="237"/>
        <v>0</v>
      </c>
      <c r="CS151" s="395">
        <f t="shared" si="238"/>
        <v>0</v>
      </c>
      <c r="CT151" s="396">
        <f t="shared" si="239"/>
        <v>0</v>
      </c>
      <c r="CU151" s="395">
        <f t="shared" si="240"/>
        <v>0</v>
      </c>
      <c r="CV151" s="396">
        <f t="shared" si="241"/>
        <v>56165</v>
      </c>
      <c r="CW151" s="395">
        <f t="shared" si="242"/>
        <v>56724</v>
      </c>
      <c r="CX151" s="396">
        <f t="shared" si="243"/>
        <v>56165</v>
      </c>
      <c r="CY151" s="395">
        <f t="shared" si="244"/>
        <v>56724</v>
      </c>
      <c r="CZ151" s="394">
        <f t="shared" si="245"/>
        <v>0</v>
      </c>
      <c r="DA151" s="395">
        <f t="shared" si="246"/>
        <v>0</v>
      </c>
      <c r="DB151" s="396">
        <f t="shared" si="247"/>
        <v>0</v>
      </c>
      <c r="DC151" s="395">
        <f t="shared" si="248"/>
        <v>0</v>
      </c>
      <c r="DD151" s="396">
        <f t="shared" si="249"/>
        <v>0</v>
      </c>
      <c r="DE151" s="395">
        <f t="shared" si="250"/>
        <v>0</v>
      </c>
      <c r="DF151" s="396">
        <f t="shared" si="251"/>
        <v>0</v>
      </c>
      <c r="DG151" s="395">
        <f t="shared" si="252"/>
        <v>0</v>
      </c>
      <c r="DH151" s="396">
        <f t="shared" si="253"/>
        <v>0</v>
      </c>
      <c r="DI151" s="395">
        <f t="shared" si="254"/>
        <v>0</v>
      </c>
      <c r="DJ151" s="396">
        <f t="shared" si="255"/>
        <v>170</v>
      </c>
      <c r="DK151" s="395">
        <f t="shared" si="256"/>
        <v>172</v>
      </c>
      <c r="DL151" s="396">
        <f t="shared" si="257"/>
        <v>170</v>
      </c>
      <c r="DM151" s="395">
        <f t="shared" si="258"/>
        <v>172</v>
      </c>
      <c r="DN151" s="394">
        <f t="shared" si="259"/>
        <v>0</v>
      </c>
      <c r="DO151" s="395">
        <f t="shared" si="260"/>
        <v>0</v>
      </c>
      <c r="DP151" s="396">
        <f t="shared" si="261"/>
        <v>0</v>
      </c>
      <c r="DQ151" s="395">
        <f t="shared" si="262"/>
        <v>0</v>
      </c>
      <c r="DR151" s="396">
        <f t="shared" si="263"/>
        <v>0</v>
      </c>
      <c r="DS151" s="395">
        <f t="shared" si="264"/>
        <v>0</v>
      </c>
      <c r="DT151" s="396">
        <f t="shared" si="265"/>
        <v>0</v>
      </c>
      <c r="DU151" s="395">
        <f t="shared" si="266"/>
        <v>0</v>
      </c>
      <c r="DV151" s="396">
        <f t="shared" si="267"/>
        <v>0</v>
      </c>
      <c r="DW151" s="395">
        <f t="shared" si="268"/>
        <v>0</v>
      </c>
      <c r="DX151" s="396">
        <f t="shared" si="269"/>
        <v>9548050</v>
      </c>
      <c r="DY151" s="395">
        <f t="shared" si="270"/>
        <v>9756528</v>
      </c>
      <c r="DZ151" s="396">
        <f t="shared" si="271"/>
        <v>9548050</v>
      </c>
      <c r="EA151" s="395">
        <f t="shared" si="272"/>
        <v>9756528</v>
      </c>
    </row>
    <row r="152" spans="1:131">
      <c r="A152" s="536" t="s">
        <v>31</v>
      </c>
      <c r="B152" s="537" t="s">
        <v>766</v>
      </c>
      <c r="C152" s="548"/>
      <c r="D152" s="539">
        <v>133702</v>
      </c>
      <c r="E152" s="539">
        <v>7</v>
      </c>
      <c r="F152" s="393"/>
      <c r="G152" s="402"/>
      <c r="H152" s="393"/>
      <c r="I152" s="402"/>
      <c r="J152" s="393"/>
      <c r="K152" s="402"/>
      <c r="L152" s="393"/>
      <c r="M152" s="402"/>
      <c r="N152" s="393"/>
      <c r="O152" s="402"/>
      <c r="P152" s="393"/>
      <c r="Q152" s="402"/>
      <c r="R152" s="393"/>
      <c r="S152" s="402"/>
      <c r="T152" s="393"/>
      <c r="U152" s="402"/>
      <c r="V152" s="393"/>
      <c r="W152" s="402"/>
      <c r="X152" s="393"/>
      <c r="Y152" s="402"/>
      <c r="Z152" s="393"/>
      <c r="AA152" s="402"/>
      <c r="AB152" s="393"/>
      <c r="AC152" s="402"/>
      <c r="AD152" s="393"/>
      <c r="AE152" s="402"/>
      <c r="AF152" s="393"/>
      <c r="AG152" s="402"/>
      <c r="AH152" s="393"/>
      <c r="AI152" s="402"/>
      <c r="AJ152" s="393"/>
      <c r="AK152" s="402"/>
      <c r="AL152" s="393"/>
      <c r="AM152" s="402"/>
      <c r="AN152" s="393"/>
      <c r="AO152" s="402"/>
      <c r="AP152" s="393"/>
      <c r="AQ152" s="402"/>
      <c r="AR152" s="393"/>
      <c r="AS152" s="402"/>
      <c r="AT152" s="393">
        <v>404</v>
      </c>
      <c r="AU152" s="402">
        <v>409</v>
      </c>
      <c r="AV152" s="393"/>
      <c r="AW152" s="402"/>
      <c r="AX152" s="393"/>
      <c r="AY152" s="402"/>
      <c r="AZ152" s="393"/>
      <c r="BA152" s="403"/>
      <c r="BB152" s="404"/>
      <c r="BC152" s="402"/>
      <c r="BD152" s="393"/>
      <c r="BE152" s="402"/>
      <c r="BF152" s="393"/>
      <c r="BG152" s="402"/>
      <c r="BH152" s="393"/>
      <c r="BI152" s="402"/>
      <c r="BJ152" s="393"/>
      <c r="BK152" s="402"/>
      <c r="BL152" s="393">
        <v>21177276</v>
      </c>
      <c r="BM152" s="403">
        <v>21184973</v>
      </c>
      <c r="BN152" s="394">
        <f t="shared" si="207"/>
        <v>0</v>
      </c>
      <c r="BO152" s="395">
        <f t="shared" si="208"/>
        <v>0</v>
      </c>
      <c r="BP152" s="396">
        <f t="shared" si="209"/>
        <v>0</v>
      </c>
      <c r="BQ152" s="395">
        <f t="shared" si="210"/>
        <v>0</v>
      </c>
      <c r="BR152" s="396">
        <f t="shared" si="211"/>
        <v>0</v>
      </c>
      <c r="BS152" s="395">
        <f t="shared" si="212"/>
        <v>0</v>
      </c>
      <c r="BT152" s="396">
        <f t="shared" si="213"/>
        <v>0</v>
      </c>
      <c r="BU152" s="395">
        <f t="shared" si="214"/>
        <v>0</v>
      </c>
      <c r="BV152" s="396">
        <f t="shared" si="215"/>
        <v>0</v>
      </c>
      <c r="BW152" s="395">
        <f t="shared" si="216"/>
        <v>0</v>
      </c>
      <c r="BX152" s="396">
        <f t="shared" si="217"/>
        <v>3636</v>
      </c>
      <c r="BY152" s="395">
        <f t="shared" si="218"/>
        <v>3681</v>
      </c>
      <c r="BZ152" s="394">
        <f t="shared" si="219"/>
        <v>0</v>
      </c>
      <c r="CA152" s="395">
        <f t="shared" si="220"/>
        <v>0</v>
      </c>
      <c r="CB152" s="396">
        <f t="shared" si="221"/>
        <v>0</v>
      </c>
      <c r="CC152" s="395">
        <f t="shared" si="222"/>
        <v>0</v>
      </c>
      <c r="CD152" s="396">
        <f t="shared" si="223"/>
        <v>0</v>
      </c>
      <c r="CE152" s="395">
        <f t="shared" si="224"/>
        <v>0</v>
      </c>
      <c r="CF152" s="396">
        <f t="shared" si="225"/>
        <v>0</v>
      </c>
      <c r="CG152" s="395">
        <f t="shared" si="226"/>
        <v>0</v>
      </c>
      <c r="CH152" s="396">
        <f t="shared" si="227"/>
        <v>0</v>
      </c>
      <c r="CI152" s="395">
        <f t="shared" si="228"/>
        <v>0</v>
      </c>
      <c r="CJ152" s="396">
        <f t="shared" si="229"/>
        <v>5824.333333333333</v>
      </c>
      <c r="CK152" s="395">
        <f t="shared" si="230"/>
        <v>5755.2222222222226</v>
      </c>
      <c r="CL152" s="394">
        <f t="shared" si="231"/>
        <v>0</v>
      </c>
      <c r="CM152" s="395">
        <f t="shared" si="232"/>
        <v>0</v>
      </c>
      <c r="CN152" s="396">
        <f t="shared" si="233"/>
        <v>0</v>
      </c>
      <c r="CO152" s="395">
        <f t="shared" si="234"/>
        <v>0</v>
      </c>
      <c r="CP152" s="396">
        <f t="shared" si="235"/>
        <v>0</v>
      </c>
      <c r="CQ152" s="395">
        <f t="shared" si="236"/>
        <v>0</v>
      </c>
      <c r="CR152" s="396">
        <f t="shared" si="237"/>
        <v>0</v>
      </c>
      <c r="CS152" s="395">
        <f t="shared" si="238"/>
        <v>0</v>
      </c>
      <c r="CT152" s="396">
        <f t="shared" si="239"/>
        <v>0</v>
      </c>
      <c r="CU152" s="395">
        <f t="shared" si="240"/>
        <v>0</v>
      </c>
      <c r="CV152" s="396">
        <f t="shared" si="241"/>
        <v>52419</v>
      </c>
      <c r="CW152" s="395">
        <f t="shared" si="242"/>
        <v>51797</v>
      </c>
      <c r="CX152" s="396">
        <f t="shared" si="243"/>
        <v>52419</v>
      </c>
      <c r="CY152" s="395">
        <f t="shared" si="244"/>
        <v>51797</v>
      </c>
      <c r="CZ152" s="394">
        <f t="shared" si="245"/>
        <v>0</v>
      </c>
      <c r="DA152" s="395">
        <f t="shared" si="246"/>
        <v>0</v>
      </c>
      <c r="DB152" s="396">
        <f t="shared" si="247"/>
        <v>0</v>
      </c>
      <c r="DC152" s="395">
        <f t="shared" si="248"/>
        <v>0</v>
      </c>
      <c r="DD152" s="396">
        <f t="shared" si="249"/>
        <v>0</v>
      </c>
      <c r="DE152" s="395">
        <f t="shared" si="250"/>
        <v>0</v>
      </c>
      <c r="DF152" s="396">
        <f t="shared" si="251"/>
        <v>0</v>
      </c>
      <c r="DG152" s="395">
        <f t="shared" si="252"/>
        <v>0</v>
      </c>
      <c r="DH152" s="396">
        <f t="shared" si="253"/>
        <v>0</v>
      </c>
      <c r="DI152" s="395">
        <f t="shared" si="254"/>
        <v>0</v>
      </c>
      <c r="DJ152" s="396">
        <f t="shared" si="255"/>
        <v>404</v>
      </c>
      <c r="DK152" s="395">
        <f t="shared" si="256"/>
        <v>409</v>
      </c>
      <c r="DL152" s="396">
        <f t="shared" si="257"/>
        <v>404</v>
      </c>
      <c r="DM152" s="395">
        <f t="shared" si="258"/>
        <v>409</v>
      </c>
      <c r="DN152" s="394">
        <f t="shared" si="259"/>
        <v>0</v>
      </c>
      <c r="DO152" s="395">
        <f t="shared" si="260"/>
        <v>0</v>
      </c>
      <c r="DP152" s="396">
        <f t="shared" si="261"/>
        <v>0</v>
      </c>
      <c r="DQ152" s="395">
        <f t="shared" si="262"/>
        <v>0</v>
      </c>
      <c r="DR152" s="396">
        <f t="shared" si="263"/>
        <v>0</v>
      </c>
      <c r="DS152" s="395">
        <f t="shared" si="264"/>
        <v>0</v>
      </c>
      <c r="DT152" s="396">
        <f t="shared" si="265"/>
        <v>0</v>
      </c>
      <c r="DU152" s="395">
        <f t="shared" si="266"/>
        <v>0</v>
      </c>
      <c r="DV152" s="396">
        <f t="shared" si="267"/>
        <v>0</v>
      </c>
      <c r="DW152" s="395">
        <f t="shared" si="268"/>
        <v>0</v>
      </c>
      <c r="DX152" s="396">
        <f t="shared" si="269"/>
        <v>21177276</v>
      </c>
      <c r="DY152" s="395">
        <f t="shared" si="270"/>
        <v>21184973</v>
      </c>
      <c r="DZ152" s="396">
        <f t="shared" si="271"/>
        <v>21177276</v>
      </c>
      <c r="EA152" s="395">
        <f t="shared" si="272"/>
        <v>21184973</v>
      </c>
    </row>
    <row r="153" spans="1:131">
      <c r="A153" s="541" t="s">
        <v>31</v>
      </c>
      <c r="B153" s="537" t="s">
        <v>767</v>
      </c>
      <c r="C153" s="548"/>
      <c r="D153" s="539">
        <v>134608</v>
      </c>
      <c r="E153" s="539">
        <v>7</v>
      </c>
      <c r="F153" s="393"/>
      <c r="G153" s="402"/>
      <c r="H153" s="393"/>
      <c r="I153" s="402"/>
      <c r="J153" s="393"/>
      <c r="K153" s="402"/>
      <c r="L153" s="393"/>
      <c r="M153" s="402"/>
      <c r="N153" s="393"/>
      <c r="O153" s="402"/>
      <c r="P153" s="393"/>
      <c r="Q153" s="402"/>
      <c r="R153" s="393"/>
      <c r="S153" s="402"/>
      <c r="T153" s="393"/>
      <c r="U153" s="402"/>
      <c r="V153" s="393"/>
      <c r="W153" s="402"/>
      <c r="X153" s="393"/>
      <c r="Y153" s="402"/>
      <c r="Z153" s="393"/>
      <c r="AA153" s="402"/>
      <c r="AB153" s="393"/>
      <c r="AC153" s="402"/>
      <c r="AD153" s="393"/>
      <c r="AE153" s="402"/>
      <c r="AF153" s="393"/>
      <c r="AG153" s="402"/>
      <c r="AH153" s="393"/>
      <c r="AI153" s="402"/>
      <c r="AJ153" s="393"/>
      <c r="AK153" s="402"/>
      <c r="AL153" s="393"/>
      <c r="AM153" s="402"/>
      <c r="AN153" s="393"/>
      <c r="AO153" s="402"/>
      <c r="AP153" s="393"/>
      <c r="AQ153" s="402"/>
      <c r="AR153" s="393"/>
      <c r="AS153" s="402"/>
      <c r="AT153" s="393">
        <v>207</v>
      </c>
      <c r="AU153" s="402">
        <v>211</v>
      </c>
      <c r="AV153" s="393"/>
      <c r="AW153" s="402"/>
      <c r="AX153" s="393"/>
      <c r="AY153" s="402"/>
      <c r="AZ153" s="393"/>
      <c r="BA153" s="403"/>
      <c r="BB153" s="404"/>
      <c r="BC153" s="402"/>
      <c r="BD153" s="393"/>
      <c r="BE153" s="402"/>
      <c r="BF153" s="393"/>
      <c r="BG153" s="402"/>
      <c r="BH153" s="393"/>
      <c r="BI153" s="402"/>
      <c r="BJ153" s="393"/>
      <c r="BK153" s="402"/>
      <c r="BL153" s="393">
        <v>15113484</v>
      </c>
      <c r="BM153" s="403">
        <v>15572011</v>
      </c>
      <c r="BN153" s="394">
        <f t="shared" si="207"/>
        <v>0</v>
      </c>
      <c r="BO153" s="395">
        <f t="shared" si="208"/>
        <v>0</v>
      </c>
      <c r="BP153" s="396">
        <f t="shared" si="209"/>
        <v>0</v>
      </c>
      <c r="BQ153" s="395">
        <f t="shared" si="210"/>
        <v>0</v>
      </c>
      <c r="BR153" s="396">
        <f t="shared" si="211"/>
        <v>0</v>
      </c>
      <c r="BS153" s="395">
        <f t="shared" si="212"/>
        <v>0</v>
      </c>
      <c r="BT153" s="396">
        <f t="shared" si="213"/>
        <v>0</v>
      </c>
      <c r="BU153" s="395">
        <f t="shared" si="214"/>
        <v>0</v>
      </c>
      <c r="BV153" s="396">
        <f t="shared" si="215"/>
        <v>0</v>
      </c>
      <c r="BW153" s="395">
        <f t="shared" si="216"/>
        <v>0</v>
      </c>
      <c r="BX153" s="396">
        <f t="shared" si="217"/>
        <v>1863</v>
      </c>
      <c r="BY153" s="395">
        <f t="shared" si="218"/>
        <v>1899</v>
      </c>
      <c r="BZ153" s="394">
        <f t="shared" si="219"/>
        <v>0</v>
      </c>
      <c r="CA153" s="395">
        <f t="shared" si="220"/>
        <v>0</v>
      </c>
      <c r="CB153" s="396">
        <f t="shared" si="221"/>
        <v>0</v>
      </c>
      <c r="CC153" s="395">
        <f t="shared" si="222"/>
        <v>0</v>
      </c>
      <c r="CD153" s="396">
        <f t="shared" si="223"/>
        <v>0</v>
      </c>
      <c r="CE153" s="395">
        <f t="shared" si="224"/>
        <v>0</v>
      </c>
      <c r="CF153" s="396">
        <f t="shared" si="225"/>
        <v>0</v>
      </c>
      <c r="CG153" s="395">
        <f t="shared" si="226"/>
        <v>0</v>
      </c>
      <c r="CH153" s="396">
        <f t="shared" si="227"/>
        <v>0</v>
      </c>
      <c r="CI153" s="395">
        <f t="shared" si="228"/>
        <v>0</v>
      </c>
      <c r="CJ153" s="396">
        <f t="shared" si="229"/>
        <v>8112.4444444444443</v>
      </c>
      <c r="CK153" s="395">
        <f t="shared" si="230"/>
        <v>8200.1111111111113</v>
      </c>
      <c r="CL153" s="394">
        <f t="shared" si="231"/>
        <v>0</v>
      </c>
      <c r="CM153" s="395">
        <f t="shared" si="232"/>
        <v>0</v>
      </c>
      <c r="CN153" s="396">
        <f t="shared" si="233"/>
        <v>0</v>
      </c>
      <c r="CO153" s="395">
        <f t="shared" si="234"/>
        <v>0</v>
      </c>
      <c r="CP153" s="396">
        <f t="shared" si="235"/>
        <v>0</v>
      </c>
      <c r="CQ153" s="395">
        <f t="shared" si="236"/>
        <v>0</v>
      </c>
      <c r="CR153" s="396">
        <f t="shared" si="237"/>
        <v>0</v>
      </c>
      <c r="CS153" s="395">
        <f t="shared" si="238"/>
        <v>0</v>
      </c>
      <c r="CT153" s="396">
        <f t="shared" si="239"/>
        <v>0</v>
      </c>
      <c r="CU153" s="395">
        <f t="shared" si="240"/>
        <v>0</v>
      </c>
      <c r="CV153" s="396">
        <f t="shared" si="241"/>
        <v>73012</v>
      </c>
      <c r="CW153" s="395">
        <f t="shared" si="242"/>
        <v>73801</v>
      </c>
      <c r="CX153" s="396">
        <f t="shared" si="243"/>
        <v>73012</v>
      </c>
      <c r="CY153" s="395">
        <f t="shared" si="244"/>
        <v>73801</v>
      </c>
      <c r="CZ153" s="394">
        <f t="shared" si="245"/>
        <v>0</v>
      </c>
      <c r="DA153" s="395">
        <f t="shared" si="246"/>
        <v>0</v>
      </c>
      <c r="DB153" s="396">
        <f t="shared" si="247"/>
        <v>0</v>
      </c>
      <c r="DC153" s="395">
        <f t="shared" si="248"/>
        <v>0</v>
      </c>
      <c r="DD153" s="396">
        <f t="shared" si="249"/>
        <v>0</v>
      </c>
      <c r="DE153" s="395">
        <f t="shared" si="250"/>
        <v>0</v>
      </c>
      <c r="DF153" s="396">
        <f t="shared" si="251"/>
        <v>0</v>
      </c>
      <c r="DG153" s="395">
        <f t="shared" si="252"/>
        <v>0</v>
      </c>
      <c r="DH153" s="396">
        <f t="shared" si="253"/>
        <v>0</v>
      </c>
      <c r="DI153" s="395">
        <f t="shared" si="254"/>
        <v>0</v>
      </c>
      <c r="DJ153" s="396">
        <f t="shared" si="255"/>
        <v>207</v>
      </c>
      <c r="DK153" s="395">
        <f t="shared" si="256"/>
        <v>211</v>
      </c>
      <c r="DL153" s="396">
        <f t="shared" si="257"/>
        <v>207</v>
      </c>
      <c r="DM153" s="395">
        <f t="shared" si="258"/>
        <v>211</v>
      </c>
      <c r="DN153" s="394">
        <f t="shared" si="259"/>
        <v>0</v>
      </c>
      <c r="DO153" s="395">
        <f t="shared" si="260"/>
        <v>0</v>
      </c>
      <c r="DP153" s="396">
        <f t="shared" si="261"/>
        <v>0</v>
      </c>
      <c r="DQ153" s="395">
        <f t="shared" si="262"/>
        <v>0</v>
      </c>
      <c r="DR153" s="396">
        <f t="shared" si="263"/>
        <v>0</v>
      </c>
      <c r="DS153" s="395">
        <f t="shared" si="264"/>
        <v>0</v>
      </c>
      <c r="DT153" s="396">
        <f t="shared" si="265"/>
        <v>0</v>
      </c>
      <c r="DU153" s="395">
        <f t="shared" si="266"/>
        <v>0</v>
      </c>
      <c r="DV153" s="396">
        <f t="shared" si="267"/>
        <v>0</v>
      </c>
      <c r="DW153" s="395">
        <f t="shared" si="268"/>
        <v>0</v>
      </c>
      <c r="DX153" s="396">
        <f t="shared" si="269"/>
        <v>15113484</v>
      </c>
      <c r="DY153" s="395">
        <f t="shared" si="270"/>
        <v>15572011</v>
      </c>
      <c r="DZ153" s="396">
        <f t="shared" si="271"/>
        <v>15113484</v>
      </c>
      <c r="EA153" s="395">
        <f t="shared" si="272"/>
        <v>15572011</v>
      </c>
    </row>
    <row r="154" spans="1:131">
      <c r="A154" s="541" t="s">
        <v>31</v>
      </c>
      <c r="B154" s="542" t="s">
        <v>768</v>
      </c>
      <c r="C154" s="543"/>
      <c r="D154" s="539">
        <v>135717</v>
      </c>
      <c r="E154" s="539">
        <v>7</v>
      </c>
      <c r="F154" s="393"/>
      <c r="G154" s="402"/>
      <c r="H154" s="393"/>
      <c r="I154" s="402"/>
      <c r="J154" s="393"/>
      <c r="K154" s="402"/>
      <c r="L154" s="393"/>
      <c r="M154" s="402"/>
      <c r="N154" s="393"/>
      <c r="O154" s="402"/>
      <c r="P154" s="393"/>
      <c r="Q154" s="402"/>
      <c r="R154" s="393"/>
      <c r="S154" s="402"/>
      <c r="T154" s="393"/>
      <c r="U154" s="402"/>
      <c r="V154" s="393"/>
      <c r="W154" s="402"/>
      <c r="X154" s="393"/>
      <c r="Y154" s="402"/>
      <c r="Z154" s="393"/>
      <c r="AA154" s="402"/>
      <c r="AB154" s="393"/>
      <c r="AC154" s="402"/>
      <c r="AD154" s="393"/>
      <c r="AE154" s="402"/>
      <c r="AF154" s="393"/>
      <c r="AG154" s="402"/>
      <c r="AH154" s="393"/>
      <c r="AI154" s="402"/>
      <c r="AJ154" s="393"/>
      <c r="AK154" s="402"/>
      <c r="AL154" s="393"/>
      <c r="AM154" s="402"/>
      <c r="AN154" s="393"/>
      <c r="AO154" s="402"/>
      <c r="AP154" s="393"/>
      <c r="AQ154" s="402"/>
      <c r="AR154" s="393"/>
      <c r="AS154" s="402"/>
      <c r="AT154" s="393">
        <v>733</v>
      </c>
      <c r="AU154" s="402">
        <v>725</v>
      </c>
      <c r="AV154" s="393"/>
      <c r="AW154" s="402"/>
      <c r="AX154" s="393"/>
      <c r="AY154" s="402"/>
      <c r="AZ154" s="393"/>
      <c r="BA154" s="403"/>
      <c r="BB154" s="404"/>
      <c r="BC154" s="402"/>
      <c r="BD154" s="393"/>
      <c r="BE154" s="402"/>
      <c r="BF154" s="393"/>
      <c r="BG154" s="402"/>
      <c r="BH154" s="393"/>
      <c r="BI154" s="402"/>
      <c r="BJ154" s="393"/>
      <c r="BK154" s="402"/>
      <c r="BL154" s="393">
        <v>45459927</v>
      </c>
      <c r="BM154" s="403">
        <v>45996900</v>
      </c>
      <c r="BN154" s="394">
        <f t="shared" si="207"/>
        <v>0</v>
      </c>
      <c r="BO154" s="395">
        <f t="shared" si="208"/>
        <v>0</v>
      </c>
      <c r="BP154" s="396">
        <f t="shared" si="209"/>
        <v>0</v>
      </c>
      <c r="BQ154" s="395">
        <f t="shared" si="210"/>
        <v>0</v>
      </c>
      <c r="BR154" s="396">
        <f t="shared" si="211"/>
        <v>0</v>
      </c>
      <c r="BS154" s="395">
        <f t="shared" si="212"/>
        <v>0</v>
      </c>
      <c r="BT154" s="396">
        <f t="shared" si="213"/>
        <v>0</v>
      </c>
      <c r="BU154" s="395">
        <f t="shared" si="214"/>
        <v>0</v>
      </c>
      <c r="BV154" s="396">
        <f t="shared" si="215"/>
        <v>0</v>
      </c>
      <c r="BW154" s="395">
        <f t="shared" si="216"/>
        <v>0</v>
      </c>
      <c r="BX154" s="396">
        <f t="shared" si="217"/>
        <v>6597</v>
      </c>
      <c r="BY154" s="395">
        <f t="shared" si="218"/>
        <v>6525</v>
      </c>
      <c r="BZ154" s="394">
        <f t="shared" si="219"/>
        <v>0</v>
      </c>
      <c r="CA154" s="395">
        <f t="shared" si="220"/>
        <v>0</v>
      </c>
      <c r="CB154" s="396">
        <f t="shared" si="221"/>
        <v>0</v>
      </c>
      <c r="CC154" s="395">
        <f t="shared" si="222"/>
        <v>0</v>
      </c>
      <c r="CD154" s="396">
        <f t="shared" si="223"/>
        <v>0</v>
      </c>
      <c r="CE154" s="395">
        <f t="shared" si="224"/>
        <v>0</v>
      </c>
      <c r="CF154" s="396">
        <f t="shared" si="225"/>
        <v>0</v>
      </c>
      <c r="CG154" s="395">
        <f t="shared" si="226"/>
        <v>0</v>
      </c>
      <c r="CH154" s="396">
        <f t="shared" si="227"/>
        <v>0</v>
      </c>
      <c r="CI154" s="395">
        <f t="shared" si="228"/>
        <v>0</v>
      </c>
      <c r="CJ154" s="396">
        <f t="shared" si="229"/>
        <v>6891</v>
      </c>
      <c r="CK154" s="395">
        <f t="shared" si="230"/>
        <v>7049.333333333333</v>
      </c>
      <c r="CL154" s="394">
        <f t="shared" si="231"/>
        <v>0</v>
      </c>
      <c r="CM154" s="395">
        <f t="shared" si="232"/>
        <v>0</v>
      </c>
      <c r="CN154" s="396">
        <f t="shared" si="233"/>
        <v>0</v>
      </c>
      <c r="CO154" s="395">
        <f t="shared" si="234"/>
        <v>0</v>
      </c>
      <c r="CP154" s="396">
        <f t="shared" si="235"/>
        <v>0</v>
      </c>
      <c r="CQ154" s="395">
        <f t="shared" si="236"/>
        <v>0</v>
      </c>
      <c r="CR154" s="396">
        <f t="shared" si="237"/>
        <v>0</v>
      </c>
      <c r="CS154" s="395">
        <f t="shared" si="238"/>
        <v>0</v>
      </c>
      <c r="CT154" s="396">
        <f t="shared" si="239"/>
        <v>0</v>
      </c>
      <c r="CU154" s="395">
        <f t="shared" si="240"/>
        <v>0</v>
      </c>
      <c r="CV154" s="396">
        <f t="shared" si="241"/>
        <v>62019</v>
      </c>
      <c r="CW154" s="395">
        <f t="shared" si="242"/>
        <v>63444</v>
      </c>
      <c r="CX154" s="396">
        <f t="shared" si="243"/>
        <v>62019</v>
      </c>
      <c r="CY154" s="395">
        <f t="shared" si="244"/>
        <v>63444</v>
      </c>
      <c r="CZ154" s="394">
        <f t="shared" si="245"/>
        <v>0</v>
      </c>
      <c r="DA154" s="395">
        <f t="shared" si="246"/>
        <v>0</v>
      </c>
      <c r="DB154" s="396">
        <f t="shared" si="247"/>
        <v>0</v>
      </c>
      <c r="DC154" s="395">
        <f t="shared" si="248"/>
        <v>0</v>
      </c>
      <c r="DD154" s="396">
        <f t="shared" si="249"/>
        <v>0</v>
      </c>
      <c r="DE154" s="395">
        <f t="shared" si="250"/>
        <v>0</v>
      </c>
      <c r="DF154" s="396">
        <f t="shared" si="251"/>
        <v>0</v>
      </c>
      <c r="DG154" s="395">
        <f t="shared" si="252"/>
        <v>0</v>
      </c>
      <c r="DH154" s="396">
        <f t="shared" si="253"/>
        <v>0</v>
      </c>
      <c r="DI154" s="395">
        <f t="shared" si="254"/>
        <v>0</v>
      </c>
      <c r="DJ154" s="396">
        <f t="shared" si="255"/>
        <v>733</v>
      </c>
      <c r="DK154" s="395">
        <f t="shared" si="256"/>
        <v>725</v>
      </c>
      <c r="DL154" s="396">
        <f t="shared" si="257"/>
        <v>733</v>
      </c>
      <c r="DM154" s="395">
        <f t="shared" si="258"/>
        <v>725</v>
      </c>
      <c r="DN154" s="394">
        <f t="shared" si="259"/>
        <v>0</v>
      </c>
      <c r="DO154" s="395">
        <f t="shared" si="260"/>
        <v>0</v>
      </c>
      <c r="DP154" s="396">
        <f t="shared" si="261"/>
        <v>0</v>
      </c>
      <c r="DQ154" s="395">
        <f t="shared" si="262"/>
        <v>0</v>
      </c>
      <c r="DR154" s="396">
        <f t="shared" si="263"/>
        <v>0</v>
      </c>
      <c r="DS154" s="395">
        <f t="shared" si="264"/>
        <v>0</v>
      </c>
      <c r="DT154" s="396">
        <f t="shared" si="265"/>
        <v>0</v>
      </c>
      <c r="DU154" s="395">
        <f t="shared" si="266"/>
        <v>0</v>
      </c>
      <c r="DV154" s="396">
        <f t="shared" si="267"/>
        <v>0</v>
      </c>
      <c r="DW154" s="395">
        <f t="shared" si="268"/>
        <v>0</v>
      </c>
      <c r="DX154" s="396">
        <f t="shared" si="269"/>
        <v>45459927</v>
      </c>
      <c r="DY154" s="395">
        <f t="shared" si="270"/>
        <v>45996900</v>
      </c>
      <c r="DZ154" s="396">
        <f t="shared" si="271"/>
        <v>45459927</v>
      </c>
      <c r="EA154" s="395">
        <f t="shared" si="272"/>
        <v>45996900</v>
      </c>
    </row>
    <row r="155" spans="1:131">
      <c r="A155" s="536" t="s">
        <v>31</v>
      </c>
      <c r="B155" s="542" t="s">
        <v>769</v>
      </c>
      <c r="C155" s="543"/>
      <c r="D155" s="549">
        <v>136233</v>
      </c>
      <c r="E155" s="539">
        <v>7</v>
      </c>
      <c r="F155" s="393"/>
      <c r="G155" s="402"/>
      <c r="H155" s="393"/>
      <c r="I155" s="402"/>
      <c r="J155" s="393"/>
      <c r="K155" s="402"/>
      <c r="L155" s="393"/>
      <c r="M155" s="402"/>
      <c r="N155" s="393"/>
      <c r="O155" s="402"/>
      <c r="P155" s="393"/>
      <c r="Q155" s="402"/>
      <c r="R155" s="393"/>
      <c r="S155" s="402"/>
      <c r="T155" s="393"/>
      <c r="U155" s="402"/>
      <c r="V155" s="393"/>
      <c r="W155" s="402"/>
      <c r="X155" s="393"/>
      <c r="Y155" s="402"/>
      <c r="Z155" s="393"/>
      <c r="AA155" s="402"/>
      <c r="AB155" s="393"/>
      <c r="AC155" s="402"/>
      <c r="AD155" s="393"/>
      <c r="AE155" s="402"/>
      <c r="AF155" s="393"/>
      <c r="AG155" s="402"/>
      <c r="AH155" s="393"/>
      <c r="AI155" s="402"/>
      <c r="AJ155" s="393"/>
      <c r="AK155" s="402"/>
      <c r="AL155" s="393"/>
      <c r="AM155" s="402"/>
      <c r="AN155" s="393"/>
      <c r="AO155" s="402"/>
      <c r="AP155" s="393"/>
      <c r="AQ155" s="402"/>
      <c r="AR155" s="393"/>
      <c r="AS155" s="402"/>
      <c r="AT155" s="393">
        <v>100</v>
      </c>
      <c r="AU155" s="402">
        <v>99</v>
      </c>
      <c r="AV155" s="393"/>
      <c r="AW155" s="402"/>
      <c r="AX155" s="393"/>
      <c r="AY155" s="402"/>
      <c r="AZ155" s="393"/>
      <c r="BA155" s="403"/>
      <c r="BB155" s="404"/>
      <c r="BC155" s="402"/>
      <c r="BD155" s="393"/>
      <c r="BE155" s="402"/>
      <c r="BF155" s="393"/>
      <c r="BG155" s="402"/>
      <c r="BH155" s="393"/>
      <c r="BI155" s="402"/>
      <c r="BJ155" s="393"/>
      <c r="BK155" s="402"/>
      <c r="BL155" s="393">
        <v>5607000</v>
      </c>
      <c r="BM155" s="403">
        <v>5538060</v>
      </c>
      <c r="BN155" s="394">
        <f t="shared" si="207"/>
        <v>0</v>
      </c>
      <c r="BO155" s="395">
        <f t="shared" si="208"/>
        <v>0</v>
      </c>
      <c r="BP155" s="396">
        <f t="shared" si="209"/>
        <v>0</v>
      </c>
      <c r="BQ155" s="395">
        <f t="shared" si="210"/>
        <v>0</v>
      </c>
      <c r="BR155" s="396">
        <f t="shared" si="211"/>
        <v>0</v>
      </c>
      <c r="BS155" s="395">
        <f t="shared" si="212"/>
        <v>0</v>
      </c>
      <c r="BT155" s="396">
        <f t="shared" si="213"/>
        <v>0</v>
      </c>
      <c r="BU155" s="395">
        <f t="shared" si="214"/>
        <v>0</v>
      </c>
      <c r="BV155" s="396">
        <f t="shared" si="215"/>
        <v>0</v>
      </c>
      <c r="BW155" s="395">
        <f t="shared" si="216"/>
        <v>0</v>
      </c>
      <c r="BX155" s="396">
        <f t="shared" si="217"/>
        <v>900</v>
      </c>
      <c r="BY155" s="395">
        <f t="shared" si="218"/>
        <v>891</v>
      </c>
      <c r="BZ155" s="394">
        <f t="shared" si="219"/>
        <v>0</v>
      </c>
      <c r="CA155" s="395">
        <f t="shared" si="220"/>
        <v>0</v>
      </c>
      <c r="CB155" s="396">
        <f t="shared" si="221"/>
        <v>0</v>
      </c>
      <c r="CC155" s="395">
        <f t="shared" si="222"/>
        <v>0</v>
      </c>
      <c r="CD155" s="396">
        <f t="shared" si="223"/>
        <v>0</v>
      </c>
      <c r="CE155" s="395">
        <f t="shared" si="224"/>
        <v>0</v>
      </c>
      <c r="CF155" s="396">
        <f t="shared" si="225"/>
        <v>0</v>
      </c>
      <c r="CG155" s="395">
        <f t="shared" si="226"/>
        <v>0</v>
      </c>
      <c r="CH155" s="396">
        <f t="shared" si="227"/>
        <v>0</v>
      </c>
      <c r="CI155" s="395">
        <f t="shared" si="228"/>
        <v>0</v>
      </c>
      <c r="CJ155" s="396">
        <f t="shared" si="229"/>
        <v>6230</v>
      </c>
      <c r="CK155" s="395">
        <f t="shared" si="230"/>
        <v>6215.5555555555557</v>
      </c>
      <c r="CL155" s="394">
        <f t="shared" si="231"/>
        <v>0</v>
      </c>
      <c r="CM155" s="395">
        <f t="shared" si="232"/>
        <v>0</v>
      </c>
      <c r="CN155" s="396">
        <f t="shared" si="233"/>
        <v>0</v>
      </c>
      <c r="CO155" s="395">
        <f t="shared" si="234"/>
        <v>0</v>
      </c>
      <c r="CP155" s="396">
        <f t="shared" si="235"/>
        <v>0</v>
      </c>
      <c r="CQ155" s="395">
        <f t="shared" si="236"/>
        <v>0</v>
      </c>
      <c r="CR155" s="396">
        <f t="shared" si="237"/>
        <v>0</v>
      </c>
      <c r="CS155" s="395">
        <f t="shared" si="238"/>
        <v>0</v>
      </c>
      <c r="CT155" s="396">
        <f t="shared" si="239"/>
        <v>0</v>
      </c>
      <c r="CU155" s="395">
        <f t="shared" si="240"/>
        <v>0</v>
      </c>
      <c r="CV155" s="396">
        <f t="shared" si="241"/>
        <v>56070</v>
      </c>
      <c r="CW155" s="395">
        <f t="shared" si="242"/>
        <v>55940</v>
      </c>
      <c r="CX155" s="396">
        <f t="shared" si="243"/>
        <v>56070</v>
      </c>
      <c r="CY155" s="395">
        <f t="shared" si="244"/>
        <v>55940</v>
      </c>
      <c r="CZ155" s="394">
        <f t="shared" si="245"/>
        <v>0</v>
      </c>
      <c r="DA155" s="395">
        <f t="shared" si="246"/>
        <v>0</v>
      </c>
      <c r="DB155" s="396">
        <f t="shared" si="247"/>
        <v>0</v>
      </c>
      <c r="DC155" s="395">
        <f t="shared" si="248"/>
        <v>0</v>
      </c>
      <c r="DD155" s="396">
        <f t="shared" si="249"/>
        <v>0</v>
      </c>
      <c r="DE155" s="395">
        <f t="shared" si="250"/>
        <v>0</v>
      </c>
      <c r="DF155" s="396">
        <f t="shared" si="251"/>
        <v>0</v>
      </c>
      <c r="DG155" s="395">
        <f t="shared" si="252"/>
        <v>0</v>
      </c>
      <c r="DH155" s="396">
        <f t="shared" si="253"/>
        <v>0</v>
      </c>
      <c r="DI155" s="395">
        <f t="shared" si="254"/>
        <v>0</v>
      </c>
      <c r="DJ155" s="396">
        <f t="shared" si="255"/>
        <v>100</v>
      </c>
      <c r="DK155" s="395">
        <f t="shared" si="256"/>
        <v>99</v>
      </c>
      <c r="DL155" s="396">
        <f t="shared" si="257"/>
        <v>100</v>
      </c>
      <c r="DM155" s="395">
        <f t="shared" si="258"/>
        <v>99</v>
      </c>
      <c r="DN155" s="394">
        <f t="shared" si="259"/>
        <v>0</v>
      </c>
      <c r="DO155" s="395">
        <f t="shared" si="260"/>
        <v>0</v>
      </c>
      <c r="DP155" s="396">
        <f t="shared" si="261"/>
        <v>0</v>
      </c>
      <c r="DQ155" s="395">
        <f t="shared" si="262"/>
        <v>0</v>
      </c>
      <c r="DR155" s="396">
        <f t="shared" si="263"/>
        <v>0</v>
      </c>
      <c r="DS155" s="395">
        <f t="shared" si="264"/>
        <v>0</v>
      </c>
      <c r="DT155" s="396">
        <f t="shared" si="265"/>
        <v>0</v>
      </c>
      <c r="DU155" s="395">
        <f t="shared" si="266"/>
        <v>0</v>
      </c>
      <c r="DV155" s="396">
        <f t="shared" si="267"/>
        <v>0</v>
      </c>
      <c r="DW155" s="395">
        <f t="shared" si="268"/>
        <v>0</v>
      </c>
      <c r="DX155" s="396">
        <f t="shared" si="269"/>
        <v>5607000</v>
      </c>
      <c r="DY155" s="395">
        <f t="shared" si="270"/>
        <v>5538060</v>
      </c>
      <c r="DZ155" s="396">
        <f t="shared" si="271"/>
        <v>5607000</v>
      </c>
      <c r="EA155" s="395">
        <f t="shared" si="272"/>
        <v>5538060</v>
      </c>
    </row>
    <row r="156" spans="1:131">
      <c r="A156" s="536" t="s">
        <v>31</v>
      </c>
      <c r="B156" s="537" t="s">
        <v>770</v>
      </c>
      <c r="C156" s="538"/>
      <c r="D156" s="539">
        <v>136358</v>
      </c>
      <c r="E156" s="550">
        <v>7</v>
      </c>
      <c r="F156" s="393"/>
      <c r="G156" s="402"/>
      <c r="H156" s="393"/>
      <c r="I156" s="402"/>
      <c r="J156" s="393"/>
      <c r="K156" s="402"/>
      <c r="L156" s="393"/>
      <c r="M156" s="402"/>
      <c r="N156" s="393"/>
      <c r="O156" s="402"/>
      <c r="P156" s="393"/>
      <c r="Q156" s="402"/>
      <c r="R156" s="393"/>
      <c r="S156" s="402"/>
      <c r="T156" s="393"/>
      <c r="U156" s="402"/>
      <c r="V156" s="393"/>
      <c r="W156" s="402"/>
      <c r="X156" s="393"/>
      <c r="Y156" s="402"/>
      <c r="Z156" s="393"/>
      <c r="AA156" s="402"/>
      <c r="AB156" s="393"/>
      <c r="AC156" s="402"/>
      <c r="AD156" s="393"/>
      <c r="AE156" s="402"/>
      <c r="AF156" s="393"/>
      <c r="AG156" s="402"/>
      <c r="AH156" s="393"/>
      <c r="AI156" s="402"/>
      <c r="AJ156" s="393"/>
      <c r="AK156" s="402"/>
      <c r="AL156" s="393"/>
      <c r="AM156" s="402"/>
      <c r="AN156" s="393"/>
      <c r="AO156" s="402"/>
      <c r="AP156" s="393"/>
      <c r="AQ156" s="402"/>
      <c r="AR156" s="393"/>
      <c r="AS156" s="402"/>
      <c r="AT156" s="393">
        <v>282</v>
      </c>
      <c r="AU156" s="402">
        <v>300</v>
      </c>
      <c r="AV156" s="393"/>
      <c r="AW156" s="402"/>
      <c r="AX156" s="393"/>
      <c r="AY156" s="402"/>
      <c r="AZ156" s="393"/>
      <c r="BA156" s="403"/>
      <c r="BB156" s="404"/>
      <c r="BC156" s="402"/>
      <c r="BD156" s="393"/>
      <c r="BE156" s="402"/>
      <c r="BF156" s="393"/>
      <c r="BG156" s="402"/>
      <c r="BH156" s="393"/>
      <c r="BI156" s="402"/>
      <c r="BJ156" s="393"/>
      <c r="BK156" s="402"/>
      <c r="BL156" s="393">
        <v>15446832</v>
      </c>
      <c r="BM156" s="403">
        <v>16178100</v>
      </c>
      <c r="BN156" s="394">
        <f t="shared" si="207"/>
        <v>0</v>
      </c>
      <c r="BO156" s="395">
        <f t="shared" si="208"/>
        <v>0</v>
      </c>
      <c r="BP156" s="396">
        <f t="shared" si="209"/>
        <v>0</v>
      </c>
      <c r="BQ156" s="395">
        <f t="shared" si="210"/>
        <v>0</v>
      </c>
      <c r="BR156" s="396">
        <f t="shared" si="211"/>
        <v>0</v>
      </c>
      <c r="BS156" s="395">
        <f t="shared" si="212"/>
        <v>0</v>
      </c>
      <c r="BT156" s="396">
        <f t="shared" si="213"/>
        <v>0</v>
      </c>
      <c r="BU156" s="395">
        <f t="shared" si="214"/>
        <v>0</v>
      </c>
      <c r="BV156" s="396">
        <f t="shared" si="215"/>
        <v>0</v>
      </c>
      <c r="BW156" s="395">
        <f t="shared" si="216"/>
        <v>0</v>
      </c>
      <c r="BX156" s="396">
        <f t="shared" si="217"/>
        <v>2538</v>
      </c>
      <c r="BY156" s="395">
        <f t="shared" si="218"/>
        <v>2700</v>
      </c>
      <c r="BZ156" s="394">
        <f t="shared" si="219"/>
        <v>0</v>
      </c>
      <c r="CA156" s="395">
        <f t="shared" si="220"/>
        <v>0</v>
      </c>
      <c r="CB156" s="396">
        <f t="shared" si="221"/>
        <v>0</v>
      </c>
      <c r="CC156" s="395">
        <f t="shared" si="222"/>
        <v>0</v>
      </c>
      <c r="CD156" s="396">
        <f t="shared" si="223"/>
        <v>0</v>
      </c>
      <c r="CE156" s="395">
        <f t="shared" si="224"/>
        <v>0</v>
      </c>
      <c r="CF156" s="396">
        <f t="shared" si="225"/>
        <v>0</v>
      </c>
      <c r="CG156" s="395">
        <f t="shared" si="226"/>
        <v>0</v>
      </c>
      <c r="CH156" s="396">
        <f t="shared" si="227"/>
        <v>0</v>
      </c>
      <c r="CI156" s="395">
        <f t="shared" si="228"/>
        <v>0</v>
      </c>
      <c r="CJ156" s="396">
        <f t="shared" si="229"/>
        <v>6086.2222222222226</v>
      </c>
      <c r="CK156" s="395">
        <f t="shared" si="230"/>
        <v>5991.8888888888887</v>
      </c>
      <c r="CL156" s="394">
        <f t="shared" si="231"/>
        <v>0</v>
      </c>
      <c r="CM156" s="395">
        <f t="shared" si="232"/>
        <v>0</v>
      </c>
      <c r="CN156" s="396">
        <f t="shared" si="233"/>
        <v>0</v>
      </c>
      <c r="CO156" s="395">
        <f t="shared" si="234"/>
        <v>0</v>
      </c>
      <c r="CP156" s="396">
        <f t="shared" si="235"/>
        <v>0</v>
      </c>
      <c r="CQ156" s="395">
        <f t="shared" si="236"/>
        <v>0</v>
      </c>
      <c r="CR156" s="396">
        <f t="shared" si="237"/>
        <v>0</v>
      </c>
      <c r="CS156" s="395">
        <f t="shared" si="238"/>
        <v>0</v>
      </c>
      <c r="CT156" s="396">
        <f t="shared" si="239"/>
        <v>0</v>
      </c>
      <c r="CU156" s="395">
        <f t="shared" si="240"/>
        <v>0</v>
      </c>
      <c r="CV156" s="396">
        <f t="shared" si="241"/>
        <v>54776</v>
      </c>
      <c r="CW156" s="395">
        <f t="shared" si="242"/>
        <v>53927</v>
      </c>
      <c r="CX156" s="396">
        <f t="shared" si="243"/>
        <v>54776</v>
      </c>
      <c r="CY156" s="395">
        <f t="shared" si="244"/>
        <v>53927</v>
      </c>
      <c r="CZ156" s="394">
        <f t="shared" si="245"/>
        <v>0</v>
      </c>
      <c r="DA156" s="395">
        <f t="shared" si="246"/>
        <v>0</v>
      </c>
      <c r="DB156" s="396">
        <f t="shared" si="247"/>
        <v>0</v>
      </c>
      <c r="DC156" s="395">
        <f t="shared" si="248"/>
        <v>0</v>
      </c>
      <c r="DD156" s="396">
        <f t="shared" si="249"/>
        <v>0</v>
      </c>
      <c r="DE156" s="395">
        <f t="shared" si="250"/>
        <v>0</v>
      </c>
      <c r="DF156" s="396">
        <f t="shared" si="251"/>
        <v>0</v>
      </c>
      <c r="DG156" s="395">
        <f t="shared" si="252"/>
        <v>0</v>
      </c>
      <c r="DH156" s="396">
        <f t="shared" si="253"/>
        <v>0</v>
      </c>
      <c r="DI156" s="395">
        <f t="shared" si="254"/>
        <v>0</v>
      </c>
      <c r="DJ156" s="396">
        <f t="shared" si="255"/>
        <v>282</v>
      </c>
      <c r="DK156" s="395">
        <f t="shared" si="256"/>
        <v>300</v>
      </c>
      <c r="DL156" s="396">
        <f t="shared" si="257"/>
        <v>282</v>
      </c>
      <c r="DM156" s="395">
        <f t="shared" si="258"/>
        <v>300</v>
      </c>
      <c r="DN156" s="394">
        <f t="shared" si="259"/>
        <v>0</v>
      </c>
      <c r="DO156" s="395">
        <f t="shared" si="260"/>
        <v>0</v>
      </c>
      <c r="DP156" s="396">
        <f t="shared" si="261"/>
        <v>0</v>
      </c>
      <c r="DQ156" s="395">
        <f t="shared" si="262"/>
        <v>0</v>
      </c>
      <c r="DR156" s="396">
        <f t="shared" si="263"/>
        <v>0</v>
      </c>
      <c r="DS156" s="395">
        <f t="shared" si="264"/>
        <v>0</v>
      </c>
      <c r="DT156" s="396">
        <f t="shared" si="265"/>
        <v>0</v>
      </c>
      <c r="DU156" s="395">
        <f t="shared" si="266"/>
        <v>0</v>
      </c>
      <c r="DV156" s="396">
        <f t="shared" si="267"/>
        <v>0</v>
      </c>
      <c r="DW156" s="395">
        <f t="shared" si="268"/>
        <v>0</v>
      </c>
      <c r="DX156" s="396">
        <f t="shared" si="269"/>
        <v>15446832</v>
      </c>
      <c r="DY156" s="395">
        <f t="shared" si="270"/>
        <v>16178100</v>
      </c>
      <c r="DZ156" s="396">
        <f t="shared" si="271"/>
        <v>15446832</v>
      </c>
      <c r="EA156" s="395">
        <f t="shared" si="272"/>
        <v>16178100</v>
      </c>
    </row>
    <row r="157" spans="1:131">
      <c r="A157" s="536" t="s">
        <v>31</v>
      </c>
      <c r="B157" s="537" t="s">
        <v>771</v>
      </c>
      <c r="C157" s="538"/>
      <c r="D157" s="539">
        <v>136516</v>
      </c>
      <c r="E157" s="550">
        <v>7</v>
      </c>
      <c r="F157" s="393"/>
      <c r="G157" s="402"/>
      <c r="H157" s="393"/>
      <c r="I157" s="402"/>
      <c r="J157" s="393"/>
      <c r="K157" s="402"/>
      <c r="L157" s="393"/>
      <c r="M157" s="402"/>
      <c r="N157" s="393"/>
      <c r="O157" s="402"/>
      <c r="P157" s="393"/>
      <c r="Q157" s="402"/>
      <c r="R157" s="393"/>
      <c r="S157" s="402"/>
      <c r="T157" s="393"/>
      <c r="U157" s="402"/>
      <c r="V157" s="393"/>
      <c r="W157" s="402"/>
      <c r="X157" s="393"/>
      <c r="Y157" s="402"/>
      <c r="Z157" s="393"/>
      <c r="AA157" s="402"/>
      <c r="AB157" s="393"/>
      <c r="AC157" s="402"/>
      <c r="AD157" s="393"/>
      <c r="AE157" s="402"/>
      <c r="AF157" s="393"/>
      <c r="AG157" s="402"/>
      <c r="AH157" s="393"/>
      <c r="AI157" s="402"/>
      <c r="AJ157" s="393"/>
      <c r="AK157" s="402"/>
      <c r="AL157" s="393"/>
      <c r="AM157" s="402"/>
      <c r="AN157" s="393"/>
      <c r="AO157" s="402"/>
      <c r="AP157" s="393"/>
      <c r="AQ157" s="402"/>
      <c r="AR157" s="393"/>
      <c r="AS157" s="402"/>
      <c r="AT157" s="393">
        <v>161</v>
      </c>
      <c r="AU157" s="402">
        <v>151</v>
      </c>
      <c r="AV157" s="393"/>
      <c r="AW157" s="402"/>
      <c r="AX157" s="393"/>
      <c r="AY157" s="402"/>
      <c r="AZ157" s="393"/>
      <c r="BA157" s="403"/>
      <c r="BB157" s="404"/>
      <c r="BC157" s="402"/>
      <c r="BD157" s="393"/>
      <c r="BE157" s="402"/>
      <c r="BF157" s="393"/>
      <c r="BG157" s="402"/>
      <c r="BH157" s="393"/>
      <c r="BI157" s="402"/>
      <c r="BJ157" s="393"/>
      <c r="BK157" s="402"/>
      <c r="BL157" s="393">
        <v>8794464</v>
      </c>
      <c r="BM157" s="403">
        <v>8318590</v>
      </c>
      <c r="BN157" s="394">
        <f t="shared" si="207"/>
        <v>0</v>
      </c>
      <c r="BO157" s="395">
        <f t="shared" si="208"/>
        <v>0</v>
      </c>
      <c r="BP157" s="396">
        <f t="shared" si="209"/>
        <v>0</v>
      </c>
      <c r="BQ157" s="395">
        <f t="shared" si="210"/>
        <v>0</v>
      </c>
      <c r="BR157" s="396">
        <f t="shared" si="211"/>
        <v>0</v>
      </c>
      <c r="BS157" s="395">
        <f t="shared" si="212"/>
        <v>0</v>
      </c>
      <c r="BT157" s="396">
        <f t="shared" si="213"/>
        <v>0</v>
      </c>
      <c r="BU157" s="395">
        <f t="shared" si="214"/>
        <v>0</v>
      </c>
      <c r="BV157" s="396">
        <f t="shared" si="215"/>
        <v>0</v>
      </c>
      <c r="BW157" s="395">
        <f t="shared" si="216"/>
        <v>0</v>
      </c>
      <c r="BX157" s="396">
        <f t="shared" si="217"/>
        <v>1449</v>
      </c>
      <c r="BY157" s="395">
        <f t="shared" si="218"/>
        <v>1359</v>
      </c>
      <c r="BZ157" s="394">
        <f t="shared" si="219"/>
        <v>0</v>
      </c>
      <c r="CA157" s="395">
        <f t="shared" si="220"/>
        <v>0</v>
      </c>
      <c r="CB157" s="396">
        <f t="shared" si="221"/>
        <v>0</v>
      </c>
      <c r="CC157" s="395">
        <f t="shared" si="222"/>
        <v>0</v>
      </c>
      <c r="CD157" s="396">
        <f t="shared" si="223"/>
        <v>0</v>
      </c>
      <c r="CE157" s="395">
        <f t="shared" si="224"/>
        <v>0</v>
      </c>
      <c r="CF157" s="396">
        <f t="shared" si="225"/>
        <v>0</v>
      </c>
      <c r="CG157" s="395">
        <f t="shared" si="226"/>
        <v>0</v>
      </c>
      <c r="CH157" s="396">
        <f t="shared" si="227"/>
        <v>0</v>
      </c>
      <c r="CI157" s="395">
        <f t="shared" si="228"/>
        <v>0</v>
      </c>
      <c r="CJ157" s="396">
        <f t="shared" si="229"/>
        <v>6069.333333333333</v>
      </c>
      <c r="CK157" s="395">
        <f t="shared" si="230"/>
        <v>6121.1111111111113</v>
      </c>
      <c r="CL157" s="394">
        <f t="shared" si="231"/>
        <v>0</v>
      </c>
      <c r="CM157" s="395">
        <f t="shared" si="232"/>
        <v>0</v>
      </c>
      <c r="CN157" s="396">
        <f t="shared" si="233"/>
        <v>0</v>
      </c>
      <c r="CO157" s="395">
        <f t="shared" si="234"/>
        <v>0</v>
      </c>
      <c r="CP157" s="396">
        <f t="shared" si="235"/>
        <v>0</v>
      </c>
      <c r="CQ157" s="395">
        <f t="shared" si="236"/>
        <v>0</v>
      </c>
      <c r="CR157" s="396">
        <f t="shared" si="237"/>
        <v>0</v>
      </c>
      <c r="CS157" s="395">
        <f t="shared" si="238"/>
        <v>0</v>
      </c>
      <c r="CT157" s="396">
        <f t="shared" si="239"/>
        <v>0</v>
      </c>
      <c r="CU157" s="395">
        <f t="shared" si="240"/>
        <v>0</v>
      </c>
      <c r="CV157" s="396">
        <f t="shared" si="241"/>
        <v>54624</v>
      </c>
      <c r="CW157" s="395">
        <f t="shared" si="242"/>
        <v>55090</v>
      </c>
      <c r="CX157" s="396">
        <f t="shared" si="243"/>
        <v>54624</v>
      </c>
      <c r="CY157" s="395">
        <f t="shared" si="244"/>
        <v>55090</v>
      </c>
      <c r="CZ157" s="394">
        <f t="shared" si="245"/>
        <v>0</v>
      </c>
      <c r="DA157" s="395">
        <f t="shared" si="246"/>
        <v>0</v>
      </c>
      <c r="DB157" s="396">
        <f t="shared" si="247"/>
        <v>0</v>
      </c>
      <c r="DC157" s="395">
        <f t="shared" si="248"/>
        <v>0</v>
      </c>
      <c r="DD157" s="396">
        <f t="shared" si="249"/>
        <v>0</v>
      </c>
      <c r="DE157" s="395">
        <f t="shared" si="250"/>
        <v>0</v>
      </c>
      <c r="DF157" s="396">
        <f t="shared" si="251"/>
        <v>0</v>
      </c>
      <c r="DG157" s="395">
        <f t="shared" si="252"/>
        <v>0</v>
      </c>
      <c r="DH157" s="396">
        <f t="shared" si="253"/>
        <v>0</v>
      </c>
      <c r="DI157" s="395">
        <f t="shared" si="254"/>
        <v>0</v>
      </c>
      <c r="DJ157" s="396">
        <f t="shared" si="255"/>
        <v>161</v>
      </c>
      <c r="DK157" s="395">
        <f t="shared" si="256"/>
        <v>151</v>
      </c>
      <c r="DL157" s="396">
        <f t="shared" si="257"/>
        <v>161</v>
      </c>
      <c r="DM157" s="395">
        <f t="shared" si="258"/>
        <v>151</v>
      </c>
      <c r="DN157" s="394">
        <f t="shared" si="259"/>
        <v>0</v>
      </c>
      <c r="DO157" s="395">
        <f t="shared" si="260"/>
        <v>0</v>
      </c>
      <c r="DP157" s="396">
        <f t="shared" si="261"/>
        <v>0</v>
      </c>
      <c r="DQ157" s="395">
        <f t="shared" si="262"/>
        <v>0</v>
      </c>
      <c r="DR157" s="396">
        <f t="shared" si="263"/>
        <v>0</v>
      </c>
      <c r="DS157" s="395">
        <f t="shared" si="264"/>
        <v>0</v>
      </c>
      <c r="DT157" s="396">
        <f t="shared" si="265"/>
        <v>0</v>
      </c>
      <c r="DU157" s="395">
        <f t="shared" si="266"/>
        <v>0</v>
      </c>
      <c r="DV157" s="396">
        <f t="shared" si="267"/>
        <v>0</v>
      </c>
      <c r="DW157" s="395">
        <f t="shared" si="268"/>
        <v>0</v>
      </c>
      <c r="DX157" s="396">
        <f t="shared" si="269"/>
        <v>8794464</v>
      </c>
      <c r="DY157" s="395">
        <f t="shared" si="270"/>
        <v>8318590</v>
      </c>
      <c r="DZ157" s="396">
        <f t="shared" si="271"/>
        <v>8794464</v>
      </c>
      <c r="EA157" s="395">
        <f t="shared" si="272"/>
        <v>8318590</v>
      </c>
    </row>
    <row r="158" spans="1:131">
      <c r="A158" s="536" t="s">
        <v>31</v>
      </c>
      <c r="B158" s="537" t="s">
        <v>772</v>
      </c>
      <c r="C158" s="538"/>
      <c r="D158" s="539">
        <v>137281</v>
      </c>
      <c r="E158" s="550">
        <v>7</v>
      </c>
      <c r="F158" s="393"/>
      <c r="G158" s="402"/>
      <c r="H158" s="393"/>
      <c r="I158" s="402"/>
      <c r="J158" s="393"/>
      <c r="K158" s="402"/>
      <c r="L158" s="393"/>
      <c r="M158" s="402"/>
      <c r="N158" s="393"/>
      <c r="O158" s="402"/>
      <c r="P158" s="393"/>
      <c r="Q158" s="402"/>
      <c r="R158" s="393"/>
      <c r="S158" s="402"/>
      <c r="T158" s="393"/>
      <c r="U158" s="402"/>
      <c r="V158" s="393"/>
      <c r="W158" s="402"/>
      <c r="X158" s="393"/>
      <c r="Y158" s="402"/>
      <c r="Z158" s="393"/>
      <c r="AA158" s="402"/>
      <c r="AB158" s="393"/>
      <c r="AC158" s="402"/>
      <c r="AD158" s="393"/>
      <c r="AE158" s="402"/>
      <c r="AF158" s="393"/>
      <c r="AG158" s="402"/>
      <c r="AH158" s="393"/>
      <c r="AI158" s="402"/>
      <c r="AJ158" s="393"/>
      <c r="AK158" s="402"/>
      <c r="AL158" s="393"/>
      <c r="AM158" s="402"/>
      <c r="AN158" s="393"/>
      <c r="AO158" s="402"/>
      <c r="AP158" s="393"/>
      <c r="AQ158" s="402"/>
      <c r="AR158" s="393"/>
      <c r="AS158" s="402"/>
      <c r="AT158" s="393">
        <v>144</v>
      </c>
      <c r="AU158" s="402">
        <v>133</v>
      </c>
      <c r="AV158" s="393"/>
      <c r="AW158" s="402"/>
      <c r="AX158" s="393"/>
      <c r="AY158" s="402"/>
      <c r="AZ158" s="393"/>
      <c r="BA158" s="403"/>
      <c r="BB158" s="404"/>
      <c r="BC158" s="402"/>
      <c r="BD158" s="393"/>
      <c r="BE158" s="402"/>
      <c r="BF158" s="393"/>
      <c r="BG158" s="402"/>
      <c r="BH158" s="393"/>
      <c r="BI158" s="402"/>
      <c r="BJ158" s="393"/>
      <c r="BK158" s="402"/>
      <c r="BL158" s="393">
        <v>6586560</v>
      </c>
      <c r="BM158" s="403">
        <v>6210169</v>
      </c>
      <c r="BN158" s="394">
        <f t="shared" si="207"/>
        <v>0</v>
      </c>
      <c r="BO158" s="395">
        <f t="shared" si="208"/>
        <v>0</v>
      </c>
      <c r="BP158" s="396">
        <f t="shared" si="209"/>
        <v>0</v>
      </c>
      <c r="BQ158" s="395">
        <f t="shared" si="210"/>
        <v>0</v>
      </c>
      <c r="BR158" s="396">
        <f t="shared" si="211"/>
        <v>0</v>
      </c>
      <c r="BS158" s="395">
        <f t="shared" si="212"/>
        <v>0</v>
      </c>
      <c r="BT158" s="396">
        <f t="shared" si="213"/>
        <v>0</v>
      </c>
      <c r="BU158" s="395">
        <f t="shared" si="214"/>
        <v>0</v>
      </c>
      <c r="BV158" s="396">
        <f t="shared" si="215"/>
        <v>0</v>
      </c>
      <c r="BW158" s="395">
        <f t="shared" si="216"/>
        <v>0</v>
      </c>
      <c r="BX158" s="396">
        <f t="shared" si="217"/>
        <v>1296</v>
      </c>
      <c r="BY158" s="395">
        <f t="shared" si="218"/>
        <v>1197</v>
      </c>
      <c r="BZ158" s="394">
        <f t="shared" si="219"/>
        <v>0</v>
      </c>
      <c r="CA158" s="395">
        <f t="shared" si="220"/>
        <v>0</v>
      </c>
      <c r="CB158" s="396">
        <f t="shared" si="221"/>
        <v>0</v>
      </c>
      <c r="CC158" s="395">
        <f t="shared" si="222"/>
        <v>0</v>
      </c>
      <c r="CD158" s="396">
        <f t="shared" si="223"/>
        <v>0</v>
      </c>
      <c r="CE158" s="395">
        <f t="shared" si="224"/>
        <v>0</v>
      </c>
      <c r="CF158" s="396">
        <f t="shared" si="225"/>
        <v>0</v>
      </c>
      <c r="CG158" s="395">
        <f t="shared" si="226"/>
        <v>0</v>
      </c>
      <c r="CH158" s="396">
        <f t="shared" si="227"/>
        <v>0</v>
      </c>
      <c r="CI158" s="395">
        <f t="shared" si="228"/>
        <v>0</v>
      </c>
      <c r="CJ158" s="396">
        <f t="shared" si="229"/>
        <v>5082.2222222222226</v>
      </c>
      <c r="CK158" s="395">
        <f t="shared" si="230"/>
        <v>5188.1111111111113</v>
      </c>
      <c r="CL158" s="394">
        <f t="shared" si="231"/>
        <v>0</v>
      </c>
      <c r="CM158" s="395">
        <f t="shared" si="232"/>
        <v>0</v>
      </c>
      <c r="CN158" s="396">
        <f t="shared" si="233"/>
        <v>0</v>
      </c>
      <c r="CO158" s="395">
        <f t="shared" si="234"/>
        <v>0</v>
      </c>
      <c r="CP158" s="396">
        <f t="shared" si="235"/>
        <v>0</v>
      </c>
      <c r="CQ158" s="395">
        <f t="shared" si="236"/>
        <v>0</v>
      </c>
      <c r="CR158" s="396">
        <f t="shared" si="237"/>
        <v>0</v>
      </c>
      <c r="CS158" s="395">
        <f t="shared" si="238"/>
        <v>0</v>
      </c>
      <c r="CT158" s="396">
        <f t="shared" si="239"/>
        <v>0</v>
      </c>
      <c r="CU158" s="395">
        <f t="shared" si="240"/>
        <v>0</v>
      </c>
      <c r="CV158" s="396">
        <f t="shared" si="241"/>
        <v>45740</v>
      </c>
      <c r="CW158" s="395">
        <f t="shared" si="242"/>
        <v>46693</v>
      </c>
      <c r="CX158" s="396">
        <f t="shared" si="243"/>
        <v>45740</v>
      </c>
      <c r="CY158" s="395">
        <f t="shared" si="244"/>
        <v>46693</v>
      </c>
      <c r="CZ158" s="394">
        <f t="shared" si="245"/>
        <v>0</v>
      </c>
      <c r="DA158" s="395">
        <f t="shared" si="246"/>
        <v>0</v>
      </c>
      <c r="DB158" s="396">
        <f t="shared" si="247"/>
        <v>0</v>
      </c>
      <c r="DC158" s="395">
        <f t="shared" si="248"/>
        <v>0</v>
      </c>
      <c r="DD158" s="396">
        <f t="shared" si="249"/>
        <v>0</v>
      </c>
      <c r="DE158" s="395">
        <f t="shared" si="250"/>
        <v>0</v>
      </c>
      <c r="DF158" s="396">
        <f t="shared" si="251"/>
        <v>0</v>
      </c>
      <c r="DG158" s="395">
        <f t="shared" si="252"/>
        <v>0</v>
      </c>
      <c r="DH158" s="396">
        <f t="shared" si="253"/>
        <v>0</v>
      </c>
      <c r="DI158" s="395">
        <f t="shared" si="254"/>
        <v>0</v>
      </c>
      <c r="DJ158" s="396">
        <f t="shared" si="255"/>
        <v>144</v>
      </c>
      <c r="DK158" s="395">
        <f t="shared" si="256"/>
        <v>133</v>
      </c>
      <c r="DL158" s="396">
        <f t="shared" si="257"/>
        <v>144</v>
      </c>
      <c r="DM158" s="395">
        <f t="shared" si="258"/>
        <v>133</v>
      </c>
      <c r="DN158" s="394">
        <f t="shared" si="259"/>
        <v>0</v>
      </c>
      <c r="DO158" s="395">
        <f t="shared" si="260"/>
        <v>0</v>
      </c>
      <c r="DP158" s="396">
        <f t="shared" si="261"/>
        <v>0</v>
      </c>
      <c r="DQ158" s="395">
        <f t="shared" si="262"/>
        <v>0</v>
      </c>
      <c r="DR158" s="396">
        <f t="shared" si="263"/>
        <v>0</v>
      </c>
      <c r="DS158" s="395">
        <f t="shared" si="264"/>
        <v>0</v>
      </c>
      <c r="DT158" s="396">
        <f t="shared" si="265"/>
        <v>0</v>
      </c>
      <c r="DU158" s="395">
        <f t="shared" si="266"/>
        <v>0</v>
      </c>
      <c r="DV158" s="396">
        <f t="shared" si="267"/>
        <v>0</v>
      </c>
      <c r="DW158" s="395">
        <f t="shared" si="268"/>
        <v>0</v>
      </c>
      <c r="DX158" s="396">
        <f t="shared" si="269"/>
        <v>6586560</v>
      </c>
      <c r="DY158" s="395">
        <f t="shared" si="270"/>
        <v>6210169</v>
      </c>
      <c r="DZ158" s="396">
        <f t="shared" si="271"/>
        <v>6586560</v>
      </c>
      <c r="EA158" s="395">
        <f t="shared" si="272"/>
        <v>6210169</v>
      </c>
    </row>
    <row r="159" spans="1:131">
      <c r="A159" s="541" t="s">
        <v>31</v>
      </c>
      <c r="B159" s="542" t="s">
        <v>773</v>
      </c>
      <c r="C159" s="543"/>
      <c r="D159" s="539">
        <v>137078</v>
      </c>
      <c r="E159" s="539">
        <v>7</v>
      </c>
      <c r="F159" s="393"/>
      <c r="G159" s="402"/>
      <c r="H159" s="393"/>
      <c r="I159" s="402"/>
      <c r="J159" s="393"/>
      <c r="K159" s="402"/>
      <c r="L159" s="393"/>
      <c r="M159" s="402"/>
      <c r="N159" s="393"/>
      <c r="O159" s="402"/>
      <c r="P159" s="393"/>
      <c r="Q159" s="402"/>
      <c r="R159" s="393"/>
      <c r="S159" s="402"/>
      <c r="T159" s="393"/>
      <c r="U159" s="402"/>
      <c r="V159" s="393"/>
      <c r="W159" s="402"/>
      <c r="X159" s="393"/>
      <c r="Y159" s="402"/>
      <c r="Z159" s="393"/>
      <c r="AA159" s="402"/>
      <c r="AB159" s="393"/>
      <c r="AC159" s="402"/>
      <c r="AD159" s="393"/>
      <c r="AE159" s="402"/>
      <c r="AF159" s="393"/>
      <c r="AG159" s="402"/>
      <c r="AH159" s="393"/>
      <c r="AI159" s="402"/>
      <c r="AJ159" s="393"/>
      <c r="AK159" s="402"/>
      <c r="AL159" s="393"/>
      <c r="AM159" s="402"/>
      <c r="AN159" s="393"/>
      <c r="AO159" s="402"/>
      <c r="AP159" s="393"/>
      <c r="AQ159" s="402"/>
      <c r="AR159" s="393"/>
      <c r="AS159" s="402"/>
      <c r="AT159" s="393">
        <v>372</v>
      </c>
      <c r="AU159" s="402">
        <v>379</v>
      </c>
      <c r="AV159" s="393"/>
      <c r="AW159" s="402"/>
      <c r="AX159" s="393"/>
      <c r="AY159" s="402"/>
      <c r="AZ159" s="393"/>
      <c r="BA159" s="403"/>
      <c r="BB159" s="404"/>
      <c r="BC159" s="402"/>
      <c r="BD159" s="393"/>
      <c r="BE159" s="402"/>
      <c r="BF159" s="393"/>
      <c r="BG159" s="402"/>
      <c r="BH159" s="393"/>
      <c r="BI159" s="402"/>
      <c r="BJ159" s="393"/>
      <c r="BK159" s="402"/>
      <c r="BL159" s="393">
        <v>24248820</v>
      </c>
      <c r="BM159" s="403">
        <v>24347339</v>
      </c>
      <c r="BN159" s="394">
        <f t="shared" si="207"/>
        <v>0</v>
      </c>
      <c r="BO159" s="395">
        <f t="shared" si="208"/>
        <v>0</v>
      </c>
      <c r="BP159" s="396">
        <f t="shared" si="209"/>
        <v>0</v>
      </c>
      <c r="BQ159" s="395">
        <f t="shared" si="210"/>
        <v>0</v>
      </c>
      <c r="BR159" s="396">
        <f t="shared" si="211"/>
        <v>0</v>
      </c>
      <c r="BS159" s="395">
        <f t="shared" si="212"/>
        <v>0</v>
      </c>
      <c r="BT159" s="396">
        <f t="shared" si="213"/>
        <v>0</v>
      </c>
      <c r="BU159" s="395">
        <f t="shared" si="214"/>
        <v>0</v>
      </c>
      <c r="BV159" s="396">
        <f t="shared" si="215"/>
        <v>0</v>
      </c>
      <c r="BW159" s="395">
        <f t="shared" si="216"/>
        <v>0</v>
      </c>
      <c r="BX159" s="396">
        <f t="shared" si="217"/>
        <v>3348</v>
      </c>
      <c r="BY159" s="395">
        <f t="shared" si="218"/>
        <v>3411</v>
      </c>
      <c r="BZ159" s="394">
        <f t="shared" si="219"/>
        <v>0</v>
      </c>
      <c r="CA159" s="395">
        <f t="shared" si="220"/>
        <v>0</v>
      </c>
      <c r="CB159" s="396">
        <f t="shared" si="221"/>
        <v>0</v>
      </c>
      <c r="CC159" s="395">
        <f t="shared" si="222"/>
        <v>0</v>
      </c>
      <c r="CD159" s="396">
        <f t="shared" si="223"/>
        <v>0</v>
      </c>
      <c r="CE159" s="395">
        <f t="shared" si="224"/>
        <v>0</v>
      </c>
      <c r="CF159" s="396">
        <f t="shared" si="225"/>
        <v>0</v>
      </c>
      <c r="CG159" s="395">
        <f t="shared" si="226"/>
        <v>0</v>
      </c>
      <c r="CH159" s="396">
        <f t="shared" si="227"/>
        <v>0</v>
      </c>
      <c r="CI159" s="395">
        <f t="shared" si="228"/>
        <v>0</v>
      </c>
      <c r="CJ159" s="396">
        <f t="shared" si="229"/>
        <v>7242.7777777777774</v>
      </c>
      <c r="CK159" s="395">
        <f t="shared" si="230"/>
        <v>7137.8888888888887</v>
      </c>
      <c r="CL159" s="394">
        <f t="shared" si="231"/>
        <v>0</v>
      </c>
      <c r="CM159" s="395">
        <f t="shared" si="232"/>
        <v>0</v>
      </c>
      <c r="CN159" s="396">
        <f t="shared" si="233"/>
        <v>0</v>
      </c>
      <c r="CO159" s="395">
        <f t="shared" si="234"/>
        <v>0</v>
      </c>
      <c r="CP159" s="396">
        <f t="shared" si="235"/>
        <v>0</v>
      </c>
      <c r="CQ159" s="395">
        <f t="shared" si="236"/>
        <v>0</v>
      </c>
      <c r="CR159" s="396">
        <f t="shared" si="237"/>
        <v>0</v>
      </c>
      <c r="CS159" s="395">
        <f t="shared" si="238"/>
        <v>0</v>
      </c>
      <c r="CT159" s="396">
        <f t="shared" si="239"/>
        <v>0</v>
      </c>
      <c r="CU159" s="395">
        <f t="shared" si="240"/>
        <v>0</v>
      </c>
      <c r="CV159" s="396">
        <f t="shared" si="241"/>
        <v>65185</v>
      </c>
      <c r="CW159" s="395">
        <f t="shared" si="242"/>
        <v>64241</v>
      </c>
      <c r="CX159" s="396">
        <f t="shared" si="243"/>
        <v>65185</v>
      </c>
      <c r="CY159" s="395">
        <f t="shared" si="244"/>
        <v>64241</v>
      </c>
      <c r="CZ159" s="394">
        <f t="shared" si="245"/>
        <v>0</v>
      </c>
      <c r="DA159" s="395">
        <f t="shared" si="246"/>
        <v>0</v>
      </c>
      <c r="DB159" s="396">
        <f t="shared" si="247"/>
        <v>0</v>
      </c>
      <c r="DC159" s="395">
        <f t="shared" si="248"/>
        <v>0</v>
      </c>
      <c r="DD159" s="396">
        <f t="shared" si="249"/>
        <v>0</v>
      </c>
      <c r="DE159" s="395">
        <f t="shared" si="250"/>
        <v>0</v>
      </c>
      <c r="DF159" s="396">
        <f t="shared" si="251"/>
        <v>0</v>
      </c>
      <c r="DG159" s="395">
        <f t="shared" si="252"/>
        <v>0</v>
      </c>
      <c r="DH159" s="396">
        <f t="shared" si="253"/>
        <v>0</v>
      </c>
      <c r="DI159" s="395">
        <f t="shared" si="254"/>
        <v>0</v>
      </c>
      <c r="DJ159" s="396">
        <f t="shared" si="255"/>
        <v>372</v>
      </c>
      <c r="DK159" s="395">
        <f t="shared" si="256"/>
        <v>379</v>
      </c>
      <c r="DL159" s="396">
        <f t="shared" si="257"/>
        <v>372</v>
      </c>
      <c r="DM159" s="395">
        <f t="shared" si="258"/>
        <v>379</v>
      </c>
      <c r="DN159" s="394">
        <f t="shared" si="259"/>
        <v>0</v>
      </c>
      <c r="DO159" s="395">
        <f t="shared" si="260"/>
        <v>0</v>
      </c>
      <c r="DP159" s="396">
        <f t="shared" si="261"/>
        <v>0</v>
      </c>
      <c r="DQ159" s="395">
        <f t="shared" si="262"/>
        <v>0</v>
      </c>
      <c r="DR159" s="396">
        <f t="shared" si="263"/>
        <v>0</v>
      </c>
      <c r="DS159" s="395">
        <f t="shared" si="264"/>
        <v>0</v>
      </c>
      <c r="DT159" s="396">
        <f t="shared" si="265"/>
        <v>0</v>
      </c>
      <c r="DU159" s="395">
        <f t="shared" si="266"/>
        <v>0</v>
      </c>
      <c r="DV159" s="396">
        <f t="shared" si="267"/>
        <v>0</v>
      </c>
      <c r="DW159" s="395">
        <f t="shared" si="268"/>
        <v>0</v>
      </c>
      <c r="DX159" s="396">
        <f t="shared" si="269"/>
        <v>24248820</v>
      </c>
      <c r="DY159" s="395">
        <f t="shared" si="270"/>
        <v>24347339</v>
      </c>
      <c r="DZ159" s="396">
        <f t="shared" si="271"/>
        <v>24248820</v>
      </c>
      <c r="EA159" s="395">
        <f t="shared" si="272"/>
        <v>24347339</v>
      </c>
    </row>
    <row r="160" spans="1:131">
      <c r="A160" s="541" t="s">
        <v>31</v>
      </c>
      <c r="B160" s="537" t="s">
        <v>774</v>
      </c>
      <c r="C160" s="538"/>
      <c r="D160" s="539">
        <v>135391</v>
      </c>
      <c r="E160" s="550">
        <v>7</v>
      </c>
      <c r="F160" s="393"/>
      <c r="G160" s="402"/>
      <c r="H160" s="393"/>
      <c r="I160" s="402"/>
      <c r="J160" s="393"/>
      <c r="K160" s="402"/>
      <c r="L160" s="393"/>
      <c r="M160" s="402"/>
      <c r="N160" s="393"/>
      <c r="O160" s="402"/>
      <c r="P160" s="393"/>
      <c r="Q160" s="402"/>
      <c r="R160" s="393"/>
      <c r="S160" s="402"/>
      <c r="T160" s="393"/>
      <c r="U160" s="402"/>
      <c r="V160" s="393"/>
      <c r="W160" s="402"/>
      <c r="X160" s="393"/>
      <c r="Y160" s="402"/>
      <c r="Z160" s="393"/>
      <c r="AA160" s="402"/>
      <c r="AB160" s="393"/>
      <c r="AC160" s="402"/>
      <c r="AD160" s="393"/>
      <c r="AE160" s="402"/>
      <c r="AF160" s="393"/>
      <c r="AG160" s="402"/>
      <c r="AH160" s="393"/>
      <c r="AI160" s="402"/>
      <c r="AJ160" s="393"/>
      <c r="AK160" s="402"/>
      <c r="AL160" s="393"/>
      <c r="AM160" s="402"/>
      <c r="AN160" s="393"/>
      <c r="AO160" s="402"/>
      <c r="AP160" s="393"/>
      <c r="AQ160" s="402"/>
      <c r="AR160" s="393"/>
      <c r="AS160" s="402"/>
      <c r="AT160" s="393">
        <v>147</v>
      </c>
      <c r="AU160" s="402">
        <v>148</v>
      </c>
      <c r="AV160" s="393"/>
      <c r="AW160" s="402"/>
      <c r="AX160" s="393"/>
      <c r="AY160" s="402"/>
      <c r="AZ160" s="393"/>
      <c r="BA160" s="403"/>
      <c r="BB160" s="404"/>
      <c r="BC160" s="402"/>
      <c r="BD160" s="393"/>
      <c r="BE160" s="402"/>
      <c r="BF160" s="393"/>
      <c r="BG160" s="402"/>
      <c r="BH160" s="393"/>
      <c r="BI160" s="402"/>
      <c r="BJ160" s="393"/>
      <c r="BK160" s="402"/>
      <c r="BL160" s="393">
        <v>7673841</v>
      </c>
      <c r="BM160" s="403">
        <v>7895060</v>
      </c>
      <c r="BN160" s="394">
        <f t="shared" si="207"/>
        <v>0</v>
      </c>
      <c r="BO160" s="395">
        <f t="shared" si="208"/>
        <v>0</v>
      </c>
      <c r="BP160" s="396">
        <f t="shared" si="209"/>
        <v>0</v>
      </c>
      <c r="BQ160" s="395">
        <f t="shared" si="210"/>
        <v>0</v>
      </c>
      <c r="BR160" s="396">
        <f t="shared" si="211"/>
        <v>0</v>
      </c>
      <c r="BS160" s="395">
        <f t="shared" si="212"/>
        <v>0</v>
      </c>
      <c r="BT160" s="396">
        <f t="shared" si="213"/>
        <v>0</v>
      </c>
      <c r="BU160" s="395">
        <f t="shared" si="214"/>
        <v>0</v>
      </c>
      <c r="BV160" s="396">
        <f t="shared" si="215"/>
        <v>0</v>
      </c>
      <c r="BW160" s="395">
        <f t="shared" si="216"/>
        <v>0</v>
      </c>
      <c r="BX160" s="396">
        <f t="shared" si="217"/>
        <v>1323</v>
      </c>
      <c r="BY160" s="395">
        <f t="shared" si="218"/>
        <v>1332</v>
      </c>
      <c r="BZ160" s="394">
        <f t="shared" si="219"/>
        <v>0</v>
      </c>
      <c r="CA160" s="395">
        <f t="shared" si="220"/>
        <v>0</v>
      </c>
      <c r="CB160" s="396">
        <f t="shared" si="221"/>
        <v>0</v>
      </c>
      <c r="CC160" s="395">
        <f t="shared" si="222"/>
        <v>0</v>
      </c>
      <c r="CD160" s="396">
        <f t="shared" si="223"/>
        <v>0</v>
      </c>
      <c r="CE160" s="395">
        <f t="shared" si="224"/>
        <v>0</v>
      </c>
      <c r="CF160" s="396">
        <f t="shared" si="225"/>
        <v>0</v>
      </c>
      <c r="CG160" s="395">
        <f t="shared" si="226"/>
        <v>0</v>
      </c>
      <c r="CH160" s="396">
        <f t="shared" si="227"/>
        <v>0</v>
      </c>
      <c r="CI160" s="395">
        <f t="shared" si="228"/>
        <v>0</v>
      </c>
      <c r="CJ160" s="396">
        <f t="shared" si="229"/>
        <v>5800.333333333333</v>
      </c>
      <c r="CK160" s="395">
        <f t="shared" si="230"/>
        <v>5927.2222222222226</v>
      </c>
      <c r="CL160" s="394">
        <f t="shared" si="231"/>
        <v>0</v>
      </c>
      <c r="CM160" s="395">
        <f t="shared" si="232"/>
        <v>0</v>
      </c>
      <c r="CN160" s="396">
        <f t="shared" si="233"/>
        <v>0</v>
      </c>
      <c r="CO160" s="395">
        <f t="shared" si="234"/>
        <v>0</v>
      </c>
      <c r="CP160" s="396">
        <f t="shared" si="235"/>
        <v>0</v>
      </c>
      <c r="CQ160" s="395">
        <f t="shared" si="236"/>
        <v>0</v>
      </c>
      <c r="CR160" s="396">
        <f t="shared" si="237"/>
        <v>0</v>
      </c>
      <c r="CS160" s="395">
        <f t="shared" si="238"/>
        <v>0</v>
      </c>
      <c r="CT160" s="396">
        <f t="shared" si="239"/>
        <v>0</v>
      </c>
      <c r="CU160" s="395">
        <f t="shared" si="240"/>
        <v>0</v>
      </c>
      <c r="CV160" s="396">
        <f t="shared" si="241"/>
        <v>52203</v>
      </c>
      <c r="CW160" s="395">
        <f t="shared" si="242"/>
        <v>53345</v>
      </c>
      <c r="CX160" s="396">
        <f t="shared" si="243"/>
        <v>52203</v>
      </c>
      <c r="CY160" s="395">
        <f t="shared" si="244"/>
        <v>53345</v>
      </c>
      <c r="CZ160" s="394">
        <f t="shared" si="245"/>
        <v>0</v>
      </c>
      <c r="DA160" s="395">
        <f t="shared" si="246"/>
        <v>0</v>
      </c>
      <c r="DB160" s="396">
        <f t="shared" si="247"/>
        <v>0</v>
      </c>
      <c r="DC160" s="395">
        <f t="shared" si="248"/>
        <v>0</v>
      </c>
      <c r="DD160" s="396">
        <f t="shared" si="249"/>
        <v>0</v>
      </c>
      <c r="DE160" s="395">
        <f t="shared" si="250"/>
        <v>0</v>
      </c>
      <c r="DF160" s="396">
        <f t="shared" si="251"/>
        <v>0</v>
      </c>
      <c r="DG160" s="395">
        <f t="shared" si="252"/>
        <v>0</v>
      </c>
      <c r="DH160" s="396">
        <f t="shared" si="253"/>
        <v>0</v>
      </c>
      <c r="DI160" s="395">
        <f t="shared" si="254"/>
        <v>0</v>
      </c>
      <c r="DJ160" s="396">
        <f t="shared" si="255"/>
        <v>147</v>
      </c>
      <c r="DK160" s="395">
        <f t="shared" si="256"/>
        <v>148</v>
      </c>
      <c r="DL160" s="396">
        <f t="shared" si="257"/>
        <v>147</v>
      </c>
      <c r="DM160" s="395">
        <f t="shared" si="258"/>
        <v>148</v>
      </c>
      <c r="DN160" s="394">
        <f t="shared" si="259"/>
        <v>0</v>
      </c>
      <c r="DO160" s="395">
        <f t="shared" si="260"/>
        <v>0</v>
      </c>
      <c r="DP160" s="396">
        <f t="shared" si="261"/>
        <v>0</v>
      </c>
      <c r="DQ160" s="395">
        <f t="shared" si="262"/>
        <v>0</v>
      </c>
      <c r="DR160" s="396">
        <f t="shared" si="263"/>
        <v>0</v>
      </c>
      <c r="DS160" s="395">
        <f t="shared" si="264"/>
        <v>0</v>
      </c>
      <c r="DT160" s="396">
        <f t="shared" si="265"/>
        <v>0</v>
      </c>
      <c r="DU160" s="395">
        <f t="shared" si="266"/>
        <v>0</v>
      </c>
      <c r="DV160" s="396">
        <f t="shared" si="267"/>
        <v>0</v>
      </c>
      <c r="DW160" s="395">
        <f t="shared" si="268"/>
        <v>0</v>
      </c>
      <c r="DX160" s="396">
        <f t="shared" si="269"/>
        <v>7673841</v>
      </c>
      <c r="DY160" s="395">
        <f t="shared" si="270"/>
        <v>7895060</v>
      </c>
      <c r="DZ160" s="396">
        <f t="shared" si="271"/>
        <v>7673841</v>
      </c>
      <c r="EA160" s="395">
        <f t="shared" si="272"/>
        <v>7895060</v>
      </c>
    </row>
    <row r="161" spans="1:131">
      <c r="A161" s="536" t="s">
        <v>31</v>
      </c>
      <c r="B161" s="537" t="s">
        <v>775</v>
      </c>
      <c r="C161" s="545" t="s">
        <v>790</v>
      </c>
      <c r="D161" s="547">
        <v>132851</v>
      </c>
      <c r="E161" s="547">
        <v>8</v>
      </c>
      <c r="F161" s="393"/>
      <c r="G161" s="402"/>
      <c r="H161" s="393"/>
      <c r="I161" s="402"/>
      <c r="J161" s="393"/>
      <c r="K161" s="402"/>
      <c r="L161" s="393"/>
      <c r="M161" s="402"/>
      <c r="N161" s="393"/>
      <c r="O161" s="402"/>
      <c r="P161" s="393"/>
      <c r="Q161" s="402"/>
      <c r="R161" s="393"/>
      <c r="S161" s="402"/>
      <c r="T161" s="393"/>
      <c r="U161" s="402"/>
      <c r="V161" s="393"/>
      <c r="W161" s="402"/>
      <c r="X161" s="393"/>
      <c r="Y161" s="402"/>
      <c r="Z161" s="393"/>
      <c r="AA161" s="402"/>
      <c r="AB161" s="393"/>
      <c r="AC161" s="402"/>
      <c r="AD161" s="393"/>
      <c r="AE161" s="402"/>
      <c r="AF161" s="393"/>
      <c r="AG161" s="402"/>
      <c r="AH161" s="393"/>
      <c r="AI161" s="402"/>
      <c r="AJ161" s="393"/>
      <c r="AK161" s="402"/>
      <c r="AL161" s="393"/>
      <c r="AM161" s="402"/>
      <c r="AN161" s="393"/>
      <c r="AO161" s="402"/>
      <c r="AP161" s="393"/>
      <c r="AQ161" s="402"/>
      <c r="AR161" s="393"/>
      <c r="AS161" s="402"/>
      <c r="AT161" s="393">
        <v>114</v>
      </c>
      <c r="AU161" s="402">
        <v>127</v>
      </c>
      <c r="AV161" s="393"/>
      <c r="AW161" s="402"/>
      <c r="AX161" s="393"/>
      <c r="AY161" s="402"/>
      <c r="AZ161" s="393"/>
      <c r="BA161" s="403"/>
      <c r="BB161" s="404"/>
      <c r="BC161" s="402"/>
      <c r="BD161" s="393"/>
      <c r="BE161" s="402"/>
      <c r="BF161" s="393"/>
      <c r="BG161" s="402"/>
      <c r="BH161" s="393"/>
      <c r="BI161" s="402"/>
      <c r="BJ161" s="393"/>
      <c r="BK161" s="402"/>
      <c r="BL161" s="393">
        <v>5944074</v>
      </c>
      <c r="BM161" s="403">
        <v>6847586</v>
      </c>
      <c r="BN161" s="394">
        <f t="shared" si="207"/>
        <v>0</v>
      </c>
      <c r="BO161" s="395">
        <f t="shared" si="208"/>
        <v>0</v>
      </c>
      <c r="BP161" s="396">
        <f t="shared" si="209"/>
        <v>0</v>
      </c>
      <c r="BQ161" s="395">
        <f t="shared" si="210"/>
        <v>0</v>
      </c>
      <c r="BR161" s="396">
        <f t="shared" si="211"/>
        <v>0</v>
      </c>
      <c r="BS161" s="395">
        <f t="shared" si="212"/>
        <v>0</v>
      </c>
      <c r="BT161" s="396">
        <f t="shared" si="213"/>
        <v>0</v>
      </c>
      <c r="BU161" s="395">
        <f t="shared" si="214"/>
        <v>0</v>
      </c>
      <c r="BV161" s="396">
        <f t="shared" si="215"/>
        <v>0</v>
      </c>
      <c r="BW161" s="395">
        <f t="shared" si="216"/>
        <v>0</v>
      </c>
      <c r="BX161" s="396">
        <f t="shared" si="217"/>
        <v>1026</v>
      </c>
      <c r="BY161" s="395">
        <f t="shared" si="218"/>
        <v>1143</v>
      </c>
      <c r="BZ161" s="394">
        <f t="shared" si="219"/>
        <v>0</v>
      </c>
      <c r="CA161" s="395">
        <f t="shared" si="220"/>
        <v>0</v>
      </c>
      <c r="CB161" s="396">
        <f t="shared" si="221"/>
        <v>0</v>
      </c>
      <c r="CC161" s="395">
        <f t="shared" si="222"/>
        <v>0</v>
      </c>
      <c r="CD161" s="396">
        <f t="shared" si="223"/>
        <v>0</v>
      </c>
      <c r="CE161" s="395">
        <f t="shared" si="224"/>
        <v>0</v>
      </c>
      <c r="CF161" s="396">
        <f t="shared" si="225"/>
        <v>0</v>
      </c>
      <c r="CG161" s="395">
        <f t="shared" si="226"/>
        <v>0</v>
      </c>
      <c r="CH161" s="396">
        <f t="shared" si="227"/>
        <v>0</v>
      </c>
      <c r="CI161" s="395">
        <f t="shared" si="228"/>
        <v>0</v>
      </c>
      <c r="CJ161" s="396">
        <f t="shared" si="229"/>
        <v>5793.4444444444443</v>
      </c>
      <c r="CK161" s="395">
        <f t="shared" si="230"/>
        <v>5990.8888888888887</v>
      </c>
      <c r="CL161" s="394">
        <f t="shared" si="231"/>
        <v>0</v>
      </c>
      <c r="CM161" s="395">
        <f t="shared" si="232"/>
        <v>0</v>
      </c>
      <c r="CN161" s="396">
        <f t="shared" si="233"/>
        <v>0</v>
      </c>
      <c r="CO161" s="395">
        <f t="shared" si="234"/>
        <v>0</v>
      </c>
      <c r="CP161" s="396">
        <f t="shared" si="235"/>
        <v>0</v>
      </c>
      <c r="CQ161" s="395">
        <f t="shared" si="236"/>
        <v>0</v>
      </c>
      <c r="CR161" s="396">
        <f t="shared" si="237"/>
        <v>0</v>
      </c>
      <c r="CS161" s="395">
        <f t="shared" si="238"/>
        <v>0</v>
      </c>
      <c r="CT161" s="396">
        <f t="shared" si="239"/>
        <v>0</v>
      </c>
      <c r="CU161" s="395">
        <f t="shared" si="240"/>
        <v>0</v>
      </c>
      <c r="CV161" s="396">
        <f t="shared" si="241"/>
        <v>52141</v>
      </c>
      <c r="CW161" s="395">
        <f t="shared" si="242"/>
        <v>53918</v>
      </c>
      <c r="CX161" s="396">
        <f t="shared" si="243"/>
        <v>52141</v>
      </c>
      <c r="CY161" s="395">
        <f t="shared" si="244"/>
        <v>53918</v>
      </c>
      <c r="CZ161" s="394">
        <f t="shared" si="245"/>
        <v>0</v>
      </c>
      <c r="DA161" s="395">
        <f t="shared" si="246"/>
        <v>0</v>
      </c>
      <c r="DB161" s="396">
        <f t="shared" si="247"/>
        <v>0</v>
      </c>
      <c r="DC161" s="395">
        <f t="shared" si="248"/>
        <v>0</v>
      </c>
      <c r="DD161" s="396">
        <f t="shared" si="249"/>
        <v>0</v>
      </c>
      <c r="DE161" s="395">
        <f t="shared" si="250"/>
        <v>0</v>
      </c>
      <c r="DF161" s="396">
        <f t="shared" si="251"/>
        <v>0</v>
      </c>
      <c r="DG161" s="395">
        <f t="shared" si="252"/>
        <v>0</v>
      </c>
      <c r="DH161" s="396">
        <f t="shared" si="253"/>
        <v>0</v>
      </c>
      <c r="DI161" s="395">
        <f t="shared" si="254"/>
        <v>0</v>
      </c>
      <c r="DJ161" s="396">
        <f t="shared" si="255"/>
        <v>114</v>
      </c>
      <c r="DK161" s="395">
        <f t="shared" si="256"/>
        <v>127</v>
      </c>
      <c r="DL161" s="396">
        <f t="shared" si="257"/>
        <v>114</v>
      </c>
      <c r="DM161" s="395">
        <f t="shared" si="258"/>
        <v>127</v>
      </c>
      <c r="DN161" s="394">
        <f t="shared" si="259"/>
        <v>0</v>
      </c>
      <c r="DO161" s="395">
        <f t="shared" si="260"/>
        <v>0</v>
      </c>
      <c r="DP161" s="396">
        <f t="shared" si="261"/>
        <v>0</v>
      </c>
      <c r="DQ161" s="395">
        <f t="shared" si="262"/>
        <v>0</v>
      </c>
      <c r="DR161" s="396">
        <f t="shared" si="263"/>
        <v>0</v>
      </c>
      <c r="DS161" s="395">
        <f t="shared" si="264"/>
        <v>0</v>
      </c>
      <c r="DT161" s="396">
        <f t="shared" si="265"/>
        <v>0</v>
      </c>
      <c r="DU161" s="395">
        <f t="shared" si="266"/>
        <v>0</v>
      </c>
      <c r="DV161" s="396">
        <f t="shared" si="267"/>
        <v>0</v>
      </c>
      <c r="DW161" s="395">
        <f t="shared" si="268"/>
        <v>0</v>
      </c>
      <c r="DX161" s="396">
        <f t="shared" si="269"/>
        <v>5944074</v>
      </c>
      <c r="DY161" s="395">
        <f t="shared" si="270"/>
        <v>6847586</v>
      </c>
      <c r="DZ161" s="396">
        <f t="shared" si="271"/>
        <v>5944074</v>
      </c>
      <c r="EA161" s="395">
        <f t="shared" si="272"/>
        <v>6847586</v>
      </c>
    </row>
    <row r="162" spans="1:131">
      <c r="A162" s="536" t="s">
        <v>31</v>
      </c>
      <c r="B162" s="537" t="s">
        <v>776</v>
      </c>
      <c r="C162" s="543"/>
      <c r="D162" s="539">
        <v>132693</v>
      </c>
      <c r="E162" s="539">
        <v>8</v>
      </c>
      <c r="F162" s="393"/>
      <c r="G162" s="402"/>
      <c r="H162" s="393"/>
      <c r="I162" s="402"/>
      <c r="J162" s="393"/>
      <c r="K162" s="402"/>
      <c r="L162" s="393"/>
      <c r="M162" s="402"/>
      <c r="N162" s="393"/>
      <c r="O162" s="402"/>
      <c r="P162" s="393"/>
      <c r="Q162" s="402"/>
      <c r="R162" s="393"/>
      <c r="S162" s="402"/>
      <c r="T162" s="393"/>
      <c r="U162" s="402"/>
      <c r="V162" s="393"/>
      <c r="W162" s="402"/>
      <c r="X162" s="393"/>
      <c r="Y162" s="402"/>
      <c r="Z162" s="393"/>
      <c r="AA162" s="402"/>
      <c r="AB162" s="393"/>
      <c r="AC162" s="402"/>
      <c r="AD162" s="393"/>
      <c r="AE162" s="402"/>
      <c r="AF162" s="393"/>
      <c r="AG162" s="402"/>
      <c r="AH162" s="393"/>
      <c r="AI162" s="402"/>
      <c r="AJ162" s="393"/>
      <c r="AK162" s="402"/>
      <c r="AL162" s="393"/>
      <c r="AM162" s="402"/>
      <c r="AN162" s="393"/>
      <c r="AO162" s="402"/>
      <c r="AP162" s="393"/>
      <c r="AQ162" s="402"/>
      <c r="AR162" s="393"/>
      <c r="AS162" s="402"/>
      <c r="AT162" s="393">
        <v>239</v>
      </c>
      <c r="AU162" s="402">
        <v>221</v>
      </c>
      <c r="AV162" s="393"/>
      <c r="AW162" s="402"/>
      <c r="AX162" s="393"/>
      <c r="AY162" s="402"/>
      <c r="AZ162" s="393"/>
      <c r="BA162" s="403"/>
      <c r="BB162" s="404"/>
      <c r="BC162" s="402"/>
      <c r="BD162" s="393"/>
      <c r="BE162" s="402"/>
      <c r="BF162" s="393"/>
      <c r="BG162" s="402"/>
      <c r="BH162" s="393"/>
      <c r="BI162" s="402"/>
      <c r="BJ162" s="393"/>
      <c r="BK162" s="402"/>
      <c r="BL162" s="393">
        <v>13158623</v>
      </c>
      <c r="BM162" s="403">
        <v>11960299</v>
      </c>
      <c r="BN162" s="394">
        <f t="shared" si="207"/>
        <v>0</v>
      </c>
      <c r="BO162" s="395">
        <f t="shared" si="208"/>
        <v>0</v>
      </c>
      <c r="BP162" s="396">
        <f t="shared" si="209"/>
        <v>0</v>
      </c>
      <c r="BQ162" s="395">
        <f t="shared" si="210"/>
        <v>0</v>
      </c>
      <c r="BR162" s="396">
        <f t="shared" si="211"/>
        <v>0</v>
      </c>
      <c r="BS162" s="395">
        <f t="shared" si="212"/>
        <v>0</v>
      </c>
      <c r="BT162" s="396">
        <f t="shared" si="213"/>
        <v>0</v>
      </c>
      <c r="BU162" s="395">
        <f t="shared" si="214"/>
        <v>0</v>
      </c>
      <c r="BV162" s="396">
        <f t="shared" si="215"/>
        <v>0</v>
      </c>
      <c r="BW162" s="395">
        <f t="shared" si="216"/>
        <v>0</v>
      </c>
      <c r="BX162" s="396">
        <f t="shared" si="217"/>
        <v>2151</v>
      </c>
      <c r="BY162" s="395">
        <f t="shared" si="218"/>
        <v>1989</v>
      </c>
      <c r="BZ162" s="394">
        <f t="shared" si="219"/>
        <v>0</v>
      </c>
      <c r="CA162" s="395">
        <f t="shared" si="220"/>
        <v>0</v>
      </c>
      <c r="CB162" s="396">
        <f t="shared" si="221"/>
        <v>0</v>
      </c>
      <c r="CC162" s="395">
        <f t="shared" si="222"/>
        <v>0</v>
      </c>
      <c r="CD162" s="396">
        <f t="shared" si="223"/>
        <v>0</v>
      </c>
      <c r="CE162" s="395">
        <f t="shared" si="224"/>
        <v>0</v>
      </c>
      <c r="CF162" s="396">
        <f t="shared" si="225"/>
        <v>0</v>
      </c>
      <c r="CG162" s="395">
        <f t="shared" si="226"/>
        <v>0</v>
      </c>
      <c r="CH162" s="396">
        <f t="shared" si="227"/>
        <v>0</v>
      </c>
      <c r="CI162" s="395">
        <f t="shared" si="228"/>
        <v>0</v>
      </c>
      <c r="CJ162" s="396">
        <f t="shared" si="229"/>
        <v>6117.4444444444443</v>
      </c>
      <c r="CK162" s="395">
        <f t="shared" si="230"/>
        <v>6013.2222222222226</v>
      </c>
      <c r="CL162" s="394">
        <f t="shared" si="231"/>
        <v>0</v>
      </c>
      <c r="CM162" s="395">
        <f t="shared" si="232"/>
        <v>0</v>
      </c>
      <c r="CN162" s="396">
        <f t="shared" si="233"/>
        <v>0</v>
      </c>
      <c r="CO162" s="395">
        <f t="shared" si="234"/>
        <v>0</v>
      </c>
      <c r="CP162" s="396">
        <f t="shared" si="235"/>
        <v>0</v>
      </c>
      <c r="CQ162" s="395">
        <f t="shared" si="236"/>
        <v>0</v>
      </c>
      <c r="CR162" s="396">
        <f t="shared" si="237"/>
        <v>0</v>
      </c>
      <c r="CS162" s="395">
        <f t="shared" si="238"/>
        <v>0</v>
      </c>
      <c r="CT162" s="396">
        <f t="shared" si="239"/>
        <v>0</v>
      </c>
      <c r="CU162" s="395">
        <f t="shared" si="240"/>
        <v>0</v>
      </c>
      <c r="CV162" s="396">
        <f t="shared" si="241"/>
        <v>55057</v>
      </c>
      <c r="CW162" s="395">
        <f t="shared" si="242"/>
        <v>54119</v>
      </c>
      <c r="CX162" s="396">
        <f t="shared" si="243"/>
        <v>55057</v>
      </c>
      <c r="CY162" s="395">
        <f t="shared" si="244"/>
        <v>54119</v>
      </c>
      <c r="CZ162" s="394">
        <f t="shared" si="245"/>
        <v>0</v>
      </c>
      <c r="DA162" s="395">
        <f t="shared" si="246"/>
        <v>0</v>
      </c>
      <c r="DB162" s="396">
        <f t="shared" si="247"/>
        <v>0</v>
      </c>
      <c r="DC162" s="395">
        <f t="shared" si="248"/>
        <v>0</v>
      </c>
      <c r="DD162" s="396">
        <f t="shared" si="249"/>
        <v>0</v>
      </c>
      <c r="DE162" s="395">
        <f t="shared" si="250"/>
        <v>0</v>
      </c>
      <c r="DF162" s="396">
        <f t="shared" si="251"/>
        <v>0</v>
      </c>
      <c r="DG162" s="395">
        <f t="shared" si="252"/>
        <v>0</v>
      </c>
      <c r="DH162" s="396">
        <f t="shared" si="253"/>
        <v>0</v>
      </c>
      <c r="DI162" s="395">
        <f t="shared" si="254"/>
        <v>0</v>
      </c>
      <c r="DJ162" s="396">
        <f t="shared" si="255"/>
        <v>239</v>
      </c>
      <c r="DK162" s="395">
        <f t="shared" si="256"/>
        <v>221</v>
      </c>
      <c r="DL162" s="396">
        <f t="shared" si="257"/>
        <v>239</v>
      </c>
      <c r="DM162" s="395">
        <f t="shared" si="258"/>
        <v>221</v>
      </c>
      <c r="DN162" s="394">
        <f t="shared" si="259"/>
        <v>0</v>
      </c>
      <c r="DO162" s="395">
        <f t="shared" si="260"/>
        <v>0</v>
      </c>
      <c r="DP162" s="396">
        <f t="shared" si="261"/>
        <v>0</v>
      </c>
      <c r="DQ162" s="395">
        <f t="shared" si="262"/>
        <v>0</v>
      </c>
      <c r="DR162" s="396">
        <f t="shared" si="263"/>
        <v>0</v>
      </c>
      <c r="DS162" s="395">
        <f t="shared" si="264"/>
        <v>0</v>
      </c>
      <c r="DT162" s="396">
        <f t="shared" si="265"/>
        <v>0</v>
      </c>
      <c r="DU162" s="395">
        <f t="shared" si="266"/>
        <v>0</v>
      </c>
      <c r="DV162" s="396">
        <f t="shared" si="267"/>
        <v>0</v>
      </c>
      <c r="DW162" s="395">
        <f t="shared" si="268"/>
        <v>0</v>
      </c>
      <c r="DX162" s="396">
        <f t="shared" si="269"/>
        <v>13158623</v>
      </c>
      <c r="DY162" s="395">
        <f t="shared" si="270"/>
        <v>11960299</v>
      </c>
      <c r="DZ162" s="396">
        <f t="shared" si="271"/>
        <v>13158623</v>
      </c>
      <c r="EA162" s="395">
        <f t="shared" si="272"/>
        <v>11960299</v>
      </c>
    </row>
    <row r="163" spans="1:131">
      <c r="A163" s="541" t="s">
        <v>31</v>
      </c>
      <c r="B163" s="537" t="s">
        <v>777</v>
      </c>
      <c r="C163" s="545"/>
      <c r="D163" s="539">
        <v>134495</v>
      </c>
      <c r="E163" s="539">
        <v>8</v>
      </c>
      <c r="F163" s="393"/>
      <c r="G163" s="402"/>
      <c r="H163" s="393"/>
      <c r="I163" s="402"/>
      <c r="J163" s="393"/>
      <c r="K163" s="402"/>
      <c r="L163" s="393"/>
      <c r="M163" s="402"/>
      <c r="N163" s="393"/>
      <c r="O163" s="402"/>
      <c r="P163" s="393"/>
      <c r="Q163" s="402"/>
      <c r="R163" s="393"/>
      <c r="S163" s="402"/>
      <c r="T163" s="393"/>
      <c r="U163" s="402"/>
      <c r="V163" s="393"/>
      <c r="W163" s="402"/>
      <c r="X163" s="393"/>
      <c r="Y163" s="402"/>
      <c r="Z163" s="393"/>
      <c r="AA163" s="402"/>
      <c r="AB163" s="393"/>
      <c r="AC163" s="402"/>
      <c r="AD163" s="393"/>
      <c r="AE163" s="402"/>
      <c r="AF163" s="393"/>
      <c r="AG163" s="402"/>
      <c r="AH163" s="393"/>
      <c r="AI163" s="402"/>
      <c r="AJ163" s="393"/>
      <c r="AK163" s="402"/>
      <c r="AL163" s="393"/>
      <c r="AM163" s="402"/>
      <c r="AN163" s="393"/>
      <c r="AO163" s="402"/>
      <c r="AP163" s="393"/>
      <c r="AQ163" s="402"/>
      <c r="AR163" s="393"/>
      <c r="AS163" s="402"/>
      <c r="AT163" s="393">
        <v>308</v>
      </c>
      <c r="AU163" s="402">
        <v>311</v>
      </c>
      <c r="AV163" s="393"/>
      <c r="AW163" s="402"/>
      <c r="AX163" s="393"/>
      <c r="AY163" s="402"/>
      <c r="AZ163" s="393"/>
      <c r="BA163" s="403"/>
      <c r="BB163" s="404"/>
      <c r="BC163" s="402"/>
      <c r="BD163" s="393"/>
      <c r="BE163" s="402"/>
      <c r="BF163" s="393"/>
      <c r="BG163" s="402"/>
      <c r="BH163" s="393"/>
      <c r="BI163" s="402"/>
      <c r="BJ163" s="393"/>
      <c r="BK163" s="402"/>
      <c r="BL163" s="393">
        <v>15677200</v>
      </c>
      <c r="BM163" s="403">
        <v>16162359</v>
      </c>
      <c r="BN163" s="394">
        <f t="shared" si="207"/>
        <v>0</v>
      </c>
      <c r="BO163" s="395">
        <f t="shared" si="208"/>
        <v>0</v>
      </c>
      <c r="BP163" s="396">
        <f t="shared" si="209"/>
        <v>0</v>
      </c>
      <c r="BQ163" s="395">
        <f t="shared" si="210"/>
        <v>0</v>
      </c>
      <c r="BR163" s="396">
        <f t="shared" si="211"/>
        <v>0</v>
      </c>
      <c r="BS163" s="395">
        <f t="shared" si="212"/>
        <v>0</v>
      </c>
      <c r="BT163" s="396">
        <f t="shared" si="213"/>
        <v>0</v>
      </c>
      <c r="BU163" s="395">
        <f t="shared" si="214"/>
        <v>0</v>
      </c>
      <c r="BV163" s="396">
        <f t="shared" si="215"/>
        <v>0</v>
      </c>
      <c r="BW163" s="395">
        <f t="shared" si="216"/>
        <v>0</v>
      </c>
      <c r="BX163" s="396">
        <f t="shared" si="217"/>
        <v>2772</v>
      </c>
      <c r="BY163" s="395">
        <f t="shared" si="218"/>
        <v>2799</v>
      </c>
      <c r="BZ163" s="394">
        <f t="shared" si="219"/>
        <v>0</v>
      </c>
      <c r="CA163" s="395">
        <f t="shared" si="220"/>
        <v>0</v>
      </c>
      <c r="CB163" s="396">
        <f t="shared" si="221"/>
        <v>0</v>
      </c>
      <c r="CC163" s="395">
        <f t="shared" si="222"/>
        <v>0</v>
      </c>
      <c r="CD163" s="396">
        <f t="shared" si="223"/>
        <v>0</v>
      </c>
      <c r="CE163" s="395">
        <f t="shared" si="224"/>
        <v>0</v>
      </c>
      <c r="CF163" s="396">
        <f t="shared" si="225"/>
        <v>0</v>
      </c>
      <c r="CG163" s="395">
        <f t="shared" si="226"/>
        <v>0</v>
      </c>
      <c r="CH163" s="396">
        <f t="shared" si="227"/>
        <v>0</v>
      </c>
      <c r="CI163" s="395">
        <f t="shared" si="228"/>
        <v>0</v>
      </c>
      <c r="CJ163" s="396">
        <f t="shared" si="229"/>
        <v>5655.5555555555557</v>
      </c>
      <c r="CK163" s="395">
        <f t="shared" si="230"/>
        <v>5774.333333333333</v>
      </c>
      <c r="CL163" s="394">
        <f t="shared" si="231"/>
        <v>0</v>
      </c>
      <c r="CM163" s="395">
        <f t="shared" si="232"/>
        <v>0</v>
      </c>
      <c r="CN163" s="396">
        <f t="shared" si="233"/>
        <v>0</v>
      </c>
      <c r="CO163" s="395">
        <f t="shared" si="234"/>
        <v>0</v>
      </c>
      <c r="CP163" s="396">
        <f t="shared" si="235"/>
        <v>0</v>
      </c>
      <c r="CQ163" s="395">
        <f t="shared" si="236"/>
        <v>0</v>
      </c>
      <c r="CR163" s="396">
        <f t="shared" si="237"/>
        <v>0</v>
      </c>
      <c r="CS163" s="395">
        <f t="shared" si="238"/>
        <v>0</v>
      </c>
      <c r="CT163" s="396">
        <f t="shared" si="239"/>
        <v>0</v>
      </c>
      <c r="CU163" s="395">
        <f t="shared" si="240"/>
        <v>0</v>
      </c>
      <c r="CV163" s="396">
        <f t="shared" si="241"/>
        <v>50900</v>
      </c>
      <c r="CW163" s="395">
        <f t="shared" si="242"/>
        <v>51969</v>
      </c>
      <c r="CX163" s="396">
        <f t="shared" si="243"/>
        <v>50900</v>
      </c>
      <c r="CY163" s="395">
        <f t="shared" si="244"/>
        <v>51969</v>
      </c>
      <c r="CZ163" s="394">
        <f t="shared" si="245"/>
        <v>0</v>
      </c>
      <c r="DA163" s="395">
        <f t="shared" si="246"/>
        <v>0</v>
      </c>
      <c r="DB163" s="396">
        <f t="shared" si="247"/>
        <v>0</v>
      </c>
      <c r="DC163" s="395">
        <f t="shared" si="248"/>
        <v>0</v>
      </c>
      <c r="DD163" s="396">
        <f t="shared" si="249"/>
        <v>0</v>
      </c>
      <c r="DE163" s="395">
        <f t="shared" si="250"/>
        <v>0</v>
      </c>
      <c r="DF163" s="396">
        <f t="shared" si="251"/>
        <v>0</v>
      </c>
      <c r="DG163" s="395">
        <f t="shared" si="252"/>
        <v>0</v>
      </c>
      <c r="DH163" s="396">
        <f t="shared" si="253"/>
        <v>0</v>
      </c>
      <c r="DI163" s="395">
        <f t="shared" si="254"/>
        <v>0</v>
      </c>
      <c r="DJ163" s="396">
        <f t="shared" si="255"/>
        <v>308</v>
      </c>
      <c r="DK163" s="395">
        <f t="shared" si="256"/>
        <v>311</v>
      </c>
      <c r="DL163" s="396">
        <f t="shared" si="257"/>
        <v>308</v>
      </c>
      <c r="DM163" s="395">
        <f t="shared" si="258"/>
        <v>311</v>
      </c>
      <c r="DN163" s="394">
        <f t="shared" si="259"/>
        <v>0</v>
      </c>
      <c r="DO163" s="395">
        <f t="shared" si="260"/>
        <v>0</v>
      </c>
      <c r="DP163" s="396">
        <f t="shared" si="261"/>
        <v>0</v>
      </c>
      <c r="DQ163" s="395">
        <f t="shared" si="262"/>
        <v>0</v>
      </c>
      <c r="DR163" s="396">
        <f t="shared" si="263"/>
        <v>0</v>
      </c>
      <c r="DS163" s="395">
        <f t="shared" si="264"/>
        <v>0</v>
      </c>
      <c r="DT163" s="396">
        <f t="shared" si="265"/>
        <v>0</v>
      </c>
      <c r="DU163" s="395">
        <f t="shared" si="266"/>
        <v>0</v>
      </c>
      <c r="DV163" s="396">
        <f t="shared" si="267"/>
        <v>0</v>
      </c>
      <c r="DW163" s="395">
        <f t="shared" si="268"/>
        <v>0</v>
      </c>
      <c r="DX163" s="396">
        <f t="shared" si="269"/>
        <v>15677200</v>
      </c>
      <c r="DY163" s="395">
        <f t="shared" si="270"/>
        <v>16162359</v>
      </c>
      <c r="DZ163" s="396">
        <f t="shared" si="271"/>
        <v>15677200</v>
      </c>
      <c r="EA163" s="395">
        <f t="shared" si="272"/>
        <v>16162359</v>
      </c>
    </row>
    <row r="164" spans="1:131">
      <c r="A164" s="536" t="s">
        <v>31</v>
      </c>
      <c r="B164" s="537" t="s">
        <v>778</v>
      </c>
      <c r="C164" s="545"/>
      <c r="D164" s="539">
        <v>136400</v>
      </c>
      <c r="E164" s="539">
        <v>8</v>
      </c>
      <c r="F164" s="393"/>
      <c r="G164" s="402"/>
      <c r="H164" s="393"/>
      <c r="I164" s="402"/>
      <c r="J164" s="393"/>
      <c r="K164" s="402"/>
      <c r="L164" s="393"/>
      <c r="M164" s="402"/>
      <c r="N164" s="393"/>
      <c r="O164" s="402"/>
      <c r="P164" s="393"/>
      <c r="Q164" s="402"/>
      <c r="R164" s="393"/>
      <c r="S164" s="402"/>
      <c r="T164" s="393"/>
      <c r="U164" s="402"/>
      <c r="V164" s="393"/>
      <c r="W164" s="402"/>
      <c r="X164" s="393"/>
      <c r="Y164" s="402"/>
      <c r="Z164" s="393"/>
      <c r="AA164" s="402"/>
      <c r="AB164" s="393"/>
      <c r="AC164" s="402"/>
      <c r="AD164" s="393"/>
      <c r="AE164" s="402"/>
      <c r="AF164" s="393"/>
      <c r="AG164" s="402"/>
      <c r="AH164" s="393"/>
      <c r="AI164" s="402"/>
      <c r="AJ164" s="393"/>
      <c r="AK164" s="402"/>
      <c r="AL164" s="393"/>
      <c r="AM164" s="402"/>
      <c r="AN164" s="393"/>
      <c r="AO164" s="402"/>
      <c r="AP164" s="393"/>
      <c r="AQ164" s="402"/>
      <c r="AR164" s="393"/>
      <c r="AS164" s="402"/>
      <c r="AT164" s="393">
        <v>132</v>
      </c>
      <c r="AU164" s="402">
        <v>153</v>
      </c>
      <c r="AV164" s="393"/>
      <c r="AW164" s="402"/>
      <c r="AX164" s="393"/>
      <c r="AY164" s="402"/>
      <c r="AZ164" s="393"/>
      <c r="BA164" s="403"/>
      <c r="BB164" s="404"/>
      <c r="BC164" s="402"/>
      <c r="BD164" s="393"/>
      <c r="BE164" s="402"/>
      <c r="BF164" s="393"/>
      <c r="BG164" s="402"/>
      <c r="BH164" s="393"/>
      <c r="BI164" s="402"/>
      <c r="BJ164" s="393"/>
      <c r="BK164" s="402"/>
      <c r="BL164" s="393">
        <v>7187004</v>
      </c>
      <c r="BM164" s="403">
        <v>8314326</v>
      </c>
      <c r="BN164" s="394">
        <f t="shared" si="207"/>
        <v>0</v>
      </c>
      <c r="BO164" s="395">
        <f t="shared" si="208"/>
        <v>0</v>
      </c>
      <c r="BP164" s="396">
        <f t="shared" si="209"/>
        <v>0</v>
      </c>
      <c r="BQ164" s="395">
        <f t="shared" si="210"/>
        <v>0</v>
      </c>
      <c r="BR164" s="396">
        <f t="shared" si="211"/>
        <v>0</v>
      </c>
      <c r="BS164" s="395">
        <f t="shared" si="212"/>
        <v>0</v>
      </c>
      <c r="BT164" s="396">
        <f t="shared" si="213"/>
        <v>0</v>
      </c>
      <c r="BU164" s="395">
        <f t="shared" si="214"/>
        <v>0</v>
      </c>
      <c r="BV164" s="396">
        <f t="shared" si="215"/>
        <v>0</v>
      </c>
      <c r="BW164" s="395">
        <f t="shared" si="216"/>
        <v>0</v>
      </c>
      <c r="BX164" s="396">
        <f t="shared" si="217"/>
        <v>1188</v>
      </c>
      <c r="BY164" s="395">
        <f t="shared" si="218"/>
        <v>1377</v>
      </c>
      <c r="BZ164" s="394">
        <f t="shared" si="219"/>
        <v>0</v>
      </c>
      <c r="CA164" s="395">
        <f t="shared" si="220"/>
        <v>0</v>
      </c>
      <c r="CB164" s="396">
        <f t="shared" si="221"/>
        <v>0</v>
      </c>
      <c r="CC164" s="395">
        <f t="shared" si="222"/>
        <v>0</v>
      </c>
      <c r="CD164" s="396">
        <f t="shared" si="223"/>
        <v>0</v>
      </c>
      <c r="CE164" s="395">
        <f t="shared" si="224"/>
        <v>0</v>
      </c>
      <c r="CF164" s="396">
        <f t="shared" si="225"/>
        <v>0</v>
      </c>
      <c r="CG164" s="395">
        <f t="shared" si="226"/>
        <v>0</v>
      </c>
      <c r="CH164" s="396">
        <f t="shared" si="227"/>
        <v>0</v>
      </c>
      <c r="CI164" s="395">
        <f t="shared" si="228"/>
        <v>0</v>
      </c>
      <c r="CJ164" s="396">
        <f t="shared" si="229"/>
        <v>6049.666666666667</v>
      </c>
      <c r="CK164" s="395">
        <f t="shared" si="230"/>
        <v>6038</v>
      </c>
      <c r="CL164" s="394">
        <f t="shared" si="231"/>
        <v>0</v>
      </c>
      <c r="CM164" s="395">
        <f t="shared" si="232"/>
        <v>0</v>
      </c>
      <c r="CN164" s="396">
        <f t="shared" si="233"/>
        <v>0</v>
      </c>
      <c r="CO164" s="395">
        <f t="shared" si="234"/>
        <v>0</v>
      </c>
      <c r="CP164" s="396">
        <f t="shared" si="235"/>
        <v>0</v>
      </c>
      <c r="CQ164" s="395">
        <f t="shared" si="236"/>
        <v>0</v>
      </c>
      <c r="CR164" s="396">
        <f t="shared" si="237"/>
        <v>0</v>
      </c>
      <c r="CS164" s="395">
        <f t="shared" si="238"/>
        <v>0</v>
      </c>
      <c r="CT164" s="396">
        <f t="shared" si="239"/>
        <v>0</v>
      </c>
      <c r="CU164" s="395">
        <f t="shared" si="240"/>
        <v>0</v>
      </c>
      <c r="CV164" s="396">
        <f t="shared" si="241"/>
        <v>54447</v>
      </c>
      <c r="CW164" s="395">
        <f t="shared" si="242"/>
        <v>54342</v>
      </c>
      <c r="CX164" s="396">
        <f t="shared" si="243"/>
        <v>54447</v>
      </c>
      <c r="CY164" s="395">
        <f t="shared" si="244"/>
        <v>54342</v>
      </c>
      <c r="CZ164" s="394">
        <f t="shared" si="245"/>
        <v>0</v>
      </c>
      <c r="DA164" s="395">
        <f t="shared" si="246"/>
        <v>0</v>
      </c>
      <c r="DB164" s="396">
        <f t="shared" si="247"/>
        <v>0</v>
      </c>
      <c r="DC164" s="395">
        <f t="shared" si="248"/>
        <v>0</v>
      </c>
      <c r="DD164" s="396">
        <f t="shared" si="249"/>
        <v>0</v>
      </c>
      <c r="DE164" s="395">
        <f t="shared" si="250"/>
        <v>0</v>
      </c>
      <c r="DF164" s="396">
        <f t="shared" si="251"/>
        <v>0</v>
      </c>
      <c r="DG164" s="395">
        <f t="shared" si="252"/>
        <v>0</v>
      </c>
      <c r="DH164" s="396">
        <f t="shared" si="253"/>
        <v>0</v>
      </c>
      <c r="DI164" s="395">
        <f t="shared" si="254"/>
        <v>0</v>
      </c>
      <c r="DJ164" s="396">
        <f t="shared" si="255"/>
        <v>132</v>
      </c>
      <c r="DK164" s="395">
        <f t="shared" si="256"/>
        <v>153</v>
      </c>
      <c r="DL164" s="396">
        <f t="shared" si="257"/>
        <v>132</v>
      </c>
      <c r="DM164" s="395">
        <f t="shared" si="258"/>
        <v>153</v>
      </c>
      <c r="DN164" s="394">
        <f t="shared" si="259"/>
        <v>0</v>
      </c>
      <c r="DO164" s="395">
        <f t="shared" si="260"/>
        <v>0</v>
      </c>
      <c r="DP164" s="396">
        <f t="shared" si="261"/>
        <v>0</v>
      </c>
      <c r="DQ164" s="395">
        <f t="shared" si="262"/>
        <v>0</v>
      </c>
      <c r="DR164" s="396">
        <f t="shared" si="263"/>
        <v>0</v>
      </c>
      <c r="DS164" s="395">
        <f t="shared" si="264"/>
        <v>0</v>
      </c>
      <c r="DT164" s="396">
        <f t="shared" si="265"/>
        <v>0</v>
      </c>
      <c r="DU164" s="395">
        <f t="shared" si="266"/>
        <v>0</v>
      </c>
      <c r="DV164" s="396">
        <f t="shared" si="267"/>
        <v>0</v>
      </c>
      <c r="DW164" s="395">
        <f t="shared" si="268"/>
        <v>0</v>
      </c>
      <c r="DX164" s="396">
        <f t="shared" si="269"/>
        <v>7187004</v>
      </c>
      <c r="DY164" s="395">
        <f t="shared" si="270"/>
        <v>8314326</v>
      </c>
      <c r="DZ164" s="396">
        <f t="shared" si="271"/>
        <v>7187004</v>
      </c>
      <c r="EA164" s="395">
        <f t="shared" si="272"/>
        <v>8314326</v>
      </c>
    </row>
    <row r="165" spans="1:131">
      <c r="A165" s="536" t="s">
        <v>31</v>
      </c>
      <c r="B165" s="537" t="s">
        <v>779</v>
      </c>
      <c r="C165" s="538" t="s">
        <v>791</v>
      </c>
      <c r="D165" s="539">
        <v>136473</v>
      </c>
      <c r="E165" s="540">
        <v>7</v>
      </c>
      <c r="F165" s="393"/>
      <c r="G165" s="402"/>
      <c r="H165" s="393"/>
      <c r="I165" s="402"/>
      <c r="J165" s="393"/>
      <c r="K165" s="402"/>
      <c r="L165" s="393"/>
      <c r="M165" s="402"/>
      <c r="N165" s="393"/>
      <c r="O165" s="402"/>
      <c r="P165" s="393"/>
      <c r="Q165" s="402"/>
      <c r="R165" s="393"/>
      <c r="S165" s="402"/>
      <c r="T165" s="393"/>
      <c r="U165" s="402"/>
      <c r="V165" s="393"/>
      <c r="W165" s="402"/>
      <c r="X165" s="393"/>
      <c r="Y165" s="402"/>
      <c r="Z165" s="393"/>
      <c r="AA165" s="402"/>
      <c r="AB165" s="393"/>
      <c r="AC165" s="402"/>
      <c r="AD165" s="393"/>
      <c r="AE165" s="402"/>
      <c r="AF165" s="393"/>
      <c r="AG165" s="402"/>
      <c r="AH165" s="393"/>
      <c r="AI165" s="402"/>
      <c r="AJ165" s="393"/>
      <c r="AK165" s="402"/>
      <c r="AL165" s="393"/>
      <c r="AM165" s="402"/>
      <c r="AN165" s="393"/>
      <c r="AO165" s="402"/>
      <c r="AP165" s="393"/>
      <c r="AQ165" s="402"/>
      <c r="AR165" s="393"/>
      <c r="AS165" s="402"/>
      <c r="AT165" s="393">
        <v>183</v>
      </c>
      <c r="AU165" s="402">
        <v>180</v>
      </c>
      <c r="AV165" s="393"/>
      <c r="AW165" s="402"/>
      <c r="AX165" s="393"/>
      <c r="AY165" s="402"/>
      <c r="AZ165" s="393"/>
      <c r="BA165" s="403"/>
      <c r="BB165" s="404"/>
      <c r="BC165" s="402"/>
      <c r="BD165" s="393"/>
      <c r="BE165" s="402"/>
      <c r="BF165" s="393"/>
      <c r="BG165" s="402"/>
      <c r="BH165" s="393"/>
      <c r="BI165" s="402"/>
      <c r="BJ165" s="393"/>
      <c r="BK165" s="402"/>
      <c r="BL165" s="393">
        <v>8766981</v>
      </c>
      <c r="BM165" s="403">
        <v>8507700</v>
      </c>
      <c r="BN165" s="394">
        <f t="shared" si="207"/>
        <v>0</v>
      </c>
      <c r="BO165" s="395">
        <f t="shared" si="208"/>
        <v>0</v>
      </c>
      <c r="BP165" s="396">
        <f t="shared" si="209"/>
        <v>0</v>
      </c>
      <c r="BQ165" s="395">
        <f t="shared" si="210"/>
        <v>0</v>
      </c>
      <c r="BR165" s="396">
        <f t="shared" si="211"/>
        <v>0</v>
      </c>
      <c r="BS165" s="395">
        <f t="shared" si="212"/>
        <v>0</v>
      </c>
      <c r="BT165" s="396">
        <f t="shared" si="213"/>
        <v>0</v>
      </c>
      <c r="BU165" s="395">
        <f t="shared" si="214"/>
        <v>0</v>
      </c>
      <c r="BV165" s="396">
        <f t="shared" si="215"/>
        <v>0</v>
      </c>
      <c r="BW165" s="395">
        <f t="shared" si="216"/>
        <v>0</v>
      </c>
      <c r="BX165" s="396">
        <f t="shared" si="217"/>
        <v>1647</v>
      </c>
      <c r="BY165" s="395">
        <f t="shared" si="218"/>
        <v>1620</v>
      </c>
      <c r="BZ165" s="394">
        <f t="shared" si="219"/>
        <v>0</v>
      </c>
      <c r="CA165" s="395">
        <f t="shared" si="220"/>
        <v>0</v>
      </c>
      <c r="CB165" s="396">
        <f t="shared" si="221"/>
        <v>0</v>
      </c>
      <c r="CC165" s="395">
        <f t="shared" si="222"/>
        <v>0</v>
      </c>
      <c r="CD165" s="396">
        <f t="shared" si="223"/>
        <v>0</v>
      </c>
      <c r="CE165" s="395">
        <f t="shared" si="224"/>
        <v>0</v>
      </c>
      <c r="CF165" s="396">
        <f t="shared" si="225"/>
        <v>0</v>
      </c>
      <c r="CG165" s="395">
        <f t="shared" si="226"/>
        <v>0</v>
      </c>
      <c r="CH165" s="396">
        <f t="shared" si="227"/>
        <v>0</v>
      </c>
      <c r="CI165" s="395">
        <f t="shared" si="228"/>
        <v>0</v>
      </c>
      <c r="CJ165" s="396">
        <f t="shared" si="229"/>
        <v>5323</v>
      </c>
      <c r="CK165" s="395">
        <f t="shared" si="230"/>
        <v>5251.666666666667</v>
      </c>
      <c r="CL165" s="394">
        <f t="shared" si="231"/>
        <v>0</v>
      </c>
      <c r="CM165" s="395">
        <f t="shared" si="232"/>
        <v>0</v>
      </c>
      <c r="CN165" s="396">
        <f t="shared" si="233"/>
        <v>0</v>
      </c>
      <c r="CO165" s="395">
        <f t="shared" si="234"/>
        <v>0</v>
      </c>
      <c r="CP165" s="396">
        <f t="shared" si="235"/>
        <v>0</v>
      </c>
      <c r="CQ165" s="395">
        <f t="shared" si="236"/>
        <v>0</v>
      </c>
      <c r="CR165" s="396">
        <f t="shared" si="237"/>
        <v>0</v>
      </c>
      <c r="CS165" s="395">
        <f t="shared" si="238"/>
        <v>0</v>
      </c>
      <c r="CT165" s="396">
        <f t="shared" si="239"/>
        <v>0</v>
      </c>
      <c r="CU165" s="395">
        <f t="shared" si="240"/>
        <v>0</v>
      </c>
      <c r="CV165" s="396">
        <f t="shared" si="241"/>
        <v>47907</v>
      </c>
      <c r="CW165" s="395">
        <f t="shared" si="242"/>
        <v>47265</v>
      </c>
      <c r="CX165" s="396">
        <f t="shared" si="243"/>
        <v>47907</v>
      </c>
      <c r="CY165" s="395">
        <f t="shared" si="244"/>
        <v>47265</v>
      </c>
      <c r="CZ165" s="394">
        <f t="shared" si="245"/>
        <v>0</v>
      </c>
      <c r="DA165" s="395">
        <f t="shared" si="246"/>
        <v>0</v>
      </c>
      <c r="DB165" s="396">
        <f t="shared" si="247"/>
        <v>0</v>
      </c>
      <c r="DC165" s="395">
        <f t="shared" si="248"/>
        <v>0</v>
      </c>
      <c r="DD165" s="396">
        <f t="shared" si="249"/>
        <v>0</v>
      </c>
      <c r="DE165" s="395">
        <f t="shared" si="250"/>
        <v>0</v>
      </c>
      <c r="DF165" s="396">
        <f t="shared" si="251"/>
        <v>0</v>
      </c>
      <c r="DG165" s="395">
        <f t="shared" si="252"/>
        <v>0</v>
      </c>
      <c r="DH165" s="396">
        <f t="shared" si="253"/>
        <v>0</v>
      </c>
      <c r="DI165" s="395">
        <f t="shared" si="254"/>
        <v>0</v>
      </c>
      <c r="DJ165" s="396">
        <f t="shared" si="255"/>
        <v>183</v>
      </c>
      <c r="DK165" s="395">
        <f t="shared" si="256"/>
        <v>180</v>
      </c>
      <c r="DL165" s="396">
        <f t="shared" si="257"/>
        <v>183</v>
      </c>
      <c r="DM165" s="395">
        <f t="shared" si="258"/>
        <v>180</v>
      </c>
      <c r="DN165" s="394">
        <f t="shared" si="259"/>
        <v>0</v>
      </c>
      <c r="DO165" s="395">
        <f t="shared" si="260"/>
        <v>0</v>
      </c>
      <c r="DP165" s="396">
        <f t="shared" si="261"/>
        <v>0</v>
      </c>
      <c r="DQ165" s="395">
        <f t="shared" si="262"/>
        <v>0</v>
      </c>
      <c r="DR165" s="396">
        <f t="shared" si="263"/>
        <v>0</v>
      </c>
      <c r="DS165" s="395">
        <f t="shared" si="264"/>
        <v>0</v>
      </c>
      <c r="DT165" s="396">
        <f t="shared" si="265"/>
        <v>0</v>
      </c>
      <c r="DU165" s="395">
        <f t="shared" si="266"/>
        <v>0</v>
      </c>
      <c r="DV165" s="396">
        <f t="shared" si="267"/>
        <v>0</v>
      </c>
      <c r="DW165" s="395">
        <f t="shared" si="268"/>
        <v>0</v>
      </c>
      <c r="DX165" s="396">
        <f t="shared" si="269"/>
        <v>8766981</v>
      </c>
      <c r="DY165" s="395">
        <f t="shared" si="270"/>
        <v>8507700</v>
      </c>
      <c r="DZ165" s="396">
        <f t="shared" si="271"/>
        <v>8766981</v>
      </c>
      <c r="EA165" s="395">
        <f t="shared" si="272"/>
        <v>8507700</v>
      </c>
    </row>
    <row r="166" spans="1:131">
      <c r="A166" s="536" t="s">
        <v>31</v>
      </c>
      <c r="B166" s="537" t="s">
        <v>780</v>
      </c>
      <c r="C166" s="538" t="s">
        <v>791</v>
      </c>
      <c r="D166" s="539">
        <v>137096</v>
      </c>
      <c r="E166" s="540">
        <v>7</v>
      </c>
      <c r="F166" s="393"/>
      <c r="G166" s="402"/>
      <c r="H166" s="393"/>
      <c r="I166" s="402"/>
      <c r="J166" s="393"/>
      <c r="K166" s="402"/>
      <c r="L166" s="393"/>
      <c r="M166" s="402"/>
      <c r="N166" s="393"/>
      <c r="O166" s="402"/>
      <c r="P166" s="393"/>
      <c r="Q166" s="402"/>
      <c r="R166" s="393"/>
      <c r="S166" s="402"/>
      <c r="T166" s="393"/>
      <c r="U166" s="402"/>
      <c r="V166" s="393"/>
      <c r="W166" s="402"/>
      <c r="X166" s="393"/>
      <c r="Y166" s="402"/>
      <c r="Z166" s="393"/>
      <c r="AA166" s="402"/>
      <c r="AB166" s="393"/>
      <c r="AC166" s="402"/>
      <c r="AD166" s="393"/>
      <c r="AE166" s="402"/>
      <c r="AF166" s="393"/>
      <c r="AG166" s="402"/>
      <c r="AH166" s="393"/>
      <c r="AI166" s="402"/>
      <c r="AJ166" s="393"/>
      <c r="AK166" s="402"/>
      <c r="AL166" s="393"/>
      <c r="AM166" s="402"/>
      <c r="AN166" s="393"/>
      <c r="AO166" s="402"/>
      <c r="AP166" s="393"/>
      <c r="AQ166" s="402"/>
      <c r="AR166" s="393"/>
      <c r="AS166" s="402"/>
      <c r="AT166" s="393">
        <v>241</v>
      </c>
      <c r="AU166" s="402">
        <v>242</v>
      </c>
      <c r="AV166" s="393"/>
      <c r="AW166" s="402"/>
      <c r="AX166" s="393"/>
      <c r="AY166" s="402"/>
      <c r="AZ166" s="393"/>
      <c r="BA166" s="403"/>
      <c r="BB166" s="404"/>
      <c r="BC166" s="402"/>
      <c r="BD166" s="393"/>
      <c r="BE166" s="402"/>
      <c r="BF166" s="393"/>
      <c r="BG166" s="402"/>
      <c r="BH166" s="393"/>
      <c r="BI166" s="402"/>
      <c r="BJ166" s="393"/>
      <c r="BK166" s="402"/>
      <c r="BL166" s="393">
        <v>12449096</v>
      </c>
      <c r="BM166" s="403">
        <v>12324576</v>
      </c>
      <c r="BN166" s="394">
        <f t="shared" si="207"/>
        <v>0</v>
      </c>
      <c r="BO166" s="395">
        <f t="shared" si="208"/>
        <v>0</v>
      </c>
      <c r="BP166" s="396">
        <f t="shared" si="209"/>
        <v>0</v>
      </c>
      <c r="BQ166" s="395">
        <f t="shared" si="210"/>
        <v>0</v>
      </c>
      <c r="BR166" s="396">
        <f t="shared" si="211"/>
        <v>0</v>
      </c>
      <c r="BS166" s="395">
        <f t="shared" si="212"/>
        <v>0</v>
      </c>
      <c r="BT166" s="396">
        <f t="shared" si="213"/>
        <v>0</v>
      </c>
      <c r="BU166" s="395">
        <f t="shared" si="214"/>
        <v>0</v>
      </c>
      <c r="BV166" s="396">
        <f t="shared" si="215"/>
        <v>0</v>
      </c>
      <c r="BW166" s="395">
        <f t="shared" si="216"/>
        <v>0</v>
      </c>
      <c r="BX166" s="396">
        <f t="shared" si="217"/>
        <v>2169</v>
      </c>
      <c r="BY166" s="395">
        <f t="shared" si="218"/>
        <v>2178</v>
      </c>
      <c r="BZ166" s="394">
        <f t="shared" si="219"/>
        <v>0</v>
      </c>
      <c r="CA166" s="395">
        <f t="shared" si="220"/>
        <v>0</v>
      </c>
      <c r="CB166" s="396">
        <f t="shared" si="221"/>
        <v>0</v>
      </c>
      <c r="CC166" s="395">
        <f t="shared" si="222"/>
        <v>0</v>
      </c>
      <c r="CD166" s="396">
        <f t="shared" si="223"/>
        <v>0</v>
      </c>
      <c r="CE166" s="395">
        <f t="shared" si="224"/>
        <v>0</v>
      </c>
      <c r="CF166" s="396">
        <f t="shared" si="225"/>
        <v>0</v>
      </c>
      <c r="CG166" s="395">
        <f t="shared" si="226"/>
        <v>0</v>
      </c>
      <c r="CH166" s="396">
        <f t="shared" si="227"/>
        <v>0</v>
      </c>
      <c r="CI166" s="395">
        <f t="shared" si="228"/>
        <v>0</v>
      </c>
      <c r="CJ166" s="396">
        <f t="shared" si="229"/>
        <v>5739.5555555555557</v>
      </c>
      <c r="CK166" s="395">
        <f t="shared" si="230"/>
        <v>5658.666666666667</v>
      </c>
      <c r="CL166" s="394">
        <f t="shared" si="231"/>
        <v>0</v>
      </c>
      <c r="CM166" s="395">
        <f t="shared" si="232"/>
        <v>0</v>
      </c>
      <c r="CN166" s="396">
        <f t="shared" si="233"/>
        <v>0</v>
      </c>
      <c r="CO166" s="395">
        <f t="shared" si="234"/>
        <v>0</v>
      </c>
      <c r="CP166" s="396">
        <f t="shared" si="235"/>
        <v>0</v>
      </c>
      <c r="CQ166" s="395">
        <f t="shared" si="236"/>
        <v>0</v>
      </c>
      <c r="CR166" s="396">
        <f t="shared" si="237"/>
        <v>0</v>
      </c>
      <c r="CS166" s="395">
        <f t="shared" si="238"/>
        <v>0</v>
      </c>
      <c r="CT166" s="396">
        <f t="shared" si="239"/>
        <v>0</v>
      </c>
      <c r="CU166" s="395">
        <f t="shared" si="240"/>
        <v>0</v>
      </c>
      <c r="CV166" s="396">
        <f t="shared" si="241"/>
        <v>51656</v>
      </c>
      <c r="CW166" s="395">
        <f t="shared" si="242"/>
        <v>50928</v>
      </c>
      <c r="CX166" s="396">
        <f t="shared" si="243"/>
        <v>51656</v>
      </c>
      <c r="CY166" s="395">
        <f t="shared" si="244"/>
        <v>50928</v>
      </c>
      <c r="CZ166" s="394">
        <f t="shared" si="245"/>
        <v>0</v>
      </c>
      <c r="DA166" s="395">
        <f t="shared" si="246"/>
        <v>0</v>
      </c>
      <c r="DB166" s="396">
        <f t="shared" si="247"/>
        <v>0</v>
      </c>
      <c r="DC166" s="395">
        <f t="shared" si="248"/>
        <v>0</v>
      </c>
      <c r="DD166" s="396">
        <f t="shared" si="249"/>
        <v>0</v>
      </c>
      <c r="DE166" s="395">
        <f t="shared" si="250"/>
        <v>0</v>
      </c>
      <c r="DF166" s="396">
        <f t="shared" si="251"/>
        <v>0</v>
      </c>
      <c r="DG166" s="395">
        <f t="shared" si="252"/>
        <v>0</v>
      </c>
      <c r="DH166" s="396">
        <f t="shared" si="253"/>
        <v>0</v>
      </c>
      <c r="DI166" s="395">
        <f t="shared" si="254"/>
        <v>0</v>
      </c>
      <c r="DJ166" s="396">
        <f t="shared" si="255"/>
        <v>241</v>
      </c>
      <c r="DK166" s="395">
        <f t="shared" si="256"/>
        <v>242</v>
      </c>
      <c r="DL166" s="396">
        <f t="shared" si="257"/>
        <v>241</v>
      </c>
      <c r="DM166" s="395">
        <f t="shared" si="258"/>
        <v>242</v>
      </c>
      <c r="DN166" s="394">
        <f t="shared" si="259"/>
        <v>0</v>
      </c>
      <c r="DO166" s="395">
        <f t="shared" si="260"/>
        <v>0</v>
      </c>
      <c r="DP166" s="396">
        <f t="shared" si="261"/>
        <v>0</v>
      </c>
      <c r="DQ166" s="395">
        <f t="shared" si="262"/>
        <v>0</v>
      </c>
      <c r="DR166" s="396">
        <f t="shared" si="263"/>
        <v>0</v>
      </c>
      <c r="DS166" s="395">
        <f t="shared" si="264"/>
        <v>0</v>
      </c>
      <c r="DT166" s="396">
        <f t="shared" si="265"/>
        <v>0</v>
      </c>
      <c r="DU166" s="395">
        <f t="shared" si="266"/>
        <v>0</v>
      </c>
      <c r="DV166" s="396">
        <f t="shared" si="267"/>
        <v>0</v>
      </c>
      <c r="DW166" s="395">
        <f t="shared" si="268"/>
        <v>0</v>
      </c>
      <c r="DX166" s="396">
        <f t="shared" si="269"/>
        <v>12449096</v>
      </c>
      <c r="DY166" s="395">
        <f t="shared" si="270"/>
        <v>12324576</v>
      </c>
      <c r="DZ166" s="396">
        <f t="shared" si="271"/>
        <v>12449096</v>
      </c>
      <c r="EA166" s="395">
        <f t="shared" si="272"/>
        <v>12324576</v>
      </c>
    </row>
    <row r="167" spans="1:131">
      <c r="A167" s="536" t="s">
        <v>31</v>
      </c>
      <c r="B167" s="537" t="s">
        <v>781</v>
      </c>
      <c r="C167" s="538" t="s">
        <v>791</v>
      </c>
      <c r="D167" s="539">
        <v>137209</v>
      </c>
      <c r="E167" s="540">
        <v>7</v>
      </c>
      <c r="F167" s="393"/>
      <c r="G167" s="402"/>
      <c r="H167" s="393"/>
      <c r="I167" s="402"/>
      <c r="J167" s="393"/>
      <c r="K167" s="402"/>
      <c r="L167" s="393"/>
      <c r="M167" s="402"/>
      <c r="N167" s="393"/>
      <c r="O167" s="402"/>
      <c r="P167" s="393"/>
      <c r="Q167" s="402"/>
      <c r="R167" s="393"/>
      <c r="S167" s="402"/>
      <c r="T167" s="393"/>
      <c r="U167" s="402"/>
      <c r="V167" s="393"/>
      <c r="W167" s="402"/>
      <c r="X167" s="393"/>
      <c r="Y167" s="402"/>
      <c r="Z167" s="393"/>
      <c r="AA167" s="402"/>
      <c r="AB167" s="393"/>
      <c r="AC167" s="402"/>
      <c r="AD167" s="393"/>
      <c r="AE167" s="402"/>
      <c r="AF167" s="393"/>
      <c r="AG167" s="402"/>
      <c r="AH167" s="393"/>
      <c r="AI167" s="402"/>
      <c r="AJ167" s="393"/>
      <c r="AK167" s="402"/>
      <c r="AL167" s="393"/>
      <c r="AM167" s="402"/>
      <c r="AN167" s="393"/>
      <c r="AO167" s="402"/>
      <c r="AP167" s="393"/>
      <c r="AQ167" s="402"/>
      <c r="AR167" s="393"/>
      <c r="AS167" s="402"/>
      <c r="AT167" s="393">
        <v>197</v>
      </c>
      <c r="AU167" s="402">
        <v>197</v>
      </c>
      <c r="AV167" s="393"/>
      <c r="AW167" s="402"/>
      <c r="AX167" s="393"/>
      <c r="AY167" s="402"/>
      <c r="AZ167" s="393"/>
      <c r="BA167" s="403"/>
      <c r="BB167" s="404"/>
      <c r="BC167" s="402"/>
      <c r="BD167" s="393"/>
      <c r="BE167" s="402"/>
      <c r="BF167" s="393"/>
      <c r="BG167" s="402"/>
      <c r="BH167" s="393"/>
      <c r="BI167" s="402"/>
      <c r="BJ167" s="393"/>
      <c r="BK167" s="402"/>
      <c r="BL167" s="393">
        <v>10720149</v>
      </c>
      <c r="BM167" s="403">
        <v>10648835</v>
      </c>
      <c r="BN167" s="394">
        <f t="shared" si="207"/>
        <v>0</v>
      </c>
      <c r="BO167" s="395">
        <f t="shared" si="208"/>
        <v>0</v>
      </c>
      <c r="BP167" s="396">
        <f t="shared" si="209"/>
        <v>0</v>
      </c>
      <c r="BQ167" s="395">
        <f t="shared" si="210"/>
        <v>0</v>
      </c>
      <c r="BR167" s="396">
        <f t="shared" si="211"/>
        <v>0</v>
      </c>
      <c r="BS167" s="395">
        <f t="shared" si="212"/>
        <v>0</v>
      </c>
      <c r="BT167" s="396">
        <f t="shared" si="213"/>
        <v>0</v>
      </c>
      <c r="BU167" s="395">
        <f t="shared" si="214"/>
        <v>0</v>
      </c>
      <c r="BV167" s="396">
        <f t="shared" si="215"/>
        <v>0</v>
      </c>
      <c r="BW167" s="395">
        <f t="shared" si="216"/>
        <v>0</v>
      </c>
      <c r="BX167" s="396">
        <f t="shared" si="217"/>
        <v>1773</v>
      </c>
      <c r="BY167" s="395">
        <f t="shared" si="218"/>
        <v>1773</v>
      </c>
      <c r="BZ167" s="394">
        <f t="shared" si="219"/>
        <v>0</v>
      </c>
      <c r="CA167" s="395">
        <f t="shared" si="220"/>
        <v>0</v>
      </c>
      <c r="CB167" s="396">
        <f t="shared" si="221"/>
        <v>0</v>
      </c>
      <c r="CC167" s="395">
        <f t="shared" si="222"/>
        <v>0</v>
      </c>
      <c r="CD167" s="396">
        <f t="shared" si="223"/>
        <v>0</v>
      </c>
      <c r="CE167" s="395">
        <f t="shared" si="224"/>
        <v>0</v>
      </c>
      <c r="CF167" s="396">
        <f t="shared" si="225"/>
        <v>0</v>
      </c>
      <c r="CG167" s="395">
        <f t="shared" si="226"/>
        <v>0</v>
      </c>
      <c r="CH167" s="396">
        <f t="shared" si="227"/>
        <v>0</v>
      </c>
      <c r="CI167" s="395">
        <f t="shared" si="228"/>
        <v>0</v>
      </c>
      <c r="CJ167" s="396">
        <f t="shared" si="229"/>
        <v>6046.333333333333</v>
      </c>
      <c r="CK167" s="395">
        <f t="shared" si="230"/>
        <v>6006.1111111111113</v>
      </c>
      <c r="CL167" s="394">
        <f t="shared" si="231"/>
        <v>0</v>
      </c>
      <c r="CM167" s="395">
        <f t="shared" si="232"/>
        <v>0</v>
      </c>
      <c r="CN167" s="396">
        <f t="shared" si="233"/>
        <v>0</v>
      </c>
      <c r="CO167" s="395">
        <f t="shared" si="234"/>
        <v>0</v>
      </c>
      <c r="CP167" s="396">
        <f t="shared" si="235"/>
        <v>0</v>
      </c>
      <c r="CQ167" s="395">
        <f t="shared" si="236"/>
        <v>0</v>
      </c>
      <c r="CR167" s="396">
        <f t="shared" si="237"/>
        <v>0</v>
      </c>
      <c r="CS167" s="395">
        <f t="shared" si="238"/>
        <v>0</v>
      </c>
      <c r="CT167" s="396">
        <f t="shared" si="239"/>
        <v>0</v>
      </c>
      <c r="CU167" s="395">
        <f t="shared" si="240"/>
        <v>0</v>
      </c>
      <c r="CV167" s="396">
        <f t="shared" si="241"/>
        <v>54417</v>
      </c>
      <c r="CW167" s="395">
        <f t="shared" si="242"/>
        <v>54055</v>
      </c>
      <c r="CX167" s="396">
        <f t="shared" si="243"/>
        <v>54417</v>
      </c>
      <c r="CY167" s="395">
        <f t="shared" si="244"/>
        <v>54055</v>
      </c>
      <c r="CZ167" s="394">
        <f t="shared" si="245"/>
        <v>0</v>
      </c>
      <c r="DA167" s="395">
        <f t="shared" si="246"/>
        <v>0</v>
      </c>
      <c r="DB167" s="396">
        <f t="shared" si="247"/>
        <v>0</v>
      </c>
      <c r="DC167" s="395">
        <f t="shared" si="248"/>
        <v>0</v>
      </c>
      <c r="DD167" s="396">
        <f t="shared" si="249"/>
        <v>0</v>
      </c>
      <c r="DE167" s="395">
        <f t="shared" si="250"/>
        <v>0</v>
      </c>
      <c r="DF167" s="396">
        <f t="shared" si="251"/>
        <v>0</v>
      </c>
      <c r="DG167" s="395">
        <f t="shared" si="252"/>
        <v>0</v>
      </c>
      <c r="DH167" s="396">
        <f t="shared" si="253"/>
        <v>0</v>
      </c>
      <c r="DI167" s="395">
        <f t="shared" si="254"/>
        <v>0</v>
      </c>
      <c r="DJ167" s="396">
        <f t="shared" si="255"/>
        <v>197</v>
      </c>
      <c r="DK167" s="395">
        <f t="shared" si="256"/>
        <v>197</v>
      </c>
      <c r="DL167" s="396">
        <f t="shared" si="257"/>
        <v>197</v>
      </c>
      <c r="DM167" s="395">
        <f t="shared" si="258"/>
        <v>197</v>
      </c>
      <c r="DN167" s="394">
        <f t="shared" si="259"/>
        <v>0</v>
      </c>
      <c r="DO167" s="395">
        <f t="shared" si="260"/>
        <v>0</v>
      </c>
      <c r="DP167" s="396">
        <f t="shared" si="261"/>
        <v>0</v>
      </c>
      <c r="DQ167" s="395">
        <f t="shared" si="262"/>
        <v>0</v>
      </c>
      <c r="DR167" s="396">
        <f t="shared" si="263"/>
        <v>0</v>
      </c>
      <c r="DS167" s="395">
        <f t="shared" si="264"/>
        <v>0</v>
      </c>
      <c r="DT167" s="396">
        <f t="shared" si="265"/>
        <v>0</v>
      </c>
      <c r="DU167" s="395">
        <f t="shared" si="266"/>
        <v>0</v>
      </c>
      <c r="DV167" s="396">
        <f t="shared" si="267"/>
        <v>0</v>
      </c>
      <c r="DW167" s="395">
        <f t="shared" si="268"/>
        <v>0</v>
      </c>
      <c r="DX167" s="396">
        <f t="shared" si="269"/>
        <v>10720149</v>
      </c>
      <c r="DY167" s="395">
        <f t="shared" si="270"/>
        <v>10648835</v>
      </c>
      <c r="DZ167" s="396">
        <f t="shared" si="271"/>
        <v>10720149</v>
      </c>
      <c r="EA167" s="395">
        <f t="shared" si="272"/>
        <v>10648835</v>
      </c>
    </row>
    <row r="168" spans="1:131">
      <c r="A168" s="541" t="s">
        <v>31</v>
      </c>
      <c r="B168" s="537" t="s">
        <v>782</v>
      </c>
      <c r="C168" s="545"/>
      <c r="D168" s="539">
        <v>137759</v>
      </c>
      <c r="E168" s="539">
        <v>8</v>
      </c>
      <c r="F168" s="393"/>
      <c r="G168" s="402"/>
      <c r="H168" s="393"/>
      <c r="I168" s="402"/>
      <c r="J168" s="393"/>
      <c r="K168" s="402"/>
      <c r="L168" s="393"/>
      <c r="M168" s="402"/>
      <c r="N168" s="393"/>
      <c r="O168" s="402"/>
      <c r="P168" s="393"/>
      <c r="Q168" s="402"/>
      <c r="R168" s="393"/>
      <c r="S168" s="402"/>
      <c r="T168" s="393"/>
      <c r="U168" s="402"/>
      <c r="V168" s="393"/>
      <c r="W168" s="402"/>
      <c r="X168" s="393"/>
      <c r="Y168" s="402"/>
      <c r="Z168" s="393"/>
      <c r="AA168" s="402"/>
      <c r="AB168" s="393"/>
      <c r="AC168" s="402"/>
      <c r="AD168" s="393"/>
      <c r="AE168" s="402"/>
      <c r="AF168" s="393"/>
      <c r="AG168" s="402"/>
      <c r="AH168" s="393"/>
      <c r="AI168" s="402"/>
      <c r="AJ168" s="393"/>
      <c r="AK168" s="402"/>
      <c r="AL168" s="393"/>
      <c r="AM168" s="402"/>
      <c r="AN168" s="393"/>
      <c r="AO168" s="402"/>
      <c r="AP168" s="393"/>
      <c r="AQ168" s="402"/>
      <c r="AR168" s="393"/>
      <c r="AS168" s="402"/>
      <c r="AT168" s="393">
        <v>195</v>
      </c>
      <c r="AU168" s="402">
        <v>193</v>
      </c>
      <c r="AV168" s="393"/>
      <c r="AW168" s="402"/>
      <c r="AX168" s="393"/>
      <c r="AY168" s="402"/>
      <c r="AZ168" s="393"/>
      <c r="BA168" s="403"/>
      <c r="BB168" s="404"/>
      <c r="BC168" s="402"/>
      <c r="BD168" s="393"/>
      <c r="BE168" s="402"/>
      <c r="BF168" s="393"/>
      <c r="BG168" s="402"/>
      <c r="BH168" s="393"/>
      <c r="BI168" s="402"/>
      <c r="BJ168" s="393"/>
      <c r="BK168" s="402"/>
      <c r="BL168" s="393">
        <v>10081890</v>
      </c>
      <c r="BM168" s="403">
        <v>9851878</v>
      </c>
      <c r="BN168" s="394">
        <f t="shared" si="207"/>
        <v>0</v>
      </c>
      <c r="BO168" s="395">
        <f t="shared" si="208"/>
        <v>0</v>
      </c>
      <c r="BP168" s="396">
        <f t="shared" si="209"/>
        <v>0</v>
      </c>
      <c r="BQ168" s="395">
        <f t="shared" si="210"/>
        <v>0</v>
      </c>
      <c r="BR168" s="396">
        <f t="shared" si="211"/>
        <v>0</v>
      </c>
      <c r="BS168" s="395">
        <f t="shared" si="212"/>
        <v>0</v>
      </c>
      <c r="BT168" s="396">
        <f t="shared" si="213"/>
        <v>0</v>
      </c>
      <c r="BU168" s="395">
        <f t="shared" si="214"/>
        <v>0</v>
      </c>
      <c r="BV168" s="396">
        <f t="shared" si="215"/>
        <v>0</v>
      </c>
      <c r="BW168" s="395">
        <f t="shared" si="216"/>
        <v>0</v>
      </c>
      <c r="BX168" s="396">
        <f t="shared" si="217"/>
        <v>1755</v>
      </c>
      <c r="BY168" s="395">
        <f t="shared" si="218"/>
        <v>1737</v>
      </c>
      <c r="BZ168" s="394">
        <f t="shared" si="219"/>
        <v>0</v>
      </c>
      <c r="CA168" s="395">
        <f t="shared" si="220"/>
        <v>0</v>
      </c>
      <c r="CB168" s="396">
        <f t="shared" si="221"/>
        <v>0</v>
      </c>
      <c r="CC168" s="395">
        <f t="shared" si="222"/>
        <v>0</v>
      </c>
      <c r="CD168" s="396">
        <f t="shared" si="223"/>
        <v>0</v>
      </c>
      <c r="CE168" s="395">
        <f t="shared" si="224"/>
        <v>0</v>
      </c>
      <c r="CF168" s="396">
        <f t="shared" si="225"/>
        <v>0</v>
      </c>
      <c r="CG168" s="395">
        <f t="shared" si="226"/>
        <v>0</v>
      </c>
      <c r="CH168" s="396">
        <f t="shared" si="227"/>
        <v>0</v>
      </c>
      <c r="CI168" s="395">
        <f t="shared" si="228"/>
        <v>0</v>
      </c>
      <c r="CJ168" s="396">
        <f t="shared" si="229"/>
        <v>5744.666666666667</v>
      </c>
      <c r="CK168" s="395">
        <f t="shared" si="230"/>
        <v>5671.7777777777774</v>
      </c>
      <c r="CL168" s="394">
        <f t="shared" si="231"/>
        <v>0</v>
      </c>
      <c r="CM168" s="395">
        <f t="shared" si="232"/>
        <v>0</v>
      </c>
      <c r="CN168" s="396">
        <f t="shared" si="233"/>
        <v>0</v>
      </c>
      <c r="CO168" s="395">
        <f t="shared" si="234"/>
        <v>0</v>
      </c>
      <c r="CP168" s="396">
        <f t="shared" si="235"/>
        <v>0</v>
      </c>
      <c r="CQ168" s="395">
        <f t="shared" si="236"/>
        <v>0</v>
      </c>
      <c r="CR168" s="396">
        <f t="shared" si="237"/>
        <v>0</v>
      </c>
      <c r="CS168" s="395">
        <f t="shared" si="238"/>
        <v>0</v>
      </c>
      <c r="CT168" s="396">
        <f t="shared" si="239"/>
        <v>0</v>
      </c>
      <c r="CU168" s="395">
        <f t="shared" si="240"/>
        <v>0</v>
      </c>
      <c r="CV168" s="396">
        <f t="shared" si="241"/>
        <v>51702</v>
      </c>
      <c r="CW168" s="395">
        <f t="shared" si="242"/>
        <v>51046</v>
      </c>
      <c r="CX168" s="396">
        <f t="shared" si="243"/>
        <v>51702</v>
      </c>
      <c r="CY168" s="395">
        <f t="shared" si="244"/>
        <v>51046</v>
      </c>
      <c r="CZ168" s="394">
        <f t="shared" si="245"/>
        <v>0</v>
      </c>
      <c r="DA168" s="395">
        <f t="shared" si="246"/>
        <v>0</v>
      </c>
      <c r="DB168" s="396">
        <f t="shared" si="247"/>
        <v>0</v>
      </c>
      <c r="DC168" s="395">
        <f t="shared" si="248"/>
        <v>0</v>
      </c>
      <c r="DD168" s="396">
        <f t="shared" si="249"/>
        <v>0</v>
      </c>
      <c r="DE168" s="395">
        <f t="shared" si="250"/>
        <v>0</v>
      </c>
      <c r="DF168" s="396">
        <f t="shared" si="251"/>
        <v>0</v>
      </c>
      <c r="DG168" s="395">
        <f t="shared" si="252"/>
        <v>0</v>
      </c>
      <c r="DH168" s="396">
        <f t="shared" si="253"/>
        <v>0</v>
      </c>
      <c r="DI168" s="395">
        <f t="shared" si="254"/>
        <v>0</v>
      </c>
      <c r="DJ168" s="396">
        <f t="shared" si="255"/>
        <v>195</v>
      </c>
      <c r="DK168" s="395">
        <f t="shared" si="256"/>
        <v>193</v>
      </c>
      <c r="DL168" s="396">
        <f t="shared" si="257"/>
        <v>195</v>
      </c>
      <c r="DM168" s="395">
        <f t="shared" si="258"/>
        <v>193</v>
      </c>
      <c r="DN168" s="394">
        <f t="shared" si="259"/>
        <v>0</v>
      </c>
      <c r="DO168" s="395">
        <f t="shared" si="260"/>
        <v>0</v>
      </c>
      <c r="DP168" s="396">
        <f t="shared" si="261"/>
        <v>0</v>
      </c>
      <c r="DQ168" s="395">
        <f t="shared" si="262"/>
        <v>0</v>
      </c>
      <c r="DR168" s="396">
        <f t="shared" si="263"/>
        <v>0</v>
      </c>
      <c r="DS168" s="395">
        <f t="shared" si="264"/>
        <v>0</v>
      </c>
      <c r="DT168" s="396">
        <f t="shared" si="265"/>
        <v>0</v>
      </c>
      <c r="DU168" s="395">
        <f t="shared" si="266"/>
        <v>0</v>
      </c>
      <c r="DV168" s="396">
        <f t="shared" si="267"/>
        <v>0</v>
      </c>
      <c r="DW168" s="395">
        <f t="shared" si="268"/>
        <v>0</v>
      </c>
      <c r="DX168" s="396">
        <f t="shared" si="269"/>
        <v>10081890</v>
      </c>
      <c r="DY168" s="395">
        <f t="shared" si="270"/>
        <v>9851878</v>
      </c>
      <c r="DZ168" s="396">
        <f t="shared" si="271"/>
        <v>10081890</v>
      </c>
      <c r="EA168" s="395">
        <f t="shared" si="272"/>
        <v>9851878</v>
      </c>
    </row>
    <row r="169" spans="1:131">
      <c r="A169" s="541" t="s">
        <v>31</v>
      </c>
      <c r="B169" s="537" t="s">
        <v>783</v>
      </c>
      <c r="C169" s="545" t="s">
        <v>790</v>
      </c>
      <c r="D169" s="539">
        <v>138187</v>
      </c>
      <c r="E169" s="539">
        <v>8</v>
      </c>
      <c r="F169" s="393"/>
      <c r="G169" s="402"/>
      <c r="H169" s="393"/>
      <c r="I169" s="402"/>
      <c r="J169" s="393"/>
      <c r="K169" s="402"/>
      <c r="L169" s="393"/>
      <c r="M169" s="402"/>
      <c r="N169" s="393"/>
      <c r="O169" s="402"/>
      <c r="P169" s="393"/>
      <c r="Q169" s="402"/>
      <c r="R169" s="393"/>
      <c r="S169" s="402"/>
      <c r="T169" s="393"/>
      <c r="U169" s="402"/>
      <c r="V169" s="393"/>
      <c r="W169" s="402"/>
      <c r="X169" s="393"/>
      <c r="Y169" s="402"/>
      <c r="Z169" s="393"/>
      <c r="AA169" s="402"/>
      <c r="AB169" s="393"/>
      <c r="AC169" s="402"/>
      <c r="AD169" s="393"/>
      <c r="AE169" s="402"/>
      <c r="AF169" s="393"/>
      <c r="AG169" s="402"/>
      <c r="AH169" s="393"/>
      <c r="AI169" s="402"/>
      <c r="AJ169" s="393"/>
      <c r="AK169" s="402"/>
      <c r="AL169" s="393"/>
      <c r="AM169" s="402"/>
      <c r="AN169" s="393"/>
      <c r="AO169" s="402"/>
      <c r="AP169" s="393"/>
      <c r="AQ169" s="402"/>
      <c r="AR169" s="393"/>
      <c r="AS169" s="402"/>
      <c r="AT169" s="393">
        <v>475</v>
      </c>
      <c r="AU169" s="402">
        <v>495</v>
      </c>
      <c r="AV169" s="393"/>
      <c r="AW169" s="402"/>
      <c r="AX169" s="393"/>
      <c r="AY169" s="402"/>
      <c r="AZ169" s="393"/>
      <c r="BA169" s="403"/>
      <c r="BB169" s="404"/>
      <c r="BC169" s="402"/>
      <c r="BD169" s="393"/>
      <c r="BE169" s="402"/>
      <c r="BF169" s="393"/>
      <c r="BG169" s="402"/>
      <c r="BH169" s="393"/>
      <c r="BI169" s="402"/>
      <c r="BJ169" s="393"/>
      <c r="BK169" s="402"/>
      <c r="BL169" s="393">
        <v>25239125</v>
      </c>
      <c r="BM169" s="403">
        <v>26890875</v>
      </c>
      <c r="BN169" s="394">
        <f t="shared" si="207"/>
        <v>0</v>
      </c>
      <c r="BO169" s="395">
        <f t="shared" si="208"/>
        <v>0</v>
      </c>
      <c r="BP169" s="396">
        <f t="shared" si="209"/>
        <v>0</v>
      </c>
      <c r="BQ169" s="395">
        <f t="shared" si="210"/>
        <v>0</v>
      </c>
      <c r="BR169" s="396">
        <f t="shared" si="211"/>
        <v>0</v>
      </c>
      <c r="BS169" s="395">
        <f t="shared" si="212"/>
        <v>0</v>
      </c>
      <c r="BT169" s="396">
        <f t="shared" si="213"/>
        <v>0</v>
      </c>
      <c r="BU169" s="395">
        <f t="shared" si="214"/>
        <v>0</v>
      </c>
      <c r="BV169" s="396">
        <f t="shared" si="215"/>
        <v>0</v>
      </c>
      <c r="BW169" s="395">
        <f t="shared" si="216"/>
        <v>0</v>
      </c>
      <c r="BX169" s="396">
        <f t="shared" si="217"/>
        <v>4275</v>
      </c>
      <c r="BY169" s="395">
        <f t="shared" si="218"/>
        <v>4455</v>
      </c>
      <c r="BZ169" s="394">
        <f t="shared" si="219"/>
        <v>0</v>
      </c>
      <c r="CA169" s="395">
        <f t="shared" si="220"/>
        <v>0</v>
      </c>
      <c r="CB169" s="396">
        <f t="shared" si="221"/>
        <v>0</v>
      </c>
      <c r="CC169" s="395">
        <f t="shared" si="222"/>
        <v>0</v>
      </c>
      <c r="CD169" s="396">
        <f t="shared" si="223"/>
        <v>0</v>
      </c>
      <c r="CE169" s="395">
        <f t="shared" si="224"/>
        <v>0</v>
      </c>
      <c r="CF169" s="396">
        <f t="shared" si="225"/>
        <v>0</v>
      </c>
      <c r="CG169" s="395">
        <f t="shared" si="226"/>
        <v>0</v>
      </c>
      <c r="CH169" s="396">
        <f t="shared" si="227"/>
        <v>0</v>
      </c>
      <c r="CI169" s="395">
        <f t="shared" si="228"/>
        <v>0</v>
      </c>
      <c r="CJ169" s="396">
        <f t="shared" si="229"/>
        <v>5903.8888888888887</v>
      </c>
      <c r="CK169" s="395">
        <f t="shared" si="230"/>
        <v>6036.1111111111113</v>
      </c>
      <c r="CL169" s="394">
        <f t="shared" si="231"/>
        <v>0</v>
      </c>
      <c r="CM169" s="395">
        <f t="shared" si="232"/>
        <v>0</v>
      </c>
      <c r="CN169" s="396">
        <f t="shared" si="233"/>
        <v>0</v>
      </c>
      <c r="CO169" s="395">
        <f t="shared" si="234"/>
        <v>0</v>
      </c>
      <c r="CP169" s="396">
        <f t="shared" si="235"/>
        <v>0</v>
      </c>
      <c r="CQ169" s="395">
        <f t="shared" si="236"/>
        <v>0</v>
      </c>
      <c r="CR169" s="396">
        <f t="shared" si="237"/>
        <v>0</v>
      </c>
      <c r="CS169" s="395">
        <f t="shared" si="238"/>
        <v>0</v>
      </c>
      <c r="CT169" s="396">
        <f t="shared" si="239"/>
        <v>0</v>
      </c>
      <c r="CU169" s="395">
        <f t="shared" si="240"/>
        <v>0</v>
      </c>
      <c r="CV169" s="396">
        <f t="shared" si="241"/>
        <v>53135</v>
      </c>
      <c r="CW169" s="395">
        <f t="shared" si="242"/>
        <v>54325</v>
      </c>
      <c r="CX169" s="396">
        <f t="shared" si="243"/>
        <v>53135</v>
      </c>
      <c r="CY169" s="395">
        <f t="shared" si="244"/>
        <v>54325</v>
      </c>
      <c r="CZ169" s="394">
        <f t="shared" si="245"/>
        <v>0</v>
      </c>
      <c r="DA169" s="395">
        <f t="shared" si="246"/>
        <v>0</v>
      </c>
      <c r="DB169" s="396">
        <f t="shared" si="247"/>
        <v>0</v>
      </c>
      <c r="DC169" s="395">
        <f t="shared" si="248"/>
        <v>0</v>
      </c>
      <c r="DD169" s="396">
        <f t="shared" si="249"/>
        <v>0</v>
      </c>
      <c r="DE169" s="395">
        <f t="shared" si="250"/>
        <v>0</v>
      </c>
      <c r="DF169" s="396">
        <f t="shared" si="251"/>
        <v>0</v>
      </c>
      <c r="DG169" s="395">
        <f t="shared" si="252"/>
        <v>0</v>
      </c>
      <c r="DH169" s="396">
        <f t="shared" si="253"/>
        <v>0</v>
      </c>
      <c r="DI169" s="395">
        <f t="shared" si="254"/>
        <v>0</v>
      </c>
      <c r="DJ169" s="396">
        <f t="shared" si="255"/>
        <v>475</v>
      </c>
      <c r="DK169" s="395">
        <f t="shared" si="256"/>
        <v>495</v>
      </c>
      <c r="DL169" s="396">
        <f t="shared" si="257"/>
        <v>475</v>
      </c>
      <c r="DM169" s="395">
        <f t="shared" si="258"/>
        <v>495</v>
      </c>
      <c r="DN169" s="394">
        <f t="shared" si="259"/>
        <v>0</v>
      </c>
      <c r="DO169" s="395">
        <f t="shared" si="260"/>
        <v>0</v>
      </c>
      <c r="DP169" s="396">
        <f t="shared" si="261"/>
        <v>0</v>
      </c>
      <c r="DQ169" s="395">
        <f t="shared" si="262"/>
        <v>0</v>
      </c>
      <c r="DR169" s="396">
        <f t="shared" si="263"/>
        <v>0</v>
      </c>
      <c r="DS169" s="395">
        <f t="shared" si="264"/>
        <v>0</v>
      </c>
      <c r="DT169" s="396">
        <f t="shared" si="265"/>
        <v>0</v>
      </c>
      <c r="DU169" s="395">
        <f t="shared" si="266"/>
        <v>0</v>
      </c>
      <c r="DV169" s="396">
        <f t="shared" si="267"/>
        <v>0</v>
      </c>
      <c r="DW169" s="395">
        <f t="shared" si="268"/>
        <v>0</v>
      </c>
      <c r="DX169" s="396">
        <f t="shared" si="269"/>
        <v>25239125</v>
      </c>
      <c r="DY169" s="395">
        <f t="shared" si="270"/>
        <v>26890875</v>
      </c>
      <c r="DZ169" s="396">
        <f t="shared" si="271"/>
        <v>25239125</v>
      </c>
      <c r="EA169" s="395">
        <f t="shared" si="272"/>
        <v>26890875</v>
      </c>
    </row>
    <row r="170" spans="1:131">
      <c r="A170" s="541" t="s">
        <v>31</v>
      </c>
      <c r="B170" s="537" t="s">
        <v>784</v>
      </c>
      <c r="C170" s="545" t="s">
        <v>792</v>
      </c>
      <c r="D170" s="539">
        <v>135160</v>
      </c>
      <c r="E170" s="539">
        <v>9</v>
      </c>
      <c r="F170" s="393"/>
      <c r="G170" s="402"/>
      <c r="H170" s="393"/>
      <c r="I170" s="402"/>
      <c r="J170" s="393"/>
      <c r="K170" s="402"/>
      <c r="L170" s="393"/>
      <c r="M170" s="402"/>
      <c r="N170" s="393"/>
      <c r="O170" s="402"/>
      <c r="P170" s="393"/>
      <c r="Q170" s="402"/>
      <c r="R170" s="393"/>
      <c r="S170" s="402"/>
      <c r="T170" s="393"/>
      <c r="U170" s="402"/>
      <c r="V170" s="393"/>
      <c r="W170" s="402"/>
      <c r="X170" s="393"/>
      <c r="Y170" s="402"/>
      <c r="Z170" s="393"/>
      <c r="AA170" s="402"/>
      <c r="AB170" s="393"/>
      <c r="AC170" s="402"/>
      <c r="AD170" s="393"/>
      <c r="AE170" s="402"/>
      <c r="AF170" s="393"/>
      <c r="AG170" s="402"/>
      <c r="AH170" s="393"/>
      <c r="AI170" s="402"/>
      <c r="AJ170" s="393"/>
      <c r="AK170" s="402"/>
      <c r="AL170" s="393"/>
      <c r="AM170" s="402"/>
      <c r="AN170" s="393"/>
      <c r="AO170" s="402"/>
      <c r="AP170" s="393"/>
      <c r="AQ170" s="402"/>
      <c r="AR170" s="393"/>
      <c r="AS170" s="402"/>
      <c r="AT170" s="393">
        <v>66</v>
      </c>
      <c r="AU170" s="402">
        <v>65</v>
      </c>
      <c r="AV170" s="393"/>
      <c r="AW170" s="402"/>
      <c r="AX170" s="393"/>
      <c r="AY170" s="402"/>
      <c r="AZ170" s="393"/>
      <c r="BA170" s="403"/>
      <c r="BB170" s="404"/>
      <c r="BC170" s="402"/>
      <c r="BD170" s="393"/>
      <c r="BE170" s="402"/>
      <c r="BF170" s="393"/>
      <c r="BG170" s="402"/>
      <c r="BH170" s="393"/>
      <c r="BI170" s="402"/>
      <c r="BJ170" s="393"/>
      <c r="BK170" s="402"/>
      <c r="BL170" s="393">
        <v>3230634</v>
      </c>
      <c r="BM170" s="403">
        <v>3274765</v>
      </c>
      <c r="BN170" s="394">
        <f t="shared" si="207"/>
        <v>0</v>
      </c>
      <c r="BO170" s="395">
        <f t="shared" si="208"/>
        <v>0</v>
      </c>
      <c r="BP170" s="396">
        <f t="shared" si="209"/>
        <v>0</v>
      </c>
      <c r="BQ170" s="395">
        <f t="shared" si="210"/>
        <v>0</v>
      </c>
      <c r="BR170" s="396">
        <f t="shared" si="211"/>
        <v>0</v>
      </c>
      <c r="BS170" s="395">
        <f t="shared" si="212"/>
        <v>0</v>
      </c>
      <c r="BT170" s="396">
        <f t="shared" si="213"/>
        <v>0</v>
      </c>
      <c r="BU170" s="395">
        <f t="shared" si="214"/>
        <v>0</v>
      </c>
      <c r="BV170" s="396">
        <f t="shared" si="215"/>
        <v>0</v>
      </c>
      <c r="BW170" s="395">
        <f t="shared" si="216"/>
        <v>0</v>
      </c>
      <c r="BX170" s="396">
        <f t="shared" si="217"/>
        <v>594</v>
      </c>
      <c r="BY170" s="395">
        <f t="shared" si="218"/>
        <v>585</v>
      </c>
      <c r="BZ170" s="394">
        <f t="shared" si="219"/>
        <v>0</v>
      </c>
      <c r="CA170" s="395">
        <f t="shared" si="220"/>
        <v>0</v>
      </c>
      <c r="CB170" s="396">
        <f t="shared" si="221"/>
        <v>0</v>
      </c>
      <c r="CC170" s="395">
        <f t="shared" si="222"/>
        <v>0</v>
      </c>
      <c r="CD170" s="396">
        <f t="shared" si="223"/>
        <v>0</v>
      </c>
      <c r="CE170" s="395">
        <f t="shared" si="224"/>
        <v>0</v>
      </c>
      <c r="CF170" s="396">
        <f t="shared" si="225"/>
        <v>0</v>
      </c>
      <c r="CG170" s="395">
        <f t="shared" si="226"/>
        <v>0</v>
      </c>
      <c r="CH170" s="396">
        <f t="shared" si="227"/>
        <v>0</v>
      </c>
      <c r="CI170" s="395">
        <f t="shared" si="228"/>
        <v>0</v>
      </c>
      <c r="CJ170" s="396">
        <f t="shared" si="229"/>
        <v>5438.7777777777774</v>
      </c>
      <c r="CK170" s="395">
        <f t="shared" si="230"/>
        <v>5597.8888888888887</v>
      </c>
      <c r="CL170" s="394">
        <f t="shared" si="231"/>
        <v>0</v>
      </c>
      <c r="CM170" s="395">
        <f t="shared" si="232"/>
        <v>0</v>
      </c>
      <c r="CN170" s="396">
        <f t="shared" si="233"/>
        <v>0</v>
      </c>
      <c r="CO170" s="395">
        <f t="shared" si="234"/>
        <v>0</v>
      </c>
      <c r="CP170" s="396">
        <f t="shared" si="235"/>
        <v>0</v>
      </c>
      <c r="CQ170" s="395">
        <f t="shared" si="236"/>
        <v>0</v>
      </c>
      <c r="CR170" s="396">
        <f t="shared" si="237"/>
        <v>0</v>
      </c>
      <c r="CS170" s="395">
        <f t="shared" si="238"/>
        <v>0</v>
      </c>
      <c r="CT170" s="396">
        <f t="shared" si="239"/>
        <v>0</v>
      </c>
      <c r="CU170" s="395">
        <f t="shared" si="240"/>
        <v>0</v>
      </c>
      <c r="CV170" s="396">
        <f t="shared" si="241"/>
        <v>48949</v>
      </c>
      <c r="CW170" s="395">
        <f t="shared" si="242"/>
        <v>50381</v>
      </c>
      <c r="CX170" s="396">
        <f t="shared" si="243"/>
        <v>48949</v>
      </c>
      <c r="CY170" s="395">
        <f t="shared" si="244"/>
        <v>50381</v>
      </c>
      <c r="CZ170" s="394">
        <f t="shared" si="245"/>
        <v>0</v>
      </c>
      <c r="DA170" s="395">
        <f t="shared" si="246"/>
        <v>0</v>
      </c>
      <c r="DB170" s="396">
        <f t="shared" si="247"/>
        <v>0</v>
      </c>
      <c r="DC170" s="395">
        <f t="shared" si="248"/>
        <v>0</v>
      </c>
      <c r="DD170" s="396">
        <f t="shared" si="249"/>
        <v>0</v>
      </c>
      <c r="DE170" s="395">
        <f t="shared" si="250"/>
        <v>0</v>
      </c>
      <c r="DF170" s="396">
        <f t="shared" si="251"/>
        <v>0</v>
      </c>
      <c r="DG170" s="395">
        <f t="shared" si="252"/>
        <v>0</v>
      </c>
      <c r="DH170" s="396">
        <f t="shared" si="253"/>
        <v>0</v>
      </c>
      <c r="DI170" s="395">
        <f t="shared" si="254"/>
        <v>0</v>
      </c>
      <c r="DJ170" s="396">
        <f t="shared" si="255"/>
        <v>66</v>
      </c>
      <c r="DK170" s="395">
        <f t="shared" si="256"/>
        <v>65</v>
      </c>
      <c r="DL170" s="396">
        <f t="shared" si="257"/>
        <v>66</v>
      </c>
      <c r="DM170" s="395">
        <f t="shared" si="258"/>
        <v>65</v>
      </c>
      <c r="DN170" s="394">
        <f t="shared" si="259"/>
        <v>0</v>
      </c>
      <c r="DO170" s="395">
        <f t="shared" si="260"/>
        <v>0</v>
      </c>
      <c r="DP170" s="396">
        <f t="shared" si="261"/>
        <v>0</v>
      </c>
      <c r="DQ170" s="395">
        <f t="shared" si="262"/>
        <v>0</v>
      </c>
      <c r="DR170" s="396">
        <f t="shared" si="263"/>
        <v>0</v>
      </c>
      <c r="DS170" s="395">
        <f t="shared" si="264"/>
        <v>0</v>
      </c>
      <c r="DT170" s="396">
        <f t="shared" si="265"/>
        <v>0</v>
      </c>
      <c r="DU170" s="395">
        <f t="shared" si="266"/>
        <v>0</v>
      </c>
      <c r="DV170" s="396">
        <f t="shared" si="267"/>
        <v>0</v>
      </c>
      <c r="DW170" s="395">
        <f t="shared" si="268"/>
        <v>0</v>
      </c>
      <c r="DX170" s="396">
        <f t="shared" si="269"/>
        <v>3230634</v>
      </c>
      <c r="DY170" s="395">
        <f t="shared" si="270"/>
        <v>3274765</v>
      </c>
      <c r="DZ170" s="396">
        <f t="shared" si="271"/>
        <v>3230634</v>
      </c>
      <c r="EA170" s="395">
        <f t="shared" si="272"/>
        <v>3274765</v>
      </c>
    </row>
    <row r="171" spans="1:131">
      <c r="A171" s="536" t="s">
        <v>31</v>
      </c>
      <c r="B171" s="537" t="s">
        <v>785</v>
      </c>
      <c r="C171" s="538" t="s">
        <v>791</v>
      </c>
      <c r="D171" s="539">
        <v>134343</v>
      </c>
      <c r="E171" s="540">
        <v>7</v>
      </c>
      <c r="F171" s="393"/>
      <c r="G171" s="402"/>
      <c r="H171" s="393"/>
      <c r="I171" s="402"/>
      <c r="J171" s="393"/>
      <c r="K171" s="402"/>
      <c r="L171" s="393"/>
      <c r="M171" s="402"/>
      <c r="N171" s="393"/>
      <c r="O171" s="402"/>
      <c r="P171" s="393"/>
      <c r="Q171" s="402"/>
      <c r="R171" s="393"/>
      <c r="S171" s="402"/>
      <c r="T171" s="393"/>
      <c r="U171" s="402"/>
      <c r="V171" s="393"/>
      <c r="W171" s="402"/>
      <c r="X171" s="393"/>
      <c r="Y171" s="402"/>
      <c r="Z171" s="393"/>
      <c r="AA171" s="402"/>
      <c r="AB171" s="393"/>
      <c r="AC171" s="402"/>
      <c r="AD171" s="393"/>
      <c r="AE171" s="402"/>
      <c r="AF171" s="393"/>
      <c r="AG171" s="402"/>
      <c r="AH171" s="393"/>
      <c r="AI171" s="402"/>
      <c r="AJ171" s="393"/>
      <c r="AK171" s="402"/>
      <c r="AL171" s="393"/>
      <c r="AM171" s="402"/>
      <c r="AN171" s="393"/>
      <c r="AO171" s="402"/>
      <c r="AP171" s="393"/>
      <c r="AQ171" s="402"/>
      <c r="AR171" s="393"/>
      <c r="AS171" s="402"/>
      <c r="AT171" s="393">
        <v>103</v>
      </c>
      <c r="AU171" s="402">
        <v>107</v>
      </c>
      <c r="AV171" s="393"/>
      <c r="AW171" s="402"/>
      <c r="AX171" s="393"/>
      <c r="AY171" s="402"/>
      <c r="AZ171" s="393"/>
      <c r="BA171" s="403"/>
      <c r="BB171" s="404"/>
      <c r="BC171" s="402"/>
      <c r="BD171" s="393"/>
      <c r="BE171" s="402"/>
      <c r="BF171" s="393"/>
      <c r="BG171" s="402"/>
      <c r="BH171" s="393"/>
      <c r="BI171" s="402"/>
      <c r="BJ171" s="393"/>
      <c r="BK171" s="402"/>
      <c r="BL171" s="393">
        <v>4806495</v>
      </c>
      <c r="BM171" s="403">
        <v>4961055</v>
      </c>
      <c r="BN171" s="394">
        <f t="shared" si="207"/>
        <v>0</v>
      </c>
      <c r="BO171" s="395">
        <f t="shared" si="208"/>
        <v>0</v>
      </c>
      <c r="BP171" s="396">
        <f t="shared" si="209"/>
        <v>0</v>
      </c>
      <c r="BQ171" s="395">
        <f t="shared" si="210"/>
        <v>0</v>
      </c>
      <c r="BR171" s="396">
        <f t="shared" si="211"/>
        <v>0</v>
      </c>
      <c r="BS171" s="395">
        <f t="shared" si="212"/>
        <v>0</v>
      </c>
      <c r="BT171" s="396">
        <f t="shared" si="213"/>
        <v>0</v>
      </c>
      <c r="BU171" s="395">
        <f t="shared" si="214"/>
        <v>0</v>
      </c>
      <c r="BV171" s="396">
        <f t="shared" si="215"/>
        <v>0</v>
      </c>
      <c r="BW171" s="395">
        <f t="shared" si="216"/>
        <v>0</v>
      </c>
      <c r="BX171" s="396">
        <f t="shared" si="217"/>
        <v>927</v>
      </c>
      <c r="BY171" s="395">
        <f t="shared" si="218"/>
        <v>963</v>
      </c>
      <c r="BZ171" s="394">
        <f t="shared" si="219"/>
        <v>0</v>
      </c>
      <c r="CA171" s="395">
        <f t="shared" si="220"/>
        <v>0</v>
      </c>
      <c r="CB171" s="396">
        <f t="shared" si="221"/>
        <v>0</v>
      </c>
      <c r="CC171" s="395">
        <f t="shared" si="222"/>
        <v>0</v>
      </c>
      <c r="CD171" s="396">
        <f t="shared" si="223"/>
        <v>0</v>
      </c>
      <c r="CE171" s="395">
        <f t="shared" si="224"/>
        <v>0</v>
      </c>
      <c r="CF171" s="396">
        <f t="shared" si="225"/>
        <v>0</v>
      </c>
      <c r="CG171" s="395">
        <f t="shared" si="226"/>
        <v>0</v>
      </c>
      <c r="CH171" s="396">
        <f t="shared" si="227"/>
        <v>0</v>
      </c>
      <c r="CI171" s="395">
        <f t="shared" si="228"/>
        <v>0</v>
      </c>
      <c r="CJ171" s="396">
        <f t="shared" si="229"/>
        <v>5185</v>
      </c>
      <c r="CK171" s="395">
        <f t="shared" si="230"/>
        <v>5151.666666666667</v>
      </c>
      <c r="CL171" s="394">
        <f t="shared" si="231"/>
        <v>0</v>
      </c>
      <c r="CM171" s="395">
        <f t="shared" si="232"/>
        <v>0</v>
      </c>
      <c r="CN171" s="396">
        <f t="shared" si="233"/>
        <v>0</v>
      </c>
      <c r="CO171" s="395">
        <f t="shared" si="234"/>
        <v>0</v>
      </c>
      <c r="CP171" s="396">
        <f t="shared" si="235"/>
        <v>0</v>
      </c>
      <c r="CQ171" s="395">
        <f t="shared" si="236"/>
        <v>0</v>
      </c>
      <c r="CR171" s="396">
        <f t="shared" si="237"/>
        <v>0</v>
      </c>
      <c r="CS171" s="395">
        <f t="shared" si="238"/>
        <v>0</v>
      </c>
      <c r="CT171" s="396">
        <f t="shared" si="239"/>
        <v>0</v>
      </c>
      <c r="CU171" s="395">
        <f t="shared" si="240"/>
        <v>0</v>
      </c>
      <c r="CV171" s="396">
        <f t="shared" si="241"/>
        <v>46665</v>
      </c>
      <c r="CW171" s="395">
        <f t="shared" si="242"/>
        <v>46365</v>
      </c>
      <c r="CX171" s="396">
        <f t="shared" si="243"/>
        <v>46665</v>
      </c>
      <c r="CY171" s="395">
        <f t="shared" si="244"/>
        <v>46365</v>
      </c>
      <c r="CZ171" s="394">
        <f t="shared" si="245"/>
        <v>0</v>
      </c>
      <c r="DA171" s="395">
        <f t="shared" si="246"/>
        <v>0</v>
      </c>
      <c r="DB171" s="396">
        <f t="shared" si="247"/>
        <v>0</v>
      </c>
      <c r="DC171" s="395">
        <f t="shared" si="248"/>
        <v>0</v>
      </c>
      <c r="DD171" s="396">
        <f t="shared" si="249"/>
        <v>0</v>
      </c>
      <c r="DE171" s="395">
        <f t="shared" si="250"/>
        <v>0</v>
      </c>
      <c r="DF171" s="396">
        <f t="shared" si="251"/>
        <v>0</v>
      </c>
      <c r="DG171" s="395">
        <f t="shared" si="252"/>
        <v>0</v>
      </c>
      <c r="DH171" s="396">
        <f t="shared" si="253"/>
        <v>0</v>
      </c>
      <c r="DI171" s="395">
        <f t="shared" si="254"/>
        <v>0</v>
      </c>
      <c r="DJ171" s="396">
        <f t="shared" si="255"/>
        <v>103</v>
      </c>
      <c r="DK171" s="395">
        <f t="shared" si="256"/>
        <v>107</v>
      </c>
      <c r="DL171" s="396">
        <f t="shared" si="257"/>
        <v>103</v>
      </c>
      <c r="DM171" s="395">
        <f t="shared" si="258"/>
        <v>107</v>
      </c>
      <c r="DN171" s="394">
        <f t="shared" si="259"/>
        <v>0</v>
      </c>
      <c r="DO171" s="395">
        <f t="shared" si="260"/>
        <v>0</v>
      </c>
      <c r="DP171" s="396">
        <f t="shared" si="261"/>
        <v>0</v>
      </c>
      <c r="DQ171" s="395">
        <f t="shared" si="262"/>
        <v>0</v>
      </c>
      <c r="DR171" s="396">
        <f t="shared" si="263"/>
        <v>0</v>
      </c>
      <c r="DS171" s="395">
        <f t="shared" si="264"/>
        <v>0</v>
      </c>
      <c r="DT171" s="396">
        <f t="shared" si="265"/>
        <v>0</v>
      </c>
      <c r="DU171" s="395">
        <f t="shared" si="266"/>
        <v>0</v>
      </c>
      <c r="DV171" s="396">
        <f t="shared" si="267"/>
        <v>0</v>
      </c>
      <c r="DW171" s="395">
        <f t="shared" si="268"/>
        <v>0</v>
      </c>
      <c r="DX171" s="396">
        <f t="shared" si="269"/>
        <v>4806495</v>
      </c>
      <c r="DY171" s="395">
        <f t="shared" si="270"/>
        <v>4961055</v>
      </c>
      <c r="DZ171" s="396">
        <f t="shared" si="271"/>
        <v>4806495</v>
      </c>
      <c r="EA171" s="395">
        <f t="shared" si="272"/>
        <v>4961055</v>
      </c>
    </row>
    <row r="172" spans="1:131">
      <c r="A172" s="541" t="s">
        <v>31</v>
      </c>
      <c r="B172" s="537" t="s">
        <v>786</v>
      </c>
      <c r="C172" s="543"/>
      <c r="D172" s="539">
        <v>135188</v>
      </c>
      <c r="E172" s="539">
        <v>9</v>
      </c>
      <c r="F172" s="393"/>
      <c r="G172" s="402"/>
      <c r="H172" s="393"/>
      <c r="I172" s="402"/>
      <c r="J172" s="393"/>
      <c r="K172" s="402"/>
      <c r="L172" s="393"/>
      <c r="M172" s="402"/>
      <c r="N172" s="393"/>
      <c r="O172" s="402"/>
      <c r="P172" s="393"/>
      <c r="Q172" s="402"/>
      <c r="R172" s="393"/>
      <c r="S172" s="402"/>
      <c r="T172" s="393"/>
      <c r="U172" s="402"/>
      <c r="V172" s="393"/>
      <c r="W172" s="402"/>
      <c r="X172" s="393"/>
      <c r="Y172" s="402"/>
      <c r="Z172" s="393"/>
      <c r="AA172" s="402"/>
      <c r="AB172" s="393"/>
      <c r="AC172" s="402"/>
      <c r="AD172" s="393"/>
      <c r="AE172" s="402"/>
      <c r="AF172" s="393"/>
      <c r="AG172" s="402"/>
      <c r="AH172" s="393"/>
      <c r="AI172" s="402"/>
      <c r="AJ172" s="393"/>
      <c r="AK172" s="402"/>
      <c r="AL172" s="393"/>
      <c r="AM172" s="402"/>
      <c r="AN172" s="393"/>
      <c r="AO172" s="402"/>
      <c r="AP172" s="393"/>
      <c r="AQ172" s="402"/>
      <c r="AR172" s="393"/>
      <c r="AS172" s="402"/>
      <c r="AT172" s="393">
        <v>78</v>
      </c>
      <c r="AU172" s="402">
        <v>81</v>
      </c>
      <c r="AV172" s="393"/>
      <c r="AW172" s="402"/>
      <c r="AX172" s="393"/>
      <c r="AY172" s="402"/>
      <c r="AZ172" s="393"/>
      <c r="BA172" s="403"/>
      <c r="BB172" s="404"/>
      <c r="BC172" s="402"/>
      <c r="BD172" s="393"/>
      <c r="BE172" s="402"/>
      <c r="BF172" s="393"/>
      <c r="BG172" s="402"/>
      <c r="BH172" s="393"/>
      <c r="BI172" s="402"/>
      <c r="BJ172" s="393"/>
      <c r="BK172" s="402"/>
      <c r="BL172" s="393">
        <v>3633396</v>
      </c>
      <c r="BM172" s="403">
        <v>3751920</v>
      </c>
      <c r="BN172" s="394">
        <f t="shared" si="207"/>
        <v>0</v>
      </c>
      <c r="BO172" s="395">
        <f t="shared" si="208"/>
        <v>0</v>
      </c>
      <c r="BP172" s="396">
        <f t="shared" si="209"/>
        <v>0</v>
      </c>
      <c r="BQ172" s="395">
        <f t="shared" si="210"/>
        <v>0</v>
      </c>
      <c r="BR172" s="396">
        <f t="shared" si="211"/>
        <v>0</v>
      </c>
      <c r="BS172" s="395">
        <f t="shared" si="212"/>
        <v>0</v>
      </c>
      <c r="BT172" s="396">
        <f t="shared" si="213"/>
        <v>0</v>
      </c>
      <c r="BU172" s="395">
        <f t="shared" si="214"/>
        <v>0</v>
      </c>
      <c r="BV172" s="396">
        <f t="shared" si="215"/>
        <v>0</v>
      </c>
      <c r="BW172" s="395">
        <f t="shared" si="216"/>
        <v>0</v>
      </c>
      <c r="BX172" s="396">
        <f t="shared" si="217"/>
        <v>702</v>
      </c>
      <c r="BY172" s="395">
        <f t="shared" si="218"/>
        <v>729</v>
      </c>
      <c r="BZ172" s="394">
        <f t="shared" si="219"/>
        <v>0</v>
      </c>
      <c r="CA172" s="395">
        <f t="shared" si="220"/>
        <v>0</v>
      </c>
      <c r="CB172" s="396">
        <f t="shared" si="221"/>
        <v>0</v>
      </c>
      <c r="CC172" s="395">
        <f t="shared" si="222"/>
        <v>0</v>
      </c>
      <c r="CD172" s="396">
        <f t="shared" si="223"/>
        <v>0</v>
      </c>
      <c r="CE172" s="395">
        <f t="shared" si="224"/>
        <v>0</v>
      </c>
      <c r="CF172" s="396">
        <f t="shared" si="225"/>
        <v>0</v>
      </c>
      <c r="CG172" s="395">
        <f t="shared" si="226"/>
        <v>0</v>
      </c>
      <c r="CH172" s="396">
        <f t="shared" si="227"/>
        <v>0</v>
      </c>
      <c r="CI172" s="395">
        <f t="shared" si="228"/>
        <v>0</v>
      </c>
      <c r="CJ172" s="396">
        <f t="shared" si="229"/>
        <v>5175.7777777777774</v>
      </c>
      <c r="CK172" s="395">
        <f t="shared" si="230"/>
        <v>5146.666666666667</v>
      </c>
      <c r="CL172" s="394">
        <f t="shared" si="231"/>
        <v>0</v>
      </c>
      <c r="CM172" s="395">
        <f t="shared" si="232"/>
        <v>0</v>
      </c>
      <c r="CN172" s="396">
        <f t="shared" si="233"/>
        <v>0</v>
      </c>
      <c r="CO172" s="395">
        <f t="shared" si="234"/>
        <v>0</v>
      </c>
      <c r="CP172" s="396">
        <f t="shared" si="235"/>
        <v>0</v>
      </c>
      <c r="CQ172" s="395">
        <f t="shared" si="236"/>
        <v>0</v>
      </c>
      <c r="CR172" s="396">
        <f t="shared" si="237"/>
        <v>0</v>
      </c>
      <c r="CS172" s="395">
        <f t="shared" si="238"/>
        <v>0</v>
      </c>
      <c r="CT172" s="396">
        <f t="shared" si="239"/>
        <v>0</v>
      </c>
      <c r="CU172" s="395">
        <f t="shared" si="240"/>
        <v>0</v>
      </c>
      <c r="CV172" s="396">
        <f t="shared" si="241"/>
        <v>46582</v>
      </c>
      <c r="CW172" s="395">
        <f t="shared" si="242"/>
        <v>46320</v>
      </c>
      <c r="CX172" s="396">
        <f t="shared" si="243"/>
        <v>46582</v>
      </c>
      <c r="CY172" s="395">
        <f t="shared" si="244"/>
        <v>46320</v>
      </c>
      <c r="CZ172" s="394">
        <f t="shared" si="245"/>
        <v>0</v>
      </c>
      <c r="DA172" s="395">
        <f t="shared" si="246"/>
        <v>0</v>
      </c>
      <c r="DB172" s="396">
        <f t="shared" si="247"/>
        <v>0</v>
      </c>
      <c r="DC172" s="395">
        <f t="shared" si="248"/>
        <v>0</v>
      </c>
      <c r="DD172" s="396">
        <f t="shared" si="249"/>
        <v>0</v>
      </c>
      <c r="DE172" s="395">
        <f t="shared" si="250"/>
        <v>0</v>
      </c>
      <c r="DF172" s="396">
        <f t="shared" si="251"/>
        <v>0</v>
      </c>
      <c r="DG172" s="395">
        <f t="shared" si="252"/>
        <v>0</v>
      </c>
      <c r="DH172" s="396">
        <f t="shared" si="253"/>
        <v>0</v>
      </c>
      <c r="DI172" s="395">
        <f t="shared" si="254"/>
        <v>0</v>
      </c>
      <c r="DJ172" s="396">
        <f t="shared" si="255"/>
        <v>78</v>
      </c>
      <c r="DK172" s="395">
        <f t="shared" si="256"/>
        <v>81</v>
      </c>
      <c r="DL172" s="396">
        <f t="shared" si="257"/>
        <v>78</v>
      </c>
      <c r="DM172" s="395">
        <f t="shared" si="258"/>
        <v>81</v>
      </c>
      <c r="DN172" s="394">
        <f t="shared" si="259"/>
        <v>0</v>
      </c>
      <c r="DO172" s="395">
        <f t="shared" si="260"/>
        <v>0</v>
      </c>
      <c r="DP172" s="396">
        <f t="shared" si="261"/>
        <v>0</v>
      </c>
      <c r="DQ172" s="395">
        <f t="shared" si="262"/>
        <v>0</v>
      </c>
      <c r="DR172" s="396">
        <f t="shared" si="263"/>
        <v>0</v>
      </c>
      <c r="DS172" s="395">
        <f t="shared" si="264"/>
        <v>0</v>
      </c>
      <c r="DT172" s="396">
        <f t="shared" si="265"/>
        <v>0</v>
      </c>
      <c r="DU172" s="395">
        <f t="shared" si="266"/>
        <v>0</v>
      </c>
      <c r="DV172" s="396">
        <f t="shared" si="267"/>
        <v>0</v>
      </c>
      <c r="DW172" s="395">
        <f t="shared" si="268"/>
        <v>0</v>
      </c>
      <c r="DX172" s="396">
        <f t="shared" si="269"/>
        <v>3633396</v>
      </c>
      <c r="DY172" s="395">
        <f t="shared" si="270"/>
        <v>3751920</v>
      </c>
      <c r="DZ172" s="396">
        <f t="shared" si="271"/>
        <v>3633396</v>
      </c>
      <c r="EA172" s="395">
        <f t="shared" si="272"/>
        <v>3751920</v>
      </c>
    </row>
    <row r="173" spans="1:131">
      <c r="A173" s="536" t="s">
        <v>31</v>
      </c>
      <c r="B173" s="537" t="s">
        <v>787</v>
      </c>
      <c r="C173" s="543"/>
      <c r="D173" s="539">
        <v>137315</v>
      </c>
      <c r="E173" s="539">
        <v>9</v>
      </c>
      <c r="F173" s="393"/>
      <c r="G173" s="402"/>
      <c r="H173" s="393"/>
      <c r="I173" s="402"/>
      <c r="J173" s="393"/>
      <c r="K173" s="402"/>
      <c r="L173" s="393"/>
      <c r="M173" s="402"/>
      <c r="N173" s="393"/>
      <c r="O173" s="402"/>
      <c r="P173" s="393"/>
      <c r="Q173" s="402"/>
      <c r="R173" s="393"/>
      <c r="S173" s="402"/>
      <c r="T173" s="393"/>
      <c r="U173" s="402"/>
      <c r="V173" s="393"/>
      <c r="W173" s="402"/>
      <c r="X173" s="393"/>
      <c r="Y173" s="402"/>
      <c r="Z173" s="393"/>
      <c r="AA173" s="402"/>
      <c r="AB173" s="393"/>
      <c r="AC173" s="402"/>
      <c r="AD173" s="393"/>
      <c r="AE173" s="402"/>
      <c r="AF173" s="393"/>
      <c r="AG173" s="402"/>
      <c r="AH173" s="393"/>
      <c r="AI173" s="402"/>
      <c r="AJ173" s="393"/>
      <c r="AK173" s="402"/>
      <c r="AL173" s="393"/>
      <c r="AM173" s="402"/>
      <c r="AN173" s="393"/>
      <c r="AO173" s="402"/>
      <c r="AP173" s="393"/>
      <c r="AQ173" s="402"/>
      <c r="AR173" s="393"/>
      <c r="AS173" s="402"/>
      <c r="AT173" s="393">
        <v>67</v>
      </c>
      <c r="AU173" s="402">
        <v>67</v>
      </c>
      <c r="AV173" s="393"/>
      <c r="AW173" s="402"/>
      <c r="AX173" s="393"/>
      <c r="AY173" s="402"/>
      <c r="AZ173" s="393"/>
      <c r="BA173" s="403"/>
      <c r="BB173" s="404"/>
      <c r="BC173" s="402"/>
      <c r="BD173" s="393"/>
      <c r="BE173" s="402"/>
      <c r="BF173" s="393"/>
      <c r="BG173" s="402"/>
      <c r="BH173" s="393"/>
      <c r="BI173" s="402"/>
      <c r="BJ173" s="393"/>
      <c r="BK173" s="402"/>
      <c r="BL173" s="393">
        <v>3373785</v>
      </c>
      <c r="BM173" s="403">
        <v>3392478</v>
      </c>
      <c r="BN173" s="394">
        <f t="shared" si="207"/>
        <v>0</v>
      </c>
      <c r="BO173" s="395">
        <f t="shared" si="208"/>
        <v>0</v>
      </c>
      <c r="BP173" s="396">
        <f t="shared" si="209"/>
        <v>0</v>
      </c>
      <c r="BQ173" s="395">
        <f t="shared" si="210"/>
        <v>0</v>
      </c>
      <c r="BR173" s="396">
        <f t="shared" si="211"/>
        <v>0</v>
      </c>
      <c r="BS173" s="395">
        <f t="shared" si="212"/>
        <v>0</v>
      </c>
      <c r="BT173" s="396">
        <f t="shared" si="213"/>
        <v>0</v>
      </c>
      <c r="BU173" s="395">
        <f t="shared" si="214"/>
        <v>0</v>
      </c>
      <c r="BV173" s="396">
        <f t="shared" si="215"/>
        <v>0</v>
      </c>
      <c r="BW173" s="395">
        <f t="shared" si="216"/>
        <v>0</v>
      </c>
      <c r="BX173" s="396">
        <f t="shared" si="217"/>
        <v>603</v>
      </c>
      <c r="BY173" s="395">
        <f t="shared" si="218"/>
        <v>603</v>
      </c>
      <c r="BZ173" s="394">
        <f t="shared" si="219"/>
        <v>0</v>
      </c>
      <c r="CA173" s="395">
        <f t="shared" si="220"/>
        <v>0</v>
      </c>
      <c r="CB173" s="396">
        <f t="shared" si="221"/>
        <v>0</v>
      </c>
      <c r="CC173" s="395">
        <f t="shared" si="222"/>
        <v>0</v>
      </c>
      <c r="CD173" s="396">
        <f t="shared" si="223"/>
        <v>0</v>
      </c>
      <c r="CE173" s="395">
        <f t="shared" si="224"/>
        <v>0</v>
      </c>
      <c r="CF173" s="396">
        <f t="shared" si="225"/>
        <v>0</v>
      </c>
      <c r="CG173" s="395">
        <f t="shared" si="226"/>
        <v>0</v>
      </c>
      <c r="CH173" s="396">
        <f t="shared" si="227"/>
        <v>0</v>
      </c>
      <c r="CI173" s="395">
        <f t="shared" si="228"/>
        <v>0</v>
      </c>
      <c r="CJ173" s="396">
        <f t="shared" si="229"/>
        <v>5595</v>
      </c>
      <c r="CK173" s="395">
        <f t="shared" si="230"/>
        <v>5626</v>
      </c>
      <c r="CL173" s="394">
        <f t="shared" si="231"/>
        <v>0</v>
      </c>
      <c r="CM173" s="395">
        <f t="shared" si="232"/>
        <v>0</v>
      </c>
      <c r="CN173" s="396">
        <f t="shared" si="233"/>
        <v>0</v>
      </c>
      <c r="CO173" s="395">
        <f t="shared" si="234"/>
        <v>0</v>
      </c>
      <c r="CP173" s="396">
        <f t="shared" si="235"/>
        <v>0</v>
      </c>
      <c r="CQ173" s="395">
        <f t="shared" si="236"/>
        <v>0</v>
      </c>
      <c r="CR173" s="396">
        <f t="shared" si="237"/>
        <v>0</v>
      </c>
      <c r="CS173" s="395">
        <f t="shared" si="238"/>
        <v>0</v>
      </c>
      <c r="CT173" s="396">
        <f t="shared" si="239"/>
        <v>0</v>
      </c>
      <c r="CU173" s="395">
        <f t="shared" si="240"/>
        <v>0</v>
      </c>
      <c r="CV173" s="396">
        <f t="shared" si="241"/>
        <v>50355</v>
      </c>
      <c r="CW173" s="395">
        <f t="shared" si="242"/>
        <v>50634</v>
      </c>
      <c r="CX173" s="396">
        <f t="shared" si="243"/>
        <v>50355</v>
      </c>
      <c r="CY173" s="395">
        <f t="shared" si="244"/>
        <v>50634</v>
      </c>
      <c r="CZ173" s="394">
        <f t="shared" si="245"/>
        <v>0</v>
      </c>
      <c r="DA173" s="395">
        <f t="shared" si="246"/>
        <v>0</v>
      </c>
      <c r="DB173" s="396">
        <f t="shared" si="247"/>
        <v>0</v>
      </c>
      <c r="DC173" s="395">
        <f t="shared" si="248"/>
        <v>0</v>
      </c>
      <c r="DD173" s="396">
        <f t="shared" si="249"/>
        <v>0</v>
      </c>
      <c r="DE173" s="395">
        <f t="shared" si="250"/>
        <v>0</v>
      </c>
      <c r="DF173" s="396">
        <f t="shared" si="251"/>
        <v>0</v>
      </c>
      <c r="DG173" s="395">
        <f t="shared" si="252"/>
        <v>0</v>
      </c>
      <c r="DH173" s="396">
        <f t="shared" si="253"/>
        <v>0</v>
      </c>
      <c r="DI173" s="395">
        <f t="shared" si="254"/>
        <v>0</v>
      </c>
      <c r="DJ173" s="396">
        <f t="shared" si="255"/>
        <v>67</v>
      </c>
      <c r="DK173" s="395">
        <f t="shared" si="256"/>
        <v>67</v>
      </c>
      <c r="DL173" s="396">
        <f t="shared" si="257"/>
        <v>67</v>
      </c>
      <c r="DM173" s="395">
        <f t="shared" si="258"/>
        <v>67</v>
      </c>
      <c r="DN173" s="394">
        <f t="shared" si="259"/>
        <v>0</v>
      </c>
      <c r="DO173" s="395">
        <f t="shared" si="260"/>
        <v>0</v>
      </c>
      <c r="DP173" s="396">
        <f t="shared" si="261"/>
        <v>0</v>
      </c>
      <c r="DQ173" s="395">
        <f t="shared" si="262"/>
        <v>0</v>
      </c>
      <c r="DR173" s="396">
        <f t="shared" si="263"/>
        <v>0</v>
      </c>
      <c r="DS173" s="395">
        <f t="shared" si="264"/>
        <v>0</v>
      </c>
      <c r="DT173" s="396">
        <f t="shared" si="265"/>
        <v>0</v>
      </c>
      <c r="DU173" s="395">
        <f t="shared" si="266"/>
        <v>0</v>
      </c>
      <c r="DV173" s="396">
        <f t="shared" si="267"/>
        <v>0</v>
      </c>
      <c r="DW173" s="395">
        <f t="shared" si="268"/>
        <v>0</v>
      </c>
      <c r="DX173" s="396">
        <f t="shared" si="269"/>
        <v>3373785</v>
      </c>
      <c r="DY173" s="395">
        <f t="shared" si="270"/>
        <v>3392478</v>
      </c>
      <c r="DZ173" s="396">
        <f t="shared" si="271"/>
        <v>3373785</v>
      </c>
      <c r="EA173" s="395">
        <f t="shared" si="272"/>
        <v>3392478</v>
      </c>
    </row>
    <row r="174" spans="1:131">
      <c r="A174" s="536" t="s">
        <v>31</v>
      </c>
      <c r="B174" s="542" t="s">
        <v>788</v>
      </c>
      <c r="C174" s="543"/>
      <c r="D174" s="539">
        <v>133960</v>
      </c>
      <c r="E174" s="539">
        <v>10</v>
      </c>
      <c r="F174" s="393"/>
      <c r="G174" s="402"/>
      <c r="H174" s="393"/>
      <c r="I174" s="402"/>
      <c r="J174" s="393"/>
      <c r="K174" s="402"/>
      <c r="L174" s="393"/>
      <c r="M174" s="402"/>
      <c r="N174" s="393"/>
      <c r="O174" s="402"/>
      <c r="P174" s="393"/>
      <c r="Q174" s="402"/>
      <c r="R174" s="393"/>
      <c r="S174" s="402"/>
      <c r="T174" s="393"/>
      <c r="U174" s="402"/>
      <c r="V174" s="393"/>
      <c r="W174" s="402"/>
      <c r="X174" s="393"/>
      <c r="Y174" s="402"/>
      <c r="Z174" s="393"/>
      <c r="AA174" s="402"/>
      <c r="AB174" s="393"/>
      <c r="AC174" s="402"/>
      <c r="AD174" s="393"/>
      <c r="AE174" s="402"/>
      <c r="AF174" s="393"/>
      <c r="AG174" s="402"/>
      <c r="AH174" s="393"/>
      <c r="AI174" s="402"/>
      <c r="AJ174" s="393"/>
      <c r="AK174" s="402"/>
      <c r="AL174" s="393"/>
      <c r="AM174" s="402"/>
      <c r="AN174" s="393"/>
      <c r="AO174" s="402"/>
      <c r="AP174" s="393"/>
      <c r="AQ174" s="402"/>
      <c r="AR174" s="393"/>
      <c r="AS174" s="402"/>
      <c r="AT174" s="393">
        <v>22</v>
      </c>
      <c r="AU174" s="402">
        <v>25</v>
      </c>
      <c r="AV174" s="393"/>
      <c r="AW174" s="402"/>
      <c r="AX174" s="393"/>
      <c r="AY174" s="402"/>
      <c r="AZ174" s="393"/>
      <c r="BA174" s="403"/>
      <c r="BB174" s="404"/>
      <c r="BC174" s="402"/>
      <c r="BD174" s="393"/>
      <c r="BE174" s="402"/>
      <c r="BF174" s="393"/>
      <c r="BG174" s="402"/>
      <c r="BH174" s="393"/>
      <c r="BI174" s="402"/>
      <c r="BJ174" s="393"/>
      <c r="BK174" s="402"/>
      <c r="BL174" s="393">
        <v>1255408</v>
      </c>
      <c r="BM174" s="403">
        <v>1443200</v>
      </c>
      <c r="BN174" s="394">
        <f t="shared" si="207"/>
        <v>0</v>
      </c>
      <c r="BO174" s="395">
        <f t="shared" si="208"/>
        <v>0</v>
      </c>
      <c r="BP174" s="396">
        <f t="shared" si="209"/>
        <v>0</v>
      </c>
      <c r="BQ174" s="395">
        <f t="shared" si="210"/>
        <v>0</v>
      </c>
      <c r="BR174" s="396">
        <f t="shared" si="211"/>
        <v>0</v>
      </c>
      <c r="BS174" s="395">
        <f t="shared" si="212"/>
        <v>0</v>
      </c>
      <c r="BT174" s="396">
        <f t="shared" si="213"/>
        <v>0</v>
      </c>
      <c r="BU174" s="395">
        <f t="shared" si="214"/>
        <v>0</v>
      </c>
      <c r="BV174" s="396">
        <f t="shared" si="215"/>
        <v>0</v>
      </c>
      <c r="BW174" s="395">
        <f t="shared" si="216"/>
        <v>0</v>
      </c>
      <c r="BX174" s="396">
        <f t="shared" si="217"/>
        <v>198</v>
      </c>
      <c r="BY174" s="395">
        <f t="shared" si="218"/>
        <v>225</v>
      </c>
      <c r="BZ174" s="394">
        <f t="shared" si="219"/>
        <v>0</v>
      </c>
      <c r="CA174" s="395">
        <f t="shared" si="220"/>
        <v>0</v>
      </c>
      <c r="CB174" s="396">
        <f t="shared" si="221"/>
        <v>0</v>
      </c>
      <c r="CC174" s="395">
        <f t="shared" si="222"/>
        <v>0</v>
      </c>
      <c r="CD174" s="396">
        <f t="shared" si="223"/>
        <v>0</v>
      </c>
      <c r="CE174" s="395">
        <f t="shared" si="224"/>
        <v>0</v>
      </c>
      <c r="CF174" s="396">
        <f t="shared" si="225"/>
        <v>0</v>
      </c>
      <c r="CG174" s="395">
        <f t="shared" si="226"/>
        <v>0</v>
      </c>
      <c r="CH174" s="396">
        <f t="shared" si="227"/>
        <v>0</v>
      </c>
      <c r="CI174" s="395">
        <f t="shared" si="228"/>
        <v>0</v>
      </c>
      <c r="CJ174" s="396">
        <f t="shared" si="229"/>
        <v>6340.4444444444443</v>
      </c>
      <c r="CK174" s="395">
        <f t="shared" si="230"/>
        <v>6414.2222222222226</v>
      </c>
      <c r="CL174" s="394">
        <f t="shared" si="231"/>
        <v>0</v>
      </c>
      <c r="CM174" s="395">
        <f t="shared" si="232"/>
        <v>0</v>
      </c>
      <c r="CN174" s="396">
        <f t="shared" si="233"/>
        <v>0</v>
      </c>
      <c r="CO174" s="395">
        <f t="shared" si="234"/>
        <v>0</v>
      </c>
      <c r="CP174" s="396">
        <f t="shared" si="235"/>
        <v>0</v>
      </c>
      <c r="CQ174" s="395">
        <f t="shared" si="236"/>
        <v>0</v>
      </c>
      <c r="CR174" s="396">
        <f t="shared" si="237"/>
        <v>0</v>
      </c>
      <c r="CS174" s="395">
        <f t="shared" si="238"/>
        <v>0</v>
      </c>
      <c r="CT174" s="396">
        <f t="shared" si="239"/>
        <v>0</v>
      </c>
      <c r="CU174" s="395">
        <f t="shared" si="240"/>
        <v>0</v>
      </c>
      <c r="CV174" s="396">
        <f t="shared" si="241"/>
        <v>57064</v>
      </c>
      <c r="CW174" s="395">
        <f t="shared" si="242"/>
        <v>57728</v>
      </c>
      <c r="CX174" s="396">
        <f t="shared" si="243"/>
        <v>57064</v>
      </c>
      <c r="CY174" s="395">
        <f t="shared" si="244"/>
        <v>57728</v>
      </c>
      <c r="CZ174" s="394">
        <f t="shared" si="245"/>
        <v>0</v>
      </c>
      <c r="DA174" s="395">
        <f t="shared" si="246"/>
        <v>0</v>
      </c>
      <c r="DB174" s="396">
        <f t="shared" si="247"/>
        <v>0</v>
      </c>
      <c r="DC174" s="395">
        <f t="shared" si="248"/>
        <v>0</v>
      </c>
      <c r="DD174" s="396">
        <f t="shared" si="249"/>
        <v>0</v>
      </c>
      <c r="DE174" s="395">
        <f t="shared" si="250"/>
        <v>0</v>
      </c>
      <c r="DF174" s="396">
        <f t="shared" si="251"/>
        <v>0</v>
      </c>
      <c r="DG174" s="395">
        <f t="shared" si="252"/>
        <v>0</v>
      </c>
      <c r="DH174" s="396">
        <f t="shared" si="253"/>
        <v>0</v>
      </c>
      <c r="DI174" s="395">
        <f t="shared" si="254"/>
        <v>0</v>
      </c>
      <c r="DJ174" s="396">
        <f t="shared" si="255"/>
        <v>22</v>
      </c>
      <c r="DK174" s="395">
        <f t="shared" si="256"/>
        <v>25</v>
      </c>
      <c r="DL174" s="396">
        <f t="shared" si="257"/>
        <v>22</v>
      </c>
      <c r="DM174" s="395">
        <f t="shared" si="258"/>
        <v>25</v>
      </c>
      <c r="DN174" s="394">
        <f t="shared" si="259"/>
        <v>0</v>
      </c>
      <c r="DO174" s="395">
        <f t="shared" si="260"/>
        <v>0</v>
      </c>
      <c r="DP174" s="396">
        <f t="shared" si="261"/>
        <v>0</v>
      </c>
      <c r="DQ174" s="395">
        <f t="shared" si="262"/>
        <v>0</v>
      </c>
      <c r="DR174" s="396">
        <f t="shared" si="263"/>
        <v>0</v>
      </c>
      <c r="DS174" s="395">
        <f t="shared" si="264"/>
        <v>0</v>
      </c>
      <c r="DT174" s="396">
        <f t="shared" si="265"/>
        <v>0</v>
      </c>
      <c r="DU174" s="395">
        <f t="shared" si="266"/>
        <v>0</v>
      </c>
      <c r="DV174" s="396">
        <f t="shared" si="267"/>
        <v>0</v>
      </c>
      <c r="DW174" s="395">
        <f t="shared" si="268"/>
        <v>0</v>
      </c>
      <c r="DX174" s="396">
        <f t="shared" si="269"/>
        <v>1255408</v>
      </c>
      <c r="DY174" s="395">
        <f t="shared" si="270"/>
        <v>1443200</v>
      </c>
      <c r="DZ174" s="396">
        <f t="shared" si="271"/>
        <v>1255408</v>
      </c>
      <c r="EA174" s="395">
        <f t="shared" si="272"/>
        <v>1443200</v>
      </c>
    </row>
    <row r="175" spans="1:131">
      <c r="A175" s="541" t="s">
        <v>31</v>
      </c>
      <c r="B175" s="542" t="s">
        <v>789</v>
      </c>
      <c r="C175" s="543"/>
      <c r="D175" s="539">
        <v>136145</v>
      </c>
      <c r="E175" s="539">
        <v>10</v>
      </c>
      <c r="F175" s="393"/>
      <c r="G175" s="402"/>
      <c r="H175" s="393"/>
      <c r="I175" s="402"/>
      <c r="J175" s="393"/>
      <c r="K175" s="402"/>
      <c r="L175" s="393"/>
      <c r="M175" s="402"/>
      <c r="N175" s="393"/>
      <c r="O175" s="402"/>
      <c r="P175" s="393"/>
      <c r="Q175" s="402"/>
      <c r="R175" s="393"/>
      <c r="S175" s="402"/>
      <c r="T175" s="393"/>
      <c r="U175" s="402"/>
      <c r="V175" s="393"/>
      <c r="W175" s="402"/>
      <c r="X175" s="393"/>
      <c r="Y175" s="402"/>
      <c r="Z175" s="393"/>
      <c r="AA175" s="402"/>
      <c r="AB175" s="393"/>
      <c r="AC175" s="402"/>
      <c r="AD175" s="393"/>
      <c r="AE175" s="402"/>
      <c r="AF175" s="393"/>
      <c r="AG175" s="402"/>
      <c r="AH175" s="393"/>
      <c r="AI175" s="402"/>
      <c r="AJ175" s="393"/>
      <c r="AK175" s="402"/>
      <c r="AL175" s="393"/>
      <c r="AM175" s="402"/>
      <c r="AN175" s="393"/>
      <c r="AO175" s="402"/>
      <c r="AP175" s="393"/>
      <c r="AQ175" s="402"/>
      <c r="AR175" s="393"/>
      <c r="AS175" s="402"/>
      <c r="AT175" s="393">
        <v>30</v>
      </c>
      <c r="AU175" s="402">
        <v>32</v>
      </c>
      <c r="AV175" s="393"/>
      <c r="AW175" s="402"/>
      <c r="AX175" s="393"/>
      <c r="AY175" s="402"/>
      <c r="AZ175" s="393"/>
      <c r="BA175" s="403"/>
      <c r="BB175" s="404"/>
      <c r="BC175" s="402"/>
      <c r="BD175" s="393"/>
      <c r="BE175" s="402"/>
      <c r="BF175" s="393"/>
      <c r="BG175" s="402"/>
      <c r="BH175" s="393"/>
      <c r="BI175" s="402"/>
      <c r="BJ175" s="393"/>
      <c r="BK175" s="402"/>
      <c r="BL175" s="393">
        <v>1347690</v>
      </c>
      <c r="BM175" s="403">
        <v>1422144</v>
      </c>
      <c r="BN175" s="394">
        <f t="shared" si="207"/>
        <v>0</v>
      </c>
      <c r="BO175" s="395">
        <f t="shared" si="208"/>
        <v>0</v>
      </c>
      <c r="BP175" s="396">
        <f t="shared" si="209"/>
        <v>0</v>
      </c>
      <c r="BQ175" s="395">
        <f t="shared" si="210"/>
        <v>0</v>
      </c>
      <c r="BR175" s="396">
        <f t="shared" si="211"/>
        <v>0</v>
      </c>
      <c r="BS175" s="395">
        <f t="shared" si="212"/>
        <v>0</v>
      </c>
      <c r="BT175" s="396">
        <f t="shared" si="213"/>
        <v>0</v>
      </c>
      <c r="BU175" s="395">
        <f t="shared" si="214"/>
        <v>0</v>
      </c>
      <c r="BV175" s="396">
        <f t="shared" si="215"/>
        <v>0</v>
      </c>
      <c r="BW175" s="395">
        <f t="shared" si="216"/>
        <v>0</v>
      </c>
      <c r="BX175" s="396">
        <f t="shared" si="217"/>
        <v>270</v>
      </c>
      <c r="BY175" s="395">
        <f t="shared" si="218"/>
        <v>288</v>
      </c>
      <c r="BZ175" s="394">
        <f t="shared" si="219"/>
        <v>0</v>
      </c>
      <c r="CA175" s="395">
        <f t="shared" si="220"/>
        <v>0</v>
      </c>
      <c r="CB175" s="396">
        <f t="shared" si="221"/>
        <v>0</v>
      </c>
      <c r="CC175" s="395">
        <f t="shared" si="222"/>
        <v>0</v>
      </c>
      <c r="CD175" s="396">
        <f t="shared" si="223"/>
        <v>0</v>
      </c>
      <c r="CE175" s="395">
        <f t="shared" si="224"/>
        <v>0</v>
      </c>
      <c r="CF175" s="396">
        <f t="shared" si="225"/>
        <v>0</v>
      </c>
      <c r="CG175" s="395">
        <f t="shared" si="226"/>
        <v>0</v>
      </c>
      <c r="CH175" s="396">
        <f t="shared" si="227"/>
        <v>0</v>
      </c>
      <c r="CI175" s="395">
        <f t="shared" si="228"/>
        <v>0</v>
      </c>
      <c r="CJ175" s="396">
        <f t="shared" si="229"/>
        <v>4991.4444444444443</v>
      </c>
      <c r="CK175" s="395">
        <f t="shared" si="230"/>
        <v>4938</v>
      </c>
      <c r="CL175" s="394">
        <f t="shared" si="231"/>
        <v>0</v>
      </c>
      <c r="CM175" s="395">
        <f t="shared" si="232"/>
        <v>0</v>
      </c>
      <c r="CN175" s="396">
        <f t="shared" si="233"/>
        <v>0</v>
      </c>
      <c r="CO175" s="395">
        <f t="shared" si="234"/>
        <v>0</v>
      </c>
      <c r="CP175" s="396">
        <f t="shared" si="235"/>
        <v>0</v>
      </c>
      <c r="CQ175" s="395">
        <f t="shared" si="236"/>
        <v>0</v>
      </c>
      <c r="CR175" s="396">
        <f t="shared" si="237"/>
        <v>0</v>
      </c>
      <c r="CS175" s="395">
        <f t="shared" si="238"/>
        <v>0</v>
      </c>
      <c r="CT175" s="396">
        <f t="shared" si="239"/>
        <v>0</v>
      </c>
      <c r="CU175" s="395">
        <f t="shared" si="240"/>
        <v>0</v>
      </c>
      <c r="CV175" s="396">
        <f t="shared" si="241"/>
        <v>44923</v>
      </c>
      <c r="CW175" s="395">
        <f t="shared" si="242"/>
        <v>44442</v>
      </c>
      <c r="CX175" s="396">
        <f t="shared" si="243"/>
        <v>44923</v>
      </c>
      <c r="CY175" s="395">
        <f t="shared" si="244"/>
        <v>44442</v>
      </c>
      <c r="CZ175" s="394">
        <f t="shared" si="245"/>
        <v>0</v>
      </c>
      <c r="DA175" s="395">
        <f t="shared" si="246"/>
        <v>0</v>
      </c>
      <c r="DB175" s="396">
        <f t="shared" si="247"/>
        <v>0</v>
      </c>
      <c r="DC175" s="395">
        <f t="shared" si="248"/>
        <v>0</v>
      </c>
      <c r="DD175" s="396">
        <f t="shared" si="249"/>
        <v>0</v>
      </c>
      <c r="DE175" s="395">
        <f t="shared" si="250"/>
        <v>0</v>
      </c>
      <c r="DF175" s="396">
        <f t="shared" si="251"/>
        <v>0</v>
      </c>
      <c r="DG175" s="395">
        <f t="shared" si="252"/>
        <v>0</v>
      </c>
      <c r="DH175" s="396">
        <f t="shared" si="253"/>
        <v>0</v>
      </c>
      <c r="DI175" s="395">
        <f t="shared" si="254"/>
        <v>0</v>
      </c>
      <c r="DJ175" s="396">
        <f t="shared" si="255"/>
        <v>30</v>
      </c>
      <c r="DK175" s="395">
        <f t="shared" si="256"/>
        <v>32</v>
      </c>
      <c r="DL175" s="396">
        <f t="shared" si="257"/>
        <v>30</v>
      </c>
      <c r="DM175" s="395">
        <f t="shared" si="258"/>
        <v>32</v>
      </c>
      <c r="DN175" s="394">
        <f t="shared" si="259"/>
        <v>0</v>
      </c>
      <c r="DO175" s="395">
        <f t="shared" si="260"/>
        <v>0</v>
      </c>
      <c r="DP175" s="396">
        <f t="shared" si="261"/>
        <v>0</v>
      </c>
      <c r="DQ175" s="395">
        <f t="shared" si="262"/>
        <v>0</v>
      </c>
      <c r="DR175" s="396">
        <f t="shared" si="263"/>
        <v>0</v>
      </c>
      <c r="DS175" s="395">
        <f t="shared" si="264"/>
        <v>0</v>
      </c>
      <c r="DT175" s="396">
        <f t="shared" si="265"/>
        <v>0</v>
      </c>
      <c r="DU175" s="395">
        <f t="shared" si="266"/>
        <v>0</v>
      </c>
      <c r="DV175" s="396">
        <f t="shared" si="267"/>
        <v>0</v>
      </c>
      <c r="DW175" s="395">
        <f t="shared" si="268"/>
        <v>0</v>
      </c>
      <c r="DX175" s="396">
        <f t="shared" si="269"/>
        <v>1347690</v>
      </c>
      <c r="DY175" s="395">
        <f t="shared" si="270"/>
        <v>1422144</v>
      </c>
      <c r="DZ175" s="396">
        <f t="shared" si="271"/>
        <v>1347690</v>
      </c>
      <c r="EA175" s="395">
        <f t="shared" si="272"/>
        <v>1422144</v>
      </c>
    </row>
    <row r="176" spans="1:131">
      <c r="A176" s="455" t="s">
        <v>33</v>
      </c>
      <c r="B176" s="456" t="s">
        <v>589</v>
      </c>
      <c r="C176" s="457"/>
      <c r="D176" s="458">
        <v>157085</v>
      </c>
      <c r="E176" s="401">
        <v>1</v>
      </c>
      <c r="F176" s="393">
        <v>317</v>
      </c>
      <c r="G176" s="402">
        <v>305</v>
      </c>
      <c r="H176" s="393">
        <v>3</v>
      </c>
      <c r="I176" s="402">
        <v>2</v>
      </c>
      <c r="J176" s="393">
        <v>7</v>
      </c>
      <c r="K176" s="402">
        <v>7</v>
      </c>
      <c r="L176" s="393">
        <v>128</v>
      </c>
      <c r="M176" s="402">
        <v>129</v>
      </c>
      <c r="N176" s="393">
        <v>287</v>
      </c>
      <c r="O176" s="402">
        <v>289</v>
      </c>
      <c r="P176" s="393">
        <v>4</v>
      </c>
      <c r="Q176" s="402">
        <v>4</v>
      </c>
      <c r="R176" s="393">
        <v>20</v>
      </c>
      <c r="S176" s="402">
        <v>17</v>
      </c>
      <c r="T176" s="393">
        <v>101</v>
      </c>
      <c r="U176" s="402">
        <v>101</v>
      </c>
      <c r="V176" s="393">
        <v>190</v>
      </c>
      <c r="W176" s="402">
        <v>218</v>
      </c>
      <c r="X176" s="393"/>
      <c r="Y176" s="402">
        <v>1</v>
      </c>
      <c r="Z176" s="393">
        <v>6</v>
      </c>
      <c r="AA176" s="402">
        <v>8</v>
      </c>
      <c r="AB176" s="393">
        <v>81</v>
      </c>
      <c r="AC176" s="402">
        <v>75</v>
      </c>
      <c r="AD176" s="393"/>
      <c r="AE176" s="402"/>
      <c r="AF176" s="393"/>
      <c r="AG176" s="402"/>
      <c r="AH176" s="393"/>
      <c r="AI176" s="402"/>
      <c r="AJ176" s="393"/>
      <c r="AK176" s="402"/>
      <c r="AL176" s="393">
        <v>155</v>
      </c>
      <c r="AM176" s="402">
        <v>148</v>
      </c>
      <c r="AN176" s="393">
        <v>9</v>
      </c>
      <c r="AO176" s="402">
        <v>11</v>
      </c>
      <c r="AP176" s="393">
        <v>2</v>
      </c>
      <c r="AQ176" s="402">
        <v>2</v>
      </c>
      <c r="AR176" s="393">
        <v>7</v>
      </c>
      <c r="AS176" s="402">
        <v>11</v>
      </c>
      <c r="AT176" s="393"/>
      <c r="AU176" s="402"/>
      <c r="AV176" s="393"/>
      <c r="AW176" s="402"/>
      <c r="AX176" s="393"/>
      <c r="AY176" s="402"/>
      <c r="AZ176" s="393"/>
      <c r="BA176" s="403"/>
      <c r="BB176" s="404">
        <v>55791422</v>
      </c>
      <c r="BC176" s="402">
        <v>55496649</v>
      </c>
      <c r="BD176" s="393">
        <v>36688537</v>
      </c>
      <c r="BE176" s="402">
        <v>37447280</v>
      </c>
      <c r="BF176" s="393">
        <v>22382220</v>
      </c>
      <c r="BG176" s="402">
        <v>24647883</v>
      </c>
      <c r="BH176" s="393"/>
      <c r="BI176" s="402"/>
      <c r="BJ176" s="393">
        <v>9058588</v>
      </c>
      <c r="BK176" s="402">
        <v>9225093</v>
      </c>
      <c r="BL176" s="393"/>
      <c r="BM176" s="403"/>
      <c r="BN176" s="394">
        <f t="shared" si="207"/>
        <v>4496</v>
      </c>
      <c r="BO176" s="395">
        <f t="shared" si="208"/>
        <v>4390</v>
      </c>
      <c r="BP176" s="396">
        <f t="shared" si="209"/>
        <v>4055</v>
      </c>
      <c r="BQ176" s="395">
        <f t="shared" si="210"/>
        <v>4040</v>
      </c>
      <c r="BR176" s="396">
        <f t="shared" si="211"/>
        <v>2748</v>
      </c>
      <c r="BS176" s="395">
        <f t="shared" si="212"/>
        <v>2960</v>
      </c>
      <c r="BT176" s="396">
        <f t="shared" si="213"/>
        <v>0</v>
      </c>
      <c r="BU176" s="395">
        <f t="shared" si="214"/>
        <v>0</v>
      </c>
      <c r="BV176" s="396">
        <f t="shared" si="215"/>
        <v>1591</v>
      </c>
      <c r="BW176" s="395">
        <f t="shared" si="216"/>
        <v>1596</v>
      </c>
      <c r="BX176" s="396">
        <f t="shared" si="217"/>
        <v>0</v>
      </c>
      <c r="BY176" s="395">
        <f t="shared" si="218"/>
        <v>0</v>
      </c>
      <c r="BZ176" s="394">
        <f t="shared" si="219"/>
        <v>12409.124110320285</v>
      </c>
      <c r="CA176" s="395">
        <f t="shared" si="220"/>
        <v>12641.605694760819</v>
      </c>
      <c r="CB176" s="396">
        <f t="shared" si="221"/>
        <v>9047.7279901356342</v>
      </c>
      <c r="CC176" s="395">
        <f t="shared" si="222"/>
        <v>9269.1287128712866</v>
      </c>
      <c r="CD176" s="396">
        <f t="shared" si="223"/>
        <v>8144.9126637554582</v>
      </c>
      <c r="CE176" s="395">
        <f t="shared" si="224"/>
        <v>8326.9874999999993</v>
      </c>
      <c r="CF176" s="396">
        <f t="shared" si="225"/>
        <v>0</v>
      </c>
      <c r="CG176" s="395">
        <f t="shared" si="226"/>
        <v>0</v>
      </c>
      <c r="CH176" s="396">
        <f t="shared" si="227"/>
        <v>5693.6442489000628</v>
      </c>
      <c r="CI176" s="395">
        <f t="shared" si="228"/>
        <v>5780.1334586466164</v>
      </c>
      <c r="CJ176" s="396">
        <f t="shared" si="229"/>
        <v>0</v>
      </c>
      <c r="CK176" s="395">
        <f t="shared" si="230"/>
        <v>0</v>
      </c>
      <c r="CL176" s="394">
        <f t="shared" si="231"/>
        <v>111682.11699288257</v>
      </c>
      <c r="CM176" s="395">
        <f t="shared" si="232"/>
        <v>113774.45125284737</v>
      </c>
      <c r="CN176" s="396">
        <f t="shared" si="233"/>
        <v>81429.551911220711</v>
      </c>
      <c r="CO176" s="395">
        <f t="shared" si="234"/>
        <v>83422.158415841579</v>
      </c>
      <c r="CP176" s="396">
        <f t="shared" si="235"/>
        <v>73304.213973799124</v>
      </c>
      <c r="CQ176" s="395">
        <f t="shared" si="236"/>
        <v>74942.887499999997</v>
      </c>
      <c r="CR176" s="396">
        <f t="shared" si="237"/>
        <v>0</v>
      </c>
      <c r="CS176" s="395">
        <f t="shared" si="238"/>
        <v>0</v>
      </c>
      <c r="CT176" s="396">
        <f t="shared" si="239"/>
        <v>51242.798240100565</v>
      </c>
      <c r="CU176" s="395">
        <f t="shared" si="240"/>
        <v>52021.20112781955</v>
      </c>
      <c r="CV176" s="396">
        <f t="shared" si="241"/>
        <v>0</v>
      </c>
      <c r="CW176" s="395">
        <f t="shared" si="242"/>
        <v>0</v>
      </c>
      <c r="CX176" s="396">
        <f t="shared" si="243"/>
        <v>86206.993155249991</v>
      </c>
      <c r="CY176" s="395">
        <f t="shared" si="244"/>
        <v>87551.948518755453</v>
      </c>
      <c r="CZ176" s="394">
        <f t="shared" si="245"/>
        <v>455</v>
      </c>
      <c r="DA176" s="395">
        <f t="shared" si="246"/>
        <v>443</v>
      </c>
      <c r="DB176" s="396">
        <f t="shared" si="247"/>
        <v>412</v>
      </c>
      <c r="DC176" s="395">
        <f t="shared" si="248"/>
        <v>411</v>
      </c>
      <c r="DD176" s="396">
        <f t="shared" si="249"/>
        <v>277</v>
      </c>
      <c r="DE176" s="395">
        <f t="shared" si="250"/>
        <v>302</v>
      </c>
      <c r="DF176" s="396">
        <f t="shared" si="251"/>
        <v>0</v>
      </c>
      <c r="DG176" s="395">
        <f t="shared" si="252"/>
        <v>0</v>
      </c>
      <c r="DH176" s="396">
        <f t="shared" si="253"/>
        <v>173</v>
      </c>
      <c r="DI176" s="395">
        <f t="shared" si="254"/>
        <v>172</v>
      </c>
      <c r="DJ176" s="396">
        <f t="shared" si="255"/>
        <v>0</v>
      </c>
      <c r="DK176" s="395">
        <f t="shared" si="256"/>
        <v>0</v>
      </c>
      <c r="DL176" s="396">
        <f t="shared" si="257"/>
        <v>1317</v>
      </c>
      <c r="DM176" s="395">
        <f t="shared" si="258"/>
        <v>1328</v>
      </c>
      <c r="DN176" s="394">
        <f t="shared" si="259"/>
        <v>50815363.231761567</v>
      </c>
      <c r="DO176" s="395">
        <f t="shared" si="260"/>
        <v>50402081.905011386</v>
      </c>
      <c r="DP176" s="396">
        <f t="shared" si="261"/>
        <v>33548975.387422934</v>
      </c>
      <c r="DQ176" s="395">
        <f t="shared" si="262"/>
        <v>34286507.108910888</v>
      </c>
      <c r="DR176" s="396">
        <f t="shared" si="263"/>
        <v>20305267.270742357</v>
      </c>
      <c r="DS176" s="395">
        <f t="shared" si="264"/>
        <v>22632752.024999999</v>
      </c>
      <c r="DT176" s="396">
        <f t="shared" si="265"/>
        <v>0</v>
      </c>
      <c r="DU176" s="395">
        <f t="shared" si="266"/>
        <v>0</v>
      </c>
      <c r="DV176" s="396">
        <f t="shared" si="267"/>
        <v>8865004.095537398</v>
      </c>
      <c r="DW176" s="395">
        <f t="shared" si="268"/>
        <v>8947646.5939849634</v>
      </c>
      <c r="DX176" s="396">
        <f t="shared" si="269"/>
        <v>0</v>
      </c>
      <c r="DY176" s="395">
        <f t="shared" si="270"/>
        <v>0</v>
      </c>
      <c r="DZ176" s="396">
        <f t="shared" si="271"/>
        <v>113534609.98546425</v>
      </c>
      <c r="EA176" s="395">
        <f t="shared" si="272"/>
        <v>116268987.63290724</v>
      </c>
    </row>
    <row r="177" spans="1:131">
      <c r="A177" s="455" t="s">
        <v>33</v>
      </c>
      <c r="B177" s="456" t="s">
        <v>590</v>
      </c>
      <c r="C177" s="457"/>
      <c r="D177" s="458">
        <v>157289</v>
      </c>
      <c r="E177" s="401">
        <v>1</v>
      </c>
      <c r="F177" s="393">
        <v>200</v>
      </c>
      <c r="G177" s="402">
        <v>175</v>
      </c>
      <c r="H177" s="393"/>
      <c r="I177" s="402"/>
      <c r="J177" s="393">
        <v>140</v>
      </c>
      <c r="K177" s="402">
        <v>124</v>
      </c>
      <c r="L177" s="393"/>
      <c r="M177" s="402"/>
      <c r="N177" s="393">
        <v>159</v>
      </c>
      <c r="O177" s="402">
        <v>170</v>
      </c>
      <c r="P177" s="393"/>
      <c r="Q177" s="402"/>
      <c r="R177" s="393">
        <v>88</v>
      </c>
      <c r="S177" s="402">
        <v>88</v>
      </c>
      <c r="T177" s="393"/>
      <c r="U177" s="402"/>
      <c r="V177" s="393">
        <v>202</v>
      </c>
      <c r="W177" s="402">
        <v>197</v>
      </c>
      <c r="X177" s="393"/>
      <c r="Y177" s="402"/>
      <c r="Z177" s="393">
        <v>92</v>
      </c>
      <c r="AA177" s="402">
        <v>105</v>
      </c>
      <c r="AB177" s="393"/>
      <c r="AC177" s="402"/>
      <c r="AD177" s="393">
        <v>52</v>
      </c>
      <c r="AE177" s="402">
        <v>51</v>
      </c>
      <c r="AF177" s="393"/>
      <c r="AG177" s="402"/>
      <c r="AH177" s="393">
        <v>36</v>
      </c>
      <c r="AI177" s="402">
        <v>30</v>
      </c>
      <c r="AJ177" s="393"/>
      <c r="AK177" s="402"/>
      <c r="AL177" s="393">
        <v>13</v>
      </c>
      <c r="AM177" s="402">
        <v>8</v>
      </c>
      <c r="AN177" s="393"/>
      <c r="AO177" s="402"/>
      <c r="AP177" s="393"/>
      <c r="AQ177" s="402"/>
      <c r="AR177" s="393"/>
      <c r="AS177" s="402"/>
      <c r="AT177" s="393"/>
      <c r="AU177" s="402"/>
      <c r="AV177" s="393"/>
      <c r="AW177" s="402"/>
      <c r="AX177" s="393"/>
      <c r="AY177" s="402"/>
      <c r="AZ177" s="393"/>
      <c r="BA177" s="403"/>
      <c r="BB177" s="404">
        <v>42920376</v>
      </c>
      <c r="BC177" s="402">
        <v>38977408</v>
      </c>
      <c r="BD177" s="393">
        <v>20798959</v>
      </c>
      <c r="BE177" s="402">
        <v>21853050</v>
      </c>
      <c r="BF177" s="393">
        <v>20356121</v>
      </c>
      <c r="BG177" s="402">
        <v>21331631</v>
      </c>
      <c r="BH177" s="393">
        <v>4841267</v>
      </c>
      <c r="BI177" s="402">
        <v>4397934</v>
      </c>
      <c r="BJ177" s="393">
        <v>595057</v>
      </c>
      <c r="BK177" s="402">
        <v>626273</v>
      </c>
      <c r="BL177" s="393"/>
      <c r="BM177" s="403"/>
      <c r="BN177" s="394">
        <f t="shared" si="207"/>
        <v>3340</v>
      </c>
      <c r="BO177" s="395">
        <f t="shared" si="208"/>
        <v>2939</v>
      </c>
      <c r="BP177" s="396">
        <f t="shared" si="209"/>
        <v>2399</v>
      </c>
      <c r="BQ177" s="395">
        <f t="shared" si="210"/>
        <v>2498</v>
      </c>
      <c r="BR177" s="396">
        <f t="shared" si="211"/>
        <v>2830</v>
      </c>
      <c r="BS177" s="395">
        <f t="shared" si="212"/>
        <v>2928</v>
      </c>
      <c r="BT177" s="396">
        <f t="shared" si="213"/>
        <v>864</v>
      </c>
      <c r="BU177" s="395">
        <f t="shared" si="214"/>
        <v>789</v>
      </c>
      <c r="BV177" s="396">
        <f t="shared" si="215"/>
        <v>117</v>
      </c>
      <c r="BW177" s="395">
        <f t="shared" si="216"/>
        <v>72</v>
      </c>
      <c r="BX177" s="396">
        <f t="shared" si="217"/>
        <v>0</v>
      </c>
      <c r="BY177" s="395">
        <f t="shared" si="218"/>
        <v>0</v>
      </c>
      <c r="BZ177" s="394">
        <f t="shared" si="219"/>
        <v>12850.411976047904</v>
      </c>
      <c r="CA177" s="395">
        <f t="shared" si="220"/>
        <v>13262.132698196665</v>
      </c>
      <c r="CB177" s="396">
        <f t="shared" si="221"/>
        <v>8669.8453522300952</v>
      </c>
      <c r="CC177" s="395">
        <f t="shared" si="222"/>
        <v>8748.2185748598877</v>
      </c>
      <c r="CD177" s="396">
        <f t="shared" si="223"/>
        <v>7192.9756183745585</v>
      </c>
      <c r="CE177" s="395">
        <f t="shared" si="224"/>
        <v>7285.3931010928964</v>
      </c>
      <c r="CF177" s="396">
        <f t="shared" si="225"/>
        <v>5603.3182870370374</v>
      </c>
      <c r="CG177" s="395">
        <f t="shared" si="226"/>
        <v>5574.0608365019016</v>
      </c>
      <c r="CH177" s="396">
        <f t="shared" si="227"/>
        <v>5085.9572649572647</v>
      </c>
      <c r="CI177" s="395">
        <f t="shared" si="228"/>
        <v>8698.2361111111113</v>
      </c>
      <c r="CJ177" s="396">
        <f t="shared" si="229"/>
        <v>0</v>
      </c>
      <c r="CK177" s="395">
        <f t="shared" si="230"/>
        <v>0</v>
      </c>
      <c r="CL177" s="394">
        <f t="shared" si="231"/>
        <v>115653.70778443114</v>
      </c>
      <c r="CM177" s="395">
        <f t="shared" si="232"/>
        <v>119359.19428376999</v>
      </c>
      <c r="CN177" s="396">
        <f t="shared" si="233"/>
        <v>78028.60817007086</v>
      </c>
      <c r="CO177" s="395">
        <f t="shared" si="234"/>
        <v>78733.967173738987</v>
      </c>
      <c r="CP177" s="396">
        <f t="shared" si="235"/>
        <v>64736.780565371024</v>
      </c>
      <c r="CQ177" s="395">
        <f t="shared" si="236"/>
        <v>65568.537909836072</v>
      </c>
      <c r="CR177" s="396">
        <f t="shared" si="237"/>
        <v>50429.864583333336</v>
      </c>
      <c r="CS177" s="395">
        <f t="shared" si="238"/>
        <v>50166.547528517112</v>
      </c>
      <c r="CT177" s="396">
        <f t="shared" si="239"/>
        <v>45773.615384615383</v>
      </c>
      <c r="CU177" s="395">
        <f t="shared" si="240"/>
        <v>78284.125</v>
      </c>
      <c r="CV177" s="396">
        <f t="shared" si="241"/>
        <v>0</v>
      </c>
      <c r="CW177" s="395">
        <f t="shared" si="242"/>
        <v>0</v>
      </c>
      <c r="CX177" s="396">
        <f t="shared" si="243"/>
        <v>84175.993313917003</v>
      </c>
      <c r="CY177" s="395">
        <f t="shared" si="244"/>
        <v>84908.464578325176</v>
      </c>
      <c r="CZ177" s="394">
        <f t="shared" si="245"/>
        <v>340</v>
      </c>
      <c r="DA177" s="395">
        <f t="shared" si="246"/>
        <v>299</v>
      </c>
      <c r="DB177" s="396">
        <f t="shared" si="247"/>
        <v>247</v>
      </c>
      <c r="DC177" s="395">
        <f t="shared" si="248"/>
        <v>258</v>
      </c>
      <c r="DD177" s="396">
        <f t="shared" si="249"/>
        <v>294</v>
      </c>
      <c r="DE177" s="395">
        <f t="shared" si="250"/>
        <v>302</v>
      </c>
      <c r="DF177" s="396">
        <f t="shared" si="251"/>
        <v>88</v>
      </c>
      <c r="DG177" s="395">
        <f t="shared" si="252"/>
        <v>81</v>
      </c>
      <c r="DH177" s="396">
        <f t="shared" si="253"/>
        <v>13</v>
      </c>
      <c r="DI177" s="395">
        <f t="shared" si="254"/>
        <v>8</v>
      </c>
      <c r="DJ177" s="396">
        <f t="shared" si="255"/>
        <v>0</v>
      </c>
      <c r="DK177" s="395">
        <f t="shared" si="256"/>
        <v>0</v>
      </c>
      <c r="DL177" s="396">
        <f t="shared" si="257"/>
        <v>982</v>
      </c>
      <c r="DM177" s="395">
        <f t="shared" si="258"/>
        <v>948</v>
      </c>
      <c r="DN177" s="394">
        <f t="shared" si="259"/>
        <v>39322260.646706589</v>
      </c>
      <c r="DO177" s="395">
        <f t="shared" si="260"/>
        <v>35688399.090847224</v>
      </c>
      <c r="DP177" s="396">
        <f t="shared" si="261"/>
        <v>19273066.218007501</v>
      </c>
      <c r="DQ177" s="395">
        <f t="shared" si="262"/>
        <v>20313363.530824658</v>
      </c>
      <c r="DR177" s="396">
        <f t="shared" si="263"/>
        <v>19032613.486219082</v>
      </c>
      <c r="DS177" s="395">
        <f t="shared" si="264"/>
        <v>19801698.448770493</v>
      </c>
      <c r="DT177" s="396">
        <f t="shared" si="265"/>
        <v>4437828.083333334</v>
      </c>
      <c r="DU177" s="395">
        <f t="shared" si="266"/>
        <v>4063490.349809886</v>
      </c>
      <c r="DV177" s="396">
        <f t="shared" si="267"/>
        <v>595057</v>
      </c>
      <c r="DW177" s="395">
        <f t="shared" si="268"/>
        <v>626273</v>
      </c>
      <c r="DX177" s="396">
        <f t="shared" si="269"/>
        <v>0</v>
      </c>
      <c r="DY177" s="395">
        <f t="shared" si="270"/>
        <v>0</v>
      </c>
      <c r="DZ177" s="396">
        <f t="shared" si="271"/>
        <v>82660825.434266493</v>
      </c>
      <c r="EA177" s="395">
        <f t="shared" si="272"/>
        <v>80493224.420252264</v>
      </c>
    </row>
    <row r="178" spans="1:131">
      <c r="A178" s="455" t="s">
        <v>33</v>
      </c>
      <c r="B178" s="456" t="s">
        <v>591</v>
      </c>
      <c r="C178" s="457"/>
      <c r="D178" s="458">
        <v>156620</v>
      </c>
      <c r="E178" s="401">
        <v>3</v>
      </c>
      <c r="F178" s="393">
        <v>83</v>
      </c>
      <c r="G178" s="402">
        <v>104</v>
      </c>
      <c r="H178" s="393"/>
      <c r="I178" s="402"/>
      <c r="J178" s="393"/>
      <c r="K178" s="402"/>
      <c r="L178" s="393">
        <v>19</v>
      </c>
      <c r="M178" s="402">
        <v>29</v>
      </c>
      <c r="N178" s="393">
        <v>121</v>
      </c>
      <c r="O178" s="402">
        <v>159</v>
      </c>
      <c r="P178" s="393"/>
      <c r="Q178" s="402"/>
      <c r="R178" s="393"/>
      <c r="S178" s="402"/>
      <c r="T178" s="393">
        <v>6</v>
      </c>
      <c r="U178" s="402">
        <v>11</v>
      </c>
      <c r="V178" s="393">
        <v>138</v>
      </c>
      <c r="W178" s="402">
        <v>179</v>
      </c>
      <c r="X178" s="393"/>
      <c r="Y178" s="402"/>
      <c r="Z178" s="393"/>
      <c r="AA178" s="402"/>
      <c r="AB178" s="393">
        <v>4</v>
      </c>
      <c r="AC178" s="402">
        <v>5</v>
      </c>
      <c r="AD178" s="393">
        <v>16</v>
      </c>
      <c r="AE178" s="402">
        <v>22</v>
      </c>
      <c r="AF178" s="393"/>
      <c r="AG178" s="402"/>
      <c r="AH178" s="393"/>
      <c r="AI178" s="402"/>
      <c r="AJ178" s="393">
        <v>1</v>
      </c>
      <c r="AK178" s="402">
        <v>1</v>
      </c>
      <c r="AL178" s="393">
        <v>155</v>
      </c>
      <c r="AM178" s="402">
        <v>87</v>
      </c>
      <c r="AN178" s="393"/>
      <c r="AO178" s="402"/>
      <c r="AP178" s="393"/>
      <c r="AQ178" s="402"/>
      <c r="AR178" s="393">
        <v>14</v>
      </c>
      <c r="AS178" s="402">
        <v>2</v>
      </c>
      <c r="AT178" s="393"/>
      <c r="AU178" s="402"/>
      <c r="AV178" s="393"/>
      <c r="AW178" s="402"/>
      <c r="AX178" s="393"/>
      <c r="AY178" s="402"/>
      <c r="AZ178" s="393"/>
      <c r="BA178" s="403"/>
      <c r="BB178" s="404">
        <v>8371677</v>
      </c>
      <c r="BC178" s="402">
        <v>11064445</v>
      </c>
      <c r="BD178" s="393">
        <v>8041629</v>
      </c>
      <c r="BE178" s="402">
        <v>10784164</v>
      </c>
      <c r="BF178" s="393">
        <v>8206803</v>
      </c>
      <c r="BG178" s="402">
        <v>10808937</v>
      </c>
      <c r="BH178" s="393">
        <v>994815</v>
      </c>
      <c r="BI178" s="402">
        <v>1353782</v>
      </c>
      <c r="BJ178" s="393">
        <v>9936341</v>
      </c>
      <c r="BK178" s="402">
        <v>4479783</v>
      </c>
      <c r="BL178" s="393"/>
      <c r="BM178" s="403"/>
      <c r="BN178" s="394">
        <f t="shared" si="207"/>
        <v>975</v>
      </c>
      <c r="BO178" s="395">
        <f t="shared" si="208"/>
        <v>1284</v>
      </c>
      <c r="BP178" s="396">
        <f t="shared" si="209"/>
        <v>1161</v>
      </c>
      <c r="BQ178" s="395">
        <f t="shared" si="210"/>
        <v>1563</v>
      </c>
      <c r="BR178" s="396">
        <f t="shared" si="211"/>
        <v>1290</v>
      </c>
      <c r="BS178" s="395">
        <f t="shared" si="212"/>
        <v>1671</v>
      </c>
      <c r="BT178" s="396">
        <f t="shared" si="213"/>
        <v>156</v>
      </c>
      <c r="BU178" s="395">
        <f t="shared" si="214"/>
        <v>210</v>
      </c>
      <c r="BV178" s="396">
        <f t="shared" si="215"/>
        <v>1563</v>
      </c>
      <c r="BW178" s="395">
        <f t="shared" si="216"/>
        <v>807</v>
      </c>
      <c r="BX178" s="396">
        <f t="shared" si="217"/>
        <v>0</v>
      </c>
      <c r="BY178" s="395">
        <f t="shared" si="218"/>
        <v>0</v>
      </c>
      <c r="BZ178" s="394">
        <f t="shared" si="219"/>
        <v>8586.3353846153841</v>
      </c>
      <c r="CA178" s="395">
        <f t="shared" si="220"/>
        <v>8617.1690031152648</v>
      </c>
      <c r="CB178" s="396">
        <f t="shared" si="221"/>
        <v>6926.4677002583976</v>
      </c>
      <c r="CC178" s="395">
        <f t="shared" si="222"/>
        <v>6899.6570697376837</v>
      </c>
      <c r="CD178" s="396">
        <f t="shared" si="223"/>
        <v>6361.8627906976744</v>
      </c>
      <c r="CE178" s="395">
        <f t="shared" si="224"/>
        <v>6468.5439856373432</v>
      </c>
      <c r="CF178" s="396">
        <f t="shared" si="225"/>
        <v>6377.0192307692305</v>
      </c>
      <c r="CG178" s="395">
        <f t="shared" si="226"/>
        <v>6446.5809523809521</v>
      </c>
      <c r="CH178" s="396">
        <f t="shared" si="227"/>
        <v>6357.2239283429299</v>
      </c>
      <c r="CI178" s="395">
        <f t="shared" si="228"/>
        <v>5551.1561338289966</v>
      </c>
      <c r="CJ178" s="396">
        <f t="shared" si="229"/>
        <v>0</v>
      </c>
      <c r="CK178" s="395">
        <f t="shared" si="230"/>
        <v>0</v>
      </c>
      <c r="CL178" s="394">
        <f t="shared" si="231"/>
        <v>77277.01846153845</v>
      </c>
      <c r="CM178" s="395">
        <f t="shared" si="232"/>
        <v>77554.521028037387</v>
      </c>
      <c r="CN178" s="396">
        <f t="shared" si="233"/>
        <v>62338.20930232558</v>
      </c>
      <c r="CO178" s="395">
        <f t="shared" si="234"/>
        <v>62096.913627639151</v>
      </c>
      <c r="CP178" s="396">
        <f t="shared" si="235"/>
        <v>57256.765116279072</v>
      </c>
      <c r="CQ178" s="395">
        <f t="shared" si="236"/>
        <v>58216.895870736087</v>
      </c>
      <c r="CR178" s="396">
        <f t="shared" si="237"/>
        <v>57393.173076923078</v>
      </c>
      <c r="CS178" s="395">
        <f t="shared" si="238"/>
        <v>58019.228571428568</v>
      </c>
      <c r="CT178" s="396">
        <f t="shared" si="239"/>
        <v>57215.015355086369</v>
      </c>
      <c r="CU178" s="395">
        <f t="shared" si="240"/>
        <v>49960.405204460971</v>
      </c>
      <c r="CV178" s="396">
        <f t="shared" si="241"/>
        <v>0</v>
      </c>
      <c r="CW178" s="395">
        <f t="shared" si="242"/>
        <v>0</v>
      </c>
      <c r="CX178" s="396">
        <f t="shared" si="243"/>
        <v>62073.05322854792</v>
      </c>
      <c r="CY178" s="395">
        <f t="shared" si="244"/>
        <v>62377.385265413941</v>
      </c>
      <c r="CZ178" s="394">
        <f t="shared" si="245"/>
        <v>102</v>
      </c>
      <c r="DA178" s="395">
        <f t="shared" si="246"/>
        <v>133</v>
      </c>
      <c r="DB178" s="396">
        <f t="shared" si="247"/>
        <v>127</v>
      </c>
      <c r="DC178" s="395">
        <f t="shared" si="248"/>
        <v>170</v>
      </c>
      <c r="DD178" s="396">
        <f t="shared" si="249"/>
        <v>142</v>
      </c>
      <c r="DE178" s="395">
        <f t="shared" si="250"/>
        <v>184</v>
      </c>
      <c r="DF178" s="396">
        <f t="shared" si="251"/>
        <v>17</v>
      </c>
      <c r="DG178" s="395">
        <f t="shared" si="252"/>
        <v>23</v>
      </c>
      <c r="DH178" s="396">
        <f t="shared" si="253"/>
        <v>169</v>
      </c>
      <c r="DI178" s="395">
        <f t="shared" si="254"/>
        <v>89</v>
      </c>
      <c r="DJ178" s="396">
        <f t="shared" si="255"/>
        <v>0</v>
      </c>
      <c r="DK178" s="395">
        <f t="shared" si="256"/>
        <v>0</v>
      </c>
      <c r="DL178" s="396">
        <f t="shared" si="257"/>
        <v>557</v>
      </c>
      <c r="DM178" s="395">
        <f t="shared" si="258"/>
        <v>599</v>
      </c>
      <c r="DN178" s="394">
        <f t="shared" si="259"/>
        <v>7882255.883076922</v>
      </c>
      <c r="DO178" s="395">
        <f t="shared" si="260"/>
        <v>10314751.296728972</v>
      </c>
      <c r="DP178" s="396">
        <f t="shared" si="261"/>
        <v>7916952.5813953485</v>
      </c>
      <c r="DQ178" s="395">
        <f t="shared" si="262"/>
        <v>10556475.316698655</v>
      </c>
      <c r="DR178" s="396">
        <f t="shared" si="263"/>
        <v>8130460.6465116283</v>
      </c>
      <c r="DS178" s="395">
        <f t="shared" si="264"/>
        <v>10711908.840215441</v>
      </c>
      <c r="DT178" s="396">
        <f t="shared" si="265"/>
        <v>975683.94230769237</v>
      </c>
      <c r="DU178" s="395">
        <f t="shared" si="266"/>
        <v>1334442.2571428572</v>
      </c>
      <c r="DV178" s="396">
        <f t="shared" si="267"/>
        <v>9669337.595009597</v>
      </c>
      <c r="DW178" s="395">
        <f t="shared" si="268"/>
        <v>4446476.063197026</v>
      </c>
      <c r="DX178" s="396">
        <f t="shared" si="269"/>
        <v>0</v>
      </c>
      <c r="DY178" s="395">
        <f t="shared" si="270"/>
        <v>0</v>
      </c>
      <c r="DZ178" s="396">
        <f t="shared" si="271"/>
        <v>34574690.648301192</v>
      </c>
      <c r="EA178" s="395">
        <f t="shared" si="272"/>
        <v>37364053.77398295</v>
      </c>
    </row>
    <row r="179" spans="1:131">
      <c r="A179" s="455" t="s">
        <v>33</v>
      </c>
      <c r="B179" s="459" t="s">
        <v>592</v>
      </c>
      <c r="C179" s="457"/>
      <c r="D179" s="458">
        <v>157386</v>
      </c>
      <c r="E179" s="401">
        <v>3</v>
      </c>
      <c r="F179" s="393">
        <v>59</v>
      </c>
      <c r="G179" s="402">
        <v>55</v>
      </c>
      <c r="H179" s="393">
        <v>3</v>
      </c>
      <c r="I179" s="402">
        <v>4</v>
      </c>
      <c r="J179" s="393"/>
      <c r="K179" s="402"/>
      <c r="L179" s="393">
        <v>15</v>
      </c>
      <c r="M179" s="402">
        <v>16</v>
      </c>
      <c r="N179" s="393">
        <v>139</v>
      </c>
      <c r="O179" s="402">
        <v>138</v>
      </c>
      <c r="P179" s="393">
        <v>6</v>
      </c>
      <c r="Q179" s="402">
        <v>2</v>
      </c>
      <c r="R179" s="393"/>
      <c r="S179" s="402"/>
      <c r="T179" s="393">
        <v>5</v>
      </c>
      <c r="U179" s="402">
        <v>4</v>
      </c>
      <c r="V179" s="393">
        <v>66</v>
      </c>
      <c r="W179" s="402">
        <v>61</v>
      </c>
      <c r="X179" s="393">
        <v>2</v>
      </c>
      <c r="Y179" s="402">
        <v>2</v>
      </c>
      <c r="Z179" s="393">
        <v>1</v>
      </c>
      <c r="AA179" s="402">
        <v>1</v>
      </c>
      <c r="AB179" s="393"/>
      <c r="AC179" s="402"/>
      <c r="AD179" s="393">
        <v>71</v>
      </c>
      <c r="AE179" s="402">
        <v>72</v>
      </c>
      <c r="AF179" s="393">
        <v>1</v>
      </c>
      <c r="AG179" s="402"/>
      <c r="AH179" s="393"/>
      <c r="AI179" s="402"/>
      <c r="AJ179" s="393">
        <v>3</v>
      </c>
      <c r="AK179" s="402">
        <v>4</v>
      </c>
      <c r="AL179" s="393"/>
      <c r="AM179" s="402"/>
      <c r="AN179" s="393"/>
      <c r="AO179" s="402"/>
      <c r="AP179" s="393"/>
      <c r="AQ179" s="402"/>
      <c r="AR179" s="393"/>
      <c r="AS179" s="402"/>
      <c r="AT179" s="393"/>
      <c r="AU179" s="402"/>
      <c r="AV179" s="393"/>
      <c r="AW179" s="402"/>
      <c r="AX179" s="393"/>
      <c r="AY179" s="402"/>
      <c r="AZ179" s="393"/>
      <c r="BA179" s="403"/>
      <c r="BB179" s="404">
        <v>6115729</v>
      </c>
      <c r="BC179" s="402">
        <v>6134996</v>
      </c>
      <c r="BD179" s="393">
        <v>9502854</v>
      </c>
      <c r="BE179" s="402">
        <v>9230403</v>
      </c>
      <c r="BF179" s="393">
        <v>3695270</v>
      </c>
      <c r="BG179" s="402">
        <v>3477680</v>
      </c>
      <c r="BH179" s="393">
        <v>3020388</v>
      </c>
      <c r="BI179" s="402">
        <v>3148697</v>
      </c>
      <c r="BJ179" s="393"/>
      <c r="BK179" s="402"/>
      <c r="BL179" s="393"/>
      <c r="BM179" s="403"/>
      <c r="BN179" s="394">
        <f t="shared" si="207"/>
        <v>741</v>
      </c>
      <c r="BO179" s="395">
        <f t="shared" si="208"/>
        <v>727</v>
      </c>
      <c r="BP179" s="396">
        <f t="shared" si="209"/>
        <v>1371</v>
      </c>
      <c r="BQ179" s="395">
        <f t="shared" si="210"/>
        <v>1310</v>
      </c>
      <c r="BR179" s="396">
        <f t="shared" si="211"/>
        <v>625</v>
      </c>
      <c r="BS179" s="395">
        <f t="shared" si="212"/>
        <v>580</v>
      </c>
      <c r="BT179" s="396">
        <f t="shared" si="213"/>
        <v>685</v>
      </c>
      <c r="BU179" s="395">
        <f t="shared" si="214"/>
        <v>696</v>
      </c>
      <c r="BV179" s="396">
        <f t="shared" si="215"/>
        <v>0</v>
      </c>
      <c r="BW179" s="395">
        <f t="shared" si="216"/>
        <v>0</v>
      </c>
      <c r="BX179" s="396">
        <f t="shared" si="217"/>
        <v>0</v>
      </c>
      <c r="BY179" s="395">
        <f t="shared" si="218"/>
        <v>0</v>
      </c>
      <c r="BZ179" s="394">
        <f t="shared" si="219"/>
        <v>8253.3454790823216</v>
      </c>
      <c r="CA179" s="395">
        <f t="shared" si="220"/>
        <v>8438.7840440165055</v>
      </c>
      <c r="CB179" s="396">
        <f t="shared" si="221"/>
        <v>6931.3304157549237</v>
      </c>
      <c r="CC179" s="395">
        <f t="shared" si="222"/>
        <v>7046.1091603053437</v>
      </c>
      <c r="CD179" s="396">
        <f t="shared" si="223"/>
        <v>5912.4319999999998</v>
      </c>
      <c r="CE179" s="395">
        <f t="shared" si="224"/>
        <v>5996</v>
      </c>
      <c r="CF179" s="396">
        <f t="shared" si="225"/>
        <v>4409.3255474452553</v>
      </c>
      <c r="CG179" s="395">
        <f t="shared" si="226"/>
        <v>4523.9899425287358</v>
      </c>
      <c r="CH179" s="396">
        <f t="shared" si="227"/>
        <v>0</v>
      </c>
      <c r="CI179" s="395">
        <f t="shared" si="228"/>
        <v>0</v>
      </c>
      <c r="CJ179" s="396">
        <f t="shared" si="229"/>
        <v>0</v>
      </c>
      <c r="CK179" s="395">
        <f t="shared" si="230"/>
        <v>0</v>
      </c>
      <c r="CL179" s="394">
        <f t="shared" si="231"/>
        <v>74280.109311740889</v>
      </c>
      <c r="CM179" s="395">
        <f t="shared" si="232"/>
        <v>75949.056396148546</v>
      </c>
      <c r="CN179" s="396">
        <f t="shared" si="233"/>
        <v>62381.973741794311</v>
      </c>
      <c r="CO179" s="395">
        <f t="shared" si="234"/>
        <v>63414.982442748093</v>
      </c>
      <c r="CP179" s="396">
        <f t="shared" si="235"/>
        <v>53211.887999999999</v>
      </c>
      <c r="CQ179" s="395">
        <f t="shared" si="236"/>
        <v>53964</v>
      </c>
      <c r="CR179" s="396">
        <f t="shared" si="237"/>
        <v>39683.929927007295</v>
      </c>
      <c r="CS179" s="395">
        <f t="shared" si="238"/>
        <v>40715.909482758623</v>
      </c>
      <c r="CT179" s="396">
        <f t="shared" si="239"/>
        <v>0</v>
      </c>
      <c r="CU179" s="395">
        <f t="shared" si="240"/>
        <v>0</v>
      </c>
      <c r="CV179" s="396">
        <f t="shared" si="241"/>
        <v>0</v>
      </c>
      <c r="CW179" s="395">
        <f t="shared" si="242"/>
        <v>0</v>
      </c>
      <c r="CX179" s="396">
        <f t="shared" si="243"/>
        <v>58557.35712883759</v>
      </c>
      <c r="CY179" s="395">
        <f t="shared" si="244"/>
        <v>59543.291983722906</v>
      </c>
      <c r="CZ179" s="394">
        <f t="shared" si="245"/>
        <v>77</v>
      </c>
      <c r="DA179" s="395">
        <f t="shared" si="246"/>
        <v>75</v>
      </c>
      <c r="DB179" s="396">
        <f t="shared" si="247"/>
        <v>150</v>
      </c>
      <c r="DC179" s="395">
        <f t="shared" si="248"/>
        <v>144</v>
      </c>
      <c r="DD179" s="396">
        <f t="shared" si="249"/>
        <v>69</v>
      </c>
      <c r="DE179" s="395">
        <f t="shared" si="250"/>
        <v>64</v>
      </c>
      <c r="DF179" s="396">
        <f t="shared" si="251"/>
        <v>75</v>
      </c>
      <c r="DG179" s="395">
        <f t="shared" si="252"/>
        <v>76</v>
      </c>
      <c r="DH179" s="396">
        <f t="shared" si="253"/>
        <v>0</v>
      </c>
      <c r="DI179" s="395">
        <f t="shared" si="254"/>
        <v>0</v>
      </c>
      <c r="DJ179" s="396">
        <f t="shared" si="255"/>
        <v>0</v>
      </c>
      <c r="DK179" s="395">
        <f t="shared" si="256"/>
        <v>0</v>
      </c>
      <c r="DL179" s="396">
        <f t="shared" si="257"/>
        <v>371</v>
      </c>
      <c r="DM179" s="395">
        <f t="shared" si="258"/>
        <v>359</v>
      </c>
      <c r="DN179" s="394">
        <f t="shared" si="259"/>
        <v>5719568.4170040488</v>
      </c>
      <c r="DO179" s="395">
        <f t="shared" si="260"/>
        <v>5696179.2297111405</v>
      </c>
      <c r="DP179" s="396">
        <f t="shared" si="261"/>
        <v>9357296.0612691473</v>
      </c>
      <c r="DQ179" s="395">
        <f t="shared" si="262"/>
        <v>9131757.4717557244</v>
      </c>
      <c r="DR179" s="396">
        <f t="shared" si="263"/>
        <v>3671620.2719999999</v>
      </c>
      <c r="DS179" s="395">
        <f t="shared" si="264"/>
        <v>3453696</v>
      </c>
      <c r="DT179" s="396">
        <f t="shared" si="265"/>
        <v>2976294.7445255471</v>
      </c>
      <c r="DU179" s="395">
        <f t="shared" si="266"/>
        <v>3094409.1206896552</v>
      </c>
      <c r="DV179" s="396">
        <f t="shared" si="267"/>
        <v>0</v>
      </c>
      <c r="DW179" s="395">
        <f t="shared" si="268"/>
        <v>0</v>
      </c>
      <c r="DX179" s="396">
        <f t="shared" si="269"/>
        <v>0</v>
      </c>
      <c r="DY179" s="395">
        <f t="shared" si="270"/>
        <v>0</v>
      </c>
      <c r="DZ179" s="396">
        <f t="shared" si="271"/>
        <v>21724779.494798746</v>
      </c>
      <c r="EA179" s="395">
        <f t="shared" si="272"/>
        <v>21376041.822156522</v>
      </c>
    </row>
    <row r="180" spans="1:131">
      <c r="A180" s="455" t="s">
        <v>33</v>
      </c>
      <c r="B180" s="456" t="s">
        <v>593</v>
      </c>
      <c r="C180" s="457"/>
      <c r="D180" s="458">
        <v>157401</v>
      </c>
      <c r="E180" s="401">
        <v>3</v>
      </c>
      <c r="F180" s="393">
        <v>85</v>
      </c>
      <c r="G180" s="402">
        <v>78</v>
      </c>
      <c r="H180" s="393"/>
      <c r="I180" s="402"/>
      <c r="J180" s="393"/>
      <c r="K180" s="402"/>
      <c r="L180" s="393">
        <v>24</v>
      </c>
      <c r="M180" s="402">
        <v>23</v>
      </c>
      <c r="N180" s="393">
        <v>89</v>
      </c>
      <c r="O180" s="402">
        <v>88</v>
      </c>
      <c r="P180" s="393"/>
      <c r="Q180" s="402"/>
      <c r="R180" s="393"/>
      <c r="S180" s="402"/>
      <c r="T180" s="393">
        <v>14</v>
      </c>
      <c r="U180" s="402">
        <v>14</v>
      </c>
      <c r="V180" s="393">
        <v>127</v>
      </c>
      <c r="W180" s="402">
        <v>144</v>
      </c>
      <c r="X180" s="393"/>
      <c r="Y180" s="402">
        <v>1</v>
      </c>
      <c r="Z180" s="393"/>
      <c r="AA180" s="402"/>
      <c r="AB180" s="393">
        <v>6</v>
      </c>
      <c r="AC180" s="402">
        <v>6</v>
      </c>
      <c r="AD180" s="393"/>
      <c r="AE180" s="402"/>
      <c r="AF180" s="393"/>
      <c r="AG180" s="402"/>
      <c r="AH180" s="393"/>
      <c r="AI180" s="402"/>
      <c r="AJ180" s="393"/>
      <c r="AK180" s="402"/>
      <c r="AL180" s="393">
        <v>70</v>
      </c>
      <c r="AM180" s="402">
        <v>77</v>
      </c>
      <c r="AN180" s="393">
        <v>1</v>
      </c>
      <c r="AO180" s="402">
        <v>1</v>
      </c>
      <c r="AP180" s="393">
        <v>4</v>
      </c>
      <c r="AQ180" s="402">
        <v>4</v>
      </c>
      <c r="AR180" s="393">
        <v>7</v>
      </c>
      <c r="AS180" s="402">
        <v>9</v>
      </c>
      <c r="AT180" s="393"/>
      <c r="AU180" s="402"/>
      <c r="AV180" s="393"/>
      <c r="AW180" s="402"/>
      <c r="AX180" s="393"/>
      <c r="AY180" s="402"/>
      <c r="AZ180" s="393"/>
      <c r="BA180" s="403"/>
      <c r="BB180" s="404">
        <v>9785283</v>
      </c>
      <c r="BC180" s="402">
        <v>8985048</v>
      </c>
      <c r="BD180" s="393">
        <v>7193621</v>
      </c>
      <c r="BE180" s="402">
        <v>7173745</v>
      </c>
      <c r="BF180" s="393">
        <v>7808930</v>
      </c>
      <c r="BG180" s="402">
        <v>8949925</v>
      </c>
      <c r="BH180" s="393"/>
      <c r="BI180" s="402"/>
      <c r="BJ180" s="393">
        <v>3828436</v>
      </c>
      <c r="BK180" s="402">
        <v>4133636</v>
      </c>
      <c r="BL180" s="393"/>
      <c r="BM180" s="403"/>
      <c r="BN180" s="394">
        <f t="shared" si="207"/>
        <v>1053</v>
      </c>
      <c r="BO180" s="395">
        <f t="shared" si="208"/>
        <v>978</v>
      </c>
      <c r="BP180" s="396">
        <f t="shared" si="209"/>
        <v>969</v>
      </c>
      <c r="BQ180" s="395">
        <f t="shared" si="210"/>
        <v>960</v>
      </c>
      <c r="BR180" s="396">
        <f t="shared" si="211"/>
        <v>1215</v>
      </c>
      <c r="BS180" s="395">
        <f t="shared" si="212"/>
        <v>1378</v>
      </c>
      <c r="BT180" s="396">
        <f t="shared" si="213"/>
        <v>0</v>
      </c>
      <c r="BU180" s="395">
        <f t="shared" si="214"/>
        <v>0</v>
      </c>
      <c r="BV180" s="396">
        <f t="shared" si="215"/>
        <v>768</v>
      </c>
      <c r="BW180" s="395">
        <f t="shared" si="216"/>
        <v>855</v>
      </c>
      <c r="BX180" s="396">
        <f t="shared" si="217"/>
        <v>0</v>
      </c>
      <c r="BY180" s="395">
        <f t="shared" si="218"/>
        <v>0</v>
      </c>
      <c r="BZ180" s="394">
        <f t="shared" si="219"/>
        <v>9292.7663817663815</v>
      </c>
      <c r="CA180" s="395">
        <f t="shared" si="220"/>
        <v>9187.1656441717787</v>
      </c>
      <c r="CB180" s="396">
        <f t="shared" si="221"/>
        <v>7423.7574819401443</v>
      </c>
      <c r="CC180" s="395">
        <f t="shared" si="222"/>
        <v>7472.651041666667</v>
      </c>
      <c r="CD180" s="396">
        <f t="shared" si="223"/>
        <v>6427.1028806584363</v>
      </c>
      <c r="CE180" s="395">
        <f t="shared" si="224"/>
        <v>6494.8657474600868</v>
      </c>
      <c r="CF180" s="396">
        <f t="shared" si="225"/>
        <v>0</v>
      </c>
      <c r="CG180" s="395">
        <f t="shared" si="226"/>
        <v>0</v>
      </c>
      <c r="CH180" s="396">
        <f t="shared" si="227"/>
        <v>4984.942708333333</v>
      </c>
      <c r="CI180" s="395">
        <f t="shared" si="228"/>
        <v>4834.6619883040939</v>
      </c>
      <c r="CJ180" s="396">
        <f t="shared" si="229"/>
        <v>0</v>
      </c>
      <c r="CK180" s="395">
        <f t="shared" si="230"/>
        <v>0</v>
      </c>
      <c r="CL180" s="394">
        <f t="shared" si="231"/>
        <v>83634.897435897437</v>
      </c>
      <c r="CM180" s="395">
        <f t="shared" si="232"/>
        <v>82684.490797546008</v>
      </c>
      <c r="CN180" s="396">
        <f t="shared" si="233"/>
        <v>66813.817337461296</v>
      </c>
      <c r="CO180" s="395">
        <f t="shared" si="234"/>
        <v>67253.859375</v>
      </c>
      <c r="CP180" s="396">
        <f t="shared" si="235"/>
        <v>57843.925925925927</v>
      </c>
      <c r="CQ180" s="395">
        <f t="shared" si="236"/>
        <v>58453.791727140779</v>
      </c>
      <c r="CR180" s="396">
        <f t="shared" si="237"/>
        <v>0</v>
      </c>
      <c r="CS180" s="395">
        <f t="shared" si="238"/>
        <v>0</v>
      </c>
      <c r="CT180" s="396">
        <f t="shared" si="239"/>
        <v>44864.484375</v>
      </c>
      <c r="CU180" s="395">
        <f t="shared" si="240"/>
        <v>43511.957894736843</v>
      </c>
      <c r="CV180" s="396">
        <f t="shared" si="241"/>
        <v>0</v>
      </c>
      <c r="CW180" s="395">
        <f t="shared" si="242"/>
        <v>0</v>
      </c>
      <c r="CX180" s="396">
        <f t="shared" si="243"/>
        <v>64098.728040209557</v>
      </c>
      <c r="CY180" s="395">
        <f t="shared" si="244"/>
        <v>62914.916732632497</v>
      </c>
      <c r="CZ180" s="394">
        <f t="shared" si="245"/>
        <v>109</v>
      </c>
      <c r="DA180" s="395">
        <f t="shared" si="246"/>
        <v>101</v>
      </c>
      <c r="DB180" s="396">
        <f t="shared" si="247"/>
        <v>103</v>
      </c>
      <c r="DC180" s="395">
        <f t="shared" si="248"/>
        <v>102</v>
      </c>
      <c r="DD180" s="396">
        <f t="shared" si="249"/>
        <v>133</v>
      </c>
      <c r="DE180" s="395">
        <f t="shared" si="250"/>
        <v>151</v>
      </c>
      <c r="DF180" s="396">
        <f t="shared" si="251"/>
        <v>0</v>
      </c>
      <c r="DG180" s="395">
        <f t="shared" si="252"/>
        <v>0</v>
      </c>
      <c r="DH180" s="396">
        <f t="shared" si="253"/>
        <v>82</v>
      </c>
      <c r="DI180" s="395">
        <f t="shared" si="254"/>
        <v>91</v>
      </c>
      <c r="DJ180" s="396">
        <f t="shared" si="255"/>
        <v>0</v>
      </c>
      <c r="DK180" s="395">
        <f t="shared" si="256"/>
        <v>0</v>
      </c>
      <c r="DL180" s="396">
        <f t="shared" si="257"/>
        <v>427</v>
      </c>
      <c r="DM180" s="395">
        <f t="shared" si="258"/>
        <v>445</v>
      </c>
      <c r="DN180" s="394">
        <f t="shared" si="259"/>
        <v>9116203.82051282</v>
      </c>
      <c r="DO180" s="395">
        <f t="shared" si="260"/>
        <v>8351133.570552147</v>
      </c>
      <c r="DP180" s="396">
        <f t="shared" si="261"/>
        <v>6881823.1857585134</v>
      </c>
      <c r="DQ180" s="395">
        <f t="shared" si="262"/>
        <v>6859893.65625</v>
      </c>
      <c r="DR180" s="396">
        <f t="shared" si="263"/>
        <v>7693242.1481481483</v>
      </c>
      <c r="DS180" s="395">
        <f t="shared" si="264"/>
        <v>8826522.5507982578</v>
      </c>
      <c r="DT180" s="396">
        <f t="shared" si="265"/>
        <v>0</v>
      </c>
      <c r="DU180" s="395">
        <f t="shared" si="266"/>
        <v>0</v>
      </c>
      <c r="DV180" s="396">
        <f t="shared" si="267"/>
        <v>3678887.71875</v>
      </c>
      <c r="DW180" s="395">
        <f t="shared" si="268"/>
        <v>3959588.1684210529</v>
      </c>
      <c r="DX180" s="396">
        <f t="shared" si="269"/>
        <v>0</v>
      </c>
      <c r="DY180" s="395">
        <f t="shared" si="270"/>
        <v>0</v>
      </c>
      <c r="DZ180" s="396">
        <f t="shared" si="271"/>
        <v>27370156.873169482</v>
      </c>
      <c r="EA180" s="395">
        <f t="shared" si="272"/>
        <v>27997137.94602146</v>
      </c>
    </row>
    <row r="181" spans="1:131">
      <c r="A181" s="455" t="s">
        <v>33</v>
      </c>
      <c r="B181" s="456" t="s">
        <v>594</v>
      </c>
      <c r="C181" s="457"/>
      <c r="D181" s="458">
        <v>157951</v>
      </c>
      <c r="E181" s="401">
        <v>3</v>
      </c>
      <c r="F181" s="393">
        <v>128</v>
      </c>
      <c r="G181" s="402">
        <v>132</v>
      </c>
      <c r="H181" s="393">
        <v>1</v>
      </c>
      <c r="I181" s="402">
        <v>1</v>
      </c>
      <c r="J181" s="393">
        <v>1</v>
      </c>
      <c r="K181" s="402"/>
      <c r="L181" s="393">
        <v>26</v>
      </c>
      <c r="M181" s="402">
        <v>30</v>
      </c>
      <c r="N181" s="393">
        <v>224</v>
      </c>
      <c r="O181" s="402">
        <v>222</v>
      </c>
      <c r="P181" s="393">
        <v>1</v>
      </c>
      <c r="Q181" s="402"/>
      <c r="R181" s="393"/>
      <c r="S181" s="402">
        <v>1</v>
      </c>
      <c r="T181" s="393">
        <v>16</v>
      </c>
      <c r="U181" s="402">
        <v>13</v>
      </c>
      <c r="V181" s="393">
        <v>198</v>
      </c>
      <c r="W181" s="402">
        <v>191</v>
      </c>
      <c r="X181" s="393"/>
      <c r="Y181" s="402"/>
      <c r="Z181" s="393"/>
      <c r="AA181" s="402"/>
      <c r="AB181" s="393">
        <v>4</v>
      </c>
      <c r="AC181" s="402">
        <v>4</v>
      </c>
      <c r="AD181" s="393">
        <v>152</v>
      </c>
      <c r="AE181" s="402">
        <v>148</v>
      </c>
      <c r="AF181" s="393"/>
      <c r="AG181" s="402">
        <v>1</v>
      </c>
      <c r="AH181" s="393"/>
      <c r="AI181" s="402"/>
      <c r="AJ181" s="393">
        <v>2</v>
      </c>
      <c r="AK181" s="402">
        <v>2</v>
      </c>
      <c r="AL181" s="393">
        <v>33</v>
      </c>
      <c r="AM181" s="402">
        <v>27</v>
      </c>
      <c r="AN181" s="393"/>
      <c r="AO181" s="402"/>
      <c r="AP181" s="393"/>
      <c r="AQ181" s="402">
        <v>1</v>
      </c>
      <c r="AR181" s="393">
        <v>2</v>
      </c>
      <c r="AS181" s="402">
        <v>1</v>
      </c>
      <c r="AT181" s="393"/>
      <c r="AU181" s="402"/>
      <c r="AV181" s="393"/>
      <c r="AW181" s="402"/>
      <c r="AX181" s="393"/>
      <c r="AY181" s="402"/>
      <c r="AZ181" s="393"/>
      <c r="BA181" s="403"/>
      <c r="BB181" s="404">
        <v>14075316</v>
      </c>
      <c r="BC181" s="402">
        <v>14687376</v>
      </c>
      <c r="BD181" s="393">
        <v>16480332</v>
      </c>
      <c r="BE181" s="402">
        <v>16289844</v>
      </c>
      <c r="BF181" s="393">
        <v>11533164</v>
      </c>
      <c r="BG181" s="402">
        <v>11215968</v>
      </c>
      <c r="BH181" s="393">
        <v>6618696</v>
      </c>
      <c r="BI181" s="402">
        <v>6636471</v>
      </c>
      <c r="BJ181" s="393">
        <v>1889116</v>
      </c>
      <c r="BK181" s="402">
        <v>1611024</v>
      </c>
      <c r="BL181" s="393"/>
      <c r="BM181" s="403"/>
      <c r="BN181" s="394">
        <f t="shared" si="207"/>
        <v>1485</v>
      </c>
      <c r="BO181" s="395">
        <f t="shared" si="208"/>
        <v>1558</v>
      </c>
      <c r="BP181" s="396">
        <f t="shared" si="209"/>
        <v>2218</v>
      </c>
      <c r="BQ181" s="395">
        <f t="shared" si="210"/>
        <v>2165</v>
      </c>
      <c r="BR181" s="396">
        <f t="shared" si="211"/>
        <v>1830</v>
      </c>
      <c r="BS181" s="395">
        <f t="shared" si="212"/>
        <v>1767</v>
      </c>
      <c r="BT181" s="396">
        <f t="shared" si="213"/>
        <v>1392</v>
      </c>
      <c r="BU181" s="395">
        <f t="shared" si="214"/>
        <v>1366</v>
      </c>
      <c r="BV181" s="396">
        <f t="shared" si="215"/>
        <v>321</v>
      </c>
      <c r="BW181" s="395">
        <f t="shared" si="216"/>
        <v>266</v>
      </c>
      <c r="BX181" s="396">
        <f t="shared" si="217"/>
        <v>0</v>
      </c>
      <c r="BY181" s="395">
        <f t="shared" si="218"/>
        <v>0</v>
      </c>
      <c r="BZ181" s="394">
        <f t="shared" si="219"/>
        <v>9478.3272727272724</v>
      </c>
      <c r="CA181" s="395">
        <f t="shared" si="220"/>
        <v>9427.0706033376118</v>
      </c>
      <c r="CB181" s="396">
        <f t="shared" si="221"/>
        <v>7430.266907123535</v>
      </c>
      <c r="CC181" s="395">
        <f t="shared" si="222"/>
        <v>7524.1773672055424</v>
      </c>
      <c r="CD181" s="396">
        <f t="shared" si="223"/>
        <v>6302.2754098360656</v>
      </c>
      <c r="CE181" s="395">
        <f t="shared" si="224"/>
        <v>6347.463497453311</v>
      </c>
      <c r="CF181" s="396">
        <f t="shared" si="225"/>
        <v>4754.8103448275861</v>
      </c>
      <c r="CG181" s="395">
        <f t="shared" si="226"/>
        <v>4858.324304538799</v>
      </c>
      <c r="CH181" s="396">
        <f t="shared" si="227"/>
        <v>5885.0965732087225</v>
      </c>
      <c r="CI181" s="395">
        <f t="shared" si="228"/>
        <v>6056.4812030075191</v>
      </c>
      <c r="CJ181" s="396">
        <f t="shared" si="229"/>
        <v>0</v>
      </c>
      <c r="CK181" s="395">
        <f t="shared" si="230"/>
        <v>0</v>
      </c>
      <c r="CL181" s="394">
        <f t="shared" si="231"/>
        <v>85304.94545454545</v>
      </c>
      <c r="CM181" s="395">
        <f t="shared" si="232"/>
        <v>84843.635430038499</v>
      </c>
      <c r="CN181" s="396">
        <f t="shared" si="233"/>
        <v>66872.402164111816</v>
      </c>
      <c r="CO181" s="395">
        <f t="shared" si="234"/>
        <v>67717.596304849882</v>
      </c>
      <c r="CP181" s="396">
        <f t="shared" si="235"/>
        <v>56720.478688524592</v>
      </c>
      <c r="CQ181" s="395">
        <f t="shared" si="236"/>
        <v>57127.171477079799</v>
      </c>
      <c r="CR181" s="396">
        <f t="shared" si="237"/>
        <v>42793.293103448275</v>
      </c>
      <c r="CS181" s="395">
        <f t="shared" si="238"/>
        <v>43724.918740849193</v>
      </c>
      <c r="CT181" s="396">
        <f t="shared" si="239"/>
        <v>52965.8691588785</v>
      </c>
      <c r="CU181" s="395">
        <f t="shared" si="240"/>
        <v>54508.330827067672</v>
      </c>
      <c r="CV181" s="396">
        <f t="shared" si="241"/>
        <v>0</v>
      </c>
      <c r="CW181" s="395">
        <f t="shared" si="242"/>
        <v>0</v>
      </c>
      <c r="CX181" s="396">
        <f t="shared" si="243"/>
        <v>62595.596022885518</v>
      </c>
      <c r="CY181" s="395">
        <f t="shared" si="244"/>
        <v>63480.44969628501</v>
      </c>
      <c r="CZ181" s="394">
        <f t="shared" si="245"/>
        <v>156</v>
      </c>
      <c r="DA181" s="395">
        <f t="shared" si="246"/>
        <v>163</v>
      </c>
      <c r="DB181" s="396">
        <f t="shared" si="247"/>
        <v>241</v>
      </c>
      <c r="DC181" s="395">
        <f t="shared" si="248"/>
        <v>236</v>
      </c>
      <c r="DD181" s="396">
        <f t="shared" si="249"/>
        <v>202</v>
      </c>
      <c r="DE181" s="395">
        <f t="shared" si="250"/>
        <v>195</v>
      </c>
      <c r="DF181" s="396">
        <f t="shared" si="251"/>
        <v>154</v>
      </c>
      <c r="DG181" s="395">
        <f t="shared" si="252"/>
        <v>151</v>
      </c>
      <c r="DH181" s="396">
        <f t="shared" si="253"/>
        <v>35</v>
      </c>
      <c r="DI181" s="395">
        <f t="shared" si="254"/>
        <v>29</v>
      </c>
      <c r="DJ181" s="396">
        <f t="shared" si="255"/>
        <v>0</v>
      </c>
      <c r="DK181" s="395">
        <f t="shared" si="256"/>
        <v>0</v>
      </c>
      <c r="DL181" s="396">
        <f t="shared" si="257"/>
        <v>788</v>
      </c>
      <c r="DM181" s="395">
        <f t="shared" si="258"/>
        <v>774</v>
      </c>
      <c r="DN181" s="394">
        <f t="shared" si="259"/>
        <v>13307571.49090909</v>
      </c>
      <c r="DO181" s="395">
        <f t="shared" si="260"/>
        <v>13829512.575096276</v>
      </c>
      <c r="DP181" s="396">
        <f t="shared" si="261"/>
        <v>16116248.921550948</v>
      </c>
      <c r="DQ181" s="395">
        <f t="shared" si="262"/>
        <v>15981352.727944572</v>
      </c>
      <c r="DR181" s="396">
        <f t="shared" si="263"/>
        <v>11457536.695081968</v>
      </c>
      <c r="DS181" s="395">
        <f t="shared" si="264"/>
        <v>11139798.438030561</v>
      </c>
      <c r="DT181" s="396">
        <f t="shared" si="265"/>
        <v>6590167.137931034</v>
      </c>
      <c r="DU181" s="395">
        <f t="shared" si="266"/>
        <v>6602462.7298682276</v>
      </c>
      <c r="DV181" s="396">
        <f t="shared" si="267"/>
        <v>1853805.4205607476</v>
      </c>
      <c r="DW181" s="395">
        <f t="shared" si="268"/>
        <v>1580741.5939849624</v>
      </c>
      <c r="DX181" s="396">
        <f t="shared" si="269"/>
        <v>0</v>
      </c>
      <c r="DY181" s="395">
        <f t="shared" si="270"/>
        <v>0</v>
      </c>
      <c r="DZ181" s="396">
        <f t="shared" si="271"/>
        <v>49325329.66603379</v>
      </c>
      <c r="EA181" s="395">
        <f t="shared" si="272"/>
        <v>49133868.064924598</v>
      </c>
    </row>
    <row r="182" spans="1:131">
      <c r="A182" s="455" t="s">
        <v>33</v>
      </c>
      <c r="B182" s="459" t="s">
        <v>595</v>
      </c>
      <c r="C182" s="457"/>
      <c r="D182" s="458">
        <v>157058</v>
      </c>
      <c r="E182" s="401">
        <v>4</v>
      </c>
      <c r="F182" s="393">
        <v>23</v>
      </c>
      <c r="G182" s="402">
        <v>27</v>
      </c>
      <c r="H182" s="393"/>
      <c r="I182" s="402"/>
      <c r="J182" s="393"/>
      <c r="K182" s="402"/>
      <c r="L182" s="393">
        <v>3</v>
      </c>
      <c r="M182" s="402">
        <v>3</v>
      </c>
      <c r="N182" s="393">
        <v>32</v>
      </c>
      <c r="O182" s="402">
        <v>25</v>
      </c>
      <c r="P182" s="393"/>
      <c r="Q182" s="402"/>
      <c r="R182" s="393"/>
      <c r="S182" s="402"/>
      <c r="T182" s="393">
        <v>4</v>
      </c>
      <c r="U182" s="402">
        <v>4</v>
      </c>
      <c r="V182" s="393">
        <v>43</v>
      </c>
      <c r="W182" s="402">
        <v>42</v>
      </c>
      <c r="X182" s="393"/>
      <c r="Y182" s="402"/>
      <c r="Z182" s="393"/>
      <c r="AA182" s="402"/>
      <c r="AB182" s="393">
        <v>2</v>
      </c>
      <c r="AC182" s="402">
        <v>2</v>
      </c>
      <c r="AD182" s="393">
        <v>19</v>
      </c>
      <c r="AE182" s="402">
        <v>16</v>
      </c>
      <c r="AF182" s="393"/>
      <c r="AG182" s="402"/>
      <c r="AH182" s="393"/>
      <c r="AI182" s="402"/>
      <c r="AJ182" s="393"/>
      <c r="AK182" s="402"/>
      <c r="AL182" s="393"/>
      <c r="AM182" s="402"/>
      <c r="AN182" s="393"/>
      <c r="AO182" s="402"/>
      <c r="AP182" s="393"/>
      <c r="AQ182" s="402"/>
      <c r="AR182" s="393"/>
      <c r="AS182" s="402"/>
      <c r="AT182" s="393"/>
      <c r="AU182" s="402"/>
      <c r="AV182" s="393"/>
      <c r="AW182" s="402"/>
      <c r="AX182" s="393"/>
      <c r="AY182" s="402"/>
      <c r="AZ182" s="393"/>
      <c r="BA182" s="403"/>
      <c r="BB182" s="404">
        <v>1949966</v>
      </c>
      <c r="BC182" s="402">
        <v>2271364</v>
      </c>
      <c r="BD182" s="393">
        <v>2146532</v>
      </c>
      <c r="BE182" s="402">
        <v>1733879</v>
      </c>
      <c r="BF182" s="393">
        <v>2203430</v>
      </c>
      <c r="BG182" s="402">
        <v>2104111</v>
      </c>
      <c r="BH182" s="393">
        <v>784507</v>
      </c>
      <c r="BI182" s="402">
        <v>674742</v>
      </c>
      <c r="BJ182" s="393"/>
      <c r="BK182" s="402"/>
      <c r="BL182" s="393"/>
      <c r="BM182" s="403"/>
      <c r="BN182" s="394">
        <f t="shared" si="207"/>
        <v>243</v>
      </c>
      <c r="BO182" s="395">
        <f t="shared" si="208"/>
        <v>279</v>
      </c>
      <c r="BP182" s="396">
        <f t="shared" si="209"/>
        <v>336</v>
      </c>
      <c r="BQ182" s="395">
        <f t="shared" si="210"/>
        <v>273</v>
      </c>
      <c r="BR182" s="396">
        <f t="shared" si="211"/>
        <v>411</v>
      </c>
      <c r="BS182" s="395">
        <f t="shared" si="212"/>
        <v>402</v>
      </c>
      <c r="BT182" s="396">
        <f t="shared" si="213"/>
        <v>171</v>
      </c>
      <c r="BU182" s="395">
        <f t="shared" si="214"/>
        <v>144</v>
      </c>
      <c r="BV182" s="396">
        <f t="shared" si="215"/>
        <v>0</v>
      </c>
      <c r="BW182" s="395">
        <f t="shared" si="216"/>
        <v>0</v>
      </c>
      <c r="BX182" s="396">
        <f t="shared" si="217"/>
        <v>0</v>
      </c>
      <c r="BY182" s="395">
        <f t="shared" si="218"/>
        <v>0</v>
      </c>
      <c r="BZ182" s="394">
        <f t="shared" si="219"/>
        <v>8024.5514403292182</v>
      </c>
      <c r="CA182" s="395">
        <f t="shared" si="220"/>
        <v>8141.0896057347672</v>
      </c>
      <c r="CB182" s="396">
        <f t="shared" si="221"/>
        <v>6388.4880952380954</v>
      </c>
      <c r="CC182" s="395">
        <f t="shared" si="222"/>
        <v>6351.2051282051279</v>
      </c>
      <c r="CD182" s="396">
        <f t="shared" si="223"/>
        <v>5361.1435523114351</v>
      </c>
      <c r="CE182" s="395">
        <f t="shared" si="224"/>
        <v>5234.1069651741291</v>
      </c>
      <c r="CF182" s="396">
        <f t="shared" si="225"/>
        <v>4587.7602339181285</v>
      </c>
      <c r="CG182" s="395">
        <f t="shared" si="226"/>
        <v>4685.708333333333</v>
      </c>
      <c r="CH182" s="396">
        <f t="shared" si="227"/>
        <v>0</v>
      </c>
      <c r="CI182" s="395">
        <f t="shared" si="228"/>
        <v>0</v>
      </c>
      <c r="CJ182" s="396">
        <f t="shared" si="229"/>
        <v>0</v>
      </c>
      <c r="CK182" s="395">
        <f t="shared" si="230"/>
        <v>0</v>
      </c>
      <c r="CL182" s="394">
        <f t="shared" si="231"/>
        <v>72220.962962962964</v>
      </c>
      <c r="CM182" s="395">
        <f t="shared" si="232"/>
        <v>73269.806451612909</v>
      </c>
      <c r="CN182" s="396">
        <f t="shared" si="233"/>
        <v>57496.392857142855</v>
      </c>
      <c r="CO182" s="395">
        <f t="shared" si="234"/>
        <v>57160.846153846149</v>
      </c>
      <c r="CP182" s="396">
        <f t="shared" si="235"/>
        <v>48250.291970802915</v>
      </c>
      <c r="CQ182" s="395">
        <f t="shared" si="236"/>
        <v>47106.96268656716</v>
      </c>
      <c r="CR182" s="396">
        <f t="shared" si="237"/>
        <v>41289.84210526316</v>
      </c>
      <c r="CS182" s="395">
        <f t="shared" si="238"/>
        <v>42171.375</v>
      </c>
      <c r="CT182" s="396">
        <f t="shared" si="239"/>
        <v>0</v>
      </c>
      <c r="CU182" s="395">
        <f t="shared" si="240"/>
        <v>0</v>
      </c>
      <c r="CV182" s="396">
        <f t="shared" si="241"/>
        <v>0</v>
      </c>
      <c r="CW182" s="395">
        <f t="shared" si="242"/>
        <v>0</v>
      </c>
      <c r="CX182" s="396">
        <f t="shared" si="243"/>
        <v>54788.772369685008</v>
      </c>
      <c r="CY182" s="395">
        <f t="shared" si="244"/>
        <v>55489.135211923371</v>
      </c>
      <c r="CZ182" s="394">
        <f t="shared" si="245"/>
        <v>26</v>
      </c>
      <c r="DA182" s="395">
        <f t="shared" si="246"/>
        <v>30</v>
      </c>
      <c r="DB182" s="396">
        <f t="shared" si="247"/>
        <v>36</v>
      </c>
      <c r="DC182" s="395">
        <f t="shared" si="248"/>
        <v>29</v>
      </c>
      <c r="DD182" s="396">
        <f t="shared" si="249"/>
        <v>45</v>
      </c>
      <c r="DE182" s="395">
        <f t="shared" si="250"/>
        <v>44</v>
      </c>
      <c r="DF182" s="396">
        <f t="shared" si="251"/>
        <v>19</v>
      </c>
      <c r="DG182" s="395">
        <f t="shared" si="252"/>
        <v>16</v>
      </c>
      <c r="DH182" s="396">
        <f t="shared" si="253"/>
        <v>0</v>
      </c>
      <c r="DI182" s="395">
        <f t="shared" si="254"/>
        <v>0</v>
      </c>
      <c r="DJ182" s="396">
        <f t="shared" si="255"/>
        <v>0</v>
      </c>
      <c r="DK182" s="395">
        <f t="shared" si="256"/>
        <v>0</v>
      </c>
      <c r="DL182" s="396">
        <f t="shared" si="257"/>
        <v>126</v>
      </c>
      <c r="DM182" s="395">
        <f t="shared" si="258"/>
        <v>119</v>
      </c>
      <c r="DN182" s="394">
        <f t="shared" si="259"/>
        <v>1877745.0370370371</v>
      </c>
      <c r="DO182" s="395">
        <f t="shared" si="260"/>
        <v>2198094.1935483874</v>
      </c>
      <c r="DP182" s="396">
        <f t="shared" si="261"/>
        <v>2069870.1428571427</v>
      </c>
      <c r="DQ182" s="395">
        <f t="shared" si="262"/>
        <v>1657664.5384615383</v>
      </c>
      <c r="DR182" s="396">
        <f t="shared" si="263"/>
        <v>2171263.1386861312</v>
      </c>
      <c r="DS182" s="395">
        <f t="shared" si="264"/>
        <v>2072706.358208955</v>
      </c>
      <c r="DT182" s="396">
        <f t="shared" si="265"/>
        <v>784507</v>
      </c>
      <c r="DU182" s="395">
        <f t="shared" si="266"/>
        <v>674742</v>
      </c>
      <c r="DV182" s="396">
        <f t="shared" si="267"/>
        <v>0</v>
      </c>
      <c r="DW182" s="395">
        <f t="shared" si="268"/>
        <v>0</v>
      </c>
      <c r="DX182" s="396">
        <f t="shared" si="269"/>
        <v>0</v>
      </c>
      <c r="DY182" s="395">
        <f t="shared" si="270"/>
        <v>0</v>
      </c>
      <c r="DZ182" s="396">
        <f t="shared" si="271"/>
        <v>6903385.3185803108</v>
      </c>
      <c r="EA182" s="395">
        <f t="shared" si="272"/>
        <v>6603207.0902188811</v>
      </c>
    </row>
    <row r="183" spans="1:131">
      <c r="A183" s="455" t="s">
        <v>33</v>
      </c>
      <c r="B183" s="456" t="s">
        <v>596</v>
      </c>
      <c r="C183" s="462" t="s">
        <v>613</v>
      </c>
      <c r="D183" s="458">
        <v>157447</v>
      </c>
      <c r="E183" s="416">
        <v>3</v>
      </c>
      <c r="F183" s="393"/>
      <c r="G183" s="402"/>
      <c r="H183" s="393">
        <v>97</v>
      </c>
      <c r="I183" s="402">
        <v>93</v>
      </c>
      <c r="J183" s="393"/>
      <c r="K183" s="402"/>
      <c r="L183" s="393">
        <v>3</v>
      </c>
      <c r="M183" s="402">
        <v>15</v>
      </c>
      <c r="N183" s="393"/>
      <c r="O183" s="402"/>
      <c r="P183" s="393">
        <v>154</v>
      </c>
      <c r="Q183" s="402">
        <v>160</v>
      </c>
      <c r="R183" s="393"/>
      <c r="S183" s="402"/>
      <c r="T183" s="393">
        <v>4</v>
      </c>
      <c r="U183" s="402">
        <v>18</v>
      </c>
      <c r="V183" s="393"/>
      <c r="W183" s="402"/>
      <c r="X183" s="393">
        <v>116</v>
      </c>
      <c r="Y183" s="402">
        <v>107</v>
      </c>
      <c r="Z183" s="393"/>
      <c r="AA183" s="402"/>
      <c r="AB183" s="393">
        <v>5</v>
      </c>
      <c r="AC183" s="402">
        <v>5</v>
      </c>
      <c r="AD183" s="393"/>
      <c r="AE183" s="402"/>
      <c r="AF183" s="393">
        <v>2</v>
      </c>
      <c r="AG183" s="402">
        <v>2</v>
      </c>
      <c r="AH183" s="393"/>
      <c r="AI183" s="402"/>
      <c r="AJ183" s="393">
        <v>1</v>
      </c>
      <c r="AK183" s="402">
        <v>2</v>
      </c>
      <c r="AL183" s="393"/>
      <c r="AM183" s="402"/>
      <c r="AN183" s="393">
        <v>154</v>
      </c>
      <c r="AO183" s="402">
        <v>167</v>
      </c>
      <c r="AP183" s="393"/>
      <c r="AQ183" s="402"/>
      <c r="AR183" s="393">
        <v>14</v>
      </c>
      <c r="AS183" s="402">
        <v>25</v>
      </c>
      <c r="AT183" s="393"/>
      <c r="AU183" s="402"/>
      <c r="AV183" s="393"/>
      <c r="AW183" s="402"/>
      <c r="AX183" s="393"/>
      <c r="AY183" s="402"/>
      <c r="AZ183" s="393"/>
      <c r="BA183" s="403"/>
      <c r="BB183" s="404">
        <v>9774940</v>
      </c>
      <c r="BC183" s="402">
        <v>11318508</v>
      </c>
      <c r="BD183" s="393">
        <v>11517464</v>
      </c>
      <c r="BE183" s="402">
        <v>13508092</v>
      </c>
      <c r="BF183" s="393">
        <v>8183859</v>
      </c>
      <c r="BG183" s="402">
        <v>7527140</v>
      </c>
      <c r="BH183" s="393">
        <v>207453</v>
      </c>
      <c r="BI183" s="402">
        <v>248453</v>
      </c>
      <c r="BJ183" s="393">
        <v>7972667</v>
      </c>
      <c r="BK183" s="402">
        <v>9309797</v>
      </c>
      <c r="BL183" s="393"/>
      <c r="BM183" s="403"/>
      <c r="BN183" s="394">
        <f t="shared" si="207"/>
        <v>1006</v>
      </c>
      <c r="BO183" s="395">
        <f t="shared" si="208"/>
        <v>1110</v>
      </c>
      <c r="BP183" s="396">
        <f t="shared" si="209"/>
        <v>1588</v>
      </c>
      <c r="BQ183" s="395">
        <f t="shared" si="210"/>
        <v>1816</v>
      </c>
      <c r="BR183" s="396">
        <f t="shared" si="211"/>
        <v>1220</v>
      </c>
      <c r="BS183" s="395">
        <f t="shared" si="212"/>
        <v>1130</v>
      </c>
      <c r="BT183" s="396">
        <f t="shared" si="213"/>
        <v>32</v>
      </c>
      <c r="BU183" s="395">
        <f t="shared" si="214"/>
        <v>44</v>
      </c>
      <c r="BV183" s="396">
        <f t="shared" si="215"/>
        <v>1708</v>
      </c>
      <c r="BW183" s="395">
        <f t="shared" si="216"/>
        <v>1970</v>
      </c>
      <c r="BX183" s="396">
        <f t="shared" si="217"/>
        <v>0</v>
      </c>
      <c r="BY183" s="395">
        <f t="shared" si="218"/>
        <v>0</v>
      </c>
      <c r="BZ183" s="394">
        <f t="shared" si="219"/>
        <v>9716.6401590457263</v>
      </c>
      <c r="CA183" s="395">
        <f t="shared" si="220"/>
        <v>10196.854054054054</v>
      </c>
      <c r="CB183" s="396">
        <f t="shared" si="221"/>
        <v>7252.8110831234253</v>
      </c>
      <c r="CC183" s="395">
        <f t="shared" si="222"/>
        <v>7438.3766519823785</v>
      </c>
      <c r="CD183" s="396">
        <f t="shared" si="223"/>
        <v>6708.0811475409837</v>
      </c>
      <c r="CE183" s="395">
        <f t="shared" si="224"/>
        <v>6661.1858407079644</v>
      </c>
      <c r="CF183" s="396">
        <f t="shared" si="225"/>
        <v>6482.90625</v>
      </c>
      <c r="CG183" s="395">
        <f t="shared" si="226"/>
        <v>5646.659090909091</v>
      </c>
      <c r="CH183" s="396">
        <f t="shared" si="227"/>
        <v>4667.8378220140512</v>
      </c>
      <c r="CI183" s="395">
        <f t="shared" si="228"/>
        <v>4725.7852791878177</v>
      </c>
      <c r="CJ183" s="396">
        <f t="shared" si="229"/>
        <v>0</v>
      </c>
      <c r="CK183" s="395">
        <f t="shared" si="230"/>
        <v>0</v>
      </c>
      <c r="CL183" s="394">
        <f t="shared" si="231"/>
        <v>87449.761431411534</v>
      </c>
      <c r="CM183" s="395">
        <f t="shared" si="232"/>
        <v>91771.686486486491</v>
      </c>
      <c r="CN183" s="396">
        <f t="shared" si="233"/>
        <v>65275.299748110825</v>
      </c>
      <c r="CO183" s="395">
        <f t="shared" si="234"/>
        <v>66945.389867841412</v>
      </c>
      <c r="CP183" s="396">
        <f t="shared" si="235"/>
        <v>60372.730327868856</v>
      </c>
      <c r="CQ183" s="395">
        <f t="shared" si="236"/>
        <v>59950.672566371679</v>
      </c>
      <c r="CR183" s="396">
        <f t="shared" si="237"/>
        <v>58346.15625</v>
      </c>
      <c r="CS183" s="395">
        <f t="shared" si="238"/>
        <v>50819.931818181816</v>
      </c>
      <c r="CT183" s="396">
        <f t="shared" si="239"/>
        <v>42010.540398126461</v>
      </c>
      <c r="CU183" s="395">
        <f t="shared" si="240"/>
        <v>42532.067512690359</v>
      </c>
      <c r="CV183" s="396">
        <f t="shared" si="241"/>
        <v>0</v>
      </c>
      <c r="CW183" s="395">
        <f t="shared" si="242"/>
        <v>0</v>
      </c>
      <c r="CX183" s="396">
        <f t="shared" si="243"/>
        <v>61084.332961181892</v>
      </c>
      <c r="CY183" s="395">
        <f t="shared" si="244"/>
        <v>62140.628879055905</v>
      </c>
      <c r="CZ183" s="394">
        <f t="shared" si="245"/>
        <v>100</v>
      </c>
      <c r="DA183" s="395">
        <f t="shared" si="246"/>
        <v>108</v>
      </c>
      <c r="DB183" s="396">
        <f t="shared" si="247"/>
        <v>158</v>
      </c>
      <c r="DC183" s="395">
        <f t="shared" si="248"/>
        <v>178</v>
      </c>
      <c r="DD183" s="396">
        <f t="shared" si="249"/>
        <v>121</v>
      </c>
      <c r="DE183" s="395">
        <f t="shared" si="250"/>
        <v>112</v>
      </c>
      <c r="DF183" s="396">
        <f t="shared" si="251"/>
        <v>3</v>
      </c>
      <c r="DG183" s="395">
        <f t="shared" si="252"/>
        <v>4</v>
      </c>
      <c r="DH183" s="396">
        <f t="shared" si="253"/>
        <v>168</v>
      </c>
      <c r="DI183" s="395">
        <f t="shared" si="254"/>
        <v>192</v>
      </c>
      <c r="DJ183" s="396">
        <f t="shared" si="255"/>
        <v>0</v>
      </c>
      <c r="DK183" s="395">
        <f t="shared" si="256"/>
        <v>0</v>
      </c>
      <c r="DL183" s="396">
        <f t="shared" si="257"/>
        <v>550</v>
      </c>
      <c r="DM183" s="395">
        <f t="shared" si="258"/>
        <v>594</v>
      </c>
      <c r="DN183" s="394">
        <f t="shared" si="259"/>
        <v>8744976.1431411542</v>
      </c>
      <c r="DO183" s="395">
        <f t="shared" si="260"/>
        <v>9911342.1405405402</v>
      </c>
      <c r="DP183" s="396">
        <f t="shared" si="261"/>
        <v>10313497.36020151</v>
      </c>
      <c r="DQ183" s="395">
        <f t="shared" si="262"/>
        <v>11916279.396475771</v>
      </c>
      <c r="DR183" s="396">
        <f t="shared" si="263"/>
        <v>7305100.3696721317</v>
      </c>
      <c r="DS183" s="395">
        <f t="shared" si="264"/>
        <v>6714475.327433628</v>
      </c>
      <c r="DT183" s="396">
        <f t="shared" si="265"/>
        <v>175038.46875</v>
      </c>
      <c r="DU183" s="395">
        <f t="shared" si="266"/>
        <v>203279.72727272726</v>
      </c>
      <c r="DV183" s="396">
        <f t="shared" si="267"/>
        <v>7057770.7868852457</v>
      </c>
      <c r="DW183" s="395">
        <f t="shared" si="268"/>
        <v>8166156.9624365494</v>
      </c>
      <c r="DX183" s="396">
        <f t="shared" si="269"/>
        <v>0</v>
      </c>
      <c r="DY183" s="395">
        <f t="shared" si="270"/>
        <v>0</v>
      </c>
      <c r="DZ183" s="396">
        <f t="shared" si="271"/>
        <v>33596383.128650039</v>
      </c>
      <c r="EA183" s="395">
        <f t="shared" si="272"/>
        <v>36911533.554159209</v>
      </c>
    </row>
    <row r="184" spans="1:131">
      <c r="A184" s="455" t="s">
        <v>33</v>
      </c>
      <c r="B184" s="456" t="s">
        <v>597</v>
      </c>
      <c r="C184" s="460"/>
      <c r="D184" s="461">
        <v>157173</v>
      </c>
      <c r="E184" s="407">
        <v>8</v>
      </c>
      <c r="F184" s="393"/>
      <c r="G184" s="402"/>
      <c r="H184" s="393">
        <v>57</v>
      </c>
      <c r="I184" s="402">
        <v>58</v>
      </c>
      <c r="J184" s="393"/>
      <c r="K184" s="402"/>
      <c r="L184" s="393">
        <v>4</v>
      </c>
      <c r="M184" s="402">
        <v>4</v>
      </c>
      <c r="N184" s="393"/>
      <c r="O184" s="402"/>
      <c r="P184" s="393">
        <v>104</v>
      </c>
      <c r="Q184" s="402">
        <v>92</v>
      </c>
      <c r="R184" s="393">
        <v>2</v>
      </c>
      <c r="S184" s="402">
        <v>1</v>
      </c>
      <c r="T184" s="393">
        <v>2</v>
      </c>
      <c r="U184" s="402">
        <v>2</v>
      </c>
      <c r="V184" s="393"/>
      <c r="W184" s="402"/>
      <c r="X184" s="393">
        <v>25</v>
      </c>
      <c r="Y184" s="402">
        <v>25</v>
      </c>
      <c r="Z184" s="393"/>
      <c r="AA184" s="402"/>
      <c r="AB184" s="393">
        <v>4</v>
      </c>
      <c r="AC184" s="402">
        <v>5</v>
      </c>
      <c r="AD184" s="393"/>
      <c r="AE184" s="402"/>
      <c r="AF184" s="393">
        <v>27</v>
      </c>
      <c r="AG184" s="402">
        <v>22</v>
      </c>
      <c r="AH184" s="393">
        <v>1</v>
      </c>
      <c r="AI184" s="402">
        <v>1</v>
      </c>
      <c r="AJ184" s="393">
        <v>3</v>
      </c>
      <c r="AK184" s="402">
        <v>2</v>
      </c>
      <c r="AL184" s="393"/>
      <c r="AM184" s="402"/>
      <c r="AN184" s="393"/>
      <c r="AO184" s="402"/>
      <c r="AP184" s="393"/>
      <c r="AQ184" s="402"/>
      <c r="AR184" s="393"/>
      <c r="AS184" s="402"/>
      <c r="AT184" s="393"/>
      <c r="AU184" s="402"/>
      <c r="AV184" s="393"/>
      <c r="AW184" s="402"/>
      <c r="AX184" s="393"/>
      <c r="AY184" s="402"/>
      <c r="AZ184" s="393"/>
      <c r="BA184" s="403"/>
      <c r="BB184" s="404">
        <v>3685418</v>
      </c>
      <c r="BC184" s="402">
        <v>3739267</v>
      </c>
      <c r="BD184" s="393">
        <v>5558237</v>
      </c>
      <c r="BE184" s="402">
        <v>4958166</v>
      </c>
      <c r="BF184" s="393">
        <v>1295991</v>
      </c>
      <c r="BG184" s="402">
        <v>1341462</v>
      </c>
      <c r="BH184" s="393">
        <v>1212276</v>
      </c>
      <c r="BI184" s="402">
        <v>972583</v>
      </c>
      <c r="BJ184" s="393"/>
      <c r="BK184" s="402"/>
      <c r="BL184" s="393"/>
      <c r="BM184" s="403"/>
      <c r="BN184" s="394">
        <f t="shared" si="207"/>
        <v>618</v>
      </c>
      <c r="BO184" s="395">
        <f t="shared" si="208"/>
        <v>628</v>
      </c>
      <c r="BP184" s="396">
        <f t="shared" si="209"/>
        <v>1086</v>
      </c>
      <c r="BQ184" s="395">
        <f t="shared" si="210"/>
        <v>955</v>
      </c>
      <c r="BR184" s="396">
        <f t="shared" si="211"/>
        <v>298</v>
      </c>
      <c r="BS184" s="395">
        <f t="shared" si="212"/>
        <v>310</v>
      </c>
      <c r="BT184" s="396">
        <f t="shared" si="213"/>
        <v>317</v>
      </c>
      <c r="BU184" s="395">
        <f t="shared" si="214"/>
        <v>255</v>
      </c>
      <c r="BV184" s="396">
        <f t="shared" si="215"/>
        <v>0</v>
      </c>
      <c r="BW184" s="395">
        <f t="shared" si="216"/>
        <v>0</v>
      </c>
      <c r="BX184" s="396">
        <f t="shared" si="217"/>
        <v>0</v>
      </c>
      <c r="BY184" s="395">
        <f t="shared" si="218"/>
        <v>0</v>
      </c>
      <c r="BZ184" s="394">
        <f t="shared" si="219"/>
        <v>5963.4595469255664</v>
      </c>
      <c r="CA184" s="395">
        <f t="shared" si="220"/>
        <v>5954.246815286624</v>
      </c>
      <c r="CB184" s="396">
        <f t="shared" si="221"/>
        <v>5118.0819521178637</v>
      </c>
      <c r="CC184" s="395">
        <f t="shared" si="222"/>
        <v>5191.7968586387433</v>
      </c>
      <c r="CD184" s="396">
        <f t="shared" si="223"/>
        <v>4348.9630872483222</v>
      </c>
      <c r="CE184" s="395">
        <f t="shared" si="224"/>
        <v>4327.2967741935481</v>
      </c>
      <c r="CF184" s="396">
        <f t="shared" si="225"/>
        <v>3824.2145110410092</v>
      </c>
      <c r="CG184" s="395">
        <f t="shared" si="226"/>
        <v>3814.0509803921568</v>
      </c>
      <c r="CH184" s="396">
        <f t="shared" si="227"/>
        <v>0</v>
      </c>
      <c r="CI184" s="395">
        <f t="shared" si="228"/>
        <v>0</v>
      </c>
      <c r="CJ184" s="396">
        <f t="shared" si="229"/>
        <v>0</v>
      </c>
      <c r="CK184" s="395">
        <f t="shared" si="230"/>
        <v>0</v>
      </c>
      <c r="CL184" s="394">
        <f t="shared" si="231"/>
        <v>53671.135922330097</v>
      </c>
      <c r="CM184" s="395">
        <f t="shared" si="232"/>
        <v>53588.221337579613</v>
      </c>
      <c r="CN184" s="396">
        <f t="shared" si="233"/>
        <v>46062.737569060773</v>
      </c>
      <c r="CO184" s="395">
        <f t="shared" si="234"/>
        <v>46726.17172774869</v>
      </c>
      <c r="CP184" s="396">
        <f t="shared" si="235"/>
        <v>39140.667785234902</v>
      </c>
      <c r="CQ184" s="395">
        <f t="shared" si="236"/>
        <v>38945.670967741935</v>
      </c>
      <c r="CR184" s="396">
        <f t="shared" si="237"/>
        <v>34417.93059936908</v>
      </c>
      <c r="CS184" s="395">
        <f t="shared" si="238"/>
        <v>34326.458823529414</v>
      </c>
      <c r="CT184" s="396">
        <f t="shared" si="239"/>
        <v>0</v>
      </c>
      <c r="CU184" s="395">
        <f t="shared" si="240"/>
        <v>0</v>
      </c>
      <c r="CV184" s="396">
        <f t="shared" si="241"/>
        <v>0</v>
      </c>
      <c r="CW184" s="395">
        <f t="shared" si="242"/>
        <v>0</v>
      </c>
      <c r="CX184" s="396">
        <f t="shared" si="243"/>
        <v>45636.46359420503</v>
      </c>
      <c r="CY184" s="395">
        <f t="shared" si="244"/>
        <v>46169.75300323846</v>
      </c>
      <c r="CZ184" s="394">
        <f t="shared" si="245"/>
        <v>61</v>
      </c>
      <c r="DA184" s="395">
        <f t="shared" si="246"/>
        <v>62</v>
      </c>
      <c r="DB184" s="396">
        <f t="shared" si="247"/>
        <v>108</v>
      </c>
      <c r="DC184" s="395">
        <f t="shared" si="248"/>
        <v>95</v>
      </c>
      <c r="DD184" s="396">
        <f t="shared" si="249"/>
        <v>29</v>
      </c>
      <c r="DE184" s="395">
        <f t="shared" si="250"/>
        <v>30</v>
      </c>
      <c r="DF184" s="396">
        <f t="shared" si="251"/>
        <v>31</v>
      </c>
      <c r="DG184" s="395">
        <f t="shared" si="252"/>
        <v>25</v>
      </c>
      <c r="DH184" s="396">
        <f t="shared" si="253"/>
        <v>0</v>
      </c>
      <c r="DI184" s="395">
        <f t="shared" si="254"/>
        <v>0</v>
      </c>
      <c r="DJ184" s="396">
        <f t="shared" si="255"/>
        <v>0</v>
      </c>
      <c r="DK184" s="395">
        <f t="shared" si="256"/>
        <v>0</v>
      </c>
      <c r="DL184" s="396">
        <f t="shared" si="257"/>
        <v>229</v>
      </c>
      <c r="DM184" s="395">
        <f t="shared" si="258"/>
        <v>212</v>
      </c>
      <c r="DN184" s="394">
        <f t="shared" si="259"/>
        <v>3273939.2912621358</v>
      </c>
      <c r="DO184" s="395">
        <f t="shared" si="260"/>
        <v>3322469.7229299359</v>
      </c>
      <c r="DP184" s="396">
        <f t="shared" si="261"/>
        <v>4974775.6574585633</v>
      </c>
      <c r="DQ184" s="395">
        <f t="shared" si="262"/>
        <v>4438986.3141361251</v>
      </c>
      <c r="DR184" s="396">
        <f t="shared" si="263"/>
        <v>1135079.3657718122</v>
      </c>
      <c r="DS184" s="395">
        <f t="shared" si="264"/>
        <v>1168370.1290322579</v>
      </c>
      <c r="DT184" s="396">
        <f t="shared" si="265"/>
        <v>1066955.8485804414</v>
      </c>
      <c r="DU184" s="395">
        <f t="shared" si="266"/>
        <v>858161.4705882353</v>
      </c>
      <c r="DV184" s="396">
        <f t="shared" si="267"/>
        <v>0</v>
      </c>
      <c r="DW184" s="395">
        <f t="shared" si="268"/>
        <v>0</v>
      </c>
      <c r="DX184" s="396">
        <f t="shared" si="269"/>
        <v>0</v>
      </c>
      <c r="DY184" s="395">
        <f t="shared" si="270"/>
        <v>0</v>
      </c>
      <c r="DZ184" s="396">
        <f t="shared" si="271"/>
        <v>10450750.163072951</v>
      </c>
      <c r="EA184" s="395">
        <f t="shared" si="272"/>
        <v>9787987.6366865542</v>
      </c>
    </row>
    <row r="185" spans="1:131">
      <c r="A185" s="455" t="s">
        <v>33</v>
      </c>
      <c r="B185" s="456" t="s">
        <v>598</v>
      </c>
      <c r="C185" s="460"/>
      <c r="D185" s="461">
        <v>156921</v>
      </c>
      <c r="E185" s="407">
        <v>8</v>
      </c>
      <c r="F185" s="393"/>
      <c r="G185" s="402"/>
      <c r="H185" s="393">
        <v>83</v>
      </c>
      <c r="I185" s="402">
        <v>77</v>
      </c>
      <c r="J185" s="393">
        <v>2</v>
      </c>
      <c r="K185" s="402">
        <v>2</v>
      </c>
      <c r="L185" s="393">
        <v>16</v>
      </c>
      <c r="M185" s="402">
        <v>19</v>
      </c>
      <c r="N185" s="393"/>
      <c r="O185" s="402"/>
      <c r="P185" s="393">
        <v>77</v>
      </c>
      <c r="Q185" s="402">
        <v>74</v>
      </c>
      <c r="R185" s="393"/>
      <c r="S185" s="402"/>
      <c r="T185" s="393">
        <v>17</v>
      </c>
      <c r="U185" s="402">
        <v>15</v>
      </c>
      <c r="V185" s="393"/>
      <c r="W185" s="402"/>
      <c r="X185" s="393">
        <v>22</v>
      </c>
      <c r="Y185" s="402">
        <v>29</v>
      </c>
      <c r="Z185" s="393"/>
      <c r="AA185" s="402"/>
      <c r="AB185" s="393">
        <v>7</v>
      </c>
      <c r="AC185" s="402">
        <v>5</v>
      </c>
      <c r="AD185" s="393"/>
      <c r="AE185" s="402"/>
      <c r="AF185" s="393">
        <v>38</v>
      </c>
      <c r="AG185" s="402">
        <v>28</v>
      </c>
      <c r="AH185" s="393">
        <v>2</v>
      </c>
      <c r="AI185" s="402">
        <v>2</v>
      </c>
      <c r="AJ185" s="393">
        <v>11</v>
      </c>
      <c r="AK185" s="402">
        <v>11</v>
      </c>
      <c r="AL185" s="393"/>
      <c r="AM185" s="402"/>
      <c r="AN185" s="393"/>
      <c r="AO185" s="402"/>
      <c r="AP185" s="393"/>
      <c r="AQ185" s="402"/>
      <c r="AR185" s="393"/>
      <c r="AS185" s="402"/>
      <c r="AT185" s="393"/>
      <c r="AU185" s="402"/>
      <c r="AV185" s="393"/>
      <c r="AW185" s="402"/>
      <c r="AX185" s="393"/>
      <c r="AY185" s="402"/>
      <c r="AZ185" s="393"/>
      <c r="BA185" s="403"/>
      <c r="BB185" s="404">
        <v>6638659</v>
      </c>
      <c r="BC185" s="402">
        <v>6474381</v>
      </c>
      <c r="BD185" s="393">
        <v>5061326</v>
      </c>
      <c r="BE185" s="402">
        <v>4721140</v>
      </c>
      <c r="BF185" s="393">
        <v>1434711</v>
      </c>
      <c r="BG185" s="402">
        <v>1620146</v>
      </c>
      <c r="BH185" s="393">
        <v>2252398</v>
      </c>
      <c r="BI185" s="402">
        <v>1865168</v>
      </c>
      <c r="BJ185" s="393"/>
      <c r="BK185" s="402"/>
      <c r="BL185" s="393"/>
      <c r="BM185" s="403"/>
      <c r="BN185" s="394">
        <f t="shared" si="207"/>
        <v>1044</v>
      </c>
      <c r="BO185" s="395">
        <f t="shared" si="208"/>
        <v>1020</v>
      </c>
      <c r="BP185" s="396">
        <f t="shared" si="209"/>
        <v>974</v>
      </c>
      <c r="BQ185" s="395">
        <f t="shared" si="210"/>
        <v>920</v>
      </c>
      <c r="BR185" s="396">
        <f t="shared" si="211"/>
        <v>304</v>
      </c>
      <c r="BS185" s="395">
        <f t="shared" si="212"/>
        <v>350</v>
      </c>
      <c r="BT185" s="396">
        <f t="shared" si="213"/>
        <v>534</v>
      </c>
      <c r="BU185" s="395">
        <f t="shared" si="214"/>
        <v>434</v>
      </c>
      <c r="BV185" s="396">
        <f t="shared" si="215"/>
        <v>0</v>
      </c>
      <c r="BW185" s="395">
        <f t="shared" si="216"/>
        <v>0</v>
      </c>
      <c r="BX185" s="396">
        <f t="shared" si="217"/>
        <v>0</v>
      </c>
      <c r="BY185" s="395">
        <f t="shared" si="218"/>
        <v>0</v>
      </c>
      <c r="BZ185" s="394">
        <f t="shared" si="219"/>
        <v>6358.8687739463603</v>
      </c>
      <c r="CA185" s="395">
        <f t="shared" si="220"/>
        <v>6347.4323529411768</v>
      </c>
      <c r="CB185" s="396">
        <f t="shared" si="221"/>
        <v>5196.4332648870641</v>
      </c>
      <c r="CC185" s="395">
        <f t="shared" si="222"/>
        <v>5131.673913043478</v>
      </c>
      <c r="CD185" s="396">
        <f t="shared" si="223"/>
        <v>4719.4440789473683</v>
      </c>
      <c r="CE185" s="395">
        <f t="shared" si="224"/>
        <v>4628.988571428571</v>
      </c>
      <c r="CF185" s="396">
        <f t="shared" si="225"/>
        <v>4217.9737827715353</v>
      </c>
      <c r="CG185" s="395">
        <f t="shared" si="226"/>
        <v>4297.6221198156682</v>
      </c>
      <c r="CH185" s="396">
        <f t="shared" si="227"/>
        <v>0</v>
      </c>
      <c r="CI185" s="395">
        <f t="shared" si="228"/>
        <v>0</v>
      </c>
      <c r="CJ185" s="396">
        <f t="shared" si="229"/>
        <v>0</v>
      </c>
      <c r="CK185" s="395">
        <f t="shared" si="230"/>
        <v>0</v>
      </c>
      <c r="CL185" s="394">
        <f t="shared" si="231"/>
        <v>57229.818965517246</v>
      </c>
      <c r="CM185" s="395">
        <f t="shared" si="232"/>
        <v>57126.891176470592</v>
      </c>
      <c r="CN185" s="396">
        <f t="shared" si="233"/>
        <v>46767.899383983575</v>
      </c>
      <c r="CO185" s="395">
        <f t="shared" si="234"/>
        <v>46185.065217391304</v>
      </c>
      <c r="CP185" s="396">
        <f t="shared" si="235"/>
        <v>42474.996710526313</v>
      </c>
      <c r="CQ185" s="395">
        <f t="shared" si="236"/>
        <v>41660.897142857139</v>
      </c>
      <c r="CR185" s="396">
        <f t="shared" si="237"/>
        <v>37961.764044943819</v>
      </c>
      <c r="CS185" s="395">
        <f t="shared" si="238"/>
        <v>38678.599078341016</v>
      </c>
      <c r="CT185" s="396">
        <f t="shared" si="239"/>
        <v>0</v>
      </c>
      <c r="CU185" s="395">
        <f t="shared" si="240"/>
        <v>0</v>
      </c>
      <c r="CV185" s="396">
        <f t="shared" si="241"/>
        <v>0</v>
      </c>
      <c r="CW185" s="395">
        <f t="shared" si="242"/>
        <v>0</v>
      </c>
      <c r="CX185" s="396">
        <f t="shared" si="243"/>
        <v>48524.433194578531</v>
      </c>
      <c r="CY185" s="395">
        <f t="shared" si="244"/>
        <v>48516.027498897209</v>
      </c>
      <c r="CZ185" s="394">
        <f t="shared" si="245"/>
        <v>101</v>
      </c>
      <c r="DA185" s="395">
        <f t="shared" si="246"/>
        <v>98</v>
      </c>
      <c r="DB185" s="396">
        <f t="shared" si="247"/>
        <v>94</v>
      </c>
      <c r="DC185" s="395">
        <f t="shared" si="248"/>
        <v>89</v>
      </c>
      <c r="DD185" s="396">
        <f t="shared" si="249"/>
        <v>29</v>
      </c>
      <c r="DE185" s="395">
        <f t="shared" si="250"/>
        <v>34</v>
      </c>
      <c r="DF185" s="396">
        <f t="shared" si="251"/>
        <v>51</v>
      </c>
      <c r="DG185" s="395">
        <f t="shared" si="252"/>
        <v>41</v>
      </c>
      <c r="DH185" s="396">
        <f t="shared" si="253"/>
        <v>0</v>
      </c>
      <c r="DI185" s="395">
        <f t="shared" si="254"/>
        <v>0</v>
      </c>
      <c r="DJ185" s="396">
        <f t="shared" si="255"/>
        <v>0</v>
      </c>
      <c r="DK185" s="395">
        <f t="shared" si="256"/>
        <v>0</v>
      </c>
      <c r="DL185" s="396">
        <f t="shared" si="257"/>
        <v>275</v>
      </c>
      <c r="DM185" s="395">
        <f t="shared" si="258"/>
        <v>262</v>
      </c>
      <c r="DN185" s="394">
        <f t="shared" si="259"/>
        <v>5780211.7155172415</v>
      </c>
      <c r="DO185" s="395">
        <f t="shared" si="260"/>
        <v>5598435.3352941182</v>
      </c>
      <c r="DP185" s="396">
        <f t="shared" si="261"/>
        <v>4396182.542094456</v>
      </c>
      <c r="DQ185" s="395">
        <f t="shared" si="262"/>
        <v>4110470.8043478262</v>
      </c>
      <c r="DR185" s="396">
        <f t="shared" si="263"/>
        <v>1231774.9046052631</v>
      </c>
      <c r="DS185" s="395">
        <f t="shared" si="264"/>
        <v>1416470.5028571426</v>
      </c>
      <c r="DT185" s="396">
        <f t="shared" si="265"/>
        <v>1936049.9662921347</v>
      </c>
      <c r="DU185" s="395">
        <f t="shared" si="266"/>
        <v>1585822.5622119817</v>
      </c>
      <c r="DV185" s="396">
        <f t="shared" si="267"/>
        <v>0</v>
      </c>
      <c r="DW185" s="395">
        <f t="shared" si="268"/>
        <v>0</v>
      </c>
      <c r="DX185" s="396">
        <f t="shared" si="269"/>
        <v>0</v>
      </c>
      <c r="DY185" s="395">
        <f t="shared" si="270"/>
        <v>0</v>
      </c>
      <c r="DZ185" s="396">
        <f t="shared" si="271"/>
        <v>13344219.128509097</v>
      </c>
      <c r="EA185" s="395">
        <f t="shared" si="272"/>
        <v>12711199.204711068</v>
      </c>
    </row>
    <row r="186" spans="1:131">
      <c r="A186" s="455" t="s">
        <v>33</v>
      </c>
      <c r="B186" s="456" t="s">
        <v>599</v>
      </c>
      <c r="C186" s="460"/>
      <c r="D186" s="461">
        <v>156231</v>
      </c>
      <c r="E186" s="407">
        <v>9</v>
      </c>
      <c r="F186" s="393"/>
      <c r="G186" s="402"/>
      <c r="H186" s="393">
        <v>24</v>
      </c>
      <c r="I186" s="402">
        <v>26</v>
      </c>
      <c r="J186" s="393">
        <v>1</v>
      </c>
      <c r="K186" s="402"/>
      <c r="L186" s="393">
        <v>5</v>
      </c>
      <c r="M186" s="402">
        <v>6</v>
      </c>
      <c r="N186" s="393"/>
      <c r="O186" s="402"/>
      <c r="P186" s="393">
        <v>34</v>
      </c>
      <c r="Q186" s="402">
        <v>28</v>
      </c>
      <c r="R186" s="393"/>
      <c r="S186" s="402"/>
      <c r="T186" s="393">
        <v>5</v>
      </c>
      <c r="U186" s="402">
        <v>3</v>
      </c>
      <c r="V186" s="393"/>
      <c r="W186" s="402"/>
      <c r="X186" s="393">
        <v>6</v>
      </c>
      <c r="Y186" s="402">
        <v>11</v>
      </c>
      <c r="Z186" s="393"/>
      <c r="AA186" s="402"/>
      <c r="AB186" s="393">
        <v>1</v>
      </c>
      <c r="AC186" s="402"/>
      <c r="AD186" s="393"/>
      <c r="AE186" s="402"/>
      <c r="AF186" s="393">
        <v>22</v>
      </c>
      <c r="AG186" s="402">
        <v>18</v>
      </c>
      <c r="AH186" s="393"/>
      <c r="AI186" s="402"/>
      <c r="AJ186" s="393"/>
      <c r="AK186" s="402"/>
      <c r="AL186" s="393"/>
      <c r="AM186" s="402"/>
      <c r="AN186" s="393"/>
      <c r="AO186" s="402"/>
      <c r="AP186" s="393"/>
      <c r="AQ186" s="402"/>
      <c r="AR186" s="393"/>
      <c r="AS186" s="402"/>
      <c r="AT186" s="393"/>
      <c r="AU186" s="402"/>
      <c r="AV186" s="393"/>
      <c r="AW186" s="402"/>
      <c r="AX186" s="393"/>
      <c r="AY186" s="402"/>
      <c r="AZ186" s="393"/>
      <c r="BA186" s="403"/>
      <c r="BB186" s="404">
        <v>1984695</v>
      </c>
      <c r="BC186" s="402">
        <v>2074893</v>
      </c>
      <c r="BD186" s="393">
        <v>1995100</v>
      </c>
      <c r="BE186" s="402">
        <v>1284379</v>
      </c>
      <c r="BF186" s="393">
        <v>317453</v>
      </c>
      <c r="BG186" s="402">
        <v>472840</v>
      </c>
      <c r="BH186" s="393">
        <v>907176</v>
      </c>
      <c r="BI186" s="402">
        <v>731872</v>
      </c>
      <c r="BJ186" s="393"/>
      <c r="BK186" s="402"/>
      <c r="BL186" s="393"/>
      <c r="BM186" s="403"/>
      <c r="BN186" s="394">
        <f t="shared" si="207"/>
        <v>311</v>
      </c>
      <c r="BO186" s="395">
        <f t="shared" si="208"/>
        <v>332</v>
      </c>
      <c r="BP186" s="396">
        <f t="shared" si="209"/>
        <v>400</v>
      </c>
      <c r="BQ186" s="395">
        <f t="shared" si="210"/>
        <v>316</v>
      </c>
      <c r="BR186" s="396">
        <f t="shared" si="211"/>
        <v>72</v>
      </c>
      <c r="BS186" s="395">
        <f t="shared" si="212"/>
        <v>110</v>
      </c>
      <c r="BT186" s="396">
        <f t="shared" si="213"/>
        <v>220</v>
      </c>
      <c r="BU186" s="395">
        <f t="shared" si="214"/>
        <v>180</v>
      </c>
      <c r="BV186" s="396">
        <f t="shared" si="215"/>
        <v>0</v>
      </c>
      <c r="BW186" s="395">
        <f t="shared" si="216"/>
        <v>0</v>
      </c>
      <c r="BX186" s="396">
        <f t="shared" si="217"/>
        <v>0</v>
      </c>
      <c r="BY186" s="395">
        <f t="shared" si="218"/>
        <v>0</v>
      </c>
      <c r="BZ186" s="394">
        <f t="shared" si="219"/>
        <v>6381.6559485530543</v>
      </c>
      <c r="CA186" s="395">
        <f t="shared" si="220"/>
        <v>6249.6777108433735</v>
      </c>
      <c r="CB186" s="396">
        <f t="shared" si="221"/>
        <v>4987.75</v>
      </c>
      <c r="CC186" s="395">
        <f t="shared" si="222"/>
        <v>4064.4905063291139</v>
      </c>
      <c r="CD186" s="396">
        <f t="shared" si="223"/>
        <v>4409.0694444444443</v>
      </c>
      <c r="CE186" s="395">
        <f t="shared" si="224"/>
        <v>4298.545454545455</v>
      </c>
      <c r="CF186" s="396">
        <f t="shared" si="225"/>
        <v>4123.5272727272732</v>
      </c>
      <c r="CG186" s="395">
        <f t="shared" si="226"/>
        <v>4065.9555555555557</v>
      </c>
      <c r="CH186" s="396">
        <f t="shared" si="227"/>
        <v>0</v>
      </c>
      <c r="CI186" s="395">
        <f t="shared" si="228"/>
        <v>0</v>
      </c>
      <c r="CJ186" s="396">
        <f t="shared" si="229"/>
        <v>0</v>
      </c>
      <c r="CK186" s="395">
        <f t="shared" si="230"/>
        <v>0</v>
      </c>
      <c r="CL186" s="394">
        <f t="shared" si="231"/>
        <v>57434.903536977487</v>
      </c>
      <c r="CM186" s="395">
        <f t="shared" si="232"/>
        <v>56247.099397590362</v>
      </c>
      <c r="CN186" s="396">
        <f t="shared" si="233"/>
        <v>44889.75</v>
      </c>
      <c r="CO186" s="395">
        <f t="shared" si="234"/>
        <v>36580.414556962023</v>
      </c>
      <c r="CP186" s="396">
        <f t="shared" si="235"/>
        <v>39681.625</v>
      </c>
      <c r="CQ186" s="395">
        <f t="shared" si="236"/>
        <v>38686.909090909096</v>
      </c>
      <c r="CR186" s="396">
        <f t="shared" si="237"/>
        <v>37111.74545454546</v>
      </c>
      <c r="CS186" s="395">
        <f t="shared" si="238"/>
        <v>36593.599999999999</v>
      </c>
      <c r="CT186" s="396">
        <f t="shared" si="239"/>
        <v>0</v>
      </c>
      <c r="CU186" s="395">
        <f t="shared" si="240"/>
        <v>0</v>
      </c>
      <c r="CV186" s="396">
        <f t="shared" si="241"/>
        <v>0</v>
      </c>
      <c r="CW186" s="395">
        <f t="shared" si="242"/>
        <v>0</v>
      </c>
      <c r="CX186" s="396">
        <f t="shared" si="243"/>
        <v>46612.01154193189</v>
      </c>
      <c r="CY186" s="395">
        <f t="shared" si="244"/>
        <v>43675.443825964285</v>
      </c>
      <c r="CZ186" s="394">
        <f t="shared" si="245"/>
        <v>30</v>
      </c>
      <c r="DA186" s="395">
        <f t="shared" si="246"/>
        <v>32</v>
      </c>
      <c r="DB186" s="396">
        <f t="shared" si="247"/>
        <v>39</v>
      </c>
      <c r="DC186" s="395">
        <f t="shared" si="248"/>
        <v>31</v>
      </c>
      <c r="DD186" s="396">
        <f t="shared" si="249"/>
        <v>7</v>
      </c>
      <c r="DE186" s="395">
        <f t="shared" si="250"/>
        <v>11</v>
      </c>
      <c r="DF186" s="396">
        <f t="shared" si="251"/>
        <v>22</v>
      </c>
      <c r="DG186" s="395">
        <f t="shared" si="252"/>
        <v>18</v>
      </c>
      <c r="DH186" s="396">
        <f t="shared" si="253"/>
        <v>0</v>
      </c>
      <c r="DI186" s="395">
        <f t="shared" si="254"/>
        <v>0</v>
      </c>
      <c r="DJ186" s="396">
        <f t="shared" si="255"/>
        <v>0</v>
      </c>
      <c r="DK186" s="395">
        <f t="shared" si="256"/>
        <v>0</v>
      </c>
      <c r="DL186" s="396">
        <f t="shared" si="257"/>
        <v>98</v>
      </c>
      <c r="DM186" s="395">
        <f t="shared" si="258"/>
        <v>92</v>
      </c>
      <c r="DN186" s="394">
        <f t="shared" si="259"/>
        <v>1723047.1061093246</v>
      </c>
      <c r="DO186" s="395">
        <f t="shared" si="260"/>
        <v>1799907.1807228916</v>
      </c>
      <c r="DP186" s="396">
        <f t="shared" si="261"/>
        <v>1750700.25</v>
      </c>
      <c r="DQ186" s="395">
        <f t="shared" si="262"/>
        <v>1133992.8512658228</v>
      </c>
      <c r="DR186" s="396">
        <f t="shared" si="263"/>
        <v>277771.375</v>
      </c>
      <c r="DS186" s="395">
        <f t="shared" si="264"/>
        <v>425556.00000000006</v>
      </c>
      <c r="DT186" s="396">
        <f t="shared" si="265"/>
        <v>816458.40000000014</v>
      </c>
      <c r="DU186" s="395">
        <f t="shared" si="266"/>
        <v>658684.79999999993</v>
      </c>
      <c r="DV186" s="396">
        <f t="shared" si="267"/>
        <v>0</v>
      </c>
      <c r="DW186" s="395">
        <f t="shared" si="268"/>
        <v>0</v>
      </c>
      <c r="DX186" s="396">
        <f t="shared" si="269"/>
        <v>0</v>
      </c>
      <c r="DY186" s="395">
        <f t="shared" si="270"/>
        <v>0</v>
      </c>
      <c r="DZ186" s="396">
        <f t="shared" si="271"/>
        <v>4567977.1311093252</v>
      </c>
      <c r="EA186" s="395">
        <f t="shared" si="272"/>
        <v>4018140.8319887142</v>
      </c>
    </row>
    <row r="187" spans="1:131">
      <c r="A187" s="455" t="s">
        <v>33</v>
      </c>
      <c r="B187" s="456" t="s">
        <v>600</v>
      </c>
      <c r="C187" s="460"/>
      <c r="D187" s="411">
        <v>157553</v>
      </c>
      <c r="E187" s="407">
        <v>9</v>
      </c>
      <c r="F187" s="393"/>
      <c r="G187" s="402"/>
      <c r="H187" s="393">
        <v>31</v>
      </c>
      <c r="I187" s="402">
        <v>32</v>
      </c>
      <c r="J187" s="393">
        <v>1</v>
      </c>
      <c r="K187" s="402">
        <v>3</v>
      </c>
      <c r="L187" s="393">
        <v>11</v>
      </c>
      <c r="M187" s="402">
        <v>11</v>
      </c>
      <c r="N187" s="393"/>
      <c r="O187" s="402"/>
      <c r="P187" s="393">
        <v>23</v>
      </c>
      <c r="Q187" s="402">
        <v>25</v>
      </c>
      <c r="R187" s="393">
        <v>1</v>
      </c>
      <c r="S187" s="402"/>
      <c r="T187" s="393">
        <v>5</v>
      </c>
      <c r="U187" s="402">
        <v>4</v>
      </c>
      <c r="V187" s="393"/>
      <c r="W187" s="402"/>
      <c r="X187" s="393">
        <v>24</v>
      </c>
      <c r="Y187" s="402">
        <v>22</v>
      </c>
      <c r="Z187" s="393"/>
      <c r="AA187" s="402"/>
      <c r="AB187" s="393">
        <v>2</v>
      </c>
      <c r="AC187" s="402">
        <v>1</v>
      </c>
      <c r="AD187" s="393"/>
      <c r="AE187" s="402"/>
      <c r="AF187" s="393">
        <v>13</v>
      </c>
      <c r="AG187" s="402">
        <v>10</v>
      </c>
      <c r="AH187" s="393"/>
      <c r="AI187" s="402"/>
      <c r="AJ187" s="393">
        <v>1</v>
      </c>
      <c r="AK187" s="402"/>
      <c r="AL187" s="393"/>
      <c r="AM187" s="402"/>
      <c r="AN187" s="393"/>
      <c r="AO187" s="402"/>
      <c r="AP187" s="393"/>
      <c r="AQ187" s="402"/>
      <c r="AR187" s="393"/>
      <c r="AS187" s="402"/>
      <c r="AT187" s="393"/>
      <c r="AU187" s="402"/>
      <c r="AV187" s="393"/>
      <c r="AW187" s="402"/>
      <c r="AX187" s="393"/>
      <c r="AY187" s="402"/>
      <c r="AZ187" s="393"/>
      <c r="BA187" s="403"/>
      <c r="BB187" s="404">
        <v>2702638</v>
      </c>
      <c r="BC187" s="402">
        <v>2915898</v>
      </c>
      <c r="BD187" s="393">
        <v>1491741</v>
      </c>
      <c r="BE187" s="402">
        <v>1435305</v>
      </c>
      <c r="BF187" s="393">
        <v>1068618</v>
      </c>
      <c r="BG187" s="402">
        <v>942560</v>
      </c>
      <c r="BH187" s="393">
        <v>528940</v>
      </c>
      <c r="BI187" s="402">
        <v>366686</v>
      </c>
      <c r="BJ187" s="393"/>
      <c r="BK187" s="402"/>
      <c r="BL187" s="393"/>
      <c r="BM187" s="403"/>
      <c r="BN187" s="394">
        <f t="shared" si="207"/>
        <v>453</v>
      </c>
      <c r="BO187" s="395">
        <f t="shared" si="208"/>
        <v>485</v>
      </c>
      <c r="BP187" s="396">
        <f t="shared" si="209"/>
        <v>301</v>
      </c>
      <c r="BQ187" s="395">
        <f t="shared" si="210"/>
        <v>298</v>
      </c>
      <c r="BR187" s="396">
        <f t="shared" si="211"/>
        <v>264</v>
      </c>
      <c r="BS187" s="395">
        <f t="shared" si="212"/>
        <v>232</v>
      </c>
      <c r="BT187" s="396">
        <f t="shared" si="213"/>
        <v>142</v>
      </c>
      <c r="BU187" s="395">
        <f t="shared" si="214"/>
        <v>100</v>
      </c>
      <c r="BV187" s="396">
        <f t="shared" si="215"/>
        <v>0</v>
      </c>
      <c r="BW187" s="395">
        <f t="shared" si="216"/>
        <v>0</v>
      </c>
      <c r="BX187" s="396">
        <f t="shared" si="217"/>
        <v>0</v>
      </c>
      <c r="BY187" s="395">
        <f t="shared" si="218"/>
        <v>0</v>
      </c>
      <c r="BZ187" s="394">
        <f t="shared" si="219"/>
        <v>5966.0883002207502</v>
      </c>
      <c r="CA187" s="395">
        <f t="shared" si="220"/>
        <v>6012.1608247422682</v>
      </c>
      <c r="CB187" s="396">
        <f t="shared" si="221"/>
        <v>4955.950166112957</v>
      </c>
      <c r="CC187" s="395">
        <f t="shared" si="222"/>
        <v>4816.459731543624</v>
      </c>
      <c r="CD187" s="396">
        <f t="shared" si="223"/>
        <v>4047.7954545454545</v>
      </c>
      <c r="CE187" s="395">
        <f t="shared" si="224"/>
        <v>4062.7586206896553</v>
      </c>
      <c r="CF187" s="396">
        <f t="shared" si="225"/>
        <v>3724.9295774647885</v>
      </c>
      <c r="CG187" s="395">
        <f t="shared" si="226"/>
        <v>3666.86</v>
      </c>
      <c r="CH187" s="396">
        <f t="shared" si="227"/>
        <v>0</v>
      </c>
      <c r="CI187" s="395">
        <f t="shared" si="228"/>
        <v>0</v>
      </c>
      <c r="CJ187" s="396">
        <f t="shared" si="229"/>
        <v>0</v>
      </c>
      <c r="CK187" s="395">
        <f t="shared" si="230"/>
        <v>0</v>
      </c>
      <c r="CL187" s="394">
        <f t="shared" si="231"/>
        <v>53694.79470198675</v>
      </c>
      <c r="CM187" s="395">
        <f t="shared" si="232"/>
        <v>54109.447422680416</v>
      </c>
      <c r="CN187" s="396">
        <f t="shared" si="233"/>
        <v>44603.551495016611</v>
      </c>
      <c r="CO187" s="395">
        <f t="shared" si="234"/>
        <v>43348.137583892618</v>
      </c>
      <c r="CP187" s="396">
        <f t="shared" si="235"/>
        <v>36430.159090909088</v>
      </c>
      <c r="CQ187" s="395">
        <f t="shared" si="236"/>
        <v>36564.827586206899</v>
      </c>
      <c r="CR187" s="396">
        <f t="shared" si="237"/>
        <v>33524.366197183095</v>
      </c>
      <c r="CS187" s="395">
        <f t="shared" si="238"/>
        <v>33001.74</v>
      </c>
      <c r="CT187" s="396">
        <f t="shared" si="239"/>
        <v>0</v>
      </c>
      <c r="CU187" s="395">
        <f t="shared" si="240"/>
        <v>0</v>
      </c>
      <c r="CV187" s="396">
        <f t="shared" si="241"/>
        <v>0</v>
      </c>
      <c r="CW187" s="395">
        <f t="shared" si="242"/>
        <v>0</v>
      </c>
      <c r="CX187" s="396">
        <f t="shared" si="243"/>
        <v>44811.64668450992</v>
      </c>
      <c r="CY187" s="395">
        <f t="shared" si="244"/>
        <v>45529.064869064292</v>
      </c>
      <c r="CZ187" s="394">
        <f t="shared" si="245"/>
        <v>43</v>
      </c>
      <c r="DA187" s="395">
        <f t="shared" si="246"/>
        <v>46</v>
      </c>
      <c r="DB187" s="396">
        <f t="shared" si="247"/>
        <v>29</v>
      </c>
      <c r="DC187" s="395">
        <f t="shared" si="248"/>
        <v>29</v>
      </c>
      <c r="DD187" s="396">
        <f t="shared" si="249"/>
        <v>26</v>
      </c>
      <c r="DE187" s="395">
        <f t="shared" si="250"/>
        <v>23</v>
      </c>
      <c r="DF187" s="396">
        <f t="shared" si="251"/>
        <v>14</v>
      </c>
      <c r="DG187" s="395">
        <f t="shared" si="252"/>
        <v>10</v>
      </c>
      <c r="DH187" s="396">
        <f t="shared" si="253"/>
        <v>0</v>
      </c>
      <c r="DI187" s="395">
        <f t="shared" si="254"/>
        <v>0</v>
      </c>
      <c r="DJ187" s="396">
        <f t="shared" si="255"/>
        <v>0</v>
      </c>
      <c r="DK187" s="395">
        <f t="shared" si="256"/>
        <v>0</v>
      </c>
      <c r="DL187" s="396">
        <f t="shared" si="257"/>
        <v>112</v>
      </c>
      <c r="DM187" s="395">
        <f t="shared" si="258"/>
        <v>108</v>
      </c>
      <c r="DN187" s="394">
        <f t="shared" si="259"/>
        <v>2308876.1721854303</v>
      </c>
      <c r="DO187" s="395">
        <f t="shared" si="260"/>
        <v>2489034.5814432991</v>
      </c>
      <c r="DP187" s="396">
        <f t="shared" si="261"/>
        <v>1293502.9933554817</v>
      </c>
      <c r="DQ187" s="395">
        <f t="shared" si="262"/>
        <v>1257095.9899328859</v>
      </c>
      <c r="DR187" s="396">
        <f t="shared" si="263"/>
        <v>947184.13636363624</v>
      </c>
      <c r="DS187" s="395">
        <f t="shared" si="264"/>
        <v>840991.03448275873</v>
      </c>
      <c r="DT187" s="396">
        <f t="shared" si="265"/>
        <v>469341.12676056335</v>
      </c>
      <c r="DU187" s="395">
        <f t="shared" si="266"/>
        <v>330017.39999999997</v>
      </c>
      <c r="DV187" s="396">
        <f t="shared" si="267"/>
        <v>0</v>
      </c>
      <c r="DW187" s="395">
        <f t="shared" si="268"/>
        <v>0</v>
      </c>
      <c r="DX187" s="396">
        <f t="shared" si="269"/>
        <v>0</v>
      </c>
      <c r="DY187" s="395">
        <f t="shared" si="270"/>
        <v>0</v>
      </c>
      <c r="DZ187" s="396">
        <f t="shared" si="271"/>
        <v>5018904.4286651108</v>
      </c>
      <c r="EA187" s="395">
        <f t="shared" si="272"/>
        <v>4917139.0058589438</v>
      </c>
    </row>
    <row r="188" spans="1:131">
      <c r="A188" s="455" t="s">
        <v>33</v>
      </c>
      <c r="B188" s="456" t="s">
        <v>601</v>
      </c>
      <c r="C188" s="460"/>
      <c r="D188" s="411">
        <v>156648</v>
      </c>
      <c r="E188" s="407">
        <v>9</v>
      </c>
      <c r="F188" s="393"/>
      <c r="G188" s="402"/>
      <c r="H188" s="393">
        <v>40</v>
      </c>
      <c r="I188" s="402">
        <v>41</v>
      </c>
      <c r="J188" s="393"/>
      <c r="K188" s="402"/>
      <c r="L188" s="393">
        <v>4</v>
      </c>
      <c r="M188" s="402">
        <v>4</v>
      </c>
      <c r="N188" s="393"/>
      <c r="O188" s="402"/>
      <c r="P188" s="393">
        <v>37</v>
      </c>
      <c r="Q188" s="402">
        <v>36</v>
      </c>
      <c r="R188" s="393"/>
      <c r="S188" s="402"/>
      <c r="T188" s="393">
        <v>1</v>
      </c>
      <c r="U188" s="402">
        <v>1</v>
      </c>
      <c r="V188" s="393"/>
      <c r="W188" s="402"/>
      <c r="X188" s="393">
        <v>25</v>
      </c>
      <c r="Y188" s="402">
        <v>30</v>
      </c>
      <c r="Z188" s="393"/>
      <c r="AA188" s="402"/>
      <c r="AB188" s="393"/>
      <c r="AC188" s="402"/>
      <c r="AD188" s="393"/>
      <c r="AE188" s="402"/>
      <c r="AF188" s="393">
        <v>33</v>
      </c>
      <c r="AG188" s="402">
        <v>29</v>
      </c>
      <c r="AH188" s="393"/>
      <c r="AI188" s="402"/>
      <c r="AJ188" s="393">
        <v>1</v>
      </c>
      <c r="AK188" s="402"/>
      <c r="AL188" s="393"/>
      <c r="AM188" s="402"/>
      <c r="AN188" s="393"/>
      <c r="AO188" s="402"/>
      <c r="AP188" s="393"/>
      <c r="AQ188" s="402"/>
      <c r="AR188" s="393"/>
      <c r="AS188" s="402"/>
      <c r="AT188" s="393"/>
      <c r="AU188" s="402"/>
      <c r="AV188" s="393"/>
      <c r="AW188" s="402"/>
      <c r="AX188" s="393"/>
      <c r="AY188" s="402"/>
      <c r="AZ188" s="393"/>
      <c r="BA188" s="403"/>
      <c r="BB188" s="404">
        <v>2723022</v>
      </c>
      <c r="BC188" s="402">
        <v>2827938</v>
      </c>
      <c r="BD188" s="393">
        <v>1876295</v>
      </c>
      <c r="BE188" s="402">
        <v>1848250</v>
      </c>
      <c r="BF188" s="393">
        <v>1038581</v>
      </c>
      <c r="BG188" s="402">
        <v>1237920</v>
      </c>
      <c r="BH188" s="393">
        <v>1270759</v>
      </c>
      <c r="BI188" s="402">
        <v>1116484</v>
      </c>
      <c r="BJ188" s="393"/>
      <c r="BK188" s="402"/>
      <c r="BL188" s="393"/>
      <c r="BM188" s="403"/>
      <c r="BN188" s="394">
        <f t="shared" si="207"/>
        <v>448</v>
      </c>
      <c r="BO188" s="395">
        <f t="shared" si="208"/>
        <v>458</v>
      </c>
      <c r="BP188" s="396">
        <f t="shared" si="209"/>
        <v>382</v>
      </c>
      <c r="BQ188" s="395">
        <f t="shared" si="210"/>
        <v>372</v>
      </c>
      <c r="BR188" s="396">
        <f t="shared" si="211"/>
        <v>250</v>
      </c>
      <c r="BS188" s="395">
        <f t="shared" si="212"/>
        <v>300</v>
      </c>
      <c r="BT188" s="396">
        <f t="shared" si="213"/>
        <v>342</v>
      </c>
      <c r="BU188" s="395">
        <f t="shared" si="214"/>
        <v>290</v>
      </c>
      <c r="BV188" s="396">
        <f t="shared" si="215"/>
        <v>0</v>
      </c>
      <c r="BW188" s="395">
        <f t="shared" si="216"/>
        <v>0</v>
      </c>
      <c r="BX188" s="396">
        <f t="shared" si="217"/>
        <v>0</v>
      </c>
      <c r="BY188" s="395">
        <f t="shared" si="218"/>
        <v>0</v>
      </c>
      <c r="BZ188" s="394">
        <f t="shared" si="219"/>
        <v>6078.1741071428569</v>
      </c>
      <c r="CA188" s="395">
        <f t="shared" si="220"/>
        <v>6174.5371179039303</v>
      </c>
      <c r="CB188" s="396">
        <f t="shared" si="221"/>
        <v>4911.767015706806</v>
      </c>
      <c r="CC188" s="395">
        <f t="shared" si="222"/>
        <v>4968.4139784946237</v>
      </c>
      <c r="CD188" s="396">
        <f t="shared" si="223"/>
        <v>4154.3239999999996</v>
      </c>
      <c r="CE188" s="395">
        <f t="shared" si="224"/>
        <v>4126.3999999999996</v>
      </c>
      <c r="CF188" s="396">
        <f t="shared" si="225"/>
        <v>3715.6695906432747</v>
      </c>
      <c r="CG188" s="395">
        <f t="shared" si="226"/>
        <v>3849.9448275862069</v>
      </c>
      <c r="CH188" s="396">
        <f t="shared" si="227"/>
        <v>0</v>
      </c>
      <c r="CI188" s="395">
        <f t="shared" si="228"/>
        <v>0</v>
      </c>
      <c r="CJ188" s="396">
        <f t="shared" si="229"/>
        <v>0</v>
      </c>
      <c r="CK188" s="395">
        <f t="shared" si="230"/>
        <v>0</v>
      </c>
      <c r="CL188" s="394">
        <f t="shared" si="231"/>
        <v>54703.56696428571</v>
      </c>
      <c r="CM188" s="395">
        <f t="shared" si="232"/>
        <v>55570.834061135371</v>
      </c>
      <c r="CN188" s="396">
        <f t="shared" si="233"/>
        <v>44205.903141361254</v>
      </c>
      <c r="CO188" s="395">
        <f t="shared" si="234"/>
        <v>44715.725806451614</v>
      </c>
      <c r="CP188" s="396">
        <f t="shared" si="235"/>
        <v>37388.915999999997</v>
      </c>
      <c r="CQ188" s="395">
        <f t="shared" si="236"/>
        <v>37137.599999999999</v>
      </c>
      <c r="CR188" s="396">
        <f t="shared" si="237"/>
        <v>33441.026315789473</v>
      </c>
      <c r="CS188" s="395">
        <f t="shared" si="238"/>
        <v>34649.503448275864</v>
      </c>
      <c r="CT188" s="396">
        <f t="shared" si="239"/>
        <v>0</v>
      </c>
      <c r="CU188" s="395">
        <f t="shared" si="240"/>
        <v>0</v>
      </c>
      <c r="CV188" s="396">
        <f t="shared" si="241"/>
        <v>0</v>
      </c>
      <c r="CW188" s="395">
        <f t="shared" si="242"/>
        <v>0</v>
      </c>
      <c r="CX188" s="396">
        <f t="shared" si="243"/>
        <v>43677.298301681854</v>
      </c>
      <c r="CY188" s="395">
        <f t="shared" si="244"/>
        <v>44497.397075104971</v>
      </c>
      <c r="CZ188" s="394">
        <f t="shared" si="245"/>
        <v>44</v>
      </c>
      <c r="DA188" s="395">
        <f t="shared" si="246"/>
        <v>45</v>
      </c>
      <c r="DB188" s="396">
        <f t="shared" si="247"/>
        <v>38</v>
      </c>
      <c r="DC188" s="395">
        <f t="shared" si="248"/>
        <v>37</v>
      </c>
      <c r="DD188" s="396">
        <f t="shared" si="249"/>
        <v>25</v>
      </c>
      <c r="DE188" s="395">
        <f t="shared" si="250"/>
        <v>30</v>
      </c>
      <c r="DF188" s="396">
        <f t="shared" si="251"/>
        <v>34</v>
      </c>
      <c r="DG188" s="395">
        <f t="shared" si="252"/>
        <v>29</v>
      </c>
      <c r="DH188" s="396">
        <f t="shared" si="253"/>
        <v>0</v>
      </c>
      <c r="DI188" s="395">
        <f t="shared" si="254"/>
        <v>0</v>
      </c>
      <c r="DJ188" s="396">
        <f t="shared" si="255"/>
        <v>0</v>
      </c>
      <c r="DK188" s="395">
        <f t="shared" si="256"/>
        <v>0</v>
      </c>
      <c r="DL188" s="396">
        <f t="shared" si="257"/>
        <v>141</v>
      </c>
      <c r="DM188" s="395">
        <f t="shared" si="258"/>
        <v>141</v>
      </c>
      <c r="DN188" s="394">
        <f t="shared" si="259"/>
        <v>2406956.9464285714</v>
      </c>
      <c r="DO188" s="395">
        <f t="shared" si="260"/>
        <v>2500687.5327510918</v>
      </c>
      <c r="DP188" s="396">
        <f t="shared" si="261"/>
        <v>1679824.3193717278</v>
      </c>
      <c r="DQ188" s="395">
        <f t="shared" si="262"/>
        <v>1654481.8548387098</v>
      </c>
      <c r="DR188" s="396">
        <f t="shared" si="263"/>
        <v>934722.89999999991</v>
      </c>
      <c r="DS188" s="395">
        <f t="shared" si="264"/>
        <v>1114128</v>
      </c>
      <c r="DT188" s="396">
        <f t="shared" si="265"/>
        <v>1136994.894736842</v>
      </c>
      <c r="DU188" s="395">
        <f t="shared" si="266"/>
        <v>1004835.6000000001</v>
      </c>
      <c r="DV188" s="396">
        <f t="shared" si="267"/>
        <v>0</v>
      </c>
      <c r="DW188" s="395">
        <f t="shared" si="268"/>
        <v>0</v>
      </c>
      <c r="DX188" s="396">
        <f t="shared" si="269"/>
        <v>0</v>
      </c>
      <c r="DY188" s="395">
        <f t="shared" si="270"/>
        <v>0</v>
      </c>
      <c r="DZ188" s="396">
        <f t="shared" si="271"/>
        <v>6158499.0605371417</v>
      </c>
      <c r="EA188" s="395">
        <f t="shared" si="272"/>
        <v>6274132.9875898007</v>
      </c>
    </row>
    <row r="189" spans="1:131">
      <c r="A189" s="408" t="s">
        <v>33</v>
      </c>
      <c r="B189" s="459" t="s">
        <v>602</v>
      </c>
      <c r="C189" s="457" t="s">
        <v>588</v>
      </c>
      <c r="D189" s="411">
        <v>156790</v>
      </c>
      <c r="E189" s="401">
        <v>9</v>
      </c>
      <c r="F189" s="393"/>
      <c r="G189" s="402"/>
      <c r="H189" s="393">
        <v>42</v>
      </c>
      <c r="I189" s="402">
        <v>41</v>
      </c>
      <c r="J189" s="393"/>
      <c r="K189" s="402">
        <v>1</v>
      </c>
      <c r="L189" s="393">
        <v>10</v>
      </c>
      <c r="M189" s="402">
        <v>12</v>
      </c>
      <c r="N189" s="393"/>
      <c r="O189" s="402"/>
      <c r="P189" s="393">
        <v>15</v>
      </c>
      <c r="Q189" s="402">
        <v>12</v>
      </c>
      <c r="R189" s="393"/>
      <c r="S189" s="402"/>
      <c r="T189" s="393">
        <v>3</v>
      </c>
      <c r="U189" s="402">
        <v>1</v>
      </c>
      <c r="V189" s="393"/>
      <c r="W189" s="402"/>
      <c r="X189" s="393">
        <v>11</v>
      </c>
      <c r="Y189" s="402">
        <v>13</v>
      </c>
      <c r="Z189" s="393">
        <v>2</v>
      </c>
      <c r="AA189" s="402">
        <v>1</v>
      </c>
      <c r="AB189" s="393">
        <v>4</v>
      </c>
      <c r="AC189" s="402">
        <v>5</v>
      </c>
      <c r="AD189" s="393"/>
      <c r="AE189" s="402"/>
      <c r="AF189" s="393">
        <v>9</v>
      </c>
      <c r="AG189" s="402">
        <v>11</v>
      </c>
      <c r="AH189" s="393">
        <v>1</v>
      </c>
      <c r="AI189" s="402"/>
      <c r="AJ189" s="393">
        <v>3</v>
      </c>
      <c r="AK189" s="402">
        <v>3</v>
      </c>
      <c r="AL189" s="393"/>
      <c r="AM189" s="402"/>
      <c r="AN189" s="393"/>
      <c r="AO189" s="402"/>
      <c r="AP189" s="393"/>
      <c r="AQ189" s="402"/>
      <c r="AR189" s="393"/>
      <c r="AS189" s="402"/>
      <c r="AT189" s="393"/>
      <c r="AU189" s="402"/>
      <c r="AV189" s="393"/>
      <c r="AW189" s="402"/>
      <c r="AX189" s="393"/>
      <c r="AY189" s="402"/>
      <c r="AZ189" s="393"/>
      <c r="BA189" s="403"/>
      <c r="BB189" s="404">
        <v>3315742</v>
      </c>
      <c r="BC189" s="402">
        <v>3454722</v>
      </c>
      <c r="BD189" s="393">
        <v>951393</v>
      </c>
      <c r="BE189" s="402">
        <v>696137</v>
      </c>
      <c r="BF189" s="393">
        <v>765348</v>
      </c>
      <c r="BG189" s="402">
        <v>860354</v>
      </c>
      <c r="BH189" s="393">
        <v>543983</v>
      </c>
      <c r="BI189" s="402">
        <v>561080</v>
      </c>
      <c r="BJ189" s="393"/>
      <c r="BK189" s="402"/>
      <c r="BL189" s="393"/>
      <c r="BM189" s="403"/>
      <c r="BN189" s="394">
        <f t="shared" si="207"/>
        <v>540</v>
      </c>
      <c r="BO189" s="395">
        <f t="shared" si="208"/>
        <v>565</v>
      </c>
      <c r="BP189" s="396">
        <f t="shared" si="209"/>
        <v>186</v>
      </c>
      <c r="BQ189" s="395">
        <f t="shared" si="210"/>
        <v>132</v>
      </c>
      <c r="BR189" s="396">
        <f t="shared" si="211"/>
        <v>180</v>
      </c>
      <c r="BS189" s="395">
        <f t="shared" si="212"/>
        <v>201</v>
      </c>
      <c r="BT189" s="396">
        <f t="shared" si="213"/>
        <v>137</v>
      </c>
      <c r="BU189" s="395">
        <f t="shared" si="214"/>
        <v>146</v>
      </c>
      <c r="BV189" s="396">
        <f t="shared" si="215"/>
        <v>0</v>
      </c>
      <c r="BW189" s="395">
        <f t="shared" si="216"/>
        <v>0</v>
      </c>
      <c r="BX189" s="396">
        <f t="shared" si="217"/>
        <v>0</v>
      </c>
      <c r="BY189" s="395">
        <f t="shared" si="218"/>
        <v>0</v>
      </c>
      <c r="BZ189" s="394">
        <f t="shared" si="219"/>
        <v>6140.2629629629628</v>
      </c>
      <c r="CA189" s="395">
        <f t="shared" si="220"/>
        <v>6114.5522123893807</v>
      </c>
      <c r="CB189" s="396">
        <f t="shared" si="221"/>
        <v>5115.0161290322585</v>
      </c>
      <c r="CC189" s="395">
        <f t="shared" si="222"/>
        <v>5273.765151515152</v>
      </c>
      <c r="CD189" s="396">
        <f t="shared" si="223"/>
        <v>4251.9333333333334</v>
      </c>
      <c r="CE189" s="395">
        <f t="shared" si="224"/>
        <v>4280.3681592039802</v>
      </c>
      <c r="CF189" s="396">
        <f t="shared" si="225"/>
        <v>3970.6788321167883</v>
      </c>
      <c r="CG189" s="395">
        <f t="shared" si="226"/>
        <v>3843.0136986301368</v>
      </c>
      <c r="CH189" s="396">
        <f t="shared" si="227"/>
        <v>0</v>
      </c>
      <c r="CI189" s="395">
        <f t="shared" si="228"/>
        <v>0</v>
      </c>
      <c r="CJ189" s="396">
        <f t="shared" si="229"/>
        <v>0</v>
      </c>
      <c r="CK189" s="395">
        <f t="shared" si="230"/>
        <v>0</v>
      </c>
      <c r="CL189" s="394">
        <f t="shared" si="231"/>
        <v>55262.366666666669</v>
      </c>
      <c r="CM189" s="395">
        <f t="shared" si="232"/>
        <v>55030.969911504428</v>
      </c>
      <c r="CN189" s="396">
        <f t="shared" si="233"/>
        <v>46035.145161290326</v>
      </c>
      <c r="CO189" s="395">
        <f t="shared" si="234"/>
        <v>47463.886363636368</v>
      </c>
      <c r="CP189" s="396">
        <f t="shared" si="235"/>
        <v>38267.4</v>
      </c>
      <c r="CQ189" s="395">
        <f t="shared" si="236"/>
        <v>38523.313432835821</v>
      </c>
      <c r="CR189" s="396">
        <f t="shared" si="237"/>
        <v>35736.109489051094</v>
      </c>
      <c r="CS189" s="395">
        <f t="shared" si="238"/>
        <v>34587.123287671231</v>
      </c>
      <c r="CT189" s="396">
        <f t="shared" si="239"/>
        <v>0</v>
      </c>
      <c r="CU189" s="395">
        <f t="shared" si="240"/>
        <v>0</v>
      </c>
      <c r="CV189" s="396">
        <f t="shared" si="241"/>
        <v>0</v>
      </c>
      <c r="CW189" s="395">
        <f t="shared" si="242"/>
        <v>0</v>
      </c>
      <c r="CX189" s="396">
        <f t="shared" si="243"/>
        <v>48173.909029275572</v>
      </c>
      <c r="CY189" s="395">
        <f t="shared" si="244"/>
        <v>48048.655791997902</v>
      </c>
      <c r="CZ189" s="394">
        <f t="shared" si="245"/>
        <v>52</v>
      </c>
      <c r="DA189" s="395">
        <f t="shared" si="246"/>
        <v>54</v>
      </c>
      <c r="DB189" s="396">
        <f t="shared" si="247"/>
        <v>18</v>
      </c>
      <c r="DC189" s="395">
        <f t="shared" si="248"/>
        <v>13</v>
      </c>
      <c r="DD189" s="396">
        <f t="shared" si="249"/>
        <v>17</v>
      </c>
      <c r="DE189" s="395">
        <f t="shared" si="250"/>
        <v>19</v>
      </c>
      <c r="DF189" s="396">
        <f t="shared" si="251"/>
        <v>13</v>
      </c>
      <c r="DG189" s="395">
        <f t="shared" si="252"/>
        <v>14</v>
      </c>
      <c r="DH189" s="396">
        <f t="shared" si="253"/>
        <v>0</v>
      </c>
      <c r="DI189" s="395">
        <f t="shared" si="254"/>
        <v>0</v>
      </c>
      <c r="DJ189" s="396">
        <f t="shared" si="255"/>
        <v>0</v>
      </c>
      <c r="DK189" s="395">
        <f t="shared" si="256"/>
        <v>0</v>
      </c>
      <c r="DL189" s="396">
        <f t="shared" si="257"/>
        <v>100</v>
      </c>
      <c r="DM189" s="395">
        <f t="shared" si="258"/>
        <v>100</v>
      </c>
      <c r="DN189" s="394">
        <f t="shared" si="259"/>
        <v>2873643.0666666669</v>
      </c>
      <c r="DO189" s="395">
        <f t="shared" si="260"/>
        <v>2971672.3752212389</v>
      </c>
      <c r="DP189" s="396">
        <f t="shared" si="261"/>
        <v>828632.61290322582</v>
      </c>
      <c r="DQ189" s="395">
        <f t="shared" si="262"/>
        <v>617030.52272727282</v>
      </c>
      <c r="DR189" s="396">
        <f t="shared" si="263"/>
        <v>650545.80000000005</v>
      </c>
      <c r="DS189" s="395">
        <f t="shared" si="264"/>
        <v>731942.95522388059</v>
      </c>
      <c r="DT189" s="396">
        <f t="shared" si="265"/>
        <v>464569.4233576642</v>
      </c>
      <c r="DU189" s="395">
        <f t="shared" si="266"/>
        <v>484219.72602739721</v>
      </c>
      <c r="DV189" s="396">
        <f t="shared" si="267"/>
        <v>0</v>
      </c>
      <c r="DW189" s="395">
        <f t="shared" si="268"/>
        <v>0</v>
      </c>
      <c r="DX189" s="396">
        <f t="shared" si="269"/>
        <v>0</v>
      </c>
      <c r="DY189" s="395">
        <f t="shared" si="270"/>
        <v>0</v>
      </c>
      <c r="DZ189" s="396">
        <f t="shared" si="271"/>
        <v>4817390.902927557</v>
      </c>
      <c r="EA189" s="395">
        <f t="shared" si="272"/>
        <v>4804865.57919979</v>
      </c>
    </row>
    <row r="190" spans="1:131">
      <c r="A190" s="455" t="s">
        <v>33</v>
      </c>
      <c r="B190" s="459" t="s">
        <v>603</v>
      </c>
      <c r="C190" s="462"/>
      <c r="D190" s="411">
        <v>156860</v>
      </c>
      <c r="E190" s="401">
        <v>9</v>
      </c>
      <c r="F190" s="393"/>
      <c r="G190" s="402"/>
      <c r="H190" s="393">
        <v>20</v>
      </c>
      <c r="I190" s="402">
        <v>21</v>
      </c>
      <c r="J190" s="393">
        <v>3</v>
      </c>
      <c r="K190" s="402">
        <v>4</v>
      </c>
      <c r="L190" s="393">
        <v>3</v>
      </c>
      <c r="M190" s="402">
        <v>1</v>
      </c>
      <c r="N190" s="393"/>
      <c r="O190" s="402"/>
      <c r="P190" s="393">
        <v>13</v>
      </c>
      <c r="Q190" s="402">
        <v>15</v>
      </c>
      <c r="R190" s="393">
        <v>1</v>
      </c>
      <c r="S190" s="402">
        <v>1</v>
      </c>
      <c r="T190" s="393">
        <v>2</v>
      </c>
      <c r="U190" s="402">
        <v>2</v>
      </c>
      <c r="V190" s="393"/>
      <c r="W190" s="402"/>
      <c r="X190" s="393">
        <v>16</v>
      </c>
      <c r="Y190" s="402">
        <v>10</v>
      </c>
      <c r="Z190" s="393"/>
      <c r="AA190" s="402"/>
      <c r="AB190" s="393"/>
      <c r="AC190" s="402"/>
      <c r="AD190" s="393"/>
      <c r="AE190" s="402"/>
      <c r="AF190" s="393">
        <v>9</v>
      </c>
      <c r="AG190" s="402">
        <v>12</v>
      </c>
      <c r="AH190" s="393"/>
      <c r="AI190" s="402"/>
      <c r="AJ190" s="393"/>
      <c r="AK190" s="402">
        <v>1</v>
      </c>
      <c r="AL190" s="393"/>
      <c r="AM190" s="402"/>
      <c r="AN190" s="393"/>
      <c r="AO190" s="402"/>
      <c r="AP190" s="393"/>
      <c r="AQ190" s="402"/>
      <c r="AR190" s="393"/>
      <c r="AS190" s="402"/>
      <c r="AT190" s="393"/>
      <c r="AU190" s="402"/>
      <c r="AV190" s="393"/>
      <c r="AW190" s="402"/>
      <c r="AX190" s="393"/>
      <c r="AY190" s="402"/>
      <c r="AZ190" s="393"/>
      <c r="BA190" s="403"/>
      <c r="BB190" s="404">
        <v>1652562</v>
      </c>
      <c r="BC190" s="402">
        <v>1611103</v>
      </c>
      <c r="BD190" s="393">
        <v>826276</v>
      </c>
      <c r="BE190" s="402">
        <v>914374</v>
      </c>
      <c r="BF190" s="393">
        <v>653451</v>
      </c>
      <c r="BG190" s="402">
        <v>408293</v>
      </c>
      <c r="BH190" s="393">
        <v>364260</v>
      </c>
      <c r="BI190" s="402">
        <v>521445</v>
      </c>
      <c r="BJ190" s="393"/>
      <c r="BK190" s="402"/>
      <c r="BL190" s="393"/>
      <c r="BM190" s="403"/>
      <c r="BN190" s="394">
        <f t="shared" si="207"/>
        <v>269</v>
      </c>
      <c r="BO190" s="395">
        <f t="shared" si="208"/>
        <v>266</v>
      </c>
      <c r="BP190" s="396">
        <f t="shared" si="209"/>
        <v>165</v>
      </c>
      <c r="BQ190" s="395">
        <f t="shared" si="210"/>
        <v>185</v>
      </c>
      <c r="BR190" s="396">
        <f t="shared" si="211"/>
        <v>160</v>
      </c>
      <c r="BS190" s="395">
        <f t="shared" si="212"/>
        <v>100</v>
      </c>
      <c r="BT190" s="396">
        <f t="shared" si="213"/>
        <v>90</v>
      </c>
      <c r="BU190" s="395">
        <f t="shared" si="214"/>
        <v>132</v>
      </c>
      <c r="BV190" s="396">
        <f t="shared" si="215"/>
        <v>0</v>
      </c>
      <c r="BW190" s="395">
        <f t="shared" si="216"/>
        <v>0</v>
      </c>
      <c r="BX190" s="396">
        <f t="shared" si="217"/>
        <v>0</v>
      </c>
      <c r="BY190" s="395">
        <f t="shared" si="218"/>
        <v>0</v>
      </c>
      <c r="BZ190" s="394">
        <f t="shared" si="219"/>
        <v>6143.3531598513009</v>
      </c>
      <c r="CA190" s="395">
        <f t="shared" si="220"/>
        <v>6056.7781954887214</v>
      </c>
      <c r="CB190" s="396">
        <f t="shared" si="221"/>
        <v>5007.7333333333336</v>
      </c>
      <c r="CC190" s="395">
        <f t="shared" si="222"/>
        <v>4942.5621621621622</v>
      </c>
      <c r="CD190" s="396">
        <f t="shared" si="223"/>
        <v>4084.0687499999999</v>
      </c>
      <c r="CE190" s="395">
        <f t="shared" si="224"/>
        <v>4082.93</v>
      </c>
      <c r="CF190" s="396">
        <f t="shared" si="225"/>
        <v>4047.3333333333335</v>
      </c>
      <c r="CG190" s="395">
        <f t="shared" si="226"/>
        <v>3950.340909090909</v>
      </c>
      <c r="CH190" s="396">
        <f t="shared" si="227"/>
        <v>0</v>
      </c>
      <c r="CI190" s="395">
        <f t="shared" si="228"/>
        <v>0</v>
      </c>
      <c r="CJ190" s="396">
        <f t="shared" si="229"/>
        <v>0</v>
      </c>
      <c r="CK190" s="395">
        <f t="shared" si="230"/>
        <v>0</v>
      </c>
      <c r="CL190" s="394">
        <f t="shared" si="231"/>
        <v>55290.178438661707</v>
      </c>
      <c r="CM190" s="395">
        <f t="shared" si="232"/>
        <v>54511.003759398489</v>
      </c>
      <c r="CN190" s="396">
        <f t="shared" si="233"/>
        <v>45069.600000000006</v>
      </c>
      <c r="CO190" s="395">
        <f t="shared" si="234"/>
        <v>44483.059459459459</v>
      </c>
      <c r="CP190" s="396">
        <f t="shared" si="235"/>
        <v>36756.618750000001</v>
      </c>
      <c r="CQ190" s="395">
        <f t="shared" si="236"/>
        <v>36746.369999999995</v>
      </c>
      <c r="CR190" s="396">
        <f t="shared" si="237"/>
        <v>36426</v>
      </c>
      <c r="CS190" s="395">
        <f t="shared" si="238"/>
        <v>35553.068181818184</v>
      </c>
      <c r="CT190" s="396">
        <f t="shared" si="239"/>
        <v>0</v>
      </c>
      <c r="CU190" s="395">
        <f t="shared" si="240"/>
        <v>0</v>
      </c>
      <c r="CV190" s="396">
        <f t="shared" si="241"/>
        <v>0</v>
      </c>
      <c r="CW190" s="395">
        <f t="shared" si="242"/>
        <v>0</v>
      </c>
      <c r="CX190" s="396">
        <f t="shared" si="243"/>
        <v>45889.524468734395</v>
      </c>
      <c r="CY190" s="395">
        <f t="shared" si="244"/>
        <v>45487.085886242792</v>
      </c>
      <c r="CZ190" s="394">
        <f t="shared" si="245"/>
        <v>26</v>
      </c>
      <c r="DA190" s="395">
        <f t="shared" si="246"/>
        <v>26</v>
      </c>
      <c r="DB190" s="396">
        <f t="shared" si="247"/>
        <v>16</v>
      </c>
      <c r="DC190" s="395">
        <f t="shared" si="248"/>
        <v>18</v>
      </c>
      <c r="DD190" s="396">
        <f t="shared" si="249"/>
        <v>16</v>
      </c>
      <c r="DE190" s="395">
        <f t="shared" si="250"/>
        <v>10</v>
      </c>
      <c r="DF190" s="396">
        <f t="shared" si="251"/>
        <v>9</v>
      </c>
      <c r="DG190" s="395">
        <f t="shared" si="252"/>
        <v>13</v>
      </c>
      <c r="DH190" s="396">
        <f t="shared" si="253"/>
        <v>0</v>
      </c>
      <c r="DI190" s="395">
        <f t="shared" si="254"/>
        <v>0</v>
      </c>
      <c r="DJ190" s="396">
        <f t="shared" si="255"/>
        <v>0</v>
      </c>
      <c r="DK190" s="395">
        <f t="shared" si="256"/>
        <v>0</v>
      </c>
      <c r="DL190" s="396">
        <f t="shared" si="257"/>
        <v>67</v>
      </c>
      <c r="DM190" s="395">
        <f t="shared" si="258"/>
        <v>67</v>
      </c>
      <c r="DN190" s="394">
        <f t="shared" si="259"/>
        <v>1437544.6394052044</v>
      </c>
      <c r="DO190" s="395">
        <f t="shared" si="260"/>
        <v>1417286.0977443608</v>
      </c>
      <c r="DP190" s="396">
        <f t="shared" si="261"/>
        <v>721113.60000000009</v>
      </c>
      <c r="DQ190" s="395">
        <f t="shared" si="262"/>
        <v>800695.07027027023</v>
      </c>
      <c r="DR190" s="396">
        <f t="shared" si="263"/>
        <v>588105.9</v>
      </c>
      <c r="DS190" s="395">
        <f t="shared" si="264"/>
        <v>367463.69999999995</v>
      </c>
      <c r="DT190" s="396">
        <f t="shared" si="265"/>
        <v>327834</v>
      </c>
      <c r="DU190" s="395">
        <f t="shared" si="266"/>
        <v>462189.88636363641</v>
      </c>
      <c r="DV190" s="396">
        <f t="shared" si="267"/>
        <v>0</v>
      </c>
      <c r="DW190" s="395">
        <f t="shared" si="268"/>
        <v>0</v>
      </c>
      <c r="DX190" s="396">
        <f t="shared" si="269"/>
        <v>0</v>
      </c>
      <c r="DY190" s="395">
        <f t="shared" si="270"/>
        <v>0</v>
      </c>
      <c r="DZ190" s="396">
        <f t="shared" si="271"/>
        <v>3074598.1394052044</v>
      </c>
      <c r="EA190" s="395">
        <f t="shared" si="272"/>
        <v>3047634.7543782671</v>
      </c>
    </row>
    <row r="191" spans="1:131">
      <c r="A191" s="408" t="s">
        <v>33</v>
      </c>
      <c r="B191" s="409" t="s">
        <v>604</v>
      </c>
      <c r="C191" s="410"/>
      <c r="D191" s="411">
        <v>157304</v>
      </c>
      <c r="E191" s="412">
        <v>9</v>
      </c>
      <c r="F191" s="393"/>
      <c r="G191" s="402"/>
      <c r="H191" s="393">
        <v>32</v>
      </c>
      <c r="I191" s="402">
        <v>33</v>
      </c>
      <c r="J191" s="393">
        <v>1</v>
      </c>
      <c r="K191" s="402">
        <v>1</v>
      </c>
      <c r="L191" s="393">
        <v>7</v>
      </c>
      <c r="M191" s="402">
        <v>6</v>
      </c>
      <c r="N191" s="393"/>
      <c r="O191" s="402"/>
      <c r="P191" s="393">
        <v>23</v>
      </c>
      <c r="Q191" s="402">
        <v>22</v>
      </c>
      <c r="R191" s="393">
        <v>1</v>
      </c>
      <c r="S191" s="402">
        <v>1</v>
      </c>
      <c r="T191" s="393">
        <v>1</v>
      </c>
      <c r="U191" s="402">
        <v>2</v>
      </c>
      <c r="V191" s="393"/>
      <c r="W191" s="402"/>
      <c r="X191" s="393">
        <v>12</v>
      </c>
      <c r="Y191" s="402">
        <v>18</v>
      </c>
      <c r="Z191" s="393">
        <v>1</v>
      </c>
      <c r="AA191" s="402">
        <v>1</v>
      </c>
      <c r="AB191" s="393">
        <v>3</v>
      </c>
      <c r="AC191" s="402">
        <v>2</v>
      </c>
      <c r="AD191" s="393"/>
      <c r="AE191" s="402"/>
      <c r="AF191" s="393">
        <v>16</v>
      </c>
      <c r="AG191" s="402">
        <v>8</v>
      </c>
      <c r="AH191" s="393"/>
      <c r="AI191" s="402"/>
      <c r="AJ191" s="393">
        <v>7</v>
      </c>
      <c r="AK191" s="402">
        <v>7</v>
      </c>
      <c r="AL191" s="393"/>
      <c r="AM191" s="402"/>
      <c r="AN191" s="393"/>
      <c r="AO191" s="402"/>
      <c r="AP191" s="393"/>
      <c r="AQ191" s="402"/>
      <c r="AR191" s="393"/>
      <c r="AS191" s="402"/>
      <c r="AT191" s="393"/>
      <c r="AU191" s="402"/>
      <c r="AV191" s="393"/>
      <c r="AW191" s="402"/>
      <c r="AX191" s="393"/>
      <c r="AY191" s="402"/>
      <c r="AZ191" s="393"/>
      <c r="BA191" s="403"/>
      <c r="BB191" s="404">
        <v>2554887</v>
      </c>
      <c r="BC191" s="402">
        <v>2553635</v>
      </c>
      <c r="BD191" s="393">
        <v>1233879</v>
      </c>
      <c r="BE191" s="402">
        <v>1257012</v>
      </c>
      <c r="BF191" s="393">
        <v>702063</v>
      </c>
      <c r="BG191" s="402">
        <v>926199</v>
      </c>
      <c r="BH191" s="393">
        <v>1022236</v>
      </c>
      <c r="BI191" s="402">
        <v>672276</v>
      </c>
      <c r="BJ191" s="393"/>
      <c r="BK191" s="402"/>
      <c r="BL191" s="393"/>
      <c r="BM191" s="403"/>
      <c r="BN191" s="394">
        <f t="shared" si="207"/>
        <v>415</v>
      </c>
      <c r="BO191" s="395">
        <f t="shared" si="208"/>
        <v>413</v>
      </c>
      <c r="BP191" s="396">
        <f t="shared" si="209"/>
        <v>253</v>
      </c>
      <c r="BQ191" s="395">
        <f t="shared" si="210"/>
        <v>255</v>
      </c>
      <c r="BR191" s="396">
        <f t="shared" si="211"/>
        <v>167</v>
      </c>
      <c r="BS191" s="395">
        <f t="shared" si="212"/>
        <v>215</v>
      </c>
      <c r="BT191" s="396">
        <f t="shared" si="213"/>
        <v>244</v>
      </c>
      <c r="BU191" s="395">
        <f t="shared" si="214"/>
        <v>164</v>
      </c>
      <c r="BV191" s="396">
        <f t="shared" si="215"/>
        <v>0</v>
      </c>
      <c r="BW191" s="395">
        <f t="shared" si="216"/>
        <v>0</v>
      </c>
      <c r="BX191" s="396">
        <f t="shared" si="217"/>
        <v>0</v>
      </c>
      <c r="BY191" s="395">
        <f t="shared" si="218"/>
        <v>0</v>
      </c>
      <c r="BZ191" s="394">
        <f t="shared" si="219"/>
        <v>6156.3542168674703</v>
      </c>
      <c r="CA191" s="395">
        <f t="shared" si="220"/>
        <v>6183.1355932203387</v>
      </c>
      <c r="CB191" s="396">
        <f t="shared" si="221"/>
        <v>4876.99209486166</v>
      </c>
      <c r="CC191" s="395">
        <f t="shared" si="222"/>
        <v>4929.4588235294113</v>
      </c>
      <c r="CD191" s="396">
        <f t="shared" si="223"/>
        <v>4203.9700598802392</v>
      </c>
      <c r="CE191" s="395">
        <f t="shared" si="224"/>
        <v>4307.9023255813954</v>
      </c>
      <c r="CF191" s="396">
        <f t="shared" si="225"/>
        <v>4189.4918032786882</v>
      </c>
      <c r="CG191" s="395">
        <f t="shared" si="226"/>
        <v>4099.2439024390242</v>
      </c>
      <c r="CH191" s="396">
        <f t="shared" si="227"/>
        <v>0</v>
      </c>
      <c r="CI191" s="395">
        <f t="shared" si="228"/>
        <v>0</v>
      </c>
      <c r="CJ191" s="396">
        <f t="shared" si="229"/>
        <v>0</v>
      </c>
      <c r="CK191" s="395">
        <f t="shared" si="230"/>
        <v>0</v>
      </c>
      <c r="CL191" s="394">
        <f t="shared" si="231"/>
        <v>55407.187951807231</v>
      </c>
      <c r="CM191" s="395">
        <f t="shared" si="232"/>
        <v>55648.220338983047</v>
      </c>
      <c r="CN191" s="396">
        <f t="shared" si="233"/>
        <v>43892.928853754944</v>
      </c>
      <c r="CO191" s="395">
        <f t="shared" si="234"/>
        <v>44365.129411764705</v>
      </c>
      <c r="CP191" s="396">
        <f t="shared" si="235"/>
        <v>37835.730538922151</v>
      </c>
      <c r="CQ191" s="395">
        <f t="shared" si="236"/>
        <v>38771.120930232559</v>
      </c>
      <c r="CR191" s="396">
        <f t="shared" si="237"/>
        <v>37705.426229508194</v>
      </c>
      <c r="CS191" s="395">
        <f t="shared" si="238"/>
        <v>36893.195121951219</v>
      </c>
      <c r="CT191" s="396">
        <f t="shared" si="239"/>
        <v>0</v>
      </c>
      <c r="CU191" s="395">
        <f t="shared" si="240"/>
        <v>0</v>
      </c>
      <c r="CV191" s="396">
        <f t="shared" si="241"/>
        <v>0</v>
      </c>
      <c r="CW191" s="395">
        <f t="shared" si="242"/>
        <v>0</v>
      </c>
      <c r="CX191" s="396">
        <f t="shared" si="243"/>
        <v>46021.223378053903</v>
      </c>
      <c r="CY191" s="395">
        <f t="shared" si="244"/>
        <v>46560.876388292978</v>
      </c>
      <c r="CZ191" s="394">
        <f t="shared" si="245"/>
        <v>40</v>
      </c>
      <c r="DA191" s="395">
        <f t="shared" si="246"/>
        <v>40</v>
      </c>
      <c r="DB191" s="396">
        <f t="shared" si="247"/>
        <v>25</v>
      </c>
      <c r="DC191" s="395">
        <f t="shared" si="248"/>
        <v>25</v>
      </c>
      <c r="DD191" s="396">
        <f t="shared" si="249"/>
        <v>16</v>
      </c>
      <c r="DE191" s="395">
        <f t="shared" si="250"/>
        <v>21</v>
      </c>
      <c r="DF191" s="396">
        <f t="shared" si="251"/>
        <v>23</v>
      </c>
      <c r="DG191" s="395">
        <f t="shared" si="252"/>
        <v>15</v>
      </c>
      <c r="DH191" s="396">
        <f t="shared" si="253"/>
        <v>0</v>
      </c>
      <c r="DI191" s="395">
        <f t="shared" si="254"/>
        <v>0</v>
      </c>
      <c r="DJ191" s="396">
        <f t="shared" si="255"/>
        <v>0</v>
      </c>
      <c r="DK191" s="395">
        <f t="shared" si="256"/>
        <v>0</v>
      </c>
      <c r="DL191" s="396">
        <f t="shared" si="257"/>
        <v>104</v>
      </c>
      <c r="DM191" s="395">
        <f t="shared" si="258"/>
        <v>101</v>
      </c>
      <c r="DN191" s="394">
        <f t="shared" si="259"/>
        <v>2216287.5180722894</v>
      </c>
      <c r="DO191" s="395">
        <f t="shared" si="260"/>
        <v>2225928.8135593217</v>
      </c>
      <c r="DP191" s="396">
        <f t="shared" si="261"/>
        <v>1097323.2213438735</v>
      </c>
      <c r="DQ191" s="395">
        <f t="shared" si="262"/>
        <v>1109128.2352941176</v>
      </c>
      <c r="DR191" s="396">
        <f t="shared" si="263"/>
        <v>605371.68862275442</v>
      </c>
      <c r="DS191" s="395">
        <f t="shared" si="264"/>
        <v>814193.53953488369</v>
      </c>
      <c r="DT191" s="396">
        <f t="shared" si="265"/>
        <v>867224.80327868846</v>
      </c>
      <c r="DU191" s="395">
        <f t="shared" si="266"/>
        <v>553397.92682926834</v>
      </c>
      <c r="DV191" s="396">
        <f t="shared" si="267"/>
        <v>0</v>
      </c>
      <c r="DW191" s="395">
        <f t="shared" si="268"/>
        <v>0</v>
      </c>
      <c r="DX191" s="396">
        <f t="shared" si="269"/>
        <v>0</v>
      </c>
      <c r="DY191" s="395">
        <f t="shared" si="270"/>
        <v>0</v>
      </c>
      <c r="DZ191" s="396">
        <f t="shared" si="271"/>
        <v>4786207.2313176058</v>
      </c>
      <c r="EA191" s="395">
        <f t="shared" si="272"/>
        <v>4702648.5152175911</v>
      </c>
    </row>
    <row r="192" spans="1:131">
      <c r="A192" s="408" t="s">
        <v>33</v>
      </c>
      <c r="B192" s="409" t="s">
        <v>605</v>
      </c>
      <c r="C192" s="410"/>
      <c r="D192" s="411">
        <v>157331</v>
      </c>
      <c r="E192" s="412">
        <v>9</v>
      </c>
      <c r="F192" s="393"/>
      <c r="G192" s="402"/>
      <c r="H192" s="393">
        <v>25</v>
      </c>
      <c r="I192" s="402">
        <v>27</v>
      </c>
      <c r="J192" s="393">
        <v>3</v>
      </c>
      <c r="K192" s="402">
        <v>3</v>
      </c>
      <c r="L192" s="393">
        <v>3</v>
      </c>
      <c r="M192" s="402">
        <v>3</v>
      </c>
      <c r="N192" s="393"/>
      <c r="O192" s="402"/>
      <c r="P192" s="393">
        <v>26</v>
      </c>
      <c r="Q192" s="402">
        <v>23</v>
      </c>
      <c r="R192" s="393"/>
      <c r="S192" s="402"/>
      <c r="T192" s="393">
        <v>2</v>
      </c>
      <c r="U192" s="402">
        <v>2</v>
      </c>
      <c r="V192" s="393"/>
      <c r="W192" s="402"/>
      <c r="X192" s="393">
        <v>14</v>
      </c>
      <c r="Y192" s="402">
        <v>17</v>
      </c>
      <c r="Z192" s="393"/>
      <c r="AA192" s="402"/>
      <c r="AB192" s="393"/>
      <c r="AC192" s="402"/>
      <c r="AD192" s="393"/>
      <c r="AE192" s="402"/>
      <c r="AF192" s="393">
        <v>18</v>
      </c>
      <c r="AG192" s="402">
        <v>20</v>
      </c>
      <c r="AH192" s="393"/>
      <c r="AI192" s="402"/>
      <c r="AJ192" s="393"/>
      <c r="AK192" s="402"/>
      <c r="AL192" s="393"/>
      <c r="AM192" s="402"/>
      <c r="AN192" s="393"/>
      <c r="AO192" s="402"/>
      <c r="AP192" s="393"/>
      <c r="AQ192" s="402"/>
      <c r="AR192" s="393"/>
      <c r="AS192" s="402"/>
      <c r="AT192" s="393"/>
      <c r="AU192" s="402"/>
      <c r="AV192" s="393"/>
      <c r="AW192" s="402"/>
      <c r="AX192" s="393"/>
      <c r="AY192" s="402"/>
      <c r="AZ192" s="393"/>
      <c r="BA192" s="403"/>
      <c r="BB192" s="404">
        <v>1973501</v>
      </c>
      <c r="BC192" s="402">
        <v>2022856</v>
      </c>
      <c r="BD192" s="393">
        <v>1404820</v>
      </c>
      <c r="BE192" s="402">
        <v>1282496</v>
      </c>
      <c r="BF192" s="393">
        <v>606294</v>
      </c>
      <c r="BG192" s="402">
        <v>716628</v>
      </c>
      <c r="BH192" s="393">
        <v>711027</v>
      </c>
      <c r="BI192" s="402">
        <v>769361</v>
      </c>
      <c r="BJ192" s="393"/>
      <c r="BK192" s="402"/>
      <c r="BL192" s="393"/>
      <c r="BM192" s="403"/>
      <c r="BN192" s="394">
        <f t="shared" si="207"/>
        <v>319</v>
      </c>
      <c r="BO192" s="395">
        <f t="shared" si="208"/>
        <v>339</v>
      </c>
      <c r="BP192" s="396">
        <f t="shared" si="209"/>
        <v>284</v>
      </c>
      <c r="BQ192" s="395">
        <f t="shared" si="210"/>
        <v>254</v>
      </c>
      <c r="BR192" s="396">
        <f t="shared" si="211"/>
        <v>140</v>
      </c>
      <c r="BS192" s="395">
        <f t="shared" si="212"/>
        <v>170</v>
      </c>
      <c r="BT192" s="396">
        <f t="shared" si="213"/>
        <v>180</v>
      </c>
      <c r="BU192" s="395">
        <f t="shared" si="214"/>
        <v>200</v>
      </c>
      <c r="BV192" s="396">
        <f t="shared" si="215"/>
        <v>0</v>
      </c>
      <c r="BW192" s="395">
        <f t="shared" si="216"/>
        <v>0</v>
      </c>
      <c r="BX192" s="396">
        <f t="shared" si="217"/>
        <v>0</v>
      </c>
      <c r="BY192" s="395">
        <f t="shared" si="218"/>
        <v>0</v>
      </c>
      <c r="BZ192" s="394">
        <f t="shared" si="219"/>
        <v>6186.5235109717869</v>
      </c>
      <c r="CA192" s="395">
        <f t="shared" si="220"/>
        <v>5967.1268436578175</v>
      </c>
      <c r="CB192" s="396">
        <f t="shared" si="221"/>
        <v>4946.5492957746483</v>
      </c>
      <c r="CC192" s="395">
        <f t="shared" si="222"/>
        <v>5049.1968503937005</v>
      </c>
      <c r="CD192" s="396">
        <f t="shared" si="223"/>
        <v>4330.6714285714288</v>
      </c>
      <c r="CE192" s="395">
        <f t="shared" si="224"/>
        <v>4215.4588235294113</v>
      </c>
      <c r="CF192" s="396">
        <f t="shared" si="225"/>
        <v>3950.15</v>
      </c>
      <c r="CG192" s="395">
        <f t="shared" si="226"/>
        <v>3846.8049999999998</v>
      </c>
      <c r="CH192" s="396">
        <f t="shared" si="227"/>
        <v>0</v>
      </c>
      <c r="CI192" s="395">
        <f t="shared" si="228"/>
        <v>0</v>
      </c>
      <c r="CJ192" s="396">
        <f t="shared" si="229"/>
        <v>0</v>
      </c>
      <c r="CK192" s="395">
        <f t="shared" si="230"/>
        <v>0</v>
      </c>
      <c r="CL192" s="394">
        <f t="shared" si="231"/>
        <v>55678.711598746086</v>
      </c>
      <c r="CM192" s="395">
        <f t="shared" si="232"/>
        <v>53704.141592920358</v>
      </c>
      <c r="CN192" s="396">
        <f t="shared" si="233"/>
        <v>44518.943661971833</v>
      </c>
      <c r="CO192" s="395">
        <f t="shared" si="234"/>
        <v>45442.771653543306</v>
      </c>
      <c r="CP192" s="396">
        <f t="shared" si="235"/>
        <v>38976.042857142857</v>
      </c>
      <c r="CQ192" s="395">
        <f t="shared" si="236"/>
        <v>37939.129411764705</v>
      </c>
      <c r="CR192" s="396">
        <f t="shared" si="237"/>
        <v>35551.35</v>
      </c>
      <c r="CS192" s="395">
        <f t="shared" si="238"/>
        <v>34621.244999999995</v>
      </c>
      <c r="CT192" s="396">
        <f t="shared" si="239"/>
        <v>0</v>
      </c>
      <c r="CU192" s="395">
        <f t="shared" si="240"/>
        <v>0</v>
      </c>
      <c r="CV192" s="396">
        <f t="shared" si="241"/>
        <v>0</v>
      </c>
      <c r="CW192" s="395">
        <f t="shared" si="242"/>
        <v>0</v>
      </c>
      <c r="CX192" s="396">
        <f t="shared" si="243"/>
        <v>45694.059143915823</v>
      </c>
      <c r="CY192" s="395">
        <f t="shared" si="244"/>
        <v>44691.537514788994</v>
      </c>
      <c r="CZ192" s="394">
        <f t="shared" si="245"/>
        <v>31</v>
      </c>
      <c r="DA192" s="395">
        <f t="shared" si="246"/>
        <v>33</v>
      </c>
      <c r="DB192" s="396">
        <f t="shared" si="247"/>
        <v>28</v>
      </c>
      <c r="DC192" s="395">
        <f t="shared" si="248"/>
        <v>25</v>
      </c>
      <c r="DD192" s="396">
        <f t="shared" si="249"/>
        <v>14</v>
      </c>
      <c r="DE192" s="395">
        <f t="shared" si="250"/>
        <v>17</v>
      </c>
      <c r="DF192" s="396">
        <f t="shared" si="251"/>
        <v>18</v>
      </c>
      <c r="DG192" s="395">
        <f t="shared" si="252"/>
        <v>20</v>
      </c>
      <c r="DH192" s="396">
        <f t="shared" si="253"/>
        <v>0</v>
      </c>
      <c r="DI192" s="395">
        <f t="shared" si="254"/>
        <v>0</v>
      </c>
      <c r="DJ192" s="396">
        <f t="shared" si="255"/>
        <v>0</v>
      </c>
      <c r="DK192" s="395">
        <f t="shared" si="256"/>
        <v>0</v>
      </c>
      <c r="DL192" s="396">
        <f t="shared" si="257"/>
        <v>91</v>
      </c>
      <c r="DM192" s="395">
        <f t="shared" si="258"/>
        <v>95</v>
      </c>
      <c r="DN192" s="394">
        <f t="shared" si="259"/>
        <v>1726040.0595611287</v>
      </c>
      <c r="DO192" s="395">
        <f t="shared" si="260"/>
        <v>1772236.6725663717</v>
      </c>
      <c r="DP192" s="396">
        <f t="shared" si="261"/>
        <v>1246530.4225352113</v>
      </c>
      <c r="DQ192" s="395">
        <f t="shared" si="262"/>
        <v>1136069.2913385828</v>
      </c>
      <c r="DR192" s="396">
        <f t="shared" si="263"/>
        <v>545664.6</v>
      </c>
      <c r="DS192" s="395">
        <f t="shared" si="264"/>
        <v>644965.19999999995</v>
      </c>
      <c r="DT192" s="396">
        <f t="shared" si="265"/>
        <v>639924.29999999993</v>
      </c>
      <c r="DU192" s="395">
        <f t="shared" si="266"/>
        <v>692424.89999999991</v>
      </c>
      <c r="DV192" s="396">
        <f t="shared" si="267"/>
        <v>0</v>
      </c>
      <c r="DW192" s="395">
        <f t="shared" si="268"/>
        <v>0</v>
      </c>
      <c r="DX192" s="396">
        <f t="shared" si="269"/>
        <v>0</v>
      </c>
      <c r="DY192" s="395">
        <f t="shared" si="270"/>
        <v>0</v>
      </c>
      <c r="DZ192" s="396">
        <f t="shared" si="271"/>
        <v>4158159.3820963399</v>
      </c>
      <c r="EA192" s="395">
        <f t="shared" si="272"/>
        <v>4245696.0639049541</v>
      </c>
    </row>
    <row r="193" spans="1:131">
      <c r="A193" s="455" t="s">
        <v>33</v>
      </c>
      <c r="B193" s="456" t="s">
        <v>606</v>
      </c>
      <c r="C193" s="460"/>
      <c r="D193" s="411">
        <v>247940</v>
      </c>
      <c r="E193" s="407">
        <v>9</v>
      </c>
      <c r="F193" s="393"/>
      <c r="G193" s="402"/>
      <c r="H193" s="393">
        <v>17</v>
      </c>
      <c r="I193" s="402">
        <v>21</v>
      </c>
      <c r="J193" s="393"/>
      <c r="K193" s="402">
        <v>1</v>
      </c>
      <c r="L193" s="393">
        <v>1</v>
      </c>
      <c r="M193" s="402"/>
      <c r="N193" s="393"/>
      <c r="O193" s="402"/>
      <c r="P193" s="393">
        <v>38</v>
      </c>
      <c r="Q193" s="402">
        <v>29</v>
      </c>
      <c r="R193" s="393">
        <v>1</v>
      </c>
      <c r="S193" s="402">
        <v>1</v>
      </c>
      <c r="T193" s="393">
        <v>5</v>
      </c>
      <c r="U193" s="402">
        <v>5</v>
      </c>
      <c r="V193" s="393"/>
      <c r="W193" s="402"/>
      <c r="X193" s="393">
        <v>12</v>
      </c>
      <c r="Y193" s="402">
        <v>17</v>
      </c>
      <c r="Z193" s="393"/>
      <c r="AA193" s="402"/>
      <c r="AB193" s="393">
        <v>2</v>
      </c>
      <c r="AC193" s="402">
        <v>1</v>
      </c>
      <c r="AD193" s="393"/>
      <c r="AE193" s="402"/>
      <c r="AF193" s="393">
        <v>18</v>
      </c>
      <c r="AG193" s="402">
        <v>13</v>
      </c>
      <c r="AH193" s="393"/>
      <c r="AI193" s="402"/>
      <c r="AJ193" s="393">
        <v>1</v>
      </c>
      <c r="AK193" s="402">
        <v>2</v>
      </c>
      <c r="AL193" s="393"/>
      <c r="AM193" s="402"/>
      <c r="AN193" s="393"/>
      <c r="AO193" s="402"/>
      <c r="AP193" s="393"/>
      <c r="AQ193" s="402"/>
      <c r="AR193" s="393"/>
      <c r="AS193" s="402"/>
      <c r="AT193" s="393"/>
      <c r="AU193" s="402"/>
      <c r="AV193" s="393"/>
      <c r="AW193" s="402"/>
      <c r="AX193" s="393"/>
      <c r="AY193" s="402"/>
      <c r="AZ193" s="393"/>
      <c r="BA193" s="403"/>
      <c r="BB193" s="404">
        <v>1111263</v>
      </c>
      <c r="BC193" s="402">
        <v>1333199</v>
      </c>
      <c r="BD193" s="393">
        <v>2245598</v>
      </c>
      <c r="BE193" s="402">
        <v>1805760</v>
      </c>
      <c r="BF193" s="393">
        <v>598124</v>
      </c>
      <c r="BG193" s="402">
        <v>757989</v>
      </c>
      <c r="BH193" s="393">
        <v>732896</v>
      </c>
      <c r="BI193" s="402">
        <v>586733</v>
      </c>
      <c r="BJ193" s="393"/>
      <c r="BK193" s="402"/>
      <c r="BL193" s="393"/>
      <c r="BM193" s="403"/>
      <c r="BN193" s="394">
        <f t="shared" si="207"/>
        <v>182</v>
      </c>
      <c r="BO193" s="395">
        <f t="shared" si="208"/>
        <v>221</v>
      </c>
      <c r="BP193" s="396">
        <f t="shared" si="209"/>
        <v>451</v>
      </c>
      <c r="BQ193" s="395">
        <f t="shared" si="210"/>
        <v>361</v>
      </c>
      <c r="BR193" s="396">
        <f t="shared" si="211"/>
        <v>144</v>
      </c>
      <c r="BS193" s="395">
        <f t="shared" si="212"/>
        <v>182</v>
      </c>
      <c r="BT193" s="396">
        <f t="shared" si="213"/>
        <v>192</v>
      </c>
      <c r="BU193" s="395">
        <f t="shared" si="214"/>
        <v>154</v>
      </c>
      <c r="BV193" s="396">
        <f t="shared" si="215"/>
        <v>0</v>
      </c>
      <c r="BW193" s="395">
        <f t="shared" si="216"/>
        <v>0</v>
      </c>
      <c r="BX193" s="396">
        <f t="shared" si="217"/>
        <v>0</v>
      </c>
      <c r="BY193" s="395">
        <f t="shared" si="218"/>
        <v>0</v>
      </c>
      <c r="BZ193" s="394">
        <f t="shared" si="219"/>
        <v>6105.8406593406589</v>
      </c>
      <c r="CA193" s="395">
        <f t="shared" si="220"/>
        <v>6032.5746606334842</v>
      </c>
      <c r="CB193" s="396">
        <f t="shared" si="221"/>
        <v>4979.1529933481152</v>
      </c>
      <c r="CC193" s="395">
        <f t="shared" si="222"/>
        <v>5002.105263157895</v>
      </c>
      <c r="CD193" s="396">
        <f t="shared" si="223"/>
        <v>4153.6388888888887</v>
      </c>
      <c r="CE193" s="395">
        <f t="shared" si="224"/>
        <v>4164.7747252747249</v>
      </c>
      <c r="CF193" s="396">
        <f t="shared" si="225"/>
        <v>3817.1666666666665</v>
      </c>
      <c r="CG193" s="395">
        <f t="shared" si="226"/>
        <v>3809.9545454545455</v>
      </c>
      <c r="CH193" s="396">
        <f t="shared" si="227"/>
        <v>0</v>
      </c>
      <c r="CI193" s="395">
        <f t="shared" si="228"/>
        <v>0</v>
      </c>
      <c r="CJ193" s="396">
        <f t="shared" si="229"/>
        <v>0</v>
      </c>
      <c r="CK193" s="395">
        <f t="shared" si="230"/>
        <v>0</v>
      </c>
      <c r="CL193" s="394">
        <f t="shared" si="231"/>
        <v>54952.565934065933</v>
      </c>
      <c r="CM193" s="395">
        <f t="shared" si="232"/>
        <v>54293.171945701361</v>
      </c>
      <c r="CN193" s="396">
        <f t="shared" si="233"/>
        <v>44812.376940133036</v>
      </c>
      <c r="CO193" s="395">
        <f t="shared" si="234"/>
        <v>45018.947368421053</v>
      </c>
      <c r="CP193" s="396">
        <f t="shared" si="235"/>
        <v>37382.75</v>
      </c>
      <c r="CQ193" s="395">
        <f t="shared" si="236"/>
        <v>37482.972527472521</v>
      </c>
      <c r="CR193" s="396">
        <f t="shared" si="237"/>
        <v>34354.5</v>
      </c>
      <c r="CS193" s="395">
        <f t="shared" si="238"/>
        <v>34289.590909090912</v>
      </c>
      <c r="CT193" s="396">
        <f t="shared" si="239"/>
        <v>0</v>
      </c>
      <c r="CU193" s="395">
        <f t="shared" si="240"/>
        <v>0</v>
      </c>
      <c r="CV193" s="396">
        <f t="shared" si="241"/>
        <v>0</v>
      </c>
      <c r="CW193" s="395">
        <f t="shared" si="242"/>
        <v>0</v>
      </c>
      <c r="CX193" s="396">
        <f t="shared" si="243"/>
        <v>43547.208128200422</v>
      </c>
      <c r="CY193" s="395">
        <f t="shared" si="244"/>
        <v>43990.558998122622</v>
      </c>
      <c r="CZ193" s="394">
        <f t="shared" si="245"/>
        <v>18</v>
      </c>
      <c r="DA193" s="395">
        <f t="shared" si="246"/>
        <v>22</v>
      </c>
      <c r="DB193" s="396">
        <f t="shared" si="247"/>
        <v>44</v>
      </c>
      <c r="DC193" s="395">
        <f t="shared" si="248"/>
        <v>35</v>
      </c>
      <c r="DD193" s="396">
        <f t="shared" si="249"/>
        <v>14</v>
      </c>
      <c r="DE193" s="395">
        <f t="shared" si="250"/>
        <v>18</v>
      </c>
      <c r="DF193" s="396">
        <f t="shared" si="251"/>
        <v>19</v>
      </c>
      <c r="DG193" s="395">
        <f t="shared" si="252"/>
        <v>15</v>
      </c>
      <c r="DH193" s="396">
        <f t="shared" si="253"/>
        <v>0</v>
      </c>
      <c r="DI193" s="395">
        <f t="shared" si="254"/>
        <v>0</v>
      </c>
      <c r="DJ193" s="396">
        <f t="shared" si="255"/>
        <v>0</v>
      </c>
      <c r="DK193" s="395">
        <f t="shared" si="256"/>
        <v>0</v>
      </c>
      <c r="DL193" s="396">
        <f t="shared" si="257"/>
        <v>95</v>
      </c>
      <c r="DM193" s="395">
        <f t="shared" si="258"/>
        <v>90</v>
      </c>
      <c r="DN193" s="394">
        <f t="shared" si="259"/>
        <v>989146.18681318685</v>
      </c>
      <c r="DO193" s="395">
        <f t="shared" si="260"/>
        <v>1194449.78280543</v>
      </c>
      <c r="DP193" s="396">
        <f t="shared" si="261"/>
        <v>1971744.5853658535</v>
      </c>
      <c r="DQ193" s="395">
        <f t="shared" si="262"/>
        <v>1575663.1578947369</v>
      </c>
      <c r="DR193" s="396">
        <f t="shared" si="263"/>
        <v>523358.5</v>
      </c>
      <c r="DS193" s="395">
        <f t="shared" si="264"/>
        <v>674693.5054945054</v>
      </c>
      <c r="DT193" s="396">
        <f t="shared" si="265"/>
        <v>652735.5</v>
      </c>
      <c r="DU193" s="395">
        <f t="shared" si="266"/>
        <v>514343.86363636365</v>
      </c>
      <c r="DV193" s="396">
        <f t="shared" si="267"/>
        <v>0</v>
      </c>
      <c r="DW193" s="395">
        <f t="shared" si="268"/>
        <v>0</v>
      </c>
      <c r="DX193" s="396">
        <f t="shared" si="269"/>
        <v>0</v>
      </c>
      <c r="DY193" s="395">
        <f t="shared" si="270"/>
        <v>0</v>
      </c>
      <c r="DZ193" s="396">
        <f t="shared" si="271"/>
        <v>4136984.7721790401</v>
      </c>
      <c r="EA193" s="395">
        <f t="shared" si="272"/>
        <v>3959150.3098310358</v>
      </c>
    </row>
    <row r="194" spans="1:131">
      <c r="A194" s="455" t="s">
        <v>33</v>
      </c>
      <c r="B194" s="456" t="s">
        <v>607</v>
      </c>
      <c r="C194" s="457"/>
      <c r="D194" s="411">
        <v>157711</v>
      </c>
      <c r="E194" s="407">
        <v>9</v>
      </c>
      <c r="F194" s="393"/>
      <c r="G194" s="402"/>
      <c r="H194" s="393">
        <v>45</v>
      </c>
      <c r="I194" s="402">
        <v>46</v>
      </c>
      <c r="J194" s="393">
        <v>2</v>
      </c>
      <c r="K194" s="402">
        <v>1</v>
      </c>
      <c r="L194" s="393">
        <v>7</v>
      </c>
      <c r="M194" s="402">
        <v>7</v>
      </c>
      <c r="N194" s="393"/>
      <c r="O194" s="402"/>
      <c r="P194" s="393">
        <v>40</v>
      </c>
      <c r="Q194" s="402">
        <v>38</v>
      </c>
      <c r="R194" s="393">
        <v>2</v>
      </c>
      <c r="S194" s="402">
        <v>2</v>
      </c>
      <c r="T194" s="393">
        <v>5</v>
      </c>
      <c r="U194" s="402">
        <v>6</v>
      </c>
      <c r="V194" s="393"/>
      <c r="W194" s="402"/>
      <c r="X194" s="393">
        <v>35</v>
      </c>
      <c r="Y194" s="402">
        <v>43</v>
      </c>
      <c r="Z194" s="393">
        <v>2</v>
      </c>
      <c r="AA194" s="402">
        <v>4</v>
      </c>
      <c r="AB194" s="393">
        <v>5</v>
      </c>
      <c r="AC194" s="402">
        <v>2</v>
      </c>
      <c r="AD194" s="393"/>
      <c r="AE194" s="402"/>
      <c r="AF194" s="393">
        <v>21</v>
      </c>
      <c r="AG194" s="402">
        <v>13</v>
      </c>
      <c r="AH194" s="393">
        <v>3</v>
      </c>
      <c r="AI194" s="402"/>
      <c r="AJ194" s="393">
        <v>2</v>
      </c>
      <c r="AK194" s="402">
        <v>4</v>
      </c>
      <c r="AL194" s="393"/>
      <c r="AM194" s="402"/>
      <c r="AN194" s="393"/>
      <c r="AO194" s="402"/>
      <c r="AP194" s="393"/>
      <c r="AQ194" s="402"/>
      <c r="AR194" s="393"/>
      <c r="AS194" s="402"/>
      <c r="AT194" s="393"/>
      <c r="AU194" s="402"/>
      <c r="AV194" s="393"/>
      <c r="AW194" s="402"/>
      <c r="AX194" s="393"/>
      <c r="AY194" s="402"/>
      <c r="AZ194" s="393"/>
      <c r="BA194" s="403"/>
      <c r="BB194" s="404">
        <v>3384913</v>
      </c>
      <c r="BC194" s="402">
        <v>3459089</v>
      </c>
      <c r="BD194" s="393">
        <v>2437294</v>
      </c>
      <c r="BE194" s="402">
        <v>2426075</v>
      </c>
      <c r="BF194" s="393">
        <v>1782229</v>
      </c>
      <c r="BG194" s="402">
        <v>2048484</v>
      </c>
      <c r="BH194" s="393">
        <v>999508</v>
      </c>
      <c r="BI194" s="402">
        <v>655428</v>
      </c>
      <c r="BJ194" s="393"/>
      <c r="BK194" s="402"/>
      <c r="BL194" s="393"/>
      <c r="BM194" s="403"/>
      <c r="BN194" s="394">
        <f t="shared" si="207"/>
        <v>556</v>
      </c>
      <c r="BO194" s="395">
        <f t="shared" si="208"/>
        <v>555</v>
      </c>
      <c r="BP194" s="396">
        <f t="shared" si="209"/>
        <v>482</v>
      </c>
      <c r="BQ194" s="395">
        <f t="shared" si="210"/>
        <v>474</v>
      </c>
      <c r="BR194" s="396">
        <f t="shared" si="211"/>
        <v>432</v>
      </c>
      <c r="BS194" s="395">
        <f t="shared" si="212"/>
        <v>498</v>
      </c>
      <c r="BT194" s="396">
        <f t="shared" si="213"/>
        <v>267</v>
      </c>
      <c r="BU194" s="395">
        <f t="shared" si="214"/>
        <v>178</v>
      </c>
      <c r="BV194" s="396">
        <f t="shared" si="215"/>
        <v>0</v>
      </c>
      <c r="BW194" s="395">
        <f t="shared" si="216"/>
        <v>0</v>
      </c>
      <c r="BX194" s="396">
        <f t="shared" si="217"/>
        <v>0</v>
      </c>
      <c r="BY194" s="395">
        <f t="shared" si="218"/>
        <v>0</v>
      </c>
      <c r="BZ194" s="394">
        <f t="shared" si="219"/>
        <v>6087.973021582734</v>
      </c>
      <c r="CA194" s="395">
        <f t="shared" si="220"/>
        <v>6232.5927927927924</v>
      </c>
      <c r="CB194" s="396">
        <f t="shared" si="221"/>
        <v>5056.6265560165975</v>
      </c>
      <c r="CC194" s="395">
        <f t="shared" si="222"/>
        <v>5118.3016877637128</v>
      </c>
      <c r="CD194" s="396">
        <f t="shared" si="223"/>
        <v>4125.5300925925922</v>
      </c>
      <c r="CE194" s="395">
        <f t="shared" si="224"/>
        <v>4113.4216867469877</v>
      </c>
      <c r="CF194" s="396">
        <f t="shared" si="225"/>
        <v>3743.4756554307114</v>
      </c>
      <c r="CG194" s="395">
        <f t="shared" si="226"/>
        <v>3682.1797752808989</v>
      </c>
      <c r="CH194" s="396">
        <f t="shared" si="227"/>
        <v>0</v>
      </c>
      <c r="CI194" s="395">
        <f t="shared" si="228"/>
        <v>0</v>
      </c>
      <c r="CJ194" s="396">
        <f t="shared" si="229"/>
        <v>0</v>
      </c>
      <c r="CK194" s="395">
        <f t="shared" si="230"/>
        <v>0</v>
      </c>
      <c r="CL194" s="394">
        <f t="shared" si="231"/>
        <v>54791.757194244608</v>
      </c>
      <c r="CM194" s="395">
        <f t="shared" si="232"/>
        <v>56093.33513513513</v>
      </c>
      <c r="CN194" s="396">
        <f t="shared" si="233"/>
        <v>45509.63900414938</v>
      </c>
      <c r="CO194" s="395">
        <f t="shared" si="234"/>
        <v>46064.715189873416</v>
      </c>
      <c r="CP194" s="396">
        <f t="shared" si="235"/>
        <v>37129.770833333328</v>
      </c>
      <c r="CQ194" s="395">
        <f t="shared" si="236"/>
        <v>37020.795180722889</v>
      </c>
      <c r="CR194" s="396">
        <f t="shared" si="237"/>
        <v>33691.280898876401</v>
      </c>
      <c r="CS194" s="395">
        <f t="shared" si="238"/>
        <v>33139.617977528091</v>
      </c>
      <c r="CT194" s="396">
        <f t="shared" si="239"/>
        <v>0</v>
      </c>
      <c r="CU194" s="395">
        <f t="shared" si="240"/>
        <v>0</v>
      </c>
      <c r="CV194" s="396">
        <f t="shared" si="241"/>
        <v>0</v>
      </c>
      <c r="CW194" s="395">
        <f t="shared" si="242"/>
        <v>0</v>
      </c>
      <c r="CX194" s="396">
        <f t="shared" si="243"/>
        <v>44574.743195591815</v>
      </c>
      <c r="CY194" s="395">
        <f t="shared" si="244"/>
        <v>45333.791960872732</v>
      </c>
      <c r="CZ194" s="394">
        <f t="shared" si="245"/>
        <v>54</v>
      </c>
      <c r="DA194" s="395">
        <f t="shared" si="246"/>
        <v>54</v>
      </c>
      <c r="DB194" s="396">
        <f t="shared" si="247"/>
        <v>47</v>
      </c>
      <c r="DC194" s="395">
        <f t="shared" si="248"/>
        <v>46</v>
      </c>
      <c r="DD194" s="396">
        <f t="shared" si="249"/>
        <v>42</v>
      </c>
      <c r="DE194" s="395">
        <f t="shared" si="250"/>
        <v>49</v>
      </c>
      <c r="DF194" s="396">
        <f t="shared" si="251"/>
        <v>26</v>
      </c>
      <c r="DG194" s="395">
        <f t="shared" si="252"/>
        <v>17</v>
      </c>
      <c r="DH194" s="396">
        <f t="shared" si="253"/>
        <v>0</v>
      </c>
      <c r="DI194" s="395">
        <f t="shared" si="254"/>
        <v>0</v>
      </c>
      <c r="DJ194" s="396">
        <f t="shared" si="255"/>
        <v>0</v>
      </c>
      <c r="DK194" s="395">
        <f t="shared" si="256"/>
        <v>0</v>
      </c>
      <c r="DL194" s="396">
        <f t="shared" si="257"/>
        <v>169</v>
      </c>
      <c r="DM194" s="395">
        <f t="shared" si="258"/>
        <v>166</v>
      </c>
      <c r="DN194" s="394">
        <f t="shared" si="259"/>
        <v>2958754.8884892086</v>
      </c>
      <c r="DO194" s="395">
        <f t="shared" si="260"/>
        <v>3029040.0972972969</v>
      </c>
      <c r="DP194" s="396">
        <f t="shared" si="261"/>
        <v>2138953.0331950206</v>
      </c>
      <c r="DQ194" s="395">
        <f t="shared" si="262"/>
        <v>2118976.898734177</v>
      </c>
      <c r="DR194" s="396">
        <f t="shared" si="263"/>
        <v>1559450.3749999998</v>
      </c>
      <c r="DS194" s="395">
        <f t="shared" si="264"/>
        <v>1814018.9638554216</v>
      </c>
      <c r="DT194" s="396">
        <f t="shared" si="265"/>
        <v>875973.30337078637</v>
      </c>
      <c r="DU194" s="395">
        <f t="shared" si="266"/>
        <v>563373.50561797759</v>
      </c>
      <c r="DV194" s="396">
        <f t="shared" si="267"/>
        <v>0</v>
      </c>
      <c r="DW194" s="395">
        <f t="shared" si="268"/>
        <v>0</v>
      </c>
      <c r="DX194" s="396">
        <f t="shared" si="269"/>
        <v>0</v>
      </c>
      <c r="DY194" s="395">
        <f t="shared" si="270"/>
        <v>0</v>
      </c>
      <c r="DZ194" s="396">
        <f t="shared" si="271"/>
        <v>7533131.6000550166</v>
      </c>
      <c r="EA194" s="395">
        <f t="shared" si="272"/>
        <v>7525409.4655048735</v>
      </c>
    </row>
    <row r="195" spans="1:131">
      <c r="A195" s="455" t="s">
        <v>33</v>
      </c>
      <c r="B195" s="459" t="s">
        <v>608</v>
      </c>
      <c r="C195" s="457"/>
      <c r="D195" s="411">
        <v>157739</v>
      </c>
      <c r="E195" s="407">
        <v>9</v>
      </c>
      <c r="F195" s="393"/>
      <c r="G195" s="402"/>
      <c r="H195" s="393">
        <v>32</v>
      </c>
      <c r="I195" s="402">
        <v>32</v>
      </c>
      <c r="J195" s="393"/>
      <c r="K195" s="402"/>
      <c r="L195" s="393">
        <v>9</v>
      </c>
      <c r="M195" s="402">
        <v>10</v>
      </c>
      <c r="N195" s="393"/>
      <c r="O195" s="402"/>
      <c r="P195" s="393">
        <v>18</v>
      </c>
      <c r="Q195" s="402">
        <v>18</v>
      </c>
      <c r="R195" s="393">
        <v>2</v>
      </c>
      <c r="S195" s="402">
        <v>1</v>
      </c>
      <c r="T195" s="393">
        <v>3</v>
      </c>
      <c r="U195" s="402">
        <v>3</v>
      </c>
      <c r="V195" s="393"/>
      <c r="W195" s="402"/>
      <c r="X195" s="393">
        <v>11</v>
      </c>
      <c r="Y195" s="402">
        <v>16</v>
      </c>
      <c r="Z195" s="393"/>
      <c r="AA195" s="402">
        <v>1</v>
      </c>
      <c r="AB195" s="393"/>
      <c r="AC195" s="402"/>
      <c r="AD195" s="393"/>
      <c r="AE195" s="402"/>
      <c r="AF195" s="393">
        <v>15</v>
      </c>
      <c r="AG195" s="402">
        <v>12</v>
      </c>
      <c r="AH195" s="393"/>
      <c r="AI195" s="402"/>
      <c r="AJ195" s="393">
        <v>1</v>
      </c>
      <c r="AK195" s="402"/>
      <c r="AL195" s="393"/>
      <c r="AM195" s="402"/>
      <c r="AN195" s="393"/>
      <c r="AO195" s="402"/>
      <c r="AP195" s="393"/>
      <c r="AQ195" s="402"/>
      <c r="AR195" s="393"/>
      <c r="AS195" s="402"/>
      <c r="AT195" s="393"/>
      <c r="AU195" s="402"/>
      <c r="AV195" s="393"/>
      <c r="AW195" s="402"/>
      <c r="AX195" s="393"/>
      <c r="AY195" s="402"/>
      <c r="AZ195" s="393"/>
      <c r="BA195" s="403"/>
      <c r="BB195" s="404">
        <v>2626165</v>
      </c>
      <c r="BC195" s="402">
        <v>2712189</v>
      </c>
      <c r="BD195" s="393">
        <v>1164989</v>
      </c>
      <c r="BE195" s="402">
        <v>1120433</v>
      </c>
      <c r="BF195" s="393">
        <v>458905</v>
      </c>
      <c r="BG195" s="402">
        <v>700200</v>
      </c>
      <c r="BH195" s="393">
        <v>620324</v>
      </c>
      <c r="BI195" s="402">
        <v>471747</v>
      </c>
      <c r="BJ195" s="393"/>
      <c r="BK195" s="402"/>
      <c r="BL195" s="393"/>
      <c r="BM195" s="403"/>
      <c r="BN195" s="394">
        <f t="shared" si="207"/>
        <v>428</v>
      </c>
      <c r="BO195" s="395">
        <f t="shared" si="208"/>
        <v>440</v>
      </c>
      <c r="BP195" s="396">
        <f t="shared" si="209"/>
        <v>238</v>
      </c>
      <c r="BQ195" s="395">
        <f t="shared" si="210"/>
        <v>227</v>
      </c>
      <c r="BR195" s="396">
        <f t="shared" si="211"/>
        <v>110</v>
      </c>
      <c r="BS195" s="395">
        <f t="shared" si="212"/>
        <v>171</v>
      </c>
      <c r="BT195" s="396">
        <f t="shared" si="213"/>
        <v>162</v>
      </c>
      <c r="BU195" s="395">
        <f t="shared" si="214"/>
        <v>120</v>
      </c>
      <c r="BV195" s="396">
        <f t="shared" si="215"/>
        <v>0</v>
      </c>
      <c r="BW195" s="395">
        <f t="shared" si="216"/>
        <v>0</v>
      </c>
      <c r="BX195" s="396">
        <f t="shared" si="217"/>
        <v>0</v>
      </c>
      <c r="BY195" s="395">
        <f t="shared" si="218"/>
        <v>0</v>
      </c>
      <c r="BZ195" s="394">
        <f t="shared" si="219"/>
        <v>6135.8995327102803</v>
      </c>
      <c r="CA195" s="395">
        <f t="shared" si="220"/>
        <v>6164.0659090909094</v>
      </c>
      <c r="CB195" s="396">
        <f t="shared" si="221"/>
        <v>4894.911764705882</v>
      </c>
      <c r="CC195" s="395">
        <f t="shared" si="222"/>
        <v>4935.828193832599</v>
      </c>
      <c r="CD195" s="396">
        <f t="shared" si="223"/>
        <v>4171.863636363636</v>
      </c>
      <c r="CE195" s="395">
        <f t="shared" si="224"/>
        <v>4094.7368421052633</v>
      </c>
      <c r="CF195" s="396">
        <f t="shared" si="225"/>
        <v>3829.1604938271603</v>
      </c>
      <c r="CG195" s="395">
        <f t="shared" si="226"/>
        <v>3931.2249999999999</v>
      </c>
      <c r="CH195" s="396">
        <f t="shared" si="227"/>
        <v>0</v>
      </c>
      <c r="CI195" s="395">
        <f t="shared" si="228"/>
        <v>0</v>
      </c>
      <c r="CJ195" s="396">
        <f t="shared" si="229"/>
        <v>0</v>
      </c>
      <c r="CK195" s="395">
        <f t="shared" si="230"/>
        <v>0</v>
      </c>
      <c r="CL195" s="394">
        <f t="shared" si="231"/>
        <v>55223.095794392524</v>
      </c>
      <c r="CM195" s="395">
        <f t="shared" si="232"/>
        <v>55476.593181818185</v>
      </c>
      <c r="CN195" s="396">
        <f t="shared" si="233"/>
        <v>44054.205882352937</v>
      </c>
      <c r="CO195" s="395">
        <f t="shared" si="234"/>
        <v>44422.453744493389</v>
      </c>
      <c r="CP195" s="396">
        <f t="shared" si="235"/>
        <v>37546.772727272721</v>
      </c>
      <c r="CQ195" s="395">
        <f t="shared" si="236"/>
        <v>36852.631578947374</v>
      </c>
      <c r="CR195" s="396">
        <f t="shared" si="237"/>
        <v>34462.444444444445</v>
      </c>
      <c r="CS195" s="395">
        <f t="shared" si="238"/>
        <v>35381.025000000001</v>
      </c>
      <c r="CT195" s="396">
        <f t="shared" si="239"/>
        <v>0</v>
      </c>
      <c r="CU195" s="395">
        <f t="shared" si="240"/>
        <v>0</v>
      </c>
      <c r="CV195" s="396">
        <f t="shared" si="241"/>
        <v>0</v>
      </c>
      <c r="CW195" s="395">
        <f t="shared" si="242"/>
        <v>0</v>
      </c>
      <c r="CX195" s="396">
        <f t="shared" si="243"/>
        <v>46613.266746981564</v>
      </c>
      <c r="CY195" s="395">
        <f t="shared" si="244"/>
        <v>46864.27884792821</v>
      </c>
      <c r="CZ195" s="394">
        <f t="shared" si="245"/>
        <v>41</v>
      </c>
      <c r="DA195" s="395">
        <f t="shared" si="246"/>
        <v>42</v>
      </c>
      <c r="DB195" s="396">
        <f t="shared" si="247"/>
        <v>23</v>
      </c>
      <c r="DC195" s="395">
        <f t="shared" si="248"/>
        <v>22</v>
      </c>
      <c r="DD195" s="396">
        <f t="shared" si="249"/>
        <v>11</v>
      </c>
      <c r="DE195" s="395">
        <f t="shared" si="250"/>
        <v>17</v>
      </c>
      <c r="DF195" s="396">
        <f t="shared" si="251"/>
        <v>16</v>
      </c>
      <c r="DG195" s="395">
        <f t="shared" si="252"/>
        <v>12</v>
      </c>
      <c r="DH195" s="396">
        <f t="shared" si="253"/>
        <v>0</v>
      </c>
      <c r="DI195" s="395">
        <f t="shared" si="254"/>
        <v>0</v>
      </c>
      <c r="DJ195" s="396">
        <f t="shared" si="255"/>
        <v>0</v>
      </c>
      <c r="DK195" s="395">
        <f t="shared" si="256"/>
        <v>0</v>
      </c>
      <c r="DL195" s="396">
        <f t="shared" si="257"/>
        <v>91</v>
      </c>
      <c r="DM195" s="395">
        <f t="shared" si="258"/>
        <v>93</v>
      </c>
      <c r="DN195" s="394">
        <f t="shared" si="259"/>
        <v>2264146.9275700934</v>
      </c>
      <c r="DO195" s="395">
        <f t="shared" si="260"/>
        <v>2330016.9136363636</v>
      </c>
      <c r="DP195" s="396">
        <f t="shared" si="261"/>
        <v>1013246.7352941176</v>
      </c>
      <c r="DQ195" s="395">
        <f t="shared" si="262"/>
        <v>977293.98237885453</v>
      </c>
      <c r="DR195" s="396">
        <f t="shared" si="263"/>
        <v>413014.49999999994</v>
      </c>
      <c r="DS195" s="395">
        <f t="shared" si="264"/>
        <v>626494.7368421054</v>
      </c>
      <c r="DT195" s="396">
        <f t="shared" si="265"/>
        <v>551399.11111111112</v>
      </c>
      <c r="DU195" s="395">
        <f t="shared" si="266"/>
        <v>424572.30000000005</v>
      </c>
      <c r="DV195" s="396">
        <f t="shared" si="267"/>
        <v>0</v>
      </c>
      <c r="DW195" s="395">
        <f t="shared" si="268"/>
        <v>0</v>
      </c>
      <c r="DX195" s="396">
        <f t="shared" si="269"/>
        <v>0</v>
      </c>
      <c r="DY195" s="395">
        <f t="shared" si="270"/>
        <v>0</v>
      </c>
      <c r="DZ195" s="396">
        <f t="shared" si="271"/>
        <v>4241807.273975322</v>
      </c>
      <c r="EA195" s="395">
        <f t="shared" si="272"/>
        <v>4358377.9328573234</v>
      </c>
    </row>
    <row r="196" spans="1:131">
      <c r="A196" s="455" t="s">
        <v>33</v>
      </c>
      <c r="B196" s="456" t="s">
        <v>609</v>
      </c>
      <c r="C196" s="460"/>
      <c r="D196" s="411">
        <v>157483</v>
      </c>
      <c r="E196" s="407">
        <v>9</v>
      </c>
      <c r="F196" s="393"/>
      <c r="G196" s="402"/>
      <c r="H196" s="393">
        <v>35</v>
      </c>
      <c r="I196" s="402">
        <v>36</v>
      </c>
      <c r="J196" s="393">
        <v>5</v>
      </c>
      <c r="K196" s="402">
        <v>5</v>
      </c>
      <c r="L196" s="393">
        <v>8</v>
      </c>
      <c r="M196" s="402">
        <v>8</v>
      </c>
      <c r="N196" s="393"/>
      <c r="O196" s="402"/>
      <c r="P196" s="393">
        <v>28</v>
      </c>
      <c r="Q196" s="402">
        <v>28</v>
      </c>
      <c r="R196" s="393">
        <v>1</v>
      </c>
      <c r="S196" s="402">
        <v>1</v>
      </c>
      <c r="T196" s="393">
        <v>7</v>
      </c>
      <c r="U196" s="402">
        <v>6</v>
      </c>
      <c r="V196" s="393"/>
      <c r="W196" s="402"/>
      <c r="X196" s="393">
        <v>14</v>
      </c>
      <c r="Y196" s="402">
        <v>15</v>
      </c>
      <c r="Z196" s="393"/>
      <c r="AA196" s="402"/>
      <c r="AB196" s="393">
        <v>14</v>
      </c>
      <c r="AC196" s="402">
        <v>16</v>
      </c>
      <c r="AD196" s="393"/>
      <c r="AE196" s="402"/>
      <c r="AF196" s="393">
        <v>10</v>
      </c>
      <c r="AG196" s="402">
        <v>6</v>
      </c>
      <c r="AH196" s="393"/>
      <c r="AI196" s="402"/>
      <c r="AJ196" s="393">
        <v>17</v>
      </c>
      <c r="AK196" s="402">
        <v>18</v>
      </c>
      <c r="AL196" s="393"/>
      <c r="AM196" s="402"/>
      <c r="AN196" s="393"/>
      <c r="AO196" s="402"/>
      <c r="AP196" s="393"/>
      <c r="AQ196" s="402"/>
      <c r="AR196" s="393"/>
      <c r="AS196" s="402"/>
      <c r="AT196" s="393"/>
      <c r="AU196" s="402"/>
      <c r="AV196" s="393"/>
      <c r="AW196" s="402"/>
      <c r="AX196" s="393"/>
      <c r="AY196" s="402"/>
      <c r="AZ196" s="393"/>
      <c r="BA196" s="403"/>
      <c r="BB196" s="404">
        <v>3056500</v>
      </c>
      <c r="BC196" s="402">
        <v>3083368</v>
      </c>
      <c r="BD196" s="393">
        <v>1829007</v>
      </c>
      <c r="BE196" s="402">
        <v>1777216</v>
      </c>
      <c r="BF196" s="393">
        <v>1354863</v>
      </c>
      <c r="BG196" s="402">
        <v>1507295</v>
      </c>
      <c r="BH196" s="393">
        <v>1211240</v>
      </c>
      <c r="BI196" s="402">
        <v>1158031</v>
      </c>
      <c r="BJ196" s="393"/>
      <c r="BK196" s="402"/>
      <c r="BL196" s="393"/>
      <c r="BM196" s="403"/>
      <c r="BN196" s="394">
        <f t="shared" si="207"/>
        <v>501</v>
      </c>
      <c r="BO196" s="395">
        <f t="shared" si="208"/>
        <v>511</v>
      </c>
      <c r="BP196" s="396">
        <f t="shared" si="209"/>
        <v>375</v>
      </c>
      <c r="BQ196" s="395">
        <f t="shared" si="210"/>
        <v>363</v>
      </c>
      <c r="BR196" s="396">
        <f t="shared" si="211"/>
        <v>308</v>
      </c>
      <c r="BS196" s="395">
        <f t="shared" si="212"/>
        <v>342</v>
      </c>
      <c r="BT196" s="396">
        <f t="shared" si="213"/>
        <v>304</v>
      </c>
      <c r="BU196" s="395">
        <f t="shared" si="214"/>
        <v>276</v>
      </c>
      <c r="BV196" s="396">
        <f t="shared" si="215"/>
        <v>0</v>
      </c>
      <c r="BW196" s="395">
        <f t="shared" si="216"/>
        <v>0</v>
      </c>
      <c r="BX196" s="396">
        <f t="shared" si="217"/>
        <v>0</v>
      </c>
      <c r="BY196" s="395">
        <f t="shared" si="218"/>
        <v>0</v>
      </c>
      <c r="BZ196" s="394">
        <f t="shared" si="219"/>
        <v>6100.798403193613</v>
      </c>
      <c r="CA196" s="395">
        <f t="shared" si="220"/>
        <v>6033.9882583170256</v>
      </c>
      <c r="CB196" s="396">
        <f t="shared" si="221"/>
        <v>4877.3519999999999</v>
      </c>
      <c r="CC196" s="395">
        <f t="shared" si="222"/>
        <v>4895.9118457300274</v>
      </c>
      <c r="CD196" s="396">
        <f t="shared" si="223"/>
        <v>4398.9058441558445</v>
      </c>
      <c r="CE196" s="395">
        <f t="shared" si="224"/>
        <v>4407.2953216374272</v>
      </c>
      <c r="CF196" s="396">
        <f t="shared" si="225"/>
        <v>3984.3421052631579</v>
      </c>
      <c r="CG196" s="395">
        <f t="shared" si="226"/>
        <v>4195.764492753623</v>
      </c>
      <c r="CH196" s="396">
        <f t="shared" si="227"/>
        <v>0</v>
      </c>
      <c r="CI196" s="395">
        <f t="shared" si="228"/>
        <v>0</v>
      </c>
      <c r="CJ196" s="396">
        <f t="shared" si="229"/>
        <v>0</v>
      </c>
      <c r="CK196" s="395">
        <f t="shared" si="230"/>
        <v>0</v>
      </c>
      <c r="CL196" s="394">
        <f t="shared" si="231"/>
        <v>54907.185628742518</v>
      </c>
      <c r="CM196" s="395">
        <f t="shared" si="232"/>
        <v>54305.894324853231</v>
      </c>
      <c r="CN196" s="396">
        <f t="shared" si="233"/>
        <v>43896.167999999998</v>
      </c>
      <c r="CO196" s="395">
        <f t="shared" si="234"/>
        <v>44063.206611570247</v>
      </c>
      <c r="CP196" s="396">
        <f t="shared" si="235"/>
        <v>39590.152597402601</v>
      </c>
      <c r="CQ196" s="395">
        <f t="shared" si="236"/>
        <v>39665.657894736847</v>
      </c>
      <c r="CR196" s="396">
        <f t="shared" si="237"/>
        <v>35859.07894736842</v>
      </c>
      <c r="CS196" s="395">
        <f t="shared" si="238"/>
        <v>37761.880434782608</v>
      </c>
      <c r="CT196" s="396">
        <f t="shared" si="239"/>
        <v>0</v>
      </c>
      <c r="CU196" s="395">
        <f t="shared" si="240"/>
        <v>0</v>
      </c>
      <c r="CV196" s="396">
        <f t="shared" si="241"/>
        <v>0</v>
      </c>
      <c r="CW196" s="395">
        <f t="shared" si="242"/>
        <v>0</v>
      </c>
      <c r="CX196" s="396">
        <f t="shared" si="243"/>
        <v>45269.973830833544</v>
      </c>
      <c r="CY196" s="395">
        <f t="shared" si="244"/>
        <v>45605.191212189864</v>
      </c>
      <c r="CZ196" s="394">
        <f t="shared" si="245"/>
        <v>48</v>
      </c>
      <c r="DA196" s="395">
        <f t="shared" si="246"/>
        <v>49</v>
      </c>
      <c r="DB196" s="396">
        <f t="shared" si="247"/>
        <v>36</v>
      </c>
      <c r="DC196" s="395">
        <f t="shared" si="248"/>
        <v>35</v>
      </c>
      <c r="DD196" s="396">
        <f t="shared" si="249"/>
        <v>28</v>
      </c>
      <c r="DE196" s="395">
        <f t="shared" si="250"/>
        <v>31</v>
      </c>
      <c r="DF196" s="396">
        <f t="shared" si="251"/>
        <v>27</v>
      </c>
      <c r="DG196" s="395">
        <f t="shared" si="252"/>
        <v>24</v>
      </c>
      <c r="DH196" s="396">
        <f t="shared" si="253"/>
        <v>0</v>
      </c>
      <c r="DI196" s="395">
        <f t="shared" si="254"/>
        <v>0</v>
      </c>
      <c r="DJ196" s="396">
        <f t="shared" si="255"/>
        <v>0</v>
      </c>
      <c r="DK196" s="395">
        <f t="shared" si="256"/>
        <v>0</v>
      </c>
      <c r="DL196" s="396">
        <f t="shared" si="257"/>
        <v>139</v>
      </c>
      <c r="DM196" s="395">
        <f t="shared" si="258"/>
        <v>139</v>
      </c>
      <c r="DN196" s="394">
        <f t="shared" si="259"/>
        <v>2635544.9101796411</v>
      </c>
      <c r="DO196" s="395">
        <f t="shared" si="260"/>
        <v>2660988.8219178081</v>
      </c>
      <c r="DP196" s="396">
        <f t="shared" si="261"/>
        <v>1580262.048</v>
      </c>
      <c r="DQ196" s="395">
        <f t="shared" si="262"/>
        <v>1542212.2314049588</v>
      </c>
      <c r="DR196" s="396">
        <f t="shared" si="263"/>
        <v>1108524.2727272729</v>
      </c>
      <c r="DS196" s="395">
        <f t="shared" si="264"/>
        <v>1229635.3947368423</v>
      </c>
      <c r="DT196" s="396">
        <f t="shared" si="265"/>
        <v>968195.1315789473</v>
      </c>
      <c r="DU196" s="395">
        <f t="shared" si="266"/>
        <v>906285.13043478259</v>
      </c>
      <c r="DV196" s="396">
        <f t="shared" si="267"/>
        <v>0</v>
      </c>
      <c r="DW196" s="395">
        <f t="shared" si="268"/>
        <v>0</v>
      </c>
      <c r="DX196" s="396">
        <f t="shared" si="269"/>
        <v>0</v>
      </c>
      <c r="DY196" s="395">
        <f t="shared" si="270"/>
        <v>0</v>
      </c>
      <c r="DZ196" s="396">
        <f t="shared" si="271"/>
        <v>6292526.3624858623</v>
      </c>
      <c r="EA196" s="395">
        <f t="shared" si="272"/>
        <v>6339121.5784943914</v>
      </c>
    </row>
    <row r="197" spans="1:131">
      <c r="A197" s="455" t="s">
        <v>33</v>
      </c>
      <c r="B197" s="456" t="s">
        <v>610</v>
      </c>
      <c r="C197" s="460"/>
      <c r="D197" s="411">
        <v>156851</v>
      </c>
      <c r="E197" s="407">
        <v>10</v>
      </c>
      <c r="F197" s="393"/>
      <c r="G197" s="402"/>
      <c r="H197" s="393">
        <v>21</v>
      </c>
      <c r="I197" s="402">
        <v>20</v>
      </c>
      <c r="J197" s="393">
        <v>2</v>
      </c>
      <c r="K197" s="402">
        <v>2</v>
      </c>
      <c r="L197" s="393">
        <v>1</v>
      </c>
      <c r="M197" s="402">
        <v>1</v>
      </c>
      <c r="N197" s="393"/>
      <c r="O197" s="402"/>
      <c r="P197" s="393">
        <v>11</v>
      </c>
      <c r="Q197" s="402">
        <v>11</v>
      </c>
      <c r="R197" s="393">
        <v>1</v>
      </c>
      <c r="S197" s="402">
        <v>1</v>
      </c>
      <c r="T197" s="393">
        <v>1</v>
      </c>
      <c r="U197" s="402">
        <v>1</v>
      </c>
      <c r="V197" s="393"/>
      <c r="W197" s="402"/>
      <c r="X197" s="393">
        <v>4</v>
      </c>
      <c r="Y197" s="402">
        <v>5</v>
      </c>
      <c r="Z197" s="393"/>
      <c r="AA197" s="402"/>
      <c r="AB197" s="393"/>
      <c r="AC197" s="402"/>
      <c r="AD197" s="393"/>
      <c r="AE197" s="402"/>
      <c r="AF197" s="393">
        <v>6</v>
      </c>
      <c r="AG197" s="402">
        <v>3</v>
      </c>
      <c r="AH197" s="393"/>
      <c r="AI197" s="402"/>
      <c r="AJ197" s="393"/>
      <c r="AK197" s="402">
        <v>2</v>
      </c>
      <c r="AL197" s="393"/>
      <c r="AM197" s="402"/>
      <c r="AN197" s="393"/>
      <c r="AO197" s="402"/>
      <c r="AP197" s="393"/>
      <c r="AQ197" s="402"/>
      <c r="AR197" s="393"/>
      <c r="AS197" s="402"/>
      <c r="AT197" s="393"/>
      <c r="AU197" s="402"/>
      <c r="AV197" s="393"/>
      <c r="AW197" s="402"/>
      <c r="AX197" s="393"/>
      <c r="AY197" s="402"/>
      <c r="AZ197" s="393"/>
      <c r="BA197" s="403"/>
      <c r="BB197" s="404">
        <v>1524521</v>
      </c>
      <c r="BC197" s="402">
        <v>1449647</v>
      </c>
      <c r="BD197" s="393">
        <v>668180</v>
      </c>
      <c r="BE197" s="402">
        <v>672350</v>
      </c>
      <c r="BF197" s="393">
        <v>185921</v>
      </c>
      <c r="BG197" s="402">
        <v>218540</v>
      </c>
      <c r="BH197" s="393">
        <v>247138</v>
      </c>
      <c r="BI197" s="402">
        <v>205620</v>
      </c>
      <c r="BJ197" s="393"/>
      <c r="BK197" s="402"/>
      <c r="BL197" s="393"/>
      <c r="BM197" s="403"/>
      <c r="BN197" s="394">
        <f t="shared" si="207"/>
        <v>244</v>
      </c>
      <c r="BO197" s="395">
        <f t="shared" si="208"/>
        <v>234</v>
      </c>
      <c r="BP197" s="396">
        <f t="shared" si="209"/>
        <v>133</v>
      </c>
      <c r="BQ197" s="395">
        <f t="shared" si="210"/>
        <v>133</v>
      </c>
      <c r="BR197" s="396">
        <f t="shared" si="211"/>
        <v>40</v>
      </c>
      <c r="BS197" s="395">
        <f t="shared" si="212"/>
        <v>50</v>
      </c>
      <c r="BT197" s="396">
        <f t="shared" si="213"/>
        <v>60</v>
      </c>
      <c r="BU197" s="395">
        <f t="shared" si="214"/>
        <v>54</v>
      </c>
      <c r="BV197" s="396">
        <f t="shared" si="215"/>
        <v>0</v>
      </c>
      <c r="BW197" s="395">
        <f t="shared" si="216"/>
        <v>0</v>
      </c>
      <c r="BX197" s="396">
        <f t="shared" si="217"/>
        <v>0</v>
      </c>
      <c r="BY197" s="395">
        <f t="shared" si="218"/>
        <v>0</v>
      </c>
      <c r="BZ197" s="394">
        <f t="shared" si="219"/>
        <v>6248.0368852459014</v>
      </c>
      <c r="CA197" s="395">
        <f t="shared" si="220"/>
        <v>6195.0726495726494</v>
      </c>
      <c r="CB197" s="396">
        <f t="shared" si="221"/>
        <v>5023.9097744360906</v>
      </c>
      <c r="CC197" s="395">
        <f t="shared" si="222"/>
        <v>5055.2631578947367</v>
      </c>
      <c r="CD197" s="396">
        <f t="shared" si="223"/>
        <v>4648.0249999999996</v>
      </c>
      <c r="CE197" s="395">
        <f t="shared" si="224"/>
        <v>4370.8</v>
      </c>
      <c r="CF197" s="396">
        <f t="shared" si="225"/>
        <v>4118.9666666666662</v>
      </c>
      <c r="CG197" s="395">
        <f t="shared" si="226"/>
        <v>3807.7777777777778</v>
      </c>
      <c r="CH197" s="396">
        <f t="shared" si="227"/>
        <v>0</v>
      </c>
      <c r="CI197" s="395">
        <f t="shared" si="228"/>
        <v>0</v>
      </c>
      <c r="CJ197" s="396">
        <f t="shared" si="229"/>
        <v>0</v>
      </c>
      <c r="CK197" s="395">
        <f t="shared" si="230"/>
        <v>0</v>
      </c>
      <c r="CL197" s="394">
        <f t="shared" si="231"/>
        <v>56232.331967213111</v>
      </c>
      <c r="CM197" s="395">
        <f t="shared" si="232"/>
        <v>55755.653846153844</v>
      </c>
      <c r="CN197" s="396">
        <f t="shared" si="233"/>
        <v>45215.187969924817</v>
      </c>
      <c r="CO197" s="395">
        <f t="shared" si="234"/>
        <v>45497.368421052626</v>
      </c>
      <c r="CP197" s="396">
        <f t="shared" si="235"/>
        <v>41832.224999999999</v>
      </c>
      <c r="CQ197" s="395">
        <f t="shared" si="236"/>
        <v>39337.200000000004</v>
      </c>
      <c r="CR197" s="396">
        <f t="shared" si="237"/>
        <v>37070.699999999997</v>
      </c>
      <c r="CS197" s="395">
        <f t="shared" si="238"/>
        <v>34270</v>
      </c>
      <c r="CT197" s="396">
        <f t="shared" si="239"/>
        <v>0</v>
      </c>
      <c r="CU197" s="395">
        <f t="shared" si="240"/>
        <v>0</v>
      </c>
      <c r="CV197" s="396">
        <f t="shared" si="241"/>
        <v>0</v>
      </c>
      <c r="CW197" s="395">
        <f t="shared" si="242"/>
        <v>0</v>
      </c>
      <c r="CX197" s="396">
        <f t="shared" si="243"/>
        <v>49513.330017492284</v>
      </c>
      <c r="CY197" s="395">
        <f t="shared" si="244"/>
        <v>48736.561476852665</v>
      </c>
      <c r="CZ197" s="394">
        <f t="shared" si="245"/>
        <v>24</v>
      </c>
      <c r="DA197" s="395">
        <f t="shared" si="246"/>
        <v>23</v>
      </c>
      <c r="DB197" s="396">
        <f t="shared" si="247"/>
        <v>13</v>
      </c>
      <c r="DC197" s="395">
        <f t="shared" si="248"/>
        <v>13</v>
      </c>
      <c r="DD197" s="396">
        <f t="shared" si="249"/>
        <v>4</v>
      </c>
      <c r="DE197" s="395">
        <f t="shared" si="250"/>
        <v>5</v>
      </c>
      <c r="DF197" s="396">
        <f t="shared" si="251"/>
        <v>6</v>
      </c>
      <c r="DG197" s="395">
        <f t="shared" si="252"/>
        <v>5</v>
      </c>
      <c r="DH197" s="396">
        <f t="shared" si="253"/>
        <v>0</v>
      </c>
      <c r="DI197" s="395">
        <f t="shared" si="254"/>
        <v>0</v>
      </c>
      <c r="DJ197" s="396">
        <f t="shared" si="255"/>
        <v>0</v>
      </c>
      <c r="DK197" s="395">
        <f t="shared" si="256"/>
        <v>0</v>
      </c>
      <c r="DL197" s="396">
        <f t="shared" si="257"/>
        <v>47</v>
      </c>
      <c r="DM197" s="395">
        <f t="shared" si="258"/>
        <v>46</v>
      </c>
      <c r="DN197" s="394">
        <f t="shared" si="259"/>
        <v>1349575.9672131147</v>
      </c>
      <c r="DO197" s="395">
        <f t="shared" si="260"/>
        <v>1282380.0384615385</v>
      </c>
      <c r="DP197" s="396">
        <f t="shared" si="261"/>
        <v>587797.44360902265</v>
      </c>
      <c r="DQ197" s="395">
        <f t="shared" si="262"/>
        <v>591465.78947368416</v>
      </c>
      <c r="DR197" s="396">
        <f t="shared" si="263"/>
        <v>167328.9</v>
      </c>
      <c r="DS197" s="395">
        <f t="shared" si="264"/>
        <v>196686.00000000003</v>
      </c>
      <c r="DT197" s="396">
        <f t="shared" si="265"/>
        <v>222424.19999999998</v>
      </c>
      <c r="DU197" s="395">
        <f t="shared" si="266"/>
        <v>171350</v>
      </c>
      <c r="DV197" s="396">
        <f t="shared" si="267"/>
        <v>0</v>
      </c>
      <c r="DW197" s="395">
        <f t="shared" si="268"/>
        <v>0</v>
      </c>
      <c r="DX197" s="396">
        <f t="shared" si="269"/>
        <v>0</v>
      </c>
      <c r="DY197" s="395">
        <f t="shared" si="270"/>
        <v>0</v>
      </c>
      <c r="DZ197" s="396">
        <f t="shared" si="271"/>
        <v>2327126.5108221374</v>
      </c>
      <c r="EA197" s="395">
        <f t="shared" si="272"/>
        <v>2241881.8279352225</v>
      </c>
    </row>
    <row r="198" spans="1:131">
      <c r="A198" s="408" t="s">
        <v>33</v>
      </c>
      <c r="B198" s="409" t="s">
        <v>611</v>
      </c>
      <c r="C198" s="410"/>
      <c r="D198" s="411">
        <v>157438</v>
      </c>
      <c r="E198" s="412">
        <v>12</v>
      </c>
      <c r="F198" s="393"/>
      <c r="G198" s="402"/>
      <c r="H198" s="393">
        <v>7</v>
      </c>
      <c r="I198" s="402">
        <v>9</v>
      </c>
      <c r="J198" s="393">
        <v>1</v>
      </c>
      <c r="K198" s="402"/>
      <c r="L198" s="393"/>
      <c r="M198" s="402"/>
      <c r="N198" s="393"/>
      <c r="O198" s="402"/>
      <c r="P198" s="393">
        <v>11</v>
      </c>
      <c r="Q198" s="402">
        <v>13</v>
      </c>
      <c r="R198" s="393">
        <v>1</v>
      </c>
      <c r="S198" s="402">
        <v>1</v>
      </c>
      <c r="T198" s="393">
        <v>3</v>
      </c>
      <c r="U198" s="402">
        <v>4</v>
      </c>
      <c r="V198" s="393"/>
      <c r="W198" s="402"/>
      <c r="X198" s="393">
        <v>24</v>
      </c>
      <c r="Y198" s="402">
        <v>20</v>
      </c>
      <c r="Z198" s="393">
        <v>2</v>
      </c>
      <c r="AA198" s="402">
        <v>2</v>
      </c>
      <c r="AB198" s="393">
        <v>7</v>
      </c>
      <c r="AC198" s="402">
        <v>7</v>
      </c>
      <c r="AD198" s="393"/>
      <c r="AE198" s="402"/>
      <c r="AF198" s="393">
        <v>12</v>
      </c>
      <c r="AG198" s="402">
        <v>16</v>
      </c>
      <c r="AH198" s="393">
        <v>4</v>
      </c>
      <c r="AI198" s="402">
        <v>6</v>
      </c>
      <c r="AJ198" s="393">
        <v>13</v>
      </c>
      <c r="AK198" s="402">
        <v>11</v>
      </c>
      <c r="AL198" s="393"/>
      <c r="AM198" s="402"/>
      <c r="AN198" s="393"/>
      <c r="AO198" s="402"/>
      <c r="AP198" s="393"/>
      <c r="AQ198" s="402"/>
      <c r="AR198" s="393"/>
      <c r="AS198" s="402"/>
      <c r="AT198" s="393"/>
      <c r="AU198" s="402"/>
      <c r="AV198" s="393"/>
      <c r="AW198" s="402"/>
      <c r="AX198" s="393"/>
      <c r="AY198" s="402"/>
      <c r="AZ198" s="393"/>
      <c r="BA198" s="403"/>
      <c r="BB198" s="404">
        <v>518792</v>
      </c>
      <c r="BC198" s="402">
        <v>539485</v>
      </c>
      <c r="BD198" s="393">
        <v>815220</v>
      </c>
      <c r="BE198" s="402">
        <v>975061</v>
      </c>
      <c r="BF198" s="393">
        <v>1672688</v>
      </c>
      <c r="BG198" s="402">
        <v>1483366</v>
      </c>
      <c r="BH198" s="393">
        <v>1357206</v>
      </c>
      <c r="BI198" s="402">
        <v>1552793</v>
      </c>
      <c r="BJ198" s="393"/>
      <c r="BK198" s="402"/>
      <c r="BL198" s="393"/>
      <c r="BM198" s="403"/>
      <c r="BN198" s="394">
        <f t="shared" si="207"/>
        <v>81</v>
      </c>
      <c r="BO198" s="395">
        <f t="shared" si="208"/>
        <v>90</v>
      </c>
      <c r="BP198" s="396">
        <f t="shared" si="209"/>
        <v>157</v>
      </c>
      <c r="BQ198" s="395">
        <f t="shared" si="210"/>
        <v>189</v>
      </c>
      <c r="BR198" s="396">
        <f t="shared" si="211"/>
        <v>346</v>
      </c>
      <c r="BS198" s="395">
        <f t="shared" si="212"/>
        <v>306</v>
      </c>
      <c r="BT198" s="396">
        <f t="shared" si="213"/>
        <v>320</v>
      </c>
      <c r="BU198" s="395">
        <f t="shared" si="214"/>
        <v>358</v>
      </c>
      <c r="BV198" s="396">
        <f t="shared" si="215"/>
        <v>0</v>
      </c>
      <c r="BW198" s="395">
        <f t="shared" si="216"/>
        <v>0</v>
      </c>
      <c r="BX198" s="396">
        <f t="shared" si="217"/>
        <v>0</v>
      </c>
      <c r="BY198" s="395">
        <f t="shared" si="218"/>
        <v>0</v>
      </c>
      <c r="BZ198" s="394">
        <f t="shared" si="219"/>
        <v>6404.8395061728397</v>
      </c>
      <c r="CA198" s="395">
        <f t="shared" si="220"/>
        <v>5994.2777777777774</v>
      </c>
      <c r="CB198" s="396">
        <f t="shared" si="221"/>
        <v>5192.4840764331211</v>
      </c>
      <c r="CC198" s="395">
        <f t="shared" si="222"/>
        <v>5159.0529100529102</v>
      </c>
      <c r="CD198" s="396">
        <f t="shared" si="223"/>
        <v>4834.3583815028906</v>
      </c>
      <c r="CE198" s="395">
        <f t="shared" si="224"/>
        <v>4847.6013071895422</v>
      </c>
      <c r="CF198" s="396">
        <f t="shared" si="225"/>
        <v>4241.2687500000002</v>
      </c>
      <c r="CG198" s="395">
        <f t="shared" si="226"/>
        <v>4337.4106145251399</v>
      </c>
      <c r="CH198" s="396">
        <f t="shared" si="227"/>
        <v>0</v>
      </c>
      <c r="CI198" s="395">
        <f t="shared" si="228"/>
        <v>0</v>
      </c>
      <c r="CJ198" s="396">
        <f t="shared" si="229"/>
        <v>0</v>
      </c>
      <c r="CK198" s="395">
        <f t="shared" si="230"/>
        <v>0</v>
      </c>
      <c r="CL198" s="394">
        <f t="shared" si="231"/>
        <v>57643.555555555555</v>
      </c>
      <c r="CM198" s="395">
        <f t="shared" si="232"/>
        <v>53948.5</v>
      </c>
      <c r="CN198" s="396">
        <f t="shared" si="233"/>
        <v>46732.356687898093</v>
      </c>
      <c r="CO198" s="395">
        <f t="shared" si="234"/>
        <v>46431.476190476191</v>
      </c>
      <c r="CP198" s="396">
        <f t="shared" si="235"/>
        <v>43509.225433526015</v>
      </c>
      <c r="CQ198" s="395">
        <f t="shared" si="236"/>
        <v>43628.411764705881</v>
      </c>
      <c r="CR198" s="396">
        <f t="shared" si="237"/>
        <v>38171.418750000004</v>
      </c>
      <c r="CS198" s="395">
        <f t="shared" si="238"/>
        <v>39036.695530726261</v>
      </c>
      <c r="CT198" s="396">
        <f t="shared" si="239"/>
        <v>0</v>
      </c>
      <c r="CU198" s="395">
        <f t="shared" si="240"/>
        <v>0</v>
      </c>
      <c r="CV198" s="396">
        <f t="shared" si="241"/>
        <v>0</v>
      </c>
      <c r="CW198" s="395">
        <f t="shared" si="242"/>
        <v>0</v>
      </c>
      <c r="CX198" s="396">
        <f t="shared" si="243"/>
        <v>43587.169150814996</v>
      </c>
      <c r="CY198" s="395">
        <f t="shared" si="244"/>
        <v>43536.381630550663</v>
      </c>
      <c r="CZ198" s="394">
        <f t="shared" si="245"/>
        <v>8</v>
      </c>
      <c r="DA198" s="395">
        <f t="shared" si="246"/>
        <v>9</v>
      </c>
      <c r="DB198" s="396">
        <f t="shared" si="247"/>
        <v>15</v>
      </c>
      <c r="DC198" s="395">
        <f t="shared" si="248"/>
        <v>18</v>
      </c>
      <c r="DD198" s="396">
        <f t="shared" si="249"/>
        <v>33</v>
      </c>
      <c r="DE198" s="395">
        <f t="shared" si="250"/>
        <v>29</v>
      </c>
      <c r="DF198" s="396">
        <f t="shared" si="251"/>
        <v>29</v>
      </c>
      <c r="DG198" s="395">
        <f t="shared" si="252"/>
        <v>33</v>
      </c>
      <c r="DH198" s="396">
        <f t="shared" si="253"/>
        <v>0</v>
      </c>
      <c r="DI198" s="395">
        <f t="shared" si="254"/>
        <v>0</v>
      </c>
      <c r="DJ198" s="396">
        <f t="shared" si="255"/>
        <v>0</v>
      </c>
      <c r="DK198" s="395">
        <f t="shared" si="256"/>
        <v>0</v>
      </c>
      <c r="DL198" s="396">
        <f t="shared" si="257"/>
        <v>85</v>
      </c>
      <c r="DM198" s="395">
        <f t="shared" si="258"/>
        <v>89</v>
      </c>
      <c r="DN198" s="394">
        <f t="shared" si="259"/>
        <v>461148.44444444444</v>
      </c>
      <c r="DO198" s="395">
        <f t="shared" si="260"/>
        <v>485536.5</v>
      </c>
      <c r="DP198" s="396">
        <f t="shared" si="261"/>
        <v>700985.35031847144</v>
      </c>
      <c r="DQ198" s="395">
        <f t="shared" si="262"/>
        <v>835766.57142857148</v>
      </c>
      <c r="DR198" s="396">
        <f t="shared" si="263"/>
        <v>1435804.4393063586</v>
      </c>
      <c r="DS198" s="395">
        <f t="shared" si="264"/>
        <v>1265223.9411764706</v>
      </c>
      <c r="DT198" s="396">
        <f t="shared" si="265"/>
        <v>1106971.14375</v>
      </c>
      <c r="DU198" s="395">
        <f t="shared" si="266"/>
        <v>1288210.9525139667</v>
      </c>
      <c r="DV198" s="396">
        <f t="shared" si="267"/>
        <v>0</v>
      </c>
      <c r="DW198" s="395">
        <f t="shared" si="268"/>
        <v>0</v>
      </c>
      <c r="DX198" s="396">
        <f t="shared" si="269"/>
        <v>0</v>
      </c>
      <c r="DY198" s="395">
        <f t="shared" si="270"/>
        <v>0</v>
      </c>
      <c r="DZ198" s="396">
        <f t="shared" si="271"/>
        <v>3704909.3778192746</v>
      </c>
      <c r="EA198" s="395">
        <f t="shared" si="272"/>
        <v>3874737.9651190089</v>
      </c>
    </row>
    <row r="199" spans="1:131">
      <c r="A199" s="408" t="s">
        <v>33</v>
      </c>
      <c r="B199" s="463" t="s">
        <v>612</v>
      </c>
      <c r="C199" s="460"/>
      <c r="D199" s="411">
        <v>156338</v>
      </c>
      <c r="E199" s="407">
        <v>12</v>
      </c>
      <c r="F199" s="393"/>
      <c r="G199" s="402"/>
      <c r="H199" s="393">
        <v>5</v>
      </c>
      <c r="I199" s="402">
        <v>5</v>
      </c>
      <c r="J199" s="393"/>
      <c r="K199" s="402"/>
      <c r="L199" s="393">
        <v>2</v>
      </c>
      <c r="M199" s="402">
        <v>3</v>
      </c>
      <c r="N199" s="393"/>
      <c r="O199" s="402"/>
      <c r="P199" s="393">
        <v>15</v>
      </c>
      <c r="Q199" s="402">
        <v>17</v>
      </c>
      <c r="R199" s="393"/>
      <c r="S199" s="402"/>
      <c r="T199" s="393">
        <v>8</v>
      </c>
      <c r="U199" s="402">
        <v>6</v>
      </c>
      <c r="V199" s="393"/>
      <c r="W199" s="402"/>
      <c r="X199" s="393">
        <v>17</v>
      </c>
      <c r="Y199" s="402">
        <v>19</v>
      </c>
      <c r="Z199" s="393"/>
      <c r="AA199" s="402"/>
      <c r="AB199" s="393">
        <v>9</v>
      </c>
      <c r="AC199" s="402">
        <v>6</v>
      </c>
      <c r="AD199" s="393"/>
      <c r="AE199" s="402"/>
      <c r="AF199" s="393">
        <v>27</v>
      </c>
      <c r="AG199" s="402">
        <v>23</v>
      </c>
      <c r="AH199" s="393"/>
      <c r="AI199" s="402"/>
      <c r="AJ199" s="393">
        <v>5</v>
      </c>
      <c r="AK199" s="402">
        <v>6</v>
      </c>
      <c r="AL199" s="393"/>
      <c r="AM199" s="402"/>
      <c r="AN199" s="393"/>
      <c r="AO199" s="402"/>
      <c r="AP199" s="393"/>
      <c r="AQ199" s="402"/>
      <c r="AR199" s="393"/>
      <c r="AS199" s="402"/>
      <c r="AT199" s="393"/>
      <c r="AU199" s="402"/>
      <c r="AV199" s="393"/>
      <c r="AW199" s="402"/>
      <c r="AX199" s="393"/>
      <c r="AY199" s="402"/>
      <c r="AZ199" s="393"/>
      <c r="BA199" s="403"/>
      <c r="BB199" s="404">
        <v>411697</v>
      </c>
      <c r="BC199" s="402">
        <v>479171</v>
      </c>
      <c r="BD199" s="393">
        <v>1187133</v>
      </c>
      <c r="BE199" s="402">
        <v>1172303</v>
      </c>
      <c r="BF199" s="393">
        <v>1167342</v>
      </c>
      <c r="BG199" s="402">
        <v>1081088</v>
      </c>
      <c r="BH199" s="393">
        <v>1214981</v>
      </c>
      <c r="BI199" s="402">
        <v>1102184</v>
      </c>
      <c r="BJ199" s="393"/>
      <c r="BK199" s="402"/>
      <c r="BL199" s="393"/>
      <c r="BM199" s="403"/>
      <c r="BN199" s="394">
        <f t="shared" si="207"/>
        <v>74</v>
      </c>
      <c r="BO199" s="395">
        <f t="shared" si="208"/>
        <v>86</v>
      </c>
      <c r="BP199" s="396">
        <f t="shared" si="209"/>
        <v>246</v>
      </c>
      <c r="BQ199" s="395">
        <f t="shared" si="210"/>
        <v>242</v>
      </c>
      <c r="BR199" s="396">
        <f t="shared" si="211"/>
        <v>278</v>
      </c>
      <c r="BS199" s="395">
        <f t="shared" si="212"/>
        <v>262</v>
      </c>
      <c r="BT199" s="396">
        <f t="shared" si="213"/>
        <v>330</v>
      </c>
      <c r="BU199" s="395">
        <f t="shared" si="214"/>
        <v>302</v>
      </c>
      <c r="BV199" s="396">
        <f t="shared" si="215"/>
        <v>0</v>
      </c>
      <c r="BW199" s="395">
        <f t="shared" si="216"/>
        <v>0</v>
      </c>
      <c r="BX199" s="396">
        <f t="shared" si="217"/>
        <v>0</v>
      </c>
      <c r="BY199" s="395">
        <f t="shared" si="218"/>
        <v>0</v>
      </c>
      <c r="BZ199" s="394">
        <f t="shared" si="219"/>
        <v>5563.4729729729734</v>
      </c>
      <c r="CA199" s="395">
        <f t="shared" si="220"/>
        <v>5571.7558139534885</v>
      </c>
      <c r="CB199" s="396">
        <f t="shared" si="221"/>
        <v>4825.7439024390242</v>
      </c>
      <c r="CC199" s="395">
        <f t="shared" si="222"/>
        <v>4844.227272727273</v>
      </c>
      <c r="CD199" s="396">
        <f t="shared" si="223"/>
        <v>4199.0719424460431</v>
      </c>
      <c r="CE199" s="395">
        <f t="shared" si="224"/>
        <v>4126.2900763358775</v>
      </c>
      <c r="CF199" s="396">
        <f t="shared" si="225"/>
        <v>3681.7606060606063</v>
      </c>
      <c r="CG199" s="395">
        <f t="shared" si="226"/>
        <v>3649.6158940397349</v>
      </c>
      <c r="CH199" s="396">
        <f t="shared" si="227"/>
        <v>0</v>
      </c>
      <c r="CI199" s="395">
        <f t="shared" si="228"/>
        <v>0</v>
      </c>
      <c r="CJ199" s="396">
        <f t="shared" si="229"/>
        <v>0</v>
      </c>
      <c r="CK199" s="395">
        <f t="shared" si="230"/>
        <v>0</v>
      </c>
      <c r="CL199" s="394">
        <f t="shared" si="231"/>
        <v>50071.25675675676</v>
      </c>
      <c r="CM199" s="395">
        <f t="shared" si="232"/>
        <v>50145.802325581397</v>
      </c>
      <c r="CN199" s="396">
        <f t="shared" si="233"/>
        <v>43431.695121951219</v>
      </c>
      <c r="CO199" s="395">
        <f t="shared" si="234"/>
        <v>43598.045454545456</v>
      </c>
      <c r="CP199" s="396">
        <f t="shared" si="235"/>
        <v>37791.647482014385</v>
      </c>
      <c r="CQ199" s="395">
        <f t="shared" si="236"/>
        <v>37136.610687022898</v>
      </c>
      <c r="CR199" s="396">
        <f t="shared" si="237"/>
        <v>33135.845454545459</v>
      </c>
      <c r="CS199" s="395">
        <f t="shared" si="238"/>
        <v>32846.543046357612</v>
      </c>
      <c r="CT199" s="396">
        <f t="shared" si="239"/>
        <v>0</v>
      </c>
      <c r="CU199" s="395">
        <f t="shared" si="240"/>
        <v>0</v>
      </c>
      <c r="CV199" s="396">
        <f t="shared" si="241"/>
        <v>0</v>
      </c>
      <c r="CW199" s="395">
        <f t="shared" si="242"/>
        <v>0</v>
      </c>
      <c r="CX199" s="396">
        <f t="shared" si="243"/>
        <v>38549.519024772773</v>
      </c>
      <c r="CY199" s="395">
        <f t="shared" si="244"/>
        <v>38645.723289166352</v>
      </c>
      <c r="CZ199" s="394">
        <f t="shared" si="245"/>
        <v>7</v>
      </c>
      <c r="DA199" s="395">
        <f t="shared" si="246"/>
        <v>8</v>
      </c>
      <c r="DB199" s="396">
        <f t="shared" si="247"/>
        <v>23</v>
      </c>
      <c r="DC199" s="395">
        <f t="shared" si="248"/>
        <v>23</v>
      </c>
      <c r="DD199" s="396">
        <f t="shared" si="249"/>
        <v>26</v>
      </c>
      <c r="DE199" s="395">
        <f t="shared" si="250"/>
        <v>25</v>
      </c>
      <c r="DF199" s="396">
        <f t="shared" si="251"/>
        <v>32</v>
      </c>
      <c r="DG199" s="395">
        <f t="shared" si="252"/>
        <v>29</v>
      </c>
      <c r="DH199" s="396">
        <f t="shared" si="253"/>
        <v>0</v>
      </c>
      <c r="DI199" s="395">
        <f t="shared" si="254"/>
        <v>0</v>
      </c>
      <c r="DJ199" s="396">
        <f t="shared" si="255"/>
        <v>0</v>
      </c>
      <c r="DK199" s="395">
        <f t="shared" si="256"/>
        <v>0</v>
      </c>
      <c r="DL199" s="396">
        <f t="shared" si="257"/>
        <v>88</v>
      </c>
      <c r="DM199" s="395">
        <f t="shared" si="258"/>
        <v>85</v>
      </c>
      <c r="DN199" s="394">
        <f t="shared" si="259"/>
        <v>350498.79729729734</v>
      </c>
      <c r="DO199" s="395">
        <f t="shared" si="260"/>
        <v>401166.41860465117</v>
      </c>
      <c r="DP199" s="396">
        <f t="shared" si="261"/>
        <v>998928.98780487804</v>
      </c>
      <c r="DQ199" s="395">
        <f t="shared" si="262"/>
        <v>1002755.0454545455</v>
      </c>
      <c r="DR199" s="396">
        <f t="shared" si="263"/>
        <v>982582.83453237405</v>
      </c>
      <c r="DS199" s="395">
        <f t="shared" si="264"/>
        <v>928415.26717557246</v>
      </c>
      <c r="DT199" s="396">
        <f t="shared" si="265"/>
        <v>1060347.0545454547</v>
      </c>
      <c r="DU199" s="395">
        <f t="shared" si="266"/>
        <v>952549.74834437075</v>
      </c>
      <c r="DV199" s="396">
        <f t="shared" si="267"/>
        <v>0</v>
      </c>
      <c r="DW199" s="395">
        <f t="shared" si="268"/>
        <v>0</v>
      </c>
      <c r="DX199" s="396">
        <f t="shared" si="269"/>
        <v>0</v>
      </c>
      <c r="DY199" s="395">
        <f t="shared" si="270"/>
        <v>0</v>
      </c>
      <c r="DZ199" s="396">
        <f t="shared" si="271"/>
        <v>3392357.6741800038</v>
      </c>
      <c r="EA199" s="395">
        <f t="shared" si="272"/>
        <v>3284886.47957914</v>
      </c>
    </row>
    <row r="200" spans="1:131">
      <c r="A200" s="510" t="s">
        <v>34</v>
      </c>
      <c r="B200" s="511" t="s">
        <v>732</v>
      </c>
      <c r="C200" s="512"/>
      <c r="D200" s="513">
        <v>159391</v>
      </c>
      <c r="E200" s="514">
        <v>1</v>
      </c>
      <c r="F200" s="393">
        <v>361</v>
      </c>
      <c r="G200" s="272">
        <v>377</v>
      </c>
      <c r="H200" s="393">
        <v>0</v>
      </c>
      <c r="I200" s="272"/>
      <c r="J200" s="393">
        <v>0</v>
      </c>
      <c r="K200" s="272"/>
      <c r="L200" s="393">
        <v>52</v>
      </c>
      <c r="M200" s="272">
        <v>50</v>
      </c>
      <c r="N200" s="393">
        <v>293</v>
      </c>
      <c r="O200" s="272">
        <v>297</v>
      </c>
      <c r="P200" s="393">
        <v>0</v>
      </c>
      <c r="Q200" s="272"/>
      <c r="R200" s="393">
        <v>0</v>
      </c>
      <c r="S200" s="272"/>
      <c r="T200" s="393">
        <v>23</v>
      </c>
      <c r="U200" s="272">
        <v>23</v>
      </c>
      <c r="V200" s="393">
        <v>223</v>
      </c>
      <c r="W200" s="272">
        <v>235</v>
      </c>
      <c r="X200" s="393">
        <v>0</v>
      </c>
      <c r="Y200" s="272"/>
      <c r="Z200" s="393">
        <v>0</v>
      </c>
      <c r="AA200" s="272"/>
      <c r="AB200" s="393">
        <v>31</v>
      </c>
      <c r="AC200" s="272">
        <v>32</v>
      </c>
      <c r="AD200" s="393">
        <v>210</v>
      </c>
      <c r="AE200" s="272">
        <v>219</v>
      </c>
      <c r="AF200" s="393">
        <v>0</v>
      </c>
      <c r="AG200" s="272"/>
      <c r="AH200" s="393">
        <v>0</v>
      </c>
      <c r="AI200" s="272"/>
      <c r="AJ200" s="393">
        <v>18</v>
      </c>
      <c r="AK200" s="272">
        <v>18</v>
      </c>
      <c r="AL200" s="393">
        <v>15</v>
      </c>
      <c r="AM200" s="272">
        <v>14</v>
      </c>
      <c r="AN200" s="393">
        <v>0</v>
      </c>
      <c r="AO200" s="402"/>
      <c r="AP200" s="393">
        <v>0</v>
      </c>
      <c r="AQ200" s="402"/>
      <c r="AR200" s="393">
        <v>6</v>
      </c>
      <c r="AS200" s="272">
        <v>8</v>
      </c>
      <c r="AT200" s="393"/>
      <c r="AU200" s="402"/>
      <c r="AV200" s="393"/>
      <c r="AW200" s="402"/>
      <c r="AX200" s="393"/>
      <c r="AY200" s="402"/>
      <c r="AZ200" s="393"/>
      <c r="BA200" s="403"/>
      <c r="BB200" s="404">
        <v>48482677</v>
      </c>
      <c r="BC200" s="515">
        <v>51614631</v>
      </c>
      <c r="BD200" s="393">
        <v>25850975</v>
      </c>
      <c r="BE200" s="515">
        <v>26909916</v>
      </c>
      <c r="BF200" s="393">
        <v>19270776</v>
      </c>
      <c r="BG200" s="515">
        <v>20839650</v>
      </c>
      <c r="BH200" s="393">
        <v>10480018</v>
      </c>
      <c r="BI200" s="515">
        <v>11032553</v>
      </c>
      <c r="BJ200" s="393">
        <v>1393363</v>
      </c>
      <c r="BK200" s="516">
        <v>1719427</v>
      </c>
      <c r="BL200" s="393">
        <v>0</v>
      </c>
      <c r="BM200" s="403"/>
      <c r="BN200" s="394">
        <f t="shared" si="207"/>
        <v>3873</v>
      </c>
      <c r="BO200" s="395">
        <f t="shared" si="208"/>
        <v>3993</v>
      </c>
      <c r="BP200" s="396">
        <f t="shared" si="209"/>
        <v>2913</v>
      </c>
      <c r="BQ200" s="395">
        <f t="shared" si="210"/>
        <v>2949</v>
      </c>
      <c r="BR200" s="396">
        <f t="shared" si="211"/>
        <v>2379</v>
      </c>
      <c r="BS200" s="395">
        <f t="shared" si="212"/>
        <v>2499</v>
      </c>
      <c r="BT200" s="396">
        <f t="shared" si="213"/>
        <v>2106</v>
      </c>
      <c r="BU200" s="395">
        <f t="shared" si="214"/>
        <v>2187</v>
      </c>
      <c r="BV200" s="396">
        <f t="shared" si="215"/>
        <v>207</v>
      </c>
      <c r="BW200" s="395">
        <f t="shared" si="216"/>
        <v>222</v>
      </c>
      <c r="BX200" s="396">
        <f t="shared" si="217"/>
        <v>0</v>
      </c>
      <c r="BY200" s="395">
        <f t="shared" si="218"/>
        <v>0</v>
      </c>
      <c r="BZ200" s="394">
        <f t="shared" si="219"/>
        <v>12518.119545571908</v>
      </c>
      <c r="CA200" s="395">
        <f t="shared" si="220"/>
        <v>12926.278737791134</v>
      </c>
      <c r="CB200" s="396">
        <f t="shared" si="221"/>
        <v>8874.3477514589777</v>
      </c>
      <c r="CC200" s="395">
        <f t="shared" si="222"/>
        <v>9125.0986775178026</v>
      </c>
      <c r="CD200" s="396">
        <f t="shared" si="223"/>
        <v>8100.3682219419925</v>
      </c>
      <c r="CE200" s="395">
        <f t="shared" si="224"/>
        <v>8339.1956782713078</v>
      </c>
      <c r="CF200" s="396">
        <f t="shared" si="225"/>
        <v>4976.2668566001903</v>
      </c>
      <c r="CG200" s="395">
        <f t="shared" si="226"/>
        <v>5044.6058527663463</v>
      </c>
      <c r="CH200" s="396">
        <f t="shared" si="227"/>
        <v>6731.2222222222226</v>
      </c>
      <c r="CI200" s="395">
        <f t="shared" si="228"/>
        <v>7745.166666666667</v>
      </c>
      <c r="CJ200" s="396">
        <f t="shared" si="229"/>
        <v>0</v>
      </c>
      <c r="CK200" s="395">
        <f t="shared" si="230"/>
        <v>0</v>
      </c>
      <c r="CL200" s="394">
        <f t="shared" si="231"/>
        <v>112663.07591014718</v>
      </c>
      <c r="CM200" s="395">
        <f t="shared" si="232"/>
        <v>116336.5086401202</v>
      </c>
      <c r="CN200" s="396">
        <f t="shared" si="233"/>
        <v>79869.129763130797</v>
      </c>
      <c r="CO200" s="395">
        <f t="shared" si="234"/>
        <v>82125.888097660223</v>
      </c>
      <c r="CP200" s="396">
        <f t="shared" si="235"/>
        <v>72903.313997477933</v>
      </c>
      <c r="CQ200" s="395">
        <f t="shared" si="236"/>
        <v>75052.761104441772</v>
      </c>
      <c r="CR200" s="396">
        <f t="shared" si="237"/>
        <v>44786.401709401711</v>
      </c>
      <c r="CS200" s="395">
        <f t="shared" si="238"/>
        <v>45401.452674897118</v>
      </c>
      <c r="CT200" s="396">
        <f t="shared" si="239"/>
        <v>60581</v>
      </c>
      <c r="CU200" s="395">
        <f t="shared" si="240"/>
        <v>69706.5</v>
      </c>
      <c r="CV200" s="396">
        <f t="shared" si="241"/>
        <v>0</v>
      </c>
      <c r="CW200" s="395">
        <f t="shared" si="242"/>
        <v>0</v>
      </c>
      <c r="CX200" s="396">
        <f t="shared" si="243"/>
        <v>82605.063069109659</v>
      </c>
      <c r="CY200" s="395">
        <f t="shared" si="244"/>
        <v>85065.787807870511</v>
      </c>
      <c r="CZ200" s="394">
        <f t="shared" si="245"/>
        <v>413</v>
      </c>
      <c r="DA200" s="395">
        <f t="shared" si="246"/>
        <v>427</v>
      </c>
      <c r="DB200" s="396">
        <f t="shared" si="247"/>
        <v>316</v>
      </c>
      <c r="DC200" s="395">
        <f t="shared" si="248"/>
        <v>320</v>
      </c>
      <c r="DD200" s="396">
        <f t="shared" si="249"/>
        <v>254</v>
      </c>
      <c r="DE200" s="395">
        <f t="shared" si="250"/>
        <v>267</v>
      </c>
      <c r="DF200" s="396">
        <f t="shared" si="251"/>
        <v>228</v>
      </c>
      <c r="DG200" s="395">
        <f t="shared" si="252"/>
        <v>237</v>
      </c>
      <c r="DH200" s="396">
        <f t="shared" si="253"/>
        <v>21</v>
      </c>
      <c r="DI200" s="395">
        <f t="shared" si="254"/>
        <v>22</v>
      </c>
      <c r="DJ200" s="396">
        <f t="shared" si="255"/>
        <v>0</v>
      </c>
      <c r="DK200" s="395">
        <f t="shared" si="256"/>
        <v>0</v>
      </c>
      <c r="DL200" s="396">
        <f t="shared" si="257"/>
        <v>1232</v>
      </c>
      <c r="DM200" s="395">
        <f t="shared" si="258"/>
        <v>1273</v>
      </c>
      <c r="DN200" s="394">
        <f t="shared" si="259"/>
        <v>46529850.350890785</v>
      </c>
      <c r="DO200" s="395">
        <f t="shared" si="260"/>
        <v>49675689.189331323</v>
      </c>
      <c r="DP200" s="396">
        <f t="shared" si="261"/>
        <v>25238645.005149331</v>
      </c>
      <c r="DQ200" s="395">
        <f t="shared" si="262"/>
        <v>26280284.19125127</v>
      </c>
      <c r="DR200" s="396">
        <f t="shared" si="263"/>
        <v>18517441.755359396</v>
      </c>
      <c r="DS200" s="395">
        <f t="shared" si="264"/>
        <v>20039087.214885954</v>
      </c>
      <c r="DT200" s="396">
        <f t="shared" si="265"/>
        <v>10211299.58974359</v>
      </c>
      <c r="DU200" s="395">
        <f t="shared" si="266"/>
        <v>10760144.283950618</v>
      </c>
      <c r="DV200" s="396">
        <f t="shared" si="267"/>
        <v>1272201</v>
      </c>
      <c r="DW200" s="395">
        <f t="shared" si="268"/>
        <v>1533543</v>
      </c>
      <c r="DX200" s="396">
        <f t="shared" si="269"/>
        <v>0</v>
      </c>
      <c r="DY200" s="395">
        <f t="shared" si="270"/>
        <v>0</v>
      </c>
      <c r="DZ200" s="396">
        <f t="shared" si="271"/>
        <v>101769437.7011431</v>
      </c>
      <c r="EA200" s="395">
        <f t="shared" si="272"/>
        <v>108288747.87941916</v>
      </c>
    </row>
    <row r="201" spans="1:131">
      <c r="A201" s="510" t="s">
        <v>34</v>
      </c>
      <c r="B201" s="511" t="s">
        <v>733</v>
      </c>
      <c r="C201" s="512"/>
      <c r="D201" s="513">
        <v>159647</v>
      </c>
      <c r="E201" s="514">
        <v>2</v>
      </c>
      <c r="F201" s="393">
        <v>38</v>
      </c>
      <c r="G201" s="272">
        <v>40</v>
      </c>
      <c r="H201" s="393">
        <v>1</v>
      </c>
      <c r="I201" s="272">
        <v>1</v>
      </c>
      <c r="J201" s="393">
        <v>0</v>
      </c>
      <c r="K201" s="272"/>
      <c r="L201" s="393">
        <v>29</v>
      </c>
      <c r="M201" s="272">
        <v>25</v>
      </c>
      <c r="N201" s="393">
        <v>107</v>
      </c>
      <c r="O201" s="272">
        <v>111</v>
      </c>
      <c r="P201" s="393">
        <v>1</v>
      </c>
      <c r="Q201" s="272"/>
      <c r="R201" s="393">
        <v>0</v>
      </c>
      <c r="S201" s="272"/>
      <c r="T201" s="393">
        <v>14</v>
      </c>
      <c r="U201" s="272">
        <v>18</v>
      </c>
      <c r="V201" s="393">
        <v>102</v>
      </c>
      <c r="W201" s="272">
        <v>84</v>
      </c>
      <c r="X201" s="393">
        <v>0</v>
      </c>
      <c r="Y201" s="272"/>
      <c r="Z201" s="393">
        <v>0</v>
      </c>
      <c r="AA201" s="272"/>
      <c r="AB201" s="393">
        <v>6</v>
      </c>
      <c r="AC201" s="272">
        <v>4</v>
      </c>
      <c r="AD201" s="393">
        <v>45</v>
      </c>
      <c r="AE201" s="272">
        <v>45</v>
      </c>
      <c r="AF201" s="393">
        <v>0</v>
      </c>
      <c r="AG201" s="272"/>
      <c r="AH201" s="393">
        <v>0</v>
      </c>
      <c r="AI201" s="272"/>
      <c r="AJ201" s="393">
        <v>10</v>
      </c>
      <c r="AK201" s="272">
        <v>10</v>
      </c>
      <c r="AL201" s="393">
        <v>19</v>
      </c>
      <c r="AM201" s="272">
        <v>24</v>
      </c>
      <c r="AN201" s="393">
        <v>1</v>
      </c>
      <c r="AO201" s="402"/>
      <c r="AP201" s="393">
        <v>0</v>
      </c>
      <c r="AQ201" s="402"/>
      <c r="AR201" s="393">
        <v>1</v>
      </c>
      <c r="AS201" s="272">
        <v>2</v>
      </c>
      <c r="AT201" s="393"/>
      <c r="AU201" s="402"/>
      <c r="AV201" s="393"/>
      <c r="AW201" s="402"/>
      <c r="AX201" s="393"/>
      <c r="AY201" s="402"/>
      <c r="AZ201" s="393"/>
      <c r="BA201" s="403"/>
      <c r="BB201" s="404">
        <v>6376167</v>
      </c>
      <c r="BC201" s="515">
        <v>6322057</v>
      </c>
      <c r="BD201" s="393">
        <v>8460466</v>
      </c>
      <c r="BE201" s="515">
        <v>9437026</v>
      </c>
      <c r="BF201" s="393">
        <v>6705121</v>
      </c>
      <c r="BG201" s="515">
        <v>5634773</v>
      </c>
      <c r="BH201" s="393">
        <v>2258177</v>
      </c>
      <c r="BI201" s="515">
        <v>2351943</v>
      </c>
      <c r="BJ201" s="393">
        <v>1237273</v>
      </c>
      <c r="BK201" s="515">
        <v>1619347</v>
      </c>
      <c r="BL201" s="393">
        <v>0</v>
      </c>
      <c r="BM201" s="403"/>
      <c r="BN201" s="394">
        <f t="shared" ref="BN201:BN264" si="273">((F201*9)+(H201*10)+(J201*11)+(L201*12))</f>
        <v>700</v>
      </c>
      <c r="BO201" s="395">
        <f t="shared" ref="BO201:BO264" si="274">((G201*9)+(I201*10)+(K201*11)+(M201*12))</f>
        <v>670</v>
      </c>
      <c r="BP201" s="396">
        <f t="shared" ref="BP201:BP264" si="275">((N201*9)+(P201*10)+(R201*11)+(T201*12))</f>
        <v>1141</v>
      </c>
      <c r="BQ201" s="395">
        <f t="shared" ref="BQ201:BQ264" si="276">((O201*9)+(Q201*10)+(S201*11)+(U201*12))</f>
        <v>1215</v>
      </c>
      <c r="BR201" s="396">
        <f t="shared" ref="BR201:BR264" si="277">((V201*9)+(X201*10)+(Z201*11)+(AB201*12))</f>
        <v>990</v>
      </c>
      <c r="BS201" s="395">
        <f t="shared" ref="BS201:BS264" si="278">((W201*9)+(Y201*10)+(AA201*11)+(AC201*12))</f>
        <v>804</v>
      </c>
      <c r="BT201" s="396">
        <f t="shared" ref="BT201:BT264" si="279">((AD201*9)+(AF201*10)+(AH201*11)+(AJ201*12))</f>
        <v>525</v>
      </c>
      <c r="BU201" s="395">
        <f t="shared" ref="BU201:BU264" si="280">((AE201*9)+(AG201*10)+(AI201*11)+(AK201*12))</f>
        <v>525</v>
      </c>
      <c r="BV201" s="396">
        <f t="shared" ref="BV201:BV264" si="281">((AL201*9)+(AN201*10)+(AP201*11)+(AR201*12))</f>
        <v>193</v>
      </c>
      <c r="BW201" s="395">
        <f t="shared" ref="BW201:BW264" si="282">((AM201*9)+(AO201*10)+(AQ201*11)+(AS201*12))</f>
        <v>240</v>
      </c>
      <c r="BX201" s="396">
        <f t="shared" ref="BX201:BX264" si="283">((AT201*9)+(AV201*10)+(AX201*11)+(AZ201*12))</f>
        <v>0</v>
      </c>
      <c r="BY201" s="395">
        <f t="shared" ref="BY201:BY264" si="284">((AU201*9)+(AW201*10)+(AY201*11)+(BA201*12))</f>
        <v>0</v>
      </c>
      <c r="BZ201" s="394">
        <f t="shared" ref="BZ201:BZ264" si="285">IF(BN201&gt;0,BB201/BN201,)</f>
        <v>9108.81</v>
      </c>
      <c r="CA201" s="395">
        <f t="shared" ref="CA201:CA264" si="286">IF(BO201&gt;0,BC201/BO201,)</f>
        <v>9435.9059701492533</v>
      </c>
      <c r="CB201" s="396">
        <f t="shared" ref="CB201:CB264" si="287">IF(BP201&gt;0,BD201/BP201,)</f>
        <v>7414.9570552147243</v>
      </c>
      <c r="CC201" s="395">
        <f t="shared" ref="CC201:CC264" si="288">IF(BQ201&gt;0,BE201/BQ201,)</f>
        <v>7767.0995884773665</v>
      </c>
      <c r="CD201" s="396">
        <f t="shared" ref="CD201:CD264" si="289">IF(BR201&gt;0,BF201/BR201,)</f>
        <v>6772.8494949494952</v>
      </c>
      <c r="CE201" s="395">
        <f t="shared" ref="CE201:CE264" si="290">IF(BS201&gt;0,BG201/BS201,)</f>
        <v>7008.4241293532341</v>
      </c>
      <c r="CF201" s="396">
        <f t="shared" ref="CF201:CF264" si="291">IF(BT201&gt;0,BH201/BT201,)</f>
        <v>4301.2895238095234</v>
      </c>
      <c r="CG201" s="395">
        <f t="shared" ref="CG201:CG264" si="292">IF(BU201&gt;0,BI201/BU201,)</f>
        <v>4479.8914285714282</v>
      </c>
      <c r="CH201" s="396">
        <f t="shared" ref="CH201:CH264" si="293">IF(BV201&gt;0,BJ201/BV201,)</f>
        <v>6410.7409326424868</v>
      </c>
      <c r="CI201" s="395">
        <f t="shared" ref="CI201:CI264" si="294">IF(BW201&gt;0,BK201/BW201,)</f>
        <v>6747.2791666666662</v>
      </c>
      <c r="CJ201" s="396">
        <f t="shared" ref="CJ201:CJ264" si="295">IF(BX201&gt;0,BL201/BX201,)</f>
        <v>0</v>
      </c>
      <c r="CK201" s="395">
        <f t="shared" ref="CK201:CK264" si="296">IF(BY201&gt;0,BM201/BY201,)</f>
        <v>0</v>
      </c>
      <c r="CL201" s="394">
        <f t="shared" ref="CL201:CL264" si="297">+BZ201*9</f>
        <v>81979.289999999994</v>
      </c>
      <c r="CM201" s="395">
        <f t="shared" ref="CM201:CM264" si="298">+CA201*9</f>
        <v>84923.153731343278</v>
      </c>
      <c r="CN201" s="396">
        <f t="shared" ref="CN201:CN264" si="299">+CB201*9</f>
        <v>66734.613496932521</v>
      </c>
      <c r="CO201" s="395">
        <f t="shared" ref="CO201:CO264" si="300">+CC201*9</f>
        <v>69903.896296296298</v>
      </c>
      <c r="CP201" s="396">
        <f t="shared" ref="CP201:CP264" si="301">+CD201*9</f>
        <v>60955.645454545454</v>
      </c>
      <c r="CQ201" s="395">
        <f t="shared" ref="CQ201:CQ264" si="302">+CE201*9</f>
        <v>63075.817164179105</v>
      </c>
      <c r="CR201" s="396">
        <f t="shared" ref="CR201:CR264" si="303">+CF201*9</f>
        <v>38711.60571428571</v>
      </c>
      <c r="CS201" s="395">
        <f t="shared" ref="CS201:CS264" si="304">+CG201*9</f>
        <v>40319.022857142852</v>
      </c>
      <c r="CT201" s="396">
        <f t="shared" ref="CT201:CT264" si="305">+CH201*9</f>
        <v>57696.668393782384</v>
      </c>
      <c r="CU201" s="395">
        <f t="shared" ref="CU201:CU264" si="306">+CI201*9</f>
        <v>60725.512499999997</v>
      </c>
      <c r="CV201" s="396">
        <f t="shared" ref="CV201:CV264" si="307">+CJ201*9</f>
        <v>0</v>
      </c>
      <c r="CW201" s="395">
        <f t="shared" ref="CW201:CW264" si="308">+CK201*9</f>
        <v>0</v>
      </c>
      <c r="CX201" s="396">
        <f t="shared" ref="CX201:CX264" si="309">IF(DL201&gt;0,((CL201*CZ201)+(CN201*DB201)+(CP201*DD201)+(CR201*DF201)+(CT201*DH201)+(CV201*DJ201))/DL201,)</f>
        <v>63209.071193240168</v>
      </c>
      <c r="CY201" s="395">
        <f t="shared" ref="CY201:CY264" si="310">IF(DM201&gt;0,((CM201*DA201)+(CO201*DC201)+(CQ201*DE201)+(CS201*DG201)+(CU201*DI201)+(CW201*DK201))/DM201,)</f>
        <v>65850.583134839282</v>
      </c>
      <c r="CZ201" s="394">
        <f t="shared" ref="CZ201:CZ264" si="311">+F201+H201+J201+L201</f>
        <v>68</v>
      </c>
      <c r="DA201" s="395">
        <f t="shared" ref="DA201:DA264" si="312">+G201+I201+K201+M201</f>
        <v>66</v>
      </c>
      <c r="DB201" s="396">
        <f t="shared" ref="DB201:DB264" si="313">+N201+P201+R201+T201</f>
        <v>122</v>
      </c>
      <c r="DC201" s="395">
        <f t="shared" ref="DC201:DC264" si="314">+O201+Q201+S201+U201</f>
        <v>129</v>
      </c>
      <c r="DD201" s="396">
        <f t="shared" ref="DD201:DD264" si="315">+V201+X201+Z201+AB201</f>
        <v>108</v>
      </c>
      <c r="DE201" s="395">
        <f t="shared" ref="DE201:DE264" si="316">+W201+Y201+AA201+AC201</f>
        <v>88</v>
      </c>
      <c r="DF201" s="396">
        <f t="shared" ref="DF201:DF264" si="317">+AD201+AF201+AH201+AJ201</f>
        <v>55</v>
      </c>
      <c r="DG201" s="395">
        <f t="shared" ref="DG201:DG264" si="318">+AE201+AG201+AI201+AK201</f>
        <v>55</v>
      </c>
      <c r="DH201" s="396">
        <f t="shared" ref="DH201:DH264" si="319">+AL201+AN201+AP201+AR201</f>
        <v>21</v>
      </c>
      <c r="DI201" s="395">
        <f t="shared" ref="DI201:DI264" si="320">+AM201+AO201+AQ201+AS201</f>
        <v>26</v>
      </c>
      <c r="DJ201" s="396">
        <f t="shared" ref="DJ201:DJ264" si="321">+AT201+AV201+AX201+AZ201</f>
        <v>0</v>
      </c>
      <c r="DK201" s="395">
        <f t="shared" ref="DK201:DK264" si="322">+AU201+AW201+AY201+BA201</f>
        <v>0</v>
      </c>
      <c r="DL201" s="396">
        <f t="shared" ref="DL201:DL264" si="323">+CZ201+DB201+DD201+DF201+DH201+DJ201</f>
        <v>374</v>
      </c>
      <c r="DM201" s="395">
        <f t="shared" ref="DM201:DM264" si="324">+DA201+DC201+DE201+DG201+DI201+DK201</f>
        <v>364</v>
      </c>
      <c r="DN201" s="394">
        <f t="shared" ref="DN201:DN264" si="325">+CZ201*CL201</f>
        <v>5574591.7199999997</v>
      </c>
      <c r="DO201" s="395">
        <f t="shared" ref="DO201:DO264" si="326">+DA201*CM201</f>
        <v>5604928.1462686565</v>
      </c>
      <c r="DP201" s="396">
        <f t="shared" ref="DP201:DP264" si="327">+DB201*CN201</f>
        <v>8141622.8466257676</v>
      </c>
      <c r="DQ201" s="395">
        <f t="shared" ref="DQ201:DQ264" si="328">+DC201*CO201</f>
        <v>9017602.6222222224</v>
      </c>
      <c r="DR201" s="396">
        <f t="shared" ref="DR201:DR264" si="329">+DD201*CP201</f>
        <v>6583209.709090909</v>
      </c>
      <c r="DS201" s="395">
        <f t="shared" ref="DS201:DS264" si="330">+DE201*CQ201</f>
        <v>5550671.9104477614</v>
      </c>
      <c r="DT201" s="396">
        <f t="shared" ref="DT201:DT264" si="331">+DF201*CR201</f>
        <v>2129138.3142857142</v>
      </c>
      <c r="DU201" s="395">
        <f t="shared" ref="DU201:DU264" si="332">+DG201*CS201</f>
        <v>2217546.2571428567</v>
      </c>
      <c r="DV201" s="396">
        <f t="shared" ref="DV201:DV264" si="333">+DH201*CT201</f>
        <v>1211630.0362694301</v>
      </c>
      <c r="DW201" s="395">
        <f t="shared" ref="DW201:DW264" si="334">+DI201*CU201</f>
        <v>1578863.325</v>
      </c>
      <c r="DX201" s="396">
        <f t="shared" ref="DX201:DX264" si="335">+DJ201*CV201</f>
        <v>0</v>
      </c>
      <c r="DY201" s="395">
        <f t="shared" ref="DY201:DY264" si="336">+DK201*CW201</f>
        <v>0</v>
      </c>
      <c r="DZ201" s="396">
        <f t="shared" ref="DZ201:DZ264" si="337">+DL201*CX201</f>
        <v>23640192.626271822</v>
      </c>
      <c r="EA201" s="395">
        <f t="shared" ref="EA201:EA264" si="338">+DM201*CY201</f>
        <v>23969612.261081498</v>
      </c>
    </row>
    <row r="202" spans="1:131">
      <c r="A202" s="510" t="s">
        <v>34</v>
      </c>
      <c r="B202" s="511" t="s">
        <v>734</v>
      </c>
      <c r="C202" s="512"/>
      <c r="D202" s="513">
        <v>160658</v>
      </c>
      <c r="E202" s="514">
        <v>2</v>
      </c>
      <c r="F202" s="393">
        <v>138</v>
      </c>
      <c r="G202" s="272">
        <v>143</v>
      </c>
      <c r="H202" s="393">
        <v>0</v>
      </c>
      <c r="I202" s="272"/>
      <c r="J202" s="393">
        <v>0</v>
      </c>
      <c r="K202" s="272"/>
      <c r="L202" s="393">
        <v>3</v>
      </c>
      <c r="M202" s="272">
        <v>3</v>
      </c>
      <c r="N202" s="393">
        <v>126</v>
      </c>
      <c r="O202" s="272">
        <v>132</v>
      </c>
      <c r="P202" s="393">
        <v>0</v>
      </c>
      <c r="Q202" s="272"/>
      <c r="R202" s="393">
        <v>0</v>
      </c>
      <c r="S202" s="272"/>
      <c r="T202" s="393">
        <v>2</v>
      </c>
      <c r="U202" s="272">
        <v>4</v>
      </c>
      <c r="V202" s="393">
        <v>142</v>
      </c>
      <c r="W202" s="272">
        <v>133</v>
      </c>
      <c r="X202" s="393">
        <v>0</v>
      </c>
      <c r="Y202" s="272"/>
      <c r="Z202" s="393">
        <v>0</v>
      </c>
      <c r="AA202" s="272"/>
      <c r="AB202" s="393">
        <v>3</v>
      </c>
      <c r="AC202" s="272">
        <v>5</v>
      </c>
      <c r="AD202" s="393">
        <v>176</v>
      </c>
      <c r="AE202" s="272">
        <v>171</v>
      </c>
      <c r="AF202" s="393">
        <v>0</v>
      </c>
      <c r="AG202" s="272"/>
      <c r="AH202" s="393">
        <v>0</v>
      </c>
      <c r="AI202" s="272"/>
      <c r="AJ202" s="393">
        <v>15</v>
      </c>
      <c r="AK202" s="272">
        <v>10</v>
      </c>
      <c r="AL202" s="393">
        <v>0</v>
      </c>
      <c r="AM202" s="272"/>
      <c r="AN202" s="393">
        <v>0</v>
      </c>
      <c r="AO202" s="402"/>
      <c r="AP202" s="393">
        <v>0</v>
      </c>
      <c r="AQ202" s="402"/>
      <c r="AR202" s="393">
        <v>0</v>
      </c>
      <c r="AS202" s="272"/>
      <c r="AT202" s="393"/>
      <c r="AU202" s="402"/>
      <c r="AV202" s="393"/>
      <c r="AW202" s="402"/>
      <c r="AX202" s="393"/>
      <c r="AY202" s="402"/>
      <c r="AZ202" s="393"/>
      <c r="BA202" s="403"/>
      <c r="BB202" s="404">
        <v>14142374</v>
      </c>
      <c r="BC202" s="515">
        <v>11530367</v>
      </c>
      <c r="BD202" s="393">
        <v>9688428</v>
      </c>
      <c r="BE202" s="515">
        <v>9814987</v>
      </c>
      <c r="BF202" s="393">
        <v>8929993</v>
      </c>
      <c r="BG202" s="515">
        <v>9176448</v>
      </c>
      <c r="BH202" s="393">
        <v>8967909</v>
      </c>
      <c r="BI202" s="515">
        <v>11375472</v>
      </c>
      <c r="BJ202" s="393">
        <v>0</v>
      </c>
      <c r="BK202" s="515"/>
      <c r="BL202" s="393">
        <v>0</v>
      </c>
      <c r="BM202" s="403"/>
      <c r="BN202" s="394">
        <f t="shared" si="273"/>
        <v>1278</v>
      </c>
      <c r="BO202" s="395">
        <f t="shared" si="274"/>
        <v>1323</v>
      </c>
      <c r="BP202" s="396">
        <f t="shared" si="275"/>
        <v>1158</v>
      </c>
      <c r="BQ202" s="395">
        <f t="shared" si="276"/>
        <v>1236</v>
      </c>
      <c r="BR202" s="396">
        <f t="shared" si="277"/>
        <v>1314</v>
      </c>
      <c r="BS202" s="395">
        <f t="shared" si="278"/>
        <v>1257</v>
      </c>
      <c r="BT202" s="396">
        <f t="shared" si="279"/>
        <v>1764</v>
      </c>
      <c r="BU202" s="395">
        <f t="shared" si="280"/>
        <v>1659</v>
      </c>
      <c r="BV202" s="396">
        <f t="shared" si="281"/>
        <v>0</v>
      </c>
      <c r="BW202" s="395">
        <f t="shared" si="282"/>
        <v>0</v>
      </c>
      <c r="BX202" s="396">
        <f t="shared" si="283"/>
        <v>0</v>
      </c>
      <c r="BY202" s="395">
        <f t="shared" si="284"/>
        <v>0</v>
      </c>
      <c r="BZ202" s="394">
        <f t="shared" si="285"/>
        <v>11066.02034428795</v>
      </c>
      <c r="CA202" s="395">
        <f t="shared" si="286"/>
        <v>8715.3189720332575</v>
      </c>
      <c r="CB202" s="396">
        <f t="shared" si="287"/>
        <v>8366.5181347150265</v>
      </c>
      <c r="CC202" s="395">
        <f t="shared" si="288"/>
        <v>7940.9279935275081</v>
      </c>
      <c r="CD202" s="396">
        <f t="shared" si="289"/>
        <v>6796.0372907153733</v>
      </c>
      <c r="CE202" s="395">
        <f t="shared" si="290"/>
        <v>7300.2768496420049</v>
      </c>
      <c r="CF202" s="396">
        <f t="shared" si="291"/>
        <v>5083.8486394557822</v>
      </c>
      <c r="CG202" s="395">
        <f t="shared" si="292"/>
        <v>6856.8245931283909</v>
      </c>
      <c r="CH202" s="396">
        <f t="shared" si="293"/>
        <v>0</v>
      </c>
      <c r="CI202" s="395">
        <f t="shared" si="294"/>
        <v>0</v>
      </c>
      <c r="CJ202" s="396">
        <f t="shared" si="295"/>
        <v>0</v>
      </c>
      <c r="CK202" s="395">
        <f t="shared" si="296"/>
        <v>0</v>
      </c>
      <c r="CL202" s="394">
        <f t="shared" si="297"/>
        <v>99594.183098591544</v>
      </c>
      <c r="CM202" s="395">
        <f t="shared" si="298"/>
        <v>78437.87074829932</v>
      </c>
      <c r="CN202" s="396">
        <f t="shared" si="299"/>
        <v>75298.663212435233</v>
      </c>
      <c r="CO202" s="395">
        <f t="shared" si="300"/>
        <v>71468.351941747576</v>
      </c>
      <c r="CP202" s="396">
        <f t="shared" si="301"/>
        <v>61164.335616438359</v>
      </c>
      <c r="CQ202" s="395">
        <f t="shared" si="302"/>
        <v>65702.491646778042</v>
      </c>
      <c r="CR202" s="396">
        <f t="shared" si="303"/>
        <v>45754.637755102041</v>
      </c>
      <c r="CS202" s="395">
        <f t="shared" si="304"/>
        <v>61711.421338155516</v>
      </c>
      <c r="CT202" s="396">
        <f t="shared" si="305"/>
        <v>0</v>
      </c>
      <c r="CU202" s="395">
        <f t="shared" si="306"/>
        <v>0</v>
      </c>
      <c r="CV202" s="396">
        <f t="shared" si="307"/>
        <v>0</v>
      </c>
      <c r="CW202" s="395">
        <f t="shared" si="308"/>
        <v>0</v>
      </c>
      <c r="CX202" s="396">
        <f t="shared" si="309"/>
        <v>68246.236667274672</v>
      </c>
      <c r="CY202" s="395">
        <f t="shared" si="310"/>
        <v>68899.061735092997</v>
      </c>
      <c r="CZ202" s="394">
        <f t="shared" si="311"/>
        <v>141</v>
      </c>
      <c r="DA202" s="395">
        <f t="shared" si="312"/>
        <v>146</v>
      </c>
      <c r="DB202" s="396">
        <f t="shared" si="313"/>
        <v>128</v>
      </c>
      <c r="DC202" s="395">
        <f t="shared" si="314"/>
        <v>136</v>
      </c>
      <c r="DD202" s="396">
        <f t="shared" si="315"/>
        <v>145</v>
      </c>
      <c r="DE202" s="395">
        <f t="shared" si="316"/>
        <v>138</v>
      </c>
      <c r="DF202" s="396">
        <f t="shared" si="317"/>
        <v>191</v>
      </c>
      <c r="DG202" s="395">
        <f t="shared" si="318"/>
        <v>181</v>
      </c>
      <c r="DH202" s="396">
        <f t="shared" si="319"/>
        <v>0</v>
      </c>
      <c r="DI202" s="395">
        <f t="shared" si="320"/>
        <v>0</v>
      </c>
      <c r="DJ202" s="396">
        <f t="shared" si="321"/>
        <v>0</v>
      </c>
      <c r="DK202" s="395">
        <f t="shared" si="322"/>
        <v>0</v>
      </c>
      <c r="DL202" s="396">
        <f t="shared" si="323"/>
        <v>605</v>
      </c>
      <c r="DM202" s="395">
        <f t="shared" si="324"/>
        <v>601</v>
      </c>
      <c r="DN202" s="394">
        <f t="shared" si="325"/>
        <v>14042779.816901408</v>
      </c>
      <c r="DO202" s="395">
        <f t="shared" si="326"/>
        <v>11451929.1292517</v>
      </c>
      <c r="DP202" s="396">
        <f t="shared" si="327"/>
        <v>9638228.8911917098</v>
      </c>
      <c r="DQ202" s="395">
        <f t="shared" si="328"/>
        <v>9719695.8640776705</v>
      </c>
      <c r="DR202" s="396">
        <f t="shared" si="329"/>
        <v>8868828.6643835623</v>
      </c>
      <c r="DS202" s="395">
        <f t="shared" si="330"/>
        <v>9066943.8472553696</v>
      </c>
      <c r="DT202" s="396">
        <f t="shared" si="331"/>
        <v>8739135.8112244904</v>
      </c>
      <c r="DU202" s="395">
        <f t="shared" si="332"/>
        <v>11169767.262206148</v>
      </c>
      <c r="DV202" s="396">
        <f t="shared" si="333"/>
        <v>0</v>
      </c>
      <c r="DW202" s="395">
        <f t="shared" si="334"/>
        <v>0</v>
      </c>
      <c r="DX202" s="396">
        <f t="shared" si="335"/>
        <v>0</v>
      </c>
      <c r="DY202" s="395">
        <f t="shared" si="336"/>
        <v>0</v>
      </c>
      <c r="DZ202" s="396">
        <f t="shared" si="337"/>
        <v>41288973.18370118</v>
      </c>
      <c r="EA202" s="395">
        <f t="shared" si="338"/>
        <v>41408336.102790892</v>
      </c>
    </row>
    <row r="203" spans="1:131">
      <c r="A203" s="510" t="s">
        <v>34</v>
      </c>
      <c r="B203" s="511" t="s">
        <v>735</v>
      </c>
      <c r="C203" s="512"/>
      <c r="D203" s="513">
        <v>159939</v>
      </c>
      <c r="E203" s="514">
        <v>2</v>
      </c>
      <c r="F203" s="393">
        <v>92</v>
      </c>
      <c r="G203" s="272">
        <v>88</v>
      </c>
      <c r="H203" s="393">
        <v>0</v>
      </c>
      <c r="I203" s="272"/>
      <c r="J203" s="393">
        <v>0</v>
      </c>
      <c r="K203" s="272"/>
      <c r="L203" s="393">
        <v>2</v>
      </c>
      <c r="M203" s="272">
        <v>2</v>
      </c>
      <c r="N203" s="393">
        <v>76</v>
      </c>
      <c r="O203" s="272">
        <v>85</v>
      </c>
      <c r="P203" s="393">
        <v>0</v>
      </c>
      <c r="Q203" s="272"/>
      <c r="R203" s="393">
        <v>0</v>
      </c>
      <c r="S203" s="272"/>
      <c r="T203" s="393">
        <v>3</v>
      </c>
      <c r="U203" s="272">
        <v>2</v>
      </c>
      <c r="V203" s="393">
        <v>56</v>
      </c>
      <c r="W203" s="272">
        <v>42</v>
      </c>
      <c r="X203" s="393">
        <v>0</v>
      </c>
      <c r="Y203" s="272"/>
      <c r="Z203" s="393">
        <v>0</v>
      </c>
      <c r="AA203" s="272"/>
      <c r="AB203" s="393">
        <v>3</v>
      </c>
      <c r="AC203" s="272">
        <v>1</v>
      </c>
      <c r="AD203" s="393">
        <v>53</v>
      </c>
      <c r="AE203" s="272">
        <v>52</v>
      </c>
      <c r="AF203" s="393">
        <v>0</v>
      </c>
      <c r="AG203" s="272"/>
      <c r="AH203" s="393">
        <v>0</v>
      </c>
      <c r="AI203" s="272"/>
      <c r="AJ203" s="393">
        <v>2</v>
      </c>
      <c r="AK203" s="272">
        <v>2</v>
      </c>
      <c r="AL203" s="393">
        <v>0</v>
      </c>
      <c r="AM203" s="272"/>
      <c r="AN203" s="393">
        <v>0</v>
      </c>
      <c r="AO203" s="402"/>
      <c r="AP203" s="393">
        <v>0</v>
      </c>
      <c r="AQ203" s="402"/>
      <c r="AR203" s="393">
        <v>0</v>
      </c>
      <c r="AS203" s="272"/>
      <c r="AT203" s="393"/>
      <c r="AU203" s="402"/>
      <c r="AV203" s="393"/>
      <c r="AW203" s="402"/>
      <c r="AX203" s="393"/>
      <c r="AY203" s="402"/>
      <c r="AZ203" s="393"/>
      <c r="BA203" s="403"/>
      <c r="BB203" s="404">
        <v>8260170</v>
      </c>
      <c r="BC203" s="515">
        <v>7942747</v>
      </c>
      <c r="BD203" s="393">
        <v>5311233</v>
      </c>
      <c r="BE203" s="515">
        <v>5876781</v>
      </c>
      <c r="BF203" s="393">
        <v>3714728</v>
      </c>
      <c r="BG203" s="515">
        <v>2787379</v>
      </c>
      <c r="BH203" s="393">
        <v>2174637</v>
      </c>
      <c r="BI203" s="515">
        <v>2146098</v>
      </c>
      <c r="BJ203" s="393">
        <v>0</v>
      </c>
      <c r="BK203" s="515"/>
      <c r="BL203" s="393">
        <v>0</v>
      </c>
      <c r="BM203" s="403"/>
      <c r="BN203" s="394">
        <f t="shared" si="273"/>
        <v>852</v>
      </c>
      <c r="BO203" s="395">
        <f t="shared" si="274"/>
        <v>816</v>
      </c>
      <c r="BP203" s="396">
        <f t="shared" si="275"/>
        <v>720</v>
      </c>
      <c r="BQ203" s="395">
        <f t="shared" si="276"/>
        <v>789</v>
      </c>
      <c r="BR203" s="396">
        <f t="shared" si="277"/>
        <v>540</v>
      </c>
      <c r="BS203" s="395">
        <f t="shared" si="278"/>
        <v>390</v>
      </c>
      <c r="BT203" s="396">
        <f t="shared" si="279"/>
        <v>501</v>
      </c>
      <c r="BU203" s="395">
        <f t="shared" si="280"/>
        <v>492</v>
      </c>
      <c r="BV203" s="396">
        <f t="shared" si="281"/>
        <v>0</v>
      </c>
      <c r="BW203" s="395">
        <f t="shared" si="282"/>
        <v>0</v>
      </c>
      <c r="BX203" s="396">
        <f t="shared" si="283"/>
        <v>0</v>
      </c>
      <c r="BY203" s="395">
        <f t="shared" si="284"/>
        <v>0</v>
      </c>
      <c r="BZ203" s="394">
        <f t="shared" si="285"/>
        <v>9695.0352112676064</v>
      </c>
      <c r="CA203" s="395">
        <f t="shared" si="286"/>
        <v>9733.7585784313724</v>
      </c>
      <c r="CB203" s="396">
        <f t="shared" si="287"/>
        <v>7376.7124999999996</v>
      </c>
      <c r="CC203" s="395">
        <f t="shared" si="288"/>
        <v>7448.3916349809888</v>
      </c>
      <c r="CD203" s="396">
        <f t="shared" si="289"/>
        <v>6879.1259259259259</v>
      </c>
      <c r="CE203" s="395">
        <f t="shared" si="290"/>
        <v>7147.125641025641</v>
      </c>
      <c r="CF203" s="396">
        <f t="shared" si="291"/>
        <v>4340.5928143712572</v>
      </c>
      <c r="CG203" s="395">
        <f t="shared" si="292"/>
        <v>4361.9878048780483</v>
      </c>
      <c r="CH203" s="396">
        <f t="shared" si="293"/>
        <v>0</v>
      </c>
      <c r="CI203" s="395">
        <f t="shared" si="294"/>
        <v>0</v>
      </c>
      <c r="CJ203" s="396">
        <f t="shared" si="295"/>
        <v>0</v>
      </c>
      <c r="CK203" s="395">
        <f t="shared" si="296"/>
        <v>0</v>
      </c>
      <c r="CL203" s="394">
        <f t="shared" si="297"/>
        <v>87255.316901408456</v>
      </c>
      <c r="CM203" s="395">
        <f t="shared" si="298"/>
        <v>87603.82720588235</v>
      </c>
      <c r="CN203" s="396">
        <f t="shared" si="299"/>
        <v>66390.412499999991</v>
      </c>
      <c r="CO203" s="395">
        <f t="shared" si="300"/>
        <v>67035.524714828905</v>
      </c>
      <c r="CP203" s="396">
        <f t="shared" si="301"/>
        <v>61912.133333333331</v>
      </c>
      <c r="CQ203" s="395">
        <f t="shared" si="302"/>
        <v>64324.130769230767</v>
      </c>
      <c r="CR203" s="396">
        <f t="shared" si="303"/>
        <v>39065.335329341317</v>
      </c>
      <c r="CS203" s="395">
        <f t="shared" si="304"/>
        <v>39257.890243902439</v>
      </c>
      <c r="CT203" s="396">
        <f t="shared" si="305"/>
        <v>0</v>
      </c>
      <c r="CU203" s="395">
        <f t="shared" si="306"/>
        <v>0</v>
      </c>
      <c r="CV203" s="396">
        <f t="shared" si="307"/>
        <v>0</v>
      </c>
      <c r="CW203" s="395">
        <f t="shared" si="308"/>
        <v>0</v>
      </c>
      <c r="CX203" s="396">
        <f t="shared" si="309"/>
        <v>67067.079045340884</v>
      </c>
      <c r="CY203" s="395">
        <f t="shared" si="310"/>
        <v>67891.601441486069</v>
      </c>
      <c r="CZ203" s="394">
        <f t="shared" si="311"/>
        <v>94</v>
      </c>
      <c r="DA203" s="395">
        <f t="shared" si="312"/>
        <v>90</v>
      </c>
      <c r="DB203" s="396">
        <f t="shared" si="313"/>
        <v>79</v>
      </c>
      <c r="DC203" s="395">
        <f t="shared" si="314"/>
        <v>87</v>
      </c>
      <c r="DD203" s="396">
        <f t="shared" si="315"/>
        <v>59</v>
      </c>
      <c r="DE203" s="395">
        <f t="shared" si="316"/>
        <v>43</v>
      </c>
      <c r="DF203" s="396">
        <f t="shared" si="317"/>
        <v>55</v>
      </c>
      <c r="DG203" s="395">
        <f t="shared" si="318"/>
        <v>54</v>
      </c>
      <c r="DH203" s="396">
        <f t="shared" si="319"/>
        <v>0</v>
      </c>
      <c r="DI203" s="395">
        <f t="shared" si="320"/>
        <v>0</v>
      </c>
      <c r="DJ203" s="396">
        <f t="shared" si="321"/>
        <v>0</v>
      </c>
      <c r="DK203" s="395">
        <f t="shared" si="322"/>
        <v>0</v>
      </c>
      <c r="DL203" s="396">
        <f t="shared" si="323"/>
        <v>287</v>
      </c>
      <c r="DM203" s="395">
        <f t="shared" si="324"/>
        <v>274</v>
      </c>
      <c r="DN203" s="394">
        <f t="shared" si="325"/>
        <v>8201999.7887323946</v>
      </c>
      <c r="DO203" s="395">
        <f t="shared" si="326"/>
        <v>7884344.4485294111</v>
      </c>
      <c r="DP203" s="396">
        <f t="shared" si="327"/>
        <v>5244842.5874999994</v>
      </c>
      <c r="DQ203" s="395">
        <f t="shared" si="328"/>
        <v>5832090.650190115</v>
      </c>
      <c r="DR203" s="396">
        <f t="shared" si="329"/>
        <v>3652815.8666666667</v>
      </c>
      <c r="DS203" s="395">
        <f t="shared" si="330"/>
        <v>2765937.6230769232</v>
      </c>
      <c r="DT203" s="396">
        <f t="shared" si="331"/>
        <v>2148593.4431137722</v>
      </c>
      <c r="DU203" s="395">
        <f t="shared" si="332"/>
        <v>2119926.0731707318</v>
      </c>
      <c r="DV203" s="396">
        <f t="shared" si="333"/>
        <v>0</v>
      </c>
      <c r="DW203" s="395">
        <f t="shared" si="334"/>
        <v>0</v>
      </c>
      <c r="DX203" s="396">
        <f t="shared" si="335"/>
        <v>0</v>
      </c>
      <c r="DY203" s="395">
        <f t="shared" si="336"/>
        <v>0</v>
      </c>
      <c r="DZ203" s="396">
        <f t="shared" si="337"/>
        <v>19248251.686012834</v>
      </c>
      <c r="EA203" s="395">
        <f t="shared" si="338"/>
        <v>18602298.794967182</v>
      </c>
    </row>
    <row r="204" spans="1:131">
      <c r="A204" s="510" t="s">
        <v>34</v>
      </c>
      <c r="B204" s="511" t="s">
        <v>736</v>
      </c>
      <c r="C204" s="512"/>
      <c r="D204" s="513">
        <v>160612</v>
      </c>
      <c r="E204" s="514">
        <v>3</v>
      </c>
      <c r="F204" s="393">
        <v>92</v>
      </c>
      <c r="G204" s="272">
        <v>94</v>
      </c>
      <c r="H204" s="393">
        <v>0</v>
      </c>
      <c r="I204" s="272"/>
      <c r="J204" s="393">
        <v>0</v>
      </c>
      <c r="K204" s="272"/>
      <c r="L204" s="393">
        <v>0</v>
      </c>
      <c r="M204" s="272"/>
      <c r="N204" s="393">
        <v>105</v>
      </c>
      <c r="O204" s="272">
        <v>106</v>
      </c>
      <c r="P204" s="393">
        <v>0</v>
      </c>
      <c r="Q204" s="272"/>
      <c r="R204" s="393">
        <v>0</v>
      </c>
      <c r="S204" s="272"/>
      <c r="T204" s="393">
        <v>0</v>
      </c>
      <c r="U204" s="272"/>
      <c r="V204" s="393">
        <v>56</v>
      </c>
      <c r="W204" s="272">
        <v>53</v>
      </c>
      <c r="X204" s="393">
        <v>0</v>
      </c>
      <c r="Y204" s="272"/>
      <c r="Z204" s="393">
        <v>0</v>
      </c>
      <c r="AA204" s="272"/>
      <c r="AB204" s="393">
        <v>0</v>
      </c>
      <c r="AC204" s="272"/>
      <c r="AD204" s="393">
        <v>210</v>
      </c>
      <c r="AE204" s="272">
        <v>226</v>
      </c>
      <c r="AF204" s="393">
        <v>0</v>
      </c>
      <c r="AG204" s="272"/>
      <c r="AH204" s="393">
        <v>0</v>
      </c>
      <c r="AI204" s="272"/>
      <c r="AJ204" s="393">
        <v>0</v>
      </c>
      <c r="AK204" s="272"/>
      <c r="AL204" s="393">
        <v>0</v>
      </c>
      <c r="AM204" s="272"/>
      <c r="AN204" s="393">
        <v>0</v>
      </c>
      <c r="AO204" s="402"/>
      <c r="AP204" s="393">
        <v>0</v>
      </c>
      <c r="AQ204" s="402"/>
      <c r="AR204" s="393">
        <v>0</v>
      </c>
      <c r="AS204" s="272"/>
      <c r="AT204" s="393"/>
      <c r="AU204" s="402"/>
      <c r="AV204" s="393"/>
      <c r="AW204" s="402"/>
      <c r="AX204" s="393"/>
      <c r="AY204" s="402"/>
      <c r="AZ204" s="393"/>
      <c r="BA204" s="403"/>
      <c r="BB204" s="404">
        <v>7079244</v>
      </c>
      <c r="BC204" s="515">
        <v>7313511</v>
      </c>
      <c r="BD204" s="393">
        <v>6831199</v>
      </c>
      <c r="BE204" s="515">
        <v>6885001</v>
      </c>
      <c r="BF204" s="393">
        <v>3192916</v>
      </c>
      <c r="BG204" s="515">
        <v>3103033</v>
      </c>
      <c r="BH204" s="393">
        <v>9296037</v>
      </c>
      <c r="BI204" s="515">
        <v>9882074</v>
      </c>
      <c r="BJ204" s="393">
        <v>0</v>
      </c>
      <c r="BK204" s="515"/>
      <c r="BL204" s="393">
        <v>0</v>
      </c>
      <c r="BM204" s="403"/>
      <c r="BN204" s="394">
        <f t="shared" si="273"/>
        <v>828</v>
      </c>
      <c r="BO204" s="395">
        <f t="shared" si="274"/>
        <v>846</v>
      </c>
      <c r="BP204" s="396">
        <f t="shared" si="275"/>
        <v>945</v>
      </c>
      <c r="BQ204" s="395">
        <f t="shared" si="276"/>
        <v>954</v>
      </c>
      <c r="BR204" s="396">
        <f t="shared" si="277"/>
        <v>504</v>
      </c>
      <c r="BS204" s="395">
        <f t="shared" si="278"/>
        <v>477</v>
      </c>
      <c r="BT204" s="396">
        <f t="shared" si="279"/>
        <v>1890</v>
      </c>
      <c r="BU204" s="395">
        <f t="shared" si="280"/>
        <v>2034</v>
      </c>
      <c r="BV204" s="396">
        <f t="shared" si="281"/>
        <v>0</v>
      </c>
      <c r="BW204" s="395">
        <f t="shared" si="282"/>
        <v>0</v>
      </c>
      <c r="BX204" s="396">
        <f t="shared" si="283"/>
        <v>0</v>
      </c>
      <c r="BY204" s="395">
        <f t="shared" si="284"/>
        <v>0</v>
      </c>
      <c r="BZ204" s="394">
        <f t="shared" si="285"/>
        <v>8549.811594202898</v>
      </c>
      <c r="CA204" s="395">
        <f t="shared" si="286"/>
        <v>8644.8120567375881</v>
      </c>
      <c r="CB204" s="396">
        <f t="shared" si="287"/>
        <v>7228.782010582011</v>
      </c>
      <c r="CC204" s="395">
        <f t="shared" si="288"/>
        <v>7216.9821802935012</v>
      </c>
      <c r="CD204" s="396">
        <f t="shared" si="289"/>
        <v>6335.1507936507933</v>
      </c>
      <c r="CE204" s="395">
        <f t="shared" si="290"/>
        <v>6505.310272536688</v>
      </c>
      <c r="CF204" s="396">
        <f t="shared" si="291"/>
        <v>4918.5380952380956</v>
      </c>
      <c r="CG204" s="395">
        <f t="shared" si="292"/>
        <v>4858.4434611602755</v>
      </c>
      <c r="CH204" s="396">
        <f t="shared" si="293"/>
        <v>0</v>
      </c>
      <c r="CI204" s="395">
        <f t="shared" si="294"/>
        <v>0</v>
      </c>
      <c r="CJ204" s="396">
        <f t="shared" si="295"/>
        <v>0</v>
      </c>
      <c r="CK204" s="395">
        <f t="shared" si="296"/>
        <v>0</v>
      </c>
      <c r="CL204" s="394">
        <f t="shared" si="297"/>
        <v>76948.304347826081</v>
      </c>
      <c r="CM204" s="395">
        <f t="shared" si="298"/>
        <v>77803.308510638293</v>
      </c>
      <c r="CN204" s="396">
        <f t="shared" si="299"/>
        <v>65059.038095238102</v>
      </c>
      <c r="CO204" s="395">
        <f t="shared" si="300"/>
        <v>64952.839622641513</v>
      </c>
      <c r="CP204" s="396">
        <f t="shared" si="301"/>
        <v>57016.357142857138</v>
      </c>
      <c r="CQ204" s="395">
        <f t="shared" si="302"/>
        <v>58547.792452830196</v>
      </c>
      <c r="CR204" s="396">
        <f t="shared" si="303"/>
        <v>44266.842857142859</v>
      </c>
      <c r="CS204" s="395">
        <f t="shared" si="304"/>
        <v>43725.991150442482</v>
      </c>
      <c r="CT204" s="396">
        <f t="shared" si="305"/>
        <v>0</v>
      </c>
      <c r="CU204" s="395">
        <f t="shared" si="306"/>
        <v>0</v>
      </c>
      <c r="CV204" s="396">
        <f t="shared" si="307"/>
        <v>0</v>
      </c>
      <c r="CW204" s="395">
        <f t="shared" si="308"/>
        <v>0</v>
      </c>
      <c r="CX204" s="396">
        <f t="shared" si="309"/>
        <v>57018.133909287259</v>
      </c>
      <c r="CY204" s="395">
        <f t="shared" si="310"/>
        <v>56750.770354906053</v>
      </c>
      <c r="CZ204" s="394">
        <f t="shared" si="311"/>
        <v>92</v>
      </c>
      <c r="DA204" s="395">
        <f t="shared" si="312"/>
        <v>94</v>
      </c>
      <c r="DB204" s="396">
        <f t="shared" si="313"/>
        <v>105</v>
      </c>
      <c r="DC204" s="395">
        <f t="shared" si="314"/>
        <v>106</v>
      </c>
      <c r="DD204" s="396">
        <f t="shared" si="315"/>
        <v>56</v>
      </c>
      <c r="DE204" s="395">
        <f t="shared" si="316"/>
        <v>53</v>
      </c>
      <c r="DF204" s="396">
        <f t="shared" si="317"/>
        <v>210</v>
      </c>
      <c r="DG204" s="395">
        <f t="shared" si="318"/>
        <v>226</v>
      </c>
      <c r="DH204" s="396">
        <f t="shared" si="319"/>
        <v>0</v>
      </c>
      <c r="DI204" s="395">
        <f t="shared" si="320"/>
        <v>0</v>
      </c>
      <c r="DJ204" s="396">
        <f t="shared" si="321"/>
        <v>0</v>
      </c>
      <c r="DK204" s="395">
        <f t="shared" si="322"/>
        <v>0</v>
      </c>
      <c r="DL204" s="396">
        <f t="shared" si="323"/>
        <v>463</v>
      </c>
      <c r="DM204" s="395">
        <f t="shared" si="324"/>
        <v>479</v>
      </c>
      <c r="DN204" s="394">
        <f t="shared" si="325"/>
        <v>7079243.9999999991</v>
      </c>
      <c r="DO204" s="395">
        <f t="shared" si="326"/>
        <v>7313511</v>
      </c>
      <c r="DP204" s="396">
        <f t="shared" si="327"/>
        <v>6831199.0000000009</v>
      </c>
      <c r="DQ204" s="395">
        <f t="shared" si="328"/>
        <v>6885001</v>
      </c>
      <c r="DR204" s="396">
        <f t="shared" si="329"/>
        <v>3192915.9999999995</v>
      </c>
      <c r="DS204" s="395">
        <f t="shared" si="330"/>
        <v>3103033.0000000005</v>
      </c>
      <c r="DT204" s="396">
        <f t="shared" si="331"/>
        <v>9296037</v>
      </c>
      <c r="DU204" s="395">
        <f t="shared" si="332"/>
        <v>9882074</v>
      </c>
      <c r="DV204" s="396">
        <f t="shared" si="333"/>
        <v>0</v>
      </c>
      <c r="DW204" s="395">
        <f t="shared" si="334"/>
        <v>0</v>
      </c>
      <c r="DX204" s="396">
        <f t="shared" si="335"/>
        <v>0</v>
      </c>
      <c r="DY204" s="395">
        <f t="shared" si="336"/>
        <v>0</v>
      </c>
      <c r="DZ204" s="396">
        <f t="shared" si="337"/>
        <v>26399396</v>
      </c>
      <c r="EA204" s="395">
        <f t="shared" si="338"/>
        <v>27183619</v>
      </c>
    </row>
    <row r="205" spans="1:131">
      <c r="A205" s="510" t="s">
        <v>34</v>
      </c>
      <c r="B205" s="511" t="s">
        <v>737</v>
      </c>
      <c r="C205" s="512"/>
      <c r="D205" s="513">
        <v>160621</v>
      </c>
      <c r="E205" s="514">
        <v>3</v>
      </c>
      <c r="F205" s="393">
        <v>77</v>
      </c>
      <c r="G205" s="272">
        <v>71</v>
      </c>
      <c r="H205" s="393">
        <v>0</v>
      </c>
      <c r="I205" s="272"/>
      <c r="J205" s="393">
        <v>0</v>
      </c>
      <c r="K205" s="272"/>
      <c r="L205" s="393">
        <v>2</v>
      </c>
      <c r="M205" s="272">
        <v>37</v>
      </c>
      <c r="N205" s="393">
        <v>48</v>
      </c>
      <c r="O205" s="272">
        <v>50</v>
      </c>
      <c r="P205" s="393">
        <v>0</v>
      </c>
      <c r="Q205" s="272"/>
      <c r="R205" s="393">
        <v>0</v>
      </c>
      <c r="S205" s="272"/>
      <c r="T205" s="393">
        <v>4</v>
      </c>
      <c r="U205" s="272">
        <v>10</v>
      </c>
      <c r="V205" s="393">
        <v>69</v>
      </c>
      <c r="W205" s="272">
        <v>66</v>
      </c>
      <c r="X205" s="393">
        <v>0</v>
      </c>
      <c r="Y205" s="272"/>
      <c r="Z205" s="393">
        <v>0</v>
      </c>
      <c r="AA205" s="272"/>
      <c r="AB205" s="393">
        <v>6</v>
      </c>
      <c r="AC205" s="272">
        <v>9</v>
      </c>
      <c r="AD205" s="393">
        <v>48</v>
      </c>
      <c r="AE205" s="272">
        <v>42</v>
      </c>
      <c r="AF205" s="393">
        <v>0</v>
      </c>
      <c r="AG205" s="272"/>
      <c r="AH205" s="393">
        <v>0</v>
      </c>
      <c r="AI205" s="272"/>
      <c r="AJ205" s="393">
        <v>2</v>
      </c>
      <c r="AK205" s="272">
        <v>21</v>
      </c>
      <c r="AL205" s="393">
        <v>22</v>
      </c>
      <c r="AM205" s="272">
        <v>12</v>
      </c>
      <c r="AN205" s="393">
        <v>0</v>
      </c>
      <c r="AO205" s="402"/>
      <c r="AP205" s="393">
        <v>0</v>
      </c>
      <c r="AQ205" s="402"/>
      <c r="AR205" s="393">
        <v>1</v>
      </c>
      <c r="AS205" s="272">
        <v>2</v>
      </c>
      <c r="AT205" s="393"/>
      <c r="AU205" s="402"/>
      <c r="AV205" s="393"/>
      <c r="AW205" s="402"/>
      <c r="AX205" s="393"/>
      <c r="AY205" s="402"/>
      <c r="AZ205" s="393"/>
      <c r="BA205" s="403"/>
      <c r="BB205" s="404">
        <v>5667711</v>
      </c>
      <c r="BC205" s="515">
        <v>8410320</v>
      </c>
      <c r="BD205" s="393">
        <v>3313706</v>
      </c>
      <c r="BE205" s="515">
        <v>3819088</v>
      </c>
      <c r="BF205" s="393">
        <v>4252763</v>
      </c>
      <c r="BG205" s="515">
        <v>2518769</v>
      </c>
      <c r="BH205" s="393">
        <v>2032527</v>
      </c>
      <c r="BI205" s="515">
        <v>2628140</v>
      </c>
      <c r="BJ205" s="393">
        <v>473343</v>
      </c>
      <c r="BK205" s="515">
        <v>336500</v>
      </c>
      <c r="BL205" s="393">
        <v>0</v>
      </c>
      <c r="BM205" s="403"/>
      <c r="BN205" s="394">
        <f t="shared" si="273"/>
        <v>717</v>
      </c>
      <c r="BO205" s="395">
        <f t="shared" si="274"/>
        <v>1083</v>
      </c>
      <c r="BP205" s="396">
        <f t="shared" si="275"/>
        <v>480</v>
      </c>
      <c r="BQ205" s="395">
        <f t="shared" si="276"/>
        <v>570</v>
      </c>
      <c r="BR205" s="396">
        <f t="shared" si="277"/>
        <v>693</v>
      </c>
      <c r="BS205" s="395">
        <f t="shared" si="278"/>
        <v>702</v>
      </c>
      <c r="BT205" s="396">
        <f t="shared" si="279"/>
        <v>456</v>
      </c>
      <c r="BU205" s="395">
        <f t="shared" si="280"/>
        <v>630</v>
      </c>
      <c r="BV205" s="396">
        <f t="shared" si="281"/>
        <v>210</v>
      </c>
      <c r="BW205" s="395">
        <f t="shared" si="282"/>
        <v>132</v>
      </c>
      <c r="BX205" s="396">
        <f t="shared" si="283"/>
        <v>0</v>
      </c>
      <c r="BY205" s="395">
        <f t="shared" si="284"/>
        <v>0</v>
      </c>
      <c r="BZ205" s="394">
        <f t="shared" si="285"/>
        <v>7904.757322175732</v>
      </c>
      <c r="CA205" s="395">
        <f t="shared" si="286"/>
        <v>7765.7617728531859</v>
      </c>
      <c r="CB205" s="396">
        <f t="shared" si="287"/>
        <v>6903.5541666666668</v>
      </c>
      <c r="CC205" s="395">
        <f t="shared" si="288"/>
        <v>6700.1543859649119</v>
      </c>
      <c r="CD205" s="396">
        <f t="shared" si="289"/>
        <v>6136.7431457431458</v>
      </c>
      <c r="CE205" s="395">
        <f t="shared" si="290"/>
        <v>3587.9900284900286</v>
      </c>
      <c r="CF205" s="396">
        <f t="shared" si="291"/>
        <v>4457.2960526315792</v>
      </c>
      <c r="CG205" s="395">
        <f t="shared" si="292"/>
        <v>4171.6507936507933</v>
      </c>
      <c r="CH205" s="396">
        <f t="shared" si="293"/>
        <v>2254.0142857142855</v>
      </c>
      <c r="CI205" s="395">
        <f t="shared" si="294"/>
        <v>2549.242424242424</v>
      </c>
      <c r="CJ205" s="396">
        <f t="shared" si="295"/>
        <v>0</v>
      </c>
      <c r="CK205" s="395">
        <f t="shared" si="296"/>
        <v>0</v>
      </c>
      <c r="CL205" s="394">
        <f t="shared" si="297"/>
        <v>71142.81589958159</v>
      </c>
      <c r="CM205" s="395">
        <f t="shared" si="298"/>
        <v>69891.855955678679</v>
      </c>
      <c r="CN205" s="396">
        <f t="shared" si="299"/>
        <v>62131.987500000003</v>
      </c>
      <c r="CO205" s="395">
        <f t="shared" si="300"/>
        <v>60301.389473684205</v>
      </c>
      <c r="CP205" s="396">
        <f t="shared" si="301"/>
        <v>55230.688311688311</v>
      </c>
      <c r="CQ205" s="395">
        <f t="shared" si="302"/>
        <v>32291.910256410258</v>
      </c>
      <c r="CR205" s="396">
        <f t="shared" si="303"/>
        <v>40115.664473684214</v>
      </c>
      <c r="CS205" s="395">
        <f t="shared" si="304"/>
        <v>37544.857142857138</v>
      </c>
      <c r="CT205" s="396">
        <f t="shared" si="305"/>
        <v>20286.12857142857</v>
      </c>
      <c r="CU205" s="395">
        <f t="shared" si="306"/>
        <v>22943.181818181816</v>
      </c>
      <c r="CV205" s="396">
        <f t="shared" si="307"/>
        <v>0</v>
      </c>
      <c r="CW205" s="395">
        <f t="shared" si="308"/>
        <v>0</v>
      </c>
      <c r="CX205" s="396">
        <f t="shared" si="309"/>
        <v>55433.016524267514</v>
      </c>
      <c r="CY205" s="395">
        <f t="shared" si="310"/>
        <v>50858.836332248946</v>
      </c>
      <c r="CZ205" s="394">
        <f t="shared" si="311"/>
        <v>79</v>
      </c>
      <c r="DA205" s="395">
        <f t="shared" si="312"/>
        <v>108</v>
      </c>
      <c r="DB205" s="396">
        <f t="shared" si="313"/>
        <v>52</v>
      </c>
      <c r="DC205" s="395">
        <f t="shared" si="314"/>
        <v>60</v>
      </c>
      <c r="DD205" s="396">
        <f t="shared" si="315"/>
        <v>75</v>
      </c>
      <c r="DE205" s="395">
        <f t="shared" si="316"/>
        <v>75</v>
      </c>
      <c r="DF205" s="396">
        <f t="shared" si="317"/>
        <v>50</v>
      </c>
      <c r="DG205" s="395">
        <f t="shared" si="318"/>
        <v>63</v>
      </c>
      <c r="DH205" s="396">
        <f t="shared" si="319"/>
        <v>23</v>
      </c>
      <c r="DI205" s="395">
        <f t="shared" si="320"/>
        <v>14</v>
      </c>
      <c r="DJ205" s="396">
        <f t="shared" si="321"/>
        <v>0</v>
      </c>
      <c r="DK205" s="395">
        <f t="shared" si="322"/>
        <v>0</v>
      </c>
      <c r="DL205" s="396">
        <f t="shared" si="323"/>
        <v>279</v>
      </c>
      <c r="DM205" s="395">
        <f t="shared" si="324"/>
        <v>320</v>
      </c>
      <c r="DN205" s="394">
        <f t="shared" si="325"/>
        <v>5620282.4560669456</v>
      </c>
      <c r="DO205" s="395">
        <f t="shared" si="326"/>
        <v>7548320.4432132971</v>
      </c>
      <c r="DP205" s="396">
        <f t="shared" si="327"/>
        <v>3230863.35</v>
      </c>
      <c r="DQ205" s="395">
        <f t="shared" si="328"/>
        <v>3618083.3684210521</v>
      </c>
      <c r="DR205" s="396">
        <f t="shared" si="329"/>
        <v>4142301.6233766233</v>
      </c>
      <c r="DS205" s="395">
        <f t="shared" si="330"/>
        <v>2421893.2692307695</v>
      </c>
      <c r="DT205" s="396">
        <f t="shared" si="331"/>
        <v>2005783.2236842108</v>
      </c>
      <c r="DU205" s="395">
        <f t="shared" si="332"/>
        <v>2365325.9999999995</v>
      </c>
      <c r="DV205" s="396">
        <f t="shared" si="333"/>
        <v>466580.95714285708</v>
      </c>
      <c r="DW205" s="395">
        <f t="shared" si="334"/>
        <v>321204.54545454541</v>
      </c>
      <c r="DX205" s="396">
        <f t="shared" si="335"/>
        <v>0</v>
      </c>
      <c r="DY205" s="395">
        <f t="shared" si="336"/>
        <v>0</v>
      </c>
      <c r="DZ205" s="396">
        <f t="shared" si="337"/>
        <v>15465811.610270636</v>
      </c>
      <c r="EA205" s="395">
        <f t="shared" si="338"/>
        <v>16274827.626319662</v>
      </c>
    </row>
    <row r="206" spans="1:131">
      <c r="A206" s="510" t="s">
        <v>34</v>
      </c>
      <c r="B206" s="511" t="s">
        <v>738</v>
      </c>
      <c r="C206" s="512"/>
      <c r="D206" s="513">
        <v>159993</v>
      </c>
      <c r="E206" s="514">
        <v>3</v>
      </c>
      <c r="F206" s="393">
        <v>40</v>
      </c>
      <c r="G206" s="272">
        <v>32</v>
      </c>
      <c r="H206" s="393">
        <v>0</v>
      </c>
      <c r="I206" s="272"/>
      <c r="J206" s="393">
        <v>11</v>
      </c>
      <c r="K206" s="272">
        <v>14</v>
      </c>
      <c r="L206" s="393">
        <v>0</v>
      </c>
      <c r="M206" s="272"/>
      <c r="N206" s="393">
        <v>81</v>
      </c>
      <c r="O206" s="272">
        <v>77</v>
      </c>
      <c r="P206" s="393">
        <v>0</v>
      </c>
      <c r="Q206" s="272"/>
      <c r="R206" s="393">
        <v>27</v>
      </c>
      <c r="S206" s="272">
        <v>29</v>
      </c>
      <c r="T206" s="393">
        <v>0</v>
      </c>
      <c r="U206" s="272"/>
      <c r="V206" s="393">
        <v>70</v>
      </c>
      <c r="W206" s="272">
        <v>70</v>
      </c>
      <c r="X206" s="393">
        <v>0</v>
      </c>
      <c r="Y206" s="272"/>
      <c r="Z206" s="393">
        <v>22</v>
      </c>
      <c r="AA206" s="272">
        <v>21</v>
      </c>
      <c r="AB206" s="393">
        <v>0</v>
      </c>
      <c r="AC206" s="272"/>
      <c r="AD206" s="393">
        <v>42</v>
      </c>
      <c r="AE206" s="272">
        <v>46</v>
      </c>
      <c r="AF206" s="393">
        <v>0</v>
      </c>
      <c r="AG206" s="272"/>
      <c r="AH206" s="393">
        <v>4</v>
      </c>
      <c r="AI206" s="272">
        <v>3</v>
      </c>
      <c r="AJ206" s="393">
        <v>0</v>
      </c>
      <c r="AK206" s="272"/>
      <c r="AL206" s="393">
        <v>0</v>
      </c>
      <c r="AM206" s="272"/>
      <c r="AN206" s="393">
        <v>0</v>
      </c>
      <c r="AO206" s="402"/>
      <c r="AP206" s="393">
        <v>0</v>
      </c>
      <c r="AQ206" s="402"/>
      <c r="AR206" s="393">
        <v>0</v>
      </c>
      <c r="AS206" s="272"/>
      <c r="AT206" s="393"/>
      <c r="AU206" s="402"/>
      <c r="AV206" s="393"/>
      <c r="AW206" s="402"/>
      <c r="AX206" s="393"/>
      <c r="AY206" s="402"/>
      <c r="AZ206" s="393"/>
      <c r="BA206" s="403"/>
      <c r="BB206" s="404">
        <v>4204576</v>
      </c>
      <c r="BC206" s="515">
        <v>3944073</v>
      </c>
      <c r="BD206" s="393">
        <v>7491670</v>
      </c>
      <c r="BE206" s="515">
        <v>7426098</v>
      </c>
      <c r="BF206" s="393">
        <v>5823612</v>
      </c>
      <c r="BG206" s="515">
        <v>5724703</v>
      </c>
      <c r="BH206" s="393">
        <v>1957414</v>
      </c>
      <c r="BI206" s="515">
        <v>2173034</v>
      </c>
      <c r="BJ206" s="393">
        <v>0</v>
      </c>
      <c r="BK206" s="515"/>
      <c r="BL206" s="393">
        <v>0</v>
      </c>
      <c r="BM206" s="403"/>
      <c r="BN206" s="394">
        <f t="shared" si="273"/>
        <v>481</v>
      </c>
      <c r="BO206" s="395">
        <f t="shared" si="274"/>
        <v>442</v>
      </c>
      <c r="BP206" s="396">
        <f t="shared" si="275"/>
        <v>1026</v>
      </c>
      <c r="BQ206" s="395">
        <f t="shared" si="276"/>
        <v>1012</v>
      </c>
      <c r="BR206" s="396">
        <f t="shared" si="277"/>
        <v>872</v>
      </c>
      <c r="BS206" s="395">
        <f t="shared" si="278"/>
        <v>861</v>
      </c>
      <c r="BT206" s="396">
        <f t="shared" si="279"/>
        <v>422</v>
      </c>
      <c r="BU206" s="395">
        <f t="shared" si="280"/>
        <v>447</v>
      </c>
      <c r="BV206" s="396">
        <f t="shared" si="281"/>
        <v>0</v>
      </c>
      <c r="BW206" s="395">
        <f t="shared" si="282"/>
        <v>0</v>
      </c>
      <c r="BX206" s="396">
        <f t="shared" si="283"/>
        <v>0</v>
      </c>
      <c r="BY206" s="395">
        <f t="shared" si="284"/>
        <v>0</v>
      </c>
      <c r="BZ206" s="394">
        <f t="shared" si="285"/>
        <v>8741.3222453222461</v>
      </c>
      <c r="CA206" s="395">
        <f t="shared" si="286"/>
        <v>8923.2420814479647</v>
      </c>
      <c r="CB206" s="396">
        <f t="shared" si="287"/>
        <v>7301.8226120857698</v>
      </c>
      <c r="CC206" s="395">
        <f t="shared" si="288"/>
        <v>7338.041501976285</v>
      </c>
      <c r="CD206" s="396">
        <f t="shared" si="289"/>
        <v>6678.4541284403667</v>
      </c>
      <c r="CE206" s="395">
        <f t="shared" si="290"/>
        <v>6648.9001161440183</v>
      </c>
      <c r="CF206" s="396">
        <f t="shared" si="291"/>
        <v>4638.4218009478673</v>
      </c>
      <c r="CG206" s="395">
        <f t="shared" si="292"/>
        <v>4861.373601789709</v>
      </c>
      <c r="CH206" s="396">
        <f t="shared" si="293"/>
        <v>0</v>
      </c>
      <c r="CI206" s="395">
        <f t="shared" si="294"/>
        <v>0</v>
      </c>
      <c r="CJ206" s="396">
        <f t="shared" si="295"/>
        <v>0</v>
      </c>
      <c r="CK206" s="395">
        <f t="shared" si="296"/>
        <v>0</v>
      </c>
      <c r="CL206" s="394">
        <f t="shared" si="297"/>
        <v>78671.900207900209</v>
      </c>
      <c r="CM206" s="395">
        <f t="shared" si="298"/>
        <v>80309.178733031687</v>
      </c>
      <c r="CN206" s="396">
        <f t="shared" si="299"/>
        <v>65716.403508771924</v>
      </c>
      <c r="CO206" s="395">
        <f t="shared" si="300"/>
        <v>66042.37351778656</v>
      </c>
      <c r="CP206" s="396">
        <f t="shared" si="301"/>
        <v>60106.087155963301</v>
      </c>
      <c r="CQ206" s="395">
        <f t="shared" si="302"/>
        <v>59840.101045296164</v>
      </c>
      <c r="CR206" s="396">
        <f t="shared" si="303"/>
        <v>41745.796208530803</v>
      </c>
      <c r="CS206" s="395">
        <f t="shared" si="304"/>
        <v>43752.362416107382</v>
      </c>
      <c r="CT206" s="396">
        <f t="shared" si="305"/>
        <v>0</v>
      </c>
      <c r="CU206" s="395">
        <f t="shared" si="306"/>
        <v>0</v>
      </c>
      <c r="CV206" s="396">
        <f t="shared" si="307"/>
        <v>0</v>
      </c>
      <c r="CW206" s="395">
        <f t="shared" si="308"/>
        <v>0</v>
      </c>
      <c r="CX206" s="396">
        <f t="shared" si="309"/>
        <v>62490.589675054944</v>
      </c>
      <c r="CY206" s="395">
        <f t="shared" si="310"/>
        <v>62616.536877109749</v>
      </c>
      <c r="CZ206" s="394">
        <f t="shared" si="311"/>
        <v>51</v>
      </c>
      <c r="DA206" s="395">
        <f t="shared" si="312"/>
        <v>46</v>
      </c>
      <c r="DB206" s="396">
        <f t="shared" si="313"/>
        <v>108</v>
      </c>
      <c r="DC206" s="395">
        <f t="shared" si="314"/>
        <v>106</v>
      </c>
      <c r="DD206" s="396">
        <f t="shared" si="315"/>
        <v>92</v>
      </c>
      <c r="DE206" s="395">
        <f t="shared" si="316"/>
        <v>91</v>
      </c>
      <c r="DF206" s="396">
        <f t="shared" si="317"/>
        <v>46</v>
      </c>
      <c r="DG206" s="395">
        <f t="shared" si="318"/>
        <v>49</v>
      </c>
      <c r="DH206" s="396">
        <f t="shared" si="319"/>
        <v>0</v>
      </c>
      <c r="DI206" s="395">
        <f t="shared" si="320"/>
        <v>0</v>
      </c>
      <c r="DJ206" s="396">
        <f t="shared" si="321"/>
        <v>0</v>
      </c>
      <c r="DK206" s="395">
        <f t="shared" si="322"/>
        <v>0</v>
      </c>
      <c r="DL206" s="396">
        <f t="shared" si="323"/>
        <v>297</v>
      </c>
      <c r="DM206" s="395">
        <f t="shared" si="324"/>
        <v>292</v>
      </c>
      <c r="DN206" s="394">
        <f t="shared" si="325"/>
        <v>4012266.9106029104</v>
      </c>
      <c r="DO206" s="395">
        <f t="shared" si="326"/>
        <v>3694222.2217194578</v>
      </c>
      <c r="DP206" s="396">
        <f t="shared" si="327"/>
        <v>7097371.5789473681</v>
      </c>
      <c r="DQ206" s="395">
        <f t="shared" si="328"/>
        <v>7000491.592885375</v>
      </c>
      <c r="DR206" s="396">
        <f t="shared" si="329"/>
        <v>5529760.018348624</v>
      </c>
      <c r="DS206" s="395">
        <f t="shared" si="330"/>
        <v>5445449.1951219505</v>
      </c>
      <c r="DT206" s="396">
        <f t="shared" si="331"/>
        <v>1920306.6255924169</v>
      </c>
      <c r="DU206" s="395">
        <f t="shared" si="332"/>
        <v>2143865.7583892616</v>
      </c>
      <c r="DV206" s="396">
        <f t="shared" si="333"/>
        <v>0</v>
      </c>
      <c r="DW206" s="395">
        <f t="shared" si="334"/>
        <v>0</v>
      </c>
      <c r="DX206" s="396">
        <f t="shared" si="335"/>
        <v>0</v>
      </c>
      <c r="DY206" s="395">
        <f t="shared" si="336"/>
        <v>0</v>
      </c>
      <c r="DZ206" s="396">
        <f t="shared" si="337"/>
        <v>18559705.133491319</v>
      </c>
      <c r="EA206" s="395">
        <f t="shared" si="338"/>
        <v>18284028.768116046</v>
      </c>
    </row>
    <row r="207" spans="1:131">
      <c r="A207" s="510" t="s">
        <v>34</v>
      </c>
      <c r="B207" s="511" t="s">
        <v>739</v>
      </c>
      <c r="C207" s="512"/>
      <c r="D207" s="513">
        <v>159009</v>
      </c>
      <c r="E207" s="514">
        <v>4</v>
      </c>
      <c r="F207" s="393">
        <v>36</v>
      </c>
      <c r="G207" s="272">
        <v>33</v>
      </c>
      <c r="H207" s="393">
        <v>0</v>
      </c>
      <c r="I207" s="272"/>
      <c r="J207" s="393">
        <v>0</v>
      </c>
      <c r="K207" s="272"/>
      <c r="L207" s="393">
        <v>6</v>
      </c>
      <c r="M207" s="272">
        <v>7</v>
      </c>
      <c r="N207" s="393">
        <v>33</v>
      </c>
      <c r="O207" s="272">
        <v>32</v>
      </c>
      <c r="P207" s="393">
        <v>0</v>
      </c>
      <c r="Q207" s="272"/>
      <c r="R207" s="393">
        <v>0</v>
      </c>
      <c r="S207" s="272"/>
      <c r="T207" s="393">
        <v>10</v>
      </c>
      <c r="U207" s="272">
        <v>13</v>
      </c>
      <c r="V207" s="393">
        <v>63</v>
      </c>
      <c r="W207" s="272">
        <v>68</v>
      </c>
      <c r="X207" s="393">
        <v>0</v>
      </c>
      <c r="Y207" s="272"/>
      <c r="Z207" s="393">
        <v>0</v>
      </c>
      <c r="AA207" s="272"/>
      <c r="AB207" s="393">
        <v>8</v>
      </c>
      <c r="AC207" s="272">
        <v>10</v>
      </c>
      <c r="AD207" s="393">
        <v>9</v>
      </c>
      <c r="AE207" s="272">
        <v>9</v>
      </c>
      <c r="AF207" s="393">
        <v>0</v>
      </c>
      <c r="AG207" s="272"/>
      <c r="AH207" s="393">
        <v>0</v>
      </c>
      <c r="AI207" s="272"/>
      <c r="AJ207" s="393">
        <v>8</v>
      </c>
      <c r="AK207" s="272">
        <v>8</v>
      </c>
      <c r="AL207" s="393">
        <v>18</v>
      </c>
      <c r="AM207" s="272">
        <v>14</v>
      </c>
      <c r="AN207" s="393">
        <v>0</v>
      </c>
      <c r="AO207" s="402"/>
      <c r="AP207" s="393">
        <v>0</v>
      </c>
      <c r="AQ207" s="402"/>
      <c r="AR207" s="393">
        <v>3</v>
      </c>
      <c r="AS207" s="272">
        <v>1</v>
      </c>
      <c r="AT207" s="393"/>
      <c r="AU207" s="402"/>
      <c r="AV207" s="393"/>
      <c r="AW207" s="402"/>
      <c r="AX207" s="393"/>
      <c r="AY207" s="402"/>
      <c r="AZ207" s="393"/>
      <c r="BA207" s="403"/>
      <c r="BB207" s="404">
        <v>2839745</v>
      </c>
      <c r="BC207" s="515">
        <v>2940743</v>
      </c>
      <c r="BD207" s="393">
        <v>2565690</v>
      </c>
      <c r="BE207" s="515">
        <v>2962422</v>
      </c>
      <c r="BF207" s="393">
        <v>3772310</v>
      </c>
      <c r="BG207" s="515">
        <v>4272780</v>
      </c>
      <c r="BH207" s="393">
        <v>619372</v>
      </c>
      <c r="BI207" s="515">
        <v>826848</v>
      </c>
      <c r="BJ207" s="393">
        <v>928374</v>
      </c>
      <c r="BK207" s="515">
        <v>690383</v>
      </c>
      <c r="BL207" s="393">
        <v>0</v>
      </c>
      <c r="BM207" s="403"/>
      <c r="BN207" s="394">
        <f t="shared" si="273"/>
        <v>396</v>
      </c>
      <c r="BO207" s="395">
        <f t="shared" si="274"/>
        <v>381</v>
      </c>
      <c r="BP207" s="396">
        <f t="shared" si="275"/>
        <v>417</v>
      </c>
      <c r="BQ207" s="395">
        <f t="shared" si="276"/>
        <v>444</v>
      </c>
      <c r="BR207" s="396">
        <f t="shared" si="277"/>
        <v>663</v>
      </c>
      <c r="BS207" s="395">
        <f t="shared" si="278"/>
        <v>732</v>
      </c>
      <c r="BT207" s="396">
        <f t="shared" si="279"/>
        <v>177</v>
      </c>
      <c r="BU207" s="395">
        <f t="shared" si="280"/>
        <v>177</v>
      </c>
      <c r="BV207" s="396">
        <f t="shared" si="281"/>
        <v>198</v>
      </c>
      <c r="BW207" s="395">
        <f t="shared" si="282"/>
        <v>138</v>
      </c>
      <c r="BX207" s="396">
        <f t="shared" si="283"/>
        <v>0</v>
      </c>
      <c r="BY207" s="395">
        <f t="shared" si="284"/>
        <v>0</v>
      </c>
      <c r="BZ207" s="394">
        <f t="shared" si="285"/>
        <v>7171.0732323232323</v>
      </c>
      <c r="CA207" s="395">
        <f t="shared" si="286"/>
        <v>7718.4855643044621</v>
      </c>
      <c r="CB207" s="396">
        <f t="shared" si="287"/>
        <v>6152.7338129496402</v>
      </c>
      <c r="CC207" s="395">
        <f t="shared" si="288"/>
        <v>6672.1216216216217</v>
      </c>
      <c r="CD207" s="396">
        <f t="shared" si="289"/>
        <v>5689.7586726998488</v>
      </c>
      <c r="CE207" s="395">
        <f t="shared" si="290"/>
        <v>5837.1311475409839</v>
      </c>
      <c r="CF207" s="396">
        <f t="shared" si="291"/>
        <v>3499.2768361581921</v>
      </c>
      <c r="CG207" s="395">
        <f t="shared" si="292"/>
        <v>4671.4576271186443</v>
      </c>
      <c r="CH207" s="396">
        <f t="shared" si="293"/>
        <v>4688.757575757576</v>
      </c>
      <c r="CI207" s="395">
        <f t="shared" si="294"/>
        <v>5002.775362318841</v>
      </c>
      <c r="CJ207" s="396">
        <f t="shared" si="295"/>
        <v>0</v>
      </c>
      <c r="CK207" s="395">
        <f t="shared" si="296"/>
        <v>0</v>
      </c>
      <c r="CL207" s="394">
        <f t="shared" si="297"/>
        <v>64539.659090909088</v>
      </c>
      <c r="CM207" s="395">
        <f t="shared" si="298"/>
        <v>69466.370078740161</v>
      </c>
      <c r="CN207" s="396">
        <f t="shared" si="299"/>
        <v>55374.604316546764</v>
      </c>
      <c r="CO207" s="395">
        <f t="shared" si="300"/>
        <v>60049.094594594593</v>
      </c>
      <c r="CP207" s="396">
        <f t="shared" si="301"/>
        <v>51207.828054298639</v>
      </c>
      <c r="CQ207" s="395">
        <f t="shared" si="302"/>
        <v>52534.180327868853</v>
      </c>
      <c r="CR207" s="396">
        <f t="shared" si="303"/>
        <v>31493.491525423728</v>
      </c>
      <c r="CS207" s="395">
        <f t="shared" si="304"/>
        <v>42043.118644067799</v>
      </c>
      <c r="CT207" s="396">
        <f t="shared" si="305"/>
        <v>42198.818181818184</v>
      </c>
      <c r="CU207" s="395">
        <f t="shared" si="306"/>
        <v>45024.978260869568</v>
      </c>
      <c r="CV207" s="396">
        <f t="shared" si="307"/>
        <v>0</v>
      </c>
      <c r="CW207" s="395">
        <f t="shared" si="308"/>
        <v>0</v>
      </c>
      <c r="CX207" s="396">
        <f t="shared" si="309"/>
        <v>52314.917510491141</v>
      </c>
      <c r="CY207" s="395">
        <f t="shared" si="310"/>
        <v>56249.424699191433</v>
      </c>
      <c r="CZ207" s="394">
        <f t="shared" si="311"/>
        <v>42</v>
      </c>
      <c r="DA207" s="395">
        <f t="shared" si="312"/>
        <v>40</v>
      </c>
      <c r="DB207" s="396">
        <f t="shared" si="313"/>
        <v>43</v>
      </c>
      <c r="DC207" s="395">
        <f t="shared" si="314"/>
        <v>45</v>
      </c>
      <c r="DD207" s="396">
        <f t="shared" si="315"/>
        <v>71</v>
      </c>
      <c r="DE207" s="395">
        <f t="shared" si="316"/>
        <v>78</v>
      </c>
      <c r="DF207" s="396">
        <f t="shared" si="317"/>
        <v>17</v>
      </c>
      <c r="DG207" s="395">
        <f t="shared" si="318"/>
        <v>17</v>
      </c>
      <c r="DH207" s="396">
        <f t="shared" si="319"/>
        <v>21</v>
      </c>
      <c r="DI207" s="395">
        <f t="shared" si="320"/>
        <v>15</v>
      </c>
      <c r="DJ207" s="396">
        <f t="shared" si="321"/>
        <v>0</v>
      </c>
      <c r="DK207" s="395">
        <f t="shared" si="322"/>
        <v>0</v>
      </c>
      <c r="DL207" s="396">
        <f t="shared" si="323"/>
        <v>194</v>
      </c>
      <c r="DM207" s="395">
        <f t="shared" si="324"/>
        <v>195</v>
      </c>
      <c r="DN207" s="394">
        <f t="shared" si="325"/>
        <v>2710665.6818181816</v>
      </c>
      <c r="DO207" s="395">
        <f t="shared" si="326"/>
        <v>2778654.8031496066</v>
      </c>
      <c r="DP207" s="396">
        <f t="shared" si="327"/>
        <v>2381107.9856115109</v>
      </c>
      <c r="DQ207" s="395">
        <f t="shared" si="328"/>
        <v>2702209.2567567569</v>
      </c>
      <c r="DR207" s="396">
        <f t="shared" si="329"/>
        <v>3635755.7918552035</v>
      </c>
      <c r="DS207" s="395">
        <f t="shared" si="330"/>
        <v>4097666.0655737706</v>
      </c>
      <c r="DT207" s="396">
        <f t="shared" si="331"/>
        <v>535389.35593220335</v>
      </c>
      <c r="DU207" s="395">
        <f t="shared" si="332"/>
        <v>714733.01694915257</v>
      </c>
      <c r="DV207" s="396">
        <f t="shared" si="333"/>
        <v>886175.18181818188</v>
      </c>
      <c r="DW207" s="395">
        <f t="shared" si="334"/>
        <v>675374.67391304346</v>
      </c>
      <c r="DX207" s="396">
        <f t="shared" si="335"/>
        <v>0</v>
      </c>
      <c r="DY207" s="395">
        <f t="shared" si="336"/>
        <v>0</v>
      </c>
      <c r="DZ207" s="396">
        <f t="shared" si="337"/>
        <v>10149093.997035282</v>
      </c>
      <c r="EA207" s="395">
        <f t="shared" si="338"/>
        <v>10968637.81634233</v>
      </c>
    </row>
    <row r="208" spans="1:131">
      <c r="A208" s="510" t="s">
        <v>34</v>
      </c>
      <c r="B208" s="511" t="s">
        <v>740</v>
      </c>
      <c r="C208" s="512"/>
      <c r="D208" s="513">
        <v>159416</v>
      </c>
      <c r="E208" s="514">
        <v>4</v>
      </c>
      <c r="F208" s="393">
        <v>40</v>
      </c>
      <c r="G208" s="272">
        <v>42</v>
      </c>
      <c r="H208" s="393">
        <v>0</v>
      </c>
      <c r="I208" s="272"/>
      <c r="J208" s="393">
        <v>0</v>
      </c>
      <c r="K208" s="272"/>
      <c r="L208" s="393">
        <v>3</v>
      </c>
      <c r="M208" s="272">
        <v>3</v>
      </c>
      <c r="N208" s="393">
        <v>43</v>
      </c>
      <c r="O208" s="272">
        <v>39</v>
      </c>
      <c r="P208" s="393">
        <v>0</v>
      </c>
      <c r="Q208" s="272"/>
      <c r="R208" s="393">
        <v>0</v>
      </c>
      <c r="S208" s="272"/>
      <c r="T208" s="393">
        <v>1</v>
      </c>
      <c r="U208" s="272">
        <v>2</v>
      </c>
      <c r="V208" s="393">
        <v>15</v>
      </c>
      <c r="W208" s="272">
        <v>15</v>
      </c>
      <c r="X208" s="393">
        <v>0</v>
      </c>
      <c r="Y208" s="272"/>
      <c r="Z208" s="393">
        <v>0</v>
      </c>
      <c r="AA208" s="272"/>
      <c r="AB208" s="393">
        <v>0</v>
      </c>
      <c r="AC208" s="272">
        <v>1</v>
      </c>
      <c r="AD208" s="393">
        <v>15</v>
      </c>
      <c r="AE208" s="272">
        <v>13</v>
      </c>
      <c r="AF208" s="393">
        <v>0</v>
      </c>
      <c r="AG208" s="272"/>
      <c r="AH208" s="393">
        <v>0</v>
      </c>
      <c r="AI208" s="272"/>
      <c r="AJ208" s="393">
        <v>7</v>
      </c>
      <c r="AK208" s="272">
        <v>6</v>
      </c>
      <c r="AL208" s="393">
        <v>1</v>
      </c>
      <c r="AM208" s="272"/>
      <c r="AN208" s="393">
        <v>0</v>
      </c>
      <c r="AO208" s="402"/>
      <c r="AP208" s="393">
        <v>0</v>
      </c>
      <c r="AQ208" s="402"/>
      <c r="AR208" s="393">
        <v>2</v>
      </c>
      <c r="AS208" s="272"/>
      <c r="AT208" s="393"/>
      <c r="AU208" s="402"/>
      <c r="AV208" s="393"/>
      <c r="AW208" s="402"/>
      <c r="AX208" s="393"/>
      <c r="AY208" s="402"/>
      <c r="AZ208" s="393"/>
      <c r="BA208" s="403"/>
      <c r="BB208" s="404">
        <v>2940649</v>
      </c>
      <c r="BC208" s="515">
        <v>3074880</v>
      </c>
      <c r="BD208" s="393">
        <v>2562757</v>
      </c>
      <c r="BE208" s="515">
        <v>2404055</v>
      </c>
      <c r="BF208" s="393">
        <v>809097</v>
      </c>
      <c r="BG208" s="515">
        <v>850923</v>
      </c>
      <c r="BH208" s="393">
        <v>959024</v>
      </c>
      <c r="BI208" s="515">
        <v>780612</v>
      </c>
      <c r="BJ208" s="393">
        <v>149846</v>
      </c>
      <c r="BK208" s="515"/>
      <c r="BL208" s="393">
        <v>0</v>
      </c>
      <c r="BM208" s="403"/>
      <c r="BN208" s="394">
        <f t="shared" si="273"/>
        <v>396</v>
      </c>
      <c r="BO208" s="395">
        <f t="shared" si="274"/>
        <v>414</v>
      </c>
      <c r="BP208" s="396">
        <f t="shared" si="275"/>
        <v>399</v>
      </c>
      <c r="BQ208" s="395">
        <f t="shared" si="276"/>
        <v>375</v>
      </c>
      <c r="BR208" s="396">
        <f t="shared" si="277"/>
        <v>135</v>
      </c>
      <c r="BS208" s="395">
        <f t="shared" si="278"/>
        <v>147</v>
      </c>
      <c r="BT208" s="396">
        <f t="shared" si="279"/>
        <v>219</v>
      </c>
      <c r="BU208" s="395">
        <f t="shared" si="280"/>
        <v>189</v>
      </c>
      <c r="BV208" s="396">
        <f t="shared" si="281"/>
        <v>33</v>
      </c>
      <c r="BW208" s="395">
        <f t="shared" si="282"/>
        <v>0</v>
      </c>
      <c r="BX208" s="396">
        <f t="shared" si="283"/>
        <v>0</v>
      </c>
      <c r="BY208" s="395">
        <f t="shared" si="284"/>
        <v>0</v>
      </c>
      <c r="BZ208" s="394">
        <f t="shared" si="285"/>
        <v>7425.8813131313127</v>
      </c>
      <c r="CA208" s="395">
        <f t="shared" si="286"/>
        <v>7427.246376811594</v>
      </c>
      <c r="CB208" s="396">
        <f t="shared" si="287"/>
        <v>6422.9498746867166</v>
      </c>
      <c r="CC208" s="395">
        <f t="shared" si="288"/>
        <v>6410.8133333333335</v>
      </c>
      <c r="CD208" s="396">
        <f t="shared" si="289"/>
        <v>5993.3111111111111</v>
      </c>
      <c r="CE208" s="395">
        <f t="shared" si="290"/>
        <v>5788.591836734694</v>
      </c>
      <c r="CF208" s="396">
        <f t="shared" si="291"/>
        <v>4379.1050228310505</v>
      </c>
      <c r="CG208" s="395">
        <f t="shared" si="292"/>
        <v>4130.2222222222226</v>
      </c>
      <c r="CH208" s="396">
        <f t="shared" si="293"/>
        <v>4540.787878787879</v>
      </c>
      <c r="CI208" s="395">
        <f t="shared" si="294"/>
        <v>0</v>
      </c>
      <c r="CJ208" s="396">
        <f t="shared" si="295"/>
        <v>0</v>
      </c>
      <c r="CK208" s="395">
        <f t="shared" si="296"/>
        <v>0</v>
      </c>
      <c r="CL208" s="394">
        <f t="shared" si="297"/>
        <v>66832.931818181809</v>
      </c>
      <c r="CM208" s="395">
        <f t="shared" si="298"/>
        <v>66845.217391304352</v>
      </c>
      <c r="CN208" s="396">
        <f t="shared" si="299"/>
        <v>57806.54887218045</v>
      </c>
      <c r="CO208" s="395">
        <f t="shared" si="300"/>
        <v>57697.32</v>
      </c>
      <c r="CP208" s="396">
        <f t="shared" si="301"/>
        <v>53939.8</v>
      </c>
      <c r="CQ208" s="395">
        <f t="shared" si="302"/>
        <v>52097.326530612248</v>
      </c>
      <c r="CR208" s="396">
        <f t="shared" si="303"/>
        <v>39411.945205479453</v>
      </c>
      <c r="CS208" s="395">
        <f t="shared" si="304"/>
        <v>37172</v>
      </c>
      <c r="CT208" s="396">
        <f t="shared" si="305"/>
        <v>40867.090909090912</v>
      </c>
      <c r="CU208" s="395">
        <f t="shared" si="306"/>
        <v>0</v>
      </c>
      <c r="CV208" s="396">
        <f t="shared" si="307"/>
        <v>0</v>
      </c>
      <c r="CW208" s="395">
        <f t="shared" si="308"/>
        <v>0</v>
      </c>
      <c r="CX208" s="396">
        <f t="shared" si="309"/>
        <v>56819.411699256525</v>
      </c>
      <c r="CY208" s="395">
        <f t="shared" si="310"/>
        <v>57135.951463623904</v>
      </c>
      <c r="CZ208" s="394">
        <f t="shared" si="311"/>
        <v>43</v>
      </c>
      <c r="DA208" s="395">
        <f t="shared" si="312"/>
        <v>45</v>
      </c>
      <c r="DB208" s="396">
        <f t="shared" si="313"/>
        <v>44</v>
      </c>
      <c r="DC208" s="395">
        <f t="shared" si="314"/>
        <v>41</v>
      </c>
      <c r="DD208" s="396">
        <f t="shared" si="315"/>
        <v>15</v>
      </c>
      <c r="DE208" s="395">
        <f t="shared" si="316"/>
        <v>16</v>
      </c>
      <c r="DF208" s="396">
        <f t="shared" si="317"/>
        <v>22</v>
      </c>
      <c r="DG208" s="395">
        <f t="shared" si="318"/>
        <v>19</v>
      </c>
      <c r="DH208" s="396">
        <f t="shared" si="319"/>
        <v>3</v>
      </c>
      <c r="DI208" s="395">
        <f t="shared" si="320"/>
        <v>0</v>
      </c>
      <c r="DJ208" s="396">
        <f t="shared" si="321"/>
        <v>0</v>
      </c>
      <c r="DK208" s="395">
        <f t="shared" si="322"/>
        <v>0</v>
      </c>
      <c r="DL208" s="396">
        <f t="shared" si="323"/>
        <v>127</v>
      </c>
      <c r="DM208" s="395">
        <f t="shared" si="324"/>
        <v>121</v>
      </c>
      <c r="DN208" s="394">
        <f t="shared" si="325"/>
        <v>2873816.0681818179</v>
      </c>
      <c r="DO208" s="395">
        <f t="shared" si="326"/>
        <v>3008034.7826086958</v>
      </c>
      <c r="DP208" s="396">
        <f t="shared" si="327"/>
        <v>2543488.1503759399</v>
      </c>
      <c r="DQ208" s="395">
        <f t="shared" si="328"/>
        <v>2365590.12</v>
      </c>
      <c r="DR208" s="396">
        <f t="shared" si="329"/>
        <v>809097</v>
      </c>
      <c r="DS208" s="395">
        <f t="shared" si="330"/>
        <v>833557.22448979598</v>
      </c>
      <c r="DT208" s="396">
        <f t="shared" si="331"/>
        <v>867062.79452054796</v>
      </c>
      <c r="DU208" s="395">
        <f t="shared" si="332"/>
        <v>706268</v>
      </c>
      <c r="DV208" s="396">
        <f t="shared" si="333"/>
        <v>122601.27272727274</v>
      </c>
      <c r="DW208" s="395">
        <f t="shared" si="334"/>
        <v>0</v>
      </c>
      <c r="DX208" s="396">
        <f t="shared" si="335"/>
        <v>0</v>
      </c>
      <c r="DY208" s="395">
        <f t="shared" si="336"/>
        <v>0</v>
      </c>
      <c r="DZ208" s="396">
        <f t="shared" si="337"/>
        <v>7216065.2858055783</v>
      </c>
      <c r="EA208" s="395">
        <f t="shared" si="338"/>
        <v>6913450.1270984923</v>
      </c>
    </row>
    <row r="209" spans="1:131">
      <c r="A209" s="510" t="s">
        <v>34</v>
      </c>
      <c r="B209" s="511" t="s">
        <v>741</v>
      </c>
      <c r="C209" s="512"/>
      <c r="D209" s="513">
        <v>159717</v>
      </c>
      <c r="E209" s="514">
        <v>4</v>
      </c>
      <c r="F209" s="393">
        <v>52</v>
      </c>
      <c r="G209" s="272">
        <v>52</v>
      </c>
      <c r="H209" s="393">
        <v>2</v>
      </c>
      <c r="I209" s="272">
        <v>2</v>
      </c>
      <c r="J209" s="393">
        <v>0</v>
      </c>
      <c r="K209" s="272"/>
      <c r="L209" s="393">
        <v>0</v>
      </c>
      <c r="M209" s="272"/>
      <c r="N209" s="393">
        <v>50</v>
      </c>
      <c r="O209" s="272">
        <v>55</v>
      </c>
      <c r="P209" s="393">
        <v>0</v>
      </c>
      <c r="Q209" s="272"/>
      <c r="R209" s="393">
        <v>0</v>
      </c>
      <c r="S209" s="272"/>
      <c r="T209" s="393">
        <v>0</v>
      </c>
      <c r="U209" s="272">
        <v>1</v>
      </c>
      <c r="V209" s="393">
        <v>97</v>
      </c>
      <c r="W209" s="272">
        <v>86</v>
      </c>
      <c r="X209" s="393">
        <v>0</v>
      </c>
      <c r="Y209" s="272"/>
      <c r="Z209" s="393">
        <v>0</v>
      </c>
      <c r="AA209" s="272"/>
      <c r="AB209" s="393">
        <v>12</v>
      </c>
      <c r="AC209" s="272">
        <v>11</v>
      </c>
      <c r="AD209" s="393">
        <v>54</v>
      </c>
      <c r="AE209" s="272">
        <v>56</v>
      </c>
      <c r="AF209" s="393">
        <v>1</v>
      </c>
      <c r="AG209" s="272">
        <v>1</v>
      </c>
      <c r="AH209" s="393">
        <v>0</v>
      </c>
      <c r="AI209" s="272"/>
      <c r="AJ209" s="393">
        <v>2</v>
      </c>
      <c r="AK209" s="272">
        <v>1</v>
      </c>
      <c r="AL209" s="393">
        <v>0</v>
      </c>
      <c r="AM209" s="272"/>
      <c r="AN209" s="393">
        <v>0</v>
      </c>
      <c r="AO209" s="402"/>
      <c r="AP209" s="393">
        <v>0</v>
      </c>
      <c r="AQ209" s="402"/>
      <c r="AR209" s="393">
        <v>0</v>
      </c>
      <c r="AS209" s="272"/>
      <c r="AT209" s="393"/>
      <c r="AU209" s="402"/>
      <c r="AV209" s="393"/>
      <c r="AW209" s="402"/>
      <c r="AX209" s="393"/>
      <c r="AY209" s="402"/>
      <c r="AZ209" s="393"/>
      <c r="BA209" s="403"/>
      <c r="BB209" s="404">
        <v>4293992</v>
      </c>
      <c r="BC209" s="515">
        <v>4281475</v>
      </c>
      <c r="BD209" s="393">
        <v>3058114</v>
      </c>
      <c r="BE209" s="515">
        <v>3405214</v>
      </c>
      <c r="BF209" s="393">
        <v>6109927</v>
      </c>
      <c r="BG209" s="515">
        <v>5454935</v>
      </c>
      <c r="BH209" s="393">
        <v>2401895</v>
      </c>
      <c r="BI209" s="515">
        <v>2436758</v>
      </c>
      <c r="BJ209" s="393">
        <v>0</v>
      </c>
      <c r="BK209" s="515"/>
      <c r="BL209" s="393">
        <v>0</v>
      </c>
      <c r="BM209" s="403"/>
      <c r="BN209" s="394">
        <f t="shared" si="273"/>
        <v>488</v>
      </c>
      <c r="BO209" s="395">
        <f t="shared" si="274"/>
        <v>488</v>
      </c>
      <c r="BP209" s="396">
        <f t="shared" si="275"/>
        <v>450</v>
      </c>
      <c r="BQ209" s="395">
        <f t="shared" si="276"/>
        <v>507</v>
      </c>
      <c r="BR209" s="396">
        <f t="shared" si="277"/>
        <v>1017</v>
      </c>
      <c r="BS209" s="395">
        <f t="shared" si="278"/>
        <v>906</v>
      </c>
      <c r="BT209" s="396">
        <f t="shared" si="279"/>
        <v>520</v>
      </c>
      <c r="BU209" s="395">
        <f t="shared" si="280"/>
        <v>526</v>
      </c>
      <c r="BV209" s="396">
        <f t="shared" si="281"/>
        <v>0</v>
      </c>
      <c r="BW209" s="395">
        <f t="shared" si="282"/>
        <v>0</v>
      </c>
      <c r="BX209" s="396">
        <f t="shared" si="283"/>
        <v>0</v>
      </c>
      <c r="BY209" s="395">
        <f t="shared" si="284"/>
        <v>0</v>
      </c>
      <c r="BZ209" s="394">
        <f t="shared" si="285"/>
        <v>8799.1639344262294</v>
      </c>
      <c r="CA209" s="395">
        <f t="shared" si="286"/>
        <v>8773.5143442622957</v>
      </c>
      <c r="CB209" s="396">
        <f t="shared" si="287"/>
        <v>6795.8088888888888</v>
      </c>
      <c r="CC209" s="395">
        <f t="shared" si="288"/>
        <v>6716.3984220907296</v>
      </c>
      <c r="CD209" s="396">
        <f t="shared" si="289"/>
        <v>6007.7944936086533</v>
      </c>
      <c r="CE209" s="395">
        <f t="shared" si="290"/>
        <v>6020.8995584988961</v>
      </c>
      <c r="CF209" s="396">
        <f t="shared" si="291"/>
        <v>4619.0288461538457</v>
      </c>
      <c r="CG209" s="395">
        <f t="shared" si="292"/>
        <v>4632.6197718631174</v>
      </c>
      <c r="CH209" s="396">
        <f t="shared" si="293"/>
        <v>0</v>
      </c>
      <c r="CI209" s="395">
        <f t="shared" si="294"/>
        <v>0</v>
      </c>
      <c r="CJ209" s="396">
        <f t="shared" si="295"/>
        <v>0</v>
      </c>
      <c r="CK209" s="395">
        <f t="shared" si="296"/>
        <v>0</v>
      </c>
      <c r="CL209" s="394">
        <f t="shared" si="297"/>
        <v>79192.475409836072</v>
      </c>
      <c r="CM209" s="395">
        <f t="shared" si="298"/>
        <v>78961.62909836066</v>
      </c>
      <c r="CN209" s="396">
        <f t="shared" si="299"/>
        <v>61162.28</v>
      </c>
      <c r="CO209" s="395">
        <f t="shared" si="300"/>
        <v>60447.585798816566</v>
      </c>
      <c r="CP209" s="396">
        <f t="shared" si="301"/>
        <v>54070.150442477883</v>
      </c>
      <c r="CQ209" s="395">
        <f t="shared" si="302"/>
        <v>54188.096026490064</v>
      </c>
      <c r="CR209" s="396">
        <f t="shared" si="303"/>
        <v>41571.25961538461</v>
      </c>
      <c r="CS209" s="395">
        <f t="shared" si="304"/>
        <v>41693.577946768055</v>
      </c>
      <c r="CT209" s="396">
        <f t="shared" si="305"/>
        <v>0</v>
      </c>
      <c r="CU209" s="395">
        <f t="shared" si="306"/>
        <v>0</v>
      </c>
      <c r="CV209" s="396">
        <f t="shared" si="307"/>
        <v>0</v>
      </c>
      <c r="CW209" s="395">
        <f t="shared" si="308"/>
        <v>0</v>
      </c>
      <c r="CX209" s="396">
        <f t="shared" si="309"/>
        <v>57769.318031252442</v>
      </c>
      <c r="CY209" s="395">
        <f t="shared" si="310"/>
        <v>57824.398534065229</v>
      </c>
      <c r="CZ209" s="394">
        <f t="shared" si="311"/>
        <v>54</v>
      </c>
      <c r="DA209" s="395">
        <f t="shared" si="312"/>
        <v>54</v>
      </c>
      <c r="DB209" s="396">
        <f t="shared" si="313"/>
        <v>50</v>
      </c>
      <c r="DC209" s="395">
        <f t="shared" si="314"/>
        <v>56</v>
      </c>
      <c r="DD209" s="396">
        <f t="shared" si="315"/>
        <v>109</v>
      </c>
      <c r="DE209" s="395">
        <f t="shared" si="316"/>
        <v>97</v>
      </c>
      <c r="DF209" s="396">
        <f t="shared" si="317"/>
        <v>57</v>
      </c>
      <c r="DG209" s="395">
        <f t="shared" si="318"/>
        <v>58</v>
      </c>
      <c r="DH209" s="396">
        <f t="shared" si="319"/>
        <v>0</v>
      </c>
      <c r="DI209" s="395">
        <f t="shared" si="320"/>
        <v>0</v>
      </c>
      <c r="DJ209" s="396">
        <f t="shared" si="321"/>
        <v>0</v>
      </c>
      <c r="DK209" s="395">
        <f t="shared" si="322"/>
        <v>0</v>
      </c>
      <c r="DL209" s="396">
        <f t="shared" si="323"/>
        <v>270</v>
      </c>
      <c r="DM209" s="395">
        <f t="shared" si="324"/>
        <v>265</v>
      </c>
      <c r="DN209" s="394">
        <f t="shared" si="325"/>
        <v>4276393.6721311482</v>
      </c>
      <c r="DO209" s="395">
        <f t="shared" si="326"/>
        <v>4263927.9713114761</v>
      </c>
      <c r="DP209" s="396">
        <f t="shared" si="327"/>
        <v>3058114</v>
      </c>
      <c r="DQ209" s="395">
        <f t="shared" si="328"/>
        <v>3385064.8047337276</v>
      </c>
      <c r="DR209" s="396">
        <f t="shared" si="329"/>
        <v>5893646.3982300889</v>
      </c>
      <c r="DS209" s="395">
        <f t="shared" si="330"/>
        <v>5256245.3145695366</v>
      </c>
      <c r="DT209" s="396">
        <f t="shared" si="331"/>
        <v>2369561.7980769225</v>
      </c>
      <c r="DU209" s="395">
        <f t="shared" si="332"/>
        <v>2418227.5209125471</v>
      </c>
      <c r="DV209" s="396">
        <f t="shared" si="333"/>
        <v>0</v>
      </c>
      <c r="DW209" s="395">
        <f t="shared" si="334"/>
        <v>0</v>
      </c>
      <c r="DX209" s="396">
        <f t="shared" si="335"/>
        <v>0</v>
      </c>
      <c r="DY209" s="395">
        <f t="shared" si="336"/>
        <v>0</v>
      </c>
      <c r="DZ209" s="396">
        <f t="shared" si="337"/>
        <v>15597715.86843816</v>
      </c>
      <c r="EA209" s="395">
        <f t="shared" si="338"/>
        <v>15323465.611527286</v>
      </c>
    </row>
    <row r="210" spans="1:131">
      <c r="A210" s="510" t="s">
        <v>34</v>
      </c>
      <c r="B210" s="511" t="s">
        <v>742</v>
      </c>
      <c r="C210" s="512"/>
      <c r="D210" s="513">
        <v>159966</v>
      </c>
      <c r="E210" s="514">
        <v>4</v>
      </c>
      <c r="F210" s="393">
        <v>23</v>
      </c>
      <c r="G210" s="272">
        <v>21</v>
      </c>
      <c r="H210" s="393">
        <v>10</v>
      </c>
      <c r="I210" s="272">
        <v>12</v>
      </c>
      <c r="J210" s="393">
        <v>0</v>
      </c>
      <c r="K210" s="272"/>
      <c r="L210" s="393">
        <v>0</v>
      </c>
      <c r="M210" s="272">
        <v>1</v>
      </c>
      <c r="N210" s="393">
        <v>58</v>
      </c>
      <c r="O210" s="272">
        <v>53</v>
      </c>
      <c r="P210" s="393">
        <v>9</v>
      </c>
      <c r="Q210" s="272">
        <v>10</v>
      </c>
      <c r="R210" s="393">
        <v>0</v>
      </c>
      <c r="S210" s="272"/>
      <c r="T210" s="393">
        <v>1</v>
      </c>
      <c r="U210" s="272"/>
      <c r="V210" s="393">
        <v>60</v>
      </c>
      <c r="W210" s="272">
        <v>71</v>
      </c>
      <c r="X210" s="393">
        <v>6</v>
      </c>
      <c r="Y210" s="272">
        <v>5</v>
      </c>
      <c r="Z210" s="393">
        <v>0</v>
      </c>
      <c r="AA210" s="272"/>
      <c r="AB210" s="393">
        <v>3</v>
      </c>
      <c r="AC210" s="272">
        <v>3</v>
      </c>
      <c r="AD210" s="393">
        <v>62</v>
      </c>
      <c r="AE210" s="272">
        <v>67</v>
      </c>
      <c r="AF210" s="393">
        <v>1</v>
      </c>
      <c r="AG210" s="272">
        <v>1</v>
      </c>
      <c r="AH210" s="393">
        <v>0</v>
      </c>
      <c r="AI210" s="272"/>
      <c r="AJ210" s="393">
        <v>1</v>
      </c>
      <c r="AK210" s="272">
        <v>7</v>
      </c>
      <c r="AL210" s="393">
        <v>7</v>
      </c>
      <c r="AM210" s="272">
        <v>2</v>
      </c>
      <c r="AN210" s="393">
        <v>0</v>
      </c>
      <c r="AO210" s="402"/>
      <c r="AP210" s="393">
        <v>0</v>
      </c>
      <c r="AQ210" s="402"/>
      <c r="AR210" s="393">
        <v>0</v>
      </c>
      <c r="AS210" s="272">
        <v>1</v>
      </c>
      <c r="AT210" s="393"/>
      <c r="AU210" s="402"/>
      <c r="AV210" s="393"/>
      <c r="AW210" s="402"/>
      <c r="AX210" s="393"/>
      <c r="AY210" s="402"/>
      <c r="AZ210" s="393"/>
      <c r="BA210" s="403"/>
      <c r="BB210" s="404">
        <v>2265095</v>
      </c>
      <c r="BC210" s="515">
        <v>2385087</v>
      </c>
      <c r="BD210" s="393">
        <v>3988635</v>
      </c>
      <c r="BE210" s="515">
        <v>3760357</v>
      </c>
      <c r="BF210" s="393">
        <v>3707994</v>
      </c>
      <c r="BG210" s="515">
        <v>4277242</v>
      </c>
      <c r="BH210" s="393">
        <v>2607190</v>
      </c>
      <c r="BI210" s="515">
        <v>3098717</v>
      </c>
      <c r="BJ210" s="393">
        <v>215100</v>
      </c>
      <c r="BK210" s="515">
        <v>114600</v>
      </c>
      <c r="BL210" s="393">
        <v>0</v>
      </c>
      <c r="BM210" s="403"/>
      <c r="BN210" s="394">
        <f t="shared" si="273"/>
        <v>307</v>
      </c>
      <c r="BO210" s="395">
        <f t="shared" si="274"/>
        <v>321</v>
      </c>
      <c r="BP210" s="396">
        <f t="shared" si="275"/>
        <v>624</v>
      </c>
      <c r="BQ210" s="395">
        <f t="shared" si="276"/>
        <v>577</v>
      </c>
      <c r="BR210" s="396">
        <f t="shared" si="277"/>
        <v>636</v>
      </c>
      <c r="BS210" s="395">
        <f t="shared" si="278"/>
        <v>725</v>
      </c>
      <c r="BT210" s="396">
        <f t="shared" si="279"/>
        <v>580</v>
      </c>
      <c r="BU210" s="395">
        <f t="shared" si="280"/>
        <v>697</v>
      </c>
      <c r="BV210" s="396">
        <f t="shared" si="281"/>
        <v>63</v>
      </c>
      <c r="BW210" s="395">
        <f t="shared" si="282"/>
        <v>30</v>
      </c>
      <c r="BX210" s="396">
        <f t="shared" si="283"/>
        <v>0</v>
      </c>
      <c r="BY210" s="395">
        <f t="shared" si="284"/>
        <v>0</v>
      </c>
      <c r="BZ210" s="394">
        <f t="shared" si="285"/>
        <v>7378.1596091205211</v>
      </c>
      <c r="CA210" s="395">
        <f t="shared" si="286"/>
        <v>7430.1775700934577</v>
      </c>
      <c r="CB210" s="396">
        <f t="shared" si="287"/>
        <v>6392.0432692307695</v>
      </c>
      <c r="CC210" s="395">
        <f t="shared" si="288"/>
        <v>6517.0831889081455</v>
      </c>
      <c r="CD210" s="396">
        <f t="shared" si="289"/>
        <v>5830.1792452830186</v>
      </c>
      <c r="CE210" s="395">
        <f t="shared" si="290"/>
        <v>5899.6441379310345</v>
      </c>
      <c r="CF210" s="396">
        <f t="shared" si="291"/>
        <v>4495.1551724137935</v>
      </c>
      <c r="CG210" s="395">
        <f t="shared" si="292"/>
        <v>4445.7919655667147</v>
      </c>
      <c r="CH210" s="396">
        <f t="shared" si="293"/>
        <v>3414.2857142857142</v>
      </c>
      <c r="CI210" s="395">
        <f t="shared" si="294"/>
        <v>3820</v>
      </c>
      <c r="CJ210" s="396">
        <f t="shared" si="295"/>
        <v>0</v>
      </c>
      <c r="CK210" s="395">
        <f t="shared" si="296"/>
        <v>0</v>
      </c>
      <c r="CL210" s="394">
        <f t="shared" si="297"/>
        <v>66403.436482084682</v>
      </c>
      <c r="CM210" s="395">
        <f t="shared" si="298"/>
        <v>66871.598130841114</v>
      </c>
      <c r="CN210" s="396">
        <f t="shared" si="299"/>
        <v>57528.389423076922</v>
      </c>
      <c r="CO210" s="395">
        <f t="shared" si="300"/>
        <v>58653.74870017331</v>
      </c>
      <c r="CP210" s="396">
        <f t="shared" si="301"/>
        <v>52471.613207547169</v>
      </c>
      <c r="CQ210" s="395">
        <f t="shared" si="302"/>
        <v>53096.79724137931</v>
      </c>
      <c r="CR210" s="396">
        <f t="shared" si="303"/>
        <v>40456.396551724145</v>
      </c>
      <c r="CS210" s="395">
        <f t="shared" si="304"/>
        <v>40012.127690100431</v>
      </c>
      <c r="CT210" s="396">
        <f t="shared" si="305"/>
        <v>30728.571428571428</v>
      </c>
      <c r="CU210" s="395">
        <f t="shared" si="306"/>
        <v>34380</v>
      </c>
      <c r="CV210" s="396">
        <f t="shared" si="307"/>
        <v>0</v>
      </c>
      <c r="CW210" s="395">
        <f t="shared" si="308"/>
        <v>0</v>
      </c>
      <c r="CX210" s="396">
        <f t="shared" si="309"/>
        <v>51983.794918295127</v>
      </c>
      <c r="CY210" s="395">
        <f t="shared" si="310"/>
        <v>52234.319147189039</v>
      </c>
      <c r="CZ210" s="394">
        <f t="shared" si="311"/>
        <v>33</v>
      </c>
      <c r="DA210" s="395">
        <f t="shared" si="312"/>
        <v>34</v>
      </c>
      <c r="DB210" s="396">
        <f t="shared" si="313"/>
        <v>68</v>
      </c>
      <c r="DC210" s="395">
        <f t="shared" si="314"/>
        <v>63</v>
      </c>
      <c r="DD210" s="396">
        <f t="shared" si="315"/>
        <v>69</v>
      </c>
      <c r="DE210" s="395">
        <f t="shared" si="316"/>
        <v>79</v>
      </c>
      <c r="DF210" s="396">
        <f t="shared" si="317"/>
        <v>64</v>
      </c>
      <c r="DG210" s="395">
        <f t="shared" si="318"/>
        <v>75</v>
      </c>
      <c r="DH210" s="396">
        <f t="shared" si="319"/>
        <v>7</v>
      </c>
      <c r="DI210" s="395">
        <f t="shared" si="320"/>
        <v>3</v>
      </c>
      <c r="DJ210" s="396">
        <f t="shared" si="321"/>
        <v>0</v>
      </c>
      <c r="DK210" s="395">
        <f t="shared" si="322"/>
        <v>0</v>
      </c>
      <c r="DL210" s="396">
        <f t="shared" si="323"/>
        <v>241</v>
      </c>
      <c r="DM210" s="395">
        <f t="shared" si="324"/>
        <v>254</v>
      </c>
      <c r="DN210" s="394">
        <f t="shared" si="325"/>
        <v>2191313.4039087947</v>
      </c>
      <c r="DO210" s="395">
        <f t="shared" si="326"/>
        <v>2273634.3364485977</v>
      </c>
      <c r="DP210" s="396">
        <f t="shared" si="327"/>
        <v>3911930.4807692305</v>
      </c>
      <c r="DQ210" s="395">
        <f t="shared" si="328"/>
        <v>3695186.1681109187</v>
      </c>
      <c r="DR210" s="396">
        <f t="shared" si="329"/>
        <v>3620541.3113207547</v>
      </c>
      <c r="DS210" s="395">
        <f t="shared" si="330"/>
        <v>4194646.9820689652</v>
      </c>
      <c r="DT210" s="396">
        <f t="shared" si="331"/>
        <v>2589209.3793103453</v>
      </c>
      <c r="DU210" s="395">
        <f t="shared" si="332"/>
        <v>3000909.5767575325</v>
      </c>
      <c r="DV210" s="396">
        <f t="shared" si="333"/>
        <v>215100</v>
      </c>
      <c r="DW210" s="395">
        <f t="shared" si="334"/>
        <v>103140</v>
      </c>
      <c r="DX210" s="396">
        <f t="shared" si="335"/>
        <v>0</v>
      </c>
      <c r="DY210" s="395">
        <f t="shared" si="336"/>
        <v>0</v>
      </c>
      <c r="DZ210" s="396">
        <f t="shared" si="337"/>
        <v>12528094.575309126</v>
      </c>
      <c r="EA210" s="395">
        <f t="shared" si="338"/>
        <v>13267517.063386016</v>
      </c>
    </row>
    <row r="211" spans="1:131">
      <c r="A211" s="510" t="s">
        <v>34</v>
      </c>
      <c r="B211" s="511" t="s">
        <v>743</v>
      </c>
      <c r="C211" s="512"/>
      <c r="D211" s="513">
        <v>160038</v>
      </c>
      <c r="E211" s="514">
        <v>4</v>
      </c>
      <c r="F211" s="393">
        <v>45</v>
      </c>
      <c r="G211" s="272">
        <v>44</v>
      </c>
      <c r="H211" s="393">
        <v>0</v>
      </c>
      <c r="I211" s="272"/>
      <c r="J211" s="393">
        <v>0</v>
      </c>
      <c r="K211" s="272"/>
      <c r="L211" s="393">
        <v>12</v>
      </c>
      <c r="M211" s="272">
        <v>11</v>
      </c>
      <c r="N211" s="393">
        <v>52</v>
      </c>
      <c r="O211" s="272">
        <v>55</v>
      </c>
      <c r="P211" s="393">
        <v>0</v>
      </c>
      <c r="Q211" s="272"/>
      <c r="R211" s="393">
        <v>0</v>
      </c>
      <c r="S211" s="272"/>
      <c r="T211" s="393">
        <v>19</v>
      </c>
      <c r="U211" s="272">
        <v>19</v>
      </c>
      <c r="V211" s="393">
        <v>75</v>
      </c>
      <c r="W211" s="272">
        <v>79</v>
      </c>
      <c r="X211" s="393">
        <v>0</v>
      </c>
      <c r="Y211" s="272"/>
      <c r="Z211" s="393">
        <v>0</v>
      </c>
      <c r="AA211" s="272"/>
      <c r="AB211" s="393">
        <v>13</v>
      </c>
      <c r="AC211" s="272">
        <v>19</v>
      </c>
      <c r="AD211" s="393">
        <v>43</v>
      </c>
      <c r="AE211" s="272">
        <v>34</v>
      </c>
      <c r="AF211" s="393">
        <v>0</v>
      </c>
      <c r="AG211" s="272"/>
      <c r="AH211" s="393">
        <v>0</v>
      </c>
      <c r="AI211" s="272"/>
      <c r="AJ211" s="393">
        <v>7</v>
      </c>
      <c r="AK211" s="272">
        <v>6</v>
      </c>
      <c r="AL211" s="393">
        <v>0</v>
      </c>
      <c r="AM211" s="272"/>
      <c r="AN211" s="393">
        <v>0</v>
      </c>
      <c r="AO211" s="402"/>
      <c r="AP211" s="393">
        <v>0</v>
      </c>
      <c r="AQ211" s="402"/>
      <c r="AR211" s="393">
        <v>0</v>
      </c>
      <c r="AS211" s="272"/>
      <c r="AT211" s="393"/>
      <c r="AU211" s="402"/>
      <c r="AV211" s="393"/>
      <c r="AW211" s="402"/>
      <c r="AX211" s="393"/>
      <c r="AY211" s="402"/>
      <c r="AZ211" s="393"/>
      <c r="BA211" s="403"/>
      <c r="BB211" s="404">
        <v>4264908</v>
      </c>
      <c r="BC211" s="515">
        <v>4160243</v>
      </c>
      <c r="BD211" s="393">
        <v>4308685</v>
      </c>
      <c r="BE211" s="515">
        <v>4576113</v>
      </c>
      <c r="BF211" s="393">
        <v>4378400</v>
      </c>
      <c r="BG211" s="515">
        <v>5113129</v>
      </c>
      <c r="BH211" s="393">
        <v>2069006</v>
      </c>
      <c r="BI211" s="515">
        <v>1697284</v>
      </c>
      <c r="BJ211" s="393">
        <v>0</v>
      </c>
      <c r="BK211" s="515"/>
      <c r="BL211" s="393">
        <v>0</v>
      </c>
      <c r="BM211" s="403"/>
      <c r="BN211" s="394">
        <f t="shared" si="273"/>
        <v>549</v>
      </c>
      <c r="BO211" s="395">
        <f t="shared" si="274"/>
        <v>528</v>
      </c>
      <c r="BP211" s="396">
        <f t="shared" si="275"/>
        <v>696</v>
      </c>
      <c r="BQ211" s="395">
        <f t="shared" si="276"/>
        <v>723</v>
      </c>
      <c r="BR211" s="396">
        <f t="shared" si="277"/>
        <v>831</v>
      </c>
      <c r="BS211" s="395">
        <f t="shared" si="278"/>
        <v>939</v>
      </c>
      <c r="BT211" s="396">
        <f t="shared" si="279"/>
        <v>471</v>
      </c>
      <c r="BU211" s="395">
        <f t="shared" si="280"/>
        <v>378</v>
      </c>
      <c r="BV211" s="396">
        <f t="shared" si="281"/>
        <v>0</v>
      </c>
      <c r="BW211" s="395">
        <f t="shared" si="282"/>
        <v>0</v>
      </c>
      <c r="BX211" s="396">
        <f t="shared" si="283"/>
        <v>0</v>
      </c>
      <c r="BY211" s="395">
        <f t="shared" si="284"/>
        <v>0</v>
      </c>
      <c r="BZ211" s="394">
        <f t="shared" si="285"/>
        <v>7768.5027322404376</v>
      </c>
      <c r="CA211" s="395">
        <f t="shared" si="286"/>
        <v>7879.248106060606</v>
      </c>
      <c r="CB211" s="396">
        <f t="shared" si="287"/>
        <v>6190.6393678160921</v>
      </c>
      <c r="CC211" s="395">
        <f t="shared" si="288"/>
        <v>6329.340248962656</v>
      </c>
      <c r="CD211" s="396">
        <f t="shared" si="289"/>
        <v>5268.8327316486166</v>
      </c>
      <c r="CE211" s="395">
        <f t="shared" si="290"/>
        <v>5445.2917997870072</v>
      </c>
      <c r="CF211" s="396">
        <f t="shared" si="291"/>
        <v>4392.7940552016989</v>
      </c>
      <c r="CG211" s="395">
        <f t="shared" si="292"/>
        <v>4490.1693121693124</v>
      </c>
      <c r="CH211" s="396">
        <f t="shared" si="293"/>
        <v>0</v>
      </c>
      <c r="CI211" s="395">
        <f t="shared" si="294"/>
        <v>0</v>
      </c>
      <c r="CJ211" s="396">
        <f t="shared" si="295"/>
        <v>0</v>
      </c>
      <c r="CK211" s="395">
        <f t="shared" si="296"/>
        <v>0</v>
      </c>
      <c r="CL211" s="394">
        <f t="shared" si="297"/>
        <v>69916.524590163943</v>
      </c>
      <c r="CM211" s="395">
        <f t="shared" si="298"/>
        <v>70913.232954545456</v>
      </c>
      <c r="CN211" s="396">
        <f t="shared" si="299"/>
        <v>55715.754310344826</v>
      </c>
      <c r="CO211" s="395">
        <f t="shared" si="300"/>
        <v>56964.062240663901</v>
      </c>
      <c r="CP211" s="396">
        <f t="shared" si="301"/>
        <v>47419.49458483755</v>
      </c>
      <c r="CQ211" s="395">
        <f t="shared" si="302"/>
        <v>49007.626198083068</v>
      </c>
      <c r="CR211" s="396">
        <f t="shared" si="303"/>
        <v>39535.146496815287</v>
      </c>
      <c r="CS211" s="395">
        <f t="shared" si="304"/>
        <v>40411.523809523809</v>
      </c>
      <c r="CT211" s="396">
        <f t="shared" si="305"/>
        <v>0</v>
      </c>
      <c r="CU211" s="395">
        <f t="shared" si="306"/>
        <v>0</v>
      </c>
      <c r="CV211" s="396">
        <f t="shared" si="307"/>
        <v>0</v>
      </c>
      <c r="CW211" s="395">
        <f t="shared" si="308"/>
        <v>0</v>
      </c>
      <c r="CX211" s="396">
        <f t="shared" si="309"/>
        <v>52972.681601429678</v>
      </c>
      <c r="CY211" s="395">
        <f t="shared" si="310"/>
        <v>54437.366060307941</v>
      </c>
      <c r="CZ211" s="394">
        <f t="shared" si="311"/>
        <v>57</v>
      </c>
      <c r="DA211" s="395">
        <f t="shared" si="312"/>
        <v>55</v>
      </c>
      <c r="DB211" s="396">
        <f t="shared" si="313"/>
        <v>71</v>
      </c>
      <c r="DC211" s="395">
        <f t="shared" si="314"/>
        <v>74</v>
      </c>
      <c r="DD211" s="396">
        <f t="shared" si="315"/>
        <v>88</v>
      </c>
      <c r="DE211" s="395">
        <f t="shared" si="316"/>
        <v>98</v>
      </c>
      <c r="DF211" s="396">
        <f t="shared" si="317"/>
        <v>50</v>
      </c>
      <c r="DG211" s="395">
        <f t="shared" si="318"/>
        <v>40</v>
      </c>
      <c r="DH211" s="396">
        <f t="shared" si="319"/>
        <v>0</v>
      </c>
      <c r="DI211" s="395">
        <f t="shared" si="320"/>
        <v>0</v>
      </c>
      <c r="DJ211" s="396">
        <f t="shared" si="321"/>
        <v>0</v>
      </c>
      <c r="DK211" s="395">
        <f t="shared" si="322"/>
        <v>0</v>
      </c>
      <c r="DL211" s="396">
        <f t="shared" si="323"/>
        <v>266</v>
      </c>
      <c r="DM211" s="395">
        <f t="shared" si="324"/>
        <v>267</v>
      </c>
      <c r="DN211" s="394">
        <f t="shared" si="325"/>
        <v>3985241.9016393446</v>
      </c>
      <c r="DO211" s="395">
        <f t="shared" si="326"/>
        <v>3900227.8125</v>
      </c>
      <c r="DP211" s="396">
        <f t="shared" si="327"/>
        <v>3955818.5560344825</v>
      </c>
      <c r="DQ211" s="395">
        <f t="shared" si="328"/>
        <v>4215340.6058091288</v>
      </c>
      <c r="DR211" s="396">
        <f t="shared" si="329"/>
        <v>4172915.5234657042</v>
      </c>
      <c r="DS211" s="395">
        <f t="shared" si="330"/>
        <v>4802747.3674121406</v>
      </c>
      <c r="DT211" s="396">
        <f t="shared" si="331"/>
        <v>1976757.3248407643</v>
      </c>
      <c r="DU211" s="395">
        <f t="shared" si="332"/>
        <v>1616460.9523809524</v>
      </c>
      <c r="DV211" s="396">
        <f t="shared" si="333"/>
        <v>0</v>
      </c>
      <c r="DW211" s="395">
        <f t="shared" si="334"/>
        <v>0</v>
      </c>
      <c r="DX211" s="396">
        <f t="shared" si="335"/>
        <v>0</v>
      </c>
      <c r="DY211" s="395">
        <f t="shared" si="336"/>
        <v>0</v>
      </c>
      <c r="DZ211" s="396">
        <f t="shared" si="337"/>
        <v>14090733.305980295</v>
      </c>
      <c r="EA211" s="395">
        <f t="shared" si="338"/>
        <v>14534776.73810222</v>
      </c>
    </row>
    <row r="212" spans="1:131">
      <c r="A212" s="510" t="s">
        <v>34</v>
      </c>
      <c r="B212" s="517" t="s">
        <v>744</v>
      </c>
      <c r="C212" s="518" t="s">
        <v>761</v>
      </c>
      <c r="D212" s="513">
        <v>160630</v>
      </c>
      <c r="E212" s="527">
        <v>5</v>
      </c>
      <c r="F212" s="393">
        <v>14</v>
      </c>
      <c r="G212" s="272">
        <v>7</v>
      </c>
      <c r="H212" s="393">
        <v>0</v>
      </c>
      <c r="I212" s="272"/>
      <c r="J212" s="393">
        <v>0</v>
      </c>
      <c r="K212" s="272"/>
      <c r="L212" s="393">
        <v>1</v>
      </c>
      <c r="M212" s="272">
        <v>2</v>
      </c>
      <c r="N212" s="393">
        <v>21</v>
      </c>
      <c r="O212" s="272">
        <v>20</v>
      </c>
      <c r="P212" s="393">
        <v>0</v>
      </c>
      <c r="Q212" s="272"/>
      <c r="R212" s="393">
        <v>0</v>
      </c>
      <c r="S212" s="272"/>
      <c r="T212" s="393">
        <v>1</v>
      </c>
      <c r="U212" s="272">
        <v>1</v>
      </c>
      <c r="V212" s="393">
        <v>52</v>
      </c>
      <c r="W212" s="272">
        <v>47</v>
      </c>
      <c r="X212" s="393">
        <v>0</v>
      </c>
      <c r="Y212" s="272"/>
      <c r="Z212" s="393">
        <v>0</v>
      </c>
      <c r="AA212" s="272"/>
      <c r="AB212" s="393">
        <v>5</v>
      </c>
      <c r="AC212" s="272">
        <v>2</v>
      </c>
      <c r="AD212" s="393">
        <v>5</v>
      </c>
      <c r="AE212" s="272">
        <v>2</v>
      </c>
      <c r="AF212" s="393">
        <v>0</v>
      </c>
      <c r="AG212" s="272"/>
      <c r="AH212" s="393">
        <v>0</v>
      </c>
      <c r="AI212" s="272"/>
      <c r="AJ212" s="393">
        <v>0</v>
      </c>
      <c r="AK212" s="272"/>
      <c r="AL212" s="393">
        <v>0</v>
      </c>
      <c r="AM212" s="272">
        <v>2</v>
      </c>
      <c r="AN212" s="393">
        <v>0</v>
      </c>
      <c r="AO212" s="402"/>
      <c r="AP212" s="393">
        <v>0</v>
      </c>
      <c r="AQ212" s="402"/>
      <c r="AR212" s="393">
        <v>0</v>
      </c>
      <c r="AS212" s="272">
        <v>1</v>
      </c>
      <c r="AT212" s="393"/>
      <c r="AU212" s="402"/>
      <c r="AV212" s="393"/>
      <c r="AW212" s="402"/>
      <c r="AX212" s="393"/>
      <c r="AY212" s="402"/>
      <c r="AZ212" s="393"/>
      <c r="BA212" s="403"/>
      <c r="BB212" s="404">
        <v>978833</v>
      </c>
      <c r="BC212" s="515">
        <v>566500</v>
      </c>
      <c r="BD212" s="393">
        <v>1248927</v>
      </c>
      <c r="BE212" s="515">
        <v>1211698</v>
      </c>
      <c r="BF212" s="393">
        <v>2884628</v>
      </c>
      <c r="BG212" s="515">
        <v>2471591</v>
      </c>
      <c r="BH212" s="393">
        <v>205000</v>
      </c>
      <c r="BI212" s="515">
        <v>60000</v>
      </c>
      <c r="BJ212" s="393">
        <v>0</v>
      </c>
      <c r="BK212" s="515">
        <v>83701</v>
      </c>
      <c r="BL212" s="393">
        <v>0</v>
      </c>
      <c r="BM212" s="403"/>
      <c r="BN212" s="394">
        <f t="shared" si="273"/>
        <v>138</v>
      </c>
      <c r="BO212" s="395">
        <f t="shared" si="274"/>
        <v>87</v>
      </c>
      <c r="BP212" s="396">
        <f t="shared" si="275"/>
        <v>201</v>
      </c>
      <c r="BQ212" s="395">
        <f t="shared" si="276"/>
        <v>192</v>
      </c>
      <c r="BR212" s="396">
        <f t="shared" si="277"/>
        <v>528</v>
      </c>
      <c r="BS212" s="395">
        <f t="shared" si="278"/>
        <v>447</v>
      </c>
      <c r="BT212" s="396">
        <f t="shared" si="279"/>
        <v>45</v>
      </c>
      <c r="BU212" s="395">
        <f t="shared" si="280"/>
        <v>18</v>
      </c>
      <c r="BV212" s="396">
        <f t="shared" si="281"/>
        <v>0</v>
      </c>
      <c r="BW212" s="395">
        <f t="shared" si="282"/>
        <v>30</v>
      </c>
      <c r="BX212" s="396">
        <f t="shared" si="283"/>
        <v>0</v>
      </c>
      <c r="BY212" s="395">
        <f t="shared" si="284"/>
        <v>0</v>
      </c>
      <c r="BZ212" s="394">
        <f t="shared" si="285"/>
        <v>7092.992753623188</v>
      </c>
      <c r="CA212" s="395">
        <f t="shared" si="286"/>
        <v>6511.4942528735628</v>
      </c>
      <c r="CB212" s="396">
        <f t="shared" si="287"/>
        <v>6213.5671641791041</v>
      </c>
      <c r="CC212" s="395">
        <f t="shared" si="288"/>
        <v>6310.927083333333</v>
      </c>
      <c r="CD212" s="396">
        <f t="shared" si="289"/>
        <v>5463.310606060606</v>
      </c>
      <c r="CE212" s="395">
        <f t="shared" si="290"/>
        <v>5529.2863534675616</v>
      </c>
      <c r="CF212" s="396">
        <f t="shared" si="291"/>
        <v>4555.5555555555557</v>
      </c>
      <c r="CG212" s="395">
        <f t="shared" si="292"/>
        <v>3333.3333333333335</v>
      </c>
      <c r="CH212" s="396">
        <f t="shared" si="293"/>
        <v>0</v>
      </c>
      <c r="CI212" s="395">
        <f t="shared" si="294"/>
        <v>2790.0333333333333</v>
      </c>
      <c r="CJ212" s="396">
        <f t="shared" si="295"/>
        <v>0</v>
      </c>
      <c r="CK212" s="395">
        <f t="shared" si="296"/>
        <v>0</v>
      </c>
      <c r="CL212" s="394">
        <f t="shared" si="297"/>
        <v>63836.934782608689</v>
      </c>
      <c r="CM212" s="395">
        <f t="shared" si="298"/>
        <v>58603.448275862065</v>
      </c>
      <c r="CN212" s="396">
        <f t="shared" si="299"/>
        <v>55922.104477611938</v>
      </c>
      <c r="CO212" s="395">
        <f t="shared" si="300"/>
        <v>56798.34375</v>
      </c>
      <c r="CP212" s="396">
        <f t="shared" si="301"/>
        <v>49169.795454545456</v>
      </c>
      <c r="CQ212" s="395">
        <f t="shared" si="302"/>
        <v>49763.577181208057</v>
      </c>
      <c r="CR212" s="396">
        <f t="shared" si="303"/>
        <v>41000</v>
      </c>
      <c r="CS212" s="395">
        <f t="shared" si="304"/>
        <v>30000</v>
      </c>
      <c r="CT212" s="396">
        <f t="shared" si="305"/>
        <v>0</v>
      </c>
      <c r="CU212" s="395">
        <f t="shared" si="306"/>
        <v>25110.3</v>
      </c>
      <c r="CV212" s="396">
        <f t="shared" si="307"/>
        <v>0</v>
      </c>
      <c r="CW212" s="395">
        <f t="shared" si="308"/>
        <v>0</v>
      </c>
      <c r="CX212" s="396">
        <f t="shared" si="309"/>
        <v>52479.986476320038</v>
      </c>
      <c r="CY212" s="395">
        <f t="shared" si="310"/>
        <v>51118.362322761343</v>
      </c>
      <c r="CZ212" s="394">
        <f t="shared" si="311"/>
        <v>15</v>
      </c>
      <c r="DA212" s="395">
        <f t="shared" si="312"/>
        <v>9</v>
      </c>
      <c r="DB212" s="396">
        <f t="shared" si="313"/>
        <v>22</v>
      </c>
      <c r="DC212" s="395">
        <f t="shared" si="314"/>
        <v>21</v>
      </c>
      <c r="DD212" s="396">
        <f t="shared" si="315"/>
        <v>57</v>
      </c>
      <c r="DE212" s="395">
        <f t="shared" si="316"/>
        <v>49</v>
      </c>
      <c r="DF212" s="396">
        <f t="shared" si="317"/>
        <v>5</v>
      </c>
      <c r="DG212" s="395">
        <f t="shared" si="318"/>
        <v>2</v>
      </c>
      <c r="DH212" s="396">
        <f t="shared" si="319"/>
        <v>0</v>
      </c>
      <c r="DI212" s="395">
        <f t="shared" si="320"/>
        <v>3</v>
      </c>
      <c r="DJ212" s="396">
        <f t="shared" si="321"/>
        <v>0</v>
      </c>
      <c r="DK212" s="395">
        <f t="shared" si="322"/>
        <v>0</v>
      </c>
      <c r="DL212" s="396">
        <f t="shared" si="323"/>
        <v>99</v>
      </c>
      <c r="DM212" s="395">
        <f t="shared" si="324"/>
        <v>84</v>
      </c>
      <c r="DN212" s="394">
        <f t="shared" si="325"/>
        <v>957554.02173913037</v>
      </c>
      <c r="DO212" s="395">
        <f t="shared" si="326"/>
        <v>527431.03448275861</v>
      </c>
      <c r="DP212" s="396">
        <f t="shared" si="327"/>
        <v>1230286.2985074627</v>
      </c>
      <c r="DQ212" s="395">
        <f t="shared" si="328"/>
        <v>1192765.21875</v>
      </c>
      <c r="DR212" s="396">
        <f t="shared" si="329"/>
        <v>2802678.3409090908</v>
      </c>
      <c r="DS212" s="395">
        <f t="shared" si="330"/>
        <v>2438415.2818791945</v>
      </c>
      <c r="DT212" s="396">
        <f t="shared" si="331"/>
        <v>205000</v>
      </c>
      <c r="DU212" s="395">
        <f t="shared" si="332"/>
        <v>60000</v>
      </c>
      <c r="DV212" s="396">
        <f t="shared" si="333"/>
        <v>0</v>
      </c>
      <c r="DW212" s="395">
        <f t="shared" si="334"/>
        <v>75330.899999999994</v>
      </c>
      <c r="DX212" s="396">
        <f t="shared" si="335"/>
        <v>0</v>
      </c>
      <c r="DY212" s="395">
        <f t="shared" si="336"/>
        <v>0</v>
      </c>
      <c r="DZ212" s="396">
        <f t="shared" si="337"/>
        <v>5195518.6611556839</v>
      </c>
      <c r="EA212" s="395">
        <f t="shared" si="338"/>
        <v>4293942.4351119529</v>
      </c>
    </row>
    <row r="213" spans="1:131">
      <c r="A213" s="510" t="s">
        <v>34</v>
      </c>
      <c r="B213" s="517" t="s">
        <v>745</v>
      </c>
      <c r="C213" s="518"/>
      <c r="D213" s="513">
        <v>159382</v>
      </c>
      <c r="E213" s="514">
        <v>6</v>
      </c>
      <c r="F213" s="393">
        <v>8</v>
      </c>
      <c r="G213" s="272">
        <v>8</v>
      </c>
      <c r="H213" s="393">
        <v>0</v>
      </c>
      <c r="I213" s="272"/>
      <c r="J213" s="393">
        <v>0</v>
      </c>
      <c r="K213" s="272"/>
      <c r="L213" s="393">
        <v>5</v>
      </c>
      <c r="M213" s="272">
        <v>4</v>
      </c>
      <c r="N213" s="393">
        <v>28</v>
      </c>
      <c r="O213" s="272">
        <v>23</v>
      </c>
      <c r="P213" s="393">
        <v>0</v>
      </c>
      <c r="Q213" s="272"/>
      <c r="R213" s="393">
        <v>0</v>
      </c>
      <c r="S213" s="272"/>
      <c r="T213" s="393">
        <v>6</v>
      </c>
      <c r="U213" s="272">
        <v>3</v>
      </c>
      <c r="V213" s="393">
        <v>21</v>
      </c>
      <c r="W213" s="272">
        <v>26</v>
      </c>
      <c r="X213" s="393">
        <v>0</v>
      </c>
      <c r="Y213" s="272"/>
      <c r="Z213" s="393">
        <v>0</v>
      </c>
      <c r="AA213" s="272"/>
      <c r="AB213" s="393">
        <v>0</v>
      </c>
      <c r="AC213" s="272"/>
      <c r="AD213" s="393">
        <v>17</v>
      </c>
      <c r="AE213" s="272">
        <v>17</v>
      </c>
      <c r="AF213" s="393">
        <v>0</v>
      </c>
      <c r="AG213" s="272"/>
      <c r="AH213" s="393">
        <v>0</v>
      </c>
      <c r="AI213" s="272"/>
      <c r="AJ213" s="393">
        <v>0</v>
      </c>
      <c r="AK213" s="272"/>
      <c r="AL213" s="393">
        <v>0</v>
      </c>
      <c r="AM213" s="272"/>
      <c r="AN213" s="393">
        <v>0</v>
      </c>
      <c r="AO213" s="402"/>
      <c r="AP213" s="393">
        <v>0</v>
      </c>
      <c r="AQ213" s="402"/>
      <c r="AR213" s="393">
        <v>0</v>
      </c>
      <c r="AS213" s="272"/>
      <c r="AT213" s="393"/>
      <c r="AU213" s="402"/>
      <c r="AV213" s="393"/>
      <c r="AW213" s="402"/>
      <c r="AX213" s="393"/>
      <c r="AY213" s="402"/>
      <c r="AZ213" s="393"/>
      <c r="BA213" s="403"/>
      <c r="BB213" s="404">
        <v>878509</v>
      </c>
      <c r="BC213" s="515">
        <v>784815</v>
      </c>
      <c r="BD213" s="393">
        <v>1706828</v>
      </c>
      <c r="BE213" s="515">
        <v>1293593</v>
      </c>
      <c r="BF213" s="393">
        <v>941241</v>
      </c>
      <c r="BG213" s="515">
        <v>1218296</v>
      </c>
      <c r="BH213" s="393">
        <v>701241</v>
      </c>
      <c r="BI213" s="515">
        <v>708241</v>
      </c>
      <c r="BJ213" s="393">
        <v>0</v>
      </c>
      <c r="BK213" s="515"/>
      <c r="BL213" s="393">
        <v>0</v>
      </c>
      <c r="BM213" s="403"/>
      <c r="BN213" s="394">
        <f t="shared" si="273"/>
        <v>132</v>
      </c>
      <c r="BO213" s="395">
        <f t="shared" si="274"/>
        <v>120</v>
      </c>
      <c r="BP213" s="396">
        <f t="shared" si="275"/>
        <v>324</v>
      </c>
      <c r="BQ213" s="395">
        <f t="shared" si="276"/>
        <v>243</v>
      </c>
      <c r="BR213" s="396">
        <f t="shared" si="277"/>
        <v>189</v>
      </c>
      <c r="BS213" s="395">
        <f t="shared" si="278"/>
        <v>234</v>
      </c>
      <c r="BT213" s="396">
        <f t="shared" si="279"/>
        <v>153</v>
      </c>
      <c r="BU213" s="395">
        <f t="shared" si="280"/>
        <v>153</v>
      </c>
      <c r="BV213" s="396">
        <f t="shared" si="281"/>
        <v>0</v>
      </c>
      <c r="BW213" s="395">
        <f t="shared" si="282"/>
        <v>0</v>
      </c>
      <c r="BX213" s="396">
        <f t="shared" si="283"/>
        <v>0</v>
      </c>
      <c r="BY213" s="395">
        <f t="shared" si="284"/>
        <v>0</v>
      </c>
      <c r="BZ213" s="394">
        <f t="shared" si="285"/>
        <v>6655.371212121212</v>
      </c>
      <c r="CA213" s="395">
        <f t="shared" si="286"/>
        <v>6540.125</v>
      </c>
      <c r="CB213" s="396">
        <f t="shared" si="287"/>
        <v>5267.9876543209875</v>
      </c>
      <c r="CC213" s="395">
        <f t="shared" si="288"/>
        <v>5323.4279835390944</v>
      </c>
      <c r="CD213" s="396">
        <f t="shared" si="289"/>
        <v>4980.1111111111113</v>
      </c>
      <c r="CE213" s="395">
        <f t="shared" si="290"/>
        <v>5206.3931623931621</v>
      </c>
      <c r="CF213" s="396">
        <f t="shared" si="291"/>
        <v>4583.2745098039213</v>
      </c>
      <c r="CG213" s="395">
        <f t="shared" si="292"/>
        <v>4629.0261437908493</v>
      </c>
      <c r="CH213" s="396">
        <f t="shared" si="293"/>
        <v>0</v>
      </c>
      <c r="CI213" s="395">
        <f t="shared" si="294"/>
        <v>0</v>
      </c>
      <c r="CJ213" s="396">
        <f t="shared" si="295"/>
        <v>0</v>
      </c>
      <c r="CK213" s="395">
        <f t="shared" si="296"/>
        <v>0</v>
      </c>
      <c r="CL213" s="394">
        <f t="shared" si="297"/>
        <v>59898.340909090912</v>
      </c>
      <c r="CM213" s="395">
        <f t="shared" si="298"/>
        <v>58861.125</v>
      </c>
      <c r="CN213" s="396">
        <f t="shared" si="299"/>
        <v>47411.888888888891</v>
      </c>
      <c r="CO213" s="395">
        <f t="shared" si="300"/>
        <v>47910.851851851847</v>
      </c>
      <c r="CP213" s="396">
        <f t="shared" si="301"/>
        <v>44821</v>
      </c>
      <c r="CQ213" s="395">
        <f t="shared" si="302"/>
        <v>46857.538461538461</v>
      </c>
      <c r="CR213" s="396">
        <f t="shared" si="303"/>
        <v>41249.470588235294</v>
      </c>
      <c r="CS213" s="395">
        <f t="shared" si="304"/>
        <v>41661.235294117643</v>
      </c>
      <c r="CT213" s="396">
        <f t="shared" si="305"/>
        <v>0</v>
      </c>
      <c r="CU213" s="395">
        <f t="shared" si="306"/>
        <v>0</v>
      </c>
      <c r="CV213" s="396">
        <f t="shared" si="307"/>
        <v>0</v>
      </c>
      <c r="CW213" s="395">
        <f t="shared" si="308"/>
        <v>0</v>
      </c>
      <c r="CX213" s="396">
        <f t="shared" si="309"/>
        <v>47448.995929887111</v>
      </c>
      <c r="CY213" s="395">
        <f t="shared" si="310"/>
        <v>47883.366026520351</v>
      </c>
      <c r="CZ213" s="394">
        <f t="shared" si="311"/>
        <v>13</v>
      </c>
      <c r="DA213" s="395">
        <f t="shared" si="312"/>
        <v>12</v>
      </c>
      <c r="DB213" s="396">
        <f t="shared" si="313"/>
        <v>34</v>
      </c>
      <c r="DC213" s="395">
        <f t="shared" si="314"/>
        <v>26</v>
      </c>
      <c r="DD213" s="396">
        <f t="shared" si="315"/>
        <v>21</v>
      </c>
      <c r="DE213" s="395">
        <f t="shared" si="316"/>
        <v>26</v>
      </c>
      <c r="DF213" s="396">
        <f t="shared" si="317"/>
        <v>17</v>
      </c>
      <c r="DG213" s="395">
        <f t="shared" si="318"/>
        <v>17</v>
      </c>
      <c r="DH213" s="396">
        <f t="shared" si="319"/>
        <v>0</v>
      </c>
      <c r="DI213" s="395">
        <f t="shared" si="320"/>
        <v>0</v>
      </c>
      <c r="DJ213" s="396">
        <f t="shared" si="321"/>
        <v>0</v>
      </c>
      <c r="DK213" s="395">
        <f t="shared" si="322"/>
        <v>0</v>
      </c>
      <c r="DL213" s="396">
        <f t="shared" si="323"/>
        <v>85</v>
      </c>
      <c r="DM213" s="395">
        <f t="shared" si="324"/>
        <v>81</v>
      </c>
      <c r="DN213" s="394">
        <f t="shared" si="325"/>
        <v>778678.43181818188</v>
      </c>
      <c r="DO213" s="395">
        <f t="shared" si="326"/>
        <v>706333.5</v>
      </c>
      <c r="DP213" s="396">
        <f t="shared" si="327"/>
        <v>1612004.2222222222</v>
      </c>
      <c r="DQ213" s="395">
        <f t="shared" si="328"/>
        <v>1245682.1481481481</v>
      </c>
      <c r="DR213" s="396">
        <f t="shared" si="329"/>
        <v>941241</v>
      </c>
      <c r="DS213" s="395">
        <f t="shared" si="330"/>
        <v>1218296</v>
      </c>
      <c r="DT213" s="396">
        <f t="shared" si="331"/>
        <v>701241</v>
      </c>
      <c r="DU213" s="395">
        <f t="shared" si="332"/>
        <v>708240.99999999988</v>
      </c>
      <c r="DV213" s="396">
        <f t="shared" si="333"/>
        <v>0</v>
      </c>
      <c r="DW213" s="395">
        <f t="shared" si="334"/>
        <v>0</v>
      </c>
      <c r="DX213" s="396">
        <f t="shared" si="335"/>
        <v>0</v>
      </c>
      <c r="DY213" s="395">
        <f t="shared" si="336"/>
        <v>0</v>
      </c>
      <c r="DZ213" s="396">
        <f t="shared" si="337"/>
        <v>4033164.6540404046</v>
      </c>
      <c r="EA213" s="395">
        <f t="shared" si="338"/>
        <v>3878552.6481481483</v>
      </c>
    </row>
    <row r="214" spans="1:131">
      <c r="A214" s="510" t="s">
        <v>34</v>
      </c>
      <c r="B214" s="519" t="s">
        <v>746</v>
      </c>
      <c r="C214" s="520"/>
      <c r="D214" s="513">
        <v>437103</v>
      </c>
      <c r="E214" s="535">
        <v>8</v>
      </c>
      <c r="F214" s="393">
        <v>7</v>
      </c>
      <c r="G214" s="272">
        <v>6</v>
      </c>
      <c r="H214" s="393">
        <v>0</v>
      </c>
      <c r="I214" s="272"/>
      <c r="J214" s="393">
        <v>0</v>
      </c>
      <c r="K214" s="272"/>
      <c r="L214" s="393">
        <v>7</v>
      </c>
      <c r="M214" s="272">
        <v>1</v>
      </c>
      <c r="N214" s="393">
        <v>36</v>
      </c>
      <c r="O214" s="272">
        <v>28</v>
      </c>
      <c r="P214" s="393">
        <v>0</v>
      </c>
      <c r="Q214" s="272"/>
      <c r="R214" s="393">
        <v>0</v>
      </c>
      <c r="S214" s="272"/>
      <c r="T214" s="393">
        <v>0</v>
      </c>
      <c r="U214" s="272">
        <v>2</v>
      </c>
      <c r="V214" s="393">
        <v>40</v>
      </c>
      <c r="W214" s="272">
        <v>53</v>
      </c>
      <c r="X214" s="393">
        <v>0</v>
      </c>
      <c r="Y214" s="272"/>
      <c r="Z214" s="393">
        <v>0</v>
      </c>
      <c r="AA214" s="272"/>
      <c r="AB214" s="393">
        <v>3</v>
      </c>
      <c r="AC214" s="272">
        <v>1</v>
      </c>
      <c r="AD214" s="393">
        <v>49</v>
      </c>
      <c r="AE214" s="272">
        <v>45</v>
      </c>
      <c r="AF214" s="393">
        <v>0</v>
      </c>
      <c r="AG214" s="272"/>
      <c r="AH214" s="393">
        <v>0</v>
      </c>
      <c r="AI214" s="272"/>
      <c r="AJ214" s="393">
        <v>6</v>
      </c>
      <c r="AK214" s="272">
        <v>50</v>
      </c>
      <c r="AL214" s="393">
        <v>1</v>
      </c>
      <c r="AM214" s="272">
        <v>1</v>
      </c>
      <c r="AN214" s="393">
        <v>0</v>
      </c>
      <c r="AO214" s="402"/>
      <c r="AP214" s="393">
        <v>0</v>
      </c>
      <c r="AQ214" s="402"/>
      <c r="AR214" s="393">
        <v>0</v>
      </c>
      <c r="AS214" s="272">
        <v>3</v>
      </c>
      <c r="AT214" s="393"/>
      <c r="AU214" s="402"/>
      <c r="AV214" s="393"/>
      <c r="AW214" s="402"/>
      <c r="AX214" s="393"/>
      <c r="AY214" s="402"/>
      <c r="AZ214" s="393"/>
      <c r="BA214" s="403"/>
      <c r="BB214" s="404">
        <v>910285</v>
      </c>
      <c r="BC214" s="515">
        <v>384643</v>
      </c>
      <c r="BD214" s="393">
        <v>1760500</v>
      </c>
      <c r="BE214" s="515">
        <v>1543089</v>
      </c>
      <c r="BF214" s="393">
        <v>2045458</v>
      </c>
      <c r="BG214" s="515">
        <v>2563293</v>
      </c>
      <c r="BH214" s="393">
        <v>2438018</v>
      </c>
      <c r="BI214" s="515">
        <v>4697880</v>
      </c>
      <c r="BJ214" s="393">
        <v>67651</v>
      </c>
      <c r="BK214" s="515">
        <v>191719</v>
      </c>
      <c r="BL214" s="393">
        <v>0</v>
      </c>
      <c r="BM214" s="403"/>
      <c r="BN214" s="394">
        <f t="shared" si="273"/>
        <v>147</v>
      </c>
      <c r="BO214" s="395">
        <f t="shared" si="274"/>
        <v>66</v>
      </c>
      <c r="BP214" s="396">
        <f t="shared" si="275"/>
        <v>324</v>
      </c>
      <c r="BQ214" s="395">
        <f t="shared" si="276"/>
        <v>276</v>
      </c>
      <c r="BR214" s="396">
        <f t="shared" si="277"/>
        <v>396</v>
      </c>
      <c r="BS214" s="395">
        <f t="shared" si="278"/>
        <v>489</v>
      </c>
      <c r="BT214" s="396">
        <f t="shared" si="279"/>
        <v>513</v>
      </c>
      <c r="BU214" s="395">
        <f t="shared" si="280"/>
        <v>1005</v>
      </c>
      <c r="BV214" s="396">
        <f t="shared" si="281"/>
        <v>9</v>
      </c>
      <c r="BW214" s="395">
        <f t="shared" si="282"/>
        <v>45</v>
      </c>
      <c r="BX214" s="396">
        <f t="shared" si="283"/>
        <v>0</v>
      </c>
      <c r="BY214" s="395">
        <f t="shared" si="284"/>
        <v>0</v>
      </c>
      <c r="BZ214" s="394">
        <f t="shared" si="285"/>
        <v>6192.4149659863942</v>
      </c>
      <c r="CA214" s="395">
        <f t="shared" si="286"/>
        <v>5827.924242424242</v>
      </c>
      <c r="CB214" s="396">
        <f t="shared" si="287"/>
        <v>5433.641975308642</v>
      </c>
      <c r="CC214" s="395">
        <f t="shared" si="288"/>
        <v>5590.902173913043</v>
      </c>
      <c r="CD214" s="396">
        <f t="shared" si="289"/>
        <v>5165.2979797979797</v>
      </c>
      <c r="CE214" s="395">
        <f t="shared" si="290"/>
        <v>5241.9079754601225</v>
      </c>
      <c r="CF214" s="396">
        <f t="shared" si="291"/>
        <v>4752.4717348927879</v>
      </c>
      <c r="CG214" s="395">
        <f t="shared" si="292"/>
        <v>4674.5074626865671</v>
      </c>
      <c r="CH214" s="396">
        <f t="shared" si="293"/>
        <v>7516.7777777777774</v>
      </c>
      <c r="CI214" s="395">
        <f t="shared" si="294"/>
        <v>4260.4222222222224</v>
      </c>
      <c r="CJ214" s="396">
        <f t="shared" si="295"/>
        <v>0</v>
      </c>
      <c r="CK214" s="395">
        <f t="shared" si="296"/>
        <v>0</v>
      </c>
      <c r="CL214" s="394">
        <f t="shared" si="297"/>
        <v>55731.734693877544</v>
      </c>
      <c r="CM214" s="395">
        <f t="shared" si="298"/>
        <v>52451.318181818177</v>
      </c>
      <c r="CN214" s="396">
        <f t="shared" si="299"/>
        <v>48902.777777777781</v>
      </c>
      <c r="CO214" s="395">
        <f t="shared" si="300"/>
        <v>50318.119565217385</v>
      </c>
      <c r="CP214" s="396">
        <f t="shared" si="301"/>
        <v>46487.681818181816</v>
      </c>
      <c r="CQ214" s="395">
        <f t="shared" si="302"/>
        <v>47177.171779141107</v>
      </c>
      <c r="CR214" s="396">
        <f t="shared" si="303"/>
        <v>42772.245614035091</v>
      </c>
      <c r="CS214" s="395">
        <f t="shared" si="304"/>
        <v>42070.567164179105</v>
      </c>
      <c r="CT214" s="396">
        <f t="shared" si="305"/>
        <v>67651</v>
      </c>
      <c r="CU214" s="395">
        <f t="shared" si="306"/>
        <v>38343.800000000003</v>
      </c>
      <c r="CV214" s="396">
        <f t="shared" si="307"/>
        <v>0</v>
      </c>
      <c r="CW214" s="395">
        <f t="shared" si="308"/>
        <v>0</v>
      </c>
      <c r="CX214" s="396">
        <f t="shared" si="309"/>
        <v>46710.329615221701</v>
      </c>
      <c r="CY214" s="395">
        <f t="shared" si="310"/>
        <v>45128.153531052012</v>
      </c>
      <c r="CZ214" s="394">
        <f t="shared" si="311"/>
        <v>14</v>
      </c>
      <c r="DA214" s="395">
        <f t="shared" si="312"/>
        <v>7</v>
      </c>
      <c r="DB214" s="396">
        <f t="shared" si="313"/>
        <v>36</v>
      </c>
      <c r="DC214" s="395">
        <f t="shared" si="314"/>
        <v>30</v>
      </c>
      <c r="DD214" s="396">
        <f t="shared" si="315"/>
        <v>43</v>
      </c>
      <c r="DE214" s="395">
        <f t="shared" si="316"/>
        <v>54</v>
      </c>
      <c r="DF214" s="396">
        <f t="shared" si="317"/>
        <v>55</v>
      </c>
      <c r="DG214" s="395">
        <f t="shared" si="318"/>
        <v>95</v>
      </c>
      <c r="DH214" s="396">
        <f t="shared" si="319"/>
        <v>1</v>
      </c>
      <c r="DI214" s="395">
        <f t="shared" si="320"/>
        <v>4</v>
      </c>
      <c r="DJ214" s="396">
        <f t="shared" si="321"/>
        <v>0</v>
      </c>
      <c r="DK214" s="395">
        <f t="shared" si="322"/>
        <v>0</v>
      </c>
      <c r="DL214" s="396">
        <f t="shared" si="323"/>
        <v>149</v>
      </c>
      <c r="DM214" s="395">
        <f t="shared" si="324"/>
        <v>190</v>
      </c>
      <c r="DN214" s="394">
        <f t="shared" si="325"/>
        <v>780244.28571428568</v>
      </c>
      <c r="DO214" s="395">
        <f t="shared" si="326"/>
        <v>367159.22727272724</v>
      </c>
      <c r="DP214" s="396">
        <f t="shared" si="327"/>
        <v>1760500</v>
      </c>
      <c r="DQ214" s="395">
        <f t="shared" si="328"/>
        <v>1509543.5869565215</v>
      </c>
      <c r="DR214" s="396">
        <f t="shared" si="329"/>
        <v>1998970.3181818181</v>
      </c>
      <c r="DS214" s="395">
        <f t="shared" si="330"/>
        <v>2547567.2760736197</v>
      </c>
      <c r="DT214" s="396">
        <f t="shared" si="331"/>
        <v>2352473.5087719299</v>
      </c>
      <c r="DU214" s="395">
        <f t="shared" si="332"/>
        <v>3996703.8805970149</v>
      </c>
      <c r="DV214" s="396">
        <f t="shared" si="333"/>
        <v>67651</v>
      </c>
      <c r="DW214" s="395">
        <f t="shared" si="334"/>
        <v>153375.20000000001</v>
      </c>
      <c r="DX214" s="396">
        <f t="shared" si="335"/>
        <v>0</v>
      </c>
      <c r="DY214" s="395">
        <f t="shared" si="336"/>
        <v>0</v>
      </c>
      <c r="DZ214" s="396">
        <f t="shared" si="337"/>
        <v>6959839.1126680337</v>
      </c>
      <c r="EA214" s="395">
        <f t="shared" si="338"/>
        <v>8574349.1708998829</v>
      </c>
    </row>
    <row r="215" spans="1:131">
      <c r="A215" s="510" t="s">
        <v>34</v>
      </c>
      <c r="B215" s="517" t="s">
        <v>747</v>
      </c>
      <c r="C215" s="518"/>
      <c r="D215" s="513">
        <v>158431</v>
      </c>
      <c r="E215" s="514">
        <v>8</v>
      </c>
      <c r="F215" s="393">
        <v>23</v>
      </c>
      <c r="G215" s="272">
        <v>24</v>
      </c>
      <c r="H215" s="393">
        <v>0</v>
      </c>
      <c r="I215" s="272"/>
      <c r="J215" s="393">
        <v>0</v>
      </c>
      <c r="K215" s="272"/>
      <c r="L215" s="393">
        <v>0</v>
      </c>
      <c r="M215" s="272"/>
      <c r="N215" s="393">
        <v>21</v>
      </c>
      <c r="O215" s="272">
        <v>26</v>
      </c>
      <c r="P215" s="393">
        <v>0</v>
      </c>
      <c r="Q215" s="272"/>
      <c r="R215" s="393">
        <v>0</v>
      </c>
      <c r="S215" s="272"/>
      <c r="T215" s="393">
        <v>0</v>
      </c>
      <c r="U215" s="272"/>
      <c r="V215" s="393">
        <v>29</v>
      </c>
      <c r="W215" s="272">
        <v>26</v>
      </c>
      <c r="X215" s="393">
        <v>0</v>
      </c>
      <c r="Y215" s="272"/>
      <c r="Z215" s="393">
        <v>0</v>
      </c>
      <c r="AA215" s="272"/>
      <c r="AB215" s="393">
        <v>0</v>
      </c>
      <c r="AC215" s="272"/>
      <c r="AD215" s="393">
        <v>67</v>
      </c>
      <c r="AE215" s="272">
        <v>65</v>
      </c>
      <c r="AF215" s="393">
        <v>0</v>
      </c>
      <c r="AG215" s="272"/>
      <c r="AH215" s="393">
        <v>0</v>
      </c>
      <c r="AI215" s="272"/>
      <c r="AJ215" s="393">
        <v>0</v>
      </c>
      <c r="AK215" s="272"/>
      <c r="AL215" s="393">
        <v>3</v>
      </c>
      <c r="AM215" s="272">
        <v>5</v>
      </c>
      <c r="AN215" s="393">
        <v>0</v>
      </c>
      <c r="AO215" s="402"/>
      <c r="AP215" s="393">
        <v>0</v>
      </c>
      <c r="AQ215" s="402"/>
      <c r="AR215" s="393">
        <v>0</v>
      </c>
      <c r="AS215" s="272"/>
      <c r="AT215" s="393"/>
      <c r="AU215" s="402"/>
      <c r="AV215" s="393"/>
      <c r="AW215" s="402"/>
      <c r="AX215" s="393"/>
      <c r="AY215" s="402"/>
      <c r="AZ215" s="393"/>
      <c r="BA215" s="403"/>
      <c r="BB215" s="404">
        <v>1307361</v>
      </c>
      <c r="BC215" s="515">
        <v>1373227</v>
      </c>
      <c r="BD215" s="393">
        <v>983102</v>
      </c>
      <c r="BE215" s="515">
        <v>1188572</v>
      </c>
      <c r="BF215" s="393">
        <v>1196018</v>
      </c>
      <c r="BG215" s="515">
        <v>1148208</v>
      </c>
      <c r="BH215" s="393">
        <v>2760796</v>
      </c>
      <c r="BI215" s="515">
        <v>2603642</v>
      </c>
      <c r="BJ215" s="393">
        <v>90000</v>
      </c>
      <c r="BK215" s="515">
        <v>150000</v>
      </c>
      <c r="BL215" s="393">
        <v>0</v>
      </c>
      <c r="BM215" s="403"/>
      <c r="BN215" s="394">
        <f t="shared" si="273"/>
        <v>207</v>
      </c>
      <c r="BO215" s="395">
        <f t="shared" si="274"/>
        <v>216</v>
      </c>
      <c r="BP215" s="396">
        <f t="shared" si="275"/>
        <v>189</v>
      </c>
      <c r="BQ215" s="395">
        <f t="shared" si="276"/>
        <v>234</v>
      </c>
      <c r="BR215" s="396">
        <f t="shared" si="277"/>
        <v>261</v>
      </c>
      <c r="BS215" s="395">
        <f t="shared" si="278"/>
        <v>234</v>
      </c>
      <c r="BT215" s="396">
        <f t="shared" si="279"/>
        <v>603</v>
      </c>
      <c r="BU215" s="395">
        <f t="shared" si="280"/>
        <v>585</v>
      </c>
      <c r="BV215" s="396">
        <f t="shared" si="281"/>
        <v>27</v>
      </c>
      <c r="BW215" s="395">
        <f t="shared" si="282"/>
        <v>45</v>
      </c>
      <c r="BX215" s="396">
        <f t="shared" si="283"/>
        <v>0</v>
      </c>
      <c r="BY215" s="395">
        <f t="shared" si="284"/>
        <v>0</v>
      </c>
      <c r="BZ215" s="394">
        <f t="shared" si="285"/>
        <v>6315.753623188406</v>
      </c>
      <c r="CA215" s="395">
        <f t="shared" si="286"/>
        <v>6357.5324074074078</v>
      </c>
      <c r="CB215" s="396">
        <f t="shared" si="287"/>
        <v>5201.597883597884</v>
      </c>
      <c r="CC215" s="395">
        <f t="shared" si="288"/>
        <v>5079.3675213675215</v>
      </c>
      <c r="CD215" s="396">
        <f t="shared" si="289"/>
        <v>4582.4444444444443</v>
      </c>
      <c r="CE215" s="395">
        <f t="shared" si="290"/>
        <v>4906.8717948717949</v>
      </c>
      <c r="CF215" s="396">
        <f t="shared" si="291"/>
        <v>4578.4344941956879</v>
      </c>
      <c r="CG215" s="395">
        <f t="shared" si="292"/>
        <v>4450.6700854700857</v>
      </c>
      <c r="CH215" s="396">
        <f t="shared" si="293"/>
        <v>3333.3333333333335</v>
      </c>
      <c r="CI215" s="395">
        <f t="shared" si="294"/>
        <v>3333.3333333333335</v>
      </c>
      <c r="CJ215" s="396">
        <f t="shared" si="295"/>
        <v>0</v>
      </c>
      <c r="CK215" s="395">
        <f t="shared" si="296"/>
        <v>0</v>
      </c>
      <c r="CL215" s="394">
        <f t="shared" si="297"/>
        <v>56841.782608695656</v>
      </c>
      <c r="CM215" s="395">
        <f t="shared" si="298"/>
        <v>57217.791666666672</v>
      </c>
      <c r="CN215" s="396">
        <f t="shared" si="299"/>
        <v>46814.380952380954</v>
      </c>
      <c r="CO215" s="395">
        <f t="shared" si="300"/>
        <v>45714.307692307695</v>
      </c>
      <c r="CP215" s="396">
        <f t="shared" si="301"/>
        <v>41242</v>
      </c>
      <c r="CQ215" s="395">
        <f t="shared" si="302"/>
        <v>44161.846153846156</v>
      </c>
      <c r="CR215" s="396">
        <f t="shared" si="303"/>
        <v>41205.910447761191</v>
      </c>
      <c r="CS215" s="395">
        <f t="shared" si="304"/>
        <v>40056.030769230769</v>
      </c>
      <c r="CT215" s="396">
        <f t="shared" si="305"/>
        <v>30000</v>
      </c>
      <c r="CU215" s="395">
        <f t="shared" si="306"/>
        <v>30000</v>
      </c>
      <c r="CV215" s="396">
        <f t="shared" si="307"/>
        <v>0</v>
      </c>
      <c r="CW215" s="395">
        <f t="shared" si="308"/>
        <v>0</v>
      </c>
      <c r="CX215" s="396">
        <f t="shared" si="309"/>
        <v>44316.622377622378</v>
      </c>
      <c r="CY215" s="395">
        <f t="shared" si="310"/>
        <v>44271.568493150684</v>
      </c>
      <c r="CZ215" s="394">
        <f t="shared" si="311"/>
        <v>23</v>
      </c>
      <c r="DA215" s="395">
        <f t="shared" si="312"/>
        <v>24</v>
      </c>
      <c r="DB215" s="396">
        <f t="shared" si="313"/>
        <v>21</v>
      </c>
      <c r="DC215" s="395">
        <f t="shared" si="314"/>
        <v>26</v>
      </c>
      <c r="DD215" s="396">
        <f t="shared" si="315"/>
        <v>29</v>
      </c>
      <c r="DE215" s="395">
        <f t="shared" si="316"/>
        <v>26</v>
      </c>
      <c r="DF215" s="396">
        <f t="shared" si="317"/>
        <v>67</v>
      </c>
      <c r="DG215" s="395">
        <f t="shared" si="318"/>
        <v>65</v>
      </c>
      <c r="DH215" s="396">
        <f t="shared" si="319"/>
        <v>3</v>
      </c>
      <c r="DI215" s="395">
        <f t="shared" si="320"/>
        <v>5</v>
      </c>
      <c r="DJ215" s="396">
        <f t="shared" si="321"/>
        <v>0</v>
      </c>
      <c r="DK215" s="395">
        <f t="shared" si="322"/>
        <v>0</v>
      </c>
      <c r="DL215" s="396">
        <f t="shared" si="323"/>
        <v>143</v>
      </c>
      <c r="DM215" s="395">
        <f t="shared" si="324"/>
        <v>146</v>
      </c>
      <c r="DN215" s="394">
        <f t="shared" si="325"/>
        <v>1307361</v>
      </c>
      <c r="DO215" s="395">
        <f t="shared" si="326"/>
        <v>1373227</v>
      </c>
      <c r="DP215" s="396">
        <f t="shared" si="327"/>
        <v>983102</v>
      </c>
      <c r="DQ215" s="395">
        <f t="shared" si="328"/>
        <v>1188572</v>
      </c>
      <c r="DR215" s="396">
        <f t="shared" si="329"/>
        <v>1196018</v>
      </c>
      <c r="DS215" s="395">
        <f t="shared" si="330"/>
        <v>1148208</v>
      </c>
      <c r="DT215" s="396">
        <f t="shared" si="331"/>
        <v>2760796</v>
      </c>
      <c r="DU215" s="395">
        <f t="shared" si="332"/>
        <v>2603642</v>
      </c>
      <c r="DV215" s="396">
        <f t="shared" si="333"/>
        <v>90000</v>
      </c>
      <c r="DW215" s="395">
        <f t="shared" si="334"/>
        <v>150000</v>
      </c>
      <c r="DX215" s="396">
        <f t="shared" si="335"/>
        <v>0</v>
      </c>
      <c r="DY215" s="395">
        <f t="shared" si="336"/>
        <v>0</v>
      </c>
      <c r="DZ215" s="396">
        <f t="shared" si="337"/>
        <v>6337277</v>
      </c>
      <c r="EA215" s="395">
        <f t="shared" si="338"/>
        <v>6463649</v>
      </c>
    </row>
    <row r="216" spans="1:131">
      <c r="A216" s="523" t="s">
        <v>34</v>
      </c>
      <c r="B216" s="519" t="s">
        <v>748</v>
      </c>
      <c r="C216" s="520"/>
      <c r="D216" s="513">
        <v>158662</v>
      </c>
      <c r="E216" s="524">
        <v>8</v>
      </c>
      <c r="F216" s="393">
        <v>69</v>
      </c>
      <c r="G216" s="272">
        <v>62</v>
      </c>
      <c r="H216" s="393">
        <v>0</v>
      </c>
      <c r="I216" s="272"/>
      <c r="J216" s="393">
        <v>0</v>
      </c>
      <c r="K216" s="272"/>
      <c r="L216" s="393">
        <v>0</v>
      </c>
      <c r="M216" s="272"/>
      <c r="N216" s="393">
        <v>50</v>
      </c>
      <c r="O216" s="272">
        <v>76</v>
      </c>
      <c r="P216" s="393">
        <v>0</v>
      </c>
      <c r="Q216" s="272"/>
      <c r="R216" s="393">
        <v>0</v>
      </c>
      <c r="S216" s="272"/>
      <c r="T216" s="393">
        <v>0</v>
      </c>
      <c r="U216" s="272"/>
      <c r="V216" s="393">
        <v>80</v>
      </c>
      <c r="W216" s="272">
        <v>75</v>
      </c>
      <c r="X216" s="393">
        <v>0</v>
      </c>
      <c r="Y216" s="272"/>
      <c r="Z216" s="393">
        <v>0</v>
      </c>
      <c r="AA216" s="272"/>
      <c r="AB216" s="393">
        <v>0</v>
      </c>
      <c r="AC216" s="272"/>
      <c r="AD216" s="393">
        <v>206</v>
      </c>
      <c r="AE216" s="272">
        <v>183</v>
      </c>
      <c r="AF216" s="393">
        <v>0</v>
      </c>
      <c r="AG216" s="272"/>
      <c r="AH216" s="393">
        <v>0</v>
      </c>
      <c r="AI216" s="272"/>
      <c r="AJ216" s="393">
        <v>1</v>
      </c>
      <c r="AK216" s="272">
        <v>2</v>
      </c>
      <c r="AL216" s="393">
        <v>6</v>
      </c>
      <c r="AM216" s="272">
        <v>1</v>
      </c>
      <c r="AN216" s="393">
        <v>0</v>
      </c>
      <c r="AO216" s="402"/>
      <c r="AP216" s="393">
        <v>0</v>
      </c>
      <c r="AQ216" s="402"/>
      <c r="AR216" s="393">
        <v>0</v>
      </c>
      <c r="AS216" s="272"/>
      <c r="AT216" s="393"/>
      <c r="AU216" s="402"/>
      <c r="AV216" s="393"/>
      <c r="AW216" s="402"/>
      <c r="AX216" s="393"/>
      <c r="AY216" s="402"/>
      <c r="AZ216" s="393"/>
      <c r="BA216" s="403"/>
      <c r="BB216" s="404">
        <v>4678077</v>
      </c>
      <c r="BC216" s="515">
        <v>4372975</v>
      </c>
      <c r="BD216" s="393">
        <v>2887827</v>
      </c>
      <c r="BE216" s="515">
        <v>4190834</v>
      </c>
      <c r="BF216" s="393">
        <v>3900682</v>
      </c>
      <c r="BG216" s="515">
        <v>3377714</v>
      </c>
      <c r="BH216" s="393">
        <v>7773472</v>
      </c>
      <c r="BI216" s="515">
        <v>6865392</v>
      </c>
      <c r="BJ216" s="393">
        <v>249165</v>
      </c>
      <c r="BK216" s="515">
        <v>35600</v>
      </c>
      <c r="BL216" s="393">
        <v>0</v>
      </c>
      <c r="BM216" s="403"/>
      <c r="BN216" s="394">
        <f t="shared" si="273"/>
        <v>621</v>
      </c>
      <c r="BO216" s="395">
        <f t="shared" si="274"/>
        <v>558</v>
      </c>
      <c r="BP216" s="396">
        <f t="shared" si="275"/>
        <v>450</v>
      </c>
      <c r="BQ216" s="395">
        <f t="shared" si="276"/>
        <v>684</v>
      </c>
      <c r="BR216" s="396">
        <f t="shared" si="277"/>
        <v>720</v>
      </c>
      <c r="BS216" s="395">
        <f t="shared" si="278"/>
        <v>675</v>
      </c>
      <c r="BT216" s="396">
        <f t="shared" si="279"/>
        <v>1866</v>
      </c>
      <c r="BU216" s="395">
        <f t="shared" si="280"/>
        <v>1671</v>
      </c>
      <c r="BV216" s="396">
        <f t="shared" si="281"/>
        <v>54</v>
      </c>
      <c r="BW216" s="395">
        <f t="shared" si="282"/>
        <v>9</v>
      </c>
      <c r="BX216" s="396">
        <f t="shared" si="283"/>
        <v>0</v>
      </c>
      <c r="BY216" s="395">
        <f t="shared" si="284"/>
        <v>0</v>
      </c>
      <c r="BZ216" s="394">
        <f t="shared" si="285"/>
        <v>7533.1352657004827</v>
      </c>
      <c r="CA216" s="395">
        <f t="shared" si="286"/>
        <v>7836.8727598566311</v>
      </c>
      <c r="CB216" s="396">
        <f t="shared" si="287"/>
        <v>6417.3933333333334</v>
      </c>
      <c r="CC216" s="395">
        <f t="shared" si="288"/>
        <v>6126.9502923976606</v>
      </c>
      <c r="CD216" s="396">
        <f t="shared" si="289"/>
        <v>5417.6138888888891</v>
      </c>
      <c r="CE216" s="395">
        <f t="shared" si="290"/>
        <v>5004.0207407407406</v>
      </c>
      <c r="CF216" s="396">
        <f t="shared" si="291"/>
        <v>4165.8478027867095</v>
      </c>
      <c r="CG216" s="395">
        <f t="shared" si="292"/>
        <v>4108.5529622980248</v>
      </c>
      <c r="CH216" s="396">
        <f t="shared" si="293"/>
        <v>4614.166666666667</v>
      </c>
      <c r="CI216" s="395">
        <f t="shared" si="294"/>
        <v>3955.5555555555557</v>
      </c>
      <c r="CJ216" s="396">
        <f t="shared" si="295"/>
        <v>0</v>
      </c>
      <c r="CK216" s="395">
        <f t="shared" si="296"/>
        <v>0</v>
      </c>
      <c r="CL216" s="394">
        <f t="shared" si="297"/>
        <v>67798.217391304352</v>
      </c>
      <c r="CM216" s="395">
        <f t="shared" si="298"/>
        <v>70531.854838709682</v>
      </c>
      <c r="CN216" s="396">
        <f t="shared" si="299"/>
        <v>57756.54</v>
      </c>
      <c r="CO216" s="395">
        <f t="shared" si="300"/>
        <v>55142.552631578947</v>
      </c>
      <c r="CP216" s="396">
        <f t="shared" si="301"/>
        <v>48758.525000000001</v>
      </c>
      <c r="CQ216" s="395">
        <f t="shared" si="302"/>
        <v>45036.186666666668</v>
      </c>
      <c r="CR216" s="396">
        <f t="shared" si="303"/>
        <v>37492.630225080386</v>
      </c>
      <c r="CS216" s="395">
        <f t="shared" si="304"/>
        <v>36976.976660682223</v>
      </c>
      <c r="CT216" s="396">
        <f t="shared" si="305"/>
        <v>41527.5</v>
      </c>
      <c r="CU216" s="395">
        <f t="shared" si="306"/>
        <v>35600</v>
      </c>
      <c r="CV216" s="396">
        <f t="shared" si="307"/>
        <v>0</v>
      </c>
      <c r="CW216" s="395">
        <f t="shared" si="308"/>
        <v>0</v>
      </c>
      <c r="CX216" s="396">
        <f t="shared" si="309"/>
        <v>47273.605477164172</v>
      </c>
      <c r="CY216" s="395">
        <f t="shared" si="310"/>
        <v>47162.565619614565</v>
      </c>
      <c r="CZ216" s="394">
        <f t="shared" si="311"/>
        <v>69</v>
      </c>
      <c r="DA216" s="395">
        <f t="shared" si="312"/>
        <v>62</v>
      </c>
      <c r="DB216" s="396">
        <f t="shared" si="313"/>
        <v>50</v>
      </c>
      <c r="DC216" s="395">
        <f t="shared" si="314"/>
        <v>76</v>
      </c>
      <c r="DD216" s="396">
        <f t="shared" si="315"/>
        <v>80</v>
      </c>
      <c r="DE216" s="395">
        <f t="shared" si="316"/>
        <v>75</v>
      </c>
      <c r="DF216" s="396">
        <f t="shared" si="317"/>
        <v>207</v>
      </c>
      <c r="DG216" s="395">
        <f t="shared" si="318"/>
        <v>185</v>
      </c>
      <c r="DH216" s="396">
        <f t="shared" si="319"/>
        <v>6</v>
      </c>
      <c r="DI216" s="395">
        <f t="shared" si="320"/>
        <v>1</v>
      </c>
      <c r="DJ216" s="396">
        <f t="shared" si="321"/>
        <v>0</v>
      </c>
      <c r="DK216" s="395">
        <f t="shared" si="322"/>
        <v>0</v>
      </c>
      <c r="DL216" s="396">
        <f t="shared" si="323"/>
        <v>412</v>
      </c>
      <c r="DM216" s="395">
        <f t="shared" si="324"/>
        <v>399</v>
      </c>
      <c r="DN216" s="394">
        <f t="shared" si="325"/>
        <v>4678077</v>
      </c>
      <c r="DO216" s="395">
        <f t="shared" si="326"/>
        <v>4372975</v>
      </c>
      <c r="DP216" s="396">
        <f t="shared" si="327"/>
        <v>2887827</v>
      </c>
      <c r="DQ216" s="395">
        <f t="shared" si="328"/>
        <v>4190834</v>
      </c>
      <c r="DR216" s="396">
        <f t="shared" si="329"/>
        <v>3900682</v>
      </c>
      <c r="DS216" s="395">
        <f t="shared" si="330"/>
        <v>3377714</v>
      </c>
      <c r="DT216" s="396">
        <f t="shared" si="331"/>
        <v>7760974.4565916397</v>
      </c>
      <c r="DU216" s="395">
        <f t="shared" si="332"/>
        <v>6840740.6822262108</v>
      </c>
      <c r="DV216" s="396">
        <f t="shared" si="333"/>
        <v>249165</v>
      </c>
      <c r="DW216" s="395">
        <f t="shared" si="334"/>
        <v>35600</v>
      </c>
      <c r="DX216" s="396">
        <f t="shared" si="335"/>
        <v>0</v>
      </c>
      <c r="DY216" s="395">
        <f t="shared" si="336"/>
        <v>0</v>
      </c>
      <c r="DZ216" s="396">
        <f t="shared" si="337"/>
        <v>19476725.45659164</v>
      </c>
      <c r="EA216" s="395">
        <f t="shared" si="338"/>
        <v>18817863.682226211</v>
      </c>
    </row>
    <row r="217" spans="1:131">
      <c r="A217" s="525" t="s">
        <v>34</v>
      </c>
      <c r="B217" s="526" t="s">
        <v>749</v>
      </c>
      <c r="C217" s="518"/>
      <c r="D217" s="513">
        <v>440624</v>
      </c>
      <c r="E217" s="522">
        <v>9</v>
      </c>
      <c r="F217" s="393">
        <v>4</v>
      </c>
      <c r="G217" s="272">
        <v>3</v>
      </c>
      <c r="H217" s="393">
        <v>0</v>
      </c>
      <c r="I217" s="272"/>
      <c r="J217" s="393">
        <v>0</v>
      </c>
      <c r="K217" s="272"/>
      <c r="L217" s="393">
        <v>0</v>
      </c>
      <c r="M217" s="272"/>
      <c r="N217" s="393">
        <v>9</v>
      </c>
      <c r="O217" s="272">
        <v>6</v>
      </c>
      <c r="P217" s="393">
        <v>0</v>
      </c>
      <c r="Q217" s="272">
        <v>1</v>
      </c>
      <c r="R217" s="393">
        <v>0</v>
      </c>
      <c r="S217" s="272"/>
      <c r="T217" s="393">
        <v>0</v>
      </c>
      <c r="U217" s="272"/>
      <c r="V217" s="393">
        <v>16</v>
      </c>
      <c r="W217" s="272">
        <v>13</v>
      </c>
      <c r="X217" s="393">
        <v>0</v>
      </c>
      <c r="Y217" s="272">
        <v>3</v>
      </c>
      <c r="Z217" s="393">
        <v>0</v>
      </c>
      <c r="AA217" s="272"/>
      <c r="AB217" s="393">
        <v>1</v>
      </c>
      <c r="AC217" s="272">
        <v>1</v>
      </c>
      <c r="AD217" s="393">
        <v>74</v>
      </c>
      <c r="AE217" s="272">
        <v>54</v>
      </c>
      <c r="AF217" s="393">
        <v>0</v>
      </c>
      <c r="AG217" s="272">
        <v>1</v>
      </c>
      <c r="AH217" s="393">
        <v>0</v>
      </c>
      <c r="AI217" s="272"/>
      <c r="AJ217" s="393">
        <v>5</v>
      </c>
      <c r="AK217" s="272">
        <v>9</v>
      </c>
      <c r="AL217" s="393">
        <v>0</v>
      </c>
      <c r="AM217" s="272">
        <v>1</v>
      </c>
      <c r="AN217" s="393">
        <v>0</v>
      </c>
      <c r="AO217" s="402"/>
      <c r="AP217" s="393">
        <v>0</v>
      </c>
      <c r="AQ217" s="402"/>
      <c r="AR217" s="393">
        <v>0</v>
      </c>
      <c r="AS217" s="272"/>
      <c r="AT217" s="393">
        <v>0</v>
      </c>
      <c r="AU217" s="402"/>
      <c r="AV217" s="393">
        <v>0</v>
      </c>
      <c r="AW217" s="402"/>
      <c r="AX217" s="393">
        <v>0</v>
      </c>
      <c r="AY217" s="402"/>
      <c r="AZ217" s="393">
        <v>0</v>
      </c>
      <c r="BA217" s="403"/>
      <c r="BB217" s="404">
        <v>159449</v>
      </c>
      <c r="BC217" s="515">
        <v>119449</v>
      </c>
      <c r="BD217" s="393">
        <v>374772</v>
      </c>
      <c r="BE217" s="515">
        <v>330510</v>
      </c>
      <c r="BF217" s="393">
        <v>774648</v>
      </c>
      <c r="BG217" s="515">
        <v>794914</v>
      </c>
      <c r="BH217" s="393">
        <v>2705678</v>
      </c>
      <c r="BI217" s="515">
        <v>2229312</v>
      </c>
      <c r="BJ217" s="393">
        <v>0</v>
      </c>
      <c r="BK217" s="515">
        <v>37000</v>
      </c>
      <c r="BL217" s="393">
        <v>0</v>
      </c>
      <c r="BM217" s="403"/>
      <c r="BN217" s="394">
        <f t="shared" si="273"/>
        <v>36</v>
      </c>
      <c r="BO217" s="395">
        <f t="shared" si="274"/>
        <v>27</v>
      </c>
      <c r="BP217" s="396">
        <f t="shared" si="275"/>
        <v>81</v>
      </c>
      <c r="BQ217" s="395">
        <f t="shared" si="276"/>
        <v>64</v>
      </c>
      <c r="BR217" s="396">
        <f t="shared" si="277"/>
        <v>156</v>
      </c>
      <c r="BS217" s="395">
        <f t="shared" si="278"/>
        <v>159</v>
      </c>
      <c r="BT217" s="396">
        <f t="shared" si="279"/>
        <v>726</v>
      </c>
      <c r="BU217" s="395">
        <f t="shared" si="280"/>
        <v>604</v>
      </c>
      <c r="BV217" s="396">
        <f t="shared" si="281"/>
        <v>0</v>
      </c>
      <c r="BW217" s="395">
        <f t="shared" si="282"/>
        <v>9</v>
      </c>
      <c r="BX217" s="396">
        <f t="shared" si="283"/>
        <v>0</v>
      </c>
      <c r="BY217" s="395">
        <f t="shared" si="284"/>
        <v>0</v>
      </c>
      <c r="BZ217" s="394">
        <f t="shared" si="285"/>
        <v>4429.1388888888887</v>
      </c>
      <c r="CA217" s="395">
        <f t="shared" si="286"/>
        <v>4424.0370370370374</v>
      </c>
      <c r="CB217" s="396">
        <f t="shared" si="287"/>
        <v>4626.8148148148148</v>
      </c>
      <c r="CC217" s="395">
        <f t="shared" si="288"/>
        <v>5164.21875</v>
      </c>
      <c r="CD217" s="396">
        <f t="shared" si="289"/>
        <v>4965.6923076923076</v>
      </c>
      <c r="CE217" s="395">
        <f t="shared" si="290"/>
        <v>4999.4591194968552</v>
      </c>
      <c r="CF217" s="396">
        <f t="shared" si="291"/>
        <v>3726.8292011019284</v>
      </c>
      <c r="CG217" s="395">
        <f t="shared" si="292"/>
        <v>3690.9139072847684</v>
      </c>
      <c r="CH217" s="396">
        <f t="shared" si="293"/>
        <v>0</v>
      </c>
      <c r="CI217" s="395">
        <f t="shared" si="294"/>
        <v>4111.1111111111113</v>
      </c>
      <c r="CJ217" s="396">
        <f t="shared" si="295"/>
        <v>0</v>
      </c>
      <c r="CK217" s="395">
        <f t="shared" si="296"/>
        <v>0</v>
      </c>
      <c r="CL217" s="394">
        <f t="shared" si="297"/>
        <v>39862.25</v>
      </c>
      <c r="CM217" s="395">
        <f t="shared" si="298"/>
        <v>39816.333333333336</v>
      </c>
      <c r="CN217" s="396">
        <f t="shared" si="299"/>
        <v>41641.333333333336</v>
      </c>
      <c r="CO217" s="395">
        <f t="shared" si="300"/>
        <v>46477.96875</v>
      </c>
      <c r="CP217" s="396">
        <f t="shared" si="301"/>
        <v>44691.230769230766</v>
      </c>
      <c r="CQ217" s="395">
        <f t="shared" si="302"/>
        <v>44995.132075471694</v>
      </c>
      <c r="CR217" s="396">
        <f t="shared" si="303"/>
        <v>33541.462809917357</v>
      </c>
      <c r="CS217" s="395">
        <f t="shared" si="304"/>
        <v>33218.225165562915</v>
      </c>
      <c r="CT217" s="396">
        <f t="shared" si="305"/>
        <v>0</v>
      </c>
      <c r="CU217" s="395">
        <f t="shared" si="306"/>
        <v>37000</v>
      </c>
      <c r="CV217" s="396">
        <f t="shared" si="307"/>
        <v>0</v>
      </c>
      <c r="CW217" s="395">
        <f t="shared" si="308"/>
        <v>0</v>
      </c>
      <c r="CX217" s="396">
        <f t="shared" si="309"/>
        <v>36181.169587710043</v>
      </c>
      <c r="CY217" s="395">
        <f t="shared" si="310"/>
        <v>36659.548229663538</v>
      </c>
      <c r="CZ217" s="394">
        <f t="shared" si="311"/>
        <v>4</v>
      </c>
      <c r="DA217" s="395">
        <f t="shared" si="312"/>
        <v>3</v>
      </c>
      <c r="DB217" s="396">
        <f t="shared" si="313"/>
        <v>9</v>
      </c>
      <c r="DC217" s="395">
        <f t="shared" si="314"/>
        <v>7</v>
      </c>
      <c r="DD217" s="396">
        <f t="shared" si="315"/>
        <v>17</v>
      </c>
      <c r="DE217" s="395">
        <f t="shared" si="316"/>
        <v>17</v>
      </c>
      <c r="DF217" s="396">
        <f t="shared" si="317"/>
        <v>79</v>
      </c>
      <c r="DG217" s="395">
        <f t="shared" si="318"/>
        <v>64</v>
      </c>
      <c r="DH217" s="396">
        <f t="shared" si="319"/>
        <v>0</v>
      </c>
      <c r="DI217" s="395">
        <f t="shared" si="320"/>
        <v>1</v>
      </c>
      <c r="DJ217" s="396">
        <f t="shared" si="321"/>
        <v>0</v>
      </c>
      <c r="DK217" s="395">
        <f t="shared" si="322"/>
        <v>0</v>
      </c>
      <c r="DL217" s="396">
        <f t="shared" si="323"/>
        <v>109</v>
      </c>
      <c r="DM217" s="395">
        <f t="shared" si="324"/>
        <v>92</v>
      </c>
      <c r="DN217" s="394">
        <f t="shared" si="325"/>
        <v>159449</v>
      </c>
      <c r="DO217" s="395">
        <f t="shared" si="326"/>
        <v>119449</v>
      </c>
      <c r="DP217" s="396">
        <f t="shared" si="327"/>
        <v>374772</v>
      </c>
      <c r="DQ217" s="395">
        <f t="shared" si="328"/>
        <v>325345.78125</v>
      </c>
      <c r="DR217" s="396">
        <f t="shared" si="329"/>
        <v>759750.92307692301</v>
      </c>
      <c r="DS217" s="395">
        <f t="shared" si="330"/>
        <v>764917.2452830188</v>
      </c>
      <c r="DT217" s="396">
        <f t="shared" si="331"/>
        <v>2649775.5619834713</v>
      </c>
      <c r="DU217" s="395">
        <f t="shared" si="332"/>
        <v>2125966.4105960266</v>
      </c>
      <c r="DV217" s="396">
        <f t="shared" si="333"/>
        <v>0</v>
      </c>
      <c r="DW217" s="395">
        <f t="shared" si="334"/>
        <v>37000</v>
      </c>
      <c r="DX217" s="396">
        <f t="shared" si="335"/>
        <v>0</v>
      </c>
      <c r="DY217" s="395">
        <f t="shared" si="336"/>
        <v>0</v>
      </c>
      <c r="DZ217" s="396">
        <f t="shared" si="337"/>
        <v>3943747.4850603947</v>
      </c>
      <c r="EA217" s="395">
        <f t="shared" si="338"/>
        <v>3372678.4371290454</v>
      </c>
    </row>
    <row r="218" spans="1:131">
      <c r="A218" s="510" t="s">
        <v>34</v>
      </c>
      <c r="B218" s="526" t="s">
        <v>750</v>
      </c>
      <c r="C218" s="528" t="s">
        <v>793</v>
      </c>
      <c r="D218" s="513">
        <v>159407</v>
      </c>
      <c r="E218" s="514">
        <v>9</v>
      </c>
      <c r="F218" s="393">
        <v>9</v>
      </c>
      <c r="G218" s="272">
        <v>9</v>
      </c>
      <c r="H218" s="393">
        <v>0</v>
      </c>
      <c r="I218" s="272"/>
      <c r="J218" s="393">
        <v>0</v>
      </c>
      <c r="K218" s="272"/>
      <c r="L218" s="393">
        <v>1</v>
      </c>
      <c r="M218" s="272">
        <v>1</v>
      </c>
      <c r="N218" s="393">
        <v>12</v>
      </c>
      <c r="O218" s="272">
        <v>14</v>
      </c>
      <c r="P218" s="393">
        <v>0</v>
      </c>
      <c r="Q218" s="272"/>
      <c r="R218" s="393">
        <v>0</v>
      </c>
      <c r="S218" s="272"/>
      <c r="T218" s="393">
        <v>4</v>
      </c>
      <c r="U218" s="272">
        <v>3</v>
      </c>
      <c r="V218" s="393">
        <v>6</v>
      </c>
      <c r="W218" s="272">
        <v>3</v>
      </c>
      <c r="X218" s="393">
        <v>0</v>
      </c>
      <c r="Y218" s="272"/>
      <c r="Z218" s="393">
        <v>0</v>
      </c>
      <c r="AA218" s="272"/>
      <c r="AB218" s="393">
        <v>0</v>
      </c>
      <c r="AC218" s="272"/>
      <c r="AD218" s="393">
        <v>32</v>
      </c>
      <c r="AE218" s="272">
        <v>27</v>
      </c>
      <c r="AF218" s="393">
        <v>0</v>
      </c>
      <c r="AG218" s="272"/>
      <c r="AH218" s="393">
        <v>0</v>
      </c>
      <c r="AI218" s="272"/>
      <c r="AJ218" s="393">
        <v>3</v>
      </c>
      <c r="AK218" s="272">
        <v>2</v>
      </c>
      <c r="AL218" s="393">
        <v>0</v>
      </c>
      <c r="AM218" s="272"/>
      <c r="AN218" s="393">
        <v>0</v>
      </c>
      <c r="AO218" s="402"/>
      <c r="AP218" s="393">
        <v>0</v>
      </c>
      <c r="AQ218" s="402"/>
      <c r="AR218" s="393">
        <v>0</v>
      </c>
      <c r="AS218" s="272"/>
      <c r="AT218" s="393"/>
      <c r="AU218" s="402"/>
      <c r="AV218" s="393"/>
      <c r="AW218" s="402"/>
      <c r="AX218" s="393"/>
      <c r="AY218" s="402"/>
      <c r="AZ218" s="393"/>
      <c r="BA218" s="403"/>
      <c r="BB218" s="404">
        <v>573199</v>
      </c>
      <c r="BC218" s="515">
        <v>571999</v>
      </c>
      <c r="BD218" s="393">
        <v>828904</v>
      </c>
      <c r="BE218" s="515">
        <v>848352</v>
      </c>
      <c r="BF218" s="393">
        <v>251354</v>
      </c>
      <c r="BG218" s="515">
        <v>127354</v>
      </c>
      <c r="BH218" s="393">
        <v>1314541</v>
      </c>
      <c r="BI218" s="515">
        <v>1165558</v>
      </c>
      <c r="BJ218" s="393">
        <v>0</v>
      </c>
      <c r="BK218" s="515"/>
      <c r="BL218" s="393">
        <v>0</v>
      </c>
      <c r="BM218" s="403"/>
      <c r="BN218" s="394">
        <f t="shared" si="273"/>
        <v>93</v>
      </c>
      <c r="BO218" s="395">
        <f t="shared" si="274"/>
        <v>93</v>
      </c>
      <c r="BP218" s="396">
        <f t="shared" si="275"/>
        <v>156</v>
      </c>
      <c r="BQ218" s="395">
        <f t="shared" si="276"/>
        <v>162</v>
      </c>
      <c r="BR218" s="396">
        <f t="shared" si="277"/>
        <v>54</v>
      </c>
      <c r="BS218" s="395">
        <f t="shared" si="278"/>
        <v>27</v>
      </c>
      <c r="BT218" s="396">
        <f t="shared" si="279"/>
        <v>324</v>
      </c>
      <c r="BU218" s="395">
        <f t="shared" si="280"/>
        <v>267</v>
      </c>
      <c r="BV218" s="396">
        <f t="shared" si="281"/>
        <v>0</v>
      </c>
      <c r="BW218" s="395">
        <f t="shared" si="282"/>
        <v>0</v>
      </c>
      <c r="BX218" s="396">
        <f t="shared" si="283"/>
        <v>0</v>
      </c>
      <c r="BY218" s="395">
        <f t="shared" si="284"/>
        <v>0</v>
      </c>
      <c r="BZ218" s="394">
        <f t="shared" si="285"/>
        <v>6163.4301075268813</v>
      </c>
      <c r="CA218" s="395">
        <f t="shared" si="286"/>
        <v>6150.5268817204305</v>
      </c>
      <c r="CB218" s="396">
        <f t="shared" si="287"/>
        <v>5313.4871794871797</v>
      </c>
      <c r="CC218" s="395">
        <f t="shared" si="288"/>
        <v>5236.7407407407409</v>
      </c>
      <c r="CD218" s="396">
        <f t="shared" si="289"/>
        <v>4654.7037037037035</v>
      </c>
      <c r="CE218" s="395">
        <f t="shared" si="290"/>
        <v>4716.8148148148148</v>
      </c>
      <c r="CF218" s="396">
        <f t="shared" si="291"/>
        <v>4057.2253086419755</v>
      </c>
      <c r="CG218" s="395">
        <f t="shared" si="292"/>
        <v>4365.3857677902624</v>
      </c>
      <c r="CH218" s="396">
        <f t="shared" si="293"/>
        <v>0</v>
      </c>
      <c r="CI218" s="395">
        <f t="shared" si="294"/>
        <v>0</v>
      </c>
      <c r="CJ218" s="396">
        <f t="shared" si="295"/>
        <v>0</v>
      </c>
      <c r="CK218" s="395">
        <f t="shared" si="296"/>
        <v>0</v>
      </c>
      <c r="CL218" s="394">
        <f t="shared" si="297"/>
        <v>55470.870967741932</v>
      </c>
      <c r="CM218" s="395">
        <f t="shared" si="298"/>
        <v>55354.741935483878</v>
      </c>
      <c r="CN218" s="396">
        <f t="shared" si="299"/>
        <v>47821.384615384617</v>
      </c>
      <c r="CO218" s="395">
        <f t="shared" si="300"/>
        <v>47130.666666666672</v>
      </c>
      <c r="CP218" s="396">
        <f t="shared" si="301"/>
        <v>41892.333333333328</v>
      </c>
      <c r="CQ218" s="395">
        <f t="shared" si="302"/>
        <v>42451.333333333336</v>
      </c>
      <c r="CR218" s="396">
        <f t="shared" si="303"/>
        <v>36515.027777777781</v>
      </c>
      <c r="CS218" s="395">
        <f t="shared" si="304"/>
        <v>39288.471910112363</v>
      </c>
      <c r="CT218" s="396">
        <f t="shared" si="305"/>
        <v>0</v>
      </c>
      <c r="CU218" s="395">
        <f t="shared" si="306"/>
        <v>0</v>
      </c>
      <c r="CV218" s="396">
        <f t="shared" si="307"/>
        <v>0</v>
      </c>
      <c r="CW218" s="395">
        <f t="shared" si="308"/>
        <v>0</v>
      </c>
      <c r="CX218" s="396">
        <f t="shared" si="309"/>
        <v>42525.833369340231</v>
      </c>
      <c r="CY218" s="395">
        <f t="shared" si="310"/>
        <v>44432.007425108997</v>
      </c>
      <c r="CZ218" s="394">
        <f t="shared" si="311"/>
        <v>10</v>
      </c>
      <c r="DA218" s="395">
        <f t="shared" si="312"/>
        <v>10</v>
      </c>
      <c r="DB218" s="396">
        <f t="shared" si="313"/>
        <v>16</v>
      </c>
      <c r="DC218" s="395">
        <f t="shared" si="314"/>
        <v>17</v>
      </c>
      <c r="DD218" s="396">
        <f t="shared" si="315"/>
        <v>6</v>
      </c>
      <c r="DE218" s="395">
        <f t="shared" si="316"/>
        <v>3</v>
      </c>
      <c r="DF218" s="396">
        <f t="shared" si="317"/>
        <v>35</v>
      </c>
      <c r="DG218" s="395">
        <f t="shared" si="318"/>
        <v>29</v>
      </c>
      <c r="DH218" s="396">
        <f t="shared" si="319"/>
        <v>0</v>
      </c>
      <c r="DI218" s="395">
        <f t="shared" si="320"/>
        <v>0</v>
      </c>
      <c r="DJ218" s="396">
        <f t="shared" si="321"/>
        <v>0</v>
      </c>
      <c r="DK218" s="395">
        <f t="shared" si="322"/>
        <v>0</v>
      </c>
      <c r="DL218" s="396">
        <f t="shared" si="323"/>
        <v>67</v>
      </c>
      <c r="DM218" s="395">
        <f t="shared" si="324"/>
        <v>59</v>
      </c>
      <c r="DN218" s="394">
        <f t="shared" si="325"/>
        <v>554708.70967741928</v>
      </c>
      <c r="DO218" s="395">
        <f t="shared" si="326"/>
        <v>553547.41935483878</v>
      </c>
      <c r="DP218" s="396">
        <f t="shared" si="327"/>
        <v>765142.15384615387</v>
      </c>
      <c r="DQ218" s="395">
        <f t="shared" si="328"/>
        <v>801221.33333333337</v>
      </c>
      <c r="DR218" s="396">
        <f t="shared" si="329"/>
        <v>251353.99999999997</v>
      </c>
      <c r="DS218" s="395">
        <f t="shared" si="330"/>
        <v>127354</v>
      </c>
      <c r="DT218" s="396">
        <f t="shared" si="331"/>
        <v>1278025.9722222222</v>
      </c>
      <c r="DU218" s="395">
        <f t="shared" si="332"/>
        <v>1139365.6853932585</v>
      </c>
      <c r="DV218" s="396">
        <f t="shared" si="333"/>
        <v>0</v>
      </c>
      <c r="DW218" s="395">
        <f t="shared" si="334"/>
        <v>0</v>
      </c>
      <c r="DX218" s="396">
        <f t="shared" si="335"/>
        <v>0</v>
      </c>
      <c r="DY218" s="395">
        <f t="shared" si="336"/>
        <v>0</v>
      </c>
      <c r="DZ218" s="396">
        <f t="shared" si="337"/>
        <v>2849230.8357457956</v>
      </c>
      <c r="EA218" s="395">
        <f t="shared" si="338"/>
        <v>2621488.4380814307</v>
      </c>
    </row>
    <row r="219" spans="1:131">
      <c r="A219" s="510" t="s">
        <v>34</v>
      </c>
      <c r="B219" s="526" t="s">
        <v>751</v>
      </c>
      <c r="C219" s="520"/>
      <c r="D219" s="513">
        <v>434061</v>
      </c>
      <c r="E219" s="535">
        <v>9</v>
      </c>
      <c r="F219" s="393">
        <v>0</v>
      </c>
      <c r="G219" s="272">
        <v>1</v>
      </c>
      <c r="H219" s="393">
        <v>0</v>
      </c>
      <c r="I219" s="272"/>
      <c r="J219" s="393">
        <v>0</v>
      </c>
      <c r="K219" s="272"/>
      <c r="L219" s="393">
        <v>18</v>
      </c>
      <c r="M219" s="272">
        <v>16</v>
      </c>
      <c r="N219" s="393">
        <v>0</v>
      </c>
      <c r="O219" s="272">
        <v>1</v>
      </c>
      <c r="P219" s="393">
        <v>0</v>
      </c>
      <c r="Q219" s="272"/>
      <c r="R219" s="393">
        <v>0</v>
      </c>
      <c r="S219" s="272"/>
      <c r="T219" s="393">
        <v>3</v>
      </c>
      <c r="U219" s="272">
        <v>3</v>
      </c>
      <c r="V219" s="393">
        <v>2</v>
      </c>
      <c r="W219" s="272">
        <v>10</v>
      </c>
      <c r="X219" s="393">
        <v>0</v>
      </c>
      <c r="Y219" s="272"/>
      <c r="Z219" s="393">
        <v>0</v>
      </c>
      <c r="AA219" s="272"/>
      <c r="AB219" s="393">
        <v>4</v>
      </c>
      <c r="AC219" s="272">
        <v>2</v>
      </c>
      <c r="AD219" s="393">
        <v>52</v>
      </c>
      <c r="AE219" s="272">
        <v>42</v>
      </c>
      <c r="AF219" s="393">
        <v>0</v>
      </c>
      <c r="AG219" s="272"/>
      <c r="AH219" s="393">
        <v>0</v>
      </c>
      <c r="AI219" s="272"/>
      <c r="AJ219" s="393">
        <v>50</v>
      </c>
      <c r="AK219" s="272">
        <v>60</v>
      </c>
      <c r="AL219" s="393">
        <v>2</v>
      </c>
      <c r="AM219" s="272">
        <v>1</v>
      </c>
      <c r="AN219" s="393">
        <v>0</v>
      </c>
      <c r="AO219" s="402"/>
      <c r="AP219" s="393">
        <v>0</v>
      </c>
      <c r="AQ219" s="402"/>
      <c r="AR219" s="393">
        <v>2</v>
      </c>
      <c r="AS219" s="272"/>
      <c r="AT219" s="393">
        <v>0</v>
      </c>
      <c r="AU219" s="402"/>
      <c r="AV219" s="393">
        <v>0</v>
      </c>
      <c r="AW219" s="402"/>
      <c r="AX219" s="393">
        <v>0</v>
      </c>
      <c r="AY219" s="402"/>
      <c r="AZ219" s="393">
        <v>0</v>
      </c>
      <c r="BA219" s="403"/>
      <c r="BB219" s="404">
        <v>914301</v>
      </c>
      <c r="BC219" s="515">
        <v>880383</v>
      </c>
      <c r="BD219" s="393">
        <v>158682</v>
      </c>
      <c r="BE219" s="515">
        <v>208406</v>
      </c>
      <c r="BF219" s="393">
        <v>268739</v>
      </c>
      <c r="BG219" s="515">
        <v>535560</v>
      </c>
      <c r="BH219" s="393">
        <v>4415219</v>
      </c>
      <c r="BI219" s="515">
        <v>4573245</v>
      </c>
      <c r="BJ219" s="393">
        <v>171104</v>
      </c>
      <c r="BK219" s="515">
        <v>32240</v>
      </c>
      <c r="BL219" s="393">
        <v>0</v>
      </c>
      <c r="BM219" s="403"/>
      <c r="BN219" s="394">
        <f t="shared" si="273"/>
        <v>216</v>
      </c>
      <c r="BO219" s="395">
        <f t="shared" si="274"/>
        <v>201</v>
      </c>
      <c r="BP219" s="396">
        <f t="shared" si="275"/>
        <v>36</v>
      </c>
      <c r="BQ219" s="395">
        <f t="shared" si="276"/>
        <v>45</v>
      </c>
      <c r="BR219" s="396">
        <f t="shared" si="277"/>
        <v>66</v>
      </c>
      <c r="BS219" s="395">
        <f t="shared" si="278"/>
        <v>114</v>
      </c>
      <c r="BT219" s="396">
        <f t="shared" si="279"/>
        <v>1068</v>
      </c>
      <c r="BU219" s="395">
        <f t="shared" si="280"/>
        <v>1098</v>
      </c>
      <c r="BV219" s="396">
        <f t="shared" si="281"/>
        <v>42</v>
      </c>
      <c r="BW219" s="395">
        <f t="shared" si="282"/>
        <v>9</v>
      </c>
      <c r="BX219" s="396">
        <f t="shared" si="283"/>
        <v>0</v>
      </c>
      <c r="BY219" s="395">
        <f t="shared" si="284"/>
        <v>0</v>
      </c>
      <c r="BZ219" s="394">
        <f t="shared" si="285"/>
        <v>4232.875</v>
      </c>
      <c r="CA219" s="395">
        <f t="shared" si="286"/>
        <v>4380.0149253731342</v>
      </c>
      <c r="CB219" s="396">
        <f t="shared" si="287"/>
        <v>4407.833333333333</v>
      </c>
      <c r="CC219" s="395">
        <f t="shared" si="288"/>
        <v>4631.2444444444445</v>
      </c>
      <c r="CD219" s="396">
        <f t="shared" si="289"/>
        <v>4071.8030303030305</v>
      </c>
      <c r="CE219" s="395">
        <f t="shared" si="290"/>
        <v>4697.894736842105</v>
      </c>
      <c r="CF219" s="396">
        <f t="shared" si="291"/>
        <v>4134.1001872659172</v>
      </c>
      <c r="CG219" s="395">
        <f t="shared" si="292"/>
        <v>4165.0683060109286</v>
      </c>
      <c r="CH219" s="396">
        <f t="shared" si="293"/>
        <v>4073.9047619047619</v>
      </c>
      <c r="CI219" s="395">
        <f t="shared" si="294"/>
        <v>3582.2222222222222</v>
      </c>
      <c r="CJ219" s="396">
        <f t="shared" si="295"/>
        <v>0</v>
      </c>
      <c r="CK219" s="395">
        <f t="shared" si="296"/>
        <v>0</v>
      </c>
      <c r="CL219" s="394">
        <f t="shared" si="297"/>
        <v>38095.875</v>
      </c>
      <c r="CM219" s="395">
        <f t="shared" si="298"/>
        <v>39420.13432835821</v>
      </c>
      <c r="CN219" s="396">
        <f t="shared" si="299"/>
        <v>39670.5</v>
      </c>
      <c r="CO219" s="395">
        <f t="shared" si="300"/>
        <v>41681.199999999997</v>
      </c>
      <c r="CP219" s="396">
        <f t="shared" si="301"/>
        <v>36646.227272727272</v>
      </c>
      <c r="CQ219" s="395">
        <f t="shared" si="302"/>
        <v>42281.052631578947</v>
      </c>
      <c r="CR219" s="396">
        <f t="shared" si="303"/>
        <v>37206.901685393255</v>
      </c>
      <c r="CS219" s="395">
        <f t="shared" si="304"/>
        <v>37485.614754098358</v>
      </c>
      <c r="CT219" s="396">
        <f t="shared" si="305"/>
        <v>36665.142857142855</v>
      </c>
      <c r="CU219" s="395">
        <f t="shared" si="306"/>
        <v>32240</v>
      </c>
      <c r="CV219" s="396">
        <f t="shared" si="307"/>
        <v>0</v>
      </c>
      <c r="CW219" s="395">
        <f t="shared" si="308"/>
        <v>0</v>
      </c>
      <c r="CX219" s="396">
        <f t="shared" si="309"/>
        <v>37341.196668985322</v>
      </c>
      <c r="CY219" s="395">
        <f t="shared" si="310"/>
        <v>38235.385441757862</v>
      </c>
      <c r="CZ219" s="394">
        <f t="shared" si="311"/>
        <v>18</v>
      </c>
      <c r="DA219" s="395">
        <f t="shared" si="312"/>
        <v>17</v>
      </c>
      <c r="DB219" s="396">
        <f t="shared" si="313"/>
        <v>3</v>
      </c>
      <c r="DC219" s="395">
        <f t="shared" si="314"/>
        <v>4</v>
      </c>
      <c r="DD219" s="396">
        <f t="shared" si="315"/>
        <v>6</v>
      </c>
      <c r="DE219" s="395">
        <f t="shared" si="316"/>
        <v>12</v>
      </c>
      <c r="DF219" s="396">
        <f t="shared" si="317"/>
        <v>102</v>
      </c>
      <c r="DG219" s="395">
        <f t="shared" si="318"/>
        <v>102</v>
      </c>
      <c r="DH219" s="396">
        <f t="shared" si="319"/>
        <v>4</v>
      </c>
      <c r="DI219" s="395">
        <f t="shared" si="320"/>
        <v>1</v>
      </c>
      <c r="DJ219" s="396">
        <f t="shared" si="321"/>
        <v>0</v>
      </c>
      <c r="DK219" s="395">
        <f t="shared" si="322"/>
        <v>0</v>
      </c>
      <c r="DL219" s="396">
        <f t="shared" si="323"/>
        <v>133</v>
      </c>
      <c r="DM219" s="395">
        <f t="shared" si="324"/>
        <v>136</v>
      </c>
      <c r="DN219" s="394">
        <f t="shared" si="325"/>
        <v>685725.75</v>
      </c>
      <c r="DO219" s="395">
        <f t="shared" si="326"/>
        <v>670142.28358208959</v>
      </c>
      <c r="DP219" s="396">
        <f t="shared" si="327"/>
        <v>119011.5</v>
      </c>
      <c r="DQ219" s="395">
        <f t="shared" si="328"/>
        <v>166724.79999999999</v>
      </c>
      <c r="DR219" s="396">
        <f t="shared" si="329"/>
        <v>219877.36363636365</v>
      </c>
      <c r="DS219" s="395">
        <f t="shared" si="330"/>
        <v>507372.63157894736</v>
      </c>
      <c r="DT219" s="396">
        <f t="shared" si="331"/>
        <v>3795103.9719101121</v>
      </c>
      <c r="DU219" s="395">
        <f t="shared" si="332"/>
        <v>3823532.7049180325</v>
      </c>
      <c r="DV219" s="396">
        <f t="shared" si="333"/>
        <v>146660.57142857142</v>
      </c>
      <c r="DW219" s="395">
        <f t="shared" si="334"/>
        <v>32240</v>
      </c>
      <c r="DX219" s="396">
        <f t="shared" si="335"/>
        <v>0</v>
      </c>
      <c r="DY219" s="395">
        <f t="shared" si="336"/>
        <v>0</v>
      </c>
      <c r="DZ219" s="396">
        <f t="shared" si="337"/>
        <v>4966379.1569750477</v>
      </c>
      <c r="EA219" s="395">
        <f t="shared" si="338"/>
        <v>5200012.4200790692</v>
      </c>
    </row>
    <row r="220" spans="1:131">
      <c r="A220" s="529" t="s">
        <v>34</v>
      </c>
      <c r="B220" s="526" t="s">
        <v>752</v>
      </c>
      <c r="C220" s="518"/>
      <c r="D220" s="521">
        <v>160649</v>
      </c>
      <c r="E220" s="522">
        <v>9</v>
      </c>
      <c r="F220" s="393">
        <v>4</v>
      </c>
      <c r="G220" s="272">
        <v>4</v>
      </c>
      <c r="H220" s="393">
        <v>0</v>
      </c>
      <c r="I220" s="272"/>
      <c r="J220" s="393">
        <v>0</v>
      </c>
      <c r="K220" s="272"/>
      <c r="L220" s="393">
        <v>1</v>
      </c>
      <c r="M220" s="272">
        <v>1</v>
      </c>
      <c r="N220" s="393">
        <v>11</v>
      </c>
      <c r="O220" s="272">
        <v>11</v>
      </c>
      <c r="P220" s="393">
        <v>0</v>
      </c>
      <c r="Q220" s="272"/>
      <c r="R220" s="393">
        <v>0</v>
      </c>
      <c r="S220" s="272"/>
      <c r="T220" s="393">
        <v>1</v>
      </c>
      <c r="U220" s="272"/>
      <c r="V220" s="393">
        <v>24</v>
      </c>
      <c r="W220" s="272">
        <v>20</v>
      </c>
      <c r="X220" s="393">
        <v>0</v>
      </c>
      <c r="Y220" s="272"/>
      <c r="Z220" s="393">
        <v>0</v>
      </c>
      <c r="AA220" s="272"/>
      <c r="AB220" s="393">
        <v>6</v>
      </c>
      <c r="AC220" s="272">
        <v>7</v>
      </c>
      <c r="AD220" s="393">
        <v>16</v>
      </c>
      <c r="AE220" s="272">
        <v>18</v>
      </c>
      <c r="AF220" s="393">
        <v>0</v>
      </c>
      <c r="AG220" s="272"/>
      <c r="AH220" s="393">
        <v>0</v>
      </c>
      <c r="AI220" s="272"/>
      <c r="AJ220" s="393">
        <v>16</v>
      </c>
      <c r="AK220" s="272">
        <v>14</v>
      </c>
      <c r="AL220" s="393">
        <v>0</v>
      </c>
      <c r="AM220" s="272"/>
      <c r="AN220" s="393">
        <v>0</v>
      </c>
      <c r="AO220" s="402"/>
      <c r="AP220" s="393">
        <v>0</v>
      </c>
      <c r="AQ220" s="402"/>
      <c r="AR220" s="393">
        <v>0</v>
      </c>
      <c r="AS220" s="272"/>
      <c r="AT220" s="393"/>
      <c r="AU220" s="402"/>
      <c r="AV220" s="393"/>
      <c r="AW220" s="402"/>
      <c r="AX220" s="393"/>
      <c r="AY220" s="402"/>
      <c r="AZ220" s="393"/>
      <c r="BA220" s="403"/>
      <c r="BB220" s="404">
        <v>303903</v>
      </c>
      <c r="BC220" s="515">
        <v>342298</v>
      </c>
      <c r="BD220" s="393">
        <v>603638</v>
      </c>
      <c r="BE220" s="515">
        <v>573452</v>
      </c>
      <c r="BF220" s="393">
        <v>1374515</v>
      </c>
      <c r="BG220" s="515">
        <v>1329537</v>
      </c>
      <c r="BH220" s="393">
        <v>1385818</v>
      </c>
      <c r="BI220" s="515">
        <v>1449215</v>
      </c>
      <c r="BJ220" s="393">
        <v>0</v>
      </c>
      <c r="BK220" s="515"/>
      <c r="BL220" s="393">
        <v>0</v>
      </c>
      <c r="BM220" s="403"/>
      <c r="BN220" s="394">
        <f t="shared" si="273"/>
        <v>48</v>
      </c>
      <c r="BO220" s="395">
        <f t="shared" si="274"/>
        <v>48</v>
      </c>
      <c r="BP220" s="396">
        <f t="shared" si="275"/>
        <v>111</v>
      </c>
      <c r="BQ220" s="395">
        <f t="shared" si="276"/>
        <v>99</v>
      </c>
      <c r="BR220" s="396">
        <f t="shared" si="277"/>
        <v>288</v>
      </c>
      <c r="BS220" s="395">
        <f t="shared" si="278"/>
        <v>264</v>
      </c>
      <c r="BT220" s="396">
        <f t="shared" si="279"/>
        <v>336</v>
      </c>
      <c r="BU220" s="395">
        <f t="shared" si="280"/>
        <v>330</v>
      </c>
      <c r="BV220" s="396">
        <f t="shared" si="281"/>
        <v>0</v>
      </c>
      <c r="BW220" s="395">
        <f t="shared" si="282"/>
        <v>0</v>
      </c>
      <c r="BX220" s="396">
        <f t="shared" si="283"/>
        <v>0</v>
      </c>
      <c r="BY220" s="395">
        <f t="shared" si="284"/>
        <v>0</v>
      </c>
      <c r="BZ220" s="394">
        <f t="shared" si="285"/>
        <v>6331.3125</v>
      </c>
      <c r="CA220" s="395">
        <f t="shared" si="286"/>
        <v>7131.208333333333</v>
      </c>
      <c r="CB220" s="396">
        <f t="shared" si="287"/>
        <v>5438.1801801801803</v>
      </c>
      <c r="CC220" s="395">
        <f t="shared" si="288"/>
        <v>5792.4444444444443</v>
      </c>
      <c r="CD220" s="396">
        <f t="shared" si="289"/>
        <v>4772.6215277777774</v>
      </c>
      <c r="CE220" s="395">
        <f t="shared" si="290"/>
        <v>5036.125</v>
      </c>
      <c r="CF220" s="396">
        <f t="shared" si="291"/>
        <v>4124.458333333333</v>
      </c>
      <c r="CG220" s="395">
        <f t="shared" si="292"/>
        <v>4391.560606060606</v>
      </c>
      <c r="CH220" s="396">
        <f t="shared" si="293"/>
        <v>0</v>
      </c>
      <c r="CI220" s="395">
        <f t="shared" si="294"/>
        <v>0</v>
      </c>
      <c r="CJ220" s="396">
        <f t="shared" si="295"/>
        <v>0</v>
      </c>
      <c r="CK220" s="395">
        <f t="shared" si="296"/>
        <v>0</v>
      </c>
      <c r="CL220" s="394">
        <f t="shared" si="297"/>
        <v>56981.8125</v>
      </c>
      <c r="CM220" s="395">
        <f t="shared" si="298"/>
        <v>64180.875</v>
      </c>
      <c r="CN220" s="396">
        <f t="shared" si="299"/>
        <v>48943.62162162162</v>
      </c>
      <c r="CO220" s="395">
        <f t="shared" si="300"/>
        <v>52132</v>
      </c>
      <c r="CP220" s="396">
        <f t="shared" si="301"/>
        <v>42953.59375</v>
      </c>
      <c r="CQ220" s="395">
        <f t="shared" si="302"/>
        <v>45325.125</v>
      </c>
      <c r="CR220" s="396">
        <f t="shared" si="303"/>
        <v>37120.125</v>
      </c>
      <c r="CS220" s="395">
        <f t="shared" si="304"/>
        <v>39524.045454545456</v>
      </c>
      <c r="CT220" s="396">
        <f t="shared" si="305"/>
        <v>0</v>
      </c>
      <c r="CU220" s="395">
        <f t="shared" si="306"/>
        <v>0</v>
      </c>
      <c r="CV220" s="396">
        <f t="shared" si="307"/>
        <v>0</v>
      </c>
      <c r="CW220" s="395">
        <f t="shared" si="308"/>
        <v>0</v>
      </c>
      <c r="CX220" s="396">
        <f t="shared" si="309"/>
        <v>42388.409296955186</v>
      </c>
      <c r="CY220" s="395">
        <f t="shared" si="310"/>
        <v>45105.389393939397</v>
      </c>
      <c r="CZ220" s="394">
        <f t="shared" si="311"/>
        <v>5</v>
      </c>
      <c r="DA220" s="395">
        <f t="shared" si="312"/>
        <v>5</v>
      </c>
      <c r="DB220" s="396">
        <f t="shared" si="313"/>
        <v>12</v>
      </c>
      <c r="DC220" s="395">
        <f t="shared" si="314"/>
        <v>11</v>
      </c>
      <c r="DD220" s="396">
        <f t="shared" si="315"/>
        <v>30</v>
      </c>
      <c r="DE220" s="395">
        <f t="shared" si="316"/>
        <v>27</v>
      </c>
      <c r="DF220" s="396">
        <f t="shared" si="317"/>
        <v>32</v>
      </c>
      <c r="DG220" s="395">
        <f t="shared" si="318"/>
        <v>32</v>
      </c>
      <c r="DH220" s="396">
        <f t="shared" si="319"/>
        <v>0</v>
      </c>
      <c r="DI220" s="395">
        <f t="shared" si="320"/>
        <v>0</v>
      </c>
      <c r="DJ220" s="396">
        <f t="shared" si="321"/>
        <v>0</v>
      </c>
      <c r="DK220" s="395">
        <f t="shared" si="322"/>
        <v>0</v>
      </c>
      <c r="DL220" s="396">
        <f t="shared" si="323"/>
        <v>79</v>
      </c>
      <c r="DM220" s="395">
        <f t="shared" si="324"/>
        <v>75</v>
      </c>
      <c r="DN220" s="394">
        <f t="shared" si="325"/>
        <v>284909.0625</v>
      </c>
      <c r="DO220" s="395">
        <f t="shared" si="326"/>
        <v>320904.375</v>
      </c>
      <c r="DP220" s="396">
        <f t="shared" si="327"/>
        <v>587323.45945945941</v>
      </c>
      <c r="DQ220" s="395">
        <f t="shared" si="328"/>
        <v>573452</v>
      </c>
      <c r="DR220" s="396">
        <f t="shared" si="329"/>
        <v>1288607.8125</v>
      </c>
      <c r="DS220" s="395">
        <f t="shared" si="330"/>
        <v>1223778.375</v>
      </c>
      <c r="DT220" s="396">
        <f t="shared" si="331"/>
        <v>1187844</v>
      </c>
      <c r="DU220" s="395">
        <f t="shared" si="332"/>
        <v>1264769.4545454546</v>
      </c>
      <c r="DV220" s="396">
        <f t="shared" si="333"/>
        <v>0</v>
      </c>
      <c r="DW220" s="395">
        <f t="shared" si="334"/>
        <v>0</v>
      </c>
      <c r="DX220" s="396">
        <f t="shared" si="335"/>
        <v>0</v>
      </c>
      <c r="DY220" s="395">
        <f t="shared" si="336"/>
        <v>0</v>
      </c>
      <c r="DZ220" s="396">
        <f t="shared" si="337"/>
        <v>3348684.3344594599</v>
      </c>
      <c r="EA220" s="395">
        <f t="shared" si="338"/>
        <v>3382904.2045454546</v>
      </c>
    </row>
    <row r="221" spans="1:131">
      <c r="A221" s="510" t="s">
        <v>34</v>
      </c>
      <c r="B221" s="511" t="s">
        <v>753</v>
      </c>
      <c r="C221" s="512"/>
      <c r="D221" s="521">
        <v>158884</v>
      </c>
      <c r="E221" s="514">
        <v>10</v>
      </c>
      <c r="F221" s="393">
        <v>8</v>
      </c>
      <c r="G221" s="272">
        <v>8</v>
      </c>
      <c r="H221" s="393">
        <v>0</v>
      </c>
      <c r="I221" s="272"/>
      <c r="J221" s="393">
        <v>0</v>
      </c>
      <c r="K221" s="272"/>
      <c r="L221" s="393">
        <v>0</v>
      </c>
      <c r="M221" s="272"/>
      <c r="N221" s="393">
        <v>10</v>
      </c>
      <c r="O221" s="272">
        <v>8</v>
      </c>
      <c r="P221" s="393">
        <v>0</v>
      </c>
      <c r="Q221" s="272"/>
      <c r="R221" s="393">
        <v>0</v>
      </c>
      <c r="S221" s="272"/>
      <c r="T221" s="393">
        <v>0</v>
      </c>
      <c r="U221" s="272"/>
      <c r="V221" s="393">
        <v>5</v>
      </c>
      <c r="W221" s="272">
        <v>6</v>
      </c>
      <c r="X221" s="393">
        <v>0</v>
      </c>
      <c r="Y221" s="272"/>
      <c r="Z221" s="393">
        <v>0</v>
      </c>
      <c r="AA221" s="272"/>
      <c r="AB221" s="393">
        <v>0</v>
      </c>
      <c r="AC221" s="272"/>
      <c r="AD221" s="393">
        <v>13</v>
      </c>
      <c r="AE221" s="272">
        <v>12</v>
      </c>
      <c r="AF221" s="393">
        <v>0</v>
      </c>
      <c r="AG221" s="272"/>
      <c r="AH221" s="393">
        <v>0</v>
      </c>
      <c r="AI221" s="272"/>
      <c r="AJ221" s="393">
        <v>2</v>
      </c>
      <c r="AK221" s="272">
        <v>3</v>
      </c>
      <c r="AL221" s="393">
        <v>0</v>
      </c>
      <c r="AM221" s="272"/>
      <c r="AN221" s="393">
        <v>0</v>
      </c>
      <c r="AO221" s="402"/>
      <c r="AP221" s="393">
        <v>0</v>
      </c>
      <c r="AQ221" s="402"/>
      <c r="AR221" s="393">
        <v>1</v>
      </c>
      <c r="AS221" s="272">
        <v>1</v>
      </c>
      <c r="AT221" s="393"/>
      <c r="AU221" s="402"/>
      <c r="AV221" s="393"/>
      <c r="AW221" s="402"/>
      <c r="AX221" s="393"/>
      <c r="AY221" s="402"/>
      <c r="AZ221" s="393"/>
      <c r="BA221" s="403"/>
      <c r="BB221" s="404">
        <v>404100</v>
      </c>
      <c r="BC221" s="515">
        <v>404100</v>
      </c>
      <c r="BD221" s="393">
        <v>478418</v>
      </c>
      <c r="BE221" s="515">
        <v>371768</v>
      </c>
      <c r="BF221" s="393">
        <v>227300</v>
      </c>
      <c r="BG221" s="515">
        <v>279800</v>
      </c>
      <c r="BH221" s="393">
        <v>626500</v>
      </c>
      <c r="BI221" s="515">
        <v>616636</v>
      </c>
      <c r="BJ221" s="393">
        <v>71000</v>
      </c>
      <c r="BK221" s="515">
        <v>71000</v>
      </c>
      <c r="BL221" s="393">
        <v>0</v>
      </c>
      <c r="BM221" s="403"/>
      <c r="BN221" s="394">
        <f t="shared" si="273"/>
        <v>72</v>
      </c>
      <c r="BO221" s="395">
        <f t="shared" si="274"/>
        <v>72</v>
      </c>
      <c r="BP221" s="396">
        <f t="shared" si="275"/>
        <v>90</v>
      </c>
      <c r="BQ221" s="395">
        <f t="shared" si="276"/>
        <v>72</v>
      </c>
      <c r="BR221" s="396">
        <f t="shared" si="277"/>
        <v>45</v>
      </c>
      <c r="BS221" s="395">
        <f t="shared" si="278"/>
        <v>54</v>
      </c>
      <c r="BT221" s="396">
        <f t="shared" si="279"/>
        <v>141</v>
      </c>
      <c r="BU221" s="395">
        <f t="shared" si="280"/>
        <v>144</v>
      </c>
      <c r="BV221" s="396">
        <f t="shared" si="281"/>
        <v>12</v>
      </c>
      <c r="BW221" s="395">
        <f t="shared" si="282"/>
        <v>12</v>
      </c>
      <c r="BX221" s="396">
        <f t="shared" si="283"/>
        <v>0</v>
      </c>
      <c r="BY221" s="395">
        <f t="shared" si="284"/>
        <v>0</v>
      </c>
      <c r="BZ221" s="394">
        <f t="shared" si="285"/>
        <v>5612.5</v>
      </c>
      <c r="CA221" s="395">
        <f t="shared" si="286"/>
        <v>5612.5</v>
      </c>
      <c r="CB221" s="396">
        <f t="shared" si="287"/>
        <v>5315.7555555555555</v>
      </c>
      <c r="CC221" s="395">
        <f t="shared" si="288"/>
        <v>5163.4444444444443</v>
      </c>
      <c r="CD221" s="396">
        <f t="shared" si="289"/>
        <v>5051.1111111111113</v>
      </c>
      <c r="CE221" s="395">
        <f t="shared" si="290"/>
        <v>5181.4814814814818</v>
      </c>
      <c r="CF221" s="396">
        <f t="shared" si="291"/>
        <v>4443.2624113475176</v>
      </c>
      <c r="CG221" s="395">
        <f t="shared" si="292"/>
        <v>4282.1944444444443</v>
      </c>
      <c r="CH221" s="396">
        <f t="shared" si="293"/>
        <v>5916.666666666667</v>
      </c>
      <c r="CI221" s="395">
        <f t="shared" si="294"/>
        <v>5916.666666666667</v>
      </c>
      <c r="CJ221" s="396">
        <f t="shared" si="295"/>
        <v>0</v>
      </c>
      <c r="CK221" s="395">
        <f t="shared" si="296"/>
        <v>0</v>
      </c>
      <c r="CL221" s="394">
        <f t="shared" si="297"/>
        <v>50512.5</v>
      </c>
      <c r="CM221" s="395">
        <f t="shared" si="298"/>
        <v>50512.5</v>
      </c>
      <c r="CN221" s="396">
        <f t="shared" si="299"/>
        <v>47841.8</v>
      </c>
      <c r="CO221" s="395">
        <f t="shared" si="300"/>
        <v>46471</v>
      </c>
      <c r="CP221" s="396">
        <f t="shared" si="301"/>
        <v>45460</v>
      </c>
      <c r="CQ221" s="395">
        <f t="shared" si="302"/>
        <v>46633.333333333336</v>
      </c>
      <c r="CR221" s="396">
        <f t="shared" si="303"/>
        <v>39989.361702127659</v>
      </c>
      <c r="CS221" s="395">
        <f t="shared" si="304"/>
        <v>38539.75</v>
      </c>
      <c r="CT221" s="396">
        <f t="shared" si="305"/>
        <v>53250</v>
      </c>
      <c r="CU221" s="395">
        <f t="shared" si="306"/>
        <v>53250</v>
      </c>
      <c r="CV221" s="396">
        <f t="shared" si="307"/>
        <v>0</v>
      </c>
      <c r="CW221" s="395">
        <f t="shared" si="308"/>
        <v>0</v>
      </c>
      <c r="CX221" s="396">
        <f t="shared" si="309"/>
        <v>45202.78014184397</v>
      </c>
      <c r="CY221" s="395">
        <f t="shared" si="310"/>
        <v>44395.11184210526</v>
      </c>
      <c r="CZ221" s="394">
        <f t="shared" si="311"/>
        <v>8</v>
      </c>
      <c r="DA221" s="395">
        <f t="shared" si="312"/>
        <v>8</v>
      </c>
      <c r="DB221" s="396">
        <f t="shared" si="313"/>
        <v>10</v>
      </c>
      <c r="DC221" s="395">
        <f t="shared" si="314"/>
        <v>8</v>
      </c>
      <c r="DD221" s="396">
        <f t="shared" si="315"/>
        <v>5</v>
      </c>
      <c r="DE221" s="395">
        <f t="shared" si="316"/>
        <v>6</v>
      </c>
      <c r="DF221" s="396">
        <f t="shared" si="317"/>
        <v>15</v>
      </c>
      <c r="DG221" s="395">
        <f t="shared" si="318"/>
        <v>15</v>
      </c>
      <c r="DH221" s="396">
        <f t="shared" si="319"/>
        <v>1</v>
      </c>
      <c r="DI221" s="395">
        <f t="shared" si="320"/>
        <v>1</v>
      </c>
      <c r="DJ221" s="396">
        <f t="shared" si="321"/>
        <v>0</v>
      </c>
      <c r="DK221" s="395">
        <f t="shared" si="322"/>
        <v>0</v>
      </c>
      <c r="DL221" s="396">
        <f t="shared" si="323"/>
        <v>39</v>
      </c>
      <c r="DM221" s="395">
        <f t="shared" si="324"/>
        <v>38</v>
      </c>
      <c r="DN221" s="394">
        <f t="shared" si="325"/>
        <v>404100</v>
      </c>
      <c r="DO221" s="395">
        <f t="shared" si="326"/>
        <v>404100</v>
      </c>
      <c r="DP221" s="396">
        <f t="shared" si="327"/>
        <v>478418</v>
      </c>
      <c r="DQ221" s="395">
        <f t="shared" si="328"/>
        <v>371768</v>
      </c>
      <c r="DR221" s="396">
        <f t="shared" si="329"/>
        <v>227300</v>
      </c>
      <c r="DS221" s="395">
        <f t="shared" si="330"/>
        <v>279800</v>
      </c>
      <c r="DT221" s="396">
        <f t="shared" si="331"/>
        <v>599840.42553191492</v>
      </c>
      <c r="DU221" s="395">
        <f t="shared" si="332"/>
        <v>578096.25</v>
      </c>
      <c r="DV221" s="396">
        <f t="shared" si="333"/>
        <v>53250</v>
      </c>
      <c r="DW221" s="395">
        <f t="shared" si="334"/>
        <v>53250</v>
      </c>
      <c r="DX221" s="396">
        <f t="shared" si="335"/>
        <v>0</v>
      </c>
      <c r="DY221" s="395">
        <f t="shared" si="336"/>
        <v>0</v>
      </c>
      <c r="DZ221" s="396">
        <f t="shared" si="337"/>
        <v>1762908.4255319149</v>
      </c>
      <c r="EA221" s="395">
        <f t="shared" si="338"/>
        <v>1687014.2499999998</v>
      </c>
    </row>
    <row r="222" spans="1:131">
      <c r="A222" s="525" t="s">
        <v>34</v>
      </c>
      <c r="B222" s="519" t="s">
        <v>754</v>
      </c>
      <c r="C222" s="520"/>
      <c r="D222" s="521">
        <v>436304</v>
      </c>
      <c r="E222" s="514">
        <v>10</v>
      </c>
      <c r="F222" s="393">
        <v>2</v>
      </c>
      <c r="G222" s="272">
        <v>2</v>
      </c>
      <c r="H222" s="393">
        <v>0</v>
      </c>
      <c r="I222" s="272"/>
      <c r="J222" s="393">
        <v>0</v>
      </c>
      <c r="K222" s="272"/>
      <c r="L222" s="393">
        <v>0</v>
      </c>
      <c r="M222" s="272"/>
      <c r="N222" s="393">
        <v>6</v>
      </c>
      <c r="O222" s="272">
        <v>6</v>
      </c>
      <c r="P222" s="393">
        <v>0</v>
      </c>
      <c r="Q222" s="272"/>
      <c r="R222" s="393">
        <v>0</v>
      </c>
      <c r="S222" s="272"/>
      <c r="T222" s="393">
        <v>0</v>
      </c>
      <c r="U222" s="272"/>
      <c r="V222" s="393">
        <v>13</v>
      </c>
      <c r="W222" s="272">
        <v>10</v>
      </c>
      <c r="X222" s="393">
        <v>0</v>
      </c>
      <c r="Y222" s="272"/>
      <c r="Z222" s="393">
        <v>0</v>
      </c>
      <c r="AA222" s="272"/>
      <c r="AB222" s="393">
        <v>0</v>
      </c>
      <c r="AC222" s="272"/>
      <c r="AD222" s="393">
        <v>16</v>
      </c>
      <c r="AE222" s="272">
        <v>15</v>
      </c>
      <c r="AF222" s="393">
        <v>0</v>
      </c>
      <c r="AG222" s="272"/>
      <c r="AH222" s="393">
        <v>0</v>
      </c>
      <c r="AI222" s="272"/>
      <c r="AJ222" s="393">
        <v>1</v>
      </c>
      <c r="AK222" s="272">
        <v>1</v>
      </c>
      <c r="AL222" s="393">
        <v>1</v>
      </c>
      <c r="AM222" s="272">
        <v>1</v>
      </c>
      <c r="AN222" s="393">
        <v>0</v>
      </c>
      <c r="AO222" s="402"/>
      <c r="AP222" s="393">
        <v>0</v>
      </c>
      <c r="AQ222" s="402"/>
      <c r="AR222" s="393">
        <v>1</v>
      </c>
      <c r="AS222" s="272">
        <v>1</v>
      </c>
      <c r="AT222" s="393"/>
      <c r="AU222" s="402"/>
      <c r="AV222" s="393"/>
      <c r="AW222" s="402"/>
      <c r="AX222" s="393"/>
      <c r="AY222" s="402"/>
      <c r="AZ222" s="393"/>
      <c r="BA222" s="403"/>
      <c r="BB222" s="404">
        <v>91927</v>
      </c>
      <c r="BC222" s="515">
        <v>91927</v>
      </c>
      <c r="BD222" s="393">
        <v>269777</v>
      </c>
      <c r="BE222" s="515">
        <v>269777</v>
      </c>
      <c r="BF222" s="393">
        <v>525765</v>
      </c>
      <c r="BG222" s="515">
        <v>422765</v>
      </c>
      <c r="BH222" s="393">
        <v>660903</v>
      </c>
      <c r="BI222" s="515">
        <v>632065</v>
      </c>
      <c r="BJ222" s="393">
        <v>90000</v>
      </c>
      <c r="BK222" s="515">
        <v>90000</v>
      </c>
      <c r="BL222" s="393">
        <v>0</v>
      </c>
      <c r="BM222" s="403"/>
      <c r="BN222" s="394">
        <f t="shared" si="273"/>
        <v>18</v>
      </c>
      <c r="BO222" s="395">
        <f t="shared" si="274"/>
        <v>18</v>
      </c>
      <c r="BP222" s="396">
        <f t="shared" si="275"/>
        <v>54</v>
      </c>
      <c r="BQ222" s="395">
        <f t="shared" si="276"/>
        <v>54</v>
      </c>
      <c r="BR222" s="396">
        <f t="shared" si="277"/>
        <v>117</v>
      </c>
      <c r="BS222" s="395">
        <f t="shared" si="278"/>
        <v>90</v>
      </c>
      <c r="BT222" s="396">
        <f t="shared" si="279"/>
        <v>156</v>
      </c>
      <c r="BU222" s="395">
        <f t="shared" si="280"/>
        <v>147</v>
      </c>
      <c r="BV222" s="396">
        <f t="shared" si="281"/>
        <v>21</v>
      </c>
      <c r="BW222" s="395">
        <f t="shared" si="282"/>
        <v>21</v>
      </c>
      <c r="BX222" s="396">
        <f t="shared" si="283"/>
        <v>0</v>
      </c>
      <c r="BY222" s="395">
        <f t="shared" si="284"/>
        <v>0</v>
      </c>
      <c r="BZ222" s="394">
        <f t="shared" si="285"/>
        <v>5107.0555555555557</v>
      </c>
      <c r="CA222" s="395">
        <f t="shared" si="286"/>
        <v>5107.0555555555557</v>
      </c>
      <c r="CB222" s="396">
        <f t="shared" si="287"/>
        <v>4995.8703703703704</v>
      </c>
      <c r="CC222" s="395">
        <f t="shared" si="288"/>
        <v>4995.8703703703704</v>
      </c>
      <c r="CD222" s="396">
        <f t="shared" si="289"/>
        <v>4493.7179487179483</v>
      </c>
      <c r="CE222" s="395">
        <f t="shared" si="290"/>
        <v>4697.3888888888887</v>
      </c>
      <c r="CF222" s="396">
        <f t="shared" si="291"/>
        <v>4236.5576923076924</v>
      </c>
      <c r="CG222" s="395">
        <f t="shared" si="292"/>
        <v>4299.7619047619046</v>
      </c>
      <c r="CH222" s="396">
        <f t="shared" si="293"/>
        <v>4285.7142857142853</v>
      </c>
      <c r="CI222" s="395">
        <f t="shared" si="294"/>
        <v>4285.7142857142853</v>
      </c>
      <c r="CJ222" s="396">
        <f t="shared" si="295"/>
        <v>0</v>
      </c>
      <c r="CK222" s="395">
        <f t="shared" si="296"/>
        <v>0</v>
      </c>
      <c r="CL222" s="394">
        <f t="shared" si="297"/>
        <v>45963.5</v>
      </c>
      <c r="CM222" s="395">
        <f t="shared" si="298"/>
        <v>45963.5</v>
      </c>
      <c r="CN222" s="396">
        <f t="shared" si="299"/>
        <v>44962.833333333336</v>
      </c>
      <c r="CO222" s="395">
        <f t="shared" si="300"/>
        <v>44962.833333333336</v>
      </c>
      <c r="CP222" s="396">
        <f t="shared" si="301"/>
        <v>40443.461538461532</v>
      </c>
      <c r="CQ222" s="395">
        <f t="shared" si="302"/>
        <v>42276.5</v>
      </c>
      <c r="CR222" s="396">
        <f t="shared" si="303"/>
        <v>38129.019230769234</v>
      </c>
      <c r="CS222" s="395">
        <f t="shared" si="304"/>
        <v>38697.857142857145</v>
      </c>
      <c r="CT222" s="396">
        <f t="shared" si="305"/>
        <v>38571.428571428565</v>
      </c>
      <c r="CU222" s="395">
        <f t="shared" si="306"/>
        <v>38571.428571428565</v>
      </c>
      <c r="CV222" s="396">
        <f t="shared" si="307"/>
        <v>0</v>
      </c>
      <c r="CW222" s="395">
        <f t="shared" si="308"/>
        <v>0</v>
      </c>
      <c r="CX222" s="396">
        <f t="shared" si="309"/>
        <v>40320.129601648354</v>
      </c>
      <c r="CY222" s="395">
        <f t="shared" si="310"/>
        <v>41132.710317460318</v>
      </c>
      <c r="CZ222" s="394">
        <f t="shared" si="311"/>
        <v>2</v>
      </c>
      <c r="DA222" s="395">
        <f t="shared" si="312"/>
        <v>2</v>
      </c>
      <c r="DB222" s="396">
        <f t="shared" si="313"/>
        <v>6</v>
      </c>
      <c r="DC222" s="395">
        <f t="shared" si="314"/>
        <v>6</v>
      </c>
      <c r="DD222" s="396">
        <f t="shared" si="315"/>
        <v>13</v>
      </c>
      <c r="DE222" s="395">
        <f t="shared" si="316"/>
        <v>10</v>
      </c>
      <c r="DF222" s="396">
        <f t="shared" si="317"/>
        <v>17</v>
      </c>
      <c r="DG222" s="395">
        <f t="shared" si="318"/>
        <v>16</v>
      </c>
      <c r="DH222" s="396">
        <f t="shared" si="319"/>
        <v>2</v>
      </c>
      <c r="DI222" s="395">
        <f t="shared" si="320"/>
        <v>2</v>
      </c>
      <c r="DJ222" s="396">
        <f t="shared" si="321"/>
        <v>0</v>
      </c>
      <c r="DK222" s="395">
        <f t="shared" si="322"/>
        <v>0</v>
      </c>
      <c r="DL222" s="396">
        <f t="shared" si="323"/>
        <v>40</v>
      </c>
      <c r="DM222" s="395">
        <f t="shared" si="324"/>
        <v>36</v>
      </c>
      <c r="DN222" s="394">
        <f t="shared" si="325"/>
        <v>91927</v>
      </c>
      <c r="DO222" s="395">
        <f t="shared" si="326"/>
        <v>91927</v>
      </c>
      <c r="DP222" s="396">
        <f t="shared" si="327"/>
        <v>269777</v>
      </c>
      <c r="DQ222" s="395">
        <f t="shared" si="328"/>
        <v>269777</v>
      </c>
      <c r="DR222" s="396">
        <f t="shared" si="329"/>
        <v>525764.99999999988</v>
      </c>
      <c r="DS222" s="395">
        <f t="shared" si="330"/>
        <v>422765</v>
      </c>
      <c r="DT222" s="396">
        <f t="shared" si="331"/>
        <v>648193.32692307699</v>
      </c>
      <c r="DU222" s="395">
        <f t="shared" si="332"/>
        <v>619165.71428571432</v>
      </c>
      <c r="DV222" s="396">
        <f t="shared" si="333"/>
        <v>77142.85714285713</v>
      </c>
      <c r="DW222" s="395">
        <f t="shared" si="334"/>
        <v>77142.85714285713</v>
      </c>
      <c r="DX222" s="396">
        <f t="shared" si="335"/>
        <v>0</v>
      </c>
      <c r="DY222" s="395">
        <f t="shared" si="336"/>
        <v>0</v>
      </c>
      <c r="DZ222" s="396">
        <f t="shared" si="337"/>
        <v>1612805.1840659343</v>
      </c>
      <c r="EA222" s="395">
        <f t="shared" si="338"/>
        <v>1480777.5714285714</v>
      </c>
    </row>
    <row r="223" spans="1:131">
      <c r="A223" s="523" t="s">
        <v>34</v>
      </c>
      <c r="B223" s="530" t="s">
        <v>755</v>
      </c>
      <c r="C223" s="531"/>
      <c r="D223" s="521">
        <v>158088</v>
      </c>
      <c r="E223" s="514">
        <v>12</v>
      </c>
      <c r="F223" s="393">
        <v>3</v>
      </c>
      <c r="G223" s="532">
        <v>1</v>
      </c>
      <c r="H223" s="393">
        <v>0</v>
      </c>
      <c r="I223" s="532"/>
      <c r="J223" s="393">
        <v>0</v>
      </c>
      <c r="K223" s="532"/>
      <c r="L223" s="393">
        <v>4</v>
      </c>
      <c r="M223" s="532">
        <v>4</v>
      </c>
      <c r="N223" s="393">
        <v>1</v>
      </c>
      <c r="O223" s="532"/>
      <c r="P223" s="393">
        <v>0</v>
      </c>
      <c r="Q223" s="532"/>
      <c r="R223" s="393">
        <v>0</v>
      </c>
      <c r="S223" s="532"/>
      <c r="T223" s="393">
        <v>0</v>
      </c>
      <c r="U223" s="532"/>
      <c r="V223" s="393">
        <v>0</v>
      </c>
      <c r="W223" s="532"/>
      <c r="X223" s="393">
        <v>0</v>
      </c>
      <c r="Y223" s="532"/>
      <c r="Z223" s="393">
        <v>0</v>
      </c>
      <c r="AA223" s="532"/>
      <c r="AB223" s="393">
        <v>0</v>
      </c>
      <c r="AC223" s="532"/>
      <c r="AD223" s="393">
        <v>0</v>
      </c>
      <c r="AE223" s="532"/>
      <c r="AF223" s="393">
        <v>0</v>
      </c>
      <c r="AG223" s="532"/>
      <c r="AH223" s="393">
        <v>0</v>
      </c>
      <c r="AI223" s="532"/>
      <c r="AJ223" s="393">
        <v>1</v>
      </c>
      <c r="AK223" s="532"/>
      <c r="AL223" s="393">
        <v>23</v>
      </c>
      <c r="AM223" s="532">
        <v>24</v>
      </c>
      <c r="AN223" s="393">
        <v>0</v>
      </c>
      <c r="AO223" s="402"/>
      <c r="AP223" s="393">
        <v>0</v>
      </c>
      <c r="AQ223" s="402"/>
      <c r="AR223" s="393">
        <v>32</v>
      </c>
      <c r="AS223" s="532">
        <v>46</v>
      </c>
      <c r="AT223" s="393"/>
      <c r="AU223" s="402"/>
      <c r="AV223" s="393"/>
      <c r="AW223" s="402"/>
      <c r="AX223" s="393"/>
      <c r="AY223" s="402"/>
      <c r="AZ223" s="393"/>
      <c r="BA223" s="403"/>
      <c r="BB223" s="404">
        <v>345863</v>
      </c>
      <c r="BC223" s="533">
        <v>270006</v>
      </c>
      <c r="BD223" s="393">
        <v>35205</v>
      </c>
      <c r="BE223" s="533"/>
      <c r="BF223" s="393">
        <v>0</v>
      </c>
      <c r="BG223" s="533"/>
      <c r="BH223" s="393">
        <v>46699</v>
      </c>
      <c r="BI223" s="533"/>
      <c r="BJ223" s="393">
        <v>2357759</v>
      </c>
      <c r="BK223" s="533">
        <v>2879359</v>
      </c>
      <c r="BL223" s="393">
        <v>0</v>
      </c>
      <c r="BM223" s="403"/>
      <c r="BN223" s="394">
        <f t="shared" si="273"/>
        <v>75</v>
      </c>
      <c r="BO223" s="395">
        <f t="shared" si="274"/>
        <v>57</v>
      </c>
      <c r="BP223" s="396">
        <f t="shared" si="275"/>
        <v>9</v>
      </c>
      <c r="BQ223" s="395">
        <f t="shared" si="276"/>
        <v>0</v>
      </c>
      <c r="BR223" s="396">
        <f t="shared" si="277"/>
        <v>0</v>
      </c>
      <c r="BS223" s="395">
        <f t="shared" si="278"/>
        <v>0</v>
      </c>
      <c r="BT223" s="396">
        <f t="shared" si="279"/>
        <v>12</v>
      </c>
      <c r="BU223" s="395">
        <f t="shared" si="280"/>
        <v>0</v>
      </c>
      <c r="BV223" s="396">
        <f t="shared" si="281"/>
        <v>591</v>
      </c>
      <c r="BW223" s="395">
        <f t="shared" si="282"/>
        <v>768</v>
      </c>
      <c r="BX223" s="396">
        <f t="shared" si="283"/>
        <v>0</v>
      </c>
      <c r="BY223" s="395">
        <f t="shared" si="284"/>
        <v>0</v>
      </c>
      <c r="BZ223" s="394">
        <f t="shared" si="285"/>
        <v>4611.5066666666671</v>
      </c>
      <c r="CA223" s="395">
        <f t="shared" si="286"/>
        <v>4736.9473684210525</v>
      </c>
      <c r="CB223" s="396">
        <f t="shared" si="287"/>
        <v>3911.6666666666665</v>
      </c>
      <c r="CC223" s="395">
        <f t="shared" si="288"/>
        <v>0</v>
      </c>
      <c r="CD223" s="396">
        <f t="shared" si="289"/>
        <v>0</v>
      </c>
      <c r="CE223" s="395">
        <f t="shared" si="290"/>
        <v>0</v>
      </c>
      <c r="CF223" s="396">
        <f t="shared" si="291"/>
        <v>3891.5833333333335</v>
      </c>
      <c r="CG223" s="395">
        <f t="shared" si="292"/>
        <v>0</v>
      </c>
      <c r="CH223" s="396">
        <f t="shared" si="293"/>
        <v>3989.4399323181051</v>
      </c>
      <c r="CI223" s="395">
        <f t="shared" si="294"/>
        <v>3749.1653645833335</v>
      </c>
      <c r="CJ223" s="396">
        <f t="shared" si="295"/>
        <v>0</v>
      </c>
      <c r="CK223" s="395">
        <f t="shared" si="296"/>
        <v>0</v>
      </c>
      <c r="CL223" s="394">
        <f t="shared" si="297"/>
        <v>41503.560000000005</v>
      </c>
      <c r="CM223" s="395">
        <f t="shared" si="298"/>
        <v>42632.526315789473</v>
      </c>
      <c r="CN223" s="396">
        <f t="shared" si="299"/>
        <v>35205</v>
      </c>
      <c r="CO223" s="395">
        <f t="shared" si="300"/>
        <v>0</v>
      </c>
      <c r="CP223" s="396">
        <f t="shared" si="301"/>
        <v>0</v>
      </c>
      <c r="CQ223" s="395">
        <f t="shared" si="302"/>
        <v>0</v>
      </c>
      <c r="CR223" s="396">
        <f t="shared" si="303"/>
        <v>35024.25</v>
      </c>
      <c r="CS223" s="395">
        <f t="shared" si="304"/>
        <v>0</v>
      </c>
      <c r="CT223" s="396">
        <f t="shared" si="305"/>
        <v>35904.959390862947</v>
      </c>
      <c r="CU223" s="395">
        <f t="shared" si="306"/>
        <v>33742.48828125</v>
      </c>
      <c r="CV223" s="396">
        <f t="shared" si="307"/>
        <v>0</v>
      </c>
      <c r="CW223" s="395">
        <f t="shared" si="308"/>
        <v>0</v>
      </c>
      <c r="CX223" s="396">
        <f t="shared" si="309"/>
        <v>36492.608382772843</v>
      </c>
      <c r="CY223" s="395">
        <f t="shared" si="310"/>
        <v>34335.157483552633</v>
      </c>
      <c r="CZ223" s="394">
        <f t="shared" si="311"/>
        <v>7</v>
      </c>
      <c r="DA223" s="395">
        <f t="shared" si="312"/>
        <v>5</v>
      </c>
      <c r="DB223" s="396">
        <f t="shared" si="313"/>
        <v>1</v>
      </c>
      <c r="DC223" s="395">
        <f t="shared" si="314"/>
        <v>0</v>
      </c>
      <c r="DD223" s="396">
        <f t="shared" si="315"/>
        <v>0</v>
      </c>
      <c r="DE223" s="395">
        <f t="shared" si="316"/>
        <v>0</v>
      </c>
      <c r="DF223" s="396">
        <f t="shared" si="317"/>
        <v>1</v>
      </c>
      <c r="DG223" s="395">
        <f t="shared" si="318"/>
        <v>0</v>
      </c>
      <c r="DH223" s="396">
        <f t="shared" si="319"/>
        <v>55</v>
      </c>
      <c r="DI223" s="395">
        <f t="shared" si="320"/>
        <v>70</v>
      </c>
      <c r="DJ223" s="396">
        <f t="shared" si="321"/>
        <v>0</v>
      </c>
      <c r="DK223" s="395">
        <f t="shared" si="322"/>
        <v>0</v>
      </c>
      <c r="DL223" s="396">
        <f t="shared" si="323"/>
        <v>64</v>
      </c>
      <c r="DM223" s="395">
        <f t="shared" si="324"/>
        <v>75</v>
      </c>
      <c r="DN223" s="394">
        <f t="shared" si="325"/>
        <v>290524.92000000004</v>
      </c>
      <c r="DO223" s="395">
        <f t="shared" si="326"/>
        <v>213162.63157894736</v>
      </c>
      <c r="DP223" s="396">
        <f t="shared" si="327"/>
        <v>35205</v>
      </c>
      <c r="DQ223" s="395">
        <f t="shared" si="328"/>
        <v>0</v>
      </c>
      <c r="DR223" s="396">
        <f t="shared" si="329"/>
        <v>0</v>
      </c>
      <c r="DS223" s="395">
        <f t="shared" si="330"/>
        <v>0</v>
      </c>
      <c r="DT223" s="396">
        <f t="shared" si="331"/>
        <v>35024.25</v>
      </c>
      <c r="DU223" s="395">
        <f t="shared" si="332"/>
        <v>0</v>
      </c>
      <c r="DV223" s="396">
        <f t="shared" si="333"/>
        <v>1974772.7664974621</v>
      </c>
      <c r="DW223" s="395">
        <f t="shared" si="334"/>
        <v>2361974.1796875</v>
      </c>
      <c r="DX223" s="396">
        <f t="shared" si="335"/>
        <v>0</v>
      </c>
      <c r="DY223" s="395">
        <f t="shared" si="336"/>
        <v>0</v>
      </c>
      <c r="DZ223" s="396">
        <f t="shared" si="337"/>
        <v>2335526.936497462</v>
      </c>
      <c r="EA223" s="395">
        <f t="shared" si="338"/>
        <v>2575136.8112664474</v>
      </c>
    </row>
    <row r="224" spans="1:131">
      <c r="A224" s="510" t="s">
        <v>34</v>
      </c>
      <c r="B224" s="511" t="s">
        <v>756</v>
      </c>
      <c r="C224" s="518"/>
      <c r="D224" s="521">
        <v>160481</v>
      </c>
      <c r="E224" s="514">
        <v>12</v>
      </c>
      <c r="F224" s="393">
        <v>0</v>
      </c>
      <c r="G224" s="272"/>
      <c r="H224" s="393">
        <v>0</v>
      </c>
      <c r="I224" s="272"/>
      <c r="J224" s="393">
        <v>0</v>
      </c>
      <c r="K224" s="272"/>
      <c r="L224" s="393">
        <v>0</v>
      </c>
      <c r="M224" s="272"/>
      <c r="N224" s="393">
        <v>0</v>
      </c>
      <c r="O224" s="272"/>
      <c r="P224" s="393">
        <v>0</v>
      </c>
      <c r="Q224" s="272"/>
      <c r="R224" s="393">
        <v>0</v>
      </c>
      <c r="S224" s="272"/>
      <c r="T224" s="393">
        <v>0</v>
      </c>
      <c r="U224" s="272"/>
      <c r="V224" s="393">
        <v>3</v>
      </c>
      <c r="W224" s="272">
        <v>2</v>
      </c>
      <c r="X224" s="393">
        <v>0</v>
      </c>
      <c r="Y224" s="272"/>
      <c r="Z224" s="393">
        <v>0</v>
      </c>
      <c r="AA224" s="272"/>
      <c r="AB224" s="393">
        <v>2</v>
      </c>
      <c r="AC224" s="272">
        <v>1</v>
      </c>
      <c r="AD224" s="393">
        <v>32</v>
      </c>
      <c r="AE224" s="272">
        <v>33</v>
      </c>
      <c r="AF224" s="393">
        <v>0</v>
      </c>
      <c r="AG224" s="272"/>
      <c r="AH224" s="393">
        <v>0</v>
      </c>
      <c r="AI224" s="272"/>
      <c r="AJ224" s="393">
        <v>15</v>
      </c>
      <c r="AK224" s="272">
        <v>18</v>
      </c>
      <c r="AL224" s="393">
        <v>4</v>
      </c>
      <c r="AM224" s="272">
        <v>3</v>
      </c>
      <c r="AN224" s="393">
        <v>0</v>
      </c>
      <c r="AO224" s="402"/>
      <c r="AP224" s="393">
        <v>0</v>
      </c>
      <c r="AQ224" s="402"/>
      <c r="AR224" s="393">
        <v>0</v>
      </c>
      <c r="AS224" s="272"/>
      <c r="AT224" s="393"/>
      <c r="AU224" s="402"/>
      <c r="AV224" s="393"/>
      <c r="AW224" s="402"/>
      <c r="AX224" s="393"/>
      <c r="AY224" s="402"/>
      <c r="AZ224" s="393"/>
      <c r="BA224" s="403"/>
      <c r="BB224" s="404">
        <v>0</v>
      </c>
      <c r="BC224" s="515"/>
      <c r="BD224" s="393">
        <v>0</v>
      </c>
      <c r="BE224" s="515"/>
      <c r="BF224" s="393">
        <v>237556</v>
      </c>
      <c r="BG224" s="515">
        <v>143746</v>
      </c>
      <c r="BH224" s="393">
        <v>2000944</v>
      </c>
      <c r="BI224" s="515">
        <v>2246283</v>
      </c>
      <c r="BJ224" s="393">
        <v>112303</v>
      </c>
      <c r="BK224" s="515">
        <v>88498</v>
      </c>
      <c r="BL224" s="393">
        <v>0</v>
      </c>
      <c r="BM224" s="403"/>
      <c r="BN224" s="394">
        <f t="shared" si="273"/>
        <v>0</v>
      </c>
      <c r="BO224" s="395">
        <f t="shared" si="274"/>
        <v>0</v>
      </c>
      <c r="BP224" s="396">
        <f t="shared" si="275"/>
        <v>0</v>
      </c>
      <c r="BQ224" s="395">
        <f t="shared" si="276"/>
        <v>0</v>
      </c>
      <c r="BR224" s="396">
        <f t="shared" si="277"/>
        <v>51</v>
      </c>
      <c r="BS224" s="395">
        <f t="shared" si="278"/>
        <v>30</v>
      </c>
      <c r="BT224" s="396">
        <f t="shared" si="279"/>
        <v>468</v>
      </c>
      <c r="BU224" s="395">
        <f t="shared" si="280"/>
        <v>513</v>
      </c>
      <c r="BV224" s="396">
        <f t="shared" si="281"/>
        <v>36</v>
      </c>
      <c r="BW224" s="395">
        <f t="shared" si="282"/>
        <v>27</v>
      </c>
      <c r="BX224" s="396">
        <f t="shared" si="283"/>
        <v>0</v>
      </c>
      <c r="BY224" s="395">
        <f t="shared" si="284"/>
        <v>0</v>
      </c>
      <c r="BZ224" s="394">
        <f t="shared" si="285"/>
        <v>0</v>
      </c>
      <c r="CA224" s="395">
        <f t="shared" si="286"/>
        <v>0</v>
      </c>
      <c r="CB224" s="396">
        <f t="shared" si="287"/>
        <v>0</v>
      </c>
      <c r="CC224" s="395">
        <f t="shared" si="288"/>
        <v>0</v>
      </c>
      <c r="CD224" s="396">
        <f t="shared" si="289"/>
        <v>4657.9607843137255</v>
      </c>
      <c r="CE224" s="395">
        <f t="shared" si="290"/>
        <v>4791.5333333333338</v>
      </c>
      <c r="CF224" s="396">
        <f t="shared" si="291"/>
        <v>4275.5213675213672</v>
      </c>
      <c r="CG224" s="395">
        <f t="shared" si="292"/>
        <v>4378.7192982456145</v>
      </c>
      <c r="CH224" s="396">
        <f t="shared" si="293"/>
        <v>3119.5277777777778</v>
      </c>
      <c r="CI224" s="395">
        <f t="shared" si="294"/>
        <v>3277.7037037037039</v>
      </c>
      <c r="CJ224" s="396">
        <f t="shared" si="295"/>
        <v>0</v>
      </c>
      <c r="CK224" s="395">
        <f t="shared" si="296"/>
        <v>0</v>
      </c>
      <c r="CL224" s="394">
        <f t="shared" si="297"/>
        <v>0</v>
      </c>
      <c r="CM224" s="395">
        <f t="shared" si="298"/>
        <v>0</v>
      </c>
      <c r="CN224" s="396">
        <f t="shared" si="299"/>
        <v>0</v>
      </c>
      <c r="CO224" s="395">
        <f t="shared" si="300"/>
        <v>0</v>
      </c>
      <c r="CP224" s="396">
        <f t="shared" si="301"/>
        <v>41921.647058823532</v>
      </c>
      <c r="CQ224" s="395">
        <f t="shared" si="302"/>
        <v>43123.8</v>
      </c>
      <c r="CR224" s="396">
        <f t="shared" si="303"/>
        <v>38479.692307692305</v>
      </c>
      <c r="CS224" s="395">
        <f t="shared" si="304"/>
        <v>39408.473684210534</v>
      </c>
      <c r="CT224" s="396">
        <f t="shared" si="305"/>
        <v>28075.75</v>
      </c>
      <c r="CU224" s="395">
        <f t="shared" si="306"/>
        <v>29499.333333333336</v>
      </c>
      <c r="CV224" s="396">
        <f t="shared" si="307"/>
        <v>0</v>
      </c>
      <c r="CW224" s="395">
        <f t="shared" si="308"/>
        <v>0</v>
      </c>
      <c r="CX224" s="396">
        <f t="shared" si="309"/>
        <v>38043.870959922424</v>
      </c>
      <c r="CY224" s="395">
        <f t="shared" si="310"/>
        <v>39082.483471837499</v>
      </c>
      <c r="CZ224" s="394">
        <f t="shared" si="311"/>
        <v>0</v>
      </c>
      <c r="DA224" s="395">
        <f t="shared" si="312"/>
        <v>0</v>
      </c>
      <c r="DB224" s="396">
        <f t="shared" si="313"/>
        <v>0</v>
      </c>
      <c r="DC224" s="395">
        <f t="shared" si="314"/>
        <v>0</v>
      </c>
      <c r="DD224" s="396">
        <f t="shared" si="315"/>
        <v>5</v>
      </c>
      <c r="DE224" s="395">
        <f t="shared" si="316"/>
        <v>3</v>
      </c>
      <c r="DF224" s="396">
        <f t="shared" si="317"/>
        <v>47</v>
      </c>
      <c r="DG224" s="395">
        <f t="shared" si="318"/>
        <v>51</v>
      </c>
      <c r="DH224" s="396">
        <f t="shared" si="319"/>
        <v>4</v>
      </c>
      <c r="DI224" s="395">
        <f t="shared" si="320"/>
        <v>3</v>
      </c>
      <c r="DJ224" s="396">
        <f t="shared" si="321"/>
        <v>0</v>
      </c>
      <c r="DK224" s="395">
        <f t="shared" si="322"/>
        <v>0</v>
      </c>
      <c r="DL224" s="396">
        <f t="shared" si="323"/>
        <v>56</v>
      </c>
      <c r="DM224" s="395">
        <f t="shared" si="324"/>
        <v>57</v>
      </c>
      <c r="DN224" s="394">
        <f t="shared" si="325"/>
        <v>0</v>
      </c>
      <c r="DO224" s="395">
        <f t="shared" si="326"/>
        <v>0</v>
      </c>
      <c r="DP224" s="396">
        <f t="shared" si="327"/>
        <v>0</v>
      </c>
      <c r="DQ224" s="395">
        <f t="shared" si="328"/>
        <v>0</v>
      </c>
      <c r="DR224" s="396">
        <f t="shared" si="329"/>
        <v>209608.23529411765</v>
      </c>
      <c r="DS224" s="395">
        <f t="shared" si="330"/>
        <v>129371.40000000001</v>
      </c>
      <c r="DT224" s="396">
        <f t="shared" si="331"/>
        <v>1808545.5384615383</v>
      </c>
      <c r="DU224" s="395">
        <f t="shared" si="332"/>
        <v>2009832.1578947373</v>
      </c>
      <c r="DV224" s="396">
        <f t="shared" si="333"/>
        <v>112303</v>
      </c>
      <c r="DW224" s="395">
        <f t="shared" si="334"/>
        <v>88498</v>
      </c>
      <c r="DX224" s="396">
        <f t="shared" si="335"/>
        <v>0</v>
      </c>
      <c r="DY224" s="395">
        <f t="shared" si="336"/>
        <v>0</v>
      </c>
      <c r="DZ224" s="396">
        <f t="shared" si="337"/>
        <v>2130456.7737556556</v>
      </c>
      <c r="EA224" s="395">
        <f t="shared" si="338"/>
        <v>2227701.5578947375</v>
      </c>
    </row>
    <row r="225" spans="1:131">
      <c r="A225" s="534" t="s">
        <v>34</v>
      </c>
      <c r="B225" s="530" t="s">
        <v>757</v>
      </c>
      <c r="C225" s="531"/>
      <c r="D225" s="521">
        <v>160667</v>
      </c>
      <c r="E225" s="514">
        <v>12</v>
      </c>
      <c r="F225" s="393">
        <v>0</v>
      </c>
      <c r="G225" s="272"/>
      <c r="H225" s="393">
        <v>0</v>
      </c>
      <c r="I225" s="272"/>
      <c r="J225" s="393">
        <v>0</v>
      </c>
      <c r="K225" s="272"/>
      <c r="L225" s="393">
        <v>0</v>
      </c>
      <c r="M225" s="272"/>
      <c r="N225" s="393">
        <v>2</v>
      </c>
      <c r="O225" s="272">
        <v>1</v>
      </c>
      <c r="P225" s="393">
        <v>0</v>
      </c>
      <c r="Q225" s="272"/>
      <c r="R225" s="393">
        <v>0</v>
      </c>
      <c r="S225" s="272"/>
      <c r="T225" s="393">
        <v>2</v>
      </c>
      <c r="U225" s="272">
        <v>1</v>
      </c>
      <c r="V225" s="393">
        <v>4</v>
      </c>
      <c r="W225" s="272">
        <v>4</v>
      </c>
      <c r="X225" s="393">
        <v>0</v>
      </c>
      <c r="Y225" s="272"/>
      <c r="Z225" s="393">
        <v>0</v>
      </c>
      <c r="AA225" s="272"/>
      <c r="AB225" s="393">
        <v>2</v>
      </c>
      <c r="AC225" s="272">
        <v>1</v>
      </c>
      <c r="AD225" s="393">
        <v>41</v>
      </c>
      <c r="AE225" s="272">
        <v>48</v>
      </c>
      <c r="AF225" s="393">
        <v>0</v>
      </c>
      <c r="AG225" s="272"/>
      <c r="AH225" s="393">
        <v>0</v>
      </c>
      <c r="AI225" s="272"/>
      <c r="AJ225" s="393">
        <v>20</v>
      </c>
      <c r="AK225" s="272">
        <v>19</v>
      </c>
      <c r="AL225" s="393">
        <v>0</v>
      </c>
      <c r="AM225" s="272"/>
      <c r="AN225" s="393">
        <v>0</v>
      </c>
      <c r="AO225" s="402"/>
      <c r="AP225" s="393">
        <v>0</v>
      </c>
      <c r="AQ225" s="402"/>
      <c r="AR225" s="393">
        <v>0</v>
      </c>
      <c r="AS225" s="272"/>
      <c r="AT225" s="393"/>
      <c r="AU225" s="402"/>
      <c r="AV225" s="393"/>
      <c r="AW225" s="402"/>
      <c r="AX225" s="393"/>
      <c r="AY225" s="402"/>
      <c r="AZ225" s="393"/>
      <c r="BA225" s="403"/>
      <c r="BB225" s="404">
        <v>0</v>
      </c>
      <c r="BC225" s="515"/>
      <c r="BD225" s="393">
        <v>191429</v>
      </c>
      <c r="BE225" s="515">
        <v>109536</v>
      </c>
      <c r="BF225" s="393">
        <v>251590</v>
      </c>
      <c r="BG225" s="515">
        <v>222073</v>
      </c>
      <c r="BH225" s="393">
        <v>2330208</v>
      </c>
      <c r="BI225" s="515">
        <v>2477248</v>
      </c>
      <c r="BJ225" s="393">
        <v>0</v>
      </c>
      <c r="BK225" s="515"/>
      <c r="BL225" s="393">
        <v>0</v>
      </c>
      <c r="BM225" s="403"/>
      <c r="BN225" s="394">
        <f t="shared" si="273"/>
        <v>0</v>
      </c>
      <c r="BO225" s="395">
        <f t="shared" si="274"/>
        <v>0</v>
      </c>
      <c r="BP225" s="396">
        <f t="shared" si="275"/>
        <v>42</v>
      </c>
      <c r="BQ225" s="395">
        <f t="shared" si="276"/>
        <v>21</v>
      </c>
      <c r="BR225" s="396">
        <f t="shared" si="277"/>
        <v>60</v>
      </c>
      <c r="BS225" s="395">
        <f t="shared" si="278"/>
        <v>48</v>
      </c>
      <c r="BT225" s="396">
        <f t="shared" si="279"/>
        <v>609</v>
      </c>
      <c r="BU225" s="395">
        <f t="shared" si="280"/>
        <v>660</v>
      </c>
      <c r="BV225" s="396">
        <f t="shared" si="281"/>
        <v>0</v>
      </c>
      <c r="BW225" s="395">
        <f t="shared" si="282"/>
        <v>0</v>
      </c>
      <c r="BX225" s="396">
        <f t="shared" si="283"/>
        <v>0</v>
      </c>
      <c r="BY225" s="395">
        <f t="shared" si="284"/>
        <v>0</v>
      </c>
      <c r="BZ225" s="394">
        <f t="shared" si="285"/>
        <v>0</v>
      </c>
      <c r="CA225" s="395">
        <f t="shared" si="286"/>
        <v>0</v>
      </c>
      <c r="CB225" s="396">
        <f t="shared" si="287"/>
        <v>4557.833333333333</v>
      </c>
      <c r="CC225" s="395">
        <f t="shared" si="288"/>
        <v>5216</v>
      </c>
      <c r="CD225" s="396">
        <f t="shared" si="289"/>
        <v>4193.166666666667</v>
      </c>
      <c r="CE225" s="395">
        <f t="shared" si="290"/>
        <v>4626.520833333333</v>
      </c>
      <c r="CF225" s="396">
        <f t="shared" si="291"/>
        <v>3826.2857142857142</v>
      </c>
      <c r="CG225" s="395">
        <f t="shared" si="292"/>
        <v>3753.4060606060607</v>
      </c>
      <c r="CH225" s="396">
        <f t="shared" si="293"/>
        <v>0</v>
      </c>
      <c r="CI225" s="395">
        <f t="shared" si="294"/>
        <v>0</v>
      </c>
      <c r="CJ225" s="396">
        <f t="shared" si="295"/>
        <v>0</v>
      </c>
      <c r="CK225" s="395">
        <f t="shared" si="296"/>
        <v>0</v>
      </c>
      <c r="CL225" s="394">
        <f t="shared" si="297"/>
        <v>0</v>
      </c>
      <c r="CM225" s="395">
        <f t="shared" si="298"/>
        <v>0</v>
      </c>
      <c r="CN225" s="396">
        <f t="shared" si="299"/>
        <v>41020.5</v>
      </c>
      <c r="CO225" s="395">
        <f t="shared" si="300"/>
        <v>46944</v>
      </c>
      <c r="CP225" s="396">
        <f t="shared" si="301"/>
        <v>37738.5</v>
      </c>
      <c r="CQ225" s="395">
        <f t="shared" si="302"/>
        <v>41638.6875</v>
      </c>
      <c r="CR225" s="396">
        <f t="shared" si="303"/>
        <v>34436.571428571428</v>
      </c>
      <c r="CS225" s="395">
        <f t="shared" si="304"/>
        <v>33780.654545454548</v>
      </c>
      <c r="CT225" s="396">
        <f t="shared" si="305"/>
        <v>0</v>
      </c>
      <c r="CU225" s="395">
        <f t="shared" si="306"/>
        <v>0</v>
      </c>
      <c r="CV225" s="396">
        <f t="shared" si="307"/>
        <v>0</v>
      </c>
      <c r="CW225" s="395">
        <f t="shared" si="308"/>
        <v>0</v>
      </c>
      <c r="CX225" s="396">
        <f t="shared" si="309"/>
        <v>35086.533199195175</v>
      </c>
      <c r="CY225" s="395">
        <f t="shared" si="310"/>
        <v>34667.368811425069</v>
      </c>
      <c r="CZ225" s="394">
        <f t="shared" si="311"/>
        <v>0</v>
      </c>
      <c r="DA225" s="395">
        <f t="shared" si="312"/>
        <v>0</v>
      </c>
      <c r="DB225" s="396">
        <f t="shared" si="313"/>
        <v>4</v>
      </c>
      <c r="DC225" s="395">
        <f t="shared" si="314"/>
        <v>2</v>
      </c>
      <c r="DD225" s="396">
        <f t="shared" si="315"/>
        <v>6</v>
      </c>
      <c r="DE225" s="395">
        <f t="shared" si="316"/>
        <v>5</v>
      </c>
      <c r="DF225" s="396">
        <f t="shared" si="317"/>
        <v>61</v>
      </c>
      <c r="DG225" s="395">
        <f t="shared" si="318"/>
        <v>67</v>
      </c>
      <c r="DH225" s="396">
        <f t="shared" si="319"/>
        <v>0</v>
      </c>
      <c r="DI225" s="395">
        <f t="shared" si="320"/>
        <v>0</v>
      </c>
      <c r="DJ225" s="396">
        <f t="shared" si="321"/>
        <v>0</v>
      </c>
      <c r="DK225" s="395">
        <f t="shared" si="322"/>
        <v>0</v>
      </c>
      <c r="DL225" s="396">
        <f t="shared" si="323"/>
        <v>71</v>
      </c>
      <c r="DM225" s="395">
        <f t="shared" si="324"/>
        <v>74</v>
      </c>
      <c r="DN225" s="394">
        <f t="shared" si="325"/>
        <v>0</v>
      </c>
      <c r="DO225" s="395">
        <f t="shared" si="326"/>
        <v>0</v>
      </c>
      <c r="DP225" s="396">
        <f t="shared" si="327"/>
        <v>164082</v>
      </c>
      <c r="DQ225" s="395">
        <f t="shared" si="328"/>
        <v>93888</v>
      </c>
      <c r="DR225" s="396">
        <f t="shared" si="329"/>
        <v>226431</v>
      </c>
      <c r="DS225" s="395">
        <f t="shared" si="330"/>
        <v>208193.4375</v>
      </c>
      <c r="DT225" s="396">
        <f t="shared" si="331"/>
        <v>2100630.8571428573</v>
      </c>
      <c r="DU225" s="395">
        <f t="shared" si="332"/>
        <v>2263303.854545455</v>
      </c>
      <c r="DV225" s="396">
        <f t="shared" si="333"/>
        <v>0</v>
      </c>
      <c r="DW225" s="395">
        <f t="shared" si="334"/>
        <v>0</v>
      </c>
      <c r="DX225" s="396">
        <f t="shared" si="335"/>
        <v>0</v>
      </c>
      <c r="DY225" s="395">
        <f t="shared" si="336"/>
        <v>0</v>
      </c>
      <c r="DZ225" s="396">
        <f t="shared" si="337"/>
        <v>2491143.8571428573</v>
      </c>
      <c r="EA225" s="395">
        <f t="shared" si="338"/>
        <v>2565385.292045455</v>
      </c>
    </row>
    <row r="226" spans="1:131">
      <c r="A226" s="523" t="s">
        <v>34</v>
      </c>
      <c r="B226" s="530" t="s">
        <v>758</v>
      </c>
      <c r="C226" s="531"/>
      <c r="D226" s="521">
        <v>160010</v>
      </c>
      <c r="E226" s="514">
        <v>12</v>
      </c>
      <c r="F226" s="393">
        <v>2</v>
      </c>
      <c r="G226" s="272">
        <v>4</v>
      </c>
      <c r="H226" s="393">
        <v>0</v>
      </c>
      <c r="I226" s="272"/>
      <c r="J226" s="393">
        <v>0</v>
      </c>
      <c r="K226" s="272"/>
      <c r="L226" s="393">
        <v>11</v>
      </c>
      <c r="M226" s="272">
        <v>6</v>
      </c>
      <c r="N226" s="393">
        <v>2</v>
      </c>
      <c r="O226" s="272">
        <v>1</v>
      </c>
      <c r="P226" s="393">
        <v>0</v>
      </c>
      <c r="Q226" s="272"/>
      <c r="R226" s="393">
        <v>0</v>
      </c>
      <c r="S226" s="272"/>
      <c r="T226" s="393">
        <v>2</v>
      </c>
      <c r="U226" s="272">
        <v>1</v>
      </c>
      <c r="V226" s="393">
        <v>0</v>
      </c>
      <c r="W226" s="272"/>
      <c r="X226" s="393">
        <v>0</v>
      </c>
      <c r="Y226" s="272"/>
      <c r="Z226" s="393">
        <v>0</v>
      </c>
      <c r="AA226" s="272"/>
      <c r="AB226" s="393">
        <v>2</v>
      </c>
      <c r="AC226" s="272">
        <v>1</v>
      </c>
      <c r="AD226" s="393">
        <v>2</v>
      </c>
      <c r="AE226" s="272">
        <v>11</v>
      </c>
      <c r="AF226" s="393">
        <v>0</v>
      </c>
      <c r="AG226" s="272"/>
      <c r="AH226" s="393">
        <v>0</v>
      </c>
      <c r="AI226" s="272"/>
      <c r="AJ226" s="393">
        <v>2</v>
      </c>
      <c r="AK226" s="272">
        <v>47</v>
      </c>
      <c r="AL226" s="393">
        <v>11</v>
      </c>
      <c r="AM226" s="272"/>
      <c r="AN226" s="393">
        <v>0</v>
      </c>
      <c r="AO226" s="402"/>
      <c r="AP226" s="393">
        <v>0</v>
      </c>
      <c r="AQ226" s="402"/>
      <c r="AR226" s="393">
        <v>43</v>
      </c>
      <c r="AS226" s="272">
        <v>2</v>
      </c>
      <c r="AT226" s="393"/>
      <c r="AU226" s="402"/>
      <c r="AV226" s="393"/>
      <c r="AW226" s="402"/>
      <c r="AX226" s="393"/>
      <c r="AY226" s="402"/>
      <c r="AZ226" s="393"/>
      <c r="BA226" s="403"/>
      <c r="BB226" s="404">
        <v>704812</v>
      </c>
      <c r="BC226" s="515">
        <v>506375</v>
      </c>
      <c r="BD226" s="393">
        <v>172890</v>
      </c>
      <c r="BE226" s="515">
        <v>91381</v>
      </c>
      <c r="BF226" s="393">
        <v>111336</v>
      </c>
      <c r="BG226" s="515">
        <v>53858</v>
      </c>
      <c r="BH226" s="393">
        <v>188777</v>
      </c>
      <c r="BI226" s="515">
        <v>2609406</v>
      </c>
      <c r="BJ226" s="393">
        <v>2413573</v>
      </c>
      <c r="BK226" s="515">
        <v>91832</v>
      </c>
      <c r="BL226" s="393">
        <v>0</v>
      </c>
      <c r="BM226" s="403"/>
      <c r="BN226" s="394">
        <f t="shared" si="273"/>
        <v>150</v>
      </c>
      <c r="BO226" s="395">
        <f t="shared" si="274"/>
        <v>108</v>
      </c>
      <c r="BP226" s="396">
        <f t="shared" si="275"/>
        <v>42</v>
      </c>
      <c r="BQ226" s="395">
        <f t="shared" si="276"/>
        <v>21</v>
      </c>
      <c r="BR226" s="396">
        <f t="shared" si="277"/>
        <v>24</v>
      </c>
      <c r="BS226" s="395">
        <f t="shared" si="278"/>
        <v>12</v>
      </c>
      <c r="BT226" s="396">
        <f t="shared" si="279"/>
        <v>42</v>
      </c>
      <c r="BU226" s="395">
        <f t="shared" si="280"/>
        <v>663</v>
      </c>
      <c r="BV226" s="396">
        <f t="shared" si="281"/>
        <v>615</v>
      </c>
      <c r="BW226" s="395">
        <f t="shared" si="282"/>
        <v>24</v>
      </c>
      <c r="BX226" s="396">
        <f t="shared" si="283"/>
        <v>0</v>
      </c>
      <c r="BY226" s="395">
        <f t="shared" si="284"/>
        <v>0</v>
      </c>
      <c r="BZ226" s="394">
        <f t="shared" si="285"/>
        <v>4698.7466666666669</v>
      </c>
      <c r="CA226" s="395">
        <f t="shared" si="286"/>
        <v>4688.6574074074078</v>
      </c>
      <c r="CB226" s="396">
        <f t="shared" si="287"/>
        <v>4116.4285714285716</v>
      </c>
      <c r="CC226" s="395">
        <f t="shared" si="288"/>
        <v>4351.4761904761908</v>
      </c>
      <c r="CD226" s="396">
        <f t="shared" si="289"/>
        <v>4639</v>
      </c>
      <c r="CE226" s="395">
        <f t="shared" si="290"/>
        <v>4488.166666666667</v>
      </c>
      <c r="CF226" s="396">
        <f t="shared" si="291"/>
        <v>4494.6904761904761</v>
      </c>
      <c r="CG226" s="395">
        <f t="shared" si="292"/>
        <v>3935.7556561085971</v>
      </c>
      <c r="CH226" s="396">
        <f t="shared" si="293"/>
        <v>3924.5089430894309</v>
      </c>
      <c r="CI226" s="395">
        <f t="shared" si="294"/>
        <v>3826.3333333333335</v>
      </c>
      <c r="CJ226" s="396">
        <f t="shared" si="295"/>
        <v>0</v>
      </c>
      <c r="CK226" s="395">
        <f t="shared" si="296"/>
        <v>0</v>
      </c>
      <c r="CL226" s="394">
        <f t="shared" si="297"/>
        <v>42288.72</v>
      </c>
      <c r="CM226" s="395">
        <f t="shared" si="298"/>
        <v>42197.916666666672</v>
      </c>
      <c r="CN226" s="396">
        <f t="shared" si="299"/>
        <v>37047.857142857145</v>
      </c>
      <c r="CO226" s="395">
        <f t="shared" si="300"/>
        <v>39163.285714285717</v>
      </c>
      <c r="CP226" s="396">
        <f t="shared" si="301"/>
        <v>41751</v>
      </c>
      <c r="CQ226" s="395">
        <f t="shared" si="302"/>
        <v>40393.5</v>
      </c>
      <c r="CR226" s="396">
        <f t="shared" si="303"/>
        <v>40452.214285714283</v>
      </c>
      <c r="CS226" s="395">
        <f t="shared" si="304"/>
        <v>35421.800904977375</v>
      </c>
      <c r="CT226" s="396">
        <f t="shared" si="305"/>
        <v>35320.58048780488</v>
      </c>
      <c r="CU226" s="395">
        <f t="shared" si="306"/>
        <v>34437</v>
      </c>
      <c r="CV226" s="396">
        <f t="shared" si="307"/>
        <v>0</v>
      </c>
      <c r="CW226" s="395">
        <f t="shared" si="308"/>
        <v>0</v>
      </c>
      <c r="CX226" s="396">
        <f t="shared" si="309"/>
        <v>37020.350546178561</v>
      </c>
      <c r="CY226" s="395">
        <f t="shared" si="310"/>
        <v>36493.666994300351</v>
      </c>
      <c r="CZ226" s="394">
        <f t="shared" si="311"/>
        <v>13</v>
      </c>
      <c r="DA226" s="395">
        <f t="shared" si="312"/>
        <v>10</v>
      </c>
      <c r="DB226" s="396">
        <f t="shared" si="313"/>
        <v>4</v>
      </c>
      <c r="DC226" s="395">
        <f t="shared" si="314"/>
        <v>2</v>
      </c>
      <c r="DD226" s="396">
        <f t="shared" si="315"/>
        <v>2</v>
      </c>
      <c r="DE226" s="395">
        <f t="shared" si="316"/>
        <v>1</v>
      </c>
      <c r="DF226" s="396">
        <f t="shared" si="317"/>
        <v>4</v>
      </c>
      <c r="DG226" s="395">
        <f t="shared" si="318"/>
        <v>58</v>
      </c>
      <c r="DH226" s="396">
        <f t="shared" si="319"/>
        <v>54</v>
      </c>
      <c r="DI226" s="395">
        <f t="shared" si="320"/>
        <v>2</v>
      </c>
      <c r="DJ226" s="396">
        <f t="shared" si="321"/>
        <v>0</v>
      </c>
      <c r="DK226" s="395">
        <f t="shared" si="322"/>
        <v>0</v>
      </c>
      <c r="DL226" s="396">
        <f t="shared" si="323"/>
        <v>77</v>
      </c>
      <c r="DM226" s="395">
        <f t="shared" si="324"/>
        <v>73</v>
      </c>
      <c r="DN226" s="394">
        <f t="shared" si="325"/>
        <v>549753.36</v>
      </c>
      <c r="DO226" s="395">
        <f t="shared" si="326"/>
        <v>421979.16666666674</v>
      </c>
      <c r="DP226" s="396">
        <f t="shared" si="327"/>
        <v>148191.42857142858</v>
      </c>
      <c r="DQ226" s="395">
        <f t="shared" si="328"/>
        <v>78326.571428571435</v>
      </c>
      <c r="DR226" s="396">
        <f t="shared" si="329"/>
        <v>83502</v>
      </c>
      <c r="DS226" s="395">
        <f t="shared" si="330"/>
        <v>40393.5</v>
      </c>
      <c r="DT226" s="396">
        <f t="shared" si="331"/>
        <v>161808.85714285713</v>
      </c>
      <c r="DU226" s="395">
        <f t="shared" si="332"/>
        <v>2054464.4524886878</v>
      </c>
      <c r="DV226" s="396">
        <f t="shared" si="333"/>
        <v>1907311.3463414635</v>
      </c>
      <c r="DW226" s="395">
        <f t="shared" si="334"/>
        <v>68874</v>
      </c>
      <c r="DX226" s="396">
        <f t="shared" si="335"/>
        <v>0</v>
      </c>
      <c r="DY226" s="395">
        <f t="shared" si="336"/>
        <v>0</v>
      </c>
      <c r="DZ226" s="396">
        <f t="shared" si="337"/>
        <v>2850566.9920557491</v>
      </c>
      <c r="EA226" s="395">
        <f t="shared" si="338"/>
        <v>2664037.6905839257</v>
      </c>
    </row>
    <row r="227" spans="1:131">
      <c r="A227" s="523" t="s">
        <v>34</v>
      </c>
      <c r="B227" s="530" t="s">
        <v>759</v>
      </c>
      <c r="C227" s="531"/>
      <c r="D227" s="521">
        <v>160913</v>
      </c>
      <c r="E227" s="514">
        <v>12</v>
      </c>
      <c r="F227" s="393">
        <v>0</v>
      </c>
      <c r="G227" s="272"/>
      <c r="H227" s="393">
        <v>0</v>
      </c>
      <c r="I227" s="272"/>
      <c r="J227" s="393">
        <v>0</v>
      </c>
      <c r="K227" s="272"/>
      <c r="L227" s="393">
        <v>3</v>
      </c>
      <c r="M227" s="272">
        <v>2</v>
      </c>
      <c r="N227" s="393">
        <v>0</v>
      </c>
      <c r="O227" s="272"/>
      <c r="P227" s="393">
        <v>0</v>
      </c>
      <c r="Q227" s="272"/>
      <c r="R227" s="393">
        <v>0</v>
      </c>
      <c r="S227" s="272"/>
      <c r="T227" s="393">
        <v>2</v>
      </c>
      <c r="U227" s="272">
        <v>2</v>
      </c>
      <c r="V227" s="393">
        <v>0</v>
      </c>
      <c r="W227" s="272"/>
      <c r="X227" s="393">
        <v>0</v>
      </c>
      <c r="Y227" s="272"/>
      <c r="Z227" s="393">
        <v>0</v>
      </c>
      <c r="AA227" s="272"/>
      <c r="AB227" s="393">
        <v>2</v>
      </c>
      <c r="AC227" s="272">
        <v>2</v>
      </c>
      <c r="AD227" s="393">
        <v>12</v>
      </c>
      <c r="AE227" s="272"/>
      <c r="AF227" s="393">
        <v>0</v>
      </c>
      <c r="AG227" s="272"/>
      <c r="AH227" s="393">
        <v>0</v>
      </c>
      <c r="AI227" s="272"/>
      <c r="AJ227" s="393">
        <v>37</v>
      </c>
      <c r="AK227" s="272">
        <v>4</v>
      </c>
      <c r="AL227" s="393">
        <v>0</v>
      </c>
      <c r="AM227" s="272">
        <v>7</v>
      </c>
      <c r="AN227" s="393">
        <v>0</v>
      </c>
      <c r="AO227" s="402"/>
      <c r="AP227" s="393">
        <v>0</v>
      </c>
      <c r="AQ227" s="402"/>
      <c r="AR227" s="393">
        <v>0</v>
      </c>
      <c r="AS227" s="272">
        <v>36</v>
      </c>
      <c r="AT227" s="393"/>
      <c r="AU227" s="402"/>
      <c r="AV227" s="393"/>
      <c r="AW227" s="402"/>
      <c r="AX227" s="393"/>
      <c r="AY227" s="402"/>
      <c r="AZ227" s="393"/>
      <c r="BA227" s="403"/>
      <c r="BB227" s="404">
        <v>170223</v>
      </c>
      <c r="BC227" s="515">
        <v>128184</v>
      </c>
      <c r="BD227" s="393">
        <v>121009</v>
      </c>
      <c r="BE227" s="515">
        <v>125850</v>
      </c>
      <c r="BF227" s="393">
        <v>115804</v>
      </c>
      <c r="BG227" s="515">
        <v>120436</v>
      </c>
      <c r="BH227" s="393">
        <v>2301115</v>
      </c>
      <c r="BI227" s="515">
        <v>239268</v>
      </c>
      <c r="BJ227" s="393">
        <v>0</v>
      </c>
      <c r="BK227" s="515">
        <v>2116886</v>
      </c>
      <c r="BL227" s="393">
        <v>0</v>
      </c>
      <c r="BM227" s="403"/>
      <c r="BN227" s="394">
        <f t="shared" si="273"/>
        <v>36</v>
      </c>
      <c r="BO227" s="395">
        <f t="shared" si="274"/>
        <v>24</v>
      </c>
      <c r="BP227" s="396">
        <f t="shared" si="275"/>
        <v>24</v>
      </c>
      <c r="BQ227" s="395">
        <f t="shared" si="276"/>
        <v>24</v>
      </c>
      <c r="BR227" s="396">
        <f t="shared" si="277"/>
        <v>24</v>
      </c>
      <c r="BS227" s="395">
        <f t="shared" si="278"/>
        <v>24</v>
      </c>
      <c r="BT227" s="396">
        <f t="shared" si="279"/>
        <v>552</v>
      </c>
      <c r="BU227" s="395">
        <f t="shared" si="280"/>
        <v>48</v>
      </c>
      <c r="BV227" s="396">
        <f t="shared" si="281"/>
        <v>0</v>
      </c>
      <c r="BW227" s="395">
        <f t="shared" si="282"/>
        <v>495</v>
      </c>
      <c r="BX227" s="396">
        <f t="shared" si="283"/>
        <v>0</v>
      </c>
      <c r="BY227" s="395">
        <f t="shared" si="284"/>
        <v>0</v>
      </c>
      <c r="BZ227" s="394">
        <f t="shared" si="285"/>
        <v>4728.416666666667</v>
      </c>
      <c r="CA227" s="395">
        <f t="shared" si="286"/>
        <v>5341</v>
      </c>
      <c r="CB227" s="396">
        <f t="shared" si="287"/>
        <v>5042.041666666667</v>
      </c>
      <c r="CC227" s="395">
        <f t="shared" si="288"/>
        <v>5243.75</v>
      </c>
      <c r="CD227" s="396">
        <f t="shared" si="289"/>
        <v>4825.166666666667</v>
      </c>
      <c r="CE227" s="395">
        <f t="shared" si="290"/>
        <v>5018.166666666667</v>
      </c>
      <c r="CF227" s="396">
        <f t="shared" si="291"/>
        <v>4168.686594202899</v>
      </c>
      <c r="CG227" s="395">
        <f t="shared" si="292"/>
        <v>4984.75</v>
      </c>
      <c r="CH227" s="396">
        <f t="shared" si="293"/>
        <v>0</v>
      </c>
      <c r="CI227" s="395">
        <f t="shared" si="294"/>
        <v>4276.5373737373739</v>
      </c>
      <c r="CJ227" s="396">
        <f t="shared" si="295"/>
        <v>0</v>
      </c>
      <c r="CK227" s="395">
        <f t="shared" si="296"/>
        <v>0</v>
      </c>
      <c r="CL227" s="394">
        <f t="shared" si="297"/>
        <v>42555.75</v>
      </c>
      <c r="CM227" s="395">
        <f t="shared" si="298"/>
        <v>48069</v>
      </c>
      <c r="CN227" s="396">
        <f t="shared" si="299"/>
        <v>45378.375</v>
      </c>
      <c r="CO227" s="395">
        <f t="shared" si="300"/>
        <v>47193.75</v>
      </c>
      <c r="CP227" s="396">
        <f t="shared" si="301"/>
        <v>43426.5</v>
      </c>
      <c r="CQ227" s="395">
        <f t="shared" si="302"/>
        <v>45163.5</v>
      </c>
      <c r="CR227" s="396">
        <f t="shared" si="303"/>
        <v>37518.179347826088</v>
      </c>
      <c r="CS227" s="395">
        <f t="shared" si="304"/>
        <v>44862.75</v>
      </c>
      <c r="CT227" s="396">
        <f t="shared" si="305"/>
        <v>0</v>
      </c>
      <c r="CU227" s="395">
        <f t="shared" si="306"/>
        <v>38488.836363636365</v>
      </c>
      <c r="CV227" s="396">
        <f t="shared" si="307"/>
        <v>0</v>
      </c>
      <c r="CW227" s="395">
        <f t="shared" si="308"/>
        <v>0</v>
      </c>
      <c r="CX227" s="396">
        <f t="shared" si="309"/>
        <v>38279.781929347831</v>
      </c>
      <c r="CY227" s="395">
        <f t="shared" si="310"/>
        <v>39911.763464837051</v>
      </c>
      <c r="CZ227" s="394">
        <f t="shared" si="311"/>
        <v>3</v>
      </c>
      <c r="DA227" s="395">
        <f t="shared" si="312"/>
        <v>2</v>
      </c>
      <c r="DB227" s="396">
        <f t="shared" si="313"/>
        <v>2</v>
      </c>
      <c r="DC227" s="395">
        <f t="shared" si="314"/>
        <v>2</v>
      </c>
      <c r="DD227" s="396">
        <f t="shared" si="315"/>
        <v>2</v>
      </c>
      <c r="DE227" s="395">
        <f t="shared" si="316"/>
        <v>2</v>
      </c>
      <c r="DF227" s="396">
        <f t="shared" si="317"/>
        <v>49</v>
      </c>
      <c r="DG227" s="395">
        <f t="shared" si="318"/>
        <v>4</v>
      </c>
      <c r="DH227" s="396">
        <f t="shared" si="319"/>
        <v>0</v>
      </c>
      <c r="DI227" s="395">
        <f t="shared" si="320"/>
        <v>43</v>
      </c>
      <c r="DJ227" s="396">
        <f t="shared" si="321"/>
        <v>0</v>
      </c>
      <c r="DK227" s="395">
        <f t="shared" si="322"/>
        <v>0</v>
      </c>
      <c r="DL227" s="396">
        <f t="shared" si="323"/>
        <v>56</v>
      </c>
      <c r="DM227" s="395">
        <f t="shared" si="324"/>
        <v>53</v>
      </c>
      <c r="DN227" s="394">
        <f t="shared" si="325"/>
        <v>127667.25</v>
      </c>
      <c r="DO227" s="395">
        <f t="shared" si="326"/>
        <v>96138</v>
      </c>
      <c r="DP227" s="396">
        <f t="shared" si="327"/>
        <v>90756.75</v>
      </c>
      <c r="DQ227" s="395">
        <f t="shared" si="328"/>
        <v>94387.5</v>
      </c>
      <c r="DR227" s="396">
        <f t="shared" si="329"/>
        <v>86853</v>
      </c>
      <c r="DS227" s="395">
        <f t="shared" si="330"/>
        <v>90327</v>
      </c>
      <c r="DT227" s="396">
        <f t="shared" si="331"/>
        <v>1838390.7880434783</v>
      </c>
      <c r="DU227" s="395">
        <f t="shared" si="332"/>
        <v>179451</v>
      </c>
      <c r="DV227" s="396">
        <f t="shared" si="333"/>
        <v>0</v>
      </c>
      <c r="DW227" s="395">
        <f t="shared" si="334"/>
        <v>1655019.9636363636</v>
      </c>
      <c r="DX227" s="396">
        <f t="shared" si="335"/>
        <v>0</v>
      </c>
      <c r="DY227" s="395">
        <f t="shared" si="336"/>
        <v>0</v>
      </c>
      <c r="DZ227" s="396">
        <f t="shared" si="337"/>
        <v>2143667.7880434785</v>
      </c>
      <c r="EA227" s="395">
        <f t="shared" si="338"/>
        <v>2115323.4636363639</v>
      </c>
    </row>
    <row r="228" spans="1:131">
      <c r="A228" s="510" t="s">
        <v>34</v>
      </c>
      <c r="B228" s="511" t="s">
        <v>760</v>
      </c>
      <c r="C228" s="512"/>
      <c r="D228" s="521">
        <v>160579</v>
      </c>
      <c r="E228" s="514">
        <v>12</v>
      </c>
      <c r="F228" s="393">
        <v>0</v>
      </c>
      <c r="G228" s="272"/>
      <c r="H228" s="393">
        <v>0</v>
      </c>
      <c r="I228" s="272"/>
      <c r="J228" s="393">
        <v>0</v>
      </c>
      <c r="K228" s="272"/>
      <c r="L228" s="393">
        <v>0</v>
      </c>
      <c r="M228" s="272"/>
      <c r="N228" s="393">
        <v>0</v>
      </c>
      <c r="O228" s="272"/>
      <c r="P228" s="393">
        <v>0</v>
      </c>
      <c r="Q228" s="272"/>
      <c r="R228" s="393">
        <v>0</v>
      </c>
      <c r="S228" s="272"/>
      <c r="T228" s="393">
        <v>0</v>
      </c>
      <c r="U228" s="272"/>
      <c r="V228" s="393">
        <v>0</v>
      </c>
      <c r="W228" s="272"/>
      <c r="X228" s="393">
        <v>0</v>
      </c>
      <c r="Y228" s="272"/>
      <c r="Z228" s="393">
        <v>0</v>
      </c>
      <c r="AA228" s="272"/>
      <c r="AB228" s="393">
        <v>0</v>
      </c>
      <c r="AC228" s="272"/>
      <c r="AD228" s="393">
        <v>38</v>
      </c>
      <c r="AE228" s="272">
        <v>44</v>
      </c>
      <c r="AF228" s="393">
        <v>0</v>
      </c>
      <c r="AG228" s="272"/>
      <c r="AH228" s="393">
        <v>0</v>
      </c>
      <c r="AI228" s="272"/>
      <c r="AJ228" s="393">
        <v>32</v>
      </c>
      <c r="AK228" s="272">
        <v>34</v>
      </c>
      <c r="AL228" s="393">
        <v>0</v>
      </c>
      <c r="AM228" s="272"/>
      <c r="AN228" s="393">
        <v>0</v>
      </c>
      <c r="AO228" s="402"/>
      <c r="AP228" s="393">
        <v>0</v>
      </c>
      <c r="AQ228" s="402"/>
      <c r="AR228" s="393">
        <v>0</v>
      </c>
      <c r="AS228" s="272"/>
      <c r="AT228" s="393"/>
      <c r="AU228" s="402"/>
      <c r="AV228" s="393"/>
      <c r="AW228" s="402"/>
      <c r="AX228" s="393"/>
      <c r="AY228" s="402"/>
      <c r="AZ228" s="393"/>
      <c r="BA228" s="403"/>
      <c r="BB228" s="404">
        <v>0</v>
      </c>
      <c r="BC228" s="515"/>
      <c r="BD228" s="393">
        <v>0</v>
      </c>
      <c r="BE228" s="402"/>
      <c r="BF228" s="393">
        <v>0</v>
      </c>
      <c r="BG228" s="515"/>
      <c r="BH228" s="393">
        <v>3088686</v>
      </c>
      <c r="BI228" s="515">
        <v>3548324</v>
      </c>
      <c r="BJ228" s="393">
        <v>0</v>
      </c>
      <c r="BK228" s="515"/>
      <c r="BL228" s="393">
        <v>0</v>
      </c>
      <c r="BM228" s="403"/>
      <c r="BN228" s="394">
        <f t="shared" si="273"/>
        <v>0</v>
      </c>
      <c r="BO228" s="395">
        <f t="shared" si="274"/>
        <v>0</v>
      </c>
      <c r="BP228" s="396">
        <f t="shared" si="275"/>
        <v>0</v>
      </c>
      <c r="BQ228" s="395">
        <f t="shared" si="276"/>
        <v>0</v>
      </c>
      <c r="BR228" s="396">
        <f t="shared" si="277"/>
        <v>0</v>
      </c>
      <c r="BS228" s="395">
        <f t="shared" si="278"/>
        <v>0</v>
      </c>
      <c r="BT228" s="396">
        <f t="shared" si="279"/>
        <v>726</v>
      </c>
      <c r="BU228" s="395">
        <f t="shared" si="280"/>
        <v>804</v>
      </c>
      <c r="BV228" s="396">
        <f t="shared" si="281"/>
        <v>0</v>
      </c>
      <c r="BW228" s="395">
        <f t="shared" si="282"/>
        <v>0</v>
      </c>
      <c r="BX228" s="396">
        <f t="shared" si="283"/>
        <v>0</v>
      </c>
      <c r="BY228" s="395">
        <f t="shared" si="284"/>
        <v>0</v>
      </c>
      <c r="BZ228" s="394">
        <f t="shared" si="285"/>
        <v>0</v>
      </c>
      <c r="CA228" s="395">
        <f t="shared" si="286"/>
        <v>0</v>
      </c>
      <c r="CB228" s="396">
        <f t="shared" si="287"/>
        <v>0</v>
      </c>
      <c r="CC228" s="395">
        <f t="shared" si="288"/>
        <v>0</v>
      </c>
      <c r="CD228" s="396">
        <f t="shared" si="289"/>
        <v>0</v>
      </c>
      <c r="CE228" s="395">
        <f t="shared" si="290"/>
        <v>0</v>
      </c>
      <c r="CF228" s="396">
        <f t="shared" si="291"/>
        <v>4254.3884297520663</v>
      </c>
      <c r="CG228" s="395">
        <f t="shared" si="292"/>
        <v>4413.3383084577117</v>
      </c>
      <c r="CH228" s="396">
        <f t="shared" si="293"/>
        <v>0</v>
      </c>
      <c r="CI228" s="395">
        <f t="shared" si="294"/>
        <v>0</v>
      </c>
      <c r="CJ228" s="396">
        <f t="shared" si="295"/>
        <v>0</v>
      </c>
      <c r="CK228" s="395">
        <f t="shared" si="296"/>
        <v>0</v>
      </c>
      <c r="CL228" s="394">
        <f t="shared" si="297"/>
        <v>0</v>
      </c>
      <c r="CM228" s="395">
        <f t="shared" si="298"/>
        <v>0</v>
      </c>
      <c r="CN228" s="396">
        <f t="shared" si="299"/>
        <v>0</v>
      </c>
      <c r="CO228" s="395">
        <f t="shared" si="300"/>
        <v>0</v>
      </c>
      <c r="CP228" s="396">
        <f t="shared" si="301"/>
        <v>0</v>
      </c>
      <c r="CQ228" s="395">
        <f t="shared" si="302"/>
        <v>0</v>
      </c>
      <c r="CR228" s="396">
        <f t="shared" si="303"/>
        <v>38289.495867768594</v>
      </c>
      <c r="CS228" s="395">
        <f t="shared" si="304"/>
        <v>39720.044776119408</v>
      </c>
      <c r="CT228" s="396">
        <f t="shared" si="305"/>
        <v>0</v>
      </c>
      <c r="CU228" s="395">
        <f t="shared" si="306"/>
        <v>0</v>
      </c>
      <c r="CV228" s="396">
        <f t="shared" si="307"/>
        <v>0</v>
      </c>
      <c r="CW228" s="395">
        <f t="shared" si="308"/>
        <v>0</v>
      </c>
      <c r="CX228" s="396">
        <f t="shared" si="309"/>
        <v>38289.495867768594</v>
      </c>
      <c r="CY228" s="395">
        <f t="shared" si="310"/>
        <v>39720.044776119408</v>
      </c>
      <c r="CZ228" s="394">
        <f t="shared" si="311"/>
        <v>0</v>
      </c>
      <c r="DA228" s="395">
        <f t="shared" si="312"/>
        <v>0</v>
      </c>
      <c r="DB228" s="396">
        <f t="shared" si="313"/>
        <v>0</v>
      </c>
      <c r="DC228" s="395">
        <f t="shared" si="314"/>
        <v>0</v>
      </c>
      <c r="DD228" s="396">
        <f t="shared" si="315"/>
        <v>0</v>
      </c>
      <c r="DE228" s="395">
        <f t="shared" si="316"/>
        <v>0</v>
      </c>
      <c r="DF228" s="396">
        <f t="shared" si="317"/>
        <v>70</v>
      </c>
      <c r="DG228" s="395">
        <f t="shared" si="318"/>
        <v>78</v>
      </c>
      <c r="DH228" s="396">
        <f t="shared" si="319"/>
        <v>0</v>
      </c>
      <c r="DI228" s="395">
        <f t="shared" si="320"/>
        <v>0</v>
      </c>
      <c r="DJ228" s="396">
        <f t="shared" si="321"/>
        <v>0</v>
      </c>
      <c r="DK228" s="395">
        <f t="shared" si="322"/>
        <v>0</v>
      </c>
      <c r="DL228" s="396">
        <f t="shared" si="323"/>
        <v>70</v>
      </c>
      <c r="DM228" s="395">
        <f t="shared" si="324"/>
        <v>78</v>
      </c>
      <c r="DN228" s="394">
        <f t="shared" si="325"/>
        <v>0</v>
      </c>
      <c r="DO228" s="395">
        <f t="shared" si="326"/>
        <v>0</v>
      </c>
      <c r="DP228" s="396">
        <f t="shared" si="327"/>
        <v>0</v>
      </c>
      <c r="DQ228" s="395">
        <f t="shared" si="328"/>
        <v>0</v>
      </c>
      <c r="DR228" s="396">
        <f t="shared" si="329"/>
        <v>0</v>
      </c>
      <c r="DS228" s="395">
        <f t="shared" si="330"/>
        <v>0</v>
      </c>
      <c r="DT228" s="396">
        <f t="shared" si="331"/>
        <v>2680264.7107438017</v>
      </c>
      <c r="DU228" s="395">
        <f t="shared" si="332"/>
        <v>3098163.4925373141</v>
      </c>
      <c r="DV228" s="396">
        <f t="shared" si="333"/>
        <v>0</v>
      </c>
      <c r="DW228" s="395">
        <f t="shared" si="334"/>
        <v>0</v>
      </c>
      <c r="DX228" s="396">
        <f t="shared" si="335"/>
        <v>0</v>
      </c>
      <c r="DY228" s="395">
        <f t="shared" si="336"/>
        <v>0</v>
      </c>
      <c r="DZ228" s="396">
        <f t="shared" si="337"/>
        <v>2680264.7107438017</v>
      </c>
      <c r="EA228" s="395">
        <f t="shared" si="338"/>
        <v>3098163.4925373141</v>
      </c>
    </row>
    <row r="229" spans="1:131">
      <c r="A229" s="496" t="s">
        <v>35</v>
      </c>
      <c r="B229" s="497" t="s">
        <v>1063</v>
      </c>
      <c r="C229" s="632"/>
      <c r="D229" s="504">
        <v>163286</v>
      </c>
      <c r="E229" s="423">
        <v>1</v>
      </c>
      <c r="F229" s="393">
        <v>354</v>
      </c>
      <c r="G229" s="398">
        <v>373</v>
      </c>
      <c r="H229" s="393">
        <v>11</v>
      </c>
      <c r="I229" s="398">
        <v>9</v>
      </c>
      <c r="J229" s="393">
        <v>0</v>
      </c>
      <c r="K229" s="398">
        <v>0</v>
      </c>
      <c r="L229" s="393">
        <v>276</v>
      </c>
      <c r="M229" s="398">
        <v>292</v>
      </c>
      <c r="N229" s="393">
        <v>342</v>
      </c>
      <c r="O229" s="398">
        <v>365</v>
      </c>
      <c r="P229" s="393">
        <v>5</v>
      </c>
      <c r="Q229" s="398">
        <v>4</v>
      </c>
      <c r="R229" s="393">
        <v>0</v>
      </c>
      <c r="S229" s="398">
        <v>0</v>
      </c>
      <c r="T229" s="393">
        <v>106</v>
      </c>
      <c r="U229" s="398">
        <v>95</v>
      </c>
      <c r="V229" s="393">
        <v>279</v>
      </c>
      <c r="W229" s="398">
        <v>285</v>
      </c>
      <c r="X229" s="393">
        <v>0</v>
      </c>
      <c r="Y229" s="398">
        <v>0</v>
      </c>
      <c r="Z229" s="393">
        <v>0</v>
      </c>
      <c r="AA229" s="398">
        <v>0</v>
      </c>
      <c r="AB229" s="393">
        <v>40</v>
      </c>
      <c r="AC229" s="398">
        <v>47</v>
      </c>
      <c r="AD229" s="393">
        <v>5</v>
      </c>
      <c r="AE229" s="398">
        <v>5</v>
      </c>
      <c r="AF229" s="393">
        <v>0</v>
      </c>
      <c r="AG229" s="398">
        <v>0</v>
      </c>
      <c r="AH229" s="393">
        <v>0</v>
      </c>
      <c r="AI229" s="398">
        <v>0</v>
      </c>
      <c r="AJ229" s="393">
        <v>5</v>
      </c>
      <c r="AK229" s="398">
        <v>5</v>
      </c>
      <c r="AL229" s="393">
        <v>220</v>
      </c>
      <c r="AM229" s="398">
        <v>217</v>
      </c>
      <c r="AN229" s="393">
        <v>0</v>
      </c>
      <c r="AO229" s="398">
        <v>0</v>
      </c>
      <c r="AP229" s="393">
        <v>51</v>
      </c>
      <c r="AQ229" s="398"/>
      <c r="AR229" s="393">
        <v>0</v>
      </c>
      <c r="AS229" s="398">
        <v>56</v>
      </c>
      <c r="AT229" s="393"/>
      <c r="AU229" s="398"/>
      <c r="AV229" s="393"/>
      <c r="AW229" s="398"/>
      <c r="AX229" s="393"/>
      <c r="AY229" s="398"/>
      <c r="AZ229" s="393"/>
      <c r="BA229" s="581"/>
      <c r="BB229" s="404">
        <v>100019234</v>
      </c>
      <c r="BC229" s="398">
        <v>114239002.00000001</v>
      </c>
      <c r="BD229" s="393">
        <v>47337334</v>
      </c>
      <c r="BE229" s="398">
        <v>52274668.000000022</v>
      </c>
      <c r="BF229" s="393">
        <v>28371781.000000015</v>
      </c>
      <c r="BG229" s="398">
        <v>31750147.000000015</v>
      </c>
      <c r="BH229" s="393">
        <v>706355</v>
      </c>
      <c r="BI229" s="398">
        <v>755472.99999999988</v>
      </c>
      <c r="BJ229" s="393">
        <v>17702427.999999996</v>
      </c>
      <c r="BK229" s="398">
        <v>17353804.000000007</v>
      </c>
      <c r="BL229" s="393"/>
      <c r="BM229" s="581"/>
      <c r="BN229" s="394">
        <f t="shared" si="273"/>
        <v>6608</v>
      </c>
      <c r="BO229" s="395">
        <f t="shared" si="274"/>
        <v>6951</v>
      </c>
      <c r="BP229" s="396">
        <f t="shared" si="275"/>
        <v>4400</v>
      </c>
      <c r="BQ229" s="395">
        <f t="shared" si="276"/>
        <v>4465</v>
      </c>
      <c r="BR229" s="396">
        <f t="shared" si="277"/>
        <v>2991</v>
      </c>
      <c r="BS229" s="395">
        <f t="shared" si="278"/>
        <v>3129</v>
      </c>
      <c r="BT229" s="396">
        <f t="shared" si="279"/>
        <v>105</v>
      </c>
      <c r="BU229" s="395">
        <f t="shared" si="280"/>
        <v>105</v>
      </c>
      <c r="BV229" s="396">
        <f t="shared" si="281"/>
        <v>2541</v>
      </c>
      <c r="BW229" s="395">
        <f t="shared" si="282"/>
        <v>2625</v>
      </c>
      <c r="BX229" s="396">
        <f t="shared" si="283"/>
        <v>0</v>
      </c>
      <c r="BY229" s="395">
        <f t="shared" si="284"/>
        <v>0</v>
      </c>
      <c r="BZ229" s="394">
        <f t="shared" si="285"/>
        <v>15136.082627118643</v>
      </c>
      <c r="CA229" s="395">
        <f t="shared" si="286"/>
        <v>16434.901740756726</v>
      </c>
      <c r="CB229" s="396">
        <f t="shared" si="287"/>
        <v>10758.485000000001</v>
      </c>
      <c r="CC229" s="395">
        <f t="shared" si="288"/>
        <v>11707.652407614787</v>
      </c>
      <c r="CD229" s="396">
        <f t="shared" si="289"/>
        <v>9485.7174857907103</v>
      </c>
      <c r="CE229" s="395">
        <f t="shared" si="290"/>
        <v>10147.05880472995</v>
      </c>
      <c r="CF229" s="396">
        <f t="shared" si="291"/>
        <v>6727.1904761904761</v>
      </c>
      <c r="CG229" s="395">
        <f t="shared" si="292"/>
        <v>7194.9809523809508</v>
      </c>
      <c r="CH229" s="396">
        <f t="shared" si="293"/>
        <v>6966.7170405352208</v>
      </c>
      <c r="CI229" s="395">
        <f t="shared" si="294"/>
        <v>6610.9729523809556</v>
      </c>
      <c r="CJ229" s="396">
        <f t="shared" si="295"/>
        <v>0</v>
      </c>
      <c r="CK229" s="395">
        <f t="shared" si="296"/>
        <v>0</v>
      </c>
      <c r="CL229" s="394">
        <f t="shared" si="297"/>
        <v>136224.74364406778</v>
      </c>
      <c r="CM229" s="395">
        <f t="shared" si="298"/>
        <v>147914.11566681054</v>
      </c>
      <c r="CN229" s="396">
        <f t="shared" si="299"/>
        <v>96826.365000000005</v>
      </c>
      <c r="CO229" s="395">
        <f t="shared" si="300"/>
        <v>105368.87166853309</v>
      </c>
      <c r="CP229" s="396">
        <f t="shared" si="301"/>
        <v>85371.457372116391</v>
      </c>
      <c r="CQ229" s="395">
        <f t="shared" si="302"/>
        <v>91323.529242569552</v>
      </c>
      <c r="CR229" s="396">
        <f t="shared" si="303"/>
        <v>60544.714285714283</v>
      </c>
      <c r="CS229" s="395">
        <f t="shared" si="304"/>
        <v>64754.828571428559</v>
      </c>
      <c r="CT229" s="396">
        <f t="shared" si="305"/>
        <v>62700.453364816989</v>
      </c>
      <c r="CU229" s="395">
        <f t="shared" si="306"/>
        <v>59498.756571428603</v>
      </c>
      <c r="CV229" s="396">
        <f t="shared" si="307"/>
        <v>0</v>
      </c>
      <c r="CW229" s="395">
        <f t="shared" si="308"/>
        <v>0</v>
      </c>
      <c r="CX229" s="396">
        <f t="shared" si="309"/>
        <v>103903.87776108331</v>
      </c>
      <c r="CY229" s="395">
        <f t="shared" si="310"/>
        <v>111691.60921384885</v>
      </c>
      <c r="CZ229" s="394">
        <f t="shared" si="311"/>
        <v>641</v>
      </c>
      <c r="DA229" s="395">
        <f t="shared" si="312"/>
        <v>674</v>
      </c>
      <c r="DB229" s="396">
        <f t="shared" si="313"/>
        <v>453</v>
      </c>
      <c r="DC229" s="395">
        <f t="shared" si="314"/>
        <v>464</v>
      </c>
      <c r="DD229" s="396">
        <f t="shared" si="315"/>
        <v>319</v>
      </c>
      <c r="DE229" s="395">
        <f t="shared" si="316"/>
        <v>332</v>
      </c>
      <c r="DF229" s="396">
        <f t="shared" si="317"/>
        <v>10</v>
      </c>
      <c r="DG229" s="395">
        <f t="shared" si="318"/>
        <v>10</v>
      </c>
      <c r="DH229" s="396">
        <f t="shared" si="319"/>
        <v>271</v>
      </c>
      <c r="DI229" s="395">
        <f t="shared" si="320"/>
        <v>273</v>
      </c>
      <c r="DJ229" s="396">
        <f t="shared" si="321"/>
        <v>0</v>
      </c>
      <c r="DK229" s="395">
        <f t="shared" si="322"/>
        <v>0</v>
      </c>
      <c r="DL229" s="396">
        <f t="shared" si="323"/>
        <v>1694</v>
      </c>
      <c r="DM229" s="395">
        <f t="shared" si="324"/>
        <v>1753</v>
      </c>
      <c r="DN229" s="394">
        <f t="shared" si="325"/>
        <v>87320060.675847456</v>
      </c>
      <c r="DO229" s="395">
        <f t="shared" si="326"/>
        <v>99694113.959430307</v>
      </c>
      <c r="DP229" s="396">
        <f t="shared" si="327"/>
        <v>43862343.344999999</v>
      </c>
      <c r="DQ229" s="395">
        <f t="shared" si="328"/>
        <v>48891156.454199351</v>
      </c>
      <c r="DR229" s="396">
        <f t="shared" si="329"/>
        <v>27233494.901705127</v>
      </c>
      <c r="DS229" s="395">
        <f t="shared" si="330"/>
        <v>30319411.70853309</v>
      </c>
      <c r="DT229" s="396">
        <f t="shared" si="331"/>
        <v>605447.14285714284</v>
      </c>
      <c r="DU229" s="395">
        <f t="shared" si="332"/>
        <v>647548.28571428556</v>
      </c>
      <c r="DV229" s="396">
        <f t="shared" si="333"/>
        <v>16991822.861865405</v>
      </c>
      <c r="DW229" s="395">
        <f t="shared" si="334"/>
        <v>16243160.544000009</v>
      </c>
      <c r="DX229" s="396">
        <f t="shared" si="335"/>
        <v>0</v>
      </c>
      <c r="DY229" s="395">
        <f t="shared" si="336"/>
        <v>0</v>
      </c>
      <c r="DZ229" s="396">
        <f t="shared" si="337"/>
        <v>176013168.92727512</v>
      </c>
      <c r="EA229" s="395">
        <f t="shared" si="338"/>
        <v>195795390.95187703</v>
      </c>
    </row>
    <row r="230" spans="1:131">
      <c r="A230" s="496" t="s">
        <v>35</v>
      </c>
      <c r="B230" s="500" t="s">
        <v>1064</v>
      </c>
      <c r="C230" s="633"/>
      <c r="D230" s="504">
        <v>163453</v>
      </c>
      <c r="E230" s="420">
        <v>2</v>
      </c>
      <c r="F230" s="393">
        <v>32</v>
      </c>
      <c r="G230" s="398">
        <v>34</v>
      </c>
      <c r="H230" s="393">
        <v>0</v>
      </c>
      <c r="I230" s="398">
        <v>0</v>
      </c>
      <c r="J230" s="393">
        <v>0</v>
      </c>
      <c r="K230" s="398">
        <v>0</v>
      </c>
      <c r="L230" s="393">
        <v>0</v>
      </c>
      <c r="M230" s="398">
        <v>33</v>
      </c>
      <c r="N230" s="393">
        <v>116</v>
      </c>
      <c r="O230" s="398">
        <v>116</v>
      </c>
      <c r="P230" s="393">
        <v>0</v>
      </c>
      <c r="Q230" s="398">
        <v>0</v>
      </c>
      <c r="R230" s="393">
        <v>0</v>
      </c>
      <c r="S230" s="398">
        <v>0</v>
      </c>
      <c r="T230" s="393">
        <v>0</v>
      </c>
      <c r="U230" s="398">
        <v>29</v>
      </c>
      <c r="V230" s="393">
        <v>82</v>
      </c>
      <c r="W230" s="398">
        <v>98</v>
      </c>
      <c r="X230" s="393">
        <v>0</v>
      </c>
      <c r="Y230" s="398">
        <v>0</v>
      </c>
      <c r="Z230" s="393">
        <v>0</v>
      </c>
      <c r="AA230" s="398">
        <v>0</v>
      </c>
      <c r="AB230" s="393">
        <v>0</v>
      </c>
      <c r="AC230" s="398">
        <v>4</v>
      </c>
      <c r="AD230" s="393">
        <v>4</v>
      </c>
      <c r="AE230" s="398">
        <v>3</v>
      </c>
      <c r="AF230" s="393">
        <v>0</v>
      </c>
      <c r="AG230" s="398">
        <v>0</v>
      </c>
      <c r="AH230" s="393">
        <v>0</v>
      </c>
      <c r="AI230" s="398">
        <v>0</v>
      </c>
      <c r="AJ230" s="393">
        <v>0</v>
      </c>
      <c r="AK230" s="398">
        <v>0</v>
      </c>
      <c r="AL230" s="393">
        <v>137</v>
      </c>
      <c r="AM230" s="398">
        <v>117</v>
      </c>
      <c r="AN230" s="393">
        <v>0</v>
      </c>
      <c r="AO230" s="398">
        <v>0</v>
      </c>
      <c r="AP230" s="393">
        <v>0</v>
      </c>
      <c r="AQ230" s="398"/>
      <c r="AR230" s="393">
        <v>0</v>
      </c>
      <c r="AS230" s="398">
        <v>7</v>
      </c>
      <c r="AT230" s="393"/>
      <c r="AU230" s="398"/>
      <c r="AV230" s="393"/>
      <c r="AW230" s="398"/>
      <c r="AX230" s="393"/>
      <c r="AY230" s="398"/>
      <c r="AZ230" s="393"/>
      <c r="BA230" s="581"/>
      <c r="BB230" s="404">
        <v>3352882</v>
      </c>
      <c r="BC230" s="398">
        <v>8624126.0000000019</v>
      </c>
      <c r="BD230" s="393">
        <v>9199257</v>
      </c>
      <c r="BE230" s="398">
        <v>12952458.999999994</v>
      </c>
      <c r="BF230" s="393">
        <v>5858645</v>
      </c>
      <c r="BG230" s="398">
        <v>7675503.0000000009</v>
      </c>
      <c r="BH230" s="393">
        <v>182468</v>
      </c>
      <c r="BI230" s="398">
        <v>147278</v>
      </c>
      <c r="BJ230" s="393">
        <v>6216447.9999999963</v>
      </c>
      <c r="BK230" s="398">
        <v>6206282.9999999972</v>
      </c>
      <c r="BL230" s="393"/>
      <c r="BM230" s="581"/>
      <c r="BN230" s="394">
        <f t="shared" si="273"/>
        <v>288</v>
      </c>
      <c r="BO230" s="395">
        <f t="shared" si="274"/>
        <v>702</v>
      </c>
      <c r="BP230" s="396">
        <f t="shared" si="275"/>
        <v>1044</v>
      </c>
      <c r="BQ230" s="395">
        <f t="shared" si="276"/>
        <v>1392</v>
      </c>
      <c r="BR230" s="396">
        <f t="shared" si="277"/>
        <v>738</v>
      </c>
      <c r="BS230" s="395">
        <f t="shared" si="278"/>
        <v>930</v>
      </c>
      <c r="BT230" s="396">
        <f t="shared" si="279"/>
        <v>36</v>
      </c>
      <c r="BU230" s="395">
        <f t="shared" si="280"/>
        <v>27</v>
      </c>
      <c r="BV230" s="396">
        <f t="shared" si="281"/>
        <v>1233</v>
      </c>
      <c r="BW230" s="395">
        <f t="shared" si="282"/>
        <v>1137</v>
      </c>
      <c r="BX230" s="396">
        <f t="shared" si="283"/>
        <v>0</v>
      </c>
      <c r="BY230" s="395">
        <f t="shared" si="284"/>
        <v>0</v>
      </c>
      <c r="BZ230" s="394">
        <f t="shared" si="285"/>
        <v>11641.951388888889</v>
      </c>
      <c r="CA230" s="395">
        <f t="shared" si="286"/>
        <v>12285.079772079775</v>
      </c>
      <c r="CB230" s="396">
        <f t="shared" si="287"/>
        <v>8811.5488505747126</v>
      </c>
      <c r="CC230" s="395">
        <f t="shared" si="288"/>
        <v>9304.9274425287313</v>
      </c>
      <c r="CD230" s="396">
        <f t="shared" si="289"/>
        <v>7938.543360433604</v>
      </c>
      <c r="CE230" s="395">
        <f t="shared" si="290"/>
        <v>8253.2290322580648</v>
      </c>
      <c r="CF230" s="396">
        <f t="shared" si="291"/>
        <v>5068.5555555555557</v>
      </c>
      <c r="CG230" s="395">
        <f t="shared" si="292"/>
        <v>5454.7407407407409</v>
      </c>
      <c r="CH230" s="396">
        <f t="shared" si="293"/>
        <v>5041.7258718572557</v>
      </c>
      <c r="CI230" s="395">
        <f t="shared" si="294"/>
        <v>5458.4722955145098</v>
      </c>
      <c r="CJ230" s="396">
        <f t="shared" si="295"/>
        <v>0</v>
      </c>
      <c r="CK230" s="395">
        <f t="shared" si="296"/>
        <v>0</v>
      </c>
      <c r="CL230" s="394">
        <f t="shared" si="297"/>
        <v>104777.5625</v>
      </c>
      <c r="CM230" s="395">
        <f t="shared" si="298"/>
        <v>110565.71794871797</v>
      </c>
      <c r="CN230" s="396">
        <f t="shared" si="299"/>
        <v>79303.939655172406</v>
      </c>
      <c r="CO230" s="395">
        <f t="shared" si="300"/>
        <v>83744.34698275858</v>
      </c>
      <c r="CP230" s="396">
        <f t="shared" si="301"/>
        <v>71446.890243902439</v>
      </c>
      <c r="CQ230" s="395">
        <f t="shared" si="302"/>
        <v>74279.061290322585</v>
      </c>
      <c r="CR230" s="396">
        <f t="shared" si="303"/>
        <v>45617</v>
      </c>
      <c r="CS230" s="395">
        <f t="shared" si="304"/>
        <v>49092.666666666672</v>
      </c>
      <c r="CT230" s="396">
        <f t="shared" si="305"/>
        <v>45375.532846715301</v>
      </c>
      <c r="CU230" s="395">
        <f t="shared" si="306"/>
        <v>49126.25065963059</v>
      </c>
      <c r="CV230" s="396">
        <f t="shared" si="307"/>
        <v>0</v>
      </c>
      <c r="CW230" s="395">
        <f t="shared" si="308"/>
        <v>0</v>
      </c>
      <c r="CX230" s="396">
        <f t="shared" si="309"/>
        <v>66872.506738544471</v>
      </c>
      <c r="CY230" s="395">
        <f t="shared" si="310"/>
        <v>75660.387184741936</v>
      </c>
      <c r="CZ230" s="394">
        <f t="shared" si="311"/>
        <v>32</v>
      </c>
      <c r="DA230" s="395">
        <f t="shared" si="312"/>
        <v>67</v>
      </c>
      <c r="DB230" s="396">
        <f t="shared" si="313"/>
        <v>116</v>
      </c>
      <c r="DC230" s="395">
        <f t="shared" si="314"/>
        <v>145</v>
      </c>
      <c r="DD230" s="396">
        <f t="shared" si="315"/>
        <v>82</v>
      </c>
      <c r="DE230" s="395">
        <f t="shared" si="316"/>
        <v>102</v>
      </c>
      <c r="DF230" s="396">
        <f t="shared" si="317"/>
        <v>4</v>
      </c>
      <c r="DG230" s="395">
        <f t="shared" si="318"/>
        <v>3</v>
      </c>
      <c r="DH230" s="396">
        <f t="shared" si="319"/>
        <v>137</v>
      </c>
      <c r="DI230" s="395">
        <f t="shared" si="320"/>
        <v>124</v>
      </c>
      <c r="DJ230" s="396">
        <f t="shared" si="321"/>
        <v>0</v>
      </c>
      <c r="DK230" s="395">
        <f t="shared" si="322"/>
        <v>0</v>
      </c>
      <c r="DL230" s="396">
        <f t="shared" si="323"/>
        <v>371</v>
      </c>
      <c r="DM230" s="395">
        <f t="shared" si="324"/>
        <v>441</v>
      </c>
      <c r="DN230" s="394">
        <f t="shared" si="325"/>
        <v>3352882</v>
      </c>
      <c r="DO230" s="395">
        <f t="shared" si="326"/>
        <v>7407903.1025641039</v>
      </c>
      <c r="DP230" s="396">
        <f t="shared" si="327"/>
        <v>9199257</v>
      </c>
      <c r="DQ230" s="395">
        <f t="shared" si="328"/>
        <v>12142930.312499994</v>
      </c>
      <c r="DR230" s="396">
        <f t="shared" si="329"/>
        <v>5858645</v>
      </c>
      <c r="DS230" s="395">
        <f t="shared" si="330"/>
        <v>7576464.2516129036</v>
      </c>
      <c r="DT230" s="396">
        <f t="shared" si="331"/>
        <v>182468</v>
      </c>
      <c r="DU230" s="395">
        <f t="shared" si="332"/>
        <v>147278</v>
      </c>
      <c r="DV230" s="396">
        <f t="shared" si="333"/>
        <v>6216447.9999999963</v>
      </c>
      <c r="DW230" s="395">
        <f t="shared" si="334"/>
        <v>6091655.081794193</v>
      </c>
      <c r="DX230" s="396">
        <f t="shared" si="335"/>
        <v>0</v>
      </c>
      <c r="DY230" s="395">
        <f t="shared" si="336"/>
        <v>0</v>
      </c>
      <c r="DZ230" s="396">
        <f t="shared" si="337"/>
        <v>24809700</v>
      </c>
      <c r="EA230" s="395">
        <f t="shared" si="338"/>
        <v>33366230.748471193</v>
      </c>
    </row>
    <row r="231" spans="1:131">
      <c r="A231" s="496" t="s">
        <v>35</v>
      </c>
      <c r="B231" s="497" t="s">
        <v>1065</v>
      </c>
      <c r="C231" s="632"/>
      <c r="D231" s="504">
        <v>163268</v>
      </c>
      <c r="E231" s="423">
        <v>2</v>
      </c>
      <c r="F231" s="393">
        <v>98</v>
      </c>
      <c r="G231" s="398">
        <v>101</v>
      </c>
      <c r="H231" s="393">
        <v>0</v>
      </c>
      <c r="I231" s="398">
        <v>0</v>
      </c>
      <c r="J231" s="393">
        <v>0</v>
      </c>
      <c r="K231" s="398">
        <v>0</v>
      </c>
      <c r="L231" s="393">
        <v>52</v>
      </c>
      <c r="M231" s="398">
        <v>57</v>
      </c>
      <c r="N231" s="393">
        <v>120</v>
      </c>
      <c r="O231" s="398">
        <v>127</v>
      </c>
      <c r="P231" s="393">
        <v>0</v>
      </c>
      <c r="Q231" s="398">
        <v>0</v>
      </c>
      <c r="R231" s="393">
        <v>0</v>
      </c>
      <c r="S231" s="398">
        <v>0</v>
      </c>
      <c r="T231" s="393">
        <v>30</v>
      </c>
      <c r="U231" s="398">
        <v>26</v>
      </c>
      <c r="V231" s="393">
        <v>103</v>
      </c>
      <c r="W231" s="398">
        <v>102</v>
      </c>
      <c r="X231" s="393">
        <v>0</v>
      </c>
      <c r="Y231" s="398">
        <v>0</v>
      </c>
      <c r="Z231" s="393">
        <v>0</v>
      </c>
      <c r="AA231" s="398">
        <v>0</v>
      </c>
      <c r="AB231" s="393">
        <v>4</v>
      </c>
      <c r="AC231" s="398">
        <v>7</v>
      </c>
      <c r="AD231" s="393">
        <v>7</v>
      </c>
      <c r="AE231" s="398">
        <v>6</v>
      </c>
      <c r="AF231" s="393">
        <v>0</v>
      </c>
      <c r="AG231" s="398">
        <v>0</v>
      </c>
      <c r="AH231" s="393">
        <v>0</v>
      </c>
      <c r="AI231" s="398">
        <v>0</v>
      </c>
      <c r="AJ231" s="393">
        <v>5</v>
      </c>
      <c r="AK231" s="398">
        <v>6</v>
      </c>
      <c r="AL231" s="393">
        <v>78</v>
      </c>
      <c r="AM231" s="398">
        <v>85</v>
      </c>
      <c r="AN231" s="393">
        <v>0</v>
      </c>
      <c r="AO231" s="398">
        <v>0</v>
      </c>
      <c r="AP231" s="393">
        <v>11</v>
      </c>
      <c r="AQ231" s="398"/>
      <c r="AR231" s="393">
        <v>0</v>
      </c>
      <c r="AS231" s="398">
        <v>9</v>
      </c>
      <c r="AT231" s="393"/>
      <c r="AU231" s="398"/>
      <c r="AV231" s="393"/>
      <c r="AW231" s="398"/>
      <c r="AX231" s="393"/>
      <c r="AY231" s="398"/>
      <c r="AZ231" s="393"/>
      <c r="BA231" s="581"/>
      <c r="BB231" s="404">
        <v>18214150</v>
      </c>
      <c r="BC231" s="398">
        <v>20588443.999999996</v>
      </c>
      <c r="BD231" s="393">
        <v>12260095</v>
      </c>
      <c r="BE231" s="398">
        <v>13498671</v>
      </c>
      <c r="BF231" s="393">
        <v>7534065.9999999972</v>
      </c>
      <c r="BG231" s="398">
        <v>8267872.9999999935</v>
      </c>
      <c r="BH231" s="393">
        <v>708677</v>
      </c>
      <c r="BI231" s="398">
        <v>780756</v>
      </c>
      <c r="BJ231" s="393">
        <v>4843064.0000000009</v>
      </c>
      <c r="BK231" s="398">
        <v>5477192.9999999981</v>
      </c>
      <c r="BL231" s="393"/>
      <c r="BM231" s="581"/>
      <c r="BN231" s="394">
        <f t="shared" si="273"/>
        <v>1506</v>
      </c>
      <c r="BO231" s="395">
        <f t="shared" si="274"/>
        <v>1593</v>
      </c>
      <c r="BP231" s="396">
        <f t="shared" si="275"/>
        <v>1440</v>
      </c>
      <c r="BQ231" s="395">
        <f t="shared" si="276"/>
        <v>1455</v>
      </c>
      <c r="BR231" s="396">
        <f t="shared" si="277"/>
        <v>975</v>
      </c>
      <c r="BS231" s="395">
        <f t="shared" si="278"/>
        <v>1002</v>
      </c>
      <c r="BT231" s="396">
        <f t="shared" si="279"/>
        <v>123</v>
      </c>
      <c r="BU231" s="395">
        <f t="shared" si="280"/>
        <v>126</v>
      </c>
      <c r="BV231" s="396">
        <f t="shared" si="281"/>
        <v>823</v>
      </c>
      <c r="BW231" s="395">
        <f t="shared" si="282"/>
        <v>873</v>
      </c>
      <c r="BX231" s="396">
        <f t="shared" si="283"/>
        <v>0</v>
      </c>
      <c r="BY231" s="395">
        <f t="shared" si="284"/>
        <v>0</v>
      </c>
      <c r="BZ231" s="394">
        <f t="shared" si="285"/>
        <v>12094.389110225764</v>
      </c>
      <c r="CA231" s="395">
        <f t="shared" si="286"/>
        <v>12924.321406151912</v>
      </c>
      <c r="CB231" s="396">
        <f t="shared" si="287"/>
        <v>8513.9548611111113</v>
      </c>
      <c r="CC231" s="395">
        <f t="shared" si="288"/>
        <v>9277.4371134020621</v>
      </c>
      <c r="CD231" s="396">
        <f t="shared" si="289"/>
        <v>7727.2471794871763</v>
      </c>
      <c r="CE231" s="395">
        <f t="shared" si="290"/>
        <v>8251.3702594810311</v>
      </c>
      <c r="CF231" s="396">
        <f t="shared" si="291"/>
        <v>5761.6016260162605</v>
      </c>
      <c r="CG231" s="395">
        <f t="shared" si="292"/>
        <v>6196.4761904761908</v>
      </c>
      <c r="CH231" s="396">
        <f t="shared" si="293"/>
        <v>5884.6464155528565</v>
      </c>
      <c r="CI231" s="395">
        <f t="shared" si="294"/>
        <v>6273.9896907216471</v>
      </c>
      <c r="CJ231" s="396">
        <f t="shared" si="295"/>
        <v>0</v>
      </c>
      <c r="CK231" s="395">
        <f t="shared" si="296"/>
        <v>0</v>
      </c>
      <c r="CL231" s="394">
        <f t="shared" si="297"/>
        <v>108849.50199203187</v>
      </c>
      <c r="CM231" s="395">
        <f t="shared" si="298"/>
        <v>116318.89265536721</v>
      </c>
      <c r="CN231" s="396">
        <f t="shared" si="299"/>
        <v>76625.59375</v>
      </c>
      <c r="CO231" s="395">
        <f t="shared" si="300"/>
        <v>83496.934020618559</v>
      </c>
      <c r="CP231" s="396">
        <f t="shared" si="301"/>
        <v>69545.224615384592</v>
      </c>
      <c r="CQ231" s="395">
        <f t="shared" si="302"/>
        <v>74262.33233532928</v>
      </c>
      <c r="CR231" s="396">
        <f t="shared" si="303"/>
        <v>51854.414634146342</v>
      </c>
      <c r="CS231" s="395">
        <f t="shared" si="304"/>
        <v>55768.285714285717</v>
      </c>
      <c r="CT231" s="396">
        <f t="shared" si="305"/>
        <v>52961.817739975711</v>
      </c>
      <c r="CU231" s="395">
        <f t="shared" si="306"/>
        <v>56465.907216494823</v>
      </c>
      <c r="CV231" s="396">
        <f t="shared" si="307"/>
        <v>0</v>
      </c>
      <c r="CW231" s="395">
        <f t="shared" si="308"/>
        <v>0</v>
      </c>
      <c r="CX231" s="396">
        <f t="shared" si="309"/>
        <v>79918.224703973465</v>
      </c>
      <c r="CY231" s="395">
        <f t="shared" si="310"/>
        <v>85979.134745580755</v>
      </c>
      <c r="CZ231" s="394">
        <f t="shared" si="311"/>
        <v>150</v>
      </c>
      <c r="DA231" s="395">
        <f t="shared" si="312"/>
        <v>158</v>
      </c>
      <c r="DB231" s="396">
        <f t="shared" si="313"/>
        <v>150</v>
      </c>
      <c r="DC231" s="395">
        <f t="shared" si="314"/>
        <v>153</v>
      </c>
      <c r="DD231" s="396">
        <f t="shared" si="315"/>
        <v>107</v>
      </c>
      <c r="DE231" s="395">
        <f t="shared" si="316"/>
        <v>109</v>
      </c>
      <c r="DF231" s="396">
        <f t="shared" si="317"/>
        <v>12</v>
      </c>
      <c r="DG231" s="395">
        <f t="shared" si="318"/>
        <v>12</v>
      </c>
      <c r="DH231" s="396">
        <f t="shared" si="319"/>
        <v>89</v>
      </c>
      <c r="DI231" s="395">
        <f t="shared" si="320"/>
        <v>94</v>
      </c>
      <c r="DJ231" s="396">
        <f t="shared" si="321"/>
        <v>0</v>
      </c>
      <c r="DK231" s="395">
        <f t="shared" si="322"/>
        <v>0</v>
      </c>
      <c r="DL231" s="396">
        <f t="shared" si="323"/>
        <v>508</v>
      </c>
      <c r="DM231" s="395">
        <f t="shared" si="324"/>
        <v>526</v>
      </c>
      <c r="DN231" s="394">
        <f t="shared" si="325"/>
        <v>16327425.29880478</v>
      </c>
      <c r="DO231" s="395">
        <f t="shared" si="326"/>
        <v>18378385.039548017</v>
      </c>
      <c r="DP231" s="396">
        <f t="shared" si="327"/>
        <v>11493839.0625</v>
      </c>
      <c r="DQ231" s="395">
        <f t="shared" si="328"/>
        <v>12775030.90515464</v>
      </c>
      <c r="DR231" s="396">
        <f t="shared" si="329"/>
        <v>7441339.0338461511</v>
      </c>
      <c r="DS231" s="395">
        <f t="shared" si="330"/>
        <v>8094594.2245508917</v>
      </c>
      <c r="DT231" s="396">
        <f t="shared" si="331"/>
        <v>622252.97560975607</v>
      </c>
      <c r="DU231" s="395">
        <f t="shared" si="332"/>
        <v>669219.42857142864</v>
      </c>
      <c r="DV231" s="396">
        <f t="shared" si="333"/>
        <v>4713601.7788578384</v>
      </c>
      <c r="DW231" s="395">
        <f t="shared" si="334"/>
        <v>5307795.2783505134</v>
      </c>
      <c r="DX231" s="396">
        <f t="shared" si="335"/>
        <v>0</v>
      </c>
      <c r="DY231" s="395">
        <f t="shared" si="336"/>
        <v>0</v>
      </c>
      <c r="DZ231" s="396">
        <f t="shared" si="337"/>
        <v>40598458.149618521</v>
      </c>
      <c r="EA231" s="395">
        <f t="shared" si="338"/>
        <v>45225024.876175478</v>
      </c>
    </row>
    <row r="232" spans="1:131">
      <c r="A232" s="506" t="s">
        <v>35</v>
      </c>
      <c r="B232" s="497" t="s">
        <v>1066</v>
      </c>
      <c r="C232" s="632"/>
      <c r="D232" s="504">
        <v>164076</v>
      </c>
      <c r="E232" s="423">
        <v>3</v>
      </c>
      <c r="F232" s="393">
        <v>0</v>
      </c>
      <c r="G232" s="398">
        <v>0</v>
      </c>
      <c r="H232" s="393">
        <v>186</v>
      </c>
      <c r="I232" s="398">
        <v>188</v>
      </c>
      <c r="J232" s="393">
        <v>0</v>
      </c>
      <c r="K232" s="398">
        <v>0</v>
      </c>
      <c r="L232" s="393">
        <v>19</v>
      </c>
      <c r="M232" s="398">
        <v>16</v>
      </c>
      <c r="N232" s="393">
        <v>0</v>
      </c>
      <c r="O232" s="398">
        <v>0</v>
      </c>
      <c r="P232" s="393">
        <v>180</v>
      </c>
      <c r="Q232" s="398">
        <v>207</v>
      </c>
      <c r="R232" s="393">
        <v>0</v>
      </c>
      <c r="S232" s="398">
        <v>0</v>
      </c>
      <c r="T232" s="393">
        <v>6</v>
      </c>
      <c r="U232" s="398">
        <v>4</v>
      </c>
      <c r="V232" s="393">
        <v>0</v>
      </c>
      <c r="W232" s="398">
        <v>0</v>
      </c>
      <c r="X232" s="393">
        <v>260</v>
      </c>
      <c r="Y232" s="398">
        <v>235</v>
      </c>
      <c r="Z232" s="393">
        <v>0</v>
      </c>
      <c r="AA232" s="398">
        <v>0</v>
      </c>
      <c r="AB232" s="393">
        <v>2</v>
      </c>
      <c r="AC232" s="398">
        <v>1</v>
      </c>
      <c r="AD232" s="393">
        <v>0</v>
      </c>
      <c r="AE232" s="398">
        <v>0</v>
      </c>
      <c r="AF232" s="393">
        <v>18</v>
      </c>
      <c r="AG232" s="398">
        <v>22</v>
      </c>
      <c r="AH232" s="393">
        <v>0</v>
      </c>
      <c r="AI232" s="398">
        <v>0</v>
      </c>
      <c r="AJ232" s="393">
        <v>1</v>
      </c>
      <c r="AK232" s="398">
        <v>1</v>
      </c>
      <c r="AL232" s="393">
        <v>0</v>
      </c>
      <c r="AM232" s="398">
        <v>0</v>
      </c>
      <c r="AN232" s="393">
        <v>198</v>
      </c>
      <c r="AO232" s="398">
        <v>198</v>
      </c>
      <c r="AP232" s="393">
        <v>0</v>
      </c>
      <c r="AQ232" s="398"/>
      <c r="AR232" s="393">
        <v>0</v>
      </c>
      <c r="AS232" s="398">
        <v>0</v>
      </c>
      <c r="AT232" s="393"/>
      <c r="AU232" s="398"/>
      <c r="AV232" s="393"/>
      <c r="AW232" s="398"/>
      <c r="AX232" s="393"/>
      <c r="AY232" s="398"/>
      <c r="AZ232" s="393"/>
      <c r="BA232" s="581"/>
      <c r="BB232" s="404">
        <v>18658454</v>
      </c>
      <c r="BC232" s="398">
        <v>19687022.999999989</v>
      </c>
      <c r="BD232" s="393">
        <v>13394064</v>
      </c>
      <c r="BE232" s="398">
        <v>16346057.000000006</v>
      </c>
      <c r="BF232" s="393">
        <v>16939219.999999989</v>
      </c>
      <c r="BG232" s="398">
        <v>16354014.000000009</v>
      </c>
      <c r="BH232" s="393">
        <v>1089440</v>
      </c>
      <c r="BI232" s="398">
        <v>1360154.0000000002</v>
      </c>
      <c r="BJ232" s="393">
        <v>8319610.0000000047</v>
      </c>
      <c r="BK232" s="398">
        <v>9166861.9999999981</v>
      </c>
      <c r="BL232" s="393"/>
      <c r="BM232" s="581"/>
      <c r="BN232" s="394">
        <f t="shared" si="273"/>
        <v>2088</v>
      </c>
      <c r="BO232" s="395">
        <f t="shared" si="274"/>
        <v>2072</v>
      </c>
      <c r="BP232" s="396">
        <f t="shared" si="275"/>
        <v>1872</v>
      </c>
      <c r="BQ232" s="395">
        <f t="shared" si="276"/>
        <v>2118</v>
      </c>
      <c r="BR232" s="396">
        <f t="shared" si="277"/>
        <v>2624</v>
      </c>
      <c r="BS232" s="395">
        <f t="shared" si="278"/>
        <v>2362</v>
      </c>
      <c r="BT232" s="396">
        <f t="shared" si="279"/>
        <v>192</v>
      </c>
      <c r="BU232" s="395">
        <f t="shared" si="280"/>
        <v>232</v>
      </c>
      <c r="BV232" s="396">
        <f t="shared" si="281"/>
        <v>1980</v>
      </c>
      <c r="BW232" s="395">
        <f t="shared" si="282"/>
        <v>1980</v>
      </c>
      <c r="BX232" s="396">
        <f t="shared" si="283"/>
        <v>0</v>
      </c>
      <c r="BY232" s="395">
        <f t="shared" si="284"/>
        <v>0</v>
      </c>
      <c r="BZ232" s="394">
        <f t="shared" si="285"/>
        <v>8936.0411877394636</v>
      </c>
      <c r="CA232" s="395">
        <f t="shared" si="286"/>
        <v>9501.458976833972</v>
      </c>
      <c r="CB232" s="396">
        <f t="shared" si="287"/>
        <v>7154.9487179487178</v>
      </c>
      <c r="CC232" s="395">
        <f t="shared" si="288"/>
        <v>7717.685080264403</v>
      </c>
      <c r="CD232" s="396">
        <f t="shared" si="289"/>
        <v>6455.495426829264</v>
      </c>
      <c r="CE232" s="395">
        <f t="shared" si="290"/>
        <v>6923.7993226079634</v>
      </c>
      <c r="CF232" s="396">
        <f t="shared" si="291"/>
        <v>5674.166666666667</v>
      </c>
      <c r="CG232" s="395">
        <f t="shared" si="292"/>
        <v>5862.7327586206902</v>
      </c>
      <c r="CH232" s="396">
        <f t="shared" si="293"/>
        <v>4201.8232323232351</v>
      </c>
      <c r="CI232" s="395">
        <f t="shared" si="294"/>
        <v>4629.7282828282823</v>
      </c>
      <c r="CJ232" s="396">
        <f t="shared" si="295"/>
        <v>0</v>
      </c>
      <c r="CK232" s="395">
        <f t="shared" si="296"/>
        <v>0</v>
      </c>
      <c r="CL232" s="394">
        <f t="shared" si="297"/>
        <v>80424.370689655174</v>
      </c>
      <c r="CM232" s="395">
        <f t="shared" si="298"/>
        <v>85513.13079150574</v>
      </c>
      <c r="CN232" s="396">
        <f t="shared" si="299"/>
        <v>64394.538461538461</v>
      </c>
      <c r="CO232" s="395">
        <f t="shared" si="300"/>
        <v>69459.165722379621</v>
      </c>
      <c r="CP232" s="396">
        <f t="shared" si="301"/>
        <v>58099.458841463376</v>
      </c>
      <c r="CQ232" s="395">
        <f t="shared" si="302"/>
        <v>62314.193903471671</v>
      </c>
      <c r="CR232" s="396">
        <f t="shared" si="303"/>
        <v>51067.5</v>
      </c>
      <c r="CS232" s="395">
        <f t="shared" si="304"/>
        <v>52764.59482758621</v>
      </c>
      <c r="CT232" s="396">
        <f t="shared" si="305"/>
        <v>37816.409090909117</v>
      </c>
      <c r="CU232" s="395">
        <f t="shared" si="306"/>
        <v>41667.554545454543</v>
      </c>
      <c r="CV232" s="396">
        <f t="shared" si="307"/>
        <v>0</v>
      </c>
      <c r="CW232" s="395">
        <f t="shared" si="308"/>
        <v>0</v>
      </c>
      <c r="CX232" s="396">
        <f t="shared" si="309"/>
        <v>59936.057312286066</v>
      </c>
      <c r="CY232" s="395">
        <f t="shared" si="310"/>
        <v>64530.359966907192</v>
      </c>
      <c r="CZ232" s="394">
        <f t="shared" si="311"/>
        <v>205</v>
      </c>
      <c r="DA232" s="395">
        <f t="shared" si="312"/>
        <v>204</v>
      </c>
      <c r="DB232" s="396">
        <f t="shared" si="313"/>
        <v>186</v>
      </c>
      <c r="DC232" s="395">
        <f t="shared" si="314"/>
        <v>211</v>
      </c>
      <c r="DD232" s="396">
        <f t="shared" si="315"/>
        <v>262</v>
      </c>
      <c r="DE232" s="395">
        <f t="shared" si="316"/>
        <v>236</v>
      </c>
      <c r="DF232" s="396">
        <f t="shared" si="317"/>
        <v>19</v>
      </c>
      <c r="DG232" s="395">
        <f t="shared" si="318"/>
        <v>23</v>
      </c>
      <c r="DH232" s="396">
        <f t="shared" si="319"/>
        <v>198</v>
      </c>
      <c r="DI232" s="395">
        <f t="shared" si="320"/>
        <v>198</v>
      </c>
      <c r="DJ232" s="396">
        <f t="shared" si="321"/>
        <v>0</v>
      </c>
      <c r="DK232" s="395">
        <f t="shared" si="322"/>
        <v>0</v>
      </c>
      <c r="DL232" s="396">
        <f t="shared" si="323"/>
        <v>870</v>
      </c>
      <c r="DM232" s="395">
        <f t="shared" si="324"/>
        <v>872</v>
      </c>
      <c r="DN232" s="394">
        <f t="shared" si="325"/>
        <v>16486995.991379311</v>
      </c>
      <c r="DO232" s="395">
        <f t="shared" si="326"/>
        <v>17444678.681467172</v>
      </c>
      <c r="DP232" s="396">
        <f t="shared" si="327"/>
        <v>11977384.153846154</v>
      </c>
      <c r="DQ232" s="395">
        <f t="shared" si="328"/>
        <v>14655883.9674221</v>
      </c>
      <c r="DR232" s="396">
        <f t="shared" si="329"/>
        <v>15222058.216463404</v>
      </c>
      <c r="DS232" s="395">
        <f t="shared" si="330"/>
        <v>14706149.761219313</v>
      </c>
      <c r="DT232" s="396">
        <f t="shared" si="331"/>
        <v>970282.5</v>
      </c>
      <c r="DU232" s="395">
        <f t="shared" si="332"/>
        <v>1213585.6810344828</v>
      </c>
      <c r="DV232" s="396">
        <f t="shared" si="333"/>
        <v>7487649.0000000056</v>
      </c>
      <c r="DW232" s="395">
        <f t="shared" si="334"/>
        <v>8250175.7999999998</v>
      </c>
      <c r="DX232" s="396">
        <f t="shared" si="335"/>
        <v>0</v>
      </c>
      <c r="DY232" s="395">
        <f t="shared" si="336"/>
        <v>0</v>
      </c>
      <c r="DZ232" s="396">
        <f t="shared" si="337"/>
        <v>52144369.861688875</v>
      </c>
      <c r="EA232" s="395">
        <f t="shared" si="338"/>
        <v>56270473.891143069</v>
      </c>
    </row>
    <row r="233" spans="1:131">
      <c r="A233" s="506" t="s">
        <v>35</v>
      </c>
      <c r="B233" s="497" t="s">
        <v>1067</v>
      </c>
      <c r="C233" s="632"/>
      <c r="D233" s="504">
        <v>162007</v>
      </c>
      <c r="E233" s="423">
        <v>4</v>
      </c>
      <c r="F233" s="393">
        <v>30</v>
      </c>
      <c r="G233" s="398">
        <v>35</v>
      </c>
      <c r="H233" s="393">
        <v>0</v>
      </c>
      <c r="I233" s="398">
        <v>0</v>
      </c>
      <c r="J233" s="393">
        <v>0</v>
      </c>
      <c r="K233" s="398">
        <v>0</v>
      </c>
      <c r="L233" s="393">
        <v>6</v>
      </c>
      <c r="M233" s="398">
        <v>0</v>
      </c>
      <c r="N233" s="393">
        <v>43</v>
      </c>
      <c r="O233" s="398">
        <v>53</v>
      </c>
      <c r="P233" s="393">
        <v>0</v>
      </c>
      <c r="Q233" s="398">
        <v>0</v>
      </c>
      <c r="R233" s="393">
        <v>0</v>
      </c>
      <c r="S233" s="398">
        <v>0</v>
      </c>
      <c r="T233" s="393">
        <v>9</v>
      </c>
      <c r="U233" s="398">
        <v>0</v>
      </c>
      <c r="V233" s="393">
        <v>89</v>
      </c>
      <c r="W233" s="398">
        <v>88</v>
      </c>
      <c r="X233" s="393">
        <v>0</v>
      </c>
      <c r="Y233" s="398">
        <v>0</v>
      </c>
      <c r="Z233" s="393">
        <v>0</v>
      </c>
      <c r="AA233" s="398">
        <v>0</v>
      </c>
      <c r="AB233" s="393">
        <v>2</v>
      </c>
      <c r="AC233" s="398">
        <v>0</v>
      </c>
      <c r="AD233" s="393">
        <v>7</v>
      </c>
      <c r="AE233" s="398">
        <v>7</v>
      </c>
      <c r="AF233" s="393">
        <v>0</v>
      </c>
      <c r="AG233" s="398">
        <v>0</v>
      </c>
      <c r="AH233" s="393">
        <v>0</v>
      </c>
      <c r="AI233" s="398">
        <v>0</v>
      </c>
      <c r="AJ233" s="393">
        <v>0</v>
      </c>
      <c r="AK233" s="398">
        <v>1</v>
      </c>
      <c r="AL233" s="393">
        <v>41</v>
      </c>
      <c r="AM233" s="398">
        <v>41</v>
      </c>
      <c r="AN233" s="393">
        <v>0</v>
      </c>
      <c r="AO233" s="398">
        <v>0</v>
      </c>
      <c r="AP233" s="393">
        <v>0</v>
      </c>
      <c r="AQ233" s="398"/>
      <c r="AR233" s="393">
        <v>0</v>
      </c>
      <c r="AS233" s="398">
        <v>0</v>
      </c>
      <c r="AT233" s="393"/>
      <c r="AU233" s="398"/>
      <c r="AV233" s="393"/>
      <c r="AW233" s="398"/>
      <c r="AX233" s="393"/>
      <c r="AY233" s="398"/>
      <c r="AZ233" s="393"/>
      <c r="BA233" s="581"/>
      <c r="BB233" s="404">
        <v>3251712</v>
      </c>
      <c r="BC233" s="398">
        <v>3405984.9999999995</v>
      </c>
      <c r="BD233" s="393">
        <v>3742849</v>
      </c>
      <c r="BE233" s="398">
        <v>4136689.0000000009</v>
      </c>
      <c r="BF233" s="393">
        <v>5808226</v>
      </c>
      <c r="BG233" s="398">
        <v>6083625.0000000019</v>
      </c>
      <c r="BH233" s="393">
        <v>432733</v>
      </c>
      <c r="BI233" s="398">
        <v>550118.99999999988</v>
      </c>
      <c r="BJ233" s="393">
        <v>2254335</v>
      </c>
      <c r="BK233" s="398">
        <v>2408210</v>
      </c>
      <c r="BL233" s="393"/>
      <c r="BM233" s="581"/>
      <c r="BN233" s="394">
        <f t="shared" si="273"/>
        <v>342</v>
      </c>
      <c r="BO233" s="395">
        <f t="shared" si="274"/>
        <v>315</v>
      </c>
      <c r="BP233" s="396">
        <f t="shared" si="275"/>
        <v>495</v>
      </c>
      <c r="BQ233" s="395">
        <f t="shared" si="276"/>
        <v>477</v>
      </c>
      <c r="BR233" s="396">
        <f t="shared" si="277"/>
        <v>825</v>
      </c>
      <c r="BS233" s="395">
        <f t="shared" si="278"/>
        <v>792</v>
      </c>
      <c r="BT233" s="396">
        <f t="shared" si="279"/>
        <v>63</v>
      </c>
      <c r="BU233" s="395">
        <f t="shared" si="280"/>
        <v>75</v>
      </c>
      <c r="BV233" s="396">
        <f t="shared" si="281"/>
        <v>369</v>
      </c>
      <c r="BW233" s="395">
        <f t="shared" si="282"/>
        <v>369</v>
      </c>
      <c r="BX233" s="396">
        <f t="shared" si="283"/>
        <v>0</v>
      </c>
      <c r="BY233" s="395">
        <f t="shared" si="284"/>
        <v>0</v>
      </c>
      <c r="BZ233" s="394">
        <f t="shared" si="285"/>
        <v>9507.9298245614027</v>
      </c>
      <c r="CA233" s="395">
        <f t="shared" si="286"/>
        <v>10812.650793650791</v>
      </c>
      <c r="CB233" s="396">
        <f t="shared" si="287"/>
        <v>7561.3111111111111</v>
      </c>
      <c r="CC233" s="395">
        <f t="shared" si="288"/>
        <v>8672.303983228514</v>
      </c>
      <c r="CD233" s="396">
        <f t="shared" si="289"/>
        <v>7040.2739393939391</v>
      </c>
      <c r="CE233" s="395">
        <f t="shared" si="290"/>
        <v>7681.3446969696997</v>
      </c>
      <c r="CF233" s="396">
        <f t="shared" si="291"/>
        <v>6868.7777777777774</v>
      </c>
      <c r="CG233" s="395">
        <f t="shared" si="292"/>
        <v>7334.9199999999983</v>
      </c>
      <c r="CH233" s="396">
        <f t="shared" si="293"/>
        <v>6109.3089430894306</v>
      </c>
      <c r="CI233" s="395">
        <f t="shared" si="294"/>
        <v>6526.3143631436315</v>
      </c>
      <c r="CJ233" s="396">
        <f t="shared" si="295"/>
        <v>0</v>
      </c>
      <c r="CK233" s="395">
        <f t="shared" si="296"/>
        <v>0</v>
      </c>
      <c r="CL233" s="394">
        <f t="shared" si="297"/>
        <v>85571.368421052626</v>
      </c>
      <c r="CM233" s="395">
        <f t="shared" si="298"/>
        <v>97313.85714285713</v>
      </c>
      <c r="CN233" s="396">
        <f t="shared" si="299"/>
        <v>68051.8</v>
      </c>
      <c r="CO233" s="395">
        <f t="shared" si="300"/>
        <v>78050.735849056626</v>
      </c>
      <c r="CP233" s="396">
        <f t="shared" si="301"/>
        <v>63362.465454545454</v>
      </c>
      <c r="CQ233" s="395">
        <f t="shared" si="302"/>
        <v>69132.102272727294</v>
      </c>
      <c r="CR233" s="396">
        <f t="shared" si="303"/>
        <v>61819</v>
      </c>
      <c r="CS233" s="395">
        <f t="shared" si="304"/>
        <v>66014.279999999984</v>
      </c>
      <c r="CT233" s="396">
        <f t="shared" si="305"/>
        <v>54983.780487804877</v>
      </c>
      <c r="CU233" s="395">
        <f t="shared" si="306"/>
        <v>58736.829268292684</v>
      </c>
      <c r="CV233" s="396">
        <f t="shared" si="307"/>
        <v>0</v>
      </c>
      <c r="CW233" s="395">
        <f t="shared" si="308"/>
        <v>0</v>
      </c>
      <c r="CX233" s="396">
        <f t="shared" si="309"/>
        <v>66397.864403178552</v>
      </c>
      <c r="CY233" s="395">
        <f t="shared" si="310"/>
        <v>73611.65884444445</v>
      </c>
      <c r="CZ233" s="394">
        <f t="shared" si="311"/>
        <v>36</v>
      </c>
      <c r="DA233" s="395">
        <f t="shared" si="312"/>
        <v>35</v>
      </c>
      <c r="DB233" s="396">
        <f t="shared" si="313"/>
        <v>52</v>
      </c>
      <c r="DC233" s="395">
        <f t="shared" si="314"/>
        <v>53</v>
      </c>
      <c r="DD233" s="396">
        <f t="shared" si="315"/>
        <v>91</v>
      </c>
      <c r="DE233" s="395">
        <f t="shared" si="316"/>
        <v>88</v>
      </c>
      <c r="DF233" s="396">
        <f t="shared" si="317"/>
        <v>7</v>
      </c>
      <c r="DG233" s="395">
        <f t="shared" si="318"/>
        <v>8</v>
      </c>
      <c r="DH233" s="396">
        <f t="shared" si="319"/>
        <v>41</v>
      </c>
      <c r="DI233" s="395">
        <f t="shared" si="320"/>
        <v>41</v>
      </c>
      <c r="DJ233" s="396">
        <f t="shared" si="321"/>
        <v>0</v>
      </c>
      <c r="DK233" s="395">
        <f t="shared" si="322"/>
        <v>0</v>
      </c>
      <c r="DL233" s="396">
        <f t="shared" si="323"/>
        <v>227</v>
      </c>
      <c r="DM233" s="395">
        <f t="shared" si="324"/>
        <v>225</v>
      </c>
      <c r="DN233" s="394">
        <f t="shared" si="325"/>
        <v>3080569.2631578944</v>
      </c>
      <c r="DO233" s="395">
        <f t="shared" si="326"/>
        <v>3405984.9999999995</v>
      </c>
      <c r="DP233" s="396">
        <f t="shared" si="327"/>
        <v>3538693.6</v>
      </c>
      <c r="DQ233" s="395">
        <f t="shared" si="328"/>
        <v>4136689.0000000009</v>
      </c>
      <c r="DR233" s="396">
        <f t="shared" si="329"/>
        <v>5765984.3563636364</v>
      </c>
      <c r="DS233" s="395">
        <f t="shared" si="330"/>
        <v>6083625.0000000019</v>
      </c>
      <c r="DT233" s="396">
        <f t="shared" si="331"/>
        <v>432733</v>
      </c>
      <c r="DU233" s="395">
        <f t="shared" si="332"/>
        <v>528114.23999999987</v>
      </c>
      <c r="DV233" s="396">
        <f t="shared" si="333"/>
        <v>2254335</v>
      </c>
      <c r="DW233" s="395">
        <f t="shared" si="334"/>
        <v>2408210</v>
      </c>
      <c r="DX233" s="396">
        <f t="shared" si="335"/>
        <v>0</v>
      </c>
      <c r="DY233" s="395">
        <f t="shared" si="336"/>
        <v>0</v>
      </c>
      <c r="DZ233" s="396">
        <f t="shared" si="337"/>
        <v>15072315.219521532</v>
      </c>
      <c r="EA233" s="395">
        <f t="shared" si="338"/>
        <v>16562623.240000002</v>
      </c>
    </row>
    <row r="234" spans="1:131">
      <c r="A234" s="506" t="s">
        <v>35</v>
      </c>
      <c r="B234" s="497" t="s">
        <v>1068</v>
      </c>
      <c r="C234" s="632"/>
      <c r="D234" s="504">
        <v>162584</v>
      </c>
      <c r="E234" s="423">
        <v>4</v>
      </c>
      <c r="F234" s="393">
        <v>0</v>
      </c>
      <c r="G234" s="398">
        <v>0</v>
      </c>
      <c r="H234" s="393">
        <v>79</v>
      </c>
      <c r="I234" s="398">
        <v>77</v>
      </c>
      <c r="J234" s="393">
        <v>0</v>
      </c>
      <c r="K234" s="398">
        <v>0</v>
      </c>
      <c r="L234" s="393">
        <v>0</v>
      </c>
      <c r="M234" s="398">
        <v>0</v>
      </c>
      <c r="N234" s="393">
        <v>0</v>
      </c>
      <c r="O234" s="398">
        <v>0</v>
      </c>
      <c r="P234" s="393">
        <v>58</v>
      </c>
      <c r="Q234" s="398">
        <v>61</v>
      </c>
      <c r="R234" s="393">
        <v>0</v>
      </c>
      <c r="S234" s="398">
        <v>0</v>
      </c>
      <c r="T234" s="393">
        <v>0</v>
      </c>
      <c r="U234" s="398">
        <v>0</v>
      </c>
      <c r="V234" s="393">
        <v>0</v>
      </c>
      <c r="W234" s="398">
        <v>0</v>
      </c>
      <c r="X234" s="393">
        <v>72</v>
      </c>
      <c r="Y234" s="398">
        <v>70</v>
      </c>
      <c r="Z234" s="393">
        <v>0</v>
      </c>
      <c r="AA234" s="398">
        <v>0</v>
      </c>
      <c r="AB234" s="393">
        <v>0</v>
      </c>
      <c r="AC234" s="398">
        <v>0</v>
      </c>
      <c r="AD234" s="393">
        <v>0</v>
      </c>
      <c r="AE234" s="398">
        <v>0</v>
      </c>
      <c r="AF234" s="393">
        <v>5</v>
      </c>
      <c r="AG234" s="398">
        <v>6</v>
      </c>
      <c r="AH234" s="393">
        <v>0</v>
      </c>
      <c r="AI234" s="398">
        <v>0</v>
      </c>
      <c r="AJ234" s="393">
        <v>0</v>
      </c>
      <c r="AK234" s="398">
        <v>0</v>
      </c>
      <c r="AL234" s="393">
        <v>0</v>
      </c>
      <c r="AM234" s="398">
        <v>0</v>
      </c>
      <c r="AN234" s="393">
        <v>36</v>
      </c>
      <c r="AO234" s="398">
        <v>38</v>
      </c>
      <c r="AP234" s="393">
        <v>0</v>
      </c>
      <c r="AQ234" s="398"/>
      <c r="AR234" s="393">
        <v>2</v>
      </c>
      <c r="AS234" s="398">
        <v>0</v>
      </c>
      <c r="AT234" s="393"/>
      <c r="AU234" s="398"/>
      <c r="AV234" s="393"/>
      <c r="AW234" s="398"/>
      <c r="AX234" s="393"/>
      <c r="AY234" s="398"/>
      <c r="AZ234" s="393"/>
      <c r="BA234" s="581"/>
      <c r="BB234" s="404">
        <v>6566487</v>
      </c>
      <c r="BC234" s="398">
        <v>6863306</v>
      </c>
      <c r="BD234" s="393">
        <v>3876266</v>
      </c>
      <c r="BE234" s="398">
        <v>4403998.9999999991</v>
      </c>
      <c r="BF234" s="393">
        <v>4343710</v>
      </c>
      <c r="BG234" s="398">
        <v>4573399.0000000009</v>
      </c>
      <c r="BH234" s="393">
        <v>309760</v>
      </c>
      <c r="BI234" s="398">
        <v>362296</v>
      </c>
      <c r="BJ234" s="393">
        <v>1459169.0000000002</v>
      </c>
      <c r="BK234" s="398">
        <v>1615244</v>
      </c>
      <c r="BL234" s="393"/>
      <c r="BM234" s="581"/>
      <c r="BN234" s="394">
        <f t="shared" si="273"/>
        <v>790</v>
      </c>
      <c r="BO234" s="395">
        <f t="shared" si="274"/>
        <v>770</v>
      </c>
      <c r="BP234" s="396">
        <f t="shared" si="275"/>
        <v>580</v>
      </c>
      <c r="BQ234" s="395">
        <f t="shared" si="276"/>
        <v>610</v>
      </c>
      <c r="BR234" s="396">
        <f t="shared" si="277"/>
        <v>720</v>
      </c>
      <c r="BS234" s="395">
        <f t="shared" si="278"/>
        <v>700</v>
      </c>
      <c r="BT234" s="396">
        <f t="shared" si="279"/>
        <v>50</v>
      </c>
      <c r="BU234" s="395">
        <f t="shared" si="280"/>
        <v>60</v>
      </c>
      <c r="BV234" s="396">
        <f t="shared" si="281"/>
        <v>384</v>
      </c>
      <c r="BW234" s="395">
        <f t="shared" si="282"/>
        <v>380</v>
      </c>
      <c r="BX234" s="396">
        <f t="shared" si="283"/>
        <v>0</v>
      </c>
      <c r="BY234" s="395">
        <f t="shared" si="284"/>
        <v>0</v>
      </c>
      <c r="BZ234" s="394">
        <f t="shared" si="285"/>
        <v>8312.0088607594935</v>
      </c>
      <c r="CA234" s="395">
        <f t="shared" si="286"/>
        <v>8913.3844155844163</v>
      </c>
      <c r="CB234" s="396">
        <f t="shared" si="287"/>
        <v>6683.2172413793105</v>
      </c>
      <c r="CC234" s="395">
        <f t="shared" si="288"/>
        <v>7219.6704918032774</v>
      </c>
      <c r="CD234" s="396">
        <f t="shared" si="289"/>
        <v>6032.9305555555557</v>
      </c>
      <c r="CE234" s="395">
        <f t="shared" si="290"/>
        <v>6533.4271428571437</v>
      </c>
      <c r="CF234" s="396">
        <f t="shared" si="291"/>
        <v>6195.2</v>
      </c>
      <c r="CG234" s="395">
        <f t="shared" si="292"/>
        <v>6038.2666666666664</v>
      </c>
      <c r="CH234" s="396">
        <f t="shared" si="293"/>
        <v>3799.9192708333339</v>
      </c>
      <c r="CI234" s="395">
        <f t="shared" si="294"/>
        <v>4250.6421052631576</v>
      </c>
      <c r="CJ234" s="396">
        <f t="shared" si="295"/>
        <v>0</v>
      </c>
      <c r="CK234" s="395">
        <f t="shared" si="296"/>
        <v>0</v>
      </c>
      <c r="CL234" s="394">
        <f t="shared" si="297"/>
        <v>74808.079746835443</v>
      </c>
      <c r="CM234" s="395">
        <f t="shared" si="298"/>
        <v>80220.459740259743</v>
      </c>
      <c r="CN234" s="396">
        <f t="shared" si="299"/>
        <v>60148.955172413793</v>
      </c>
      <c r="CO234" s="395">
        <f t="shared" si="300"/>
        <v>64977.034426229497</v>
      </c>
      <c r="CP234" s="396">
        <f t="shared" si="301"/>
        <v>54296.375</v>
      </c>
      <c r="CQ234" s="395">
        <f t="shared" si="302"/>
        <v>58800.844285714295</v>
      </c>
      <c r="CR234" s="396">
        <f t="shared" si="303"/>
        <v>55756.799999999996</v>
      </c>
      <c r="CS234" s="395">
        <f t="shared" si="304"/>
        <v>54344.399999999994</v>
      </c>
      <c r="CT234" s="396">
        <f t="shared" si="305"/>
        <v>34199.273437500007</v>
      </c>
      <c r="CU234" s="395">
        <f t="shared" si="306"/>
        <v>38255.778947368417</v>
      </c>
      <c r="CV234" s="396">
        <f t="shared" si="307"/>
        <v>0</v>
      </c>
      <c r="CW234" s="395">
        <f t="shared" si="308"/>
        <v>0</v>
      </c>
      <c r="CX234" s="396">
        <f t="shared" si="309"/>
        <v>59072.11543898809</v>
      </c>
      <c r="CY234" s="395">
        <f t="shared" si="310"/>
        <v>63636.58571428572</v>
      </c>
      <c r="CZ234" s="394">
        <f t="shared" si="311"/>
        <v>79</v>
      </c>
      <c r="DA234" s="395">
        <f t="shared" si="312"/>
        <v>77</v>
      </c>
      <c r="DB234" s="396">
        <f t="shared" si="313"/>
        <v>58</v>
      </c>
      <c r="DC234" s="395">
        <f t="shared" si="314"/>
        <v>61</v>
      </c>
      <c r="DD234" s="396">
        <f t="shared" si="315"/>
        <v>72</v>
      </c>
      <c r="DE234" s="395">
        <f t="shared" si="316"/>
        <v>70</v>
      </c>
      <c r="DF234" s="396">
        <f t="shared" si="317"/>
        <v>5</v>
      </c>
      <c r="DG234" s="395">
        <f t="shared" si="318"/>
        <v>6</v>
      </c>
      <c r="DH234" s="396">
        <f t="shared" si="319"/>
        <v>38</v>
      </c>
      <c r="DI234" s="395">
        <f t="shared" si="320"/>
        <v>38</v>
      </c>
      <c r="DJ234" s="396">
        <f t="shared" si="321"/>
        <v>0</v>
      </c>
      <c r="DK234" s="395">
        <f t="shared" si="322"/>
        <v>0</v>
      </c>
      <c r="DL234" s="396">
        <f t="shared" si="323"/>
        <v>252</v>
      </c>
      <c r="DM234" s="395">
        <f t="shared" si="324"/>
        <v>252</v>
      </c>
      <c r="DN234" s="394">
        <f t="shared" si="325"/>
        <v>5909838.2999999998</v>
      </c>
      <c r="DO234" s="395">
        <f t="shared" si="326"/>
        <v>6176975.4000000004</v>
      </c>
      <c r="DP234" s="396">
        <f t="shared" si="327"/>
        <v>3488639.4</v>
      </c>
      <c r="DQ234" s="395">
        <f t="shared" si="328"/>
        <v>3963599.0999999992</v>
      </c>
      <c r="DR234" s="396">
        <f t="shared" si="329"/>
        <v>3909339</v>
      </c>
      <c r="DS234" s="395">
        <f t="shared" si="330"/>
        <v>4116059.1000000006</v>
      </c>
      <c r="DT234" s="396">
        <f t="shared" si="331"/>
        <v>278784</v>
      </c>
      <c r="DU234" s="395">
        <f t="shared" si="332"/>
        <v>326066.39999999997</v>
      </c>
      <c r="DV234" s="396">
        <f t="shared" si="333"/>
        <v>1299572.3906250002</v>
      </c>
      <c r="DW234" s="395">
        <f t="shared" si="334"/>
        <v>1453719.5999999999</v>
      </c>
      <c r="DX234" s="396">
        <f t="shared" si="335"/>
        <v>0</v>
      </c>
      <c r="DY234" s="395">
        <f t="shared" si="336"/>
        <v>0</v>
      </c>
      <c r="DZ234" s="396">
        <f t="shared" si="337"/>
        <v>14886173.090624999</v>
      </c>
      <c r="EA234" s="395">
        <f t="shared" si="338"/>
        <v>16036419.600000001</v>
      </c>
    </row>
    <row r="235" spans="1:131">
      <c r="A235" s="496" t="s">
        <v>35</v>
      </c>
      <c r="B235" s="497" t="s">
        <v>1069</v>
      </c>
      <c r="C235" s="632"/>
      <c r="D235" s="504">
        <v>163851</v>
      </c>
      <c r="E235" s="423">
        <v>4</v>
      </c>
      <c r="F235" s="393">
        <v>0</v>
      </c>
      <c r="G235" s="398">
        <v>0</v>
      </c>
      <c r="H235" s="393">
        <v>88</v>
      </c>
      <c r="I235" s="398">
        <v>95</v>
      </c>
      <c r="J235" s="393">
        <v>0</v>
      </c>
      <c r="K235" s="398">
        <v>0</v>
      </c>
      <c r="L235" s="393">
        <v>7</v>
      </c>
      <c r="M235" s="398">
        <v>5</v>
      </c>
      <c r="N235" s="393">
        <v>0</v>
      </c>
      <c r="O235" s="398">
        <v>0</v>
      </c>
      <c r="P235" s="393">
        <v>118</v>
      </c>
      <c r="Q235" s="398">
        <v>117</v>
      </c>
      <c r="R235" s="393">
        <v>0</v>
      </c>
      <c r="S235" s="398">
        <v>0</v>
      </c>
      <c r="T235" s="393">
        <v>2</v>
      </c>
      <c r="U235" s="398">
        <v>7</v>
      </c>
      <c r="V235" s="393">
        <v>0</v>
      </c>
      <c r="W235" s="398">
        <v>0</v>
      </c>
      <c r="X235" s="393">
        <v>87</v>
      </c>
      <c r="Y235" s="398">
        <v>90</v>
      </c>
      <c r="Z235" s="393">
        <v>0</v>
      </c>
      <c r="AA235" s="398">
        <v>0</v>
      </c>
      <c r="AB235" s="393">
        <v>1</v>
      </c>
      <c r="AC235" s="398">
        <v>2</v>
      </c>
      <c r="AD235" s="393">
        <v>0</v>
      </c>
      <c r="AE235" s="398">
        <v>0</v>
      </c>
      <c r="AF235" s="393">
        <v>8</v>
      </c>
      <c r="AG235" s="398">
        <v>9</v>
      </c>
      <c r="AH235" s="393">
        <v>0</v>
      </c>
      <c r="AI235" s="398">
        <v>0</v>
      </c>
      <c r="AJ235" s="393">
        <v>0</v>
      </c>
      <c r="AK235" s="398">
        <v>0</v>
      </c>
      <c r="AL235" s="393">
        <v>0</v>
      </c>
      <c r="AM235" s="398">
        <v>0</v>
      </c>
      <c r="AN235" s="393">
        <v>85</v>
      </c>
      <c r="AO235" s="398">
        <v>82</v>
      </c>
      <c r="AP235" s="393">
        <v>13</v>
      </c>
      <c r="AQ235" s="398"/>
      <c r="AR235" s="393">
        <v>0</v>
      </c>
      <c r="AS235" s="398">
        <v>9</v>
      </c>
      <c r="AT235" s="393"/>
      <c r="AU235" s="398"/>
      <c r="AV235" s="393"/>
      <c r="AW235" s="398"/>
      <c r="AX235" s="393"/>
      <c r="AY235" s="398"/>
      <c r="AZ235" s="393"/>
      <c r="BA235" s="581"/>
      <c r="BB235" s="404">
        <v>8277165</v>
      </c>
      <c r="BC235" s="398">
        <v>9409001</v>
      </c>
      <c r="BD235" s="393">
        <v>8415429</v>
      </c>
      <c r="BE235" s="398">
        <v>9612536.9999999963</v>
      </c>
      <c r="BF235" s="393">
        <v>5749199.9999999991</v>
      </c>
      <c r="BG235" s="398">
        <v>6387781</v>
      </c>
      <c r="BH235" s="393">
        <v>527327</v>
      </c>
      <c r="BI235" s="398">
        <v>658036</v>
      </c>
      <c r="BJ235" s="393">
        <v>4693512.0000000009</v>
      </c>
      <c r="BK235" s="398">
        <v>4512845.0000000019</v>
      </c>
      <c r="BL235" s="393"/>
      <c r="BM235" s="581"/>
      <c r="BN235" s="394">
        <f t="shared" si="273"/>
        <v>964</v>
      </c>
      <c r="BO235" s="395">
        <f t="shared" si="274"/>
        <v>1010</v>
      </c>
      <c r="BP235" s="396">
        <f t="shared" si="275"/>
        <v>1204</v>
      </c>
      <c r="BQ235" s="395">
        <f t="shared" si="276"/>
        <v>1254</v>
      </c>
      <c r="BR235" s="396">
        <f t="shared" si="277"/>
        <v>882</v>
      </c>
      <c r="BS235" s="395">
        <f t="shared" si="278"/>
        <v>924</v>
      </c>
      <c r="BT235" s="396">
        <f t="shared" si="279"/>
        <v>80</v>
      </c>
      <c r="BU235" s="395">
        <f t="shared" si="280"/>
        <v>90</v>
      </c>
      <c r="BV235" s="396">
        <f t="shared" si="281"/>
        <v>993</v>
      </c>
      <c r="BW235" s="395">
        <f t="shared" si="282"/>
        <v>928</v>
      </c>
      <c r="BX235" s="396">
        <f t="shared" si="283"/>
        <v>0</v>
      </c>
      <c r="BY235" s="395">
        <f t="shared" si="284"/>
        <v>0</v>
      </c>
      <c r="BZ235" s="394">
        <f t="shared" si="285"/>
        <v>8586.2707468879671</v>
      </c>
      <c r="CA235" s="395">
        <f t="shared" si="286"/>
        <v>9315.8425742574254</v>
      </c>
      <c r="CB235" s="396">
        <f t="shared" si="287"/>
        <v>6989.5589700996679</v>
      </c>
      <c r="CC235" s="395">
        <f t="shared" si="288"/>
        <v>7665.4999999999973</v>
      </c>
      <c r="CD235" s="396">
        <f t="shared" si="289"/>
        <v>6518.3673469387741</v>
      </c>
      <c r="CE235" s="395">
        <f t="shared" si="290"/>
        <v>6913.1829004329002</v>
      </c>
      <c r="CF235" s="396">
        <f t="shared" si="291"/>
        <v>6591.5874999999996</v>
      </c>
      <c r="CG235" s="395">
        <f t="shared" si="292"/>
        <v>7311.5111111111109</v>
      </c>
      <c r="CH235" s="396">
        <f t="shared" si="293"/>
        <v>4726.5981873111796</v>
      </c>
      <c r="CI235" s="395">
        <f t="shared" si="294"/>
        <v>4862.9795258620707</v>
      </c>
      <c r="CJ235" s="396">
        <f t="shared" si="295"/>
        <v>0</v>
      </c>
      <c r="CK235" s="395">
        <f t="shared" si="296"/>
        <v>0</v>
      </c>
      <c r="CL235" s="394">
        <f t="shared" si="297"/>
        <v>77276.436721991704</v>
      </c>
      <c r="CM235" s="395">
        <f t="shared" si="298"/>
        <v>83842.583168316836</v>
      </c>
      <c r="CN235" s="396">
        <f t="shared" si="299"/>
        <v>62906.030730897008</v>
      </c>
      <c r="CO235" s="395">
        <f t="shared" si="300"/>
        <v>68989.499999999971</v>
      </c>
      <c r="CP235" s="396">
        <f t="shared" si="301"/>
        <v>58665.306122448965</v>
      </c>
      <c r="CQ235" s="395">
        <f t="shared" si="302"/>
        <v>62218.646103896099</v>
      </c>
      <c r="CR235" s="396">
        <f t="shared" si="303"/>
        <v>59324.287499999999</v>
      </c>
      <c r="CS235" s="395">
        <f t="shared" si="304"/>
        <v>65803.600000000006</v>
      </c>
      <c r="CT235" s="396">
        <f t="shared" si="305"/>
        <v>42539.383685800618</v>
      </c>
      <c r="CU235" s="395">
        <f t="shared" si="306"/>
        <v>43766.815732758638</v>
      </c>
      <c r="CV235" s="396">
        <f t="shared" si="307"/>
        <v>0</v>
      </c>
      <c r="CW235" s="395">
        <f t="shared" si="308"/>
        <v>0</v>
      </c>
      <c r="CX235" s="396">
        <f t="shared" si="309"/>
        <v>60381.383902887093</v>
      </c>
      <c r="CY235" s="395">
        <f t="shared" si="310"/>
        <v>65476.164399209505</v>
      </c>
      <c r="CZ235" s="394">
        <f t="shared" si="311"/>
        <v>95</v>
      </c>
      <c r="DA235" s="395">
        <f t="shared" si="312"/>
        <v>100</v>
      </c>
      <c r="DB235" s="396">
        <f t="shared" si="313"/>
        <v>120</v>
      </c>
      <c r="DC235" s="395">
        <f t="shared" si="314"/>
        <v>124</v>
      </c>
      <c r="DD235" s="396">
        <f t="shared" si="315"/>
        <v>88</v>
      </c>
      <c r="DE235" s="395">
        <f t="shared" si="316"/>
        <v>92</v>
      </c>
      <c r="DF235" s="396">
        <f t="shared" si="317"/>
        <v>8</v>
      </c>
      <c r="DG235" s="395">
        <f t="shared" si="318"/>
        <v>9</v>
      </c>
      <c r="DH235" s="396">
        <f t="shared" si="319"/>
        <v>98</v>
      </c>
      <c r="DI235" s="395">
        <f t="shared" si="320"/>
        <v>91</v>
      </c>
      <c r="DJ235" s="396">
        <f t="shared" si="321"/>
        <v>0</v>
      </c>
      <c r="DK235" s="395">
        <f t="shared" si="322"/>
        <v>0</v>
      </c>
      <c r="DL235" s="396">
        <f t="shared" si="323"/>
        <v>409</v>
      </c>
      <c r="DM235" s="395">
        <f t="shared" si="324"/>
        <v>416</v>
      </c>
      <c r="DN235" s="394">
        <f t="shared" si="325"/>
        <v>7341261.4885892123</v>
      </c>
      <c r="DO235" s="395">
        <f t="shared" si="326"/>
        <v>8384258.3168316837</v>
      </c>
      <c r="DP235" s="396">
        <f t="shared" si="327"/>
        <v>7548723.6877076412</v>
      </c>
      <c r="DQ235" s="395">
        <f t="shared" si="328"/>
        <v>8554697.9999999963</v>
      </c>
      <c r="DR235" s="396">
        <f t="shared" si="329"/>
        <v>5162546.9387755087</v>
      </c>
      <c r="DS235" s="395">
        <f t="shared" si="330"/>
        <v>5724115.4415584411</v>
      </c>
      <c r="DT235" s="396">
        <f t="shared" si="331"/>
        <v>474594.3</v>
      </c>
      <c r="DU235" s="395">
        <f t="shared" si="332"/>
        <v>592232.4</v>
      </c>
      <c r="DV235" s="396">
        <f t="shared" si="333"/>
        <v>4168859.6012084605</v>
      </c>
      <c r="DW235" s="395">
        <f t="shared" si="334"/>
        <v>3982780.2316810358</v>
      </c>
      <c r="DX235" s="396">
        <f t="shared" si="335"/>
        <v>0</v>
      </c>
      <c r="DY235" s="395">
        <f t="shared" si="336"/>
        <v>0</v>
      </c>
      <c r="DZ235" s="396">
        <f t="shared" si="337"/>
        <v>24695986.016280822</v>
      </c>
      <c r="EA235" s="395">
        <f t="shared" si="338"/>
        <v>27238084.390071154</v>
      </c>
    </row>
    <row r="236" spans="1:131">
      <c r="A236" s="496" t="s">
        <v>35</v>
      </c>
      <c r="B236" s="497" t="s">
        <v>1070</v>
      </c>
      <c r="C236" s="632" t="s">
        <v>974</v>
      </c>
      <c r="D236" s="504">
        <v>161873</v>
      </c>
      <c r="E236" s="423">
        <v>4</v>
      </c>
      <c r="F236" s="393">
        <v>0</v>
      </c>
      <c r="G236" s="398">
        <v>0</v>
      </c>
      <c r="H236" s="393">
        <v>60</v>
      </c>
      <c r="I236" s="398">
        <v>60</v>
      </c>
      <c r="J236" s="393">
        <v>0</v>
      </c>
      <c r="K236" s="398">
        <v>0</v>
      </c>
      <c r="L236" s="393">
        <v>2</v>
      </c>
      <c r="M236" s="398">
        <v>2</v>
      </c>
      <c r="N236" s="393">
        <v>0</v>
      </c>
      <c r="O236" s="398">
        <v>0</v>
      </c>
      <c r="P236" s="393">
        <v>50</v>
      </c>
      <c r="Q236" s="398">
        <v>46</v>
      </c>
      <c r="R236" s="393">
        <v>0</v>
      </c>
      <c r="S236" s="398">
        <v>0</v>
      </c>
      <c r="T236" s="393">
        <v>1</v>
      </c>
      <c r="U236" s="398">
        <v>2</v>
      </c>
      <c r="V236" s="393">
        <v>0</v>
      </c>
      <c r="W236" s="398">
        <v>0</v>
      </c>
      <c r="X236" s="393">
        <v>56</v>
      </c>
      <c r="Y236" s="398">
        <v>62</v>
      </c>
      <c r="Z236" s="393">
        <v>0</v>
      </c>
      <c r="AA236" s="398">
        <v>0</v>
      </c>
      <c r="AB236" s="393">
        <v>0</v>
      </c>
      <c r="AC236" s="398">
        <v>0</v>
      </c>
      <c r="AD236" s="393">
        <v>0</v>
      </c>
      <c r="AE236" s="398">
        <v>0</v>
      </c>
      <c r="AF236" s="393">
        <v>0</v>
      </c>
      <c r="AG236" s="398">
        <v>0</v>
      </c>
      <c r="AH236" s="393">
        <v>0</v>
      </c>
      <c r="AI236" s="398">
        <v>0</v>
      </c>
      <c r="AJ236" s="393">
        <v>0</v>
      </c>
      <c r="AK236" s="398">
        <v>0</v>
      </c>
      <c r="AL236" s="393">
        <v>0</v>
      </c>
      <c r="AM236" s="398">
        <v>0</v>
      </c>
      <c r="AN236" s="393">
        <v>20</v>
      </c>
      <c r="AO236" s="398">
        <v>25</v>
      </c>
      <c r="AP236" s="393">
        <v>8</v>
      </c>
      <c r="AQ236" s="398"/>
      <c r="AR236" s="393">
        <v>0</v>
      </c>
      <c r="AS236" s="398">
        <v>10</v>
      </c>
      <c r="AT236" s="393"/>
      <c r="AU236" s="398"/>
      <c r="AV236" s="393"/>
      <c r="AW236" s="398"/>
      <c r="AX236" s="393"/>
      <c r="AY236" s="398"/>
      <c r="AZ236" s="393"/>
      <c r="BA236" s="581"/>
      <c r="BB236" s="404">
        <v>8244953</v>
      </c>
      <c r="BC236" s="398">
        <v>8986076</v>
      </c>
      <c r="BD236" s="393">
        <v>5055433</v>
      </c>
      <c r="BE236" s="398">
        <v>4985601</v>
      </c>
      <c r="BF236" s="393">
        <v>4397916</v>
      </c>
      <c r="BG236" s="398">
        <v>5381188</v>
      </c>
      <c r="BH236" s="393"/>
      <c r="BI236" s="398">
        <v>0</v>
      </c>
      <c r="BJ236" s="393">
        <v>1926964.9999999998</v>
      </c>
      <c r="BK236" s="398">
        <v>2541682.9999999995</v>
      </c>
      <c r="BL236" s="393"/>
      <c r="BM236" s="581"/>
      <c r="BN236" s="394">
        <f t="shared" si="273"/>
        <v>624</v>
      </c>
      <c r="BO236" s="395">
        <f t="shared" si="274"/>
        <v>624</v>
      </c>
      <c r="BP236" s="396">
        <f t="shared" si="275"/>
        <v>512</v>
      </c>
      <c r="BQ236" s="395">
        <f t="shared" si="276"/>
        <v>484</v>
      </c>
      <c r="BR236" s="396">
        <f t="shared" si="277"/>
        <v>560</v>
      </c>
      <c r="BS236" s="395">
        <f t="shared" si="278"/>
        <v>620</v>
      </c>
      <c r="BT236" s="396">
        <f t="shared" si="279"/>
        <v>0</v>
      </c>
      <c r="BU236" s="395">
        <f t="shared" si="280"/>
        <v>0</v>
      </c>
      <c r="BV236" s="396">
        <f t="shared" si="281"/>
        <v>288</v>
      </c>
      <c r="BW236" s="395">
        <f t="shared" si="282"/>
        <v>370</v>
      </c>
      <c r="BX236" s="396">
        <f t="shared" si="283"/>
        <v>0</v>
      </c>
      <c r="BY236" s="395">
        <f t="shared" si="284"/>
        <v>0</v>
      </c>
      <c r="BZ236" s="394">
        <f t="shared" si="285"/>
        <v>13213.065705128205</v>
      </c>
      <c r="CA236" s="395">
        <f t="shared" si="286"/>
        <v>14400.76282051282</v>
      </c>
      <c r="CB236" s="396">
        <f t="shared" si="287"/>
        <v>9873.892578125</v>
      </c>
      <c r="CC236" s="395">
        <f t="shared" si="288"/>
        <v>10300.828512396694</v>
      </c>
      <c r="CD236" s="396">
        <f t="shared" si="289"/>
        <v>7853.4214285714288</v>
      </c>
      <c r="CE236" s="395">
        <f t="shared" si="290"/>
        <v>8679.3354838709674</v>
      </c>
      <c r="CF236" s="396">
        <f t="shared" si="291"/>
        <v>0</v>
      </c>
      <c r="CG236" s="395">
        <f t="shared" si="292"/>
        <v>0</v>
      </c>
      <c r="CH236" s="396">
        <f t="shared" si="293"/>
        <v>6690.8506944444434</v>
      </c>
      <c r="CI236" s="395">
        <f t="shared" si="294"/>
        <v>6869.413513513512</v>
      </c>
      <c r="CJ236" s="396">
        <f t="shared" si="295"/>
        <v>0</v>
      </c>
      <c r="CK236" s="395">
        <f t="shared" si="296"/>
        <v>0</v>
      </c>
      <c r="CL236" s="394">
        <f t="shared" si="297"/>
        <v>118917.59134615384</v>
      </c>
      <c r="CM236" s="395">
        <f t="shared" si="298"/>
        <v>129606.86538461538</v>
      </c>
      <c r="CN236" s="396">
        <f t="shared" si="299"/>
        <v>88865.033203125</v>
      </c>
      <c r="CO236" s="395">
        <f t="shared" si="300"/>
        <v>92707.456611570247</v>
      </c>
      <c r="CP236" s="396">
        <f t="shared" si="301"/>
        <v>70680.792857142864</v>
      </c>
      <c r="CQ236" s="395">
        <f t="shared" si="302"/>
        <v>78114.019354838703</v>
      </c>
      <c r="CR236" s="396">
        <f t="shared" si="303"/>
        <v>0</v>
      </c>
      <c r="CS236" s="395">
        <f t="shared" si="304"/>
        <v>0</v>
      </c>
      <c r="CT236" s="396">
        <f t="shared" si="305"/>
        <v>60217.656249999993</v>
      </c>
      <c r="CU236" s="395">
        <f t="shared" si="306"/>
        <v>61824.721621621611</v>
      </c>
      <c r="CV236" s="396">
        <f t="shared" si="307"/>
        <v>0</v>
      </c>
      <c r="CW236" s="395">
        <f t="shared" si="308"/>
        <v>0</v>
      </c>
      <c r="CX236" s="396">
        <f t="shared" si="309"/>
        <v>89082.366151375201</v>
      </c>
      <c r="CY236" s="395">
        <f t="shared" si="310"/>
        <v>94166.753758252569</v>
      </c>
      <c r="CZ236" s="394">
        <f t="shared" si="311"/>
        <v>62</v>
      </c>
      <c r="DA236" s="395">
        <f t="shared" si="312"/>
        <v>62</v>
      </c>
      <c r="DB236" s="396">
        <f t="shared" si="313"/>
        <v>51</v>
      </c>
      <c r="DC236" s="395">
        <f t="shared" si="314"/>
        <v>48</v>
      </c>
      <c r="DD236" s="396">
        <f t="shared" si="315"/>
        <v>56</v>
      </c>
      <c r="DE236" s="395">
        <f t="shared" si="316"/>
        <v>62</v>
      </c>
      <c r="DF236" s="396">
        <f t="shared" si="317"/>
        <v>0</v>
      </c>
      <c r="DG236" s="395">
        <f t="shared" si="318"/>
        <v>0</v>
      </c>
      <c r="DH236" s="396">
        <f t="shared" si="319"/>
        <v>28</v>
      </c>
      <c r="DI236" s="395">
        <f t="shared" si="320"/>
        <v>35</v>
      </c>
      <c r="DJ236" s="396">
        <f t="shared" si="321"/>
        <v>0</v>
      </c>
      <c r="DK236" s="395">
        <f t="shared" si="322"/>
        <v>0</v>
      </c>
      <c r="DL236" s="396">
        <f t="shared" si="323"/>
        <v>197</v>
      </c>
      <c r="DM236" s="395">
        <f t="shared" si="324"/>
        <v>207</v>
      </c>
      <c r="DN236" s="394">
        <f t="shared" si="325"/>
        <v>7372890.663461538</v>
      </c>
      <c r="DO236" s="395">
        <f t="shared" si="326"/>
        <v>8035625.6538461531</v>
      </c>
      <c r="DP236" s="396">
        <f t="shared" si="327"/>
        <v>4532116.693359375</v>
      </c>
      <c r="DQ236" s="395">
        <f t="shared" si="328"/>
        <v>4449957.9173553716</v>
      </c>
      <c r="DR236" s="396">
        <f t="shared" si="329"/>
        <v>3958124.4000000004</v>
      </c>
      <c r="DS236" s="395">
        <f t="shared" si="330"/>
        <v>4843069.1999999993</v>
      </c>
      <c r="DT236" s="396">
        <f t="shared" si="331"/>
        <v>0</v>
      </c>
      <c r="DU236" s="395">
        <f t="shared" si="332"/>
        <v>0</v>
      </c>
      <c r="DV236" s="396">
        <f t="shared" si="333"/>
        <v>1686094.3749999998</v>
      </c>
      <c r="DW236" s="395">
        <f t="shared" si="334"/>
        <v>2163865.2567567565</v>
      </c>
      <c r="DX236" s="396">
        <f t="shared" si="335"/>
        <v>0</v>
      </c>
      <c r="DY236" s="395">
        <f t="shared" si="336"/>
        <v>0</v>
      </c>
      <c r="DZ236" s="396">
        <f t="shared" si="337"/>
        <v>17549226.131820913</v>
      </c>
      <c r="EA236" s="395">
        <f t="shared" si="338"/>
        <v>19492518.027958281</v>
      </c>
    </row>
    <row r="237" spans="1:131">
      <c r="A237" s="496" t="s">
        <v>35</v>
      </c>
      <c r="B237" s="497" t="s">
        <v>1071</v>
      </c>
      <c r="C237" s="632"/>
      <c r="D237" s="504">
        <v>163338</v>
      </c>
      <c r="E237" s="423">
        <v>4</v>
      </c>
      <c r="F237" s="393">
        <v>21</v>
      </c>
      <c r="G237" s="398">
        <v>21</v>
      </c>
      <c r="H237" s="393">
        <v>0</v>
      </c>
      <c r="I237" s="398">
        <v>0</v>
      </c>
      <c r="J237" s="393">
        <v>0</v>
      </c>
      <c r="K237" s="398">
        <v>0</v>
      </c>
      <c r="L237" s="393">
        <v>16</v>
      </c>
      <c r="M237" s="398">
        <v>15</v>
      </c>
      <c r="N237" s="393">
        <v>47</v>
      </c>
      <c r="O237" s="398">
        <v>47</v>
      </c>
      <c r="P237" s="393">
        <v>0</v>
      </c>
      <c r="Q237" s="398">
        <v>0</v>
      </c>
      <c r="R237" s="393">
        <v>0</v>
      </c>
      <c r="S237" s="398">
        <v>0</v>
      </c>
      <c r="T237" s="393">
        <v>17</v>
      </c>
      <c r="U237" s="398">
        <v>20</v>
      </c>
      <c r="V237" s="393">
        <v>38</v>
      </c>
      <c r="W237" s="398">
        <v>45</v>
      </c>
      <c r="X237" s="393">
        <v>0</v>
      </c>
      <c r="Y237" s="398">
        <v>0</v>
      </c>
      <c r="Z237" s="393">
        <v>0</v>
      </c>
      <c r="AA237" s="398">
        <v>0</v>
      </c>
      <c r="AB237" s="393">
        <v>24</v>
      </c>
      <c r="AC237" s="398">
        <v>23</v>
      </c>
      <c r="AD237" s="393">
        <v>1</v>
      </c>
      <c r="AE237" s="398">
        <v>0</v>
      </c>
      <c r="AF237" s="393">
        <v>0</v>
      </c>
      <c r="AG237" s="398">
        <v>0</v>
      </c>
      <c r="AH237" s="393">
        <v>0</v>
      </c>
      <c r="AI237" s="398">
        <v>0</v>
      </c>
      <c r="AJ237" s="393">
        <v>1</v>
      </c>
      <c r="AK237" s="398">
        <v>1</v>
      </c>
      <c r="AL237" s="393">
        <v>42</v>
      </c>
      <c r="AM237" s="398">
        <v>38</v>
      </c>
      <c r="AN237" s="393">
        <v>0</v>
      </c>
      <c r="AO237" s="398">
        <v>0</v>
      </c>
      <c r="AP237" s="393">
        <v>8</v>
      </c>
      <c r="AQ237" s="398"/>
      <c r="AR237" s="393">
        <v>0</v>
      </c>
      <c r="AS237" s="398">
        <v>7</v>
      </c>
      <c r="AT237" s="393"/>
      <c r="AU237" s="398"/>
      <c r="AV237" s="393"/>
      <c r="AW237" s="398"/>
      <c r="AX237" s="393"/>
      <c r="AY237" s="398"/>
      <c r="AZ237" s="393"/>
      <c r="BA237" s="581"/>
      <c r="BB237" s="404">
        <v>3404270</v>
      </c>
      <c r="BC237" s="398">
        <v>3472209</v>
      </c>
      <c r="BD237" s="393">
        <v>4887436</v>
      </c>
      <c r="BE237" s="398">
        <v>5590886</v>
      </c>
      <c r="BF237" s="393">
        <v>4481568</v>
      </c>
      <c r="BG237" s="398">
        <v>5026375.0000000009</v>
      </c>
      <c r="BH237" s="393">
        <v>135163</v>
      </c>
      <c r="BI237" s="398">
        <v>70368</v>
      </c>
      <c r="BJ237" s="393">
        <v>2659390.9999999995</v>
      </c>
      <c r="BK237" s="398">
        <v>2482799.9999999995</v>
      </c>
      <c r="BL237" s="393"/>
      <c r="BM237" s="581"/>
      <c r="BN237" s="394">
        <f t="shared" si="273"/>
        <v>381</v>
      </c>
      <c r="BO237" s="395">
        <f t="shared" si="274"/>
        <v>369</v>
      </c>
      <c r="BP237" s="396">
        <f t="shared" si="275"/>
        <v>627</v>
      </c>
      <c r="BQ237" s="395">
        <f t="shared" si="276"/>
        <v>663</v>
      </c>
      <c r="BR237" s="396">
        <f t="shared" si="277"/>
        <v>630</v>
      </c>
      <c r="BS237" s="395">
        <f t="shared" si="278"/>
        <v>681</v>
      </c>
      <c r="BT237" s="396">
        <f t="shared" si="279"/>
        <v>21</v>
      </c>
      <c r="BU237" s="395">
        <f t="shared" si="280"/>
        <v>12</v>
      </c>
      <c r="BV237" s="396">
        <f t="shared" si="281"/>
        <v>466</v>
      </c>
      <c r="BW237" s="395">
        <f t="shared" si="282"/>
        <v>426</v>
      </c>
      <c r="BX237" s="396">
        <f t="shared" si="283"/>
        <v>0</v>
      </c>
      <c r="BY237" s="395">
        <f t="shared" si="284"/>
        <v>0</v>
      </c>
      <c r="BZ237" s="394">
        <f t="shared" si="285"/>
        <v>8935.0918635170601</v>
      </c>
      <c r="CA237" s="395">
        <f t="shared" si="286"/>
        <v>9409.7804878048773</v>
      </c>
      <c r="CB237" s="396">
        <f t="shared" si="287"/>
        <v>7794.95374800638</v>
      </c>
      <c r="CC237" s="395">
        <f t="shared" si="288"/>
        <v>8432.7088989441927</v>
      </c>
      <c r="CD237" s="396">
        <f t="shared" si="289"/>
        <v>7113.6</v>
      </c>
      <c r="CE237" s="395">
        <f t="shared" si="290"/>
        <v>7380.8737151248179</v>
      </c>
      <c r="CF237" s="396">
        <f t="shared" si="291"/>
        <v>6436.333333333333</v>
      </c>
      <c r="CG237" s="395">
        <f t="shared" si="292"/>
        <v>5864</v>
      </c>
      <c r="CH237" s="396">
        <f t="shared" si="293"/>
        <v>5706.8476394849777</v>
      </c>
      <c r="CI237" s="395">
        <f t="shared" si="294"/>
        <v>5828.1690140845058</v>
      </c>
      <c r="CJ237" s="396">
        <f t="shared" si="295"/>
        <v>0</v>
      </c>
      <c r="CK237" s="395">
        <f t="shared" si="296"/>
        <v>0</v>
      </c>
      <c r="CL237" s="394">
        <f t="shared" si="297"/>
        <v>80415.826771653548</v>
      </c>
      <c r="CM237" s="395">
        <f t="shared" si="298"/>
        <v>84688.024390243896</v>
      </c>
      <c r="CN237" s="396">
        <f t="shared" si="299"/>
        <v>70154.583732057421</v>
      </c>
      <c r="CO237" s="395">
        <f t="shared" si="300"/>
        <v>75894.38009049774</v>
      </c>
      <c r="CP237" s="396">
        <f t="shared" si="301"/>
        <v>64022.400000000001</v>
      </c>
      <c r="CQ237" s="395">
        <f t="shared" si="302"/>
        <v>66427.863436123356</v>
      </c>
      <c r="CR237" s="396">
        <f t="shared" si="303"/>
        <v>57927</v>
      </c>
      <c r="CS237" s="395">
        <f t="shared" si="304"/>
        <v>52776</v>
      </c>
      <c r="CT237" s="396">
        <f t="shared" si="305"/>
        <v>51361.6287553648</v>
      </c>
      <c r="CU237" s="395">
        <f t="shared" si="306"/>
        <v>52453.521126760548</v>
      </c>
      <c r="CV237" s="396">
        <f t="shared" si="307"/>
        <v>0</v>
      </c>
      <c r="CW237" s="395">
        <f t="shared" si="308"/>
        <v>0</v>
      </c>
      <c r="CX237" s="396">
        <f t="shared" si="309"/>
        <v>65667.921800795797</v>
      </c>
      <c r="CY237" s="395">
        <f t="shared" si="310"/>
        <v>69419.223541349042</v>
      </c>
      <c r="CZ237" s="394">
        <f t="shared" si="311"/>
        <v>37</v>
      </c>
      <c r="DA237" s="395">
        <f t="shared" si="312"/>
        <v>36</v>
      </c>
      <c r="DB237" s="396">
        <f t="shared" si="313"/>
        <v>64</v>
      </c>
      <c r="DC237" s="395">
        <f t="shared" si="314"/>
        <v>67</v>
      </c>
      <c r="DD237" s="396">
        <f t="shared" si="315"/>
        <v>62</v>
      </c>
      <c r="DE237" s="395">
        <f t="shared" si="316"/>
        <v>68</v>
      </c>
      <c r="DF237" s="396">
        <f t="shared" si="317"/>
        <v>2</v>
      </c>
      <c r="DG237" s="395">
        <f t="shared" si="318"/>
        <v>1</v>
      </c>
      <c r="DH237" s="396">
        <f t="shared" si="319"/>
        <v>50</v>
      </c>
      <c r="DI237" s="395">
        <f t="shared" si="320"/>
        <v>45</v>
      </c>
      <c r="DJ237" s="396">
        <f t="shared" si="321"/>
        <v>0</v>
      </c>
      <c r="DK237" s="395">
        <f t="shared" si="322"/>
        <v>0</v>
      </c>
      <c r="DL237" s="396">
        <f t="shared" si="323"/>
        <v>215</v>
      </c>
      <c r="DM237" s="395">
        <f t="shared" si="324"/>
        <v>217</v>
      </c>
      <c r="DN237" s="394">
        <f t="shared" si="325"/>
        <v>2975385.5905511812</v>
      </c>
      <c r="DO237" s="395">
        <f t="shared" si="326"/>
        <v>3048768.8780487804</v>
      </c>
      <c r="DP237" s="396">
        <f t="shared" si="327"/>
        <v>4489893.3588516749</v>
      </c>
      <c r="DQ237" s="395">
        <f t="shared" si="328"/>
        <v>5084923.4660633486</v>
      </c>
      <c r="DR237" s="396">
        <f t="shared" si="329"/>
        <v>3969388.8000000003</v>
      </c>
      <c r="DS237" s="395">
        <f t="shared" si="330"/>
        <v>4517094.7136563882</v>
      </c>
      <c r="DT237" s="396">
        <f t="shared" si="331"/>
        <v>115854</v>
      </c>
      <c r="DU237" s="395">
        <f t="shared" si="332"/>
        <v>52776</v>
      </c>
      <c r="DV237" s="396">
        <f t="shared" si="333"/>
        <v>2568081.43776824</v>
      </c>
      <c r="DW237" s="395">
        <f t="shared" si="334"/>
        <v>2360408.4507042249</v>
      </c>
      <c r="DX237" s="396">
        <f t="shared" si="335"/>
        <v>0</v>
      </c>
      <c r="DY237" s="395">
        <f t="shared" si="336"/>
        <v>0</v>
      </c>
      <c r="DZ237" s="396">
        <f t="shared" si="337"/>
        <v>14118603.187171096</v>
      </c>
      <c r="EA237" s="395">
        <f t="shared" si="338"/>
        <v>15063971.508472743</v>
      </c>
    </row>
    <row r="238" spans="1:131">
      <c r="A238" s="496" t="s">
        <v>35</v>
      </c>
      <c r="B238" s="500" t="s">
        <v>1072</v>
      </c>
      <c r="C238" s="632"/>
      <c r="D238" s="504">
        <v>162283</v>
      </c>
      <c r="E238" s="423">
        <v>5</v>
      </c>
      <c r="F238" s="393">
        <v>0</v>
      </c>
      <c r="G238" s="398">
        <v>0</v>
      </c>
      <c r="H238" s="393">
        <v>21</v>
      </c>
      <c r="I238" s="398">
        <v>20</v>
      </c>
      <c r="J238" s="393">
        <v>0</v>
      </c>
      <c r="K238" s="398">
        <v>0</v>
      </c>
      <c r="L238" s="393">
        <v>1</v>
      </c>
      <c r="M238" s="398">
        <v>2</v>
      </c>
      <c r="N238" s="393">
        <v>0</v>
      </c>
      <c r="O238" s="398">
        <v>0</v>
      </c>
      <c r="P238" s="393">
        <v>32</v>
      </c>
      <c r="Q238" s="398">
        <v>38</v>
      </c>
      <c r="R238" s="393">
        <v>0</v>
      </c>
      <c r="S238" s="398">
        <v>0</v>
      </c>
      <c r="T238" s="393">
        <v>0</v>
      </c>
      <c r="U238" s="398">
        <v>1</v>
      </c>
      <c r="V238" s="393">
        <v>0</v>
      </c>
      <c r="W238" s="398">
        <v>0</v>
      </c>
      <c r="X238" s="393">
        <v>67</v>
      </c>
      <c r="Y238" s="398">
        <v>60</v>
      </c>
      <c r="Z238" s="393">
        <v>0</v>
      </c>
      <c r="AA238" s="398">
        <v>0</v>
      </c>
      <c r="AB238" s="393">
        <v>6</v>
      </c>
      <c r="AC238" s="398">
        <v>6</v>
      </c>
      <c r="AD238" s="393">
        <v>0</v>
      </c>
      <c r="AE238" s="398">
        <v>0</v>
      </c>
      <c r="AF238" s="393">
        <v>0</v>
      </c>
      <c r="AG238" s="398">
        <v>12</v>
      </c>
      <c r="AH238" s="393">
        <v>0</v>
      </c>
      <c r="AI238" s="398">
        <v>0</v>
      </c>
      <c r="AJ238" s="393">
        <v>0</v>
      </c>
      <c r="AK238" s="398">
        <v>1</v>
      </c>
      <c r="AL238" s="393">
        <v>0</v>
      </c>
      <c r="AM238" s="398">
        <v>0</v>
      </c>
      <c r="AN238" s="393">
        <v>0</v>
      </c>
      <c r="AO238" s="398">
        <v>0</v>
      </c>
      <c r="AP238" s="393">
        <v>0</v>
      </c>
      <c r="AQ238" s="398"/>
      <c r="AR238" s="393">
        <v>0</v>
      </c>
      <c r="AS238" s="398">
        <v>0</v>
      </c>
      <c r="AT238" s="393"/>
      <c r="AU238" s="398"/>
      <c r="AV238" s="393"/>
      <c r="AW238" s="398"/>
      <c r="AX238" s="393"/>
      <c r="AY238" s="398"/>
      <c r="AZ238" s="393"/>
      <c r="BA238" s="581"/>
      <c r="BB238" s="404">
        <v>1921802</v>
      </c>
      <c r="BC238" s="398">
        <v>2047154.0000000002</v>
      </c>
      <c r="BD238" s="393">
        <v>2167224</v>
      </c>
      <c r="BE238" s="398">
        <v>2887754.0000000005</v>
      </c>
      <c r="BF238" s="393">
        <v>4837569</v>
      </c>
      <c r="BG238" s="398">
        <v>4776471.9999999991</v>
      </c>
      <c r="BH238" s="393"/>
      <c r="BI238" s="398">
        <v>641960</v>
      </c>
      <c r="BJ238" s="393"/>
      <c r="BK238" s="398">
        <v>0</v>
      </c>
      <c r="BL238" s="393"/>
      <c r="BM238" s="581"/>
      <c r="BN238" s="394">
        <f t="shared" si="273"/>
        <v>222</v>
      </c>
      <c r="BO238" s="395">
        <f t="shared" si="274"/>
        <v>224</v>
      </c>
      <c r="BP238" s="396">
        <f t="shared" si="275"/>
        <v>320</v>
      </c>
      <c r="BQ238" s="395">
        <f t="shared" si="276"/>
        <v>392</v>
      </c>
      <c r="BR238" s="396">
        <f t="shared" si="277"/>
        <v>742</v>
      </c>
      <c r="BS238" s="395">
        <f t="shared" si="278"/>
        <v>672</v>
      </c>
      <c r="BT238" s="396">
        <f t="shared" si="279"/>
        <v>0</v>
      </c>
      <c r="BU238" s="395">
        <f t="shared" si="280"/>
        <v>132</v>
      </c>
      <c r="BV238" s="396">
        <f t="shared" si="281"/>
        <v>0</v>
      </c>
      <c r="BW238" s="395">
        <f t="shared" si="282"/>
        <v>0</v>
      </c>
      <c r="BX238" s="396">
        <f t="shared" si="283"/>
        <v>0</v>
      </c>
      <c r="BY238" s="395">
        <f t="shared" si="284"/>
        <v>0</v>
      </c>
      <c r="BZ238" s="394">
        <f t="shared" si="285"/>
        <v>8656.7657657657655</v>
      </c>
      <c r="CA238" s="395">
        <f t="shared" si="286"/>
        <v>9139.0803571428587</v>
      </c>
      <c r="CB238" s="396">
        <f t="shared" si="287"/>
        <v>6772.5749999999998</v>
      </c>
      <c r="CC238" s="395">
        <f t="shared" si="288"/>
        <v>7366.7193877551035</v>
      </c>
      <c r="CD238" s="396">
        <f t="shared" si="289"/>
        <v>6519.6347708894882</v>
      </c>
      <c r="CE238" s="395">
        <f t="shared" si="290"/>
        <v>7107.8452380952367</v>
      </c>
      <c r="CF238" s="396">
        <f t="shared" si="291"/>
        <v>0</v>
      </c>
      <c r="CG238" s="395">
        <f t="shared" si="292"/>
        <v>4863.333333333333</v>
      </c>
      <c r="CH238" s="396">
        <f t="shared" si="293"/>
        <v>0</v>
      </c>
      <c r="CI238" s="395">
        <f t="shared" si="294"/>
        <v>0</v>
      </c>
      <c r="CJ238" s="396">
        <f t="shared" si="295"/>
        <v>0</v>
      </c>
      <c r="CK238" s="395">
        <f t="shared" si="296"/>
        <v>0</v>
      </c>
      <c r="CL238" s="394">
        <f t="shared" si="297"/>
        <v>77910.891891891893</v>
      </c>
      <c r="CM238" s="395">
        <f t="shared" si="298"/>
        <v>82251.723214285725</v>
      </c>
      <c r="CN238" s="396">
        <f t="shared" si="299"/>
        <v>60953.174999999996</v>
      </c>
      <c r="CO238" s="395">
        <f t="shared" si="300"/>
        <v>66300.474489795932</v>
      </c>
      <c r="CP238" s="396">
        <f t="shared" si="301"/>
        <v>58676.712938005396</v>
      </c>
      <c r="CQ238" s="395">
        <f t="shared" si="302"/>
        <v>63970.60714285713</v>
      </c>
      <c r="CR238" s="396">
        <f t="shared" si="303"/>
        <v>0</v>
      </c>
      <c r="CS238" s="395">
        <f t="shared" si="304"/>
        <v>43770</v>
      </c>
      <c r="CT238" s="396">
        <f t="shared" si="305"/>
        <v>0</v>
      </c>
      <c r="CU238" s="395">
        <f t="shared" si="306"/>
        <v>0</v>
      </c>
      <c r="CV238" s="396">
        <f t="shared" si="307"/>
        <v>0</v>
      </c>
      <c r="CW238" s="395">
        <f t="shared" si="308"/>
        <v>0</v>
      </c>
      <c r="CX238" s="396">
        <f t="shared" si="309"/>
        <v>62582.214693669412</v>
      </c>
      <c r="CY238" s="395">
        <f t="shared" si="310"/>
        <v>65616.617766034993</v>
      </c>
      <c r="CZ238" s="394">
        <f t="shared" si="311"/>
        <v>22</v>
      </c>
      <c r="DA238" s="395">
        <f t="shared" si="312"/>
        <v>22</v>
      </c>
      <c r="DB238" s="396">
        <f t="shared" si="313"/>
        <v>32</v>
      </c>
      <c r="DC238" s="395">
        <f t="shared" si="314"/>
        <v>39</v>
      </c>
      <c r="DD238" s="396">
        <f t="shared" si="315"/>
        <v>73</v>
      </c>
      <c r="DE238" s="395">
        <f t="shared" si="316"/>
        <v>66</v>
      </c>
      <c r="DF238" s="396">
        <f t="shared" si="317"/>
        <v>0</v>
      </c>
      <c r="DG238" s="395">
        <f t="shared" si="318"/>
        <v>13</v>
      </c>
      <c r="DH238" s="396">
        <f t="shared" si="319"/>
        <v>0</v>
      </c>
      <c r="DI238" s="395">
        <f t="shared" si="320"/>
        <v>0</v>
      </c>
      <c r="DJ238" s="396">
        <f t="shared" si="321"/>
        <v>0</v>
      </c>
      <c r="DK238" s="395">
        <f t="shared" si="322"/>
        <v>0</v>
      </c>
      <c r="DL238" s="396">
        <f t="shared" si="323"/>
        <v>127</v>
      </c>
      <c r="DM238" s="395">
        <f t="shared" si="324"/>
        <v>140</v>
      </c>
      <c r="DN238" s="394">
        <f t="shared" si="325"/>
        <v>1714039.6216216218</v>
      </c>
      <c r="DO238" s="395">
        <f t="shared" si="326"/>
        <v>1809537.9107142859</v>
      </c>
      <c r="DP238" s="396">
        <f t="shared" si="327"/>
        <v>1950501.5999999999</v>
      </c>
      <c r="DQ238" s="395">
        <f t="shared" si="328"/>
        <v>2585718.5051020412</v>
      </c>
      <c r="DR238" s="396">
        <f t="shared" si="329"/>
        <v>4283400.0444743941</v>
      </c>
      <c r="DS238" s="395">
        <f t="shared" si="330"/>
        <v>4222060.0714285709</v>
      </c>
      <c r="DT238" s="396">
        <f t="shared" si="331"/>
        <v>0</v>
      </c>
      <c r="DU238" s="395">
        <f t="shared" si="332"/>
        <v>569010</v>
      </c>
      <c r="DV238" s="396">
        <f t="shared" si="333"/>
        <v>0</v>
      </c>
      <c r="DW238" s="395">
        <f t="shared" si="334"/>
        <v>0</v>
      </c>
      <c r="DX238" s="396">
        <f t="shared" si="335"/>
        <v>0</v>
      </c>
      <c r="DY238" s="395">
        <f t="shared" si="336"/>
        <v>0</v>
      </c>
      <c r="DZ238" s="396">
        <f t="shared" si="337"/>
        <v>7947941.2660960155</v>
      </c>
      <c r="EA238" s="395">
        <f t="shared" si="338"/>
        <v>9186326.4872448985</v>
      </c>
    </row>
    <row r="239" spans="1:131">
      <c r="A239" s="496" t="s">
        <v>35</v>
      </c>
      <c r="B239" s="500" t="s">
        <v>1073</v>
      </c>
      <c r="C239" s="632"/>
      <c r="D239" s="504">
        <v>163912</v>
      </c>
      <c r="E239" s="423">
        <v>6</v>
      </c>
      <c r="F239" s="393">
        <v>0</v>
      </c>
      <c r="G239" s="398">
        <v>0</v>
      </c>
      <c r="H239" s="393">
        <v>46</v>
      </c>
      <c r="I239" s="398">
        <v>45</v>
      </c>
      <c r="J239" s="393">
        <v>0</v>
      </c>
      <c r="K239" s="398">
        <v>2</v>
      </c>
      <c r="L239" s="393">
        <v>1</v>
      </c>
      <c r="M239" s="398">
        <v>1</v>
      </c>
      <c r="N239" s="393">
        <v>0</v>
      </c>
      <c r="O239" s="398">
        <v>0</v>
      </c>
      <c r="P239" s="393">
        <v>52</v>
      </c>
      <c r="Q239" s="398">
        <v>54</v>
      </c>
      <c r="R239" s="393">
        <v>3</v>
      </c>
      <c r="S239" s="398">
        <v>2</v>
      </c>
      <c r="T239" s="393">
        <v>0</v>
      </c>
      <c r="U239" s="398">
        <v>0</v>
      </c>
      <c r="V239" s="393">
        <v>0</v>
      </c>
      <c r="W239" s="398">
        <v>0</v>
      </c>
      <c r="X239" s="393">
        <v>48</v>
      </c>
      <c r="Y239" s="398">
        <v>44</v>
      </c>
      <c r="Z239" s="393">
        <v>2</v>
      </c>
      <c r="AA239" s="398">
        <v>2</v>
      </c>
      <c r="AB239" s="393">
        <v>0</v>
      </c>
      <c r="AC239" s="398">
        <v>0</v>
      </c>
      <c r="AD239" s="393">
        <v>0</v>
      </c>
      <c r="AE239" s="398">
        <v>0</v>
      </c>
      <c r="AF239" s="393">
        <v>1</v>
      </c>
      <c r="AG239" s="398">
        <v>0</v>
      </c>
      <c r="AH239" s="393">
        <v>0</v>
      </c>
      <c r="AI239" s="398">
        <v>0</v>
      </c>
      <c r="AJ239" s="393">
        <v>0</v>
      </c>
      <c r="AK239" s="398">
        <v>0</v>
      </c>
      <c r="AL239" s="393">
        <v>0</v>
      </c>
      <c r="AM239" s="398">
        <v>0</v>
      </c>
      <c r="AN239" s="393">
        <v>1</v>
      </c>
      <c r="AO239" s="398">
        <v>1</v>
      </c>
      <c r="AP239" s="393">
        <v>0</v>
      </c>
      <c r="AQ239" s="398"/>
      <c r="AR239" s="393">
        <v>0</v>
      </c>
      <c r="AS239" s="398">
        <v>0</v>
      </c>
      <c r="AT239" s="393"/>
      <c r="AU239" s="398"/>
      <c r="AV239" s="393"/>
      <c r="AW239" s="398"/>
      <c r="AX239" s="393"/>
      <c r="AY239" s="398"/>
      <c r="AZ239" s="393"/>
      <c r="BA239" s="581"/>
      <c r="BB239" s="404">
        <v>4147581</v>
      </c>
      <c r="BC239" s="398">
        <v>4266328</v>
      </c>
      <c r="BD239" s="393">
        <v>3702645</v>
      </c>
      <c r="BE239" s="398">
        <v>3847893.0000000009</v>
      </c>
      <c r="BF239" s="393">
        <v>2839012.0000000005</v>
      </c>
      <c r="BG239" s="398">
        <v>2546638</v>
      </c>
      <c r="BH239" s="393"/>
      <c r="BI239" s="398">
        <v>0</v>
      </c>
      <c r="BJ239" s="393">
        <v>40000</v>
      </c>
      <c r="BK239" s="398">
        <v>40000</v>
      </c>
      <c r="BL239" s="393"/>
      <c r="BM239" s="581"/>
      <c r="BN239" s="394">
        <f t="shared" si="273"/>
        <v>472</v>
      </c>
      <c r="BO239" s="395">
        <f t="shared" si="274"/>
        <v>484</v>
      </c>
      <c r="BP239" s="396">
        <f t="shared" si="275"/>
        <v>553</v>
      </c>
      <c r="BQ239" s="395">
        <f t="shared" si="276"/>
        <v>562</v>
      </c>
      <c r="BR239" s="396">
        <f t="shared" si="277"/>
        <v>502</v>
      </c>
      <c r="BS239" s="395">
        <f t="shared" si="278"/>
        <v>462</v>
      </c>
      <c r="BT239" s="396">
        <f t="shared" si="279"/>
        <v>10</v>
      </c>
      <c r="BU239" s="395">
        <f t="shared" si="280"/>
        <v>0</v>
      </c>
      <c r="BV239" s="396">
        <f t="shared" si="281"/>
        <v>10</v>
      </c>
      <c r="BW239" s="395">
        <f t="shared" si="282"/>
        <v>10</v>
      </c>
      <c r="BX239" s="396">
        <f t="shared" si="283"/>
        <v>0</v>
      </c>
      <c r="BY239" s="395">
        <f t="shared" si="284"/>
        <v>0</v>
      </c>
      <c r="BZ239" s="394">
        <f t="shared" si="285"/>
        <v>8787.2478813559319</v>
      </c>
      <c r="CA239" s="395">
        <f t="shared" si="286"/>
        <v>8814.7272727272721</v>
      </c>
      <c r="CB239" s="396">
        <f t="shared" si="287"/>
        <v>6695.5605786618444</v>
      </c>
      <c r="CC239" s="395">
        <f t="shared" si="288"/>
        <v>6846.7846975088987</v>
      </c>
      <c r="CD239" s="396">
        <f t="shared" si="289"/>
        <v>5655.4023904382475</v>
      </c>
      <c r="CE239" s="395">
        <f t="shared" si="290"/>
        <v>5512.2034632034629</v>
      </c>
      <c r="CF239" s="396">
        <f t="shared" si="291"/>
        <v>0</v>
      </c>
      <c r="CG239" s="395">
        <f t="shared" si="292"/>
        <v>0</v>
      </c>
      <c r="CH239" s="396">
        <f t="shared" si="293"/>
        <v>4000</v>
      </c>
      <c r="CI239" s="395">
        <f t="shared" si="294"/>
        <v>4000</v>
      </c>
      <c r="CJ239" s="396">
        <f t="shared" si="295"/>
        <v>0</v>
      </c>
      <c r="CK239" s="395">
        <f t="shared" si="296"/>
        <v>0</v>
      </c>
      <c r="CL239" s="394">
        <f t="shared" si="297"/>
        <v>79085.230932203383</v>
      </c>
      <c r="CM239" s="395">
        <f t="shared" si="298"/>
        <v>79332.545454545441</v>
      </c>
      <c r="CN239" s="396">
        <f t="shared" si="299"/>
        <v>60260.045207956602</v>
      </c>
      <c r="CO239" s="395">
        <f t="shared" si="300"/>
        <v>61621.062277580088</v>
      </c>
      <c r="CP239" s="396">
        <f t="shared" si="301"/>
        <v>50898.621513944228</v>
      </c>
      <c r="CQ239" s="395">
        <f t="shared" si="302"/>
        <v>49609.831168831166</v>
      </c>
      <c r="CR239" s="396">
        <f t="shared" si="303"/>
        <v>0</v>
      </c>
      <c r="CS239" s="395">
        <f t="shared" si="304"/>
        <v>0</v>
      </c>
      <c r="CT239" s="396">
        <f t="shared" si="305"/>
        <v>36000</v>
      </c>
      <c r="CU239" s="395">
        <f t="shared" si="306"/>
        <v>36000</v>
      </c>
      <c r="CV239" s="396">
        <f t="shared" si="307"/>
        <v>0</v>
      </c>
      <c r="CW239" s="395">
        <f t="shared" si="308"/>
        <v>0</v>
      </c>
      <c r="CX239" s="396">
        <f t="shared" si="309"/>
        <v>62417.139064599891</v>
      </c>
      <c r="CY239" s="395">
        <f t="shared" si="310"/>
        <v>63422.476179661586</v>
      </c>
      <c r="CZ239" s="394">
        <f t="shared" si="311"/>
        <v>47</v>
      </c>
      <c r="DA239" s="395">
        <f t="shared" si="312"/>
        <v>48</v>
      </c>
      <c r="DB239" s="396">
        <f t="shared" si="313"/>
        <v>55</v>
      </c>
      <c r="DC239" s="395">
        <f t="shared" si="314"/>
        <v>56</v>
      </c>
      <c r="DD239" s="396">
        <f t="shared" si="315"/>
        <v>50</v>
      </c>
      <c r="DE239" s="395">
        <f t="shared" si="316"/>
        <v>46</v>
      </c>
      <c r="DF239" s="396">
        <f t="shared" si="317"/>
        <v>1</v>
      </c>
      <c r="DG239" s="395">
        <f t="shared" si="318"/>
        <v>0</v>
      </c>
      <c r="DH239" s="396">
        <f t="shared" si="319"/>
        <v>1</v>
      </c>
      <c r="DI239" s="395">
        <f t="shared" si="320"/>
        <v>1</v>
      </c>
      <c r="DJ239" s="396">
        <f t="shared" si="321"/>
        <v>0</v>
      </c>
      <c r="DK239" s="395">
        <f t="shared" si="322"/>
        <v>0</v>
      </c>
      <c r="DL239" s="396">
        <f t="shared" si="323"/>
        <v>154</v>
      </c>
      <c r="DM239" s="395">
        <f t="shared" si="324"/>
        <v>151</v>
      </c>
      <c r="DN239" s="394">
        <f t="shared" si="325"/>
        <v>3717005.8538135588</v>
      </c>
      <c r="DO239" s="395">
        <f t="shared" si="326"/>
        <v>3807962.1818181812</v>
      </c>
      <c r="DP239" s="396">
        <f t="shared" si="327"/>
        <v>3314302.4864376131</v>
      </c>
      <c r="DQ239" s="395">
        <f t="shared" si="328"/>
        <v>3450779.4875444849</v>
      </c>
      <c r="DR239" s="396">
        <f t="shared" si="329"/>
        <v>2544931.0756972115</v>
      </c>
      <c r="DS239" s="395">
        <f t="shared" si="330"/>
        <v>2282052.2337662335</v>
      </c>
      <c r="DT239" s="396">
        <f t="shared" si="331"/>
        <v>0</v>
      </c>
      <c r="DU239" s="395">
        <f t="shared" si="332"/>
        <v>0</v>
      </c>
      <c r="DV239" s="396">
        <f t="shared" si="333"/>
        <v>36000</v>
      </c>
      <c r="DW239" s="395">
        <f t="shared" si="334"/>
        <v>36000</v>
      </c>
      <c r="DX239" s="396">
        <f t="shared" si="335"/>
        <v>0</v>
      </c>
      <c r="DY239" s="395">
        <f t="shared" si="336"/>
        <v>0</v>
      </c>
      <c r="DZ239" s="396">
        <f t="shared" si="337"/>
        <v>9612239.4159483835</v>
      </c>
      <c r="EA239" s="395">
        <f t="shared" si="338"/>
        <v>9576793.9031288996</v>
      </c>
    </row>
    <row r="240" spans="1:131">
      <c r="A240" s="506" t="s">
        <v>35</v>
      </c>
      <c r="B240" s="497" t="s">
        <v>1074</v>
      </c>
      <c r="C240" s="632"/>
      <c r="D240" s="504">
        <v>161767</v>
      </c>
      <c r="E240" s="420">
        <v>8</v>
      </c>
      <c r="F240" s="393">
        <v>0</v>
      </c>
      <c r="G240" s="398">
        <v>0</v>
      </c>
      <c r="H240" s="393">
        <v>75</v>
      </c>
      <c r="I240" s="398">
        <v>74</v>
      </c>
      <c r="J240" s="393">
        <v>0</v>
      </c>
      <c r="K240" s="398">
        <v>0</v>
      </c>
      <c r="L240" s="393">
        <v>5</v>
      </c>
      <c r="M240" s="398">
        <v>6</v>
      </c>
      <c r="N240" s="393">
        <v>0</v>
      </c>
      <c r="O240" s="398">
        <v>0</v>
      </c>
      <c r="P240" s="393">
        <v>86</v>
      </c>
      <c r="Q240" s="398">
        <v>82</v>
      </c>
      <c r="R240" s="393">
        <v>0</v>
      </c>
      <c r="S240" s="398">
        <v>0</v>
      </c>
      <c r="T240" s="393">
        <v>4</v>
      </c>
      <c r="U240" s="398">
        <v>3</v>
      </c>
      <c r="V240" s="393">
        <v>0</v>
      </c>
      <c r="W240" s="398">
        <v>0</v>
      </c>
      <c r="X240" s="393">
        <v>76</v>
      </c>
      <c r="Y240" s="398">
        <v>83</v>
      </c>
      <c r="Z240" s="393">
        <v>0</v>
      </c>
      <c r="AA240" s="398">
        <v>0</v>
      </c>
      <c r="AB240" s="393">
        <v>2</v>
      </c>
      <c r="AC240" s="398">
        <v>2</v>
      </c>
      <c r="AD240" s="393">
        <v>0</v>
      </c>
      <c r="AE240" s="398">
        <v>0</v>
      </c>
      <c r="AF240" s="393">
        <v>14</v>
      </c>
      <c r="AG240" s="398">
        <v>14</v>
      </c>
      <c r="AH240" s="393">
        <v>0</v>
      </c>
      <c r="AI240" s="398">
        <v>0</v>
      </c>
      <c r="AJ240" s="393">
        <v>0</v>
      </c>
      <c r="AK240" s="398">
        <v>0</v>
      </c>
      <c r="AL240" s="393">
        <v>0</v>
      </c>
      <c r="AM240" s="398">
        <v>0</v>
      </c>
      <c r="AN240" s="393">
        <v>0</v>
      </c>
      <c r="AO240" s="398">
        <v>0</v>
      </c>
      <c r="AP240" s="393">
        <v>0</v>
      </c>
      <c r="AQ240" s="398"/>
      <c r="AR240" s="393">
        <v>0</v>
      </c>
      <c r="AS240" s="398">
        <v>0</v>
      </c>
      <c r="AT240" s="393"/>
      <c r="AU240" s="398"/>
      <c r="AV240" s="393"/>
      <c r="AW240" s="398"/>
      <c r="AX240" s="393"/>
      <c r="AY240" s="398"/>
      <c r="AZ240" s="393"/>
      <c r="BA240" s="581"/>
      <c r="BB240" s="404">
        <v>6495915</v>
      </c>
      <c r="BC240" s="398">
        <v>6885787</v>
      </c>
      <c r="BD240" s="393">
        <v>5996687</v>
      </c>
      <c r="BE240" s="398">
        <v>6074553</v>
      </c>
      <c r="BF240" s="393">
        <v>4580849.9999999991</v>
      </c>
      <c r="BG240" s="398">
        <v>5392553.9999999991</v>
      </c>
      <c r="BH240" s="393">
        <v>772510</v>
      </c>
      <c r="BI240" s="398">
        <v>806610</v>
      </c>
      <c r="BJ240" s="393"/>
      <c r="BK240" s="398">
        <v>0</v>
      </c>
      <c r="BL240" s="393"/>
      <c r="BM240" s="581"/>
      <c r="BN240" s="394">
        <f t="shared" si="273"/>
        <v>810</v>
      </c>
      <c r="BO240" s="395">
        <f t="shared" si="274"/>
        <v>812</v>
      </c>
      <c r="BP240" s="396">
        <f t="shared" si="275"/>
        <v>908</v>
      </c>
      <c r="BQ240" s="395">
        <f t="shared" si="276"/>
        <v>856</v>
      </c>
      <c r="BR240" s="396">
        <f t="shared" si="277"/>
        <v>784</v>
      </c>
      <c r="BS240" s="395">
        <f t="shared" si="278"/>
        <v>854</v>
      </c>
      <c r="BT240" s="396">
        <f t="shared" si="279"/>
        <v>140</v>
      </c>
      <c r="BU240" s="395">
        <f t="shared" si="280"/>
        <v>140</v>
      </c>
      <c r="BV240" s="396">
        <f t="shared" si="281"/>
        <v>0</v>
      </c>
      <c r="BW240" s="395">
        <f t="shared" si="282"/>
        <v>0</v>
      </c>
      <c r="BX240" s="396">
        <f t="shared" si="283"/>
        <v>0</v>
      </c>
      <c r="BY240" s="395">
        <f t="shared" si="284"/>
        <v>0</v>
      </c>
      <c r="BZ240" s="394">
        <f t="shared" si="285"/>
        <v>8019.6481481481478</v>
      </c>
      <c r="CA240" s="395">
        <f t="shared" si="286"/>
        <v>8480.0332512315272</v>
      </c>
      <c r="CB240" s="396">
        <f t="shared" si="287"/>
        <v>6604.2808370044049</v>
      </c>
      <c r="CC240" s="395">
        <f t="shared" si="288"/>
        <v>7096.440420560748</v>
      </c>
      <c r="CD240" s="396">
        <f t="shared" si="289"/>
        <v>5842.9209183673456</v>
      </c>
      <c r="CE240" s="395">
        <f t="shared" si="290"/>
        <v>6314.4660421545659</v>
      </c>
      <c r="CF240" s="396">
        <f t="shared" si="291"/>
        <v>5517.9285714285716</v>
      </c>
      <c r="CG240" s="395">
        <f t="shared" si="292"/>
        <v>5761.5</v>
      </c>
      <c r="CH240" s="396">
        <f t="shared" si="293"/>
        <v>0</v>
      </c>
      <c r="CI240" s="395">
        <f t="shared" si="294"/>
        <v>0</v>
      </c>
      <c r="CJ240" s="396">
        <f t="shared" si="295"/>
        <v>0</v>
      </c>
      <c r="CK240" s="395">
        <f t="shared" si="296"/>
        <v>0</v>
      </c>
      <c r="CL240" s="394">
        <f t="shared" si="297"/>
        <v>72176.833333333328</v>
      </c>
      <c r="CM240" s="395">
        <f t="shared" si="298"/>
        <v>76320.299261083739</v>
      </c>
      <c r="CN240" s="396">
        <f t="shared" si="299"/>
        <v>59438.527533039647</v>
      </c>
      <c r="CO240" s="395">
        <f t="shared" si="300"/>
        <v>63867.963785046733</v>
      </c>
      <c r="CP240" s="396">
        <f t="shared" si="301"/>
        <v>52586.28826530611</v>
      </c>
      <c r="CQ240" s="395">
        <f t="shared" si="302"/>
        <v>56830.19437939109</v>
      </c>
      <c r="CR240" s="396">
        <f t="shared" si="303"/>
        <v>49661.357142857145</v>
      </c>
      <c r="CS240" s="395">
        <f t="shared" si="304"/>
        <v>51853.5</v>
      </c>
      <c r="CT240" s="396">
        <f t="shared" si="305"/>
        <v>0</v>
      </c>
      <c r="CU240" s="395">
        <f t="shared" si="306"/>
        <v>0</v>
      </c>
      <c r="CV240" s="396">
        <f t="shared" si="307"/>
        <v>0</v>
      </c>
      <c r="CW240" s="395">
        <f t="shared" si="308"/>
        <v>0</v>
      </c>
      <c r="CX240" s="396">
        <f t="shared" si="309"/>
        <v>60765.6627073821</v>
      </c>
      <c r="CY240" s="395">
        <f t="shared" si="310"/>
        <v>64738.319639636036</v>
      </c>
      <c r="CZ240" s="394">
        <f t="shared" si="311"/>
        <v>80</v>
      </c>
      <c r="DA240" s="395">
        <f t="shared" si="312"/>
        <v>80</v>
      </c>
      <c r="DB240" s="396">
        <f t="shared" si="313"/>
        <v>90</v>
      </c>
      <c r="DC240" s="395">
        <f t="shared" si="314"/>
        <v>85</v>
      </c>
      <c r="DD240" s="396">
        <f t="shared" si="315"/>
        <v>78</v>
      </c>
      <c r="DE240" s="395">
        <f t="shared" si="316"/>
        <v>85</v>
      </c>
      <c r="DF240" s="396">
        <f t="shared" si="317"/>
        <v>14</v>
      </c>
      <c r="DG240" s="395">
        <f t="shared" si="318"/>
        <v>14</v>
      </c>
      <c r="DH240" s="396">
        <f t="shared" si="319"/>
        <v>0</v>
      </c>
      <c r="DI240" s="395">
        <f t="shared" si="320"/>
        <v>0</v>
      </c>
      <c r="DJ240" s="396">
        <f t="shared" si="321"/>
        <v>0</v>
      </c>
      <c r="DK240" s="395">
        <f t="shared" si="322"/>
        <v>0</v>
      </c>
      <c r="DL240" s="396">
        <f t="shared" si="323"/>
        <v>262</v>
      </c>
      <c r="DM240" s="395">
        <f t="shared" si="324"/>
        <v>264</v>
      </c>
      <c r="DN240" s="394">
        <f t="shared" si="325"/>
        <v>5774146.666666666</v>
      </c>
      <c r="DO240" s="395">
        <f t="shared" si="326"/>
        <v>6105623.9408866987</v>
      </c>
      <c r="DP240" s="396">
        <f t="shared" si="327"/>
        <v>5349467.4779735683</v>
      </c>
      <c r="DQ240" s="395">
        <f t="shared" si="328"/>
        <v>5428776.9217289723</v>
      </c>
      <c r="DR240" s="396">
        <f t="shared" si="329"/>
        <v>4101730.4846938765</v>
      </c>
      <c r="DS240" s="395">
        <f t="shared" si="330"/>
        <v>4830566.522248243</v>
      </c>
      <c r="DT240" s="396">
        <f t="shared" si="331"/>
        <v>695259</v>
      </c>
      <c r="DU240" s="395">
        <f t="shared" si="332"/>
        <v>725949</v>
      </c>
      <c r="DV240" s="396">
        <f t="shared" si="333"/>
        <v>0</v>
      </c>
      <c r="DW240" s="395">
        <f t="shared" si="334"/>
        <v>0</v>
      </c>
      <c r="DX240" s="396">
        <f t="shared" si="335"/>
        <v>0</v>
      </c>
      <c r="DY240" s="395">
        <f t="shared" si="336"/>
        <v>0</v>
      </c>
      <c r="DZ240" s="396">
        <f t="shared" si="337"/>
        <v>15920603.629334111</v>
      </c>
      <c r="EA240" s="395">
        <f t="shared" si="338"/>
        <v>17090916.384863913</v>
      </c>
    </row>
    <row r="241" spans="1:131">
      <c r="A241" s="496" t="s">
        <v>35</v>
      </c>
      <c r="B241" s="500" t="s">
        <v>1075</v>
      </c>
      <c r="C241" s="633"/>
      <c r="D241" s="504">
        <v>162122</v>
      </c>
      <c r="E241" s="420">
        <v>8</v>
      </c>
      <c r="F241" s="393">
        <v>0</v>
      </c>
      <c r="G241" s="398">
        <v>0</v>
      </c>
      <c r="H241" s="393">
        <v>70</v>
      </c>
      <c r="I241" s="398">
        <v>70</v>
      </c>
      <c r="J241" s="393">
        <v>0</v>
      </c>
      <c r="K241" s="398">
        <v>0</v>
      </c>
      <c r="L241" s="393">
        <v>19</v>
      </c>
      <c r="M241" s="398">
        <v>17</v>
      </c>
      <c r="N241" s="393">
        <v>0</v>
      </c>
      <c r="O241" s="398">
        <v>0</v>
      </c>
      <c r="P241" s="393">
        <v>11</v>
      </c>
      <c r="Q241" s="398">
        <v>14</v>
      </c>
      <c r="R241" s="393">
        <v>0</v>
      </c>
      <c r="S241" s="398">
        <v>0</v>
      </c>
      <c r="T241" s="393">
        <v>1</v>
      </c>
      <c r="U241" s="398">
        <v>3</v>
      </c>
      <c r="V241" s="393">
        <v>0</v>
      </c>
      <c r="W241" s="398">
        <v>0</v>
      </c>
      <c r="X241" s="393">
        <v>17</v>
      </c>
      <c r="Y241" s="398">
        <v>17</v>
      </c>
      <c r="Z241" s="393">
        <v>0</v>
      </c>
      <c r="AA241" s="398">
        <v>0</v>
      </c>
      <c r="AB241" s="393">
        <v>4</v>
      </c>
      <c r="AC241" s="398">
        <v>2</v>
      </c>
      <c r="AD241" s="393">
        <v>0</v>
      </c>
      <c r="AE241" s="398">
        <v>0</v>
      </c>
      <c r="AF241" s="393">
        <v>2</v>
      </c>
      <c r="AG241" s="398">
        <v>2</v>
      </c>
      <c r="AH241" s="393">
        <v>0</v>
      </c>
      <c r="AI241" s="398">
        <v>0</v>
      </c>
      <c r="AJ241" s="393">
        <v>0</v>
      </c>
      <c r="AK241" s="398">
        <v>0</v>
      </c>
      <c r="AL241" s="393">
        <v>0</v>
      </c>
      <c r="AM241" s="398">
        <v>0</v>
      </c>
      <c r="AN241" s="393">
        <v>0</v>
      </c>
      <c r="AO241" s="398">
        <v>0</v>
      </c>
      <c r="AP241" s="393">
        <v>0</v>
      </c>
      <c r="AQ241" s="398"/>
      <c r="AR241" s="393">
        <v>0</v>
      </c>
      <c r="AS241" s="398">
        <v>0</v>
      </c>
      <c r="AT241" s="393"/>
      <c r="AU241" s="398"/>
      <c r="AV241" s="393"/>
      <c r="AW241" s="398"/>
      <c r="AX241" s="393"/>
      <c r="AY241" s="398"/>
      <c r="AZ241" s="393"/>
      <c r="BA241" s="581"/>
      <c r="BB241" s="404">
        <v>7931821</v>
      </c>
      <c r="BC241" s="398">
        <v>7792828.0000000009</v>
      </c>
      <c r="BD241" s="393">
        <v>818525</v>
      </c>
      <c r="BE241" s="398">
        <v>1213542</v>
      </c>
      <c r="BF241" s="393">
        <v>1407913.0000000002</v>
      </c>
      <c r="BG241" s="398">
        <v>1226716.0000000002</v>
      </c>
      <c r="BH241" s="393">
        <v>102722</v>
      </c>
      <c r="BI241" s="398">
        <v>104903</v>
      </c>
      <c r="BJ241" s="393"/>
      <c r="BK241" s="398">
        <v>0</v>
      </c>
      <c r="BL241" s="393"/>
      <c r="BM241" s="581"/>
      <c r="BN241" s="394">
        <f t="shared" si="273"/>
        <v>928</v>
      </c>
      <c r="BO241" s="395">
        <f t="shared" si="274"/>
        <v>904</v>
      </c>
      <c r="BP241" s="396">
        <f t="shared" si="275"/>
        <v>122</v>
      </c>
      <c r="BQ241" s="395">
        <f t="shared" si="276"/>
        <v>176</v>
      </c>
      <c r="BR241" s="396">
        <f t="shared" si="277"/>
        <v>218</v>
      </c>
      <c r="BS241" s="395">
        <f t="shared" si="278"/>
        <v>194</v>
      </c>
      <c r="BT241" s="396">
        <f t="shared" si="279"/>
        <v>20</v>
      </c>
      <c r="BU241" s="395">
        <f t="shared" si="280"/>
        <v>20</v>
      </c>
      <c r="BV241" s="396">
        <f t="shared" si="281"/>
        <v>0</v>
      </c>
      <c r="BW241" s="395">
        <f t="shared" si="282"/>
        <v>0</v>
      </c>
      <c r="BX241" s="396">
        <f t="shared" si="283"/>
        <v>0</v>
      </c>
      <c r="BY241" s="395">
        <f t="shared" si="284"/>
        <v>0</v>
      </c>
      <c r="BZ241" s="394">
        <f t="shared" si="285"/>
        <v>8547.220905172413</v>
      </c>
      <c r="CA241" s="395">
        <f t="shared" si="286"/>
        <v>8620.3849557522135</v>
      </c>
      <c r="CB241" s="396">
        <f t="shared" si="287"/>
        <v>6709.2213114754095</v>
      </c>
      <c r="CC241" s="395">
        <f t="shared" si="288"/>
        <v>6895.125</v>
      </c>
      <c r="CD241" s="396">
        <f t="shared" si="289"/>
        <v>6458.3165137614687</v>
      </c>
      <c r="CE241" s="395">
        <f t="shared" si="290"/>
        <v>6323.2783505154648</v>
      </c>
      <c r="CF241" s="396">
        <f t="shared" si="291"/>
        <v>5136.1000000000004</v>
      </c>
      <c r="CG241" s="395">
        <f t="shared" si="292"/>
        <v>5245.15</v>
      </c>
      <c r="CH241" s="396">
        <f t="shared" si="293"/>
        <v>0</v>
      </c>
      <c r="CI241" s="395">
        <f t="shared" si="294"/>
        <v>0</v>
      </c>
      <c r="CJ241" s="396">
        <f t="shared" si="295"/>
        <v>0</v>
      </c>
      <c r="CK241" s="395">
        <f t="shared" si="296"/>
        <v>0</v>
      </c>
      <c r="CL241" s="394">
        <f t="shared" si="297"/>
        <v>76924.98814655171</v>
      </c>
      <c r="CM241" s="395">
        <f t="shared" si="298"/>
        <v>77583.464601769927</v>
      </c>
      <c r="CN241" s="396">
        <f t="shared" si="299"/>
        <v>60382.991803278688</v>
      </c>
      <c r="CO241" s="395">
        <f t="shared" si="300"/>
        <v>62056.125</v>
      </c>
      <c r="CP241" s="396">
        <f t="shared" si="301"/>
        <v>58124.84862385322</v>
      </c>
      <c r="CQ241" s="395">
        <f t="shared" si="302"/>
        <v>56909.505154639184</v>
      </c>
      <c r="CR241" s="396">
        <f t="shared" si="303"/>
        <v>46224.9</v>
      </c>
      <c r="CS241" s="395">
        <f t="shared" si="304"/>
        <v>47206.35</v>
      </c>
      <c r="CT241" s="396">
        <f t="shared" si="305"/>
        <v>0</v>
      </c>
      <c r="CU241" s="395">
        <f t="shared" si="306"/>
        <v>0</v>
      </c>
      <c r="CV241" s="396">
        <f t="shared" si="307"/>
        <v>0</v>
      </c>
      <c r="CW241" s="395">
        <f t="shared" si="308"/>
        <v>0</v>
      </c>
      <c r="CX241" s="396">
        <f t="shared" si="309"/>
        <v>71645.092482123917</v>
      </c>
      <c r="CY241" s="395">
        <f t="shared" si="310"/>
        <v>71843.270746337032</v>
      </c>
      <c r="CZ241" s="394">
        <f t="shared" si="311"/>
        <v>89</v>
      </c>
      <c r="DA241" s="395">
        <f t="shared" si="312"/>
        <v>87</v>
      </c>
      <c r="DB241" s="396">
        <f t="shared" si="313"/>
        <v>12</v>
      </c>
      <c r="DC241" s="395">
        <f t="shared" si="314"/>
        <v>17</v>
      </c>
      <c r="DD241" s="396">
        <f t="shared" si="315"/>
        <v>21</v>
      </c>
      <c r="DE241" s="395">
        <f t="shared" si="316"/>
        <v>19</v>
      </c>
      <c r="DF241" s="396">
        <f t="shared" si="317"/>
        <v>2</v>
      </c>
      <c r="DG241" s="395">
        <f t="shared" si="318"/>
        <v>2</v>
      </c>
      <c r="DH241" s="396">
        <f t="shared" si="319"/>
        <v>0</v>
      </c>
      <c r="DI241" s="395">
        <f t="shared" si="320"/>
        <v>0</v>
      </c>
      <c r="DJ241" s="396">
        <f t="shared" si="321"/>
        <v>0</v>
      </c>
      <c r="DK241" s="395">
        <f t="shared" si="322"/>
        <v>0</v>
      </c>
      <c r="DL241" s="396">
        <f t="shared" si="323"/>
        <v>124</v>
      </c>
      <c r="DM241" s="395">
        <f t="shared" si="324"/>
        <v>125</v>
      </c>
      <c r="DN241" s="394">
        <f t="shared" si="325"/>
        <v>6846323.9450431019</v>
      </c>
      <c r="DO241" s="395">
        <f t="shared" si="326"/>
        <v>6749761.4203539835</v>
      </c>
      <c r="DP241" s="396">
        <f t="shared" si="327"/>
        <v>724595.90163934429</v>
      </c>
      <c r="DQ241" s="395">
        <f t="shared" si="328"/>
        <v>1054954.125</v>
      </c>
      <c r="DR241" s="396">
        <f t="shared" si="329"/>
        <v>1220621.8211009176</v>
      </c>
      <c r="DS241" s="395">
        <f t="shared" si="330"/>
        <v>1081280.5979381446</v>
      </c>
      <c r="DT241" s="396">
        <f t="shared" si="331"/>
        <v>92449.8</v>
      </c>
      <c r="DU241" s="395">
        <f t="shared" si="332"/>
        <v>94412.7</v>
      </c>
      <c r="DV241" s="396">
        <f t="shared" si="333"/>
        <v>0</v>
      </c>
      <c r="DW241" s="395">
        <f t="shared" si="334"/>
        <v>0</v>
      </c>
      <c r="DX241" s="396">
        <f t="shared" si="335"/>
        <v>0</v>
      </c>
      <c r="DY241" s="395">
        <f t="shared" si="336"/>
        <v>0</v>
      </c>
      <c r="DZ241" s="396">
        <f t="shared" si="337"/>
        <v>8883991.4677833654</v>
      </c>
      <c r="EA241" s="395">
        <f t="shared" si="338"/>
        <v>8980408.8432921283</v>
      </c>
    </row>
    <row r="242" spans="1:131">
      <c r="A242" s="496" t="s">
        <v>35</v>
      </c>
      <c r="B242" s="497" t="s">
        <v>1076</v>
      </c>
      <c r="C242" s="632"/>
      <c r="D242" s="504">
        <v>434672</v>
      </c>
      <c r="E242" s="420">
        <v>8</v>
      </c>
      <c r="F242" s="393">
        <v>0</v>
      </c>
      <c r="G242" s="398">
        <v>0</v>
      </c>
      <c r="H242" s="393">
        <v>43</v>
      </c>
      <c r="I242" s="398">
        <v>40</v>
      </c>
      <c r="J242" s="393">
        <v>0</v>
      </c>
      <c r="K242" s="398">
        <v>0</v>
      </c>
      <c r="L242" s="393">
        <v>18</v>
      </c>
      <c r="M242" s="398">
        <v>16</v>
      </c>
      <c r="N242" s="393">
        <v>0</v>
      </c>
      <c r="O242" s="398">
        <v>0</v>
      </c>
      <c r="P242" s="393">
        <v>100</v>
      </c>
      <c r="Q242" s="398">
        <v>100</v>
      </c>
      <c r="R242" s="393">
        <v>0</v>
      </c>
      <c r="S242" s="398">
        <v>0</v>
      </c>
      <c r="T242" s="393">
        <v>20</v>
      </c>
      <c r="U242" s="398">
        <v>22</v>
      </c>
      <c r="V242" s="393">
        <v>0</v>
      </c>
      <c r="W242" s="398">
        <v>0</v>
      </c>
      <c r="X242" s="393">
        <v>151</v>
      </c>
      <c r="Y242" s="398">
        <v>158</v>
      </c>
      <c r="Z242" s="393">
        <v>0</v>
      </c>
      <c r="AA242" s="398">
        <v>0</v>
      </c>
      <c r="AB242" s="393">
        <v>37</v>
      </c>
      <c r="AC242" s="398">
        <v>36</v>
      </c>
      <c r="AD242" s="393">
        <v>0</v>
      </c>
      <c r="AE242" s="398">
        <v>0</v>
      </c>
      <c r="AF242" s="393">
        <v>50</v>
      </c>
      <c r="AG242" s="398">
        <v>46</v>
      </c>
      <c r="AH242" s="393">
        <v>0</v>
      </c>
      <c r="AI242" s="398">
        <v>0</v>
      </c>
      <c r="AJ242" s="393">
        <v>24</v>
      </c>
      <c r="AK242" s="398">
        <v>17</v>
      </c>
      <c r="AL242" s="393">
        <v>0</v>
      </c>
      <c r="AM242" s="398">
        <v>0</v>
      </c>
      <c r="AN242" s="393">
        <v>0</v>
      </c>
      <c r="AO242" s="398">
        <v>0</v>
      </c>
      <c r="AP242" s="393">
        <v>0</v>
      </c>
      <c r="AQ242" s="398"/>
      <c r="AR242" s="393">
        <v>0</v>
      </c>
      <c r="AS242" s="398">
        <v>0</v>
      </c>
      <c r="AT242" s="393"/>
      <c r="AU242" s="398"/>
      <c r="AV242" s="393"/>
      <c r="AW242" s="398"/>
      <c r="AX242" s="393"/>
      <c r="AY242" s="398"/>
      <c r="AZ242" s="393"/>
      <c r="BA242" s="581"/>
      <c r="BB242" s="404">
        <v>5689713</v>
      </c>
      <c r="BC242" s="398">
        <v>5120235.0000000019</v>
      </c>
      <c r="BD242" s="393">
        <v>8708859</v>
      </c>
      <c r="BE242" s="398">
        <v>8992699.9999999944</v>
      </c>
      <c r="BF242" s="393">
        <v>11884165.999999998</v>
      </c>
      <c r="BG242" s="398">
        <v>12420322.000000004</v>
      </c>
      <c r="BH242" s="393">
        <v>4151455.0000000005</v>
      </c>
      <c r="BI242" s="398">
        <v>3543847.9999999991</v>
      </c>
      <c r="BJ242" s="393"/>
      <c r="BK242" s="398">
        <v>0</v>
      </c>
      <c r="BL242" s="393"/>
      <c r="BM242" s="581"/>
      <c r="BN242" s="394">
        <f t="shared" si="273"/>
        <v>646</v>
      </c>
      <c r="BO242" s="395">
        <f t="shared" si="274"/>
        <v>592</v>
      </c>
      <c r="BP242" s="396">
        <f t="shared" si="275"/>
        <v>1240</v>
      </c>
      <c r="BQ242" s="395">
        <f t="shared" si="276"/>
        <v>1264</v>
      </c>
      <c r="BR242" s="396">
        <f t="shared" si="277"/>
        <v>1954</v>
      </c>
      <c r="BS242" s="395">
        <f t="shared" si="278"/>
        <v>2012</v>
      </c>
      <c r="BT242" s="396">
        <f t="shared" si="279"/>
        <v>788</v>
      </c>
      <c r="BU242" s="395">
        <f t="shared" si="280"/>
        <v>664</v>
      </c>
      <c r="BV242" s="396">
        <f t="shared" si="281"/>
        <v>0</v>
      </c>
      <c r="BW242" s="395">
        <f t="shared" si="282"/>
        <v>0</v>
      </c>
      <c r="BX242" s="396">
        <f t="shared" si="283"/>
        <v>0</v>
      </c>
      <c r="BY242" s="395">
        <f t="shared" si="284"/>
        <v>0</v>
      </c>
      <c r="BZ242" s="394">
        <f t="shared" si="285"/>
        <v>8807.605263157895</v>
      </c>
      <c r="CA242" s="395">
        <f t="shared" si="286"/>
        <v>8649.045608108112</v>
      </c>
      <c r="CB242" s="396">
        <f t="shared" si="287"/>
        <v>7023.2733870967741</v>
      </c>
      <c r="CC242" s="395">
        <f t="shared" si="288"/>
        <v>7114.4778481012618</v>
      </c>
      <c r="CD242" s="396">
        <f t="shared" si="289"/>
        <v>6081.968270214943</v>
      </c>
      <c r="CE242" s="395">
        <f t="shared" si="290"/>
        <v>6173.1222664015922</v>
      </c>
      <c r="CF242" s="396">
        <f t="shared" si="291"/>
        <v>5268.343908629442</v>
      </c>
      <c r="CG242" s="395">
        <f t="shared" si="292"/>
        <v>5337.1204819277091</v>
      </c>
      <c r="CH242" s="396">
        <f t="shared" si="293"/>
        <v>0</v>
      </c>
      <c r="CI242" s="395">
        <f t="shared" si="294"/>
        <v>0</v>
      </c>
      <c r="CJ242" s="396">
        <f t="shared" si="295"/>
        <v>0</v>
      </c>
      <c r="CK242" s="395">
        <f t="shared" si="296"/>
        <v>0</v>
      </c>
      <c r="CL242" s="394">
        <f t="shared" si="297"/>
        <v>79268.447368421053</v>
      </c>
      <c r="CM242" s="395">
        <f t="shared" si="298"/>
        <v>77841.410472973002</v>
      </c>
      <c r="CN242" s="396">
        <f t="shared" si="299"/>
        <v>63209.460483870964</v>
      </c>
      <c r="CO242" s="395">
        <f t="shared" si="300"/>
        <v>64030.300632911356</v>
      </c>
      <c r="CP242" s="396">
        <f t="shared" si="301"/>
        <v>54737.714431934488</v>
      </c>
      <c r="CQ242" s="395">
        <f t="shared" si="302"/>
        <v>55558.100397614333</v>
      </c>
      <c r="CR242" s="396">
        <f t="shared" si="303"/>
        <v>47415.095177664974</v>
      </c>
      <c r="CS242" s="395">
        <f t="shared" si="304"/>
        <v>48034.084337349384</v>
      </c>
      <c r="CT242" s="396">
        <f t="shared" si="305"/>
        <v>0</v>
      </c>
      <c r="CU242" s="395">
        <f t="shared" si="306"/>
        <v>0</v>
      </c>
      <c r="CV242" s="396">
        <f t="shared" si="307"/>
        <v>0</v>
      </c>
      <c r="CW242" s="395">
        <f t="shared" si="308"/>
        <v>0</v>
      </c>
      <c r="CX242" s="396">
        <f t="shared" si="309"/>
        <v>59187.173597943773</v>
      </c>
      <c r="CY242" s="395">
        <f t="shared" si="310"/>
        <v>59713.182653084747</v>
      </c>
      <c r="CZ242" s="394">
        <f t="shared" si="311"/>
        <v>61</v>
      </c>
      <c r="DA242" s="395">
        <f t="shared" si="312"/>
        <v>56</v>
      </c>
      <c r="DB242" s="396">
        <f t="shared" si="313"/>
        <v>120</v>
      </c>
      <c r="DC242" s="395">
        <f t="shared" si="314"/>
        <v>122</v>
      </c>
      <c r="DD242" s="396">
        <f t="shared" si="315"/>
        <v>188</v>
      </c>
      <c r="DE242" s="395">
        <f t="shared" si="316"/>
        <v>194</v>
      </c>
      <c r="DF242" s="396">
        <f t="shared" si="317"/>
        <v>74</v>
      </c>
      <c r="DG242" s="395">
        <f t="shared" si="318"/>
        <v>63</v>
      </c>
      <c r="DH242" s="396">
        <f t="shared" si="319"/>
        <v>0</v>
      </c>
      <c r="DI242" s="395">
        <f t="shared" si="320"/>
        <v>0</v>
      </c>
      <c r="DJ242" s="396">
        <f t="shared" si="321"/>
        <v>0</v>
      </c>
      <c r="DK242" s="395">
        <f t="shared" si="322"/>
        <v>0</v>
      </c>
      <c r="DL242" s="396">
        <f t="shared" si="323"/>
        <v>443</v>
      </c>
      <c r="DM242" s="395">
        <f t="shared" si="324"/>
        <v>435</v>
      </c>
      <c r="DN242" s="394">
        <f t="shared" si="325"/>
        <v>4835375.2894736845</v>
      </c>
      <c r="DO242" s="395">
        <f t="shared" si="326"/>
        <v>4359118.986486488</v>
      </c>
      <c r="DP242" s="396">
        <f t="shared" si="327"/>
        <v>7585135.2580645159</v>
      </c>
      <c r="DQ242" s="395">
        <f t="shared" si="328"/>
        <v>7811696.677215185</v>
      </c>
      <c r="DR242" s="396">
        <f t="shared" si="329"/>
        <v>10290690.313203683</v>
      </c>
      <c r="DS242" s="395">
        <f t="shared" si="330"/>
        <v>10778271.47713718</v>
      </c>
      <c r="DT242" s="396">
        <f t="shared" si="331"/>
        <v>3508717.0431472082</v>
      </c>
      <c r="DU242" s="395">
        <f t="shared" si="332"/>
        <v>3026147.3132530111</v>
      </c>
      <c r="DV242" s="396">
        <f t="shared" si="333"/>
        <v>0</v>
      </c>
      <c r="DW242" s="395">
        <f t="shared" si="334"/>
        <v>0</v>
      </c>
      <c r="DX242" s="396">
        <f t="shared" si="335"/>
        <v>0</v>
      </c>
      <c r="DY242" s="395">
        <f t="shared" si="336"/>
        <v>0</v>
      </c>
      <c r="DZ242" s="396">
        <f t="shared" si="337"/>
        <v>26219917.90388909</v>
      </c>
      <c r="EA242" s="395">
        <f t="shared" si="338"/>
        <v>25975234.454091866</v>
      </c>
    </row>
    <row r="243" spans="1:131">
      <c r="A243" s="496" t="s">
        <v>35</v>
      </c>
      <c r="B243" s="500" t="s">
        <v>1077</v>
      </c>
      <c r="C243" s="633"/>
      <c r="D243" s="504">
        <v>162779</v>
      </c>
      <c r="E243" s="420">
        <v>8</v>
      </c>
      <c r="F243" s="393">
        <v>0</v>
      </c>
      <c r="G243" s="398">
        <v>0</v>
      </c>
      <c r="H243" s="393">
        <v>34</v>
      </c>
      <c r="I243" s="398">
        <v>33</v>
      </c>
      <c r="J243" s="393">
        <v>0</v>
      </c>
      <c r="K243" s="398">
        <v>0</v>
      </c>
      <c r="L243" s="393">
        <v>15</v>
      </c>
      <c r="M243" s="398">
        <v>17</v>
      </c>
      <c r="N243" s="393">
        <v>0</v>
      </c>
      <c r="O243" s="398">
        <v>0</v>
      </c>
      <c r="P243" s="393">
        <v>36</v>
      </c>
      <c r="Q243" s="398">
        <v>45</v>
      </c>
      <c r="R243" s="393">
        <v>0</v>
      </c>
      <c r="S243" s="398">
        <v>0</v>
      </c>
      <c r="T243" s="393">
        <v>14</v>
      </c>
      <c r="U243" s="398">
        <v>12</v>
      </c>
      <c r="V243" s="393">
        <v>0</v>
      </c>
      <c r="W243" s="398">
        <v>0</v>
      </c>
      <c r="X243" s="393">
        <v>51</v>
      </c>
      <c r="Y243" s="398">
        <v>50</v>
      </c>
      <c r="Z243" s="393">
        <v>0</v>
      </c>
      <c r="AA243" s="398">
        <v>0</v>
      </c>
      <c r="AB243" s="393">
        <v>7</v>
      </c>
      <c r="AC243" s="398">
        <v>8</v>
      </c>
      <c r="AD243" s="393">
        <v>0</v>
      </c>
      <c r="AE243" s="398">
        <v>0</v>
      </c>
      <c r="AF243" s="393">
        <v>22</v>
      </c>
      <c r="AG243" s="398">
        <v>21</v>
      </c>
      <c r="AH243" s="393">
        <v>0</v>
      </c>
      <c r="AI243" s="398">
        <v>0</v>
      </c>
      <c r="AJ243" s="393">
        <v>2</v>
      </c>
      <c r="AK243" s="398">
        <v>3</v>
      </c>
      <c r="AL243" s="393">
        <v>0</v>
      </c>
      <c r="AM243" s="398">
        <v>0</v>
      </c>
      <c r="AN243" s="393">
        <v>0</v>
      </c>
      <c r="AO243" s="398">
        <v>0</v>
      </c>
      <c r="AP243" s="393">
        <v>0</v>
      </c>
      <c r="AQ243" s="398"/>
      <c r="AR243" s="393">
        <v>0</v>
      </c>
      <c r="AS243" s="398">
        <v>0</v>
      </c>
      <c r="AT243" s="393"/>
      <c r="AU243" s="398"/>
      <c r="AV243" s="393"/>
      <c r="AW243" s="398"/>
      <c r="AX243" s="393"/>
      <c r="AY243" s="398"/>
      <c r="AZ243" s="393"/>
      <c r="BA243" s="581"/>
      <c r="BB243" s="404">
        <v>4445448</v>
      </c>
      <c r="BC243" s="398">
        <v>4627541</v>
      </c>
      <c r="BD243" s="393">
        <v>3569476</v>
      </c>
      <c r="BE243" s="398">
        <v>4078649</v>
      </c>
      <c r="BF243" s="393">
        <v>3654716.0000000005</v>
      </c>
      <c r="BG243" s="398">
        <v>3730558.9999999995</v>
      </c>
      <c r="BH243" s="393">
        <v>1323350</v>
      </c>
      <c r="BI243" s="398">
        <v>1369119</v>
      </c>
      <c r="BJ243" s="393"/>
      <c r="BK243" s="398">
        <v>0</v>
      </c>
      <c r="BL243" s="393"/>
      <c r="BM243" s="581"/>
      <c r="BN243" s="394">
        <f t="shared" si="273"/>
        <v>520</v>
      </c>
      <c r="BO243" s="395">
        <f t="shared" si="274"/>
        <v>534</v>
      </c>
      <c r="BP243" s="396">
        <f t="shared" si="275"/>
        <v>528</v>
      </c>
      <c r="BQ243" s="395">
        <f t="shared" si="276"/>
        <v>594</v>
      </c>
      <c r="BR243" s="396">
        <f t="shared" si="277"/>
        <v>594</v>
      </c>
      <c r="BS243" s="395">
        <f t="shared" si="278"/>
        <v>596</v>
      </c>
      <c r="BT243" s="396">
        <f t="shared" si="279"/>
        <v>244</v>
      </c>
      <c r="BU243" s="395">
        <f t="shared" si="280"/>
        <v>246</v>
      </c>
      <c r="BV243" s="396">
        <f t="shared" si="281"/>
        <v>0</v>
      </c>
      <c r="BW243" s="395">
        <f t="shared" si="282"/>
        <v>0</v>
      </c>
      <c r="BX243" s="396">
        <f t="shared" si="283"/>
        <v>0</v>
      </c>
      <c r="BY243" s="395">
        <f t="shared" si="284"/>
        <v>0</v>
      </c>
      <c r="BZ243" s="394">
        <f t="shared" si="285"/>
        <v>8548.9384615384624</v>
      </c>
      <c r="CA243" s="395">
        <f t="shared" si="286"/>
        <v>8665.8071161048683</v>
      </c>
      <c r="CB243" s="396">
        <f t="shared" si="287"/>
        <v>6760.371212121212</v>
      </c>
      <c r="CC243" s="395">
        <f t="shared" si="288"/>
        <v>6866.4124579124582</v>
      </c>
      <c r="CD243" s="396">
        <f t="shared" si="289"/>
        <v>6152.7205387205395</v>
      </c>
      <c r="CE243" s="395">
        <f t="shared" si="290"/>
        <v>6259.3271812080529</v>
      </c>
      <c r="CF243" s="396">
        <f t="shared" si="291"/>
        <v>5423.5655737704919</v>
      </c>
      <c r="CG243" s="395">
        <f t="shared" si="292"/>
        <v>5565.5243902439024</v>
      </c>
      <c r="CH243" s="396">
        <f t="shared" si="293"/>
        <v>0</v>
      </c>
      <c r="CI243" s="395">
        <f t="shared" si="294"/>
        <v>0</v>
      </c>
      <c r="CJ243" s="396">
        <f t="shared" si="295"/>
        <v>0</v>
      </c>
      <c r="CK243" s="395">
        <f t="shared" si="296"/>
        <v>0</v>
      </c>
      <c r="CL243" s="394">
        <f t="shared" si="297"/>
        <v>76940.446153846162</v>
      </c>
      <c r="CM243" s="395">
        <f t="shared" si="298"/>
        <v>77992.264044943819</v>
      </c>
      <c r="CN243" s="396">
        <f t="shared" si="299"/>
        <v>60843.340909090912</v>
      </c>
      <c r="CO243" s="395">
        <f t="shared" si="300"/>
        <v>61797.712121212127</v>
      </c>
      <c r="CP243" s="396">
        <f t="shared" si="301"/>
        <v>55374.484848484855</v>
      </c>
      <c r="CQ243" s="395">
        <f t="shared" si="302"/>
        <v>56333.944630872473</v>
      </c>
      <c r="CR243" s="396">
        <f t="shared" si="303"/>
        <v>48812.09016393443</v>
      </c>
      <c r="CS243" s="395">
        <f t="shared" si="304"/>
        <v>50089.719512195123</v>
      </c>
      <c r="CT243" s="396">
        <f t="shared" si="305"/>
        <v>0</v>
      </c>
      <c r="CU243" s="395">
        <f t="shared" si="306"/>
        <v>0</v>
      </c>
      <c r="CV243" s="396">
        <f t="shared" si="307"/>
        <v>0</v>
      </c>
      <c r="CW243" s="395">
        <f t="shared" si="308"/>
        <v>0</v>
      </c>
      <c r="CX243" s="396">
        <f t="shared" si="309"/>
        <v>61853.365702428477</v>
      </c>
      <c r="CY243" s="395">
        <f t="shared" si="310"/>
        <v>62918.544180103534</v>
      </c>
      <c r="CZ243" s="394">
        <f t="shared" si="311"/>
        <v>49</v>
      </c>
      <c r="DA243" s="395">
        <f t="shared" si="312"/>
        <v>50</v>
      </c>
      <c r="DB243" s="396">
        <f t="shared" si="313"/>
        <v>50</v>
      </c>
      <c r="DC243" s="395">
        <f t="shared" si="314"/>
        <v>57</v>
      </c>
      <c r="DD243" s="396">
        <f t="shared" si="315"/>
        <v>58</v>
      </c>
      <c r="DE243" s="395">
        <f t="shared" si="316"/>
        <v>58</v>
      </c>
      <c r="DF243" s="396">
        <f t="shared" si="317"/>
        <v>24</v>
      </c>
      <c r="DG243" s="395">
        <f t="shared" si="318"/>
        <v>24</v>
      </c>
      <c r="DH243" s="396">
        <f t="shared" si="319"/>
        <v>0</v>
      </c>
      <c r="DI243" s="395">
        <f t="shared" si="320"/>
        <v>0</v>
      </c>
      <c r="DJ243" s="396">
        <f t="shared" si="321"/>
        <v>0</v>
      </c>
      <c r="DK243" s="395">
        <f t="shared" si="322"/>
        <v>0</v>
      </c>
      <c r="DL243" s="396">
        <f t="shared" si="323"/>
        <v>181</v>
      </c>
      <c r="DM243" s="395">
        <f t="shared" si="324"/>
        <v>189</v>
      </c>
      <c r="DN243" s="394">
        <f t="shared" si="325"/>
        <v>3770081.8615384619</v>
      </c>
      <c r="DO243" s="395">
        <f t="shared" si="326"/>
        <v>3899613.2022471908</v>
      </c>
      <c r="DP243" s="396">
        <f t="shared" si="327"/>
        <v>3042167.0454545454</v>
      </c>
      <c r="DQ243" s="395">
        <f t="shared" si="328"/>
        <v>3522469.5909090913</v>
      </c>
      <c r="DR243" s="396">
        <f t="shared" si="329"/>
        <v>3211720.1212121216</v>
      </c>
      <c r="DS243" s="395">
        <f t="shared" si="330"/>
        <v>3267368.7885906035</v>
      </c>
      <c r="DT243" s="396">
        <f t="shared" si="331"/>
        <v>1171490.1639344264</v>
      </c>
      <c r="DU243" s="395">
        <f t="shared" si="332"/>
        <v>1202153.2682926829</v>
      </c>
      <c r="DV243" s="396">
        <f t="shared" si="333"/>
        <v>0</v>
      </c>
      <c r="DW243" s="395">
        <f t="shared" si="334"/>
        <v>0</v>
      </c>
      <c r="DX243" s="396">
        <f t="shared" si="335"/>
        <v>0</v>
      </c>
      <c r="DY243" s="395">
        <f t="shared" si="336"/>
        <v>0</v>
      </c>
      <c r="DZ243" s="396">
        <f t="shared" si="337"/>
        <v>11195459.192139555</v>
      </c>
      <c r="EA243" s="395">
        <f t="shared" si="338"/>
        <v>11891604.850039568</v>
      </c>
    </row>
    <row r="244" spans="1:131">
      <c r="A244" s="496" t="s">
        <v>35</v>
      </c>
      <c r="B244" s="497" t="s">
        <v>1078</v>
      </c>
      <c r="C244" s="632"/>
      <c r="D244" s="504">
        <v>163426</v>
      </c>
      <c r="E244" s="420">
        <v>8</v>
      </c>
      <c r="F244" s="393">
        <v>0</v>
      </c>
      <c r="G244" s="398">
        <v>0</v>
      </c>
      <c r="H244" s="393">
        <v>305</v>
      </c>
      <c r="I244" s="398">
        <v>284</v>
      </c>
      <c r="J244" s="393">
        <v>0</v>
      </c>
      <c r="K244" s="398">
        <v>0</v>
      </c>
      <c r="L244" s="393">
        <v>0</v>
      </c>
      <c r="M244" s="398">
        <v>0</v>
      </c>
      <c r="N244" s="393">
        <v>0</v>
      </c>
      <c r="O244" s="398">
        <v>0</v>
      </c>
      <c r="P244" s="393">
        <v>134</v>
      </c>
      <c r="Q244" s="398">
        <v>129</v>
      </c>
      <c r="R244" s="393">
        <v>0</v>
      </c>
      <c r="S244" s="398">
        <v>0</v>
      </c>
      <c r="T244" s="393">
        <v>0</v>
      </c>
      <c r="U244" s="398">
        <v>0</v>
      </c>
      <c r="V244" s="393">
        <v>0</v>
      </c>
      <c r="W244" s="398">
        <v>0</v>
      </c>
      <c r="X244" s="393">
        <v>82</v>
      </c>
      <c r="Y244" s="398">
        <v>76</v>
      </c>
      <c r="Z244" s="393">
        <v>0</v>
      </c>
      <c r="AA244" s="398">
        <v>0</v>
      </c>
      <c r="AB244" s="393">
        <v>0</v>
      </c>
      <c r="AC244" s="398">
        <v>0</v>
      </c>
      <c r="AD244" s="393">
        <v>0</v>
      </c>
      <c r="AE244" s="398">
        <v>0</v>
      </c>
      <c r="AF244" s="393">
        <v>6</v>
      </c>
      <c r="AG244" s="398">
        <v>5</v>
      </c>
      <c r="AH244" s="393">
        <v>0</v>
      </c>
      <c r="AI244" s="398">
        <v>0</v>
      </c>
      <c r="AJ244" s="393">
        <v>0</v>
      </c>
      <c r="AK244" s="398">
        <v>0</v>
      </c>
      <c r="AL244" s="393">
        <v>0</v>
      </c>
      <c r="AM244" s="398">
        <v>0</v>
      </c>
      <c r="AN244" s="393">
        <v>0</v>
      </c>
      <c r="AO244" s="398">
        <v>0</v>
      </c>
      <c r="AP244" s="393">
        <v>0</v>
      </c>
      <c r="AQ244" s="398"/>
      <c r="AR244" s="393">
        <v>0</v>
      </c>
      <c r="AS244" s="398">
        <v>0</v>
      </c>
      <c r="AT244" s="393"/>
      <c r="AU244" s="398"/>
      <c r="AV244" s="393"/>
      <c r="AW244" s="398"/>
      <c r="AX244" s="393"/>
      <c r="AY244" s="398"/>
      <c r="AZ244" s="393"/>
      <c r="BA244" s="581"/>
      <c r="BB244" s="404">
        <v>26735334</v>
      </c>
      <c r="BC244" s="398">
        <v>25664990.999999993</v>
      </c>
      <c r="BD244" s="393">
        <v>9453758</v>
      </c>
      <c r="BE244" s="398">
        <v>9474559.9999999963</v>
      </c>
      <c r="BF244" s="393">
        <v>5274813</v>
      </c>
      <c r="BG244" s="398">
        <v>5165729.0000000009</v>
      </c>
      <c r="BH244" s="393">
        <v>364069</v>
      </c>
      <c r="BI244" s="398">
        <v>326879</v>
      </c>
      <c r="BJ244" s="393"/>
      <c r="BK244" s="398">
        <v>0</v>
      </c>
      <c r="BL244" s="393"/>
      <c r="BM244" s="581"/>
      <c r="BN244" s="394">
        <f t="shared" si="273"/>
        <v>3050</v>
      </c>
      <c r="BO244" s="395">
        <f t="shared" si="274"/>
        <v>2840</v>
      </c>
      <c r="BP244" s="396">
        <f t="shared" si="275"/>
        <v>1340</v>
      </c>
      <c r="BQ244" s="395">
        <f t="shared" si="276"/>
        <v>1290</v>
      </c>
      <c r="BR244" s="396">
        <f t="shared" si="277"/>
        <v>820</v>
      </c>
      <c r="BS244" s="395">
        <f t="shared" si="278"/>
        <v>760</v>
      </c>
      <c r="BT244" s="396">
        <f t="shared" si="279"/>
        <v>60</v>
      </c>
      <c r="BU244" s="395">
        <f t="shared" si="280"/>
        <v>50</v>
      </c>
      <c r="BV244" s="396">
        <f t="shared" si="281"/>
        <v>0</v>
      </c>
      <c r="BW244" s="395">
        <f t="shared" si="282"/>
        <v>0</v>
      </c>
      <c r="BX244" s="396">
        <f t="shared" si="283"/>
        <v>0</v>
      </c>
      <c r="BY244" s="395">
        <f t="shared" si="284"/>
        <v>0</v>
      </c>
      <c r="BZ244" s="394">
        <f t="shared" si="285"/>
        <v>8765.6832786885243</v>
      </c>
      <c r="CA244" s="395">
        <f t="shared" si="286"/>
        <v>9036.9686619718286</v>
      </c>
      <c r="CB244" s="396">
        <f t="shared" si="287"/>
        <v>7055.0432835820893</v>
      </c>
      <c r="CC244" s="395">
        <f t="shared" si="288"/>
        <v>7344.6201550387568</v>
      </c>
      <c r="CD244" s="396">
        <f t="shared" si="289"/>
        <v>6432.6987804878045</v>
      </c>
      <c r="CE244" s="395">
        <f t="shared" si="290"/>
        <v>6797.0118421052648</v>
      </c>
      <c r="CF244" s="396">
        <f t="shared" si="291"/>
        <v>6067.8166666666666</v>
      </c>
      <c r="CG244" s="395">
        <f t="shared" si="292"/>
        <v>6537.58</v>
      </c>
      <c r="CH244" s="396">
        <f t="shared" si="293"/>
        <v>0</v>
      </c>
      <c r="CI244" s="395">
        <f t="shared" si="294"/>
        <v>0</v>
      </c>
      <c r="CJ244" s="396">
        <f t="shared" si="295"/>
        <v>0</v>
      </c>
      <c r="CK244" s="395">
        <f t="shared" si="296"/>
        <v>0</v>
      </c>
      <c r="CL244" s="394">
        <f t="shared" si="297"/>
        <v>78891.149508196715</v>
      </c>
      <c r="CM244" s="395">
        <f t="shared" si="298"/>
        <v>81332.717957746456</v>
      </c>
      <c r="CN244" s="396">
        <f t="shared" si="299"/>
        <v>63495.389552238805</v>
      </c>
      <c r="CO244" s="395">
        <f t="shared" si="300"/>
        <v>66101.58139534881</v>
      </c>
      <c r="CP244" s="396">
        <f t="shared" si="301"/>
        <v>57894.289024390237</v>
      </c>
      <c r="CQ244" s="395">
        <f t="shared" si="302"/>
        <v>61173.10657894738</v>
      </c>
      <c r="CR244" s="396">
        <f t="shared" si="303"/>
        <v>54610.35</v>
      </c>
      <c r="CS244" s="395">
        <f t="shared" si="304"/>
        <v>58838.22</v>
      </c>
      <c r="CT244" s="396">
        <f t="shared" si="305"/>
        <v>0</v>
      </c>
      <c r="CU244" s="395">
        <f t="shared" si="306"/>
        <v>0</v>
      </c>
      <c r="CV244" s="396">
        <f t="shared" si="307"/>
        <v>0</v>
      </c>
      <c r="CW244" s="395">
        <f t="shared" si="308"/>
        <v>0</v>
      </c>
      <c r="CX244" s="396">
        <f t="shared" si="309"/>
        <v>71432.972675521829</v>
      </c>
      <c r="CY244" s="395">
        <f t="shared" si="310"/>
        <v>74026.200607287436</v>
      </c>
      <c r="CZ244" s="394">
        <f t="shared" si="311"/>
        <v>305</v>
      </c>
      <c r="DA244" s="395">
        <f t="shared" si="312"/>
        <v>284</v>
      </c>
      <c r="DB244" s="396">
        <f t="shared" si="313"/>
        <v>134</v>
      </c>
      <c r="DC244" s="395">
        <f t="shared" si="314"/>
        <v>129</v>
      </c>
      <c r="DD244" s="396">
        <f t="shared" si="315"/>
        <v>82</v>
      </c>
      <c r="DE244" s="395">
        <f t="shared" si="316"/>
        <v>76</v>
      </c>
      <c r="DF244" s="396">
        <f t="shared" si="317"/>
        <v>6</v>
      </c>
      <c r="DG244" s="395">
        <f t="shared" si="318"/>
        <v>5</v>
      </c>
      <c r="DH244" s="396">
        <f t="shared" si="319"/>
        <v>0</v>
      </c>
      <c r="DI244" s="395">
        <f t="shared" si="320"/>
        <v>0</v>
      </c>
      <c r="DJ244" s="396">
        <f t="shared" si="321"/>
        <v>0</v>
      </c>
      <c r="DK244" s="395">
        <f t="shared" si="322"/>
        <v>0</v>
      </c>
      <c r="DL244" s="396">
        <f t="shared" si="323"/>
        <v>527</v>
      </c>
      <c r="DM244" s="395">
        <f t="shared" si="324"/>
        <v>494</v>
      </c>
      <c r="DN244" s="394">
        <f t="shared" si="325"/>
        <v>24061800.599999998</v>
      </c>
      <c r="DO244" s="395">
        <f t="shared" si="326"/>
        <v>23098491.899999995</v>
      </c>
      <c r="DP244" s="396">
        <f t="shared" si="327"/>
        <v>8508382.1999999993</v>
      </c>
      <c r="DQ244" s="395">
        <f t="shared" si="328"/>
        <v>8527103.9999999963</v>
      </c>
      <c r="DR244" s="396">
        <f t="shared" si="329"/>
        <v>4747331.6999999993</v>
      </c>
      <c r="DS244" s="395">
        <f t="shared" si="330"/>
        <v>4649156.1000000006</v>
      </c>
      <c r="DT244" s="396">
        <f t="shared" si="331"/>
        <v>327662.09999999998</v>
      </c>
      <c r="DU244" s="395">
        <f t="shared" si="332"/>
        <v>294191.09999999998</v>
      </c>
      <c r="DV244" s="396">
        <f t="shared" si="333"/>
        <v>0</v>
      </c>
      <c r="DW244" s="395">
        <f t="shared" si="334"/>
        <v>0</v>
      </c>
      <c r="DX244" s="396">
        <f t="shared" si="335"/>
        <v>0</v>
      </c>
      <c r="DY244" s="395">
        <f t="shared" si="336"/>
        <v>0</v>
      </c>
      <c r="DZ244" s="396">
        <f t="shared" si="337"/>
        <v>37645176.600000001</v>
      </c>
      <c r="EA244" s="395">
        <f t="shared" si="338"/>
        <v>36568943.099999994</v>
      </c>
    </row>
    <row r="245" spans="1:131">
      <c r="A245" s="496" t="s">
        <v>35</v>
      </c>
      <c r="B245" s="497" t="s">
        <v>1079</v>
      </c>
      <c r="C245" s="632"/>
      <c r="D245" s="504">
        <v>163657</v>
      </c>
      <c r="E245" s="420">
        <v>8</v>
      </c>
      <c r="F245" s="393">
        <v>0</v>
      </c>
      <c r="G245" s="398">
        <v>0</v>
      </c>
      <c r="H245" s="393">
        <v>90</v>
      </c>
      <c r="I245" s="398">
        <v>86</v>
      </c>
      <c r="J245" s="393">
        <v>0</v>
      </c>
      <c r="K245" s="398">
        <v>0</v>
      </c>
      <c r="L245" s="393">
        <v>3</v>
      </c>
      <c r="M245" s="398">
        <v>3</v>
      </c>
      <c r="N245" s="393">
        <v>0</v>
      </c>
      <c r="O245" s="398">
        <v>0</v>
      </c>
      <c r="P245" s="393">
        <v>99</v>
      </c>
      <c r="Q245" s="398">
        <v>104</v>
      </c>
      <c r="R245" s="393">
        <v>0</v>
      </c>
      <c r="S245" s="398">
        <v>0</v>
      </c>
      <c r="T245" s="393">
        <v>1</v>
      </c>
      <c r="U245" s="398">
        <v>2</v>
      </c>
      <c r="V245" s="393">
        <v>0</v>
      </c>
      <c r="W245" s="398">
        <v>0</v>
      </c>
      <c r="X245" s="393">
        <v>39</v>
      </c>
      <c r="Y245" s="398">
        <v>47</v>
      </c>
      <c r="Z245" s="393">
        <v>0</v>
      </c>
      <c r="AA245" s="398">
        <v>0</v>
      </c>
      <c r="AB245" s="393">
        <v>4</v>
      </c>
      <c r="AC245" s="398">
        <v>3</v>
      </c>
      <c r="AD245" s="393">
        <v>0</v>
      </c>
      <c r="AE245" s="398">
        <v>0</v>
      </c>
      <c r="AF245" s="393">
        <v>1</v>
      </c>
      <c r="AG245" s="398">
        <v>1</v>
      </c>
      <c r="AH245" s="393">
        <v>0</v>
      </c>
      <c r="AI245" s="398">
        <v>0</v>
      </c>
      <c r="AJ245" s="393">
        <v>0</v>
      </c>
      <c r="AK245" s="398">
        <v>1</v>
      </c>
      <c r="AL245" s="393">
        <v>0</v>
      </c>
      <c r="AM245" s="398">
        <v>0</v>
      </c>
      <c r="AN245" s="393">
        <v>0</v>
      </c>
      <c r="AO245" s="398">
        <v>0</v>
      </c>
      <c r="AP245" s="393">
        <v>0</v>
      </c>
      <c r="AQ245" s="398"/>
      <c r="AR245" s="393">
        <v>0</v>
      </c>
      <c r="AS245" s="398">
        <v>0</v>
      </c>
      <c r="AT245" s="393"/>
      <c r="AU245" s="398"/>
      <c r="AV245" s="393"/>
      <c r="AW245" s="398"/>
      <c r="AX245" s="393"/>
      <c r="AY245" s="398"/>
      <c r="AZ245" s="393"/>
      <c r="BA245" s="581"/>
      <c r="BB245" s="404">
        <v>6971419</v>
      </c>
      <c r="BC245" s="398">
        <v>6853536.0000000009</v>
      </c>
      <c r="BD245" s="393">
        <v>6203168</v>
      </c>
      <c r="BE245" s="398">
        <v>6848848</v>
      </c>
      <c r="BF245" s="393">
        <v>2371543</v>
      </c>
      <c r="BG245" s="398">
        <v>2831221.0000000005</v>
      </c>
      <c r="BH245" s="393">
        <v>52415</v>
      </c>
      <c r="BI245" s="398">
        <v>115451</v>
      </c>
      <c r="BJ245" s="393"/>
      <c r="BK245" s="398">
        <v>0</v>
      </c>
      <c r="BL245" s="393"/>
      <c r="BM245" s="581"/>
      <c r="BN245" s="394">
        <f t="shared" si="273"/>
        <v>936</v>
      </c>
      <c r="BO245" s="395">
        <f t="shared" si="274"/>
        <v>896</v>
      </c>
      <c r="BP245" s="396">
        <f t="shared" si="275"/>
        <v>1002</v>
      </c>
      <c r="BQ245" s="395">
        <f t="shared" si="276"/>
        <v>1064</v>
      </c>
      <c r="BR245" s="396">
        <f t="shared" si="277"/>
        <v>438</v>
      </c>
      <c r="BS245" s="395">
        <f t="shared" si="278"/>
        <v>506</v>
      </c>
      <c r="BT245" s="396">
        <f t="shared" si="279"/>
        <v>10</v>
      </c>
      <c r="BU245" s="395">
        <f t="shared" si="280"/>
        <v>22</v>
      </c>
      <c r="BV245" s="396">
        <f t="shared" si="281"/>
        <v>0</v>
      </c>
      <c r="BW245" s="395">
        <f t="shared" si="282"/>
        <v>0</v>
      </c>
      <c r="BX245" s="396">
        <f t="shared" si="283"/>
        <v>0</v>
      </c>
      <c r="BY245" s="395">
        <f t="shared" si="284"/>
        <v>0</v>
      </c>
      <c r="BZ245" s="394">
        <f t="shared" si="285"/>
        <v>7448.0972222222226</v>
      </c>
      <c r="CA245" s="395">
        <f t="shared" si="286"/>
        <v>7649.0357142857156</v>
      </c>
      <c r="CB245" s="396">
        <f t="shared" si="287"/>
        <v>6190.7864271457083</v>
      </c>
      <c r="CC245" s="395">
        <f t="shared" si="288"/>
        <v>6436.8872180451126</v>
      </c>
      <c r="CD245" s="396">
        <f t="shared" si="289"/>
        <v>5414.4817351598176</v>
      </c>
      <c r="CE245" s="395">
        <f t="shared" si="290"/>
        <v>5595.2984189723329</v>
      </c>
      <c r="CF245" s="396">
        <f t="shared" si="291"/>
        <v>5241.5</v>
      </c>
      <c r="CG245" s="395">
        <f t="shared" si="292"/>
        <v>5247.772727272727</v>
      </c>
      <c r="CH245" s="396">
        <f t="shared" si="293"/>
        <v>0</v>
      </c>
      <c r="CI245" s="395">
        <f t="shared" si="294"/>
        <v>0</v>
      </c>
      <c r="CJ245" s="396">
        <f t="shared" si="295"/>
        <v>0</v>
      </c>
      <c r="CK245" s="395">
        <f t="shared" si="296"/>
        <v>0</v>
      </c>
      <c r="CL245" s="394">
        <f t="shared" si="297"/>
        <v>67032.875</v>
      </c>
      <c r="CM245" s="395">
        <f t="shared" si="298"/>
        <v>68841.321428571435</v>
      </c>
      <c r="CN245" s="396">
        <f t="shared" si="299"/>
        <v>55717.077844311374</v>
      </c>
      <c r="CO245" s="395">
        <f t="shared" si="300"/>
        <v>57931.984962406015</v>
      </c>
      <c r="CP245" s="396">
        <f t="shared" si="301"/>
        <v>48730.335616438359</v>
      </c>
      <c r="CQ245" s="395">
        <f t="shared" si="302"/>
        <v>50357.685770750999</v>
      </c>
      <c r="CR245" s="396">
        <f t="shared" si="303"/>
        <v>47173.5</v>
      </c>
      <c r="CS245" s="395">
        <f t="shared" si="304"/>
        <v>47229.954545454544</v>
      </c>
      <c r="CT245" s="396">
        <f t="shared" si="305"/>
        <v>0</v>
      </c>
      <c r="CU245" s="395">
        <f t="shared" si="306"/>
        <v>0</v>
      </c>
      <c r="CV245" s="396">
        <f t="shared" si="307"/>
        <v>0</v>
      </c>
      <c r="CW245" s="395">
        <f t="shared" si="308"/>
        <v>0</v>
      </c>
      <c r="CX245" s="396">
        <f t="shared" si="309"/>
        <v>58853.768316194037</v>
      </c>
      <c r="CY245" s="395">
        <f t="shared" si="310"/>
        <v>60242.964416139075</v>
      </c>
      <c r="CZ245" s="394">
        <f t="shared" si="311"/>
        <v>93</v>
      </c>
      <c r="DA245" s="395">
        <f t="shared" si="312"/>
        <v>89</v>
      </c>
      <c r="DB245" s="396">
        <f t="shared" si="313"/>
        <v>100</v>
      </c>
      <c r="DC245" s="395">
        <f t="shared" si="314"/>
        <v>106</v>
      </c>
      <c r="DD245" s="396">
        <f t="shared" si="315"/>
        <v>43</v>
      </c>
      <c r="DE245" s="395">
        <f t="shared" si="316"/>
        <v>50</v>
      </c>
      <c r="DF245" s="396">
        <f t="shared" si="317"/>
        <v>1</v>
      </c>
      <c r="DG245" s="395">
        <f t="shared" si="318"/>
        <v>2</v>
      </c>
      <c r="DH245" s="396">
        <f t="shared" si="319"/>
        <v>0</v>
      </c>
      <c r="DI245" s="395">
        <f t="shared" si="320"/>
        <v>0</v>
      </c>
      <c r="DJ245" s="396">
        <f t="shared" si="321"/>
        <v>0</v>
      </c>
      <c r="DK245" s="395">
        <f t="shared" si="322"/>
        <v>0</v>
      </c>
      <c r="DL245" s="396">
        <f t="shared" si="323"/>
        <v>237</v>
      </c>
      <c r="DM245" s="395">
        <f t="shared" si="324"/>
        <v>247</v>
      </c>
      <c r="DN245" s="394">
        <f t="shared" si="325"/>
        <v>6234057.375</v>
      </c>
      <c r="DO245" s="395">
        <f t="shared" si="326"/>
        <v>6126877.6071428573</v>
      </c>
      <c r="DP245" s="396">
        <f t="shared" si="327"/>
        <v>5571707.7844311371</v>
      </c>
      <c r="DQ245" s="395">
        <f t="shared" si="328"/>
        <v>6140790.4060150376</v>
      </c>
      <c r="DR245" s="396">
        <f t="shared" si="329"/>
        <v>2095404.4315068494</v>
      </c>
      <c r="DS245" s="395">
        <f t="shared" si="330"/>
        <v>2517884.2885375498</v>
      </c>
      <c r="DT245" s="396">
        <f t="shared" si="331"/>
        <v>47173.5</v>
      </c>
      <c r="DU245" s="395">
        <f t="shared" si="332"/>
        <v>94459.909090909088</v>
      </c>
      <c r="DV245" s="396">
        <f t="shared" si="333"/>
        <v>0</v>
      </c>
      <c r="DW245" s="395">
        <f t="shared" si="334"/>
        <v>0</v>
      </c>
      <c r="DX245" s="396">
        <f t="shared" si="335"/>
        <v>0</v>
      </c>
      <c r="DY245" s="395">
        <f t="shared" si="336"/>
        <v>0</v>
      </c>
      <c r="DZ245" s="396">
        <f t="shared" si="337"/>
        <v>13948343.090937987</v>
      </c>
      <c r="EA245" s="395">
        <f t="shared" si="338"/>
        <v>14880012.210786352</v>
      </c>
    </row>
    <row r="246" spans="1:131">
      <c r="A246" s="634" t="s">
        <v>35</v>
      </c>
      <c r="B246" s="497" t="s">
        <v>1080</v>
      </c>
      <c r="C246" s="632"/>
      <c r="D246" s="635">
        <v>161688</v>
      </c>
      <c r="E246" s="636">
        <v>9</v>
      </c>
      <c r="F246" s="393">
        <v>18</v>
      </c>
      <c r="G246" s="398">
        <v>21</v>
      </c>
      <c r="H246" s="393">
        <v>1</v>
      </c>
      <c r="I246" s="398">
        <v>0</v>
      </c>
      <c r="J246" s="393">
        <v>0</v>
      </c>
      <c r="K246" s="398">
        <v>0</v>
      </c>
      <c r="L246" s="393">
        <v>5</v>
      </c>
      <c r="M246" s="398">
        <v>5</v>
      </c>
      <c r="N246" s="393">
        <v>21</v>
      </c>
      <c r="O246" s="398">
        <v>29</v>
      </c>
      <c r="P246" s="393">
        <v>2</v>
      </c>
      <c r="Q246" s="398">
        <v>0</v>
      </c>
      <c r="R246" s="393">
        <v>1</v>
      </c>
      <c r="S246" s="398">
        <v>0</v>
      </c>
      <c r="T246" s="393">
        <v>5</v>
      </c>
      <c r="U246" s="398">
        <v>7</v>
      </c>
      <c r="V246" s="393">
        <v>10</v>
      </c>
      <c r="W246" s="398">
        <v>20</v>
      </c>
      <c r="X246" s="393">
        <v>6</v>
      </c>
      <c r="Y246" s="398">
        <v>0</v>
      </c>
      <c r="Z246" s="393">
        <v>0</v>
      </c>
      <c r="AA246" s="398">
        <v>0</v>
      </c>
      <c r="AB246" s="393">
        <v>6</v>
      </c>
      <c r="AC246" s="398">
        <v>3</v>
      </c>
      <c r="AD246" s="393">
        <v>2</v>
      </c>
      <c r="AE246" s="398">
        <v>7</v>
      </c>
      <c r="AF246" s="393">
        <v>2</v>
      </c>
      <c r="AG246" s="398">
        <v>0</v>
      </c>
      <c r="AH246" s="393">
        <v>0</v>
      </c>
      <c r="AI246" s="398">
        <v>0</v>
      </c>
      <c r="AJ246" s="393">
        <v>5</v>
      </c>
      <c r="AK246" s="398">
        <v>4</v>
      </c>
      <c r="AL246" s="393">
        <v>0</v>
      </c>
      <c r="AM246" s="398">
        <v>0</v>
      </c>
      <c r="AN246" s="393">
        <v>0</v>
      </c>
      <c r="AO246" s="398">
        <v>0</v>
      </c>
      <c r="AP246" s="393">
        <v>0</v>
      </c>
      <c r="AQ246" s="398"/>
      <c r="AR246" s="393">
        <v>0</v>
      </c>
      <c r="AS246" s="398">
        <v>0</v>
      </c>
      <c r="AT246" s="393"/>
      <c r="AU246" s="398"/>
      <c r="AV246" s="393"/>
      <c r="AW246" s="398"/>
      <c r="AX246" s="393"/>
      <c r="AY246" s="398"/>
      <c r="AZ246" s="393"/>
      <c r="BA246" s="581"/>
      <c r="BB246" s="404">
        <v>1964977</v>
      </c>
      <c r="BC246" s="398">
        <v>2040961</v>
      </c>
      <c r="BD246" s="393">
        <v>1799727</v>
      </c>
      <c r="BE246" s="398">
        <v>1948062</v>
      </c>
      <c r="BF246" s="393">
        <v>1299728.0000000002</v>
      </c>
      <c r="BG246" s="398">
        <v>1040764.9999999999</v>
      </c>
      <c r="BH246" s="393">
        <v>581471</v>
      </c>
      <c r="BI246" s="398">
        <v>545323</v>
      </c>
      <c r="BJ246" s="393"/>
      <c r="BK246" s="398">
        <v>0</v>
      </c>
      <c r="BL246" s="393"/>
      <c r="BM246" s="581"/>
      <c r="BN246" s="394">
        <f t="shared" si="273"/>
        <v>232</v>
      </c>
      <c r="BO246" s="395">
        <f t="shared" si="274"/>
        <v>249</v>
      </c>
      <c r="BP246" s="396">
        <f t="shared" si="275"/>
        <v>280</v>
      </c>
      <c r="BQ246" s="395">
        <f t="shared" si="276"/>
        <v>345</v>
      </c>
      <c r="BR246" s="396">
        <f t="shared" si="277"/>
        <v>222</v>
      </c>
      <c r="BS246" s="395">
        <f t="shared" si="278"/>
        <v>216</v>
      </c>
      <c r="BT246" s="396">
        <f t="shared" si="279"/>
        <v>98</v>
      </c>
      <c r="BU246" s="395">
        <f t="shared" si="280"/>
        <v>111</v>
      </c>
      <c r="BV246" s="396">
        <f t="shared" si="281"/>
        <v>0</v>
      </c>
      <c r="BW246" s="395">
        <f t="shared" si="282"/>
        <v>0</v>
      </c>
      <c r="BX246" s="396">
        <f t="shared" si="283"/>
        <v>0</v>
      </c>
      <c r="BY246" s="395">
        <f t="shared" si="284"/>
        <v>0</v>
      </c>
      <c r="BZ246" s="394">
        <f t="shared" si="285"/>
        <v>8469.7284482758623</v>
      </c>
      <c r="CA246" s="395">
        <f t="shared" si="286"/>
        <v>8196.6305220883532</v>
      </c>
      <c r="CB246" s="396">
        <f t="shared" si="287"/>
        <v>6427.596428571429</v>
      </c>
      <c r="CC246" s="395">
        <f t="shared" si="288"/>
        <v>5646.5565217391304</v>
      </c>
      <c r="CD246" s="396">
        <f t="shared" si="289"/>
        <v>5854.6306306306315</v>
      </c>
      <c r="CE246" s="395">
        <f t="shared" si="290"/>
        <v>4818.3564814814808</v>
      </c>
      <c r="CF246" s="396">
        <f t="shared" si="291"/>
        <v>5933.3775510204077</v>
      </c>
      <c r="CG246" s="395">
        <f t="shared" si="292"/>
        <v>4912.8198198198197</v>
      </c>
      <c r="CH246" s="396">
        <f t="shared" si="293"/>
        <v>0</v>
      </c>
      <c r="CI246" s="395">
        <f t="shared" si="294"/>
        <v>0</v>
      </c>
      <c r="CJ246" s="396">
        <f t="shared" si="295"/>
        <v>0</v>
      </c>
      <c r="CK246" s="395">
        <f t="shared" si="296"/>
        <v>0</v>
      </c>
      <c r="CL246" s="394">
        <f t="shared" si="297"/>
        <v>76227.556034482754</v>
      </c>
      <c r="CM246" s="395">
        <f t="shared" si="298"/>
        <v>73769.674698795177</v>
      </c>
      <c r="CN246" s="396">
        <f t="shared" si="299"/>
        <v>57848.367857142861</v>
      </c>
      <c r="CO246" s="395">
        <f t="shared" si="300"/>
        <v>50819.00869565217</v>
      </c>
      <c r="CP246" s="396">
        <f t="shared" si="301"/>
        <v>52691.67567567568</v>
      </c>
      <c r="CQ246" s="395">
        <f t="shared" si="302"/>
        <v>43365.208333333328</v>
      </c>
      <c r="CR246" s="396">
        <f t="shared" si="303"/>
        <v>53400.397959183669</v>
      </c>
      <c r="CS246" s="395">
        <f t="shared" si="304"/>
        <v>44215.37837837838</v>
      </c>
      <c r="CT246" s="396">
        <f t="shared" si="305"/>
        <v>0</v>
      </c>
      <c r="CU246" s="395">
        <f t="shared" si="306"/>
        <v>0</v>
      </c>
      <c r="CV246" s="396">
        <f t="shared" si="307"/>
        <v>0</v>
      </c>
      <c r="CW246" s="395">
        <f t="shared" si="308"/>
        <v>0</v>
      </c>
      <c r="CX246" s="396">
        <f t="shared" si="309"/>
        <v>61272.434037883897</v>
      </c>
      <c r="CY246" s="395">
        <f t="shared" si="310"/>
        <v>54492.341760843563</v>
      </c>
      <c r="CZ246" s="394">
        <f t="shared" si="311"/>
        <v>24</v>
      </c>
      <c r="DA246" s="395">
        <f t="shared" si="312"/>
        <v>26</v>
      </c>
      <c r="DB246" s="396">
        <f t="shared" si="313"/>
        <v>29</v>
      </c>
      <c r="DC246" s="395">
        <f t="shared" si="314"/>
        <v>36</v>
      </c>
      <c r="DD246" s="396">
        <f t="shared" si="315"/>
        <v>22</v>
      </c>
      <c r="DE246" s="395">
        <f t="shared" si="316"/>
        <v>23</v>
      </c>
      <c r="DF246" s="396">
        <f t="shared" si="317"/>
        <v>9</v>
      </c>
      <c r="DG246" s="395">
        <f t="shared" si="318"/>
        <v>11</v>
      </c>
      <c r="DH246" s="396">
        <f t="shared" si="319"/>
        <v>0</v>
      </c>
      <c r="DI246" s="395">
        <f t="shared" si="320"/>
        <v>0</v>
      </c>
      <c r="DJ246" s="396">
        <f t="shared" si="321"/>
        <v>0</v>
      </c>
      <c r="DK246" s="395">
        <f t="shared" si="322"/>
        <v>0</v>
      </c>
      <c r="DL246" s="396">
        <f t="shared" si="323"/>
        <v>84</v>
      </c>
      <c r="DM246" s="395">
        <f t="shared" si="324"/>
        <v>96</v>
      </c>
      <c r="DN246" s="394">
        <f t="shared" si="325"/>
        <v>1829461.3448275861</v>
      </c>
      <c r="DO246" s="395">
        <f t="shared" si="326"/>
        <v>1918011.5421686745</v>
      </c>
      <c r="DP246" s="396">
        <f t="shared" si="327"/>
        <v>1677602.6678571429</v>
      </c>
      <c r="DQ246" s="395">
        <f t="shared" si="328"/>
        <v>1829484.3130434782</v>
      </c>
      <c r="DR246" s="396">
        <f t="shared" si="329"/>
        <v>1159216.8648648649</v>
      </c>
      <c r="DS246" s="395">
        <f t="shared" si="330"/>
        <v>997399.79166666651</v>
      </c>
      <c r="DT246" s="396">
        <f t="shared" si="331"/>
        <v>480603.58163265302</v>
      </c>
      <c r="DU246" s="395">
        <f t="shared" si="332"/>
        <v>486369.16216216219</v>
      </c>
      <c r="DV246" s="396">
        <f t="shared" si="333"/>
        <v>0</v>
      </c>
      <c r="DW246" s="395">
        <f t="shared" si="334"/>
        <v>0</v>
      </c>
      <c r="DX246" s="396">
        <f t="shared" si="335"/>
        <v>0</v>
      </c>
      <c r="DY246" s="395">
        <f t="shared" si="336"/>
        <v>0</v>
      </c>
      <c r="DZ246" s="396">
        <f t="shared" si="337"/>
        <v>5146884.4591822475</v>
      </c>
      <c r="EA246" s="395">
        <f t="shared" si="338"/>
        <v>5231264.8090409823</v>
      </c>
    </row>
    <row r="247" spans="1:131">
      <c r="A247" s="496" t="s">
        <v>35</v>
      </c>
      <c r="B247" s="497" t="s">
        <v>1081</v>
      </c>
      <c r="C247" s="632"/>
      <c r="D247" s="504">
        <v>161864</v>
      </c>
      <c r="E247" s="420">
        <v>9</v>
      </c>
      <c r="F247" s="393">
        <v>0</v>
      </c>
      <c r="G247" s="398">
        <v>0</v>
      </c>
      <c r="H247" s="393">
        <v>21</v>
      </c>
      <c r="I247" s="398">
        <v>17</v>
      </c>
      <c r="J247" s="393">
        <v>0</v>
      </c>
      <c r="K247" s="398">
        <v>0</v>
      </c>
      <c r="L247" s="393">
        <v>0</v>
      </c>
      <c r="M247" s="398">
        <v>0</v>
      </c>
      <c r="N247" s="393">
        <v>0</v>
      </c>
      <c r="O247" s="398">
        <v>0</v>
      </c>
      <c r="P247" s="393">
        <v>23</v>
      </c>
      <c r="Q247" s="398">
        <v>25</v>
      </c>
      <c r="R247" s="393">
        <v>0</v>
      </c>
      <c r="S247" s="398">
        <v>0</v>
      </c>
      <c r="T247" s="393">
        <v>0</v>
      </c>
      <c r="U247" s="398">
        <v>0</v>
      </c>
      <c r="V247" s="393">
        <v>0</v>
      </c>
      <c r="W247" s="398">
        <v>0</v>
      </c>
      <c r="X247" s="393">
        <v>64</v>
      </c>
      <c r="Y247" s="398">
        <v>60</v>
      </c>
      <c r="Z247" s="393">
        <v>0</v>
      </c>
      <c r="AA247" s="398">
        <v>0</v>
      </c>
      <c r="AB247" s="393">
        <v>0</v>
      </c>
      <c r="AC247" s="398">
        <v>0</v>
      </c>
      <c r="AD247" s="393">
        <v>0</v>
      </c>
      <c r="AE247" s="398">
        <v>0</v>
      </c>
      <c r="AF247" s="393">
        <v>5</v>
      </c>
      <c r="AG247" s="398">
        <v>2</v>
      </c>
      <c r="AH247" s="393">
        <v>0</v>
      </c>
      <c r="AI247" s="398">
        <v>0</v>
      </c>
      <c r="AJ247" s="393">
        <v>0</v>
      </c>
      <c r="AK247" s="398">
        <v>0</v>
      </c>
      <c r="AL247" s="393">
        <v>0</v>
      </c>
      <c r="AM247" s="398">
        <v>0</v>
      </c>
      <c r="AN247" s="393">
        <v>0</v>
      </c>
      <c r="AO247" s="398">
        <v>0</v>
      </c>
      <c r="AP247" s="393">
        <v>0</v>
      </c>
      <c r="AQ247" s="398"/>
      <c r="AR247" s="393">
        <v>0</v>
      </c>
      <c r="AS247" s="398">
        <v>0</v>
      </c>
      <c r="AT247" s="393"/>
      <c r="AU247" s="398"/>
      <c r="AV247" s="393"/>
      <c r="AW247" s="398"/>
      <c r="AX247" s="393"/>
      <c r="AY247" s="398"/>
      <c r="AZ247" s="393"/>
      <c r="BA247" s="581"/>
      <c r="BB247" s="404">
        <v>1605970</v>
      </c>
      <c r="BC247" s="398">
        <v>1381731</v>
      </c>
      <c r="BD247" s="393">
        <v>1548472</v>
      </c>
      <c r="BE247" s="398">
        <v>1717307.0000000002</v>
      </c>
      <c r="BF247" s="393">
        <v>3705867.0000000005</v>
      </c>
      <c r="BG247" s="398">
        <v>3573042.9999999986</v>
      </c>
      <c r="BH247" s="393">
        <v>251130</v>
      </c>
      <c r="BI247" s="398">
        <v>105198</v>
      </c>
      <c r="BJ247" s="393"/>
      <c r="BK247" s="398">
        <v>0</v>
      </c>
      <c r="BL247" s="393"/>
      <c r="BM247" s="581"/>
      <c r="BN247" s="394">
        <f t="shared" si="273"/>
        <v>210</v>
      </c>
      <c r="BO247" s="395">
        <f t="shared" si="274"/>
        <v>170</v>
      </c>
      <c r="BP247" s="396">
        <f t="shared" si="275"/>
        <v>230</v>
      </c>
      <c r="BQ247" s="395">
        <f t="shared" si="276"/>
        <v>250</v>
      </c>
      <c r="BR247" s="396">
        <f t="shared" si="277"/>
        <v>640</v>
      </c>
      <c r="BS247" s="395">
        <f t="shared" si="278"/>
        <v>600</v>
      </c>
      <c r="BT247" s="396">
        <f t="shared" si="279"/>
        <v>50</v>
      </c>
      <c r="BU247" s="395">
        <f t="shared" si="280"/>
        <v>20</v>
      </c>
      <c r="BV247" s="396">
        <f t="shared" si="281"/>
        <v>0</v>
      </c>
      <c r="BW247" s="395">
        <f t="shared" si="282"/>
        <v>0</v>
      </c>
      <c r="BX247" s="396">
        <f t="shared" si="283"/>
        <v>0</v>
      </c>
      <c r="BY247" s="395">
        <f t="shared" si="284"/>
        <v>0</v>
      </c>
      <c r="BZ247" s="394">
        <f t="shared" si="285"/>
        <v>7647.4761904761908</v>
      </c>
      <c r="CA247" s="395">
        <f t="shared" si="286"/>
        <v>8127.8294117647056</v>
      </c>
      <c r="CB247" s="396">
        <f t="shared" si="287"/>
        <v>6732.4869565217396</v>
      </c>
      <c r="CC247" s="395">
        <f t="shared" si="288"/>
        <v>6869.228000000001</v>
      </c>
      <c r="CD247" s="396">
        <f t="shared" si="289"/>
        <v>5790.4171875000011</v>
      </c>
      <c r="CE247" s="395">
        <f t="shared" si="290"/>
        <v>5955.071666666664</v>
      </c>
      <c r="CF247" s="396">
        <f t="shared" si="291"/>
        <v>5022.6000000000004</v>
      </c>
      <c r="CG247" s="395">
        <f t="shared" si="292"/>
        <v>5259.9</v>
      </c>
      <c r="CH247" s="396">
        <f t="shared" si="293"/>
        <v>0</v>
      </c>
      <c r="CI247" s="395">
        <f t="shared" si="294"/>
        <v>0</v>
      </c>
      <c r="CJ247" s="396">
        <f t="shared" si="295"/>
        <v>0</v>
      </c>
      <c r="CK247" s="395">
        <f t="shared" si="296"/>
        <v>0</v>
      </c>
      <c r="CL247" s="394">
        <f t="shared" si="297"/>
        <v>68827.28571428571</v>
      </c>
      <c r="CM247" s="395">
        <f t="shared" si="298"/>
        <v>73150.464705882347</v>
      </c>
      <c r="CN247" s="396">
        <f t="shared" si="299"/>
        <v>60592.382608695654</v>
      </c>
      <c r="CO247" s="395">
        <f t="shared" si="300"/>
        <v>61823.052000000011</v>
      </c>
      <c r="CP247" s="396">
        <f t="shared" si="301"/>
        <v>52113.754687500012</v>
      </c>
      <c r="CQ247" s="395">
        <f t="shared" si="302"/>
        <v>53595.644999999975</v>
      </c>
      <c r="CR247" s="396">
        <f t="shared" si="303"/>
        <v>45203.4</v>
      </c>
      <c r="CS247" s="395">
        <f t="shared" si="304"/>
        <v>47339.1</v>
      </c>
      <c r="CT247" s="396">
        <f t="shared" si="305"/>
        <v>0</v>
      </c>
      <c r="CU247" s="395">
        <f t="shared" si="306"/>
        <v>0</v>
      </c>
      <c r="CV247" s="396">
        <f t="shared" si="307"/>
        <v>0</v>
      </c>
      <c r="CW247" s="395">
        <f t="shared" si="308"/>
        <v>0</v>
      </c>
      <c r="CX247" s="396">
        <f t="shared" si="309"/>
        <v>56639.779646017705</v>
      </c>
      <c r="CY247" s="395">
        <f t="shared" si="310"/>
        <v>58649.529807692292</v>
      </c>
      <c r="CZ247" s="394">
        <f t="shared" si="311"/>
        <v>21</v>
      </c>
      <c r="DA247" s="395">
        <f t="shared" si="312"/>
        <v>17</v>
      </c>
      <c r="DB247" s="396">
        <f t="shared" si="313"/>
        <v>23</v>
      </c>
      <c r="DC247" s="395">
        <f t="shared" si="314"/>
        <v>25</v>
      </c>
      <c r="DD247" s="396">
        <f t="shared" si="315"/>
        <v>64</v>
      </c>
      <c r="DE247" s="395">
        <f t="shared" si="316"/>
        <v>60</v>
      </c>
      <c r="DF247" s="396">
        <f t="shared" si="317"/>
        <v>5</v>
      </c>
      <c r="DG247" s="395">
        <f t="shared" si="318"/>
        <v>2</v>
      </c>
      <c r="DH247" s="396">
        <f t="shared" si="319"/>
        <v>0</v>
      </c>
      <c r="DI247" s="395">
        <f t="shared" si="320"/>
        <v>0</v>
      </c>
      <c r="DJ247" s="396">
        <f t="shared" si="321"/>
        <v>0</v>
      </c>
      <c r="DK247" s="395">
        <f t="shared" si="322"/>
        <v>0</v>
      </c>
      <c r="DL247" s="396">
        <f t="shared" si="323"/>
        <v>113</v>
      </c>
      <c r="DM247" s="395">
        <f t="shared" si="324"/>
        <v>104</v>
      </c>
      <c r="DN247" s="394">
        <f t="shared" si="325"/>
        <v>1445373</v>
      </c>
      <c r="DO247" s="395">
        <f t="shared" si="326"/>
        <v>1243557.8999999999</v>
      </c>
      <c r="DP247" s="396">
        <f t="shared" si="327"/>
        <v>1393624.8</v>
      </c>
      <c r="DQ247" s="395">
        <f t="shared" si="328"/>
        <v>1545576.3000000003</v>
      </c>
      <c r="DR247" s="396">
        <f t="shared" si="329"/>
        <v>3335280.3000000007</v>
      </c>
      <c r="DS247" s="395">
        <f t="shared" si="330"/>
        <v>3215738.6999999983</v>
      </c>
      <c r="DT247" s="396">
        <f t="shared" si="331"/>
        <v>226017</v>
      </c>
      <c r="DU247" s="395">
        <f t="shared" si="332"/>
        <v>94678.2</v>
      </c>
      <c r="DV247" s="396">
        <f t="shared" si="333"/>
        <v>0</v>
      </c>
      <c r="DW247" s="395">
        <f t="shared" si="334"/>
        <v>0</v>
      </c>
      <c r="DX247" s="396">
        <f t="shared" si="335"/>
        <v>0</v>
      </c>
      <c r="DY247" s="395">
        <f t="shared" si="336"/>
        <v>0</v>
      </c>
      <c r="DZ247" s="396">
        <f t="shared" si="337"/>
        <v>6400295.1000000006</v>
      </c>
      <c r="EA247" s="395">
        <f t="shared" si="338"/>
        <v>6099551.0999999987</v>
      </c>
    </row>
    <row r="248" spans="1:131">
      <c r="A248" s="496" t="s">
        <v>35</v>
      </c>
      <c r="B248" s="637" t="s">
        <v>1082</v>
      </c>
      <c r="C248" s="638"/>
      <c r="D248" s="499">
        <v>405872</v>
      </c>
      <c r="E248" s="420">
        <v>9</v>
      </c>
      <c r="F248" s="393">
        <v>0</v>
      </c>
      <c r="G248" s="398">
        <v>0</v>
      </c>
      <c r="H248" s="393">
        <v>8</v>
      </c>
      <c r="I248" s="398">
        <v>8</v>
      </c>
      <c r="J248" s="393">
        <v>0</v>
      </c>
      <c r="K248" s="398">
        <v>0</v>
      </c>
      <c r="L248" s="393">
        <v>0</v>
      </c>
      <c r="M248" s="398">
        <v>1</v>
      </c>
      <c r="N248" s="393">
        <v>0</v>
      </c>
      <c r="O248" s="398">
        <v>0</v>
      </c>
      <c r="P248" s="393">
        <v>21</v>
      </c>
      <c r="Q248" s="398">
        <v>22</v>
      </c>
      <c r="R248" s="393">
        <v>0</v>
      </c>
      <c r="S248" s="398">
        <v>0</v>
      </c>
      <c r="T248" s="393">
        <v>3</v>
      </c>
      <c r="U248" s="398">
        <v>4</v>
      </c>
      <c r="V248" s="393">
        <v>0</v>
      </c>
      <c r="W248" s="398">
        <v>0</v>
      </c>
      <c r="X248" s="393">
        <v>37</v>
      </c>
      <c r="Y248" s="398">
        <v>35</v>
      </c>
      <c r="Z248" s="393">
        <v>0</v>
      </c>
      <c r="AA248" s="398">
        <v>0</v>
      </c>
      <c r="AB248" s="393">
        <v>2</v>
      </c>
      <c r="AC248" s="398">
        <v>1</v>
      </c>
      <c r="AD248" s="393">
        <v>0</v>
      </c>
      <c r="AE248" s="398">
        <v>0</v>
      </c>
      <c r="AF248" s="393">
        <v>7</v>
      </c>
      <c r="AG248" s="398">
        <v>6</v>
      </c>
      <c r="AH248" s="393">
        <v>0</v>
      </c>
      <c r="AI248" s="398">
        <v>0</v>
      </c>
      <c r="AJ248" s="393">
        <v>0</v>
      </c>
      <c r="AK248" s="398">
        <v>0</v>
      </c>
      <c r="AL248" s="393">
        <v>0</v>
      </c>
      <c r="AM248" s="398">
        <v>0</v>
      </c>
      <c r="AN248" s="393">
        <v>0</v>
      </c>
      <c r="AO248" s="398">
        <v>0</v>
      </c>
      <c r="AP248" s="393">
        <v>0</v>
      </c>
      <c r="AQ248" s="398"/>
      <c r="AR248" s="393">
        <v>0</v>
      </c>
      <c r="AS248" s="398">
        <v>0</v>
      </c>
      <c r="AT248" s="393"/>
      <c r="AU248" s="398"/>
      <c r="AV248" s="393"/>
      <c r="AW248" s="398"/>
      <c r="AX248" s="393"/>
      <c r="AY248" s="398"/>
      <c r="AZ248" s="393"/>
      <c r="BA248" s="581"/>
      <c r="BB248" s="404">
        <v>526908</v>
      </c>
      <c r="BC248" s="398">
        <v>642688</v>
      </c>
      <c r="BD248" s="393">
        <v>1564382</v>
      </c>
      <c r="BE248" s="398">
        <v>1663987.0000000002</v>
      </c>
      <c r="BF248" s="393">
        <v>2044337.0000000007</v>
      </c>
      <c r="BG248" s="398">
        <v>1842561.0000000002</v>
      </c>
      <c r="BH248" s="393">
        <v>310329</v>
      </c>
      <c r="BI248" s="398">
        <v>267098</v>
      </c>
      <c r="BJ248" s="393"/>
      <c r="BK248" s="398">
        <v>0</v>
      </c>
      <c r="BL248" s="393"/>
      <c r="BM248" s="581"/>
      <c r="BN248" s="394">
        <f t="shared" si="273"/>
        <v>80</v>
      </c>
      <c r="BO248" s="395">
        <f t="shared" si="274"/>
        <v>92</v>
      </c>
      <c r="BP248" s="396">
        <f t="shared" si="275"/>
        <v>246</v>
      </c>
      <c r="BQ248" s="395">
        <f t="shared" si="276"/>
        <v>268</v>
      </c>
      <c r="BR248" s="396">
        <f t="shared" si="277"/>
        <v>394</v>
      </c>
      <c r="BS248" s="395">
        <f t="shared" si="278"/>
        <v>362</v>
      </c>
      <c r="BT248" s="396">
        <f t="shared" si="279"/>
        <v>70</v>
      </c>
      <c r="BU248" s="395">
        <f t="shared" si="280"/>
        <v>60</v>
      </c>
      <c r="BV248" s="396">
        <f t="shared" si="281"/>
        <v>0</v>
      </c>
      <c r="BW248" s="395">
        <f t="shared" si="282"/>
        <v>0</v>
      </c>
      <c r="BX248" s="396">
        <f t="shared" si="283"/>
        <v>0</v>
      </c>
      <c r="BY248" s="395">
        <f t="shared" si="284"/>
        <v>0</v>
      </c>
      <c r="BZ248" s="394">
        <f t="shared" si="285"/>
        <v>6586.35</v>
      </c>
      <c r="CA248" s="395">
        <f t="shared" si="286"/>
        <v>6985.739130434783</v>
      </c>
      <c r="CB248" s="396">
        <f t="shared" si="287"/>
        <v>6359.2764227642274</v>
      </c>
      <c r="CC248" s="395">
        <f t="shared" si="288"/>
        <v>6208.9067164179114</v>
      </c>
      <c r="CD248" s="396">
        <f t="shared" si="289"/>
        <v>5188.6725888324891</v>
      </c>
      <c r="CE248" s="395">
        <f t="shared" si="290"/>
        <v>5089.9475138121552</v>
      </c>
      <c r="CF248" s="396">
        <f t="shared" si="291"/>
        <v>4433.2714285714283</v>
      </c>
      <c r="CG248" s="395">
        <f t="shared" si="292"/>
        <v>4451.6333333333332</v>
      </c>
      <c r="CH248" s="396">
        <f t="shared" si="293"/>
        <v>0</v>
      </c>
      <c r="CI248" s="395">
        <f t="shared" si="294"/>
        <v>0</v>
      </c>
      <c r="CJ248" s="396">
        <f t="shared" si="295"/>
        <v>0</v>
      </c>
      <c r="CK248" s="395">
        <f t="shared" si="296"/>
        <v>0</v>
      </c>
      <c r="CL248" s="394">
        <f t="shared" si="297"/>
        <v>59277.15</v>
      </c>
      <c r="CM248" s="395">
        <f t="shared" si="298"/>
        <v>62871.652173913048</v>
      </c>
      <c r="CN248" s="396">
        <f t="shared" si="299"/>
        <v>57233.487804878045</v>
      </c>
      <c r="CO248" s="395">
        <f t="shared" si="300"/>
        <v>55880.160447761205</v>
      </c>
      <c r="CP248" s="396">
        <f t="shared" si="301"/>
        <v>46698.0532994924</v>
      </c>
      <c r="CQ248" s="395">
        <f t="shared" si="302"/>
        <v>45809.527624309398</v>
      </c>
      <c r="CR248" s="396">
        <f t="shared" si="303"/>
        <v>39899.442857142858</v>
      </c>
      <c r="CS248" s="395">
        <f t="shared" si="304"/>
        <v>40064.699999999997</v>
      </c>
      <c r="CT248" s="396">
        <f t="shared" si="305"/>
        <v>0</v>
      </c>
      <c r="CU248" s="395">
        <f t="shared" si="306"/>
        <v>0</v>
      </c>
      <c r="CV248" s="396">
        <f t="shared" si="307"/>
        <v>0</v>
      </c>
      <c r="CW248" s="395">
        <f t="shared" si="308"/>
        <v>0</v>
      </c>
      <c r="CX248" s="396">
        <f t="shared" si="309"/>
        <v>50619.757512785596</v>
      </c>
      <c r="CY248" s="395">
        <f t="shared" si="310"/>
        <v>50756.626437430481</v>
      </c>
      <c r="CZ248" s="394">
        <f t="shared" si="311"/>
        <v>8</v>
      </c>
      <c r="DA248" s="395">
        <f t="shared" si="312"/>
        <v>9</v>
      </c>
      <c r="DB248" s="396">
        <f t="shared" si="313"/>
        <v>24</v>
      </c>
      <c r="DC248" s="395">
        <f t="shared" si="314"/>
        <v>26</v>
      </c>
      <c r="DD248" s="396">
        <f t="shared" si="315"/>
        <v>39</v>
      </c>
      <c r="DE248" s="395">
        <f t="shared" si="316"/>
        <v>36</v>
      </c>
      <c r="DF248" s="396">
        <f t="shared" si="317"/>
        <v>7</v>
      </c>
      <c r="DG248" s="395">
        <f t="shared" si="318"/>
        <v>6</v>
      </c>
      <c r="DH248" s="396">
        <f t="shared" si="319"/>
        <v>0</v>
      </c>
      <c r="DI248" s="395">
        <f t="shared" si="320"/>
        <v>0</v>
      </c>
      <c r="DJ248" s="396">
        <f t="shared" si="321"/>
        <v>0</v>
      </c>
      <c r="DK248" s="395">
        <f t="shared" si="322"/>
        <v>0</v>
      </c>
      <c r="DL248" s="396">
        <f t="shared" si="323"/>
        <v>78</v>
      </c>
      <c r="DM248" s="395">
        <f t="shared" si="324"/>
        <v>77</v>
      </c>
      <c r="DN248" s="394">
        <f t="shared" si="325"/>
        <v>474217.2</v>
      </c>
      <c r="DO248" s="395">
        <f t="shared" si="326"/>
        <v>565844.86956521741</v>
      </c>
      <c r="DP248" s="396">
        <f t="shared" si="327"/>
        <v>1373603.7073170731</v>
      </c>
      <c r="DQ248" s="395">
        <f t="shared" si="328"/>
        <v>1452884.1716417912</v>
      </c>
      <c r="DR248" s="396">
        <f t="shared" si="329"/>
        <v>1821224.0786802035</v>
      </c>
      <c r="DS248" s="395">
        <f t="shared" si="330"/>
        <v>1649142.9944751384</v>
      </c>
      <c r="DT248" s="396">
        <f t="shared" si="331"/>
        <v>279296.09999999998</v>
      </c>
      <c r="DU248" s="395">
        <f t="shared" si="332"/>
        <v>240388.19999999998</v>
      </c>
      <c r="DV248" s="396">
        <f t="shared" si="333"/>
        <v>0</v>
      </c>
      <c r="DW248" s="395">
        <f t="shared" si="334"/>
        <v>0</v>
      </c>
      <c r="DX248" s="396">
        <f t="shared" si="335"/>
        <v>0</v>
      </c>
      <c r="DY248" s="395">
        <f t="shared" si="336"/>
        <v>0</v>
      </c>
      <c r="DZ248" s="396">
        <f t="shared" si="337"/>
        <v>3948341.0859972765</v>
      </c>
      <c r="EA248" s="395">
        <f t="shared" si="338"/>
        <v>3908260.2356821471</v>
      </c>
    </row>
    <row r="249" spans="1:131">
      <c r="A249" s="496" t="s">
        <v>35</v>
      </c>
      <c r="B249" s="497" t="s">
        <v>1083</v>
      </c>
      <c r="C249" s="632"/>
      <c r="D249" s="504">
        <v>162557</v>
      </c>
      <c r="E249" s="420">
        <v>9</v>
      </c>
      <c r="F249" s="393">
        <v>0</v>
      </c>
      <c r="G249" s="398">
        <v>0</v>
      </c>
      <c r="H249" s="393">
        <v>19</v>
      </c>
      <c r="I249" s="398">
        <v>17</v>
      </c>
      <c r="J249" s="393">
        <v>0</v>
      </c>
      <c r="K249" s="398">
        <v>0</v>
      </c>
      <c r="L249" s="393">
        <v>1</v>
      </c>
      <c r="M249" s="398">
        <v>1</v>
      </c>
      <c r="N249" s="393">
        <v>0</v>
      </c>
      <c r="O249" s="398">
        <v>0</v>
      </c>
      <c r="P249" s="393">
        <v>25</v>
      </c>
      <c r="Q249" s="398">
        <v>23</v>
      </c>
      <c r="R249" s="393">
        <v>0</v>
      </c>
      <c r="S249" s="398">
        <v>0</v>
      </c>
      <c r="T249" s="393">
        <v>1</v>
      </c>
      <c r="U249" s="398">
        <v>1</v>
      </c>
      <c r="V249" s="393">
        <v>0</v>
      </c>
      <c r="W249" s="398">
        <v>0</v>
      </c>
      <c r="X249" s="393">
        <v>46</v>
      </c>
      <c r="Y249" s="398">
        <v>54</v>
      </c>
      <c r="Z249" s="393">
        <v>0</v>
      </c>
      <c r="AA249" s="398">
        <v>0</v>
      </c>
      <c r="AB249" s="393">
        <v>1</v>
      </c>
      <c r="AC249" s="398">
        <v>2</v>
      </c>
      <c r="AD249" s="393">
        <v>0</v>
      </c>
      <c r="AE249" s="398">
        <v>0</v>
      </c>
      <c r="AF249" s="393">
        <v>7</v>
      </c>
      <c r="AG249" s="398">
        <v>2</v>
      </c>
      <c r="AH249" s="393">
        <v>0</v>
      </c>
      <c r="AI249" s="398">
        <v>0</v>
      </c>
      <c r="AJ249" s="393">
        <v>0</v>
      </c>
      <c r="AK249" s="398">
        <v>0</v>
      </c>
      <c r="AL249" s="393">
        <v>0</v>
      </c>
      <c r="AM249" s="398">
        <v>0</v>
      </c>
      <c r="AN249" s="393">
        <v>0</v>
      </c>
      <c r="AO249" s="398">
        <v>0</v>
      </c>
      <c r="AP249" s="393">
        <v>0</v>
      </c>
      <c r="AQ249" s="398"/>
      <c r="AR249" s="393">
        <v>0</v>
      </c>
      <c r="AS249" s="398">
        <v>0</v>
      </c>
      <c r="AT249" s="393"/>
      <c r="AU249" s="398"/>
      <c r="AV249" s="393"/>
      <c r="AW249" s="398"/>
      <c r="AX249" s="393"/>
      <c r="AY249" s="398"/>
      <c r="AZ249" s="393"/>
      <c r="BA249" s="581"/>
      <c r="BB249" s="404">
        <v>1736299</v>
      </c>
      <c r="BC249" s="398">
        <v>1633396</v>
      </c>
      <c r="BD249" s="393">
        <v>1867960</v>
      </c>
      <c r="BE249" s="398">
        <v>1736104</v>
      </c>
      <c r="BF249" s="393">
        <v>2807588</v>
      </c>
      <c r="BG249" s="398">
        <v>3373799</v>
      </c>
      <c r="BH249" s="393">
        <v>313887</v>
      </c>
      <c r="BI249" s="398">
        <v>137214</v>
      </c>
      <c r="BJ249" s="393"/>
      <c r="BK249" s="398">
        <v>0</v>
      </c>
      <c r="BL249" s="393"/>
      <c r="BM249" s="581"/>
      <c r="BN249" s="394">
        <f t="shared" si="273"/>
        <v>202</v>
      </c>
      <c r="BO249" s="395">
        <f t="shared" si="274"/>
        <v>182</v>
      </c>
      <c r="BP249" s="396">
        <f t="shared" si="275"/>
        <v>262</v>
      </c>
      <c r="BQ249" s="395">
        <f t="shared" si="276"/>
        <v>242</v>
      </c>
      <c r="BR249" s="396">
        <f t="shared" si="277"/>
        <v>472</v>
      </c>
      <c r="BS249" s="395">
        <f t="shared" si="278"/>
        <v>564</v>
      </c>
      <c r="BT249" s="396">
        <f t="shared" si="279"/>
        <v>70</v>
      </c>
      <c r="BU249" s="395">
        <f t="shared" si="280"/>
        <v>20</v>
      </c>
      <c r="BV249" s="396">
        <f t="shared" si="281"/>
        <v>0</v>
      </c>
      <c r="BW249" s="395">
        <f t="shared" si="282"/>
        <v>0</v>
      </c>
      <c r="BX249" s="396">
        <f t="shared" si="283"/>
        <v>0</v>
      </c>
      <c r="BY249" s="395">
        <f t="shared" si="284"/>
        <v>0</v>
      </c>
      <c r="BZ249" s="394">
        <f t="shared" si="285"/>
        <v>8595.5396039603966</v>
      </c>
      <c r="CA249" s="395">
        <f t="shared" si="286"/>
        <v>8974.7032967032974</v>
      </c>
      <c r="CB249" s="396">
        <f t="shared" si="287"/>
        <v>7129.6183206106871</v>
      </c>
      <c r="CC249" s="395">
        <f t="shared" si="288"/>
        <v>7173.9834710743798</v>
      </c>
      <c r="CD249" s="396">
        <f t="shared" si="289"/>
        <v>5948.2796610169489</v>
      </c>
      <c r="CE249" s="395">
        <f t="shared" si="290"/>
        <v>5981.9131205673757</v>
      </c>
      <c r="CF249" s="396">
        <f t="shared" si="291"/>
        <v>4484.1000000000004</v>
      </c>
      <c r="CG249" s="395">
        <f t="shared" si="292"/>
        <v>6860.7</v>
      </c>
      <c r="CH249" s="396">
        <f t="shared" si="293"/>
        <v>0</v>
      </c>
      <c r="CI249" s="395">
        <f t="shared" si="294"/>
        <v>0</v>
      </c>
      <c r="CJ249" s="396">
        <f t="shared" si="295"/>
        <v>0</v>
      </c>
      <c r="CK249" s="395">
        <f t="shared" si="296"/>
        <v>0</v>
      </c>
      <c r="CL249" s="394">
        <f t="shared" si="297"/>
        <v>77359.856435643567</v>
      </c>
      <c r="CM249" s="395">
        <f t="shared" si="298"/>
        <v>80772.32967032968</v>
      </c>
      <c r="CN249" s="396">
        <f t="shared" si="299"/>
        <v>64166.564885496184</v>
      </c>
      <c r="CO249" s="395">
        <f t="shared" si="300"/>
        <v>64565.85123966942</v>
      </c>
      <c r="CP249" s="396">
        <f t="shared" si="301"/>
        <v>53534.516949152538</v>
      </c>
      <c r="CQ249" s="395">
        <f t="shared" si="302"/>
        <v>53837.218085106382</v>
      </c>
      <c r="CR249" s="396">
        <f t="shared" si="303"/>
        <v>40356.9</v>
      </c>
      <c r="CS249" s="395">
        <f t="shared" si="304"/>
        <v>61746.299999999996</v>
      </c>
      <c r="CT249" s="396">
        <f t="shared" si="305"/>
        <v>0</v>
      </c>
      <c r="CU249" s="395">
        <f t="shared" si="306"/>
        <v>0</v>
      </c>
      <c r="CV249" s="396">
        <f t="shared" si="307"/>
        <v>0</v>
      </c>
      <c r="CW249" s="395">
        <f t="shared" si="308"/>
        <v>0</v>
      </c>
      <c r="CX249" s="396">
        <f t="shared" si="309"/>
        <v>60141.484123459413</v>
      </c>
      <c r="CY249" s="395">
        <f t="shared" si="310"/>
        <v>61418.59176583957</v>
      </c>
      <c r="CZ249" s="394">
        <f t="shared" si="311"/>
        <v>20</v>
      </c>
      <c r="DA249" s="395">
        <f t="shared" si="312"/>
        <v>18</v>
      </c>
      <c r="DB249" s="396">
        <f t="shared" si="313"/>
        <v>26</v>
      </c>
      <c r="DC249" s="395">
        <f t="shared" si="314"/>
        <v>24</v>
      </c>
      <c r="DD249" s="396">
        <f t="shared" si="315"/>
        <v>47</v>
      </c>
      <c r="DE249" s="395">
        <f t="shared" si="316"/>
        <v>56</v>
      </c>
      <c r="DF249" s="396">
        <f t="shared" si="317"/>
        <v>7</v>
      </c>
      <c r="DG249" s="395">
        <f t="shared" si="318"/>
        <v>2</v>
      </c>
      <c r="DH249" s="396">
        <f t="shared" si="319"/>
        <v>0</v>
      </c>
      <c r="DI249" s="395">
        <f t="shared" si="320"/>
        <v>0</v>
      </c>
      <c r="DJ249" s="396">
        <f t="shared" si="321"/>
        <v>0</v>
      </c>
      <c r="DK249" s="395">
        <f t="shared" si="322"/>
        <v>0</v>
      </c>
      <c r="DL249" s="396">
        <f t="shared" si="323"/>
        <v>100</v>
      </c>
      <c r="DM249" s="395">
        <f t="shared" si="324"/>
        <v>100</v>
      </c>
      <c r="DN249" s="394">
        <f t="shared" si="325"/>
        <v>1547197.1287128713</v>
      </c>
      <c r="DO249" s="395">
        <f t="shared" si="326"/>
        <v>1453901.9340659343</v>
      </c>
      <c r="DP249" s="396">
        <f t="shared" si="327"/>
        <v>1668330.6870229007</v>
      </c>
      <c r="DQ249" s="395">
        <f t="shared" si="328"/>
        <v>1549580.429752066</v>
      </c>
      <c r="DR249" s="396">
        <f t="shared" si="329"/>
        <v>2516122.2966101691</v>
      </c>
      <c r="DS249" s="395">
        <f t="shared" si="330"/>
        <v>3014884.2127659572</v>
      </c>
      <c r="DT249" s="396">
        <f t="shared" si="331"/>
        <v>282498.3</v>
      </c>
      <c r="DU249" s="395">
        <f t="shared" si="332"/>
        <v>123492.59999999999</v>
      </c>
      <c r="DV249" s="396">
        <f t="shared" si="333"/>
        <v>0</v>
      </c>
      <c r="DW249" s="395">
        <f t="shared" si="334"/>
        <v>0</v>
      </c>
      <c r="DX249" s="396">
        <f t="shared" si="335"/>
        <v>0</v>
      </c>
      <c r="DY249" s="395">
        <f t="shared" si="336"/>
        <v>0</v>
      </c>
      <c r="DZ249" s="396">
        <f t="shared" si="337"/>
        <v>6014148.4123459412</v>
      </c>
      <c r="EA249" s="395">
        <f t="shared" si="338"/>
        <v>6141859.1765839569</v>
      </c>
    </row>
    <row r="250" spans="1:131">
      <c r="A250" s="639" t="s">
        <v>35</v>
      </c>
      <c r="B250" s="497" t="s">
        <v>1084</v>
      </c>
      <c r="C250" s="632"/>
      <c r="D250" s="635">
        <v>162690</v>
      </c>
      <c r="E250" s="420">
        <v>9</v>
      </c>
      <c r="F250" s="393">
        <v>0</v>
      </c>
      <c r="G250" s="398">
        <v>0</v>
      </c>
      <c r="H250" s="393">
        <v>10</v>
      </c>
      <c r="I250" s="398">
        <v>10</v>
      </c>
      <c r="J250" s="393">
        <v>1</v>
      </c>
      <c r="K250" s="398">
        <v>1</v>
      </c>
      <c r="L250" s="393">
        <v>0</v>
      </c>
      <c r="M250" s="398">
        <v>0</v>
      </c>
      <c r="N250" s="393">
        <v>0</v>
      </c>
      <c r="O250" s="398">
        <v>0</v>
      </c>
      <c r="P250" s="393">
        <v>11</v>
      </c>
      <c r="Q250" s="398">
        <v>11</v>
      </c>
      <c r="R250" s="393">
        <v>1</v>
      </c>
      <c r="S250" s="398">
        <v>1</v>
      </c>
      <c r="T250" s="393">
        <v>0</v>
      </c>
      <c r="U250" s="398">
        <v>0</v>
      </c>
      <c r="V250" s="393">
        <v>0</v>
      </c>
      <c r="W250" s="398">
        <v>0</v>
      </c>
      <c r="X250" s="393">
        <v>26</v>
      </c>
      <c r="Y250" s="398">
        <v>21</v>
      </c>
      <c r="Z250" s="393">
        <v>2</v>
      </c>
      <c r="AA250" s="398">
        <v>3</v>
      </c>
      <c r="AB250" s="393">
        <v>0</v>
      </c>
      <c r="AC250" s="398">
        <v>0</v>
      </c>
      <c r="AD250" s="393">
        <v>0</v>
      </c>
      <c r="AE250" s="398">
        <v>0</v>
      </c>
      <c r="AF250" s="393">
        <v>19</v>
      </c>
      <c r="AG250" s="398">
        <v>23</v>
      </c>
      <c r="AH250" s="393">
        <v>12</v>
      </c>
      <c r="AI250" s="398">
        <v>10</v>
      </c>
      <c r="AJ250" s="393">
        <v>0</v>
      </c>
      <c r="AK250" s="398">
        <v>0</v>
      </c>
      <c r="AL250" s="393">
        <v>0</v>
      </c>
      <c r="AM250" s="398">
        <v>0</v>
      </c>
      <c r="AN250" s="393">
        <v>0</v>
      </c>
      <c r="AO250" s="398">
        <v>0</v>
      </c>
      <c r="AP250" s="393">
        <v>0</v>
      </c>
      <c r="AQ250" s="398"/>
      <c r="AR250" s="393">
        <v>0</v>
      </c>
      <c r="AS250" s="398">
        <v>0</v>
      </c>
      <c r="AT250" s="393"/>
      <c r="AU250" s="398"/>
      <c r="AV250" s="393"/>
      <c r="AW250" s="398"/>
      <c r="AX250" s="393"/>
      <c r="AY250" s="398"/>
      <c r="AZ250" s="393"/>
      <c r="BA250" s="581"/>
      <c r="BB250" s="404">
        <v>863540</v>
      </c>
      <c r="BC250" s="398">
        <v>878973</v>
      </c>
      <c r="BD250" s="393">
        <v>732434</v>
      </c>
      <c r="BE250" s="398">
        <v>748271</v>
      </c>
      <c r="BF250" s="393">
        <v>1566767.9999999998</v>
      </c>
      <c r="BG250" s="398">
        <v>1367339</v>
      </c>
      <c r="BH250" s="393">
        <v>1575120.0000000002</v>
      </c>
      <c r="BI250" s="398">
        <v>1706653.9999999998</v>
      </c>
      <c r="BJ250" s="393"/>
      <c r="BK250" s="398">
        <v>0</v>
      </c>
      <c r="BL250" s="393"/>
      <c r="BM250" s="581"/>
      <c r="BN250" s="394">
        <f t="shared" si="273"/>
        <v>111</v>
      </c>
      <c r="BO250" s="395">
        <f t="shared" si="274"/>
        <v>111</v>
      </c>
      <c r="BP250" s="396">
        <f t="shared" si="275"/>
        <v>121</v>
      </c>
      <c r="BQ250" s="395">
        <f t="shared" si="276"/>
        <v>121</v>
      </c>
      <c r="BR250" s="396">
        <f t="shared" si="277"/>
        <v>282</v>
      </c>
      <c r="BS250" s="395">
        <f t="shared" si="278"/>
        <v>243</v>
      </c>
      <c r="BT250" s="396">
        <f t="shared" si="279"/>
        <v>322</v>
      </c>
      <c r="BU250" s="395">
        <f t="shared" si="280"/>
        <v>340</v>
      </c>
      <c r="BV250" s="396">
        <f t="shared" si="281"/>
        <v>0</v>
      </c>
      <c r="BW250" s="395">
        <f t="shared" si="282"/>
        <v>0</v>
      </c>
      <c r="BX250" s="396">
        <f t="shared" si="283"/>
        <v>0</v>
      </c>
      <c r="BY250" s="395">
        <f t="shared" si="284"/>
        <v>0</v>
      </c>
      <c r="BZ250" s="394">
        <f t="shared" si="285"/>
        <v>7779.6396396396394</v>
      </c>
      <c r="CA250" s="395">
        <f t="shared" si="286"/>
        <v>7918.6756756756758</v>
      </c>
      <c r="CB250" s="396">
        <f t="shared" si="287"/>
        <v>6053.1735537190079</v>
      </c>
      <c r="CC250" s="395">
        <f t="shared" si="288"/>
        <v>6184.0578512396696</v>
      </c>
      <c r="CD250" s="396">
        <f t="shared" si="289"/>
        <v>5555.9148936170204</v>
      </c>
      <c r="CE250" s="395">
        <f t="shared" si="290"/>
        <v>5626.9094650205761</v>
      </c>
      <c r="CF250" s="396">
        <f t="shared" si="291"/>
        <v>4891.6770186335407</v>
      </c>
      <c r="CG250" s="395">
        <f t="shared" si="292"/>
        <v>5019.5705882352931</v>
      </c>
      <c r="CH250" s="396">
        <f t="shared" si="293"/>
        <v>0</v>
      </c>
      <c r="CI250" s="395">
        <f t="shared" si="294"/>
        <v>0</v>
      </c>
      <c r="CJ250" s="396">
        <f t="shared" si="295"/>
        <v>0</v>
      </c>
      <c r="CK250" s="395">
        <f t="shared" si="296"/>
        <v>0</v>
      </c>
      <c r="CL250" s="394">
        <f t="shared" si="297"/>
        <v>70016.75675675676</v>
      </c>
      <c r="CM250" s="395">
        <f t="shared" si="298"/>
        <v>71268.08108108108</v>
      </c>
      <c r="CN250" s="396">
        <f t="shared" si="299"/>
        <v>54478.561983471074</v>
      </c>
      <c r="CO250" s="395">
        <f t="shared" si="300"/>
        <v>55656.520661157025</v>
      </c>
      <c r="CP250" s="396">
        <f t="shared" si="301"/>
        <v>50003.234042553187</v>
      </c>
      <c r="CQ250" s="395">
        <f t="shared" si="302"/>
        <v>50642.185185185182</v>
      </c>
      <c r="CR250" s="396">
        <f t="shared" si="303"/>
        <v>44025.093167701867</v>
      </c>
      <c r="CS250" s="395">
        <f t="shared" si="304"/>
        <v>45176.135294117637</v>
      </c>
      <c r="CT250" s="396">
        <f t="shared" si="305"/>
        <v>0</v>
      </c>
      <c r="CU250" s="395">
        <f t="shared" si="306"/>
        <v>0</v>
      </c>
      <c r="CV250" s="396">
        <f t="shared" si="307"/>
        <v>0</v>
      </c>
      <c r="CW250" s="395">
        <f t="shared" si="308"/>
        <v>0</v>
      </c>
      <c r="CX250" s="396">
        <f t="shared" si="309"/>
        <v>51082.872067271026</v>
      </c>
      <c r="CY250" s="395">
        <f t="shared" si="310"/>
        <v>51975.650612201287</v>
      </c>
      <c r="CZ250" s="394">
        <f t="shared" si="311"/>
        <v>11</v>
      </c>
      <c r="DA250" s="395">
        <f t="shared" si="312"/>
        <v>11</v>
      </c>
      <c r="DB250" s="396">
        <f t="shared" si="313"/>
        <v>12</v>
      </c>
      <c r="DC250" s="395">
        <f t="shared" si="314"/>
        <v>12</v>
      </c>
      <c r="DD250" s="396">
        <f t="shared" si="315"/>
        <v>28</v>
      </c>
      <c r="DE250" s="395">
        <f t="shared" si="316"/>
        <v>24</v>
      </c>
      <c r="DF250" s="396">
        <f t="shared" si="317"/>
        <v>31</v>
      </c>
      <c r="DG250" s="395">
        <f t="shared" si="318"/>
        <v>33</v>
      </c>
      <c r="DH250" s="396">
        <f t="shared" si="319"/>
        <v>0</v>
      </c>
      <c r="DI250" s="395">
        <f t="shared" si="320"/>
        <v>0</v>
      </c>
      <c r="DJ250" s="396">
        <f t="shared" si="321"/>
        <v>0</v>
      </c>
      <c r="DK250" s="395">
        <f t="shared" si="322"/>
        <v>0</v>
      </c>
      <c r="DL250" s="396">
        <f t="shared" si="323"/>
        <v>82</v>
      </c>
      <c r="DM250" s="395">
        <f t="shared" si="324"/>
        <v>80</v>
      </c>
      <c r="DN250" s="394">
        <f t="shared" si="325"/>
        <v>770184.32432432438</v>
      </c>
      <c r="DO250" s="395">
        <f t="shared" si="326"/>
        <v>783948.89189189184</v>
      </c>
      <c r="DP250" s="396">
        <f t="shared" si="327"/>
        <v>653742.74380165292</v>
      </c>
      <c r="DQ250" s="395">
        <f t="shared" si="328"/>
        <v>667878.24793388427</v>
      </c>
      <c r="DR250" s="396">
        <f t="shared" si="329"/>
        <v>1400090.5531914893</v>
      </c>
      <c r="DS250" s="395">
        <f t="shared" si="330"/>
        <v>1215412.4444444445</v>
      </c>
      <c r="DT250" s="396">
        <f t="shared" si="331"/>
        <v>1364777.8881987578</v>
      </c>
      <c r="DU250" s="395">
        <f t="shared" si="332"/>
        <v>1490812.4647058821</v>
      </c>
      <c r="DV250" s="396">
        <f t="shared" si="333"/>
        <v>0</v>
      </c>
      <c r="DW250" s="395">
        <f t="shared" si="334"/>
        <v>0</v>
      </c>
      <c r="DX250" s="396">
        <f t="shared" si="335"/>
        <v>0</v>
      </c>
      <c r="DY250" s="395">
        <f t="shared" si="336"/>
        <v>0</v>
      </c>
      <c r="DZ250" s="396">
        <f t="shared" si="337"/>
        <v>4188795.5095162243</v>
      </c>
      <c r="EA250" s="395">
        <f t="shared" si="338"/>
        <v>4158052.0489761028</v>
      </c>
    </row>
    <row r="251" spans="1:131">
      <c r="A251" s="506" t="s">
        <v>35</v>
      </c>
      <c r="B251" s="497" t="s">
        <v>1085</v>
      </c>
      <c r="C251" s="632"/>
      <c r="D251" s="504">
        <v>162706</v>
      </c>
      <c r="E251" s="420">
        <v>9</v>
      </c>
      <c r="F251" s="393">
        <v>0</v>
      </c>
      <c r="G251" s="398">
        <v>0</v>
      </c>
      <c r="H251" s="393">
        <v>19</v>
      </c>
      <c r="I251" s="398">
        <v>18</v>
      </c>
      <c r="J251" s="393">
        <v>0</v>
      </c>
      <c r="K251" s="398">
        <v>0</v>
      </c>
      <c r="L251" s="393">
        <v>0</v>
      </c>
      <c r="M251" s="398">
        <v>0</v>
      </c>
      <c r="N251" s="393">
        <v>0</v>
      </c>
      <c r="O251" s="398">
        <v>0</v>
      </c>
      <c r="P251" s="393">
        <v>24</v>
      </c>
      <c r="Q251" s="398">
        <v>21</v>
      </c>
      <c r="R251" s="393">
        <v>0</v>
      </c>
      <c r="S251" s="398">
        <v>0</v>
      </c>
      <c r="T251" s="393">
        <v>1</v>
      </c>
      <c r="U251" s="398">
        <v>0</v>
      </c>
      <c r="V251" s="393">
        <v>0</v>
      </c>
      <c r="W251" s="398">
        <v>0</v>
      </c>
      <c r="X251" s="393">
        <v>22</v>
      </c>
      <c r="Y251" s="398">
        <v>25</v>
      </c>
      <c r="Z251" s="393">
        <v>0</v>
      </c>
      <c r="AA251" s="398">
        <v>0</v>
      </c>
      <c r="AB251" s="393">
        <v>0</v>
      </c>
      <c r="AC251" s="398">
        <v>0</v>
      </c>
      <c r="AD251" s="393">
        <v>0</v>
      </c>
      <c r="AE251" s="398">
        <v>0</v>
      </c>
      <c r="AF251" s="393">
        <v>0</v>
      </c>
      <c r="AG251" s="398">
        <v>0</v>
      </c>
      <c r="AH251" s="393">
        <v>0</v>
      </c>
      <c r="AI251" s="398">
        <v>0</v>
      </c>
      <c r="AJ251" s="393">
        <v>0</v>
      </c>
      <c r="AK251" s="398">
        <v>0</v>
      </c>
      <c r="AL251" s="393">
        <v>0</v>
      </c>
      <c r="AM251" s="398">
        <v>0</v>
      </c>
      <c r="AN251" s="393">
        <v>0</v>
      </c>
      <c r="AO251" s="398">
        <v>0</v>
      </c>
      <c r="AP251" s="393">
        <v>0</v>
      </c>
      <c r="AQ251" s="398"/>
      <c r="AR251" s="393">
        <v>0</v>
      </c>
      <c r="AS251" s="398">
        <v>0</v>
      </c>
      <c r="AT251" s="393"/>
      <c r="AU251" s="398"/>
      <c r="AV251" s="393"/>
      <c r="AW251" s="398"/>
      <c r="AX251" s="393"/>
      <c r="AY251" s="398"/>
      <c r="AZ251" s="393"/>
      <c r="BA251" s="581"/>
      <c r="BB251" s="404">
        <v>1599899</v>
      </c>
      <c r="BC251" s="398">
        <v>1519690</v>
      </c>
      <c r="BD251" s="393">
        <v>1714786</v>
      </c>
      <c r="BE251" s="398">
        <v>1390313</v>
      </c>
      <c r="BF251" s="393">
        <v>1175977</v>
      </c>
      <c r="BG251" s="398">
        <v>1326591</v>
      </c>
      <c r="BH251" s="393"/>
      <c r="BI251" s="398">
        <v>0</v>
      </c>
      <c r="BJ251" s="393"/>
      <c r="BK251" s="398">
        <v>0</v>
      </c>
      <c r="BL251" s="393"/>
      <c r="BM251" s="581"/>
      <c r="BN251" s="394">
        <f t="shared" si="273"/>
        <v>190</v>
      </c>
      <c r="BO251" s="395">
        <f t="shared" si="274"/>
        <v>180</v>
      </c>
      <c r="BP251" s="396">
        <f t="shared" si="275"/>
        <v>252</v>
      </c>
      <c r="BQ251" s="395">
        <f t="shared" si="276"/>
        <v>210</v>
      </c>
      <c r="BR251" s="396">
        <f t="shared" si="277"/>
        <v>220</v>
      </c>
      <c r="BS251" s="395">
        <f t="shared" si="278"/>
        <v>250</v>
      </c>
      <c r="BT251" s="396">
        <f t="shared" si="279"/>
        <v>0</v>
      </c>
      <c r="BU251" s="395">
        <f t="shared" si="280"/>
        <v>0</v>
      </c>
      <c r="BV251" s="396">
        <f t="shared" si="281"/>
        <v>0</v>
      </c>
      <c r="BW251" s="395">
        <f t="shared" si="282"/>
        <v>0</v>
      </c>
      <c r="BX251" s="396">
        <f t="shared" si="283"/>
        <v>0</v>
      </c>
      <c r="BY251" s="395">
        <f t="shared" si="284"/>
        <v>0</v>
      </c>
      <c r="BZ251" s="394">
        <f t="shared" si="285"/>
        <v>8420.5210526315786</v>
      </c>
      <c r="CA251" s="395">
        <f t="shared" si="286"/>
        <v>8442.7222222222226</v>
      </c>
      <c r="CB251" s="396">
        <f t="shared" si="287"/>
        <v>6804.7063492063489</v>
      </c>
      <c r="CC251" s="395">
        <f t="shared" si="288"/>
        <v>6620.5380952380956</v>
      </c>
      <c r="CD251" s="396">
        <f t="shared" si="289"/>
        <v>5345.35</v>
      </c>
      <c r="CE251" s="395">
        <f t="shared" si="290"/>
        <v>5306.3639999999996</v>
      </c>
      <c r="CF251" s="396">
        <f t="shared" si="291"/>
        <v>0</v>
      </c>
      <c r="CG251" s="395">
        <f t="shared" si="292"/>
        <v>0</v>
      </c>
      <c r="CH251" s="396">
        <f t="shared" si="293"/>
        <v>0</v>
      </c>
      <c r="CI251" s="395">
        <f t="shared" si="294"/>
        <v>0</v>
      </c>
      <c r="CJ251" s="396">
        <f t="shared" si="295"/>
        <v>0</v>
      </c>
      <c r="CK251" s="395">
        <f t="shared" si="296"/>
        <v>0</v>
      </c>
      <c r="CL251" s="394">
        <f t="shared" si="297"/>
        <v>75784.689473684208</v>
      </c>
      <c r="CM251" s="395">
        <f t="shared" si="298"/>
        <v>75984.5</v>
      </c>
      <c r="CN251" s="396">
        <f t="shared" si="299"/>
        <v>61242.357142857138</v>
      </c>
      <c r="CO251" s="395">
        <f t="shared" si="300"/>
        <v>59584.842857142859</v>
      </c>
      <c r="CP251" s="396">
        <f t="shared" si="301"/>
        <v>48108.15</v>
      </c>
      <c r="CQ251" s="395">
        <f t="shared" si="302"/>
        <v>47757.275999999998</v>
      </c>
      <c r="CR251" s="396">
        <f t="shared" si="303"/>
        <v>0</v>
      </c>
      <c r="CS251" s="395">
        <f t="shared" si="304"/>
        <v>0</v>
      </c>
      <c r="CT251" s="396">
        <f t="shared" si="305"/>
        <v>0</v>
      </c>
      <c r="CU251" s="395">
        <f t="shared" si="306"/>
        <v>0</v>
      </c>
      <c r="CV251" s="396">
        <f t="shared" si="307"/>
        <v>0</v>
      </c>
      <c r="CW251" s="395">
        <f t="shared" si="308"/>
        <v>0</v>
      </c>
      <c r="CX251" s="396">
        <f t="shared" si="309"/>
        <v>61050.717099567097</v>
      </c>
      <c r="CY251" s="395">
        <f t="shared" si="310"/>
        <v>59577.103125000001</v>
      </c>
      <c r="CZ251" s="394">
        <f t="shared" si="311"/>
        <v>19</v>
      </c>
      <c r="DA251" s="395">
        <f t="shared" si="312"/>
        <v>18</v>
      </c>
      <c r="DB251" s="396">
        <f t="shared" si="313"/>
        <v>25</v>
      </c>
      <c r="DC251" s="395">
        <f t="shared" si="314"/>
        <v>21</v>
      </c>
      <c r="DD251" s="396">
        <f t="shared" si="315"/>
        <v>22</v>
      </c>
      <c r="DE251" s="395">
        <f t="shared" si="316"/>
        <v>25</v>
      </c>
      <c r="DF251" s="396">
        <f t="shared" si="317"/>
        <v>0</v>
      </c>
      <c r="DG251" s="395">
        <f t="shared" si="318"/>
        <v>0</v>
      </c>
      <c r="DH251" s="396">
        <f t="shared" si="319"/>
        <v>0</v>
      </c>
      <c r="DI251" s="395">
        <f t="shared" si="320"/>
        <v>0</v>
      </c>
      <c r="DJ251" s="396">
        <f t="shared" si="321"/>
        <v>0</v>
      </c>
      <c r="DK251" s="395">
        <f t="shared" si="322"/>
        <v>0</v>
      </c>
      <c r="DL251" s="396">
        <f t="shared" si="323"/>
        <v>66</v>
      </c>
      <c r="DM251" s="395">
        <f t="shared" si="324"/>
        <v>64</v>
      </c>
      <c r="DN251" s="394">
        <f t="shared" si="325"/>
        <v>1439909.0999999999</v>
      </c>
      <c r="DO251" s="395">
        <f t="shared" si="326"/>
        <v>1367721</v>
      </c>
      <c r="DP251" s="396">
        <f t="shared" si="327"/>
        <v>1531058.9285714284</v>
      </c>
      <c r="DQ251" s="395">
        <f t="shared" si="328"/>
        <v>1251281.7</v>
      </c>
      <c r="DR251" s="396">
        <f t="shared" si="329"/>
        <v>1058379.3</v>
      </c>
      <c r="DS251" s="395">
        <f t="shared" si="330"/>
        <v>1193931.8999999999</v>
      </c>
      <c r="DT251" s="396">
        <f t="shared" si="331"/>
        <v>0</v>
      </c>
      <c r="DU251" s="395">
        <f t="shared" si="332"/>
        <v>0</v>
      </c>
      <c r="DV251" s="396">
        <f t="shared" si="333"/>
        <v>0</v>
      </c>
      <c r="DW251" s="395">
        <f t="shared" si="334"/>
        <v>0</v>
      </c>
      <c r="DX251" s="396">
        <f t="shared" si="335"/>
        <v>0</v>
      </c>
      <c r="DY251" s="395">
        <f t="shared" si="336"/>
        <v>0</v>
      </c>
      <c r="DZ251" s="396">
        <f t="shared" si="337"/>
        <v>4029347.3285714285</v>
      </c>
      <c r="EA251" s="395">
        <f t="shared" si="338"/>
        <v>3812934.6</v>
      </c>
    </row>
    <row r="252" spans="1:131">
      <c r="A252" s="506" t="s">
        <v>35</v>
      </c>
      <c r="B252" s="637" t="s">
        <v>1086</v>
      </c>
      <c r="C252" s="638" t="s">
        <v>1090</v>
      </c>
      <c r="D252" s="499">
        <v>164313</v>
      </c>
      <c r="E252" s="420">
        <v>9</v>
      </c>
      <c r="F252" s="393">
        <v>0</v>
      </c>
      <c r="G252" s="398">
        <v>0</v>
      </c>
      <c r="H252" s="393">
        <v>5</v>
      </c>
      <c r="I252" s="398">
        <v>6</v>
      </c>
      <c r="J252" s="393">
        <v>0</v>
      </c>
      <c r="K252" s="398">
        <v>0</v>
      </c>
      <c r="L252" s="393">
        <v>3</v>
      </c>
      <c r="M252" s="398">
        <v>2</v>
      </c>
      <c r="N252" s="393">
        <v>0</v>
      </c>
      <c r="O252" s="398">
        <v>0</v>
      </c>
      <c r="P252" s="393">
        <v>9</v>
      </c>
      <c r="Q252" s="398">
        <v>9</v>
      </c>
      <c r="R252" s="393">
        <v>0</v>
      </c>
      <c r="S252" s="398">
        <v>0</v>
      </c>
      <c r="T252" s="393">
        <v>8</v>
      </c>
      <c r="U252" s="398">
        <v>9</v>
      </c>
      <c r="V252" s="393">
        <v>0</v>
      </c>
      <c r="W252" s="398">
        <v>0</v>
      </c>
      <c r="X252" s="393">
        <v>22</v>
      </c>
      <c r="Y252" s="398">
        <v>23</v>
      </c>
      <c r="Z252" s="393">
        <v>0</v>
      </c>
      <c r="AA252" s="398">
        <v>0</v>
      </c>
      <c r="AB252" s="393">
        <v>7</v>
      </c>
      <c r="AC252" s="398">
        <v>8</v>
      </c>
      <c r="AD252" s="393">
        <v>0</v>
      </c>
      <c r="AE252" s="398">
        <v>0</v>
      </c>
      <c r="AF252" s="393">
        <v>15</v>
      </c>
      <c r="AG252" s="398">
        <v>13</v>
      </c>
      <c r="AH252" s="393">
        <v>0</v>
      </c>
      <c r="AI252" s="398">
        <v>0</v>
      </c>
      <c r="AJ252" s="393">
        <v>1</v>
      </c>
      <c r="AK252" s="398">
        <v>2</v>
      </c>
      <c r="AL252" s="393">
        <v>0</v>
      </c>
      <c r="AM252" s="398">
        <v>0</v>
      </c>
      <c r="AN252" s="393">
        <v>0</v>
      </c>
      <c r="AO252" s="398">
        <v>0</v>
      </c>
      <c r="AP252" s="393">
        <v>0</v>
      </c>
      <c r="AQ252" s="398"/>
      <c r="AR252" s="393">
        <v>0</v>
      </c>
      <c r="AS252" s="398">
        <v>0</v>
      </c>
      <c r="AT252" s="393"/>
      <c r="AU252" s="398"/>
      <c r="AV252" s="393"/>
      <c r="AW252" s="398"/>
      <c r="AX252" s="393"/>
      <c r="AY252" s="398"/>
      <c r="AZ252" s="393"/>
      <c r="BA252" s="581"/>
      <c r="BB252" s="404">
        <v>657848</v>
      </c>
      <c r="BC252" s="398">
        <v>624321.00000000012</v>
      </c>
      <c r="BD252" s="393">
        <v>1207020</v>
      </c>
      <c r="BE252" s="398">
        <v>1291975</v>
      </c>
      <c r="BF252" s="393">
        <v>1636389</v>
      </c>
      <c r="BG252" s="398">
        <v>1747661</v>
      </c>
      <c r="BH252" s="393">
        <v>740792.00000000012</v>
      </c>
      <c r="BI252" s="398">
        <v>642461</v>
      </c>
      <c r="BJ252" s="393"/>
      <c r="BK252" s="398">
        <v>0</v>
      </c>
      <c r="BL252" s="393"/>
      <c r="BM252" s="581"/>
      <c r="BN252" s="394">
        <f t="shared" si="273"/>
        <v>86</v>
      </c>
      <c r="BO252" s="395">
        <f t="shared" si="274"/>
        <v>84</v>
      </c>
      <c r="BP252" s="396">
        <f t="shared" si="275"/>
        <v>186</v>
      </c>
      <c r="BQ252" s="395">
        <f t="shared" si="276"/>
        <v>198</v>
      </c>
      <c r="BR252" s="396">
        <f t="shared" si="277"/>
        <v>304</v>
      </c>
      <c r="BS252" s="395">
        <f t="shared" si="278"/>
        <v>326</v>
      </c>
      <c r="BT252" s="396">
        <f t="shared" si="279"/>
        <v>162</v>
      </c>
      <c r="BU252" s="395">
        <f t="shared" si="280"/>
        <v>154</v>
      </c>
      <c r="BV252" s="396">
        <f t="shared" si="281"/>
        <v>0</v>
      </c>
      <c r="BW252" s="395">
        <f t="shared" si="282"/>
        <v>0</v>
      </c>
      <c r="BX252" s="396">
        <f t="shared" si="283"/>
        <v>0</v>
      </c>
      <c r="BY252" s="395">
        <f t="shared" si="284"/>
        <v>0</v>
      </c>
      <c r="BZ252" s="394">
        <f t="shared" si="285"/>
        <v>7649.395348837209</v>
      </c>
      <c r="CA252" s="395">
        <f t="shared" si="286"/>
        <v>7432.3928571428587</v>
      </c>
      <c r="CB252" s="396">
        <f t="shared" si="287"/>
        <v>6489.3548387096771</v>
      </c>
      <c r="CC252" s="395">
        <f t="shared" si="288"/>
        <v>6525.1262626262624</v>
      </c>
      <c r="CD252" s="396">
        <f t="shared" si="289"/>
        <v>5382.8585526315792</v>
      </c>
      <c r="CE252" s="395">
        <f t="shared" si="290"/>
        <v>5360.9233128834358</v>
      </c>
      <c r="CF252" s="396">
        <f t="shared" si="291"/>
        <v>4572.7901234567908</v>
      </c>
      <c r="CG252" s="395">
        <f t="shared" si="292"/>
        <v>4171.8246753246749</v>
      </c>
      <c r="CH252" s="396">
        <f t="shared" si="293"/>
        <v>0</v>
      </c>
      <c r="CI252" s="395">
        <f t="shared" si="294"/>
        <v>0</v>
      </c>
      <c r="CJ252" s="396">
        <f t="shared" si="295"/>
        <v>0</v>
      </c>
      <c r="CK252" s="395">
        <f t="shared" si="296"/>
        <v>0</v>
      </c>
      <c r="CL252" s="394">
        <f t="shared" si="297"/>
        <v>68844.558139534885</v>
      </c>
      <c r="CM252" s="395">
        <f t="shared" si="298"/>
        <v>66891.535714285725</v>
      </c>
      <c r="CN252" s="396">
        <f t="shared" si="299"/>
        <v>58404.193548387091</v>
      </c>
      <c r="CO252" s="395">
        <f t="shared" si="300"/>
        <v>58726.13636363636</v>
      </c>
      <c r="CP252" s="396">
        <f t="shared" si="301"/>
        <v>48445.726973684214</v>
      </c>
      <c r="CQ252" s="395">
        <f t="shared" si="302"/>
        <v>48248.309815950925</v>
      </c>
      <c r="CR252" s="396">
        <f t="shared" si="303"/>
        <v>41155.111111111117</v>
      </c>
      <c r="CS252" s="395">
        <f t="shared" si="304"/>
        <v>37546.422077922078</v>
      </c>
      <c r="CT252" s="396">
        <f t="shared" si="305"/>
        <v>0</v>
      </c>
      <c r="CU252" s="395">
        <f t="shared" si="306"/>
        <v>0</v>
      </c>
      <c r="CV252" s="396">
        <f t="shared" si="307"/>
        <v>0</v>
      </c>
      <c r="CW252" s="395">
        <f t="shared" si="308"/>
        <v>0</v>
      </c>
      <c r="CX252" s="396">
        <f t="shared" si="309"/>
        <v>51529.080220764001</v>
      </c>
      <c r="CY252" s="395">
        <f t="shared" si="310"/>
        <v>50709.676051709037</v>
      </c>
      <c r="CZ252" s="394">
        <f t="shared" si="311"/>
        <v>8</v>
      </c>
      <c r="DA252" s="395">
        <f t="shared" si="312"/>
        <v>8</v>
      </c>
      <c r="DB252" s="396">
        <f t="shared" si="313"/>
        <v>17</v>
      </c>
      <c r="DC252" s="395">
        <f t="shared" si="314"/>
        <v>18</v>
      </c>
      <c r="DD252" s="396">
        <f t="shared" si="315"/>
        <v>29</v>
      </c>
      <c r="DE252" s="395">
        <f t="shared" si="316"/>
        <v>31</v>
      </c>
      <c r="DF252" s="396">
        <f t="shared" si="317"/>
        <v>16</v>
      </c>
      <c r="DG252" s="395">
        <f t="shared" si="318"/>
        <v>15</v>
      </c>
      <c r="DH252" s="396">
        <f t="shared" si="319"/>
        <v>0</v>
      </c>
      <c r="DI252" s="395">
        <f t="shared" si="320"/>
        <v>0</v>
      </c>
      <c r="DJ252" s="396">
        <f t="shared" si="321"/>
        <v>0</v>
      </c>
      <c r="DK252" s="395">
        <f t="shared" si="322"/>
        <v>0</v>
      </c>
      <c r="DL252" s="396">
        <f t="shared" si="323"/>
        <v>70</v>
      </c>
      <c r="DM252" s="395">
        <f t="shared" si="324"/>
        <v>72</v>
      </c>
      <c r="DN252" s="394">
        <f t="shared" si="325"/>
        <v>550756.46511627908</v>
      </c>
      <c r="DO252" s="395">
        <f t="shared" si="326"/>
        <v>535132.2857142858</v>
      </c>
      <c r="DP252" s="396">
        <f t="shared" si="327"/>
        <v>992871.29032258061</v>
      </c>
      <c r="DQ252" s="395">
        <f t="shared" si="328"/>
        <v>1057070.4545454546</v>
      </c>
      <c r="DR252" s="396">
        <f t="shared" si="329"/>
        <v>1404926.0822368423</v>
      </c>
      <c r="DS252" s="395">
        <f t="shared" si="330"/>
        <v>1495697.6042944787</v>
      </c>
      <c r="DT252" s="396">
        <f t="shared" si="331"/>
        <v>658481.77777777787</v>
      </c>
      <c r="DU252" s="395">
        <f t="shared" si="332"/>
        <v>563196.33116883121</v>
      </c>
      <c r="DV252" s="396">
        <f t="shared" si="333"/>
        <v>0</v>
      </c>
      <c r="DW252" s="395">
        <f t="shared" si="334"/>
        <v>0</v>
      </c>
      <c r="DX252" s="396">
        <f t="shared" si="335"/>
        <v>0</v>
      </c>
      <c r="DY252" s="395">
        <f t="shared" si="336"/>
        <v>0</v>
      </c>
      <c r="DZ252" s="396">
        <f t="shared" si="337"/>
        <v>3607035.6154534803</v>
      </c>
      <c r="EA252" s="395">
        <f t="shared" si="338"/>
        <v>3651096.6757230507</v>
      </c>
    </row>
    <row r="253" spans="1:131">
      <c r="A253" s="506" t="s">
        <v>35</v>
      </c>
      <c r="B253" s="497" t="s">
        <v>1087</v>
      </c>
      <c r="C253" s="632"/>
      <c r="D253" s="504">
        <v>162104</v>
      </c>
      <c r="E253" s="420">
        <v>10</v>
      </c>
      <c r="F253" s="393">
        <v>0</v>
      </c>
      <c r="G253" s="398">
        <v>0</v>
      </c>
      <c r="H253" s="393">
        <v>17</v>
      </c>
      <c r="I253" s="398">
        <v>20</v>
      </c>
      <c r="J253" s="393">
        <v>0</v>
      </c>
      <c r="K253" s="398">
        <v>0</v>
      </c>
      <c r="L253" s="393">
        <v>2</v>
      </c>
      <c r="M253" s="398">
        <v>2</v>
      </c>
      <c r="N253" s="393">
        <v>0</v>
      </c>
      <c r="O253" s="398">
        <v>0</v>
      </c>
      <c r="P253" s="393">
        <v>12</v>
      </c>
      <c r="Q253" s="398">
        <v>11</v>
      </c>
      <c r="R253" s="393">
        <v>0</v>
      </c>
      <c r="S253" s="398">
        <v>0</v>
      </c>
      <c r="T253" s="393">
        <v>0</v>
      </c>
      <c r="U253" s="398">
        <v>0</v>
      </c>
      <c r="V253" s="393">
        <v>0</v>
      </c>
      <c r="W253" s="398">
        <v>0</v>
      </c>
      <c r="X253" s="393">
        <v>16</v>
      </c>
      <c r="Y253" s="398">
        <v>14</v>
      </c>
      <c r="Z253" s="393">
        <v>0</v>
      </c>
      <c r="AA253" s="398">
        <v>0</v>
      </c>
      <c r="AB253" s="393">
        <v>2</v>
      </c>
      <c r="AC253" s="398">
        <v>3</v>
      </c>
      <c r="AD253" s="393">
        <v>0</v>
      </c>
      <c r="AE253" s="398">
        <v>0</v>
      </c>
      <c r="AF253" s="393">
        <v>1</v>
      </c>
      <c r="AG253" s="398">
        <v>2</v>
      </c>
      <c r="AH253" s="393">
        <v>0</v>
      </c>
      <c r="AI253" s="398">
        <v>0</v>
      </c>
      <c r="AJ253" s="393">
        <v>0</v>
      </c>
      <c r="AK253" s="398">
        <v>0</v>
      </c>
      <c r="AL253" s="393">
        <v>0</v>
      </c>
      <c r="AM253" s="398">
        <v>0</v>
      </c>
      <c r="AN253" s="393">
        <v>0</v>
      </c>
      <c r="AO253" s="398">
        <v>0</v>
      </c>
      <c r="AP253" s="393">
        <v>0</v>
      </c>
      <c r="AQ253" s="398"/>
      <c r="AR253" s="393">
        <v>0</v>
      </c>
      <c r="AS253" s="398">
        <v>0</v>
      </c>
      <c r="AT253" s="393"/>
      <c r="AU253" s="398"/>
      <c r="AV253" s="393"/>
      <c r="AW253" s="398"/>
      <c r="AX253" s="393"/>
      <c r="AY253" s="398"/>
      <c r="AZ253" s="393"/>
      <c r="BA253" s="581"/>
      <c r="BB253" s="404">
        <v>1380800</v>
      </c>
      <c r="BC253" s="398">
        <v>1630089</v>
      </c>
      <c r="BD253" s="393">
        <v>752305</v>
      </c>
      <c r="BE253" s="398">
        <v>701746</v>
      </c>
      <c r="BF253" s="393">
        <v>928794.00000000012</v>
      </c>
      <c r="BG253" s="398">
        <v>906910</v>
      </c>
      <c r="BH253" s="393">
        <v>54580</v>
      </c>
      <c r="BI253" s="398">
        <v>89608</v>
      </c>
      <c r="BJ253" s="393"/>
      <c r="BK253" s="398">
        <v>0</v>
      </c>
      <c r="BL253" s="393"/>
      <c r="BM253" s="581"/>
      <c r="BN253" s="394">
        <f t="shared" si="273"/>
        <v>194</v>
      </c>
      <c r="BO253" s="395">
        <f t="shared" si="274"/>
        <v>224</v>
      </c>
      <c r="BP253" s="396">
        <f t="shared" si="275"/>
        <v>120</v>
      </c>
      <c r="BQ253" s="395">
        <f t="shared" si="276"/>
        <v>110</v>
      </c>
      <c r="BR253" s="396">
        <f t="shared" si="277"/>
        <v>184</v>
      </c>
      <c r="BS253" s="395">
        <f t="shared" si="278"/>
        <v>176</v>
      </c>
      <c r="BT253" s="396">
        <f t="shared" si="279"/>
        <v>10</v>
      </c>
      <c r="BU253" s="395">
        <f t="shared" si="280"/>
        <v>20</v>
      </c>
      <c r="BV253" s="396">
        <f t="shared" si="281"/>
        <v>0</v>
      </c>
      <c r="BW253" s="395">
        <f t="shared" si="282"/>
        <v>0</v>
      </c>
      <c r="BX253" s="396">
        <f t="shared" si="283"/>
        <v>0</v>
      </c>
      <c r="BY253" s="395">
        <f t="shared" si="284"/>
        <v>0</v>
      </c>
      <c r="BZ253" s="394">
        <f t="shared" si="285"/>
        <v>7117.5257731958764</v>
      </c>
      <c r="CA253" s="395">
        <f t="shared" si="286"/>
        <v>7277.1830357142853</v>
      </c>
      <c r="CB253" s="396">
        <f t="shared" si="287"/>
        <v>6269.208333333333</v>
      </c>
      <c r="CC253" s="395">
        <f t="shared" si="288"/>
        <v>6379.5090909090914</v>
      </c>
      <c r="CD253" s="396">
        <f t="shared" si="289"/>
        <v>5047.79347826087</v>
      </c>
      <c r="CE253" s="395">
        <f t="shared" si="290"/>
        <v>5152.897727272727</v>
      </c>
      <c r="CF253" s="396">
        <f t="shared" si="291"/>
        <v>5458</v>
      </c>
      <c r="CG253" s="395">
        <f t="shared" si="292"/>
        <v>4480.3999999999996</v>
      </c>
      <c r="CH253" s="396">
        <f t="shared" si="293"/>
        <v>0</v>
      </c>
      <c r="CI253" s="395">
        <f t="shared" si="294"/>
        <v>0</v>
      </c>
      <c r="CJ253" s="396">
        <f t="shared" si="295"/>
        <v>0</v>
      </c>
      <c r="CK253" s="395">
        <f t="shared" si="296"/>
        <v>0</v>
      </c>
      <c r="CL253" s="394">
        <f t="shared" si="297"/>
        <v>64057.731958762888</v>
      </c>
      <c r="CM253" s="395">
        <f t="shared" si="298"/>
        <v>65494.647321428565</v>
      </c>
      <c r="CN253" s="396">
        <f t="shared" si="299"/>
        <v>56422.875</v>
      </c>
      <c r="CO253" s="395">
        <f t="shared" si="300"/>
        <v>57415.581818181825</v>
      </c>
      <c r="CP253" s="396">
        <f t="shared" si="301"/>
        <v>45430.141304347831</v>
      </c>
      <c r="CQ253" s="395">
        <f t="shared" si="302"/>
        <v>46376.079545454544</v>
      </c>
      <c r="CR253" s="396">
        <f t="shared" si="303"/>
        <v>49122</v>
      </c>
      <c r="CS253" s="395">
        <f t="shared" si="304"/>
        <v>40323.599999999999</v>
      </c>
      <c r="CT253" s="396">
        <f t="shared" si="305"/>
        <v>0</v>
      </c>
      <c r="CU253" s="395">
        <f t="shared" si="306"/>
        <v>0</v>
      </c>
      <c r="CV253" s="396">
        <f t="shared" si="307"/>
        <v>0</v>
      </c>
      <c r="CW253" s="395">
        <f t="shared" si="308"/>
        <v>0</v>
      </c>
      <c r="CX253" s="396">
        <f t="shared" si="309"/>
        <v>55220.719013895112</v>
      </c>
      <c r="CY253" s="395">
        <f t="shared" si="310"/>
        <v>56567.19602584916</v>
      </c>
      <c r="CZ253" s="394">
        <f t="shared" si="311"/>
        <v>19</v>
      </c>
      <c r="DA253" s="395">
        <f t="shared" si="312"/>
        <v>22</v>
      </c>
      <c r="DB253" s="396">
        <f t="shared" si="313"/>
        <v>12</v>
      </c>
      <c r="DC253" s="395">
        <f t="shared" si="314"/>
        <v>11</v>
      </c>
      <c r="DD253" s="396">
        <f t="shared" si="315"/>
        <v>18</v>
      </c>
      <c r="DE253" s="395">
        <f t="shared" si="316"/>
        <v>17</v>
      </c>
      <c r="DF253" s="396">
        <f t="shared" si="317"/>
        <v>1</v>
      </c>
      <c r="DG253" s="395">
        <f t="shared" si="318"/>
        <v>2</v>
      </c>
      <c r="DH253" s="396">
        <f t="shared" si="319"/>
        <v>0</v>
      </c>
      <c r="DI253" s="395">
        <f t="shared" si="320"/>
        <v>0</v>
      </c>
      <c r="DJ253" s="396">
        <f t="shared" si="321"/>
        <v>0</v>
      </c>
      <c r="DK253" s="395">
        <f t="shared" si="322"/>
        <v>0</v>
      </c>
      <c r="DL253" s="396">
        <f t="shared" si="323"/>
        <v>50</v>
      </c>
      <c r="DM253" s="395">
        <f t="shared" si="324"/>
        <v>52</v>
      </c>
      <c r="DN253" s="394">
        <f t="shared" si="325"/>
        <v>1217096.9072164949</v>
      </c>
      <c r="DO253" s="395">
        <f t="shared" si="326"/>
        <v>1440882.2410714284</v>
      </c>
      <c r="DP253" s="396">
        <f t="shared" si="327"/>
        <v>677074.5</v>
      </c>
      <c r="DQ253" s="395">
        <f t="shared" si="328"/>
        <v>631571.4</v>
      </c>
      <c r="DR253" s="396">
        <f t="shared" si="329"/>
        <v>817742.54347826098</v>
      </c>
      <c r="DS253" s="395">
        <f t="shared" si="330"/>
        <v>788393.35227272729</v>
      </c>
      <c r="DT253" s="396">
        <f t="shared" si="331"/>
        <v>49122</v>
      </c>
      <c r="DU253" s="395">
        <f t="shared" si="332"/>
        <v>80647.199999999997</v>
      </c>
      <c r="DV253" s="396">
        <f t="shared" si="333"/>
        <v>0</v>
      </c>
      <c r="DW253" s="395">
        <f t="shared" si="334"/>
        <v>0</v>
      </c>
      <c r="DX253" s="396">
        <f t="shared" si="335"/>
        <v>0</v>
      </c>
      <c r="DY253" s="395">
        <f t="shared" si="336"/>
        <v>0</v>
      </c>
      <c r="DZ253" s="396">
        <f t="shared" si="337"/>
        <v>2761035.9506947557</v>
      </c>
      <c r="EA253" s="395">
        <f t="shared" si="338"/>
        <v>2941494.1933441563</v>
      </c>
    </row>
    <row r="254" spans="1:131">
      <c r="A254" s="506" t="s">
        <v>35</v>
      </c>
      <c r="B254" s="497" t="s">
        <v>1088</v>
      </c>
      <c r="C254" s="632"/>
      <c r="D254" s="504">
        <v>162168</v>
      </c>
      <c r="E254" s="420">
        <v>10</v>
      </c>
      <c r="F254" s="393">
        <v>0</v>
      </c>
      <c r="G254" s="398">
        <v>0</v>
      </c>
      <c r="H254" s="393">
        <v>7</v>
      </c>
      <c r="I254" s="398">
        <v>6</v>
      </c>
      <c r="J254" s="393">
        <v>0</v>
      </c>
      <c r="K254" s="398">
        <v>0</v>
      </c>
      <c r="L254" s="393">
        <v>2</v>
      </c>
      <c r="M254" s="398">
        <v>0</v>
      </c>
      <c r="N254" s="393">
        <v>0</v>
      </c>
      <c r="O254" s="398">
        <v>0</v>
      </c>
      <c r="P254" s="393">
        <v>14</v>
      </c>
      <c r="Q254" s="398">
        <v>12</v>
      </c>
      <c r="R254" s="393">
        <v>0</v>
      </c>
      <c r="S254" s="398">
        <v>0</v>
      </c>
      <c r="T254" s="393">
        <v>2</v>
      </c>
      <c r="U254" s="398">
        <v>2</v>
      </c>
      <c r="V254" s="393">
        <v>0</v>
      </c>
      <c r="W254" s="398">
        <v>0</v>
      </c>
      <c r="X254" s="393">
        <v>16</v>
      </c>
      <c r="Y254" s="398">
        <v>12</v>
      </c>
      <c r="Z254" s="393">
        <v>0</v>
      </c>
      <c r="AA254" s="398">
        <v>0</v>
      </c>
      <c r="AB254" s="393">
        <v>0</v>
      </c>
      <c r="AC254" s="398">
        <v>4</v>
      </c>
      <c r="AD254" s="393">
        <v>0</v>
      </c>
      <c r="AE254" s="398">
        <v>0</v>
      </c>
      <c r="AF254" s="393">
        <v>13</v>
      </c>
      <c r="AG254" s="398">
        <v>11</v>
      </c>
      <c r="AH254" s="393">
        <v>0</v>
      </c>
      <c r="AI254" s="398">
        <v>0</v>
      </c>
      <c r="AJ254" s="393">
        <v>1</v>
      </c>
      <c r="AK254" s="398">
        <v>5</v>
      </c>
      <c r="AL254" s="393">
        <v>0</v>
      </c>
      <c r="AM254" s="398">
        <v>0</v>
      </c>
      <c r="AN254" s="393">
        <v>0</v>
      </c>
      <c r="AO254" s="398">
        <v>0</v>
      </c>
      <c r="AP254" s="393">
        <v>1</v>
      </c>
      <c r="AQ254" s="398"/>
      <c r="AR254" s="393">
        <v>0</v>
      </c>
      <c r="AS254" s="398">
        <v>1</v>
      </c>
      <c r="AT254" s="393"/>
      <c r="AU254" s="398"/>
      <c r="AV254" s="393"/>
      <c r="AW254" s="398"/>
      <c r="AX254" s="393"/>
      <c r="AY254" s="398"/>
      <c r="AZ254" s="393"/>
      <c r="BA254" s="581"/>
      <c r="BB254" s="404">
        <v>683805</v>
      </c>
      <c r="BC254" s="398">
        <v>458286</v>
      </c>
      <c r="BD254" s="393">
        <v>1118762</v>
      </c>
      <c r="BE254" s="398">
        <v>969981</v>
      </c>
      <c r="BF254" s="393">
        <v>936397</v>
      </c>
      <c r="BG254" s="398">
        <v>1016450.0000000001</v>
      </c>
      <c r="BH254" s="393">
        <v>812091.99999999988</v>
      </c>
      <c r="BI254" s="398">
        <v>916218</v>
      </c>
      <c r="BJ254" s="393">
        <v>47734</v>
      </c>
      <c r="BK254" s="398">
        <v>48927</v>
      </c>
      <c r="BL254" s="393"/>
      <c r="BM254" s="581"/>
      <c r="BN254" s="394">
        <f t="shared" si="273"/>
        <v>94</v>
      </c>
      <c r="BO254" s="395">
        <f t="shared" si="274"/>
        <v>60</v>
      </c>
      <c r="BP254" s="396">
        <f t="shared" si="275"/>
        <v>164</v>
      </c>
      <c r="BQ254" s="395">
        <f t="shared" si="276"/>
        <v>144</v>
      </c>
      <c r="BR254" s="396">
        <f t="shared" si="277"/>
        <v>160</v>
      </c>
      <c r="BS254" s="395">
        <f t="shared" si="278"/>
        <v>168</v>
      </c>
      <c r="BT254" s="396">
        <f t="shared" si="279"/>
        <v>142</v>
      </c>
      <c r="BU254" s="395">
        <f t="shared" si="280"/>
        <v>170</v>
      </c>
      <c r="BV254" s="396">
        <f t="shared" si="281"/>
        <v>11</v>
      </c>
      <c r="BW254" s="395">
        <f t="shared" si="282"/>
        <v>12</v>
      </c>
      <c r="BX254" s="396">
        <f t="shared" si="283"/>
        <v>0</v>
      </c>
      <c r="BY254" s="395">
        <f t="shared" si="284"/>
        <v>0</v>
      </c>
      <c r="BZ254" s="394">
        <f t="shared" si="285"/>
        <v>7274.5212765957449</v>
      </c>
      <c r="CA254" s="395">
        <f t="shared" si="286"/>
        <v>7638.1</v>
      </c>
      <c r="CB254" s="396">
        <f t="shared" si="287"/>
        <v>6821.7195121951218</v>
      </c>
      <c r="CC254" s="395">
        <f t="shared" si="288"/>
        <v>6735.979166666667</v>
      </c>
      <c r="CD254" s="396">
        <f t="shared" si="289"/>
        <v>5852.4812499999998</v>
      </c>
      <c r="CE254" s="395">
        <f t="shared" si="290"/>
        <v>6050.2976190476202</v>
      </c>
      <c r="CF254" s="396">
        <f t="shared" si="291"/>
        <v>5718.9577464788727</v>
      </c>
      <c r="CG254" s="395">
        <f t="shared" si="292"/>
        <v>5389.517647058824</v>
      </c>
      <c r="CH254" s="396">
        <f t="shared" si="293"/>
        <v>4339.454545454545</v>
      </c>
      <c r="CI254" s="395">
        <f t="shared" si="294"/>
        <v>4077.25</v>
      </c>
      <c r="CJ254" s="396">
        <f t="shared" si="295"/>
        <v>0</v>
      </c>
      <c r="CK254" s="395">
        <f t="shared" si="296"/>
        <v>0</v>
      </c>
      <c r="CL254" s="394">
        <f t="shared" si="297"/>
        <v>65470.691489361707</v>
      </c>
      <c r="CM254" s="395">
        <f t="shared" si="298"/>
        <v>68742.900000000009</v>
      </c>
      <c r="CN254" s="396">
        <f t="shared" si="299"/>
        <v>61395.475609756097</v>
      </c>
      <c r="CO254" s="395">
        <f t="shared" si="300"/>
        <v>60623.8125</v>
      </c>
      <c r="CP254" s="396">
        <f t="shared" si="301"/>
        <v>52672.331249999996</v>
      </c>
      <c r="CQ254" s="395">
        <f t="shared" si="302"/>
        <v>54452.67857142858</v>
      </c>
      <c r="CR254" s="396">
        <f t="shared" si="303"/>
        <v>51470.619718309856</v>
      </c>
      <c r="CS254" s="395">
        <f t="shared" si="304"/>
        <v>48505.658823529418</v>
      </c>
      <c r="CT254" s="396">
        <f t="shared" si="305"/>
        <v>39055.090909090904</v>
      </c>
      <c r="CU254" s="395">
        <f t="shared" si="306"/>
        <v>36695.25</v>
      </c>
      <c r="CV254" s="396">
        <f t="shared" si="307"/>
        <v>0</v>
      </c>
      <c r="CW254" s="395">
        <f t="shared" si="308"/>
        <v>0</v>
      </c>
      <c r="CX254" s="396">
        <f t="shared" si="309"/>
        <v>56677.944645103242</v>
      </c>
      <c r="CY254" s="395">
        <f t="shared" si="310"/>
        <v>55570.177798477882</v>
      </c>
      <c r="CZ254" s="394">
        <f t="shared" si="311"/>
        <v>9</v>
      </c>
      <c r="DA254" s="395">
        <f t="shared" si="312"/>
        <v>6</v>
      </c>
      <c r="DB254" s="396">
        <f t="shared" si="313"/>
        <v>16</v>
      </c>
      <c r="DC254" s="395">
        <f t="shared" si="314"/>
        <v>14</v>
      </c>
      <c r="DD254" s="396">
        <f t="shared" si="315"/>
        <v>16</v>
      </c>
      <c r="DE254" s="395">
        <f t="shared" si="316"/>
        <v>16</v>
      </c>
      <c r="DF254" s="396">
        <f t="shared" si="317"/>
        <v>14</v>
      </c>
      <c r="DG254" s="395">
        <f t="shared" si="318"/>
        <v>16</v>
      </c>
      <c r="DH254" s="396">
        <f t="shared" si="319"/>
        <v>1</v>
      </c>
      <c r="DI254" s="395">
        <f t="shared" si="320"/>
        <v>1</v>
      </c>
      <c r="DJ254" s="396">
        <f t="shared" si="321"/>
        <v>0</v>
      </c>
      <c r="DK254" s="395">
        <f t="shared" si="322"/>
        <v>0</v>
      </c>
      <c r="DL254" s="396">
        <f t="shared" si="323"/>
        <v>56</v>
      </c>
      <c r="DM254" s="395">
        <f t="shared" si="324"/>
        <v>53</v>
      </c>
      <c r="DN254" s="394">
        <f t="shared" si="325"/>
        <v>589236.22340425535</v>
      </c>
      <c r="DO254" s="395">
        <f t="shared" si="326"/>
        <v>412457.4</v>
      </c>
      <c r="DP254" s="396">
        <f t="shared" si="327"/>
        <v>982327.60975609755</v>
      </c>
      <c r="DQ254" s="395">
        <f t="shared" si="328"/>
        <v>848733.375</v>
      </c>
      <c r="DR254" s="396">
        <f t="shared" si="329"/>
        <v>842757.29999999993</v>
      </c>
      <c r="DS254" s="395">
        <f t="shared" si="330"/>
        <v>871242.85714285728</v>
      </c>
      <c r="DT254" s="396">
        <f t="shared" si="331"/>
        <v>720588.67605633801</v>
      </c>
      <c r="DU254" s="395">
        <f t="shared" si="332"/>
        <v>776090.5411764707</v>
      </c>
      <c r="DV254" s="396">
        <f t="shared" si="333"/>
        <v>39055.090909090904</v>
      </c>
      <c r="DW254" s="395">
        <f t="shared" si="334"/>
        <v>36695.25</v>
      </c>
      <c r="DX254" s="396">
        <f t="shared" si="335"/>
        <v>0</v>
      </c>
      <c r="DY254" s="395">
        <f t="shared" si="336"/>
        <v>0</v>
      </c>
      <c r="DZ254" s="396">
        <f t="shared" si="337"/>
        <v>3173964.9001257815</v>
      </c>
      <c r="EA254" s="395">
        <f t="shared" si="338"/>
        <v>2945219.4233193276</v>
      </c>
    </row>
    <row r="255" spans="1:131">
      <c r="A255" s="506" t="s">
        <v>35</v>
      </c>
      <c r="B255" s="497" t="s">
        <v>1089</v>
      </c>
      <c r="C255" s="632"/>
      <c r="D255" s="504">
        <v>162609</v>
      </c>
      <c r="E255" s="420">
        <v>10</v>
      </c>
      <c r="F255" s="393">
        <v>0</v>
      </c>
      <c r="G255" s="398">
        <v>0</v>
      </c>
      <c r="H255" s="393">
        <v>8</v>
      </c>
      <c r="I255" s="398">
        <v>8</v>
      </c>
      <c r="J255" s="393">
        <v>1</v>
      </c>
      <c r="K255" s="398">
        <v>1</v>
      </c>
      <c r="L255" s="393">
        <v>1</v>
      </c>
      <c r="M255" s="398">
        <v>1</v>
      </c>
      <c r="N255" s="393">
        <v>0</v>
      </c>
      <c r="O255" s="398">
        <v>0</v>
      </c>
      <c r="P255" s="393">
        <v>3</v>
      </c>
      <c r="Q255" s="398">
        <v>3</v>
      </c>
      <c r="R255" s="393">
        <v>1</v>
      </c>
      <c r="S255" s="398">
        <v>1</v>
      </c>
      <c r="T255" s="393">
        <v>2</v>
      </c>
      <c r="U255" s="398">
        <v>2</v>
      </c>
      <c r="V255" s="393">
        <v>0</v>
      </c>
      <c r="W255" s="398">
        <v>0</v>
      </c>
      <c r="X255" s="393">
        <v>5</v>
      </c>
      <c r="Y255" s="398">
        <v>6</v>
      </c>
      <c r="Z255" s="393">
        <v>0</v>
      </c>
      <c r="AA255" s="398">
        <v>0</v>
      </c>
      <c r="AB255" s="393">
        <v>1</v>
      </c>
      <c r="AC255" s="398">
        <v>1</v>
      </c>
      <c r="AD255" s="393">
        <v>0</v>
      </c>
      <c r="AE255" s="398">
        <v>0</v>
      </c>
      <c r="AF255" s="393">
        <v>0</v>
      </c>
      <c r="AG255" s="398">
        <v>0</v>
      </c>
      <c r="AH255" s="393">
        <v>0</v>
      </c>
      <c r="AI255" s="398">
        <v>0</v>
      </c>
      <c r="AJ255" s="393">
        <v>0</v>
      </c>
      <c r="AK255" s="398">
        <v>0</v>
      </c>
      <c r="AL255" s="393">
        <v>0</v>
      </c>
      <c r="AM255" s="398">
        <v>0</v>
      </c>
      <c r="AN255" s="393">
        <v>0</v>
      </c>
      <c r="AO255" s="398">
        <v>0</v>
      </c>
      <c r="AP255" s="393">
        <v>0</v>
      </c>
      <c r="AQ255" s="398"/>
      <c r="AR255" s="393">
        <v>0</v>
      </c>
      <c r="AS255" s="398">
        <v>0</v>
      </c>
      <c r="AT255" s="393"/>
      <c r="AU255" s="398"/>
      <c r="AV255" s="393"/>
      <c r="AW255" s="398"/>
      <c r="AX255" s="393"/>
      <c r="AY255" s="398"/>
      <c r="AZ255" s="393"/>
      <c r="BA255" s="581"/>
      <c r="BB255" s="404">
        <v>724171</v>
      </c>
      <c r="BC255" s="398">
        <v>724170.99999999988</v>
      </c>
      <c r="BD255" s="393">
        <v>374945</v>
      </c>
      <c r="BE255" s="398">
        <v>378514</v>
      </c>
      <c r="BF255" s="393">
        <v>327411</v>
      </c>
      <c r="BG255" s="398">
        <v>388313</v>
      </c>
      <c r="BH255" s="393"/>
      <c r="BI255" s="398">
        <v>0</v>
      </c>
      <c r="BJ255" s="393"/>
      <c r="BK255" s="398">
        <v>0</v>
      </c>
      <c r="BL255" s="393"/>
      <c r="BM255" s="581"/>
      <c r="BN255" s="394">
        <f t="shared" si="273"/>
        <v>103</v>
      </c>
      <c r="BO255" s="395">
        <f t="shared" si="274"/>
        <v>103</v>
      </c>
      <c r="BP255" s="396">
        <f t="shared" si="275"/>
        <v>65</v>
      </c>
      <c r="BQ255" s="395">
        <f t="shared" si="276"/>
        <v>65</v>
      </c>
      <c r="BR255" s="396">
        <f t="shared" si="277"/>
        <v>62</v>
      </c>
      <c r="BS255" s="395">
        <f t="shared" si="278"/>
        <v>72</v>
      </c>
      <c r="BT255" s="396">
        <f t="shared" si="279"/>
        <v>0</v>
      </c>
      <c r="BU255" s="395">
        <f t="shared" si="280"/>
        <v>0</v>
      </c>
      <c r="BV255" s="396">
        <f t="shared" si="281"/>
        <v>0</v>
      </c>
      <c r="BW255" s="395">
        <f t="shared" si="282"/>
        <v>0</v>
      </c>
      <c r="BX255" s="396">
        <f t="shared" si="283"/>
        <v>0</v>
      </c>
      <c r="BY255" s="395">
        <f t="shared" si="284"/>
        <v>0</v>
      </c>
      <c r="BZ255" s="394">
        <f t="shared" si="285"/>
        <v>7030.7864077669901</v>
      </c>
      <c r="CA255" s="395">
        <f t="shared" si="286"/>
        <v>7030.7864077669892</v>
      </c>
      <c r="CB255" s="396">
        <f t="shared" si="287"/>
        <v>5768.3846153846152</v>
      </c>
      <c r="CC255" s="395">
        <f t="shared" si="288"/>
        <v>5823.292307692308</v>
      </c>
      <c r="CD255" s="396">
        <f t="shared" si="289"/>
        <v>5280.822580645161</v>
      </c>
      <c r="CE255" s="395">
        <f t="shared" si="290"/>
        <v>5393.2361111111113</v>
      </c>
      <c r="CF255" s="396">
        <f t="shared" si="291"/>
        <v>0</v>
      </c>
      <c r="CG255" s="395">
        <f t="shared" si="292"/>
        <v>0</v>
      </c>
      <c r="CH255" s="396">
        <f t="shared" si="293"/>
        <v>0</v>
      </c>
      <c r="CI255" s="395">
        <f t="shared" si="294"/>
        <v>0</v>
      </c>
      <c r="CJ255" s="396">
        <f t="shared" si="295"/>
        <v>0</v>
      </c>
      <c r="CK255" s="395">
        <f t="shared" si="296"/>
        <v>0</v>
      </c>
      <c r="CL255" s="394">
        <f t="shared" si="297"/>
        <v>63277.077669902908</v>
      </c>
      <c r="CM255" s="395">
        <f t="shared" si="298"/>
        <v>63277.077669902901</v>
      </c>
      <c r="CN255" s="396">
        <f t="shared" si="299"/>
        <v>51915.461538461539</v>
      </c>
      <c r="CO255" s="395">
        <f t="shared" si="300"/>
        <v>52409.630769230775</v>
      </c>
      <c r="CP255" s="396">
        <f t="shared" si="301"/>
        <v>47527.403225806447</v>
      </c>
      <c r="CQ255" s="395">
        <f t="shared" si="302"/>
        <v>48539.125</v>
      </c>
      <c r="CR255" s="396">
        <f t="shared" si="303"/>
        <v>0</v>
      </c>
      <c r="CS255" s="395">
        <f t="shared" si="304"/>
        <v>0</v>
      </c>
      <c r="CT255" s="396">
        <f t="shared" si="305"/>
        <v>0</v>
      </c>
      <c r="CU255" s="395">
        <f t="shared" si="306"/>
        <v>0</v>
      </c>
      <c r="CV255" s="396">
        <f t="shared" si="307"/>
        <v>0</v>
      </c>
      <c r="CW255" s="395">
        <f t="shared" si="308"/>
        <v>0</v>
      </c>
      <c r="CX255" s="396">
        <f t="shared" si="309"/>
        <v>55883.089331119874</v>
      </c>
      <c r="CY255" s="395">
        <f t="shared" si="310"/>
        <v>55956.627665844077</v>
      </c>
      <c r="CZ255" s="394">
        <f t="shared" si="311"/>
        <v>10</v>
      </c>
      <c r="DA255" s="395">
        <f t="shared" si="312"/>
        <v>10</v>
      </c>
      <c r="DB255" s="396">
        <f t="shared" si="313"/>
        <v>6</v>
      </c>
      <c r="DC255" s="395">
        <f t="shared" si="314"/>
        <v>6</v>
      </c>
      <c r="DD255" s="396">
        <f t="shared" si="315"/>
        <v>6</v>
      </c>
      <c r="DE255" s="395">
        <f t="shared" si="316"/>
        <v>7</v>
      </c>
      <c r="DF255" s="396">
        <f t="shared" si="317"/>
        <v>0</v>
      </c>
      <c r="DG255" s="395">
        <f t="shared" si="318"/>
        <v>0</v>
      </c>
      <c r="DH255" s="396">
        <f t="shared" si="319"/>
        <v>0</v>
      </c>
      <c r="DI255" s="395">
        <f t="shared" si="320"/>
        <v>0</v>
      </c>
      <c r="DJ255" s="396">
        <f t="shared" si="321"/>
        <v>0</v>
      </c>
      <c r="DK255" s="395">
        <f t="shared" si="322"/>
        <v>0</v>
      </c>
      <c r="DL255" s="396">
        <f t="shared" si="323"/>
        <v>22</v>
      </c>
      <c r="DM255" s="395">
        <f t="shared" si="324"/>
        <v>23</v>
      </c>
      <c r="DN255" s="394">
        <f t="shared" si="325"/>
        <v>632770.77669902914</v>
      </c>
      <c r="DO255" s="395">
        <f t="shared" si="326"/>
        <v>632770.77669902903</v>
      </c>
      <c r="DP255" s="396">
        <f t="shared" si="327"/>
        <v>311492.76923076925</v>
      </c>
      <c r="DQ255" s="395">
        <f t="shared" si="328"/>
        <v>314457.78461538465</v>
      </c>
      <c r="DR255" s="396">
        <f t="shared" si="329"/>
        <v>285164.41935483867</v>
      </c>
      <c r="DS255" s="395">
        <f t="shared" si="330"/>
        <v>339773.875</v>
      </c>
      <c r="DT255" s="396">
        <f t="shared" si="331"/>
        <v>0</v>
      </c>
      <c r="DU255" s="395">
        <f t="shared" si="332"/>
        <v>0</v>
      </c>
      <c r="DV255" s="396">
        <f t="shared" si="333"/>
        <v>0</v>
      </c>
      <c r="DW255" s="395">
        <f t="shared" si="334"/>
        <v>0</v>
      </c>
      <c r="DX255" s="396">
        <f t="shared" si="335"/>
        <v>0</v>
      </c>
      <c r="DY255" s="395">
        <f t="shared" si="336"/>
        <v>0</v>
      </c>
      <c r="DZ255" s="396">
        <f t="shared" si="337"/>
        <v>1229427.9652846372</v>
      </c>
      <c r="EA255" s="395">
        <f t="shared" si="338"/>
        <v>1287002.4363144138</v>
      </c>
    </row>
    <row r="256" spans="1:131">
      <c r="A256" s="507" t="s">
        <v>36</v>
      </c>
      <c r="B256" s="508" t="s">
        <v>724</v>
      </c>
      <c r="C256" s="388"/>
      <c r="D256" s="373">
        <v>176080</v>
      </c>
      <c r="E256" s="374">
        <v>1</v>
      </c>
      <c r="F256" s="393">
        <v>119</v>
      </c>
      <c r="G256" s="402">
        <v>117</v>
      </c>
      <c r="H256" s="393"/>
      <c r="I256" s="402"/>
      <c r="J256" s="393"/>
      <c r="K256" s="402"/>
      <c r="L256" s="393">
        <v>121</v>
      </c>
      <c r="M256" s="402">
        <v>115</v>
      </c>
      <c r="N256" s="393">
        <v>176</v>
      </c>
      <c r="O256" s="402">
        <v>179</v>
      </c>
      <c r="P256" s="393"/>
      <c r="Q256" s="402"/>
      <c r="R256" s="393"/>
      <c r="S256" s="402"/>
      <c r="T256" s="393">
        <v>52</v>
      </c>
      <c r="U256" s="402">
        <v>54</v>
      </c>
      <c r="V256" s="393">
        <v>231</v>
      </c>
      <c r="W256" s="402">
        <v>235</v>
      </c>
      <c r="X256" s="393"/>
      <c r="Y256" s="402"/>
      <c r="Z256" s="393"/>
      <c r="AA256" s="402"/>
      <c r="AB256" s="393">
        <v>41</v>
      </c>
      <c r="AC256" s="402">
        <v>40</v>
      </c>
      <c r="AD256" s="393">
        <v>130</v>
      </c>
      <c r="AE256" s="402">
        <v>130</v>
      </c>
      <c r="AF256" s="393"/>
      <c r="AG256" s="402"/>
      <c r="AH256" s="393"/>
      <c r="AI256" s="402"/>
      <c r="AJ256" s="393">
        <v>14</v>
      </c>
      <c r="AK256" s="402">
        <v>16</v>
      </c>
      <c r="AL256" s="393">
        <v>55</v>
      </c>
      <c r="AM256" s="402">
        <v>54</v>
      </c>
      <c r="AN256" s="393"/>
      <c r="AO256" s="402"/>
      <c r="AP256" s="393"/>
      <c r="AQ256" s="402"/>
      <c r="AR256" s="393">
        <v>1</v>
      </c>
      <c r="AS256" s="402"/>
      <c r="AT256" s="393"/>
      <c r="AU256" s="402"/>
      <c r="AV256" s="393"/>
      <c r="AW256" s="402"/>
      <c r="AX256" s="393"/>
      <c r="AY256" s="402"/>
      <c r="AZ256" s="393"/>
      <c r="BA256" s="403"/>
      <c r="BB256" s="404">
        <v>26899094</v>
      </c>
      <c r="BC256" s="402">
        <v>26779866</v>
      </c>
      <c r="BD256" s="393">
        <v>18008554</v>
      </c>
      <c r="BE256" s="402">
        <v>18970258</v>
      </c>
      <c r="BF256" s="393">
        <v>18985734</v>
      </c>
      <c r="BG256" s="402">
        <v>19471559</v>
      </c>
      <c r="BH256" s="393">
        <v>6308238</v>
      </c>
      <c r="BI256" s="402">
        <v>6648060</v>
      </c>
      <c r="BJ256" s="393">
        <v>1619251</v>
      </c>
      <c r="BK256" s="402">
        <v>1639598</v>
      </c>
      <c r="BL256" s="393"/>
      <c r="BM256" s="403"/>
      <c r="BN256" s="394">
        <f t="shared" si="273"/>
        <v>2523</v>
      </c>
      <c r="BO256" s="395">
        <f t="shared" si="274"/>
        <v>2433</v>
      </c>
      <c r="BP256" s="396">
        <f t="shared" si="275"/>
        <v>2208</v>
      </c>
      <c r="BQ256" s="395">
        <f t="shared" si="276"/>
        <v>2259</v>
      </c>
      <c r="BR256" s="396">
        <f t="shared" si="277"/>
        <v>2571</v>
      </c>
      <c r="BS256" s="395">
        <f t="shared" si="278"/>
        <v>2595</v>
      </c>
      <c r="BT256" s="396">
        <f t="shared" si="279"/>
        <v>1338</v>
      </c>
      <c r="BU256" s="395">
        <f t="shared" si="280"/>
        <v>1362</v>
      </c>
      <c r="BV256" s="396">
        <f t="shared" si="281"/>
        <v>507</v>
      </c>
      <c r="BW256" s="395">
        <f t="shared" si="282"/>
        <v>486</v>
      </c>
      <c r="BX256" s="396">
        <f t="shared" si="283"/>
        <v>0</v>
      </c>
      <c r="BY256" s="395">
        <f t="shared" si="284"/>
        <v>0</v>
      </c>
      <c r="BZ256" s="394">
        <f t="shared" si="285"/>
        <v>10661.551327784384</v>
      </c>
      <c r="CA256" s="395">
        <f t="shared" si="286"/>
        <v>11006.932182490753</v>
      </c>
      <c r="CB256" s="396">
        <f t="shared" si="287"/>
        <v>8156.048007246377</v>
      </c>
      <c r="CC256" s="395">
        <f t="shared" si="288"/>
        <v>8397.6352368304561</v>
      </c>
      <c r="CD256" s="396">
        <f t="shared" si="289"/>
        <v>7384.5717619603265</v>
      </c>
      <c r="CE256" s="395">
        <f t="shared" si="290"/>
        <v>7503.490944123314</v>
      </c>
      <c r="CF256" s="396">
        <f t="shared" si="291"/>
        <v>4714.6771300448427</v>
      </c>
      <c r="CG256" s="395">
        <f t="shared" si="292"/>
        <v>4881.101321585903</v>
      </c>
      <c r="CH256" s="396">
        <f t="shared" si="293"/>
        <v>3193.7889546351084</v>
      </c>
      <c r="CI256" s="395">
        <f t="shared" si="294"/>
        <v>3373.658436213992</v>
      </c>
      <c r="CJ256" s="396">
        <f t="shared" si="295"/>
        <v>0</v>
      </c>
      <c r="CK256" s="395">
        <f t="shared" si="296"/>
        <v>0</v>
      </c>
      <c r="CL256" s="394">
        <f t="shared" si="297"/>
        <v>95953.961950059456</v>
      </c>
      <c r="CM256" s="395">
        <f t="shared" si="298"/>
        <v>99062.389642416776</v>
      </c>
      <c r="CN256" s="396">
        <f t="shared" si="299"/>
        <v>73404.432065217392</v>
      </c>
      <c r="CO256" s="395">
        <f t="shared" si="300"/>
        <v>75578.717131474099</v>
      </c>
      <c r="CP256" s="396">
        <f t="shared" si="301"/>
        <v>66461.145857642943</v>
      </c>
      <c r="CQ256" s="395">
        <f t="shared" si="302"/>
        <v>67531.418497109829</v>
      </c>
      <c r="CR256" s="396">
        <f t="shared" si="303"/>
        <v>42432.094170403587</v>
      </c>
      <c r="CS256" s="395">
        <f t="shared" si="304"/>
        <v>43929.911894273129</v>
      </c>
      <c r="CT256" s="396">
        <f t="shared" si="305"/>
        <v>28744.100591715975</v>
      </c>
      <c r="CU256" s="395">
        <f t="shared" si="306"/>
        <v>30362.925925925927</v>
      </c>
      <c r="CV256" s="396">
        <f t="shared" si="307"/>
        <v>0</v>
      </c>
      <c r="CW256" s="395">
        <f t="shared" si="308"/>
        <v>0</v>
      </c>
      <c r="CX256" s="396">
        <f t="shared" si="309"/>
        <v>69747.323665783944</v>
      </c>
      <c r="CY256" s="395">
        <f t="shared" si="310"/>
        <v>71507.256076535356</v>
      </c>
      <c r="CZ256" s="394">
        <f t="shared" si="311"/>
        <v>240</v>
      </c>
      <c r="DA256" s="395">
        <f t="shared" si="312"/>
        <v>232</v>
      </c>
      <c r="DB256" s="396">
        <f t="shared" si="313"/>
        <v>228</v>
      </c>
      <c r="DC256" s="395">
        <f t="shared" si="314"/>
        <v>233</v>
      </c>
      <c r="DD256" s="396">
        <f t="shared" si="315"/>
        <v>272</v>
      </c>
      <c r="DE256" s="395">
        <f t="shared" si="316"/>
        <v>275</v>
      </c>
      <c r="DF256" s="396">
        <f t="shared" si="317"/>
        <v>144</v>
      </c>
      <c r="DG256" s="395">
        <f t="shared" si="318"/>
        <v>146</v>
      </c>
      <c r="DH256" s="396">
        <f t="shared" si="319"/>
        <v>56</v>
      </c>
      <c r="DI256" s="395">
        <f t="shared" si="320"/>
        <v>54</v>
      </c>
      <c r="DJ256" s="396">
        <f t="shared" si="321"/>
        <v>0</v>
      </c>
      <c r="DK256" s="395">
        <f t="shared" si="322"/>
        <v>0</v>
      </c>
      <c r="DL256" s="396">
        <f t="shared" si="323"/>
        <v>940</v>
      </c>
      <c r="DM256" s="395">
        <f t="shared" si="324"/>
        <v>940</v>
      </c>
      <c r="DN256" s="394">
        <f t="shared" si="325"/>
        <v>23028950.868014269</v>
      </c>
      <c r="DO256" s="395">
        <f t="shared" si="326"/>
        <v>22982474.397040691</v>
      </c>
      <c r="DP256" s="396">
        <f t="shared" si="327"/>
        <v>16736210.510869564</v>
      </c>
      <c r="DQ256" s="395">
        <f t="shared" si="328"/>
        <v>17609841.091633465</v>
      </c>
      <c r="DR256" s="396">
        <f t="shared" si="329"/>
        <v>18077431.673278879</v>
      </c>
      <c r="DS256" s="395">
        <f t="shared" si="330"/>
        <v>18571140.086705204</v>
      </c>
      <c r="DT256" s="396">
        <f t="shared" si="331"/>
        <v>6110221.5605381168</v>
      </c>
      <c r="DU256" s="395">
        <f t="shared" si="332"/>
        <v>6413767.1365638766</v>
      </c>
      <c r="DV256" s="396">
        <f t="shared" si="333"/>
        <v>1609669.6331360945</v>
      </c>
      <c r="DW256" s="395">
        <f t="shared" si="334"/>
        <v>1639598</v>
      </c>
      <c r="DX256" s="396">
        <f t="shared" si="335"/>
        <v>0</v>
      </c>
      <c r="DY256" s="395">
        <f t="shared" si="336"/>
        <v>0</v>
      </c>
      <c r="DZ256" s="396">
        <f t="shared" si="337"/>
        <v>65562484.245836906</v>
      </c>
      <c r="EA256" s="395">
        <f t="shared" si="338"/>
        <v>67216820.711943239</v>
      </c>
    </row>
    <row r="257" spans="1:131">
      <c r="A257" s="507" t="s">
        <v>36</v>
      </c>
      <c r="B257" s="508" t="s">
        <v>725</v>
      </c>
      <c r="C257" s="388"/>
      <c r="D257" s="373">
        <v>176372</v>
      </c>
      <c r="E257" s="374">
        <v>1</v>
      </c>
      <c r="F257" s="393">
        <v>94</v>
      </c>
      <c r="G257" s="402">
        <v>99</v>
      </c>
      <c r="H257" s="393"/>
      <c r="I257" s="402"/>
      <c r="J257" s="393"/>
      <c r="K257" s="402"/>
      <c r="L257" s="393">
        <v>34</v>
      </c>
      <c r="M257" s="402">
        <v>33</v>
      </c>
      <c r="N257" s="393">
        <v>188</v>
      </c>
      <c r="O257" s="402">
        <v>200</v>
      </c>
      <c r="P257" s="393"/>
      <c r="Q257" s="402"/>
      <c r="R257" s="393"/>
      <c r="S257" s="402"/>
      <c r="T257" s="393">
        <v>21</v>
      </c>
      <c r="U257" s="402">
        <v>21</v>
      </c>
      <c r="V257" s="393">
        <v>196</v>
      </c>
      <c r="W257" s="402">
        <v>200</v>
      </c>
      <c r="X257" s="393"/>
      <c r="Y257" s="402"/>
      <c r="Z257" s="393"/>
      <c r="AA257" s="402"/>
      <c r="AB257" s="393">
        <v>10</v>
      </c>
      <c r="AC257" s="402">
        <v>13</v>
      </c>
      <c r="AD257" s="393">
        <v>137</v>
      </c>
      <c r="AE257" s="402">
        <v>133</v>
      </c>
      <c r="AF257" s="393"/>
      <c r="AG257" s="402"/>
      <c r="AH257" s="393"/>
      <c r="AI257" s="402"/>
      <c r="AJ257" s="393">
        <v>12</v>
      </c>
      <c r="AK257" s="402">
        <v>11</v>
      </c>
      <c r="AL257" s="393">
        <v>2</v>
      </c>
      <c r="AM257" s="402">
        <v>1</v>
      </c>
      <c r="AN257" s="393"/>
      <c r="AO257" s="402"/>
      <c r="AP257" s="393"/>
      <c r="AQ257" s="402"/>
      <c r="AR257" s="393"/>
      <c r="AS257" s="402">
        <v>1</v>
      </c>
      <c r="AT257" s="393"/>
      <c r="AU257" s="402"/>
      <c r="AV257" s="393"/>
      <c r="AW257" s="402"/>
      <c r="AX257" s="393"/>
      <c r="AY257" s="402"/>
      <c r="AZ257" s="393"/>
      <c r="BA257" s="403"/>
      <c r="BB257" s="404">
        <v>11821774</v>
      </c>
      <c r="BC257" s="402">
        <v>12347230</v>
      </c>
      <c r="BD257" s="393">
        <v>14282176</v>
      </c>
      <c r="BE257" s="402">
        <v>15351897</v>
      </c>
      <c r="BF257" s="393">
        <v>12841561</v>
      </c>
      <c r="BG257" s="402">
        <v>13497126</v>
      </c>
      <c r="BH257" s="393">
        <v>6991898</v>
      </c>
      <c r="BI257" s="402">
        <v>6868140</v>
      </c>
      <c r="BJ257" s="393">
        <v>108463</v>
      </c>
      <c r="BK257" s="402">
        <v>121462</v>
      </c>
      <c r="BL257" s="393"/>
      <c r="BM257" s="403"/>
      <c r="BN257" s="394">
        <f t="shared" si="273"/>
        <v>1254</v>
      </c>
      <c r="BO257" s="395">
        <f t="shared" si="274"/>
        <v>1287</v>
      </c>
      <c r="BP257" s="396">
        <f t="shared" si="275"/>
        <v>1944</v>
      </c>
      <c r="BQ257" s="395">
        <f t="shared" si="276"/>
        <v>2052</v>
      </c>
      <c r="BR257" s="396">
        <f t="shared" si="277"/>
        <v>1884</v>
      </c>
      <c r="BS257" s="395">
        <f t="shared" si="278"/>
        <v>1956</v>
      </c>
      <c r="BT257" s="396">
        <f t="shared" si="279"/>
        <v>1377</v>
      </c>
      <c r="BU257" s="395">
        <f t="shared" si="280"/>
        <v>1329</v>
      </c>
      <c r="BV257" s="396">
        <f t="shared" si="281"/>
        <v>18</v>
      </c>
      <c r="BW257" s="395">
        <f t="shared" si="282"/>
        <v>21</v>
      </c>
      <c r="BX257" s="396">
        <f t="shared" si="283"/>
        <v>0</v>
      </c>
      <c r="BY257" s="395">
        <f t="shared" si="284"/>
        <v>0</v>
      </c>
      <c r="BZ257" s="394">
        <f t="shared" si="285"/>
        <v>9427.2519936204153</v>
      </c>
      <c r="CA257" s="395">
        <f t="shared" si="286"/>
        <v>9593.8073038073035</v>
      </c>
      <c r="CB257" s="396">
        <f t="shared" si="287"/>
        <v>7346.7983539094648</v>
      </c>
      <c r="CC257" s="395">
        <f t="shared" si="288"/>
        <v>7481.4312865497077</v>
      </c>
      <c r="CD257" s="396">
        <f t="shared" si="289"/>
        <v>6816.1151804670917</v>
      </c>
      <c r="CE257" s="395">
        <f t="shared" si="290"/>
        <v>6900.3711656441719</v>
      </c>
      <c r="CF257" s="396">
        <f t="shared" si="291"/>
        <v>5077.6310820624549</v>
      </c>
      <c r="CG257" s="395">
        <f t="shared" si="292"/>
        <v>5167.9006772009034</v>
      </c>
      <c r="CH257" s="396">
        <f t="shared" si="293"/>
        <v>6025.7222222222226</v>
      </c>
      <c r="CI257" s="395">
        <f t="shared" si="294"/>
        <v>5783.9047619047615</v>
      </c>
      <c r="CJ257" s="396">
        <f t="shared" si="295"/>
        <v>0</v>
      </c>
      <c r="CK257" s="395">
        <f t="shared" si="296"/>
        <v>0</v>
      </c>
      <c r="CL257" s="394">
        <f t="shared" si="297"/>
        <v>84845.267942583741</v>
      </c>
      <c r="CM257" s="395">
        <f t="shared" si="298"/>
        <v>86344.265734265733</v>
      </c>
      <c r="CN257" s="396">
        <f t="shared" si="299"/>
        <v>66121.185185185182</v>
      </c>
      <c r="CO257" s="395">
        <f t="shared" si="300"/>
        <v>67332.881578947374</v>
      </c>
      <c r="CP257" s="396">
        <f t="shared" si="301"/>
        <v>61345.036624203829</v>
      </c>
      <c r="CQ257" s="395">
        <f t="shared" si="302"/>
        <v>62103.340490797549</v>
      </c>
      <c r="CR257" s="396">
        <f t="shared" si="303"/>
        <v>45698.679738562096</v>
      </c>
      <c r="CS257" s="395">
        <f t="shared" si="304"/>
        <v>46511.106094808129</v>
      </c>
      <c r="CT257" s="396">
        <f t="shared" si="305"/>
        <v>54231.5</v>
      </c>
      <c r="CU257" s="395">
        <f t="shared" si="306"/>
        <v>52055.142857142855</v>
      </c>
      <c r="CV257" s="396">
        <f t="shared" si="307"/>
        <v>0</v>
      </c>
      <c r="CW257" s="395">
        <f t="shared" si="308"/>
        <v>0</v>
      </c>
      <c r="CX257" s="396">
        <f t="shared" si="309"/>
        <v>63737.991103726461</v>
      </c>
      <c r="CY257" s="395">
        <f t="shared" si="310"/>
        <v>65038.948024967664</v>
      </c>
      <c r="CZ257" s="394">
        <f t="shared" si="311"/>
        <v>128</v>
      </c>
      <c r="DA257" s="395">
        <f t="shared" si="312"/>
        <v>132</v>
      </c>
      <c r="DB257" s="396">
        <f t="shared" si="313"/>
        <v>209</v>
      </c>
      <c r="DC257" s="395">
        <f t="shared" si="314"/>
        <v>221</v>
      </c>
      <c r="DD257" s="396">
        <f t="shared" si="315"/>
        <v>206</v>
      </c>
      <c r="DE257" s="395">
        <f t="shared" si="316"/>
        <v>213</v>
      </c>
      <c r="DF257" s="396">
        <f t="shared" si="317"/>
        <v>149</v>
      </c>
      <c r="DG257" s="395">
        <f t="shared" si="318"/>
        <v>144</v>
      </c>
      <c r="DH257" s="396">
        <f t="shared" si="319"/>
        <v>2</v>
      </c>
      <c r="DI257" s="395">
        <f t="shared" si="320"/>
        <v>2</v>
      </c>
      <c r="DJ257" s="396">
        <f t="shared" si="321"/>
        <v>0</v>
      </c>
      <c r="DK257" s="395">
        <f t="shared" si="322"/>
        <v>0</v>
      </c>
      <c r="DL257" s="396">
        <f t="shared" si="323"/>
        <v>694</v>
      </c>
      <c r="DM257" s="395">
        <f t="shared" si="324"/>
        <v>712</v>
      </c>
      <c r="DN257" s="394">
        <f t="shared" si="325"/>
        <v>10860194.296650719</v>
      </c>
      <c r="DO257" s="395">
        <f t="shared" si="326"/>
        <v>11397443.076923076</v>
      </c>
      <c r="DP257" s="396">
        <f t="shared" si="327"/>
        <v>13819327.703703703</v>
      </c>
      <c r="DQ257" s="395">
        <f t="shared" si="328"/>
        <v>14880566.828947369</v>
      </c>
      <c r="DR257" s="396">
        <f t="shared" si="329"/>
        <v>12637077.544585988</v>
      </c>
      <c r="DS257" s="395">
        <f t="shared" si="330"/>
        <v>13228011.524539879</v>
      </c>
      <c r="DT257" s="396">
        <f t="shared" si="331"/>
        <v>6809103.2810457526</v>
      </c>
      <c r="DU257" s="395">
        <f t="shared" si="332"/>
        <v>6697599.2776523707</v>
      </c>
      <c r="DV257" s="396">
        <f t="shared" si="333"/>
        <v>108463</v>
      </c>
      <c r="DW257" s="395">
        <f t="shared" si="334"/>
        <v>104110.28571428571</v>
      </c>
      <c r="DX257" s="396">
        <f t="shared" si="335"/>
        <v>0</v>
      </c>
      <c r="DY257" s="395">
        <f t="shared" si="336"/>
        <v>0</v>
      </c>
      <c r="DZ257" s="396">
        <f t="shared" si="337"/>
        <v>44234165.825986162</v>
      </c>
      <c r="EA257" s="395">
        <f t="shared" si="338"/>
        <v>46307730.993776977</v>
      </c>
    </row>
    <row r="258" spans="1:131">
      <c r="A258" s="507" t="s">
        <v>36</v>
      </c>
      <c r="B258" s="493" t="s">
        <v>726</v>
      </c>
      <c r="C258" s="388"/>
      <c r="D258" s="373">
        <v>175856</v>
      </c>
      <c r="E258" s="374">
        <v>2</v>
      </c>
      <c r="F258" s="393">
        <v>59</v>
      </c>
      <c r="G258" s="402">
        <v>45</v>
      </c>
      <c r="H258" s="393"/>
      <c r="I258" s="402"/>
      <c r="J258" s="393"/>
      <c r="K258" s="402"/>
      <c r="L258" s="393">
        <v>16</v>
      </c>
      <c r="M258" s="402">
        <v>13</v>
      </c>
      <c r="N258" s="393">
        <v>80</v>
      </c>
      <c r="O258" s="402">
        <v>76</v>
      </c>
      <c r="P258" s="393"/>
      <c r="Q258" s="402"/>
      <c r="R258" s="393"/>
      <c r="S258" s="402"/>
      <c r="T258" s="393">
        <v>15</v>
      </c>
      <c r="U258" s="402">
        <v>12</v>
      </c>
      <c r="V258" s="393">
        <v>110</v>
      </c>
      <c r="W258" s="402">
        <v>131</v>
      </c>
      <c r="X258" s="393">
        <v>1</v>
      </c>
      <c r="Y258" s="402"/>
      <c r="Z258" s="393"/>
      <c r="AA258" s="402"/>
      <c r="AB258" s="393">
        <v>9</v>
      </c>
      <c r="AC258" s="402">
        <v>14</v>
      </c>
      <c r="AD258" s="393">
        <v>61</v>
      </c>
      <c r="AE258" s="402">
        <v>64</v>
      </c>
      <c r="AF258" s="393">
        <v>5</v>
      </c>
      <c r="AG258" s="402">
        <v>2</v>
      </c>
      <c r="AH258" s="393"/>
      <c r="AI258" s="402"/>
      <c r="AJ258" s="393">
        <v>6</v>
      </c>
      <c r="AK258" s="402">
        <v>3</v>
      </c>
      <c r="AL258" s="393">
        <v>8</v>
      </c>
      <c r="AM258" s="402">
        <v>19</v>
      </c>
      <c r="AN258" s="393"/>
      <c r="AO258" s="402">
        <v>1</v>
      </c>
      <c r="AP258" s="393"/>
      <c r="AQ258" s="402"/>
      <c r="AR258" s="393">
        <v>3</v>
      </c>
      <c r="AS258" s="402">
        <v>6</v>
      </c>
      <c r="AT258" s="393"/>
      <c r="AU258" s="402"/>
      <c r="AV258" s="393"/>
      <c r="AW258" s="402"/>
      <c r="AX258" s="393"/>
      <c r="AY258" s="402"/>
      <c r="AZ258" s="393"/>
      <c r="BA258" s="403"/>
      <c r="BB258" s="404">
        <v>5961334</v>
      </c>
      <c r="BC258" s="402">
        <v>4838494</v>
      </c>
      <c r="BD258" s="393">
        <v>6581004</v>
      </c>
      <c r="BE258" s="402">
        <v>6250761</v>
      </c>
      <c r="BF258" s="393">
        <v>7220257</v>
      </c>
      <c r="BG258" s="402">
        <v>9352494</v>
      </c>
      <c r="BH258" s="393">
        <v>3269312</v>
      </c>
      <c r="BI258" s="402">
        <v>3289569</v>
      </c>
      <c r="BJ258" s="393">
        <v>699498</v>
      </c>
      <c r="BK258" s="402">
        <v>1617295</v>
      </c>
      <c r="BL258" s="393"/>
      <c r="BM258" s="403"/>
      <c r="BN258" s="394">
        <f t="shared" si="273"/>
        <v>723</v>
      </c>
      <c r="BO258" s="395">
        <f t="shared" si="274"/>
        <v>561</v>
      </c>
      <c r="BP258" s="396">
        <f t="shared" si="275"/>
        <v>900</v>
      </c>
      <c r="BQ258" s="395">
        <f t="shared" si="276"/>
        <v>828</v>
      </c>
      <c r="BR258" s="396">
        <f t="shared" si="277"/>
        <v>1108</v>
      </c>
      <c r="BS258" s="395">
        <f t="shared" si="278"/>
        <v>1347</v>
      </c>
      <c r="BT258" s="396">
        <f t="shared" si="279"/>
        <v>671</v>
      </c>
      <c r="BU258" s="395">
        <f t="shared" si="280"/>
        <v>632</v>
      </c>
      <c r="BV258" s="396">
        <f t="shared" si="281"/>
        <v>108</v>
      </c>
      <c r="BW258" s="395">
        <f t="shared" si="282"/>
        <v>253</v>
      </c>
      <c r="BX258" s="396">
        <f t="shared" si="283"/>
        <v>0</v>
      </c>
      <c r="BY258" s="395">
        <f t="shared" si="284"/>
        <v>0</v>
      </c>
      <c r="BZ258" s="394">
        <f t="shared" si="285"/>
        <v>8245.275242047026</v>
      </c>
      <c r="CA258" s="395">
        <f t="shared" si="286"/>
        <v>8624.7664884135465</v>
      </c>
      <c r="CB258" s="396">
        <f t="shared" si="287"/>
        <v>7312.2266666666665</v>
      </c>
      <c r="CC258" s="395">
        <f t="shared" si="288"/>
        <v>7549.228260869565</v>
      </c>
      <c r="CD258" s="396">
        <f t="shared" si="289"/>
        <v>6516.4774368231047</v>
      </c>
      <c r="CE258" s="395">
        <f t="shared" si="290"/>
        <v>6943.2026726057902</v>
      </c>
      <c r="CF258" s="396">
        <f t="shared" si="291"/>
        <v>4872.298062593145</v>
      </c>
      <c r="CG258" s="395">
        <f t="shared" si="292"/>
        <v>5205.0142405063289</v>
      </c>
      <c r="CH258" s="396">
        <f t="shared" si="293"/>
        <v>6476.833333333333</v>
      </c>
      <c r="CI258" s="395">
        <f t="shared" si="294"/>
        <v>6392.470355731225</v>
      </c>
      <c r="CJ258" s="396">
        <f t="shared" si="295"/>
        <v>0</v>
      </c>
      <c r="CK258" s="395">
        <f t="shared" si="296"/>
        <v>0</v>
      </c>
      <c r="CL258" s="394">
        <f t="shared" si="297"/>
        <v>74207.477178423229</v>
      </c>
      <c r="CM258" s="395">
        <f t="shared" si="298"/>
        <v>77622.898395721917</v>
      </c>
      <c r="CN258" s="396">
        <f t="shared" si="299"/>
        <v>65810.039999999994</v>
      </c>
      <c r="CO258" s="395">
        <f t="shared" si="300"/>
        <v>67943.054347826081</v>
      </c>
      <c r="CP258" s="396">
        <f t="shared" si="301"/>
        <v>58648.296931407938</v>
      </c>
      <c r="CQ258" s="395">
        <f t="shared" si="302"/>
        <v>62488.82405345211</v>
      </c>
      <c r="CR258" s="396">
        <f t="shared" si="303"/>
        <v>43850.682563338305</v>
      </c>
      <c r="CS258" s="395">
        <f t="shared" si="304"/>
        <v>46845.128164556962</v>
      </c>
      <c r="CT258" s="396">
        <f t="shared" si="305"/>
        <v>58291.5</v>
      </c>
      <c r="CU258" s="395">
        <f t="shared" si="306"/>
        <v>57532.233201581024</v>
      </c>
      <c r="CV258" s="396">
        <f t="shared" si="307"/>
        <v>0</v>
      </c>
      <c r="CW258" s="395">
        <f t="shared" si="308"/>
        <v>0</v>
      </c>
      <c r="CX258" s="396">
        <f t="shared" si="309"/>
        <v>60733.956741852693</v>
      </c>
      <c r="CY258" s="395">
        <f t="shared" si="310"/>
        <v>62876.031823592377</v>
      </c>
      <c r="CZ258" s="394">
        <f t="shared" si="311"/>
        <v>75</v>
      </c>
      <c r="DA258" s="395">
        <f t="shared" si="312"/>
        <v>58</v>
      </c>
      <c r="DB258" s="396">
        <f t="shared" si="313"/>
        <v>95</v>
      </c>
      <c r="DC258" s="395">
        <f t="shared" si="314"/>
        <v>88</v>
      </c>
      <c r="DD258" s="396">
        <f t="shared" si="315"/>
        <v>120</v>
      </c>
      <c r="DE258" s="395">
        <f t="shared" si="316"/>
        <v>145</v>
      </c>
      <c r="DF258" s="396">
        <f t="shared" si="317"/>
        <v>72</v>
      </c>
      <c r="DG258" s="395">
        <f t="shared" si="318"/>
        <v>69</v>
      </c>
      <c r="DH258" s="396">
        <f t="shared" si="319"/>
        <v>11</v>
      </c>
      <c r="DI258" s="395">
        <f t="shared" si="320"/>
        <v>26</v>
      </c>
      <c r="DJ258" s="396">
        <f t="shared" si="321"/>
        <v>0</v>
      </c>
      <c r="DK258" s="395">
        <f t="shared" si="322"/>
        <v>0</v>
      </c>
      <c r="DL258" s="396">
        <f t="shared" si="323"/>
        <v>373</v>
      </c>
      <c r="DM258" s="395">
        <f t="shared" si="324"/>
        <v>386</v>
      </c>
      <c r="DN258" s="394">
        <f t="shared" si="325"/>
        <v>5565560.7883817423</v>
      </c>
      <c r="DO258" s="395">
        <f t="shared" si="326"/>
        <v>4502128.106951871</v>
      </c>
      <c r="DP258" s="396">
        <f t="shared" si="327"/>
        <v>6251953.7999999998</v>
      </c>
      <c r="DQ258" s="395">
        <f t="shared" si="328"/>
        <v>5978988.7826086953</v>
      </c>
      <c r="DR258" s="396">
        <f t="shared" si="329"/>
        <v>7037795.6317689531</v>
      </c>
      <c r="DS258" s="395">
        <f t="shared" si="330"/>
        <v>9060879.4877505563</v>
      </c>
      <c r="DT258" s="396">
        <f t="shared" si="331"/>
        <v>3157249.144560358</v>
      </c>
      <c r="DU258" s="395">
        <f t="shared" si="332"/>
        <v>3232313.8433544305</v>
      </c>
      <c r="DV258" s="396">
        <f t="shared" si="333"/>
        <v>641206.5</v>
      </c>
      <c r="DW258" s="395">
        <f t="shared" si="334"/>
        <v>1495838.0632411067</v>
      </c>
      <c r="DX258" s="396">
        <f t="shared" si="335"/>
        <v>0</v>
      </c>
      <c r="DY258" s="395">
        <f t="shared" si="336"/>
        <v>0</v>
      </c>
      <c r="DZ258" s="396">
        <f t="shared" si="337"/>
        <v>22653765.864711054</v>
      </c>
      <c r="EA258" s="395">
        <f t="shared" si="338"/>
        <v>24270148.283906657</v>
      </c>
    </row>
    <row r="259" spans="1:131">
      <c r="A259" s="507" t="s">
        <v>36</v>
      </c>
      <c r="B259" s="509" t="s">
        <v>727</v>
      </c>
      <c r="C259" s="388"/>
      <c r="D259" s="373">
        <v>176017</v>
      </c>
      <c r="E259" s="374">
        <v>2</v>
      </c>
      <c r="F259" s="393">
        <v>111</v>
      </c>
      <c r="G259" s="402">
        <v>111</v>
      </c>
      <c r="H259" s="393"/>
      <c r="I259" s="402"/>
      <c r="J259" s="393"/>
      <c r="K259" s="402"/>
      <c r="L259" s="393">
        <v>59</v>
      </c>
      <c r="M259" s="402">
        <v>101</v>
      </c>
      <c r="N259" s="393">
        <v>179</v>
      </c>
      <c r="O259" s="402">
        <v>187</v>
      </c>
      <c r="P259" s="393"/>
      <c r="Q259" s="402"/>
      <c r="R259" s="393"/>
      <c r="S259" s="402"/>
      <c r="T259" s="393">
        <v>44</v>
      </c>
      <c r="U259" s="402">
        <v>83</v>
      </c>
      <c r="V259" s="393">
        <v>204</v>
      </c>
      <c r="W259" s="402">
        <v>209</v>
      </c>
      <c r="X259" s="393"/>
      <c r="Y259" s="402"/>
      <c r="Z259" s="393"/>
      <c r="AA259" s="402"/>
      <c r="AB259" s="393">
        <v>30</v>
      </c>
      <c r="AC259" s="402">
        <v>85</v>
      </c>
      <c r="AD259" s="393">
        <v>115</v>
      </c>
      <c r="AE259" s="402">
        <v>115</v>
      </c>
      <c r="AF259" s="393"/>
      <c r="AG259" s="402"/>
      <c r="AH259" s="393"/>
      <c r="AI259" s="402"/>
      <c r="AJ259" s="393">
        <v>33</v>
      </c>
      <c r="AK259" s="402">
        <v>52</v>
      </c>
      <c r="AL259" s="393">
        <v>21</v>
      </c>
      <c r="AM259" s="402">
        <v>23</v>
      </c>
      <c r="AN259" s="393"/>
      <c r="AO259" s="402"/>
      <c r="AP259" s="393"/>
      <c r="AQ259" s="402"/>
      <c r="AR259" s="393">
        <v>5</v>
      </c>
      <c r="AS259" s="402">
        <v>7</v>
      </c>
      <c r="AT259" s="393"/>
      <c r="AU259" s="402"/>
      <c r="AV259" s="393"/>
      <c r="AW259" s="402"/>
      <c r="AX259" s="393"/>
      <c r="AY259" s="402"/>
      <c r="AZ259" s="393"/>
      <c r="BA259" s="403"/>
      <c r="BB259" s="404">
        <v>20867514</v>
      </c>
      <c r="BC259" s="402">
        <v>27335701</v>
      </c>
      <c r="BD259" s="393">
        <v>19164840</v>
      </c>
      <c r="BE259" s="402">
        <v>25093336</v>
      </c>
      <c r="BF259" s="393">
        <v>16912705</v>
      </c>
      <c r="BG259" s="402">
        <v>23756520</v>
      </c>
      <c r="BH259" s="393">
        <v>6624883</v>
      </c>
      <c r="BI259" s="402">
        <v>8028194</v>
      </c>
      <c r="BJ259" s="393">
        <v>1366359</v>
      </c>
      <c r="BK259" s="402">
        <v>1673459</v>
      </c>
      <c r="BL259" s="393"/>
      <c r="BM259" s="403"/>
      <c r="BN259" s="394">
        <f t="shared" si="273"/>
        <v>1707</v>
      </c>
      <c r="BO259" s="395">
        <f t="shared" si="274"/>
        <v>2211</v>
      </c>
      <c r="BP259" s="396">
        <f t="shared" si="275"/>
        <v>2139</v>
      </c>
      <c r="BQ259" s="395">
        <f t="shared" si="276"/>
        <v>2679</v>
      </c>
      <c r="BR259" s="396">
        <f t="shared" si="277"/>
        <v>2196</v>
      </c>
      <c r="BS259" s="395">
        <f t="shared" si="278"/>
        <v>2901</v>
      </c>
      <c r="BT259" s="396">
        <f t="shared" si="279"/>
        <v>1431</v>
      </c>
      <c r="BU259" s="395">
        <f t="shared" si="280"/>
        <v>1659</v>
      </c>
      <c r="BV259" s="396">
        <f t="shared" si="281"/>
        <v>249</v>
      </c>
      <c r="BW259" s="395">
        <f t="shared" si="282"/>
        <v>291</v>
      </c>
      <c r="BX259" s="396">
        <f t="shared" si="283"/>
        <v>0</v>
      </c>
      <c r="BY259" s="395">
        <f t="shared" si="284"/>
        <v>0</v>
      </c>
      <c r="BZ259" s="394">
        <f t="shared" si="285"/>
        <v>12224.671353251319</v>
      </c>
      <c r="CA259" s="395">
        <f t="shared" si="286"/>
        <v>12363.501130710087</v>
      </c>
      <c r="CB259" s="396">
        <f t="shared" si="287"/>
        <v>8959.7194950911635</v>
      </c>
      <c r="CC259" s="395">
        <f t="shared" si="288"/>
        <v>9366.6801045166103</v>
      </c>
      <c r="CD259" s="396">
        <f t="shared" si="289"/>
        <v>7701.5960837887069</v>
      </c>
      <c r="CE259" s="395">
        <f t="shared" si="290"/>
        <v>8189.079627714581</v>
      </c>
      <c r="CF259" s="396">
        <f t="shared" si="291"/>
        <v>4629.54786862334</v>
      </c>
      <c r="CG259" s="395">
        <f t="shared" si="292"/>
        <v>4839.176612417119</v>
      </c>
      <c r="CH259" s="396">
        <f t="shared" si="293"/>
        <v>5487.3855421686749</v>
      </c>
      <c r="CI259" s="395">
        <f t="shared" si="294"/>
        <v>5750.7182130584197</v>
      </c>
      <c r="CJ259" s="396">
        <f t="shared" si="295"/>
        <v>0</v>
      </c>
      <c r="CK259" s="395">
        <f t="shared" si="296"/>
        <v>0</v>
      </c>
      <c r="CL259" s="394">
        <f t="shared" si="297"/>
        <v>110022.04217926187</v>
      </c>
      <c r="CM259" s="395">
        <f t="shared" si="298"/>
        <v>111271.51017639079</v>
      </c>
      <c r="CN259" s="396">
        <f t="shared" si="299"/>
        <v>80637.475455820473</v>
      </c>
      <c r="CO259" s="395">
        <f t="shared" si="300"/>
        <v>84300.120940649489</v>
      </c>
      <c r="CP259" s="396">
        <f t="shared" si="301"/>
        <v>69314.364754098366</v>
      </c>
      <c r="CQ259" s="395">
        <f t="shared" si="302"/>
        <v>73701.716649431226</v>
      </c>
      <c r="CR259" s="396">
        <f t="shared" si="303"/>
        <v>41665.93081761006</v>
      </c>
      <c r="CS259" s="395">
        <f t="shared" si="304"/>
        <v>43552.589511754071</v>
      </c>
      <c r="CT259" s="396">
        <f t="shared" si="305"/>
        <v>49386.469879518074</v>
      </c>
      <c r="CU259" s="395">
        <f t="shared" si="306"/>
        <v>51756.463917525776</v>
      </c>
      <c r="CV259" s="396">
        <f t="shared" si="307"/>
        <v>0</v>
      </c>
      <c r="CW259" s="395">
        <f t="shared" si="308"/>
        <v>0</v>
      </c>
      <c r="CX259" s="396">
        <f t="shared" si="309"/>
        <v>75350.900783339894</v>
      </c>
      <c r="CY259" s="395">
        <f t="shared" si="310"/>
        <v>78977.259889302863</v>
      </c>
      <c r="CZ259" s="394">
        <f t="shared" si="311"/>
        <v>170</v>
      </c>
      <c r="DA259" s="395">
        <f t="shared" si="312"/>
        <v>212</v>
      </c>
      <c r="DB259" s="396">
        <f t="shared" si="313"/>
        <v>223</v>
      </c>
      <c r="DC259" s="395">
        <f t="shared" si="314"/>
        <v>270</v>
      </c>
      <c r="DD259" s="396">
        <f t="shared" si="315"/>
        <v>234</v>
      </c>
      <c r="DE259" s="395">
        <f t="shared" si="316"/>
        <v>294</v>
      </c>
      <c r="DF259" s="396">
        <f t="shared" si="317"/>
        <v>148</v>
      </c>
      <c r="DG259" s="395">
        <f t="shared" si="318"/>
        <v>167</v>
      </c>
      <c r="DH259" s="396">
        <f t="shared" si="319"/>
        <v>26</v>
      </c>
      <c r="DI259" s="395">
        <f t="shared" si="320"/>
        <v>30</v>
      </c>
      <c r="DJ259" s="396">
        <f t="shared" si="321"/>
        <v>0</v>
      </c>
      <c r="DK259" s="395">
        <f t="shared" si="322"/>
        <v>0</v>
      </c>
      <c r="DL259" s="396">
        <f t="shared" si="323"/>
        <v>801</v>
      </c>
      <c r="DM259" s="395">
        <f t="shared" si="324"/>
        <v>973</v>
      </c>
      <c r="DN259" s="394">
        <f t="shared" si="325"/>
        <v>18703747.170474518</v>
      </c>
      <c r="DO259" s="395">
        <f t="shared" si="326"/>
        <v>23589560.157394849</v>
      </c>
      <c r="DP259" s="396">
        <f t="shared" si="327"/>
        <v>17982157.026647966</v>
      </c>
      <c r="DQ259" s="395">
        <f t="shared" si="328"/>
        <v>22761032.653975364</v>
      </c>
      <c r="DR259" s="396">
        <f t="shared" si="329"/>
        <v>16219561.352459017</v>
      </c>
      <c r="DS259" s="395">
        <f t="shared" si="330"/>
        <v>21668304.694932781</v>
      </c>
      <c r="DT259" s="396">
        <f t="shared" si="331"/>
        <v>6166557.7610062892</v>
      </c>
      <c r="DU259" s="395">
        <f t="shared" si="332"/>
        <v>7273282.4484629296</v>
      </c>
      <c r="DV259" s="396">
        <f t="shared" si="333"/>
        <v>1284048.2168674699</v>
      </c>
      <c r="DW259" s="395">
        <f t="shared" si="334"/>
        <v>1552693.9175257734</v>
      </c>
      <c r="DX259" s="396">
        <f t="shared" si="335"/>
        <v>0</v>
      </c>
      <c r="DY259" s="395">
        <f t="shared" si="336"/>
        <v>0</v>
      </c>
      <c r="DZ259" s="396">
        <f t="shared" si="337"/>
        <v>60356071.527455255</v>
      </c>
      <c r="EA259" s="395">
        <f t="shared" si="338"/>
        <v>76844873.872291684</v>
      </c>
    </row>
    <row r="260" spans="1:131">
      <c r="A260" s="507" t="s">
        <v>36</v>
      </c>
      <c r="B260" s="508" t="s">
        <v>728</v>
      </c>
      <c r="C260" s="388"/>
      <c r="D260" s="373">
        <v>175342</v>
      </c>
      <c r="E260" s="374">
        <v>4</v>
      </c>
      <c r="F260" s="393">
        <v>33</v>
      </c>
      <c r="G260" s="402">
        <v>37</v>
      </c>
      <c r="H260" s="393"/>
      <c r="I260" s="402"/>
      <c r="J260" s="393"/>
      <c r="K260" s="402"/>
      <c r="L260" s="393">
        <v>4</v>
      </c>
      <c r="M260" s="402">
        <v>5</v>
      </c>
      <c r="N260" s="393">
        <v>27</v>
      </c>
      <c r="O260" s="402">
        <v>23</v>
      </c>
      <c r="P260" s="393"/>
      <c r="Q260" s="402"/>
      <c r="R260" s="393"/>
      <c r="S260" s="402"/>
      <c r="T260" s="393">
        <v>3</v>
      </c>
      <c r="U260" s="402">
        <v>3</v>
      </c>
      <c r="V260" s="393">
        <v>47</v>
      </c>
      <c r="W260" s="402">
        <v>46</v>
      </c>
      <c r="X260" s="393"/>
      <c r="Y260" s="402"/>
      <c r="Z260" s="393"/>
      <c r="AA260" s="402"/>
      <c r="AB260" s="393">
        <v>10</v>
      </c>
      <c r="AC260" s="402">
        <v>6</v>
      </c>
      <c r="AD260" s="393">
        <v>39</v>
      </c>
      <c r="AE260" s="402">
        <v>35</v>
      </c>
      <c r="AF260" s="393"/>
      <c r="AG260" s="402">
        <v>1</v>
      </c>
      <c r="AH260" s="393"/>
      <c r="AI260" s="402"/>
      <c r="AJ260" s="393">
        <v>3</v>
      </c>
      <c r="AK260" s="402">
        <v>6</v>
      </c>
      <c r="AL260" s="393"/>
      <c r="AM260" s="402"/>
      <c r="AN260" s="393"/>
      <c r="AO260" s="402"/>
      <c r="AP260" s="393"/>
      <c r="AQ260" s="402"/>
      <c r="AR260" s="393"/>
      <c r="AS260" s="402">
        <v>1</v>
      </c>
      <c r="AT260" s="393"/>
      <c r="AU260" s="402"/>
      <c r="AV260" s="393"/>
      <c r="AW260" s="402"/>
      <c r="AX260" s="393"/>
      <c r="AY260" s="402"/>
      <c r="AZ260" s="393"/>
      <c r="BA260" s="403"/>
      <c r="BB260" s="404">
        <v>2814521</v>
      </c>
      <c r="BC260" s="402">
        <v>3296035</v>
      </c>
      <c r="BD260" s="393">
        <v>1960450</v>
      </c>
      <c r="BE260" s="402">
        <v>1763945</v>
      </c>
      <c r="BF260" s="393">
        <v>3472092</v>
      </c>
      <c r="BG260" s="402">
        <v>3106541</v>
      </c>
      <c r="BH260" s="393">
        <v>1731101</v>
      </c>
      <c r="BI260" s="402">
        <v>1830252</v>
      </c>
      <c r="BJ260" s="393"/>
      <c r="BK260" s="402">
        <v>100000</v>
      </c>
      <c r="BL260" s="393"/>
      <c r="BM260" s="403"/>
      <c r="BN260" s="394">
        <f t="shared" si="273"/>
        <v>345</v>
      </c>
      <c r="BO260" s="395">
        <f t="shared" si="274"/>
        <v>393</v>
      </c>
      <c r="BP260" s="396">
        <f t="shared" si="275"/>
        <v>279</v>
      </c>
      <c r="BQ260" s="395">
        <f t="shared" si="276"/>
        <v>243</v>
      </c>
      <c r="BR260" s="396">
        <f t="shared" si="277"/>
        <v>543</v>
      </c>
      <c r="BS260" s="395">
        <f t="shared" si="278"/>
        <v>486</v>
      </c>
      <c r="BT260" s="396">
        <f t="shared" si="279"/>
        <v>387</v>
      </c>
      <c r="BU260" s="395">
        <f t="shared" si="280"/>
        <v>397</v>
      </c>
      <c r="BV260" s="396">
        <f t="shared" si="281"/>
        <v>0</v>
      </c>
      <c r="BW260" s="395">
        <f t="shared" si="282"/>
        <v>12</v>
      </c>
      <c r="BX260" s="396">
        <f t="shared" si="283"/>
        <v>0</v>
      </c>
      <c r="BY260" s="395">
        <f t="shared" si="284"/>
        <v>0</v>
      </c>
      <c r="BZ260" s="394">
        <f t="shared" si="285"/>
        <v>8158.0318840579712</v>
      </c>
      <c r="CA260" s="395">
        <f t="shared" si="286"/>
        <v>8386.8575063613225</v>
      </c>
      <c r="CB260" s="396">
        <f t="shared" si="287"/>
        <v>7026.7025089605731</v>
      </c>
      <c r="CC260" s="395">
        <f t="shared" si="288"/>
        <v>7259.0329218106999</v>
      </c>
      <c r="CD260" s="396">
        <f t="shared" si="289"/>
        <v>6394.2762430939229</v>
      </c>
      <c r="CE260" s="395">
        <f t="shared" si="290"/>
        <v>6392.0596707818931</v>
      </c>
      <c r="CF260" s="396">
        <f t="shared" si="291"/>
        <v>4473.1291989664087</v>
      </c>
      <c r="CG260" s="395">
        <f t="shared" si="292"/>
        <v>4610.2065491183876</v>
      </c>
      <c r="CH260" s="396">
        <f t="shared" si="293"/>
        <v>0</v>
      </c>
      <c r="CI260" s="395">
        <f t="shared" si="294"/>
        <v>8333.3333333333339</v>
      </c>
      <c r="CJ260" s="396">
        <f t="shared" si="295"/>
        <v>0</v>
      </c>
      <c r="CK260" s="395">
        <f t="shared" si="296"/>
        <v>0</v>
      </c>
      <c r="CL260" s="394">
        <f t="shared" si="297"/>
        <v>73422.286956521741</v>
      </c>
      <c r="CM260" s="395">
        <f t="shared" si="298"/>
        <v>75481.717557251905</v>
      </c>
      <c r="CN260" s="396">
        <f t="shared" si="299"/>
        <v>63240.322580645159</v>
      </c>
      <c r="CO260" s="395">
        <f t="shared" si="300"/>
        <v>65331.296296296299</v>
      </c>
      <c r="CP260" s="396">
        <f t="shared" si="301"/>
        <v>57548.486187845308</v>
      </c>
      <c r="CQ260" s="395">
        <f t="shared" si="302"/>
        <v>57528.537037037036</v>
      </c>
      <c r="CR260" s="396">
        <f t="shared" si="303"/>
        <v>40258.162790697679</v>
      </c>
      <c r="CS260" s="395">
        <f t="shared" si="304"/>
        <v>41491.85894206549</v>
      </c>
      <c r="CT260" s="396">
        <f t="shared" si="305"/>
        <v>0</v>
      </c>
      <c r="CU260" s="395">
        <f t="shared" si="306"/>
        <v>75000</v>
      </c>
      <c r="CV260" s="396">
        <f t="shared" si="307"/>
        <v>0</v>
      </c>
      <c r="CW260" s="395">
        <f t="shared" si="308"/>
        <v>0</v>
      </c>
      <c r="CX260" s="396">
        <f t="shared" si="309"/>
        <v>57740.607498356287</v>
      </c>
      <c r="CY260" s="395">
        <f t="shared" si="310"/>
        <v>59374.158543564175</v>
      </c>
      <c r="CZ260" s="394">
        <f t="shared" si="311"/>
        <v>37</v>
      </c>
      <c r="DA260" s="395">
        <f t="shared" si="312"/>
        <v>42</v>
      </c>
      <c r="DB260" s="396">
        <f t="shared" si="313"/>
        <v>30</v>
      </c>
      <c r="DC260" s="395">
        <f t="shared" si="314"/>
        <v>26</v>
      </c>
      <c r="DD260" s="396">
        <f t="shared" si="315"/>
        <v>57</v>
      </c>
      <c r="DE260" s="395">
        <f t="shared" si="316"/>
        <v>52</v>
      </c>
      <c r="DF260" s="396">
        <f t="shared" si="317"/>
        <v>42</v>
      </c>
      <c r="DG260" s="395">
        <f t="shared" si="318"/>
        <v>42</v>
      </c>
      <c r="DH260" s="396">
        <f t="shared" si="319"/>
        <v>0</v>
      </c>
      <c r="DI260" s="395">
        <f t="shared" si="320"/>
        <v>1</v>
      </c>
      <c r="DJ260" s="396">
        <f t="shared" si="321"/>
        <v>0</v>
      </c>
      <c r="DK260" s="395">
        <f t="shared" si="322"/>
        <v>0</v>
      </c>
      <c r="DL260" s="396">
        <f t="shared" si="323"/>
        <v>166</v>
      </c>
      <c r="DM260" s="395">
        <f t="shared" si="324"/>
        <v>163</v>
      </c>
      <c r="DN260" s="394">
        <f t="shared" si="325"/>
        <v>2716624.6173913046</v>
      </c>
      <c r="DO260" s="395">
        <f t="shared" si="326"/>
        <v>3170232.1374045801</v>
      </c>
      <c r="DP260" s="396">
        <f t="shared" si="327"/>
        <v>1897209.6774193547</v>
      </c>
      <c r="DQ260" s="395">
        <f t="shared" si="328"/>
        <v>1698613.7037037038</v>
      </c>
      <c r="DR260" s="396">
        <f t="shared" si="329"/>
        <v>3280263.7127071824</v>
      </c>
      <c r="DS260" s="395">
        <f t="shared" si="330"/>
        <v>2991483.9259259258</v>
      </c>
      <c r="DT260" s="396">
        <f t="shared" si="331"/>
        <v>1690842.8372093025</v>
      </c>
      <c r="DU260" s="395">
        <f t="shared" si="332"/>
        <v>1742658.0755667505</v>
      </c>
      <c r="DV260" s="396">
        <f t="shared" si="333"/>
        <v>0</v>
      </c>
      <c r="DW260" s="395">
        <f t="shared" si="334"/>
        <v>75000</v>
      </c>
      <c r="DX260" s="396">
        <f t="shared" si="335"/>
        <v>0</v>
      </c>
      <c r="DY260" s="395">
        <f t="shared" si="336"/>
        <v>0</v>
      </c>
      <c r="DZ260" s="396">
        <f t="shared" si="337"/>
        <v>9584940.8447271436</v>
      </c>
      <c r="EA260" s="395">
        <f t="shared" si="338"/>
        <v>9677987.8426009603</v>
      </c>
    </row>
    <row r="261" spans="1:131">
      <c r="A261" s="507" t="s">
        <v>36</v>
      </c>
      <c r="B261" s="493" t="s">
        <v>729</v>
      </c>
      <c r="C261" s="388"/>
      <c r="D261" s="373">
        <v>175616</v>
      </c>
      <c r="E261" s="374">
        <v>4</v>
      </c>
      <c r="F261" s="393">
        <v>20</v>
      </c>
      <c r="G261" s="402">
        <v>15</v>
      </c>
      <c r="H261" s="393"/>
      <c r="I261" s="402"/>
      <c r="J261" s="393"/>
      <c r="K261" s="402"/>
      <c r="L261" s="393">
        <v>10</v>
      </c>
      <c r="M261" s="402">
        <v>14</v>
      </c>
      <c r="N261" s="393">
        <v>37</v>
      </c>
      <c r="O261" s="402">
        <v>35</v>
      </c>
      <c r="P261" s="393"/>
      <c r="Q261" s="402"/>
      <c r="R261" s="393"/>
      <c r="S261" s="402"/>
      <c r="T261" s="393">
        <v>10</v>
      </c>
      <c r="U261" s="402">
        <v>7</v>
      </c>
      <c r="V261" s="393">
        <v>52</v>
      </c>
      <c r="W261" s="402">
        <v>55</v>
      </c>
      <c r="X261" s="393">
        <v>1</v>
      </c>
      <c r="Y261" s="402"/>
      <c r="Z261" s="393">
        <v>1</v>
      </c>
      <c r="AA261" s="402"/>
      <c r="AB261" s="393">
        <v>6</v>
      </c>
      <c r="AC261" s="402">
        <v>9</v>
      </c>
      <c r="AD261" s="393">
        <v>38</v>
      </c>
      <c r="AE261" s="402">
        <v>40</v>
      </c>
      <c r="AF261" s="393">
        <v>2</v>
      </c>
      <c r="AG261" s="402"/>
      <c r="AH261" s="393"/>
      <c r="AI261" s="402"/>
      <c r="AJ261" s="393">
        <v>7</v>
      </c>
      <c r="AK261" s="402">
        <v>8</v>
      </c>
      <c r="AL261" s="393"/>
      <c r="AM261" s="402"/>
      <c r="AN261" s="393"/>
      <c r="AO261" s="402"/>
      <c r="AP261" s="393"/>
      <c r="AQ261" s="402"/>
      <c r="AR261" s="393"/>
      <c r="AS261" s="402"/>
      <c r="AT261" s="393"/>
      <c r="AU261" s="402"/>
      <c r="AV261" s="393"/>
      <c r="AW261" s="402"/>
      <c r="AX261" s="393"/>
      <c r="AY261" s="402"/>
      <c r="AZ261" s="393"/>
      <c r="BA261" s="403"/>
      <c r="BB261" s="404">
        <v>2153150</v>
      </c>
      <c r="BC261" s="402">
        <v>2090615</v>
      </c>
      <c r="BD261" s="393">
        <v>2661254</v>
      </c>
      <c r="BE261" s="402">
        <v>2438744</v>
      </c>
      <c r="BF261" s="393">
        <v>3293469</v>
      </c>
      <c r="BG261" s="402">
        <v>3556835</v>
      </c>
      <c r="BH261" s="393">
        <v>2303159</v>
      </c>
      <c r="BI261" s="661">
        <v>2317652</v>
      </c>
      <c r="BJ261" s="393"/>
      <c r="BK261" s="402" t="s">
        <v>7</v>
      </c>
      <c r="BL261" s="393"/>
      <c r="BM261" s="403"/>
      <c r="BN261" s="394">
        <f t="shared" si="273"/>
        <v>300</v>
      </c>
      <c r="BO261" s="395">
        <f t="shared" si="274"/>
        <v>303</v>
      </c>
      <c r="BP261" s="396">
        <f t="shared" si="275"/>
        <v>453</v>
      </c>
      <c r="BQ261" s="395">
        <f t="shared" si="276"/>
        <v>399</v>
      </c>
      <c r="BR261" s="396">
        <f t="shared" si="277"/>
        <v>561</v>
      </c>
      <c r="BS261" s="395">
        <f t="shared" si="278"/>
        <v>603</v>
      </c>
      <c r="BT261" s="396">
        <f t="shared" si="279"/>
        <v>446</v>
      </c>
      <c r="BU261" s="395">
        <f t="shared" si="280"/>
        <v>456</v>
      </c>
      <c r="BV261" s="396">
        <f t="shared" si="281"/>
        <v>0</v>
      </c>
      <c r="BW261" s="395">
        <f t="shared" si="282"/>
        <v>0</v>
      </c>
      <c r="BX261" s="396">
        <f t="shared" si="283"/>
        <v>0</v>
      </c>
      <c r="BY261" s="395">
        <f t="shared" si="284"/>
        <v>0</v>
      </c>
      <c r="BZ261" s="394">
        <f t="shared" si="285"/>
        <v>7177.166666666667</v>
      </c>
      <c r="CA261" s="395">
        <f t="shared" si="286"/>
        <v>6899.7194719471945</v>
      </c>
      <c r="CB261" s="396">
        <f t="shared" si="287"/>
        <v>5874.7328918322291</v>
      </c>
      <c r="CC261" s="395">
        <f t="shared" si="288"/>
        <v>6112.1403508771928</v>
      </c>
      <c r="CD261" s="396">
        <f t="shared" si="289"/>
        <v>5870.7112299465243</v>
      </c>
      <c r="CE261" s="395">
        <f t="shared" si="290"/>
        <v>5898.5655058043121</v>
      </c>
      <c r="CF261" s="396">
        <f t="shared" si="291"/>
        <v>5164.0336322869953</v>
      </c>
      <c r="CG261" s="395">
        <f t="shared" si="292"/>
        <v>5082.5701754385964</v>
      </c>
      <c r="CH261" s="396">
        <f t="shared" si="293"/>
        <v>0</v>
      </c>
      <c r="CI261" s="395">
        <f t="shared" si="294"/>
        <v>0</v>
      </c>
      <c r="CJ261" s="396">
        <f t="shared" si="295"/>
        <v>0</v>
      </c>
      <c r="CK261" s="395">
        <f t="shared" si="296"/>
        <v>0</v>
      </c>
      <c r="CL261" s="394">
        <f t="shared" si="297"/>
        <v>64594.5</v>
      </c>
      <c r="CM261" s="395">
        <f t="shared" si="298"/>
        <v>62097.475247524751</v>
      </c>
      <c r="CN261" s="396">
        <f t="shared" si="299"/>
        <v>52872.596026490064</v>
      </c>
      <c r="CO261" s="395">
        <f t="shared" si="300"/>
        <v>55009.263157894733</v>
      </c>
      <c r="CP261" s="396">
        <f t="shared" si="301"/>
        <v>52836.401069518717</v>
      </c>
      <c r="CQ261" s="395">
        <f t="shared" si="302"/>
        <v>53087.089552238809</v>
      </c>
      <c r="CR261" s="396">
        <f t="shared" si="303"/>
        <v>46476.302690582961</v>
      </c>
      <c r="CS261" s="395">
        <f t="shared" si="304"/>
        <v>45743.131578947367</v>
      </c>
      <c r="CT261" s="396">
        <f t="shared" si="305"/>
        <v>0</v>
      </c>
      <c r="CU261" s="395">
        <f t="shared" si="306"/>
        <v>0</v>
      </c>
      <c r="CV261" s="396">
        <f t="shared" si="307"/>
        <v>0</v>
      </c>
      <c r="CW261" s="395">
        <f t="shared" si="308"/>
        <v>0</v>
      </c>
      <c r="CX261" s="396">
        <f t="shared" si="309"/>
        <v>53138.137521051925</v>
      </c>
      <c r="CY261" s="395">
        <f t="shared" si="310"/>
        <v>53029.83542045112</v>
      </c>
      <c r="CZ261" s="394">
        <f t="shared" si="311"/>
        <v>30</v>
      </c>
      <c r="DA261" s="395">
        <f t="shared" si="312"/>
        <v>29</v>
      </c>
      <c r="DB261" s="396">
        <f t="shared" si="313"/>
        <v>47</v>
      </c>
      <c r="DC261" s="395">
        <f t="shared" si="314"/>
        <v>42</v>
      </c>
      <c r="DD261" s="396">
        <f t="shared" si="315"/>
        <v>60</v>
      </c>
      <c r="DE261" s="395">
        <f t="shared" si="316"/>
        <v>64</v>
      </c>
      <c r="DF261" s="396">
        <f t="shared" si="317"/>
        <v>47</v>
      </c>
      <c r="DG261" s="395">
        <f t="shared" si="318"/>
        <v>48</v>
      </c>
      <c r="DH261" s="396">
        <f t="shared" si="319"/>
        <v>0</v>
      </c>
      <c r="DI261" s="395">
        <f t="shared" si="320"/>
        <v>0</v>
      </c>
      <c r="DJ261" s="396">
        <f t="shared" si="321"/>
        <v>0</v>
      </c>
      <c r="DK261" s="395">
        <f t="shared" si="322"/>
        <v>0</v>
      </c>
      <c r="DL261" s="396">
        <f t="shared" si="323"/>
        <v>184</v>
      </c>
      <c r="DM261" s="395">
        <f t="shared" si="324"/>
        <v>183</v>
      </c>
      <c r="DN261" s="394">
        <f t="shared" si="325"/>
        <v>1937835</v>
      </c>
      <c r="DO261" s="395">
        <f t="shared" si="326"/>
        <v>1800826.7821782178</v>
      </c>
      <c r="DP261" s="396">
        <f t="shared" si="327"/>
        <v>2485012.0132450331</v>
      </c>
      <c r="DQ261" s="395">
        <f t="shared" si="328"/>
        <v>2310389.0526315789</v>
      </c>
      <c r="DR261" s="396">
        <f t="shared" si="329"/>
        <v>3170184.0641711229</v>
      </c>
      <c r="DS261" s="395">
        <f t="shared" si="330"/>
        <v>3397573.7313432838</v>
      </c>
      <c r="DT261" s="396">
        <f t="shared" si="331"/>
        <v>2184386.2264573993</v>
      </c>
      <c r="DU261" s="395">
        <f t="shared" si="332"/>
        <v>2195670.3157894737</v>
      </c>
      <c r="DV261" s="396">
        <f t="shared" si="333"/>
        <v>0</v>
      </c>
      <c r="DW261" s="395">
        <f t="shared" si="334"/>
        <v>0</v>
      </c>
      <c r="DX261" s="396">
        <f t="shared" si="335"/>
        <v>0</v>
      </c>
      <c r="DY261" s="395">
        <f t="shared" si="336"/>
        <v>0</v>
      </c>
      <c r="DZ261" s="396">
        <f t="shared" si="337"/>
        <v>9777417.3038735539</v>
      </c>
      <c r="EA261" s="395">
        <f t="shared" si="338"/>
        <v>9704459.8819425553</v>
      </c>
    </row>
    <row r="262" spans="1:131">
      <c r="A262" s="507" t="s">
        <v>36</v>
      </c>
      <c r="B262" s="383" t="s">
        <v>730</v>
      </c>
      <c r="C262" s="388"/>
      <c r="D262" s="373">
        <v>176044</v>
      </c>
      <c r="E262" s="374">
        <v>4</v>
      </c>
      <c r="F262" s="393">
        <v>13</v>
      </c>
      <c r="G262" s="402">
        <v>12</v>
      </c>
      <c r="H262" s="393"/>
      <c r="I262" s="402"/>
      <c r="J262" s="393"/>
      <c r="K262" s="402"/>
      <c r="L262" s="393">
        <v>2</v>
      </c>
      <c r="M262" s="402"/>
      <c r="N262" s="393">
        <v>28</v>
      </c>
      <c r="O262" s="402">
        <v>33</v>
      </c>
      <c r="P262" s="393">
        <v>1</v>
      </c>
      <c r="Q262" s="402">
        <v>1</v>
      </c>
      <c r="R262" s="393"/>
      <c r="S262" s="402"/>
      <c r="T262" s="393">
        <v>9</v>
      </c>
      <c r="U262" s="402"/>
      <c r="V262" s="393">
        <v>42</v>
      </c>
      <c r="W262" s="402">
        <v>42</v>
      </c>
      <c r="X262" s="393">
        <v>5</v>
      </c>
      <c r="Y262" s="402">
        <v>4</v>
      </c>
      <c r="Z262" s="393"/>
      <c r="AA262" s="402"/>
      <c r="AB262" s="393">
        <v>3</v>
      </c>
      <c r="AC262" s="402">
        <v>4</v>
      </c>
      <c r="AD262" s="393">
        <v>18</v>
      </c>
      <c r="AE262" s="402">
        <v>17</v>
      </c>
      <c r="AF262" s="393">
        <v>1</v>
      </c>
      <c r="AG262" s="402">
        <v>1</v>
      </c>
      <c r="AH262" s="393"/>
      <c r="AI262" s="402"/>
      <c r="AJ262" s="393">
        <v>4</v>
      </c>
      <c r="AK262" s="402">
        <v>1</v>
      </c>
      <c r="AL262" s="393"/>
      <c r="AM262" s="402"/>
      <c r="AN262" s="393"/>
      <c r="AO262" s="402"/>
      <c r="AP262" s="393"/>
      <c r="AQ262" s="402"/>
      <c r="AR262" s="393"/>
      <c r="AS262" s="402"/>
      <c r="AT262" s="393"/>
      <c r="AU262" s="402"/>
      <c r="AV262" s="393"/>
      <c r="AW262" s="402"/>
      <c r="AX262" s="393"/>
      <c r="AY262" s="402"/>
      <c r="AZ262" s="393"/>
      <c r="BA262" s="403"/>
      <c r="BB262" s="404">
        <v>994506</v>
      </c>
      <c r="BC262" s="402">
        <v>783893</v>
      </c>
      <c r="BD262" s="393">
        <v>2282198</v>
      </c>
      <c r="BE262" s="402">
        <v>1904511</v>
      </c>
      <c r="BF262" s="393">
        <v>2524632</v>
      </c>
      <c r="BG262" s="402">
        <v>2584285</v>
      </c>
      <c r="BH262" s="393">
        <v>916067</v>
      </c>
      <c r="BI262" s="402">
        <v>794126</v>
      </c>
      <c r="BJ262" s="393"/>
      <c r="BK262" s="402"/>
      <c r="BL262" s="393"/>
      <c r="BM262" s="403"/>
      <c r="BN262" s="394">
        <f t="shared" si="273"/>
        <v>141</v>
      </c>
      <c r="BO262" s="395">
        <f t="shared" si="274"/>
        <v>108</v>
      </c>
      <c r="BP262" s="396">
        <f t="shared" si="275"/>
        <v>370</v>
      </c>
      <c r="BQ262" s="395">
        <f t="shared" si="276"/>
        <v>307</v>
      </c>
      <c r="BR262" s="396">
        <f t="shared" si="277"/>
        <v>464</v>
      </c>
      <c r="BS262" s="395">
        <f t="shared" si="278"/>
        <v>466</v>
      </c>
      <c r="BT262" s="396">
        <f t="shared" si="279"/>
        <v>220</v>
      </c>
      <c r="BU262" s="395">
        <f t="shared" si="280"/>
        <v>175</v>
      </c>
      <c r="BV262" s="396">
        <f t="shared" si="281"/>
        <v>0</v>
      </c>
      <c r="BW262" s="395">
        <f t="shared" si="282"/>
        <v>0</v>
      </c>
      <c r="BX262" s="396">
        <f t="shared" si="283"/>
        <v>0</v>
      </c>
      <c r="BY262" s="395">
        <f t="shared" si="284"/>
        <v>0</v>
      </c>
      <c r="BZ262" s="394">
        <f t="shared" si="285"/>
        <v>7053.2340425531911</v>
      </c>
      <c r="CA262" s="395">
        <f t="shared" si="286"/>
        <v>7258.2685185185182</v>
      </c>
      <c r="CB262" s="396">
        <f t="shared" si="287"/>
        <v>6168.102702702703</v>
      </c>
      <c r="CC262" s="395">
        <f t="shared" si="288"/>
        <v>6203.6188925081433</v>
      </c>
      <c r="CD262" s="396">
        <f t="shared" si="289"/>
        <v>5441.0172413793107</v>
      </c>
      <c r="CE262" s="395">
        <f t="shared" si="290"/>
        <v>5545.6759656652357</v>
      </c>
      <c r="CF262" s="396">
        <f t="shared" si="291"/>
        <v>4163.9409090909094</v>
      </c>
      <c r="CG262" s="395">
        <f t="shared" si="292"/>
        <v>4537.8628571428571</v>
      </c>
      <c r="CH262" s="396">
        <f t="shared" si="293"/>
        <v>0</v>
      </c>
      <c r="CI262" s="395">
        <f t="shared" si="294"/>
        <v>0</v>
      </c>
      <c r="CJ262" s="396">
        <f t="shared" si="295"/>
        <v>0</v>
      </c>
      <c r="CK262" s="395">
        <f t="shared" si="296"/>
        <v>0</v>
      </c>
      <c r="CL262" s="394">
        <f t="shared" si="297"/>
        <v>63479.106382978716</v>
      </c>
      <c r="CM262" s="395">
        <f t="shared" si="298"/>
        <v>65324.416666666664</v>
      </c>
      <c r="CN262" s="396">
        <f t="shared" si="299"/>
        <v>55512.924324324325</v>
      </c>
      <c r="CO262" s="395">
        <f t="shared" si="300"/>
        <v>55832.570032573291</v>
      </c>
      <c r="CP262" s="396">
        <f t="shared" si="301"/>
        <v>48969.155172413797</v>
      </c>
      <c r="CQ262" s="395">
        <f t="shared" si="302"/>
        <v>49911.083690987121</v>
      </c>
      <c r="CR262" s="396">
        <f t="shared" si="303"/>
        <v>37475.468181818185</v>
      </c>
      <c r="CS262" s="395">
        <f t="shared" si="304"/>
        <v>40840.765714285713</v>
      </c>
      <c r="CT262" s="396">
        <f t="shared" si="305"/>
        <v>0</v>
      </c>
      <c r="CU262" s="395">
        <f t="shared" si="306"/>
        <v>0</v>
      </c>
      <c r="CV262" s="396">
        <f t="shared" si="307"/>
        <v>0</v>
      </c>
      <c r="CW262" s="395">
        <f t="shared" si="308"/>
        <v>0</v>
      </c>
      <c r="CX262" s="396">
        <f t="shared" si="309"/>
        <v>50571.99402278979</v>
      </c>
      <c r="CY262" s="395">
        <f t="shared" si="310"/>
        <v>51771.557515028493</v>
      </c>
      <c r="CZ262" s="394">
        <f t="shared" si="311"/>
        <v>15</v>
      </c>
      <c r="DA262" s="395">
        <f t="shared" si="312"/>
        <v>12</v>
      </c>
      <c r="DB262" s="396">
        <f t="shared" si="313"/>
        <v>38</v>
      </c>
      <c r="DC262" s="395">
        <f t="shared" si="314"/>
        <v>34</v>
      </c>
      <c r="DD262" s="396">
        <f t="shared" si="315"/>
        <v>50</v>
      </c>
      <c r="DE262" s="395">
        <f t="shared" si="316"/>
        <v>50</v>
      </c>
      <c r="DF262" s="396">
        <f t="shared" si="317"/>
        <v>23</v>
      </c>
      <c r="DG262" s="395">
        <f t="shared" si="318"/>
        <v>19</v>
      </c>
      <c r="DH262" s="396">
        <f t="shared" si="319"/>
        <v>0</v>
      </c>
      <c r="DI262" s="395">
        <f t="shared" si="320"/>
        <v>0</v>
      </c>
      <c r="DJ262" s="396">
        <f t="shared" si="321"/>
        <v>0</v>
      </c>
      <c r="DK262" s="395">
        <f t="shared" si="322"/>
        <v>0</v>
      </c>
      <c r="DL262" s="396">
        <f t="shared" si="323"/>
        <v>126</v>
      </c>
      <c r="DM262" s="395">
        <f t="shared" si="324"/>
        <v>115</v>
      </c>
      <c r="DN262" s="394">
        <f t="shared" si="325"/>
        <v>952186.59574468073</v>
      </c>
      <c r="DO262" s="395">
        <f t="shared" si="326"/>
        <v>783893</v>
      </c>
      <c r="DP262" s="396">
        <f t="shared" si="327"/>
        <v>2109491.1243243245</v>
      </c>
      <c r="DQ262" s="395">
        <f t="shared" si="328"/>
        <v>1898307.3811074919</v>
      </c>
      <c r="DR262" s="396">
        <f t="shared" si="329"/>
        <v>2448457.7586206896</v>
      </c>
      <c r="DS262" s="395">
        <f t="shared" si="330"/>
        <v>2495554.1845493559</v>
      </c>
      <c r="DT262" s="396">
        <f t="shared" si="331"/>
        <v>861935.7681818183</v>
      </c>
      <c r="DU262" s="395">
        <f t="shared" si="332"/>
        <v>775974.54857142852</v>
      </c>
      <c r="DV262" s="396">
        <f t="shared" si="333"/>
        <v>0</v>
      </c>
      <c r="DW262" s="395">
        <f t="shared" si="334"/>
        <v>0</v>
      </c>
      <c r="DX262" s="396">
        <f t="shared" si="335"/>
        <v>0</v>
      </c>
      <c r="DY262" s="395">
        <f t="shared" si="336"/>
        <v>0</v>
      </c>
      <c r="DZ262" s="396">
        <f t="shared" si="337"/>
        <v>6372071.2468715133</v>
      </c>
      <c r="EA262" s="395">
        <f t="shared" si="338"/>
        <v>5953729.1142282765</v>
      </c>
    </row>
    <row r="263" spans="1:131">
      <c r="A263" s="507" t="s">
        <v>36</v>
      </c>
      <c r="B263" s="508" t="s">
        <v>731</v>
      </c>
      <c r="C263" s="388"/>
      <c r="D263" s="373">
        <v>176035</v>
      </c>
      <c r="E263" s="374">
        <v>5</v>
      </c>
      <c r="F263" s="393">
        <v>21</v>
      </c>
      <c r="G263" s="402">
        <v>23</v>
      </c>
      <c r="H263" s="393">
        <v>3</v>
      </c>
      <c r="I263" s="402">
        <v>3</v>
      </c>
      <c r="J263" s="393">
        <v>8</v>
      </c>
      <c r="K263" s="402">
        <v>6</v>
      </c>
      <c r="L263" s="393">
        <v>2</v>
      </c>
      <c r="M263" s="402">
        <v>2</v>
      </c>
      <c r="N263" s="393">
        <v>17</v>
      </c>
      <c r="O263" s="402">
        <v>17</v>
      </c>
      <c r="P263" s="393">
        <v>1</v>
      </c>
      <c r="Q263" s="402">
        <v>3</v>
      </c>
      <c r="R263" s="393"/>
      <c r="S263" s="402">
        <v>3</v>
      </c>
      <c r="T263" s="393"/>
      <c r="U263" s="402">
        <v>1</v>
      </c>
      <c r="V263" s="393">
        <v>27</v>
      </c>
      <c r="W263" s="402">
        <v>24</v>
      </c>
      <c r="X263" s="393">
        <v>6</v>
      </c>
      <c r="Y263" s="402">
        <v>5</v>
      </c>
      <c r="Z263" s="393">
        <v>2</v>
      </c>
      <c r="AA263" s="402">
        <v>1</v>
      </c>
      <c r="AB263" s="393">
        <v>7</v>
      </c>
      <c r="AC263" s="402">
        <v>5</v>
      </c>
      <c r="AD263" s="393">
        <v>22</v>
      </c>
      <c r="AE263" s="402">
        <v>26</v>
      </c>
      <c r="AF263" s="393">
        <v>8</v>
      </c>
      <c r="AG263" s="402">
        <v>7</v>
      </c>
      <c r="AH263" s="393">
        <v>1</v>
      </c>
      <c r="AI263" s="402">
        <v>1</v>
      </c>
      <c r="AJ263" s="393">
        <v>10</v>
      </c>
      <c r="AK263" s="402">
        <v>11</v>
      </c>
      <c r="AL263" s="393"/>
      <c r="AM263" s="402"/>
      <c r="AN263" s="393"/>
      <c r="AO263" s="402"/>
      <c r="AP263" s="393"/>
      <c r="AQ263" s="402"/>
      <c r="AR263" s="393"/>
      <c r="AS263" s="402"/>
      <c r="AT263" s="393"/>
      <c r="AU263" s="402"/>
      <c r="AV263" s="393"/>
      <c r="AW263" s="402"/>
      <c r="AX263" s="393"/>
      <c r="AY263" s="402"/>
      <c r="AZ263" s="393"/>
      <c r="BA263" s="403"/>
      <c r="BB263" s="404">
        <v>2247966</v>
      </c>
      <c r="BC263" s="402">
        <v>2311043</v>
      </c>
      <c r="BD263" s="393">
        <v>988633</v>
      </c>
      <c r="BE263" s="402">
        <v>1458800</v>
      </c>
      <c r="BF263" s="393">
        <v>2312517</v>
      </c>
      <c r="BG263" s="402">
        <v>1904361</v>
      </c>
      <c r="BH263" s="393">
        <v>2209405</v>
      </c>
      <c r="BI263" s="402">
        <v>2463291</v>
      </c>
      <c r="BJ263" s="393"/>
      <c r="BK263" s="402"/>
      <c r="BL263" s="393"/>
      <c r="BM263" s="403"/>
      <c r="BN263" s="394">
        <f t="shared" si="273"/>
        <v>331</v>
      </c>
      <c r="BO263" s="395">
        <f t="shared" si="274"/>
        <v>327</v>
      </c>
      <c r="BP263" s="396">
        <f t="shared" si="275"/>
        <v>163</v>
      </c>
      <c r="BQ263" s="395">
        <f t="shared" si="276"/>
        <v>228</v>
      </c>
      <c r="BR263" s="396">
        <f t="shared" si="277"/>
        <v>409</v>
      </c>
      <c r="BS263" s="395">
        <f t="shared" si="278"/>
        <v>337</v>
      </c>
      <c r="BT263" s="396">
        <f t="shared" si="279"/>
        <v>409</v>
      </c>
      <c r="BU263" s="395">
        <f t="shared" si="280"/>
        <v>447</v>
      </c>
      <c r="BV263" s="396">
        <f t="shared" si="281"/>
        <v>0</v>
      </c>
      <c r="BW263" s="395">
        <f t="shared" si="282"/>
        <v>0</v>
      </c>
      <c r="BX263" s="396">
        <f t="shared" si="283"/>
        <v>0</v>
      </c>
      <c r="BY263" s="395">
        <f t="shared" si="284"/>
        <v>0</v>
      </c>
      <c r="BZ263" s="394">
        <f t="shared" si="285"/>
        <v>6791.4380664652572</v>
      </c>
      <c r="CA263" s="395">
        <f t="shared" si="286"/>
        <v>7067.4097859327221</v>
      </c>
      <c r="CB263" s="396">
        <f t="shared" si="287"/>
        <v>6065.2331288343557</v>
      </c>
      <c r="CC263" s="395">
        <f t="shared" si="288"/>
        <v>6398.2456140350878</v>
      </c>
      <c r="CD263" s="396">
        <f t="shared" si="289"/>
        <v>5654.0757946210269</v>
      </c>
      <c r="CE263" s="395">
        <f t="shared" si="290"/>
        <v>5650.922848664688</v>
      </c>
      <c r="CF263" s="396">
        <f t="shared" si="291"/>
        <v>5401.9682151589241</v>
      </c>
      <c r="CG263" s="395">
        <f t="shared" si="292"/>
        <v>5510.7181208053689</v>
      </c>
      <c r="CH263" s="396">
        <f t="shared" si="293"/>
        <v>0</v>
      </c>
      <c r="CI263" s="395">
        <f t="shared" si="294"/>
        <v>0</v>
      </c>
      <c r="CJ263" s="396">
        <f t="shared" si="295"/>
        <v>0</v>
      </c>
      <c r="CK263" s="395">
        <f t="shared" si="296"/>
        <v>0</v>
      </c>
      <c r="CL263" s="394">
        <f t="shared" si="297"/>
        <v>61122.942598187314</v>
      </c>
      <c r="CM263" s="395">
        <f t="shared" si="298"/>
        <v>63606.6880733945</v>
      </c>
      <c r="CN263" s="396">
        <f t="shared" si="299"/>
        <v>54587.098159509202</v>
      </c>
      <c r="CO263" s="395">
        <f t="shared" si="300"/>
        <v>57584.210526315786</v>
      </c>
      <c r="CP263" s="396">
        <f t="shared" si="301"/>
        <v>50886.682151589244</v>
      </c>
      <c r="CQ263" s="395">
        <f t="shared" si="302"/>
        <v>50858.305637982194</v>
      </c>
      <c r="CR263" s="396">
        <f t="shared" si="303"/>
        <v>48617.713936430315</v>
      </c>
      <c r="CS263" s="395">
        <f t="shared" si="304"/>
        <v>49596.463087248318</v>
      </c>
      <c r="CT263" s="396">
        <f t="shared" si="305"/>
        <v>0</v>
      </c>
      <c r="CU263" s="395">
        <f t="shared" si="306"/>
        <v>0</v>
      </c>
      <c r="CV263" s="396">
        <f t="shared" si="307"/>
        <v>0</v>
      </c>
      <c r="CW263" s="395">
        <f t="shared" si="308"/>
        <v>0</v>
      </c>
      <c r="CX263" s="396">
        <f t="shared" si="309"/>
        <v>53268.998051629074</v>
      </c>
      <c r="CY263" s="395">
        <f t="shared" si="310"/>
        <v>54757.463647699587</v>
      </c>
      <c r="CZ263" s="394">
        <f t="shared" si="311"/>
        <v>34</v>
      </c>
      <c r="DA263" s="395">
        <f t="shared" si="312"/>
        <v>34</v>
      </c>
      <c r="DB263" s="396">
        <f t="shared" si="313"/>
        <v>18</v>
      </c>
      <c r="DC263" s="395">
        <f t="shared" si="314"/>
        <v>24</v>
      </c>
      <c r="DD263" s="396">
        <f t="shared" si="315"/>
        <v>42</v>
      </c>
      <c r="DE263" s="395">
        <f t="shared" si="316"/>
        <v>35</v>
      </c>
      <c r="DF263" s="396">
        <f t="shared" si="317"/>
        <v>41</v>
      </c>
      <c r="DG263" s="395">
        <f t="shared" si="318"/>
        <v>45</v>
      </c>
      <c r="DH263" s="396">
        <f t="shared" si="319"/>
        <v>0</v>
      </c>
      <c r="DI263" s="395">
        <f t="shared" si="320"/>
        <v>0</v>
      </c>
      <c r="DJ263" s="396">
        <f t="shared" si="321"/>
        <v>0</v>
      </c>
      <c r="DK263" s="395">
        <f t="shared" si="322"/>
        <v>0</v>
      </c>
      <c r="DL263" s="396">
        <f t="shared" si="323"/>
        <v>135</v>
      </c>
      <c r="DM263" s="395">
        <f t="shared" si="324"/>
        <v>138</v>
      </c>
      <c r="DN263" s="394">
        <f t="shared" si="325"/>
        <v>2078180.0483383688</v>
      </c>
      <c r="DO263" s="395">
        <f t="shared" si="326"/>
        <v>2162627.3944954132</v>
      </c>
      <c r="DP263" s="396">
        <f t="shared" si="327"/>
        <v>982567.7668711656</v>
      </c>
      <c r="DQ263" s="395">
        <f t="shared" si="328"/>
        <v>1382021.0526315789</v>
      </c>
      <c r="DR263" s="396">
        <f t="shared" si="329"/>
        <v>2137240.6503667482</v>
      </c>
      <c r="DS263" s="395">
        <f t="shared" si="330"/>
        <v>1780040.6973293768</v>
      </c>
      <c r="DT263" s="396">
        <f t="shared" si="331"/>
        <v>1993326.271393643</v>
      </c>
      <c r="DU263" s="395">
        <f t="shared" si="332"/>
        <v>2231840.8389261742</v>
      </c>
      <c r="DV263" s="396">
        <f t="shared" si="333"/>
        <v>0</v>
      </c>
      <c r="DW263" s="395">
        <f t="shared" si="334"/>
        <v>0</v>
      </c>
      <c r="DX263" s="396">
        <f t="shared" si="335"/>
        <v>0</v>
      </c>
      <c r="DY263" s="395">
        <f t="shared" si="336"/>
        <v>0</v>
      </c>
      <c r="DZ263" s="396">
        <f t="shared" si="337"/>
        <v>7191314.7369699255</v>
      </c>
      <c r="EA263" s="395">
        <f t="shared" si="338"/>
        <v>7556529.9833825426</v>
      </c>
    </row>
    <row r="264" spans="1:131">
      <c r="A264" s="541" t="s">
        <v>36</v>
      </c>
      <c r="B264" s="610" t="s">
        <v>1006</v>
      </c>
      <c r="C264" s="611"/>
      <c r="D264" s="612">
        <v>175786</v>
      </c>
      <c r="E264" s="613">
        <v>8</v>
      </c>
      <c r="F264" s="393"/>
      <c r="G264" s="402"/>
      <c r="H264" s="393"/>
      <c r="I264" s="402"/>
      <c r="J264" s="393"/>
      <c r="K264" s="402"/>
      <c r="L264" s="393"/>
      <c r="M264" s="402"/>
      <c r="N264" s="393"/>
      <c r="O264" s="402"/>
      <c r="P264" s="393"/>
      <c r="Q264" s="402"/>
      <c r="R264" s="393"/>
      <c r="S264" s="402"/>
      <c r="T264" s="393"/>
      <c r="U264" s="402"/>
      <c r="V264" s="393"/>
      <c r="W264" s="402"/>
      <c r="X264" s="393"/>
      <c r="Y264" s="402"/>
      <c r="Z264" s="393"/>
      <c r="AA264" s="402"/>
      <c r="AB264" s="393"/>
      <c r="AC264" s="402"/>
      <c r="AD264" s="393"/>
      <c r="AE264" s="402"/>
      <c r="AF264" s="393"/>
      <c r="AG264" s="402"/>
      <c r="AH264" s="393"/>
      <c r="AI264" s="402"/>
      <c r="AJ264" s="393"/>
      <c r="AK264" s="402"/>
      <c r="AL264" s="393"/>
      <c r="AM264" s="402"/>
      <c r="AN264" s="393"/>
      <c r="AO264" s="402"/>
      <c r="AP264" s="393"/>
      <c r="AQ264" s="402"/>
      <c r="AR264" s="393"/>
      <c r="AS264" s="402"/>
      <c r="AT264" s="393">
        <v>272</v>
      </c>
      <c r="AU264" s="402">
        <v>305</v>
      </c>
      <c r="AV264" s="393">
        <v>0</v>
      </c>
      <c r="AW264" s="402">
        <v>0</v>
      </c>
      <c r="AX264" s="393">
        <v>0</v>
      </c>
      <c r="AY264" s="402">
        <v>0</v>
      </c>
      <c r="AZ264" s="393">
        <v>110</v>
      </c>
      <c r="BA264" s="403">
        <v>59</v>
      </c>
      <c r="BB264" s="404"/>
      <c r="BC264" s="402"/>
      <c r="BD264" s="393"/>
      <c r="BE264" s="402"/>
      <c r="BF264" s="393"/>
      <c r="BG264" s="402"/>
      <c r="BH264" s="393"/>
      <c r="BI264" s="402"/>
      <c r="BJ264" s="393"/>
      <c r="BK264" s="402"/>
      <c r="BL264" s="393">
        <v>20154185</v>
      </c>
      <c r="BM264" s="403">
        <v>19795973</v>
      </c>
      <c r="BN264" s="394">
        <f t="shared" si="273"/>
        <v>0</v>
      </c>
      <c r="BO264" s="395">
        <f t="shared" si="274"/>
        <v>0</v>
      </c>
      <c r="BP264" s="396">
        <f t="shared" si="275"/>
        <v>0</v>
      </c>
      <c r="BQ264" s="395">
        <f t="shared" si="276"/>
        <v>0</v>
      </c>
      <c r="BR264" s="396">
        <f t="shared" si="277"/>
        <v>0</v>
      </c>
      <c r="BS264" s="395">
        <f t="shared" si="278"/>
        <v>0</v>
      </c>
      <c r="BT264" s="396">
        <f t="shared" si="279"/>
        <v>0</v>
      </c>
      <c r="BU264" s="395">
        <f t="shared" si="280"/>
        <v>0</v>
      </c>
      <c r="BV264" s="396">
        <f t="shared" si="281"/>
        <v>0</v>
      </c>
      <c r="BW264" s="395">
        <f t="shared" si="282"/>
        <v>0</v>
      </c>
      <c r="BX264" s="396">
        <f t="shared" si="283"/>
        <v>3768</v>
      </c>
      <c r="BY264" s="395">
        <f t="shared" si="284"/>
        <v>3453</v>
      </c>
      <c r="BZ264" s="394">
        <f t="shared" si="285"/>
        <v>0</v>
      </c>
      <c r="CA264" s="395">
        <f t="shared" si="286"/>
        <v>0</v>
      </c>
      <c r="CB264" s="396">
        <f t="shared" si="287"/>
        <v>0</v>
      </c>
      <c r="CC264" s="395">
        <f t="shared" si="288"/>
        <v>0</v>
      </c>
      <c r="CD264" s="396">
        <f t="shared" si="289"/>
        <v>0</v>
      </c>
      <c r="CE264" s="395">
        <f t="shared" si="290"/>
        <v>0</v>
      </c>
      <c r="CF264" s="396">
        <f t="shared" si="291"/>
        <v>0</v>
      </c>
      <c r="CG264" s="395">
        <f t="shared" si="292"/>
        <v>0</v>
      </c>
      <c r="CH264" s="396">
        <f t="shared" si="293"/>
        <v>0</v>
      </c>
      <c r="CI264" s="395">
        <f t="shared" si="294"/>
        <v>0</v>
      </c>
      <c r="CJ264" s="396">
        <f t="shared" si="295"/>
        <v>5348.7752123142254</v>
      </c>
      <c r="CK264" s="395">
        <f t="shared" si="296"/>
        <v>5732.9779901534894</v>
      </c>
      <c r="CL264" s="394">
        <f t="shared" si="297"/>
        <v>0</v>
      </c>
      <c r="CM264" s="395">
        <f t="shared" si="298"/>
        <v>0</v>
      </c>
      <c r="CN264" s="396">
        <f t="shared" si="299"/>
        <v>0</v>
      </c>
      <c r="CO264" s="395">
        <f t="shared" si="300"/>
        <v>0</v>
      </c>
      <c r="CP264" s="396">
        <f t="shared" si="301"/>
        <v>0</v>
      </c>
      <c r="CQ264" s="395">
        <f t="shared" si="302"/>
        <v>0</v>
      </c>
      <c r="CR264" s="396">
        <f t="shared" si="303"/>
        <v>0</v>
      </c>
      <c r="CS264" s="395">
        <f t="shared" si="304"/>
        <v>0</v>
      </c>
      <c r="CT264" s="396">
        <f t="shared" si="305"/>
        <v>0</v>
      </c>
      <c r="CU264" s="395">
        <f t="shared" si="306"/>
        <v>0</v>
      </c>
      <c r="CV264" s="396">
        <f t="shared" si="307"/>
        <v>48138.976910828031</v>
      </c>
      <c r="CW264" s="395">
        <f t="shared" si="308"/>
        <v>51596.801911381408</v>
      </c>
      <c r="CX264" s="396">
        <f t="shared" si="309"/>
        <v>48138.976910828031</v>
      </c>
      <c r="CY264" s="395">
        <f t="shared" si="310"/>
        <v>51596.801911381408</v>
      </c>
      <c r="CZ264" s="394">
        <f t="shared" si="311"/>
        <v>0</v>
      </c>
      <c r="DA264" s="395">
        <f t="shared" si="312"/>
        <v>0</v>
      </c>
      <c r="DB264" s="396">
        <f t="shared" si="313"/>
        <v>0</v>
      </c>
      <c r="DC264" s="395">
        <f t="shared" si="314"/>
        <v>0</v>
      </c>
      <c r="DD264" s="396">
        <f t="shared" si="315"/>
        <v>0</v>
      </c>
      <c r="DE264" s="395">
        <f t="shared" si="316"/>
        <v>0</v>
      </c>
      <c r="DF264" s="396">
        <f t="shared" si="317"/>
        <v>0</v>
      </c>
      <c r="DG264" s="395">
        <f t="shared" si="318"/>
        <v>0</v>
      </c>
      <c r="DH264" s="396">
        <f t="shared" si="319"/>
        <v>0</v>
      </c>
      <c r="DI264" s="395">
        <f t="shared" si="320"/>
        <v>0</v>
      </c>
      <c r="DJ264" s="396">
        <f t="shared" si="321"/>
        <v>382</v>
      </c>
      <c r="DK264" s="395">
        <f t="shared" si="322"/>
        <v>364</v>
      </c>
      <c r="DL264" s="396">
        <f t="shared" si="323"/>
        <v>382</v>
      </c>
      <c r="DM264" s="395">
        <f t="shared" si="324"/>
        <v>364</v>
      </c>
      <c r="DN264" s="394">
        <f t="shared" si="325"/>
        <v>0</v>
      </c>
      <c r="DO264" s="395">
        <f t="shared" si="326"/>
        <v>0</v>
      </c>
      <c r="DP264" s="396">
        <f t="shared" si="327"/>
        <v>0</v>
      </c>
      <c r="DQ264" s="395">
        <f t="shared" si="328"/>
        <v>0</v>
      </c>
      <c r="DR264" s="396">
        <f t="shared" si="329"/>
        <v>0</v>
      </c>
      <c r="DS264" s="395">
        <f t="shared" si="330"/>
        <v>0</v>
      </c>
      <c r="DT264" s="396">
        <f t="shared" si="331"/>
        <v>0</v>
      </c>
      <c r="DU264" s="395">
        <f t="shared" si="332"/>
        <v>0</v>
      </c>
      <c r="DV264" s="396">
        <f t="shared" si="333"/>
        <v>0</v>
      </c>
      <c r="DW264" s="395">
        <f t="shared" si="334"/>
        <v>0</v>
      </c>
      <c r="DX264" s="396">
        <f t="shared" si="335"/>
        <v>18389089.179936308</v>
      </c>
      <c r="DY264" s="395">
        <f t="shared" si="336"/>
        <v>18781235.895742834</v>
      </c>
      <c r="DZ264" s="396">
        <f t="shared" si="337"/>
        <v>18389089.179936308</v>
      </c>
      <c r="EA264" s="395">
        <f t="shared" si="338"/>
        <v>18781235.895742834</v>
      </c>
    </row>
    <row r="265" spans="1:131">
      <c r="A265" s="541" t="s">
        <v>36</v>
      </c>
      <c r="B265" s="610" t="s">
        <v>1007</v>
      </c>
      <c r="C265" s="611"/>
      <c r="D265" s="612">
        <v>175829</v>
      </c>
      <c r="E265" s="613">
        <v>8</v>
      </c>
      <c r="F265" s="393"/>
      <c r="G265" s="402"/>
      <c r="H265" s="393"/>
      <c r="I265" s="402"/>
      <c r="J265" s="393"/>
      <c r="K265" s="402"/>
      <c r="L265" s="393"/>
      <c r="M265" s="402"/>
      <c r="N265" s="393"/>
      <c r="O265" s="402"/>
      <c r="P265" s="393"/>
      <c r="Q265" s="402"/>
      <c r="R265" s="393"/>
      <c r="S265" s="402"/>
      <c r="T265" s="393"/>
      <c r="U265" s="402"/>
      <c r="V265" s="393"/>
      <c r="W265" s="402"/>
      <c r="X265" s="393"/>
      <c r="Y265" s="402"/>
      <c r="Z265" s="393"/>
      <c r="AA265" s="402"/>
      <c r="AB265" s="393"/>
      <c r="AC265" s="402"/>
      <c r="AD265" s="393"/>
      <c r="AE265" s="402"/>
      <c r="AF265" s="393"/>
      <c r="AG265" s="402"/>
      <c r="AH265" s="393"/>
      <c r="AI265" s="402"/>
      <c r="AJ265" s="393"/>
      <c r="AK265" s="402"/>
      <c r="AL265" s="393"/>
      <c r="AM265" s="402"/>
      <c r="AN265" s="393"/>
      <c r="AO265" s="402"/>
      <c r="AP265" s="393"/>
      <c r="AQ265" s="402"/>
      <c r="AR265" s="393"/>
      <c r="AS265" s="402"/>
      <c r="AT265" s="393">
        <v>89</v>
      </c>
      <c r="AU265" s="402">
        <v>81</v>
      </c>
      <c r="AV265" s="393">
        <v>40</v>
      </c>
      <c r="AW265" s="402">
        <v>43</v>
      </c>
      <c r="AX265" s="393">
        <v>37</v>
      </c>
      <c r="AY265" s="402">
        <v>33</v>
      </c>
      <c r="AZ265" s="393">
        <v>13</v>
      </c>
      <c r="BA265" s="403">
        <v>25</v>
      </c>
      <c r="BB265" s="404"/>
      <c r="BC265" s="402"/>
      <c r="BD265" s="393"/>
      <c r="BE265" s="402"/>
      <c r="BF265" s="393"/>
      <c r="BG265" s="402"/>
      <c r="BH265" s="393"/>
      <c r="BI265" s="402"/>
      <c r="BJ265" s="393"/>
      <c r="BK265" s="402"/>
      <c r="BL265" s="393">
        <v>11074463</v>
      </c>
      <c r="BM265" s="403">
        <v>11452031</v>
      </c>
      <c r="BN265" s="394">
        <f t="shared" ref="BN265:BN328" si="339">((F265*9)+(H265*10)+(J265*11)+(L265*12))</f>
        <v>0</v>
      </c>
      <c r="BO265" s="395">
        <f t="shared" ref="BO265:BO328" si="340">((G265*9)+(I265*10)+(K265*11)+(M265*12))</f>
        <v>0</v>
      </c>
      <c r="BP265" s="396">
        <f t="shared" ref="BP265:BP328" si="341">((N265*9)+(P265*10)+(R265*11)+(T265*12))</f>
        <v>0</v>
      </c>
      <c r="BQ265" s="395">
        <f t="shared" ref="BQ265:BQ328" si="342">((O265*9)+(Q265*10)+(S265*11)+(U265*12))</f>
        <v>0</v>
      </c>
      <c r="BR265" s="396">
        <f t="shared" ref="BR265:BR328" si="343">((V265*9)+(X265*10)+(Z265*11)+(AB265*12))</f>
        <v>0</v>
      </c>
      <c r="BS265" s="395">
        <f t="shared" ref="BS265:BS328" si="344">((W265*9)+(Y265*10)+(AA265*11)+(AC265*12))</f>
        <v>0</v>
      </c>
      <c r="BT265" s="396">
        <f t="shared" ref="BT265:BT328" si="345">((AD265*9)+(AF265*10)+(AH265*11)+(AJ265*12))</f>
        <v>0</v>
      </c>
      <c r="BU265" s="395">
        <f t="shared" ref="BU265:BU328" si="346">((AE265*9)+(AG265*10)+(AI265*11)+(AK265*12))</f>
        <v>0</v>
      </c>
      <c r="BV265" s="396">
        <f t="shared" ref="BV265:BV328" si="347">((AL265*9)+(AN265*10)+(AP265*11)+(AR265*12))</f>
        <v>0</v>
      </c>
      <c r="BW265" s="395">
        <f t="shared" ref="BW265:BW328" si="348">((AM265*9)+(AO265*10)+(AQ265*11)+(AS265*12))</f>
        <v>0</v>
      </c>
      <c r="BX265" s="396">
        <f t="shared" ref="BX265:BX328" si="349">((AT265*9)+(AV265*10)+(AX265*11)+(AZ265*12))</f>
        <v>1764</v>
      </c>
      <c r="BY265" s="395">
        <f t="shared" ref="BY265:BY328" si="350">((AU265*9)+(AW265*10)+(AY265*11)+(BA265*12))</f>
        <v>1822</v>
      </c>
      <c r="BZ265" s="394">
        <f t="shared" ref="BZ265:BZ328" si="351">IF(BN265&gt;0,BB265/BN265,)</f>
        <v>0</v>
      </c>
      <c r="CA265" s="395">
        <f t="shared" ref="CA265:CA328" si="352">IF(BO265&gt;0,BC265/BO265,)</f>
        <v>0</v>
      </c>
      <c r="CB265" s="396">
        <f t="shared" ref="CB265:CB328" si="353">IF(BP265&gt;0,BD265/BP265,)</f>
        <v>0</v>
      </c>
      <c r="CC265" s="395">
        <f t="shared" ref="CC265:CC328" si="354">IF(BQ265&gt;0,BE265/BQ265,)</f>
        <v>0</v>
      </c>
      <c r="CD265" s="396">
        <f t="shared" ref="CD265:CD328" si="355">IF(BR265&gt;0,BF265/BR265,)</f>
        <v>0</v>
      </c>
      <c r="CE265" s="395">
        <f t="shared" ref="CE265:CE328" si="356">IF(BS265&gt;0,BG265/BS265,)</f>
        <v>0</v>
      </c>
      <c r="CF265" s="396">
        <f t="shared" ref="CF265:CF328" si="357">IF(BT265&gt;0,BH265/BT265,)</f>
        <v>0</v>
      </c>
      <c r="CG265" s="395">
        <f t="shared" ref="CG265:CG328" si="358">IF(BU265&gt;0,BI265/BU265,)</f>
        <v>0</v>
      </c>
      <c r="CH265" s="396">
        <f t="shared" ref="CH265:CH328" si="359">IF(BV265&gt;0,BJ265/BV265,)</f>
        <v>0</v>
      </c>
      <c r="CI265" s="395">
        <f t="shared" ref="CI265:CI328" si="360">IF(BW265&gt;0,BK265/BW265,)</f>
        <v>0</v>
      </c>
      <c r="CJ265" s="396">
        <f t="shared" ref="CJ265:CJ328" si="361">IF(BX265&gt;0,BL265/BX265,)</f>
        <v>6278.0402494331065</v>
      </c>
      <c r="CK265" s="395">
        <f t="shared" ref="CK265:CK328" si="362">IF(BY265&gt;0,BM265/BY265,)</f>
        <v>6285.417672886937</v>
      </c>
      <c r="CL265" s="394">
        <f t="shared" ref="CL265:CL328" si="363">+BZ265*9</f>
        <v>0</v>
      </c>
      <c r="CM265" s="395">
        <f t="shared" ref="CM265:CM328" si="364">+CA265*9</f>
        <v>0</v>
      </c>
      <c r="CN265" s="396">
        <f t="shared" ref="CN265:CN328" si="365">+CB265*9</f>
        <v>0</v>
      </c>
      <c r="CO265" s="395">
        <f t="shared" ref="CO265:CO328" si="366">+CC265*9</f>
        <v>0</v>
      </c>
      <c r="CP265" s="396">
        <f t="shared" ref="CP265:CP328" si="367">+CD265*9</f>
        <v>0</v>
      </c>
      <c r="CQ265" s="395">
        <f t="shared" ref="CQ265:CQ328" si="368">+CE265*9</f>
        <v>0</v>
      </c>
      <c r="CR265" s="396">
        <f t="shared" ref="CR265:CR328" si="369">+CF265*9</f>
        <v>0</v>
      </c>
      <c r="CS265" s="395">
        <f t="shared" ref="CS265:CS328" si="370">+CG265*9</f>
        <v>0</v>
      </c>
      <c r="CT265" s="396">
        <f t="shared" ref="CT265:CT328" si="371">+CH265*9</f>
        <v>0</v>
      </c>
      <c r="CU265" s="395">
        <f t="shared" ref="CU265:CU328" si="372">+CI265*9</f>
        <v>0</v>
      </c>
      <c r="CV265" s="396">
        <f t="shared" ref="CV265:CV328" si="373">+CJ265*9</f>
        <v>56502.362244897959</v>
      </c>
      <c r="CW265" s="395">
        <f t="shared" ref="CW265:CW328" si="374">+CK265*9</f>
        <v>56568.759055982431</v>
      </c>
      <c r="CX265" s="396">
        <f t="shared" ref="CX265:CX328" si="375">IF(DL265&gt;0,((CL265*CZ265)+(CN265*DB265)+(CP265*DD265)+(CR265*DF265)+(CT265*DH265)+(CV265*DJ265))/DL265,)</f>
        <v>56502.362244897951</v>
      </c>
      <c r="CY265" s="395">
        <f t="shared" ref="CY265:CY328" si="376">IF(DM265&gt;0,((CM265*DA265)+(CO265*DC265)+(CQ265*DE265)+(CS265*DG265)+(CU265*DI265)+(CW265*DK265))/DM265,)</f>
        <v>56568.759055982438</v>
      </c>
      <c r="CZ265" s="394">
        <f t="shared" ref="CZ265:CZ328" si="377">+F265+H265+J265+L265</f>
        <v>0</v>
      </c>
      <c r="DA265" s="395">
        <f t="shared" ref="DA265:DA328" si="378">+G265+I265+K265+M265</f>
        <v>0</v>
      </c>
      <c r="DB265" s="396">
        <f t="shared" ref="DB265:DB328" si="379">+N265+P265+R265+T265</f>
        <v>0</v>
      </c>
      <c r="DC265" s="395">
        <f t="shared" ref="DC265:DC328" si="380">+O265+Q265+S265+U265</f>
        <v>0</v>
      </c>
      <c r="DD265" s="396">
        <f t="shared" ref="DD265:DD328" si="381">+V265+X265+Z265+AB265</f>
        <v>0</v>
      </c>
      <c r="DE265" s="395">
        <f t="shared" ref="DE265:DE328" si="382">+W265+Y265+AA265+AC265</f>
        <v>0</v>
      </c>
      <c r="DF265" s="396">
        <f t="shared" ref="DF265:DF328" si="383">+AD265+AF265+AH265+AJ265</f>
        <v>0</v>
      </c>
      <c r="DG265" s="395">
        <f t="shared" ref="DG265:DG328" si="384">+AE265+AG265+AI265+AK265</f>
        <v>0</v>
      </c>
      <c r="DH265" s="396">
        <f t="shared" ref="DH265:DH328" si="385">+AL265+AN265+AP265+AR265</f>
        <v>0</v>
      </c>
      <c r="DI265" s="395">
        <f t="shared" ref="DI265:DI328" si="386">+AM265+AO265+AQ265+AS265</f>
        <v>0</v>
      </c>
      <c r="DJ265" s="396">
        <f t="shared" ref="DJ265:DJ328" si="387">+AT265+AV265+AX265+AZ265</f>
        <v>179</v>
      </c>
      <c r="DK265" s="395">
        <f t="shared" ref="DK265:DK328" si="388">+AU265+AW265+AY265+BA265</f>
        <v>182</v>
      </c>
      <c r="DL265" s="396">
        <f t="shared" ref="DL265:DL328" si="389">+CZ265+DB265+DD265+DF265+DH265+DJ265</f>
        <v>179</v>
      </c>
      <c r="DM265" s="395">
        <f t="shared" ref="DM265:DM328" si="390">+DA265+DC265+DE265+DG265+DI265+DK265</f>
        <v>182</v>
      </c>
      <c r="DN265" s="394">
        <f t="shared" ref="DN265:DN328" si="391">+CZ265*CL265</f>
        <v>0</v>
      </c>
      <c r="DO265" s="395">
        <f t="shared" ref="DO265:DO328" si="392">+DA265*CM265</f>
        <v>0</v>
      </c>
      <c r="DP265" s="396">
        <f t="shared" ref="DP265:DP328" si="393">+DB265*CN265</f>
        <v>0</v>
      </c>
      <c r="DQ265" s="395">
        <f t="shared" ref="DQ265:DQ328" si="394">+DC265*CO265</f>
        <v>0</v>
      </c>
      <c r="DR265" s="396">
        <f t="shared" ref="DR265:DR328" si="395">+DD265*CP265</f>
        <v>0</v>
      </c>
      <c r="DS265" s="395">
        <f t="shared" ref="DS265:DS328" si="396">+DE265*CQ265</f>
        <v>0</v>
      </c>
      <c r="DT265" s="396">
        <f t="shared" ref="DT265:DT328" si="397">+DF265*CR265</f>
        <v>0</v>
      </c>
      <c r="DU265" s="395">
        <f t="shared" ref="DU265:DU328" si="398">+DG265*CS265</f>
        <v>0</v>
      </c>
      <c r="DV265" s="396">
        <f t="shared" ref="DV265:DV328" si="399">+DH265*CT265</f>
        <v>0</v>
      </c>
      <c r="DW265" s="395">
        <f t="shared" ref="DW265:DW328" si="400">+DI265*CU265</f>
        <v>0</v>
      </c>
      <c r="DX265" s="396">
        <f t="shared" ref="DX265:DX328" si="401">+DJ265*CV265</f>
        <v>10113922.841836734</v>
      </c>
      <c r="DY265" s="395">
        <f t="shared" ref="DY265:DY328" si="402">+DK265*CW265</f>
        <v>10295514.148188803</v>
      </c>
      <c r="DZ265" s="396">
        <f t="shared" ref="DZ265:DZ328" si="403">+DL265*CX265</f>
        <v>10113922.841836734</v>
      </c>
      <c r="EA265" s="395">
        <f t="shared" ref="EA265:EA328" si="404">+DM265*CY265</f>
        <v>10295514.148188803</v>
      </c>
    </row>
    <row r="266" spans="1:131">
      <c r="A266" s="541" t="s">
        <v>36</v>
      </c>
      <c r="B266" s="614" t="s">
        <v>1008</v>
      </c>
      <c r="C266" s="611"/>
      <c r="D266" s="541">
        <v>176071</v>
      </c>
      <c r="E266" s="615">
        <v>8</v>
      </c>
      <c r="F266" s="393"/>
      <c r="G266" s="402"/>
      <c r="H266" s="393"/>
      <c r="I266" s="402"/>
      <c r="J266" s="393"/>
      <c r="K266" s="402"/>
      <c r="L266" s="393"/>
      <c r="M266" s="402"/>
      <c r="N266" s="393"/>
      <c r="O266" s="402"/>
      <c r="P266" s="393"/>
      <c r="Q266" s="402"/>
      <c r="R266" s="393"/>
      <c r="S266" s="402"/>
      <c r="T266" s="393"/>
      <c r="U266" s="402"/>
      <c r="V266" s="393"/>
      <c r="W266" s="402"/>
      <c r="X266" s="393"/>
      <c r="Y266" s="402"/>
      <c r="Z266" s="393"/>
      <c r="AA266" s="402"/>
      <c r="AB266" s="393"/>
      <c r="AC266" s="402"/>
      <c r="AD266" s="393"/>
      <c r="AE266" s="402"/>
      <c r="AF266" s="393"/>
      <c r="AG266" s="402"/>
      <c r="AH266" s="393"/>
      <c r="AI266" s="402"/>
      <c r="AJ266" s="393"/>
      <c r="AK266" s="402"/>
      <c r="AL266" s="393"/>
      <c r="AM266" s="402"/>
      <c r="AN266" s="393"/>
      <c r="AO266" s="402"/>
      <c r="AP266" s="393"/>
      <c r="AQ266" s="402"/>
      <c r="AR266" s="393"/>
      <c r="AS266" s="402"/>
      <c r="AT266" s="393">
        <v>223</v>
      </c>
      <c r="AU266" s="402">
        <v>135</v>
      </c>
      <c r="AV266" s="393">
        <v>38</v>
      </c>
      <c r="AW266" s="402">
        <v>122</v>
      </c>
      <c r="AX266" s="393">
        <v>0</v>
      </c>
      <c r="AY266" s="402">
        <v>1</v>
      </c>
      <c r="AZ266" s="393">
        <v>49.5</v>
      </c>
      <c r="BA266" s="403">
        <v>63</v>
      </c>
      <c r="BB266" s="404"/>
      <c r="BC266" s="402"/>
      <c r="BD266" s="393"/>
      <c r="BE266" s="402"/>
      <c r="BF266" s="393"/>
      <c r="BG266" s="402"/>
      <c r="BH266" s="393"/>
      <c r="BI266" s="402"/>
      <c r="BJ266" s="393"/>
      <c r="BK266" s="402"/>
      <c r="BL266" s="393">
        <v>15618936</v>
      </c>
      <c r="BM266" s="403">
        <v>16264833</v>
      </c>
      <c r="BN266" s="394">
        <f t="shared" si="339"/>
        <v>0</v>
      </c>
      <c r="BO266" s="395">
        <f t="shared" si="340"/>
        <v>0</v>
      </c>
      <c r="BP266" s="396">
        <f t="shared" si="341"/>
        <v>0</v>
      </c>
      <c r="BQ266" s="395">
        <f t="shared" si="342"/>
        <v>0</v>
      </c>
      <c r="BR266" s="396">
        <f t="shared" si="343"/>
        <v>0</v>
      </c>
      <c r="BS266" s="395">
        <f t="shared" si="344"/>
        <v>0</v>
      </c>
      <c r="BT266" s="396">
        <f t="shared" si="345"/>
        <v>0</v>
      </c>
      <c r="BU266" s="395">
        <f t="shared" si="346"/>
        <v>0</v>
      </c>
      <c r="BV266" s="396">
        <f t="shared" si="347"/>
        <v>0</v>
      </c>
      <c r="BW266" s="395">
        <f t="shared" si="348"/>
        <v>0</v>
      </c>
      <c r="BX266" s="396">
        <f t="shared" si="349"/>
        <v>2981</v>
      </c>
      <c r="BY266" s="395">
        <f t="shared" si="350"/>
        <v>3202</v>
      </c>
      <c r="BZ266" s="394">
        <f t="shared" si="351"/>
        <v>0</v>
      </c>
      <c r="CA266" s="395">
        <f t="shared" si="352"/>
        <v>0</v>
      </c>
      <c r="CB266" s="396">
        <f t="shared" si="353"/>
        <v>0</v>
      </c>
      <c r="CC266" s="395">
        <f t="shared" si="354"/>
        <v>0</v>
      </c>
      <c r="CD266" s="396">
        <f t="shared" si="355"/>
        <v>0</v>
      </c>
      <c r="CE266" s="395">
        <f t="shared" si="356"/>
        <v>0</v>
      </c>
      <c r="CF266" s="396">
        <f t="shared" si="357"/>
        <v>0</v>
      </c>
      <c r="CG266" s="395">
        <f t="shared" si="358"/>
        <v>0</v>
      </c>
      <c r="CH266" s="396">
        <f t="shared" si="359"/>
        <v>0</v>
      </c>
      <c r="CI266" s="395">
        <f t="shared" si="360"/>
        <v>0</v>
      </c>
      <c r="CJ266" s="396">
        <f t="shared" si="361"/>
        <v>5239.4954713183497</v>
      </c>
      <c r="CK266" s="395">
        <f t="shared" si="362"/>
        <v>5079.5855715178013</v>
      </c>
      <c r="CL266" s="394">
        <f t="shared" si="363"/>
        <v>0</v>
      </c>
      <c r="CM266" s="395">
        <f t="shared" si="364"/>
        <v>0</v>
      </c>
      <c r="CN266" s="396">
        <f t="shared" si="365"/>
        <v>0</v>
      </c>
      <c r="CO266" s="395">
        <f t="shared" si="366"/>
        <v>0</v>
      </c>
      <c r="CP266" s="396">
        <f t="shared" si="367"/>
        <v>0</v>
      </c>
      <c r="CQ266" s="395">
        <f t="shared" si="368"/>
        <v>0</v>
      </c>
      <c r="CR266" s="396">
        <f t="shared" si="369"/>
        <v>0</v>
      </c>
      <c r="CS266" s="395">
        <f t="shared" si="370"/>
        <v>0</v>
      </c>
      <c r="CT266" s="396">
        <f t="shared" si="371"/>
        <v>0</v>
      </c>
      <c r="CU266" s="395">
        <f t="shared" si="372"/>
        <v>0</v>
      </c>
      <c r="CV266" s="396">
        <f t="shared" si="373"/>
        <v>47155.459241865145</v>
      </c>
      <c r="CW266" s="395">
        <f t="shared" si="374"/>
        <v>45716.270143660215</v>
      </c>
      <c r="CX266" s="396">
        <f t="shared" si="375"/>
        <v>47155.459241865145</v>
      </c>
      <c r="CY266" s="395">
        <f t="shared" si="376"/>
        <v>45716.270143660215</v>
      </c>
      <c r="CZ266" s="394">
        <f t="shared" si="377"/>
        <v>0</v>
      </c>
      <c r="DA266" s="395">
        <f t="shared" si="378"/>
        <v>0</v>
      </c>
      <c r="DB266" s="396">
        <f t="shared" si="379"/>
        <v>0</v>
      </c>
      <c r="DC266" s="395">
        <f t="shared" si="380"/>
        <v>0</v>
      </c>
      <c r="DD266" s="396">
        <f t="shared" si="381"/>
        <v>0</v>
      </c>
      <c r="DE266" s="395">
        <f t="shared" si="382"/>
        <v>0</v>
      </c>
      <c r="DF266" s="396">
        <f t="shared" si="383"/>
        <v>0</v>
      </c>
      <c r="DG266" s="395">
        <f t="shared" si="384"/>
        <v>0</v>
      </c>
      <c r="DH266" s="396">
        <f t="shared" si="385"/>
        <v>0</v>
      </c>
      <c r="DI266" s="395">
        <f t="shared" si="386"/>
        <v>0</v>
      </c>
      <c r="DJ266" s="396">
        <f t="shared" si="387"/>
        <v>310.5</v>
      </c>
      <c r="DK266" s="395">
        <f t="shared" si="388"/>
        <v>321</v>
      </c>
      <c r="DL266" s="396">
        <f t="shared" si="389"/>
        <v>310.5</v>
      </c>
      <c r="DM266" s="395">
        <f t="shared" si="390"/>
        <v>321</v>
      </c>
      <c r="DN266" s="394">
        <f t="shared" si="391"/>
        <v>0</v>
      </c>
      <c r="DO266" s="395">
        <f t="shared" si="392"/>
        <v>0</v>
      </c>
      <c r="DP266" s="396">
        <f t="shared" si="393"/>
        <v>0</v>
      </c>
      <c r="DQ266" s="395">
        <f t="shared" si="394"/>
        <v>0</v>
      </c>
      <c r="DR266" s="396">
        <f t="shared" si="395"/>
        <v>0</v>
      </c>
      <c r="DS266" s="395">
        <f t="shared" si="396"/>
        <v>0</v>
      </c>
      <c r="DT266" s="396">
        <f t="shared" si="397"/>
        <v>0</v>
      </c>
      <c r="DU266" s="395">
        <f t="shared" si="398"/>
        <v>0</v>
      </c>
      <c r="DV266" s="396">
        <f t="shared" si="399"/>
        <v>0</v>
      </c>
      <c r="DW266" s="395">
        <f t="shared" si="400"/>
        <v>0</v>
      </c>
      <c r="DX266" s="396">
        <f t="shared" si="401"/>
        <v>14641770.094599128</v>
      </c>
      <c r="DY266" s="395">
        <f t="shared" si="402"/>
        <v>14674922.716114929</v>
      </c>
      <c r="DZ266" s="396">
        <f t="shared" si="403"/>
        <v>14641770.094599128</v>
      </c>
      <c r="EA266" s="395">
        <f t="shared" si="404"/>
        <v>14674922.716114929</v>
      </c>
    </row>
    <row r="267" spans="1:131">
      <c r="A267" s="541" t="s">
        <v>36</v>
      </c>
      <c r="B267" s="614" t="s">
        <v>1009</v>
      </c>
      <c r="C267" s="611"/>
      <c r="D267" s="541">
        <v>176178</v>
      </c>
      <c r="E267" s="616">
        <v>8</v>
      </c>
      <c r="F267" s="393"/>
      <c r="G267" s="402"/>
      <c r="H267" s="393"/>
      <c r="I267" s="402"/>
      <c r="J267" s="393"/>
      <c r="K267" s="402"/>
      <c r="L267" s="393"/>
      <c r="M267" s="402"/>
      <c r="N267" s="393"/>
      <c r="O267" s="402"/>
      <c r="P267" s="393"/>
      <c r="Q267" s="402"/>
      <c r="R267" s="393"/>
      <c r="S267" s="402"/>
      <c r="T267" s="393"/>
      <c r="U267" s="402"/>
      <c r="V267" s="393"/>
      <c r="W267" s="402"/>
      <c r="X267" s="393"/>
      <c r="Y267" s="402"/>
      <c r="Z267" s="393"/>
      <c r="AA267" s="402"/>
      <c r="AB267" s="393"/>
      <c r="AC267" s="402"/>
      <c r="AD267" s="393"/>
      <c r="AE267" s="402"/>
      <c r="AF267" s="393"/>
      <c r="AG267" s="402"/>
      <c r="AH267" s="393"/>
      <c r="AI267" s="402"/>
      <c r="AJ267" s="393"/>
      <c r="AK267" s="402"/>
      <c r="AL267" s="393"/>
      <c r="AM267" s="402"/>
      <c r="AN267" s="393"/>
      <c r="AO267" s="402"/>
      <c r="AP267" s="393"/>
      <c r="AQ267" s="402"/>
      <c r="AR267" s="393"/>
      <c r="AS267" s="402"/>
      <c r="AT267" s="393">
        <v>150</v>
      </c>
      <c r="AU267" s="402">
        <v>140</v>
      </c>
      <c r="AV267" s="393">
        <v>51</v>
      </c>
      <c r="AW267" s="402">
        <v>28</v>
      </c>
      <c r="AX267" s="393">
        <v>0</v>
      </c>
      <c r="AY267" s="402">
        <v>0</v>
      </c>
      <c r="AZ267" s="393">
        <v>42</v>
      </c>
      <c r="BA267" s="403">
        <v>41</v>
      </c>
      <c r="BB267" s="404"/>
      <c r="BC267" s="402"/>
      <c r="BD267" s="393"/>
      <c r="BE267" s="402"/>
      <c r="BF267" s="393"/>
      <c r="BG267" s="402"/>
      <c r="BH267" s="393"/>
      <c r="BI267" s="402"/>
      <c r="BJ267" s="393"/>
      <c r="BK267" s="402"/>
      <c r="BL267" s="393">
        <v>12070060</v>
      </c>
      <c r="BM267" s="403">
        <v>12366658</v>
      </c>
      <c r="BN267" s="394">
        <f t="shared" si="339"/>
        <v>0</v>
      </c>
      <c r="BO267" s="395">
        <f t="shared" si="340"/>
        <v>0</v>
      </c>
      <c r="BP267" s="396">
        <f t="shared" si="341"/>
        <v>0</v>
      </c>
      <c r="BQ267" s="395">
        <f t="shared" si="342"/>
        <v>0</v>
      </c>
      <c r="BR267" s="396">
        <f t="shared" si="343"/>
        <v>0</v>
      </c>
      <c r="BS267" s="395">
        <f t="shared" si="344"/>
        <v>0</v>
      </c>
      <c r="BT267" s="396">
        <f t="shared" si="345"/>
        <v>0</v>
      </c>
      <c r="BU267" s="395">
        <f t="shared" si="346"/>
        <v>0</v>
      </c>
      <c r="BV267" s="396">
        <f t="shared" si="347"/>
        <v>0</v>
      </c>
      <c r="BW267" s="395">
        <f t="shared" si="348"/>
        <v>0</v>
      </c>
      <c r="BX267" s="396">
        <f t="shared" si="349"/>
        <v>2364</v>
      </c>
      <c r="BY267" s="395">
        <f t="shared" si="350"/>
        <v>2032</v>
      </c>
      <c r="BZ267" s="394">
        <f t="shared" si="351"/>
        <v>0</v>
      </c>
      <c r="CA267" s="395">
        <f t="shared" si="352"/>
        <v>0</v>
      </c>
      <c r="CB267" s="396">
        <f t="shared" si="353"/>
        <v>0</v>
      </c>
      <c r="CC267" s="395">
        <f t="shared" si="354"/>
        <v>0</v>
      </c>
      <c r="CD267" s="396">
        <f t="shared" si="355"/>
        <v>0</v>
      </c>
      <c r="CE267" s="395">
        <f t="shared" si="356"/>
        <v>0</v>
      </c>
      <c r="CF267" s="396">
        <f t="shared" si="357"/>
        <v>0</v>
      </c>
      <c r="CG267" s="395">
        <f t="shared" si="358"/>
        <v>0</v>
      </c>
      <c r="CH267" s="396">
        <f t="shared" si="359"/>
        <v>0</v>
      </c>
      <c r="CI267" s="395">
        <f t="shared" si="360"/>
        <v>0</v>
      </c>
      <c r="CJ267" s="396">
        <f t="shared" si="361"/>
        <v>5105.7783417935698</v>
      </c>
      <c r="CK267" s="395">
        <f t="shared" si="362"/>
        <v>6085.9537401574808</v>
      </c>
      <c r="CL267" s="394">
        <f t="shared" si="363"/>
        <v>0</v>
      </c>
      <c r="CM267" s="395">
        <f t="shared" si="364"/>
        <v>0</v>
      </c>
      <c r="CN267" s="396">
        <f t="shared" si="365"/>
        <v>0</v>
      </c>
      <c r="CO267" s="395">
        <f t="shared" si="366"/>
        <v>0</v>
      </c>
      <c r="CP267" s="396">
        <f t="shared" si="367"/>
        <v>0</v>
      </c>
      <c r="CQ267" s="395">
        <f t="shared" si="368"/>
        <v>0</v>
      </c>
      <c r="CR267" s="396">
        <f t="shared" si="369"/>
        <v>0</v>
      </c>
      <c r="CS267" s="395">
        <f t="shared" si="370"/>
        <v>0</v>
      </c>
      <c r="CT267" s="396">
        <f t="shared" si="371"/>
        <v>0</v>
      </c>
      <c r="CU267" s="395">
        <f t="shared" si="372"/>
        <v>0</v>
      </c>
      <c r="CV267" s="396">
        <f t="shared" si="373"/>
        <v>45952.00507614213</v>
      </c>
      <c r="CW267" s="395">
        <f t="shared" si="374"/>
        <v>54773.583661417324</v>
      </c>
      <c r="CX267" s="396">
        <f t="shared" si="375"/>
        <v>45952.00507614213</v>
      </c>
      <c r="CY267" s="395">
        <f t="shared" si="376"/>
        <v>54773.583661417324</v>
      </c>
      <c r="CZ267" s="394">
        <f t="shared" si="377"/>
        <v>0</v>
      </c>
      <c r="DA267" s="395">
        <f t="shared" si="378"/>
        <v>0</v>
      </c>
      <c r="DB267" s="396">
        <f t="shared" si="379"/>
        <v>0</v>
      </c>
      <c r="DC267" s="395">
        <f t="shared" si="380"/>
        <v>0</v>
      </c>
      <c r="DD267" s="396">
        <f t="shared" si="381"/>
        <v>0</v>
      </c>
      <c r="DE267" s="395">
        <f t="shared" si="382"/>
        <v>0</v>
      </c>
      <c r="DF267" s="396">
        <f t="shared" si="383"/>
        <v>0</v>
      </c>
      <c r="DG267" s="395">
        <f t="shared" si="384"/>
        <v>0</v>
      </c>
      <c r="DH267" s="396">
        <f t="shared" si="385"/>
        <v>0</v>
      </c>
      <c r="DI267" s="395">
        <f t="shared" si="386"/>
        <v>0</v>
      </c>
      <c r="DJ267" s="396">
        <f t="shared" si="387"/>
        <v>243</v>
      </c>
      <c r="DK267" s="395">
        <f t="shared" si="388"/>
        <v>209</v>
      </c>
      <c r="DL267" s="396">
        <f t="shared" si="389"/>
        <v>243</v>
      </c>
      <c r="DM267" s="395">
        <f t="shared" si="390"/>
        <v>209</v>
      </c>
      <c r="DN267" s="394">
        <f t="shared" si="391"/>
        <v>0</v>
      </c>
      <c r="DO267" s="395">
        <f t="shared" si="392"/>
        <v>0</v>
      </c>
      <c r="DP267" s="396">
        <f t="shared" si="393"/>
        <v>0</v>
      </c>
      <c r="DQ267" s="395">
        <f t="shared" si="394"/>
        <v>0</v>
      </c>
      <c r="DR267" s="396">
        <f t="shared" si="395"/>
        <v>0</v>
      </c>
      <c r="DS267" s="395">
        <f t="shared" si="396"/>
        <v>0</v>
      </c>
      <c r="DT267" s="396">
        <f t="shared" si="397"/>
        <v>0</v>
      </c>
      <c r="DU267" s="395">
        <f t="shared" si="398"/>
        <v>0</v>
      </c>
      <c r="DV267" s="396">
        <f t="shared" si="399"/>
        <v>0</v>
      </c>
      <c r="DW267" s="395">
        <f t="shared" si="400"/>
        <v>0</v>
      </c>
      <c r="DX267" s="396">
        <f t="shared" si="401"/>
        <v>11166337.233502537</v>
      </c>
      <c r="DY267" s="395">
        <f t="shared" si="402"/>
        <v>11447678.98523622</v>
      </c>
      <c r="DZ267" s="396">
        <f t="shared" si="403"/>
        <v>11166337.233502537</v>
      </c>
      <c r="EA267" s="395">
        <f t="shared" si="404"/>
        <v>11447678.98523622</v>
      </c>
    </row>
    <row r="268" spans="1:131">
      <c r="A268" s="541" t="s">
        <v>36</v>
      </c>
      <c r="B268" s="610" t="s">
        <v>1010</v>
      </c>
      <c r="C268" s="611"/>
      <c r="D268" s="544">
        <v>175573</v>
      </c>
      <c r="E268" s="615">
        <v>9</v>
      </c>
      <c r="F268" s="393"/>
      <c r="G268" s="402"/>
      <c r="H268" s="393"/>
      <c r="I268" s="402"/>
      <c r="J268" s="393"/>
      <c r="K268" s="402"/>
      <c r="L268" s="393"/>
      <c r="M268" s="402"/>
      <c r="N268" s="393"/>
      <c r="O268" s="402"/>
      <c r="P268" s="393"/>
      <c r="Q268" s="402"/>
      <c r="R268" s="393"/>
      <c r="S268" s="402"/>
      <c r="T268" s="393"/>
      <c r="U268" s="402"/>
      <c r="V268" s="393"/>
      <c r="W268" s="402"/>
      <c r="X268" s="393"/>
      <c r="Y268" s="402"/>
      <c r="Z268" s="393"/>
      <c r="AA268" s="402"/>
      <c r="AB268" s="393"/>
      <c r="AC268" s="402"/>
      <c r="AD268" s="393"/>
      <c r="AE268" s="402"/>
      <c r="AF268" s="393"/>
      <c r="AG268" s="402"/>
      <c r="AH268" s="393"/>
      <c r="AI268" s="402"/>
      <c r="AJ268" s="393"/>
      <c r="AK268" s="402"/>
      <c r="AL268" s="393"/>
      <c r="AM268" s="402"/>
      <c r="AN268" s="393"/>
      <c r="AO268" s="402"/>
      <c r="AP268" s="393"/>
      <c r="AQ268" s="402"/>
      <c r="AR268" s="393"/>
      <c r="AS268" s="402"/>
      <c r="AT268" s="393">
        <v>0</v>
      </c>
      <c r="AU268" s="402">
        <v>0</v>
      </c>
      <c r="AV268" s="393">
        <v>115.1</v>
      </c>
      <c r="AW268" s="402">
        <v>117</v>
      </c>
      <c r="AX268" s="393">
        <v>0</v>
      </c>
      <c r="AY268" s="402">
        <v>0</v>
      </c>
      <c r="AZ268" s="393">
        <v>0</v>
      </c>
      <c r="BA268" s="403">
        <v>0</v>
      </c>
      <c r="BB268" s="404"/>
      <c r="BC268" s="402"/>
      <c r="BD268" s="393"/>
      <c r="BE268" s="402"/>
      <c r="BF268" s="393"/>
      <c r="BG268" s="402"/>
      <c r="BH268" s="393"/>
      <c r="BI268" s="402"/>
      <c r="BJ268" s="393"/>
      <c r="BK268" s="402"/>
      <c r="BL268" s="393">
        <v>5412044</v>
      </c>
      <c r="BM268" s="403">
        <v>5529438</v>
      </c>
      <c r="BN268" s="394">
        <f t="shared" si="339"/>
        <v>0</v>
      </c>
      <c r="BO268" s="395">
        <f t="shared" si="340"/>
        <v>0</v>
      </c>
      <c r="BP268" s="396">
        <f t="shared" si="341"/>
        <v>0</v>
      </c>
      <c r="BQ268" s="395">
        <f t="shared" si="342"/>
        <v>0</v>
      </c>
      <c r="BR268" s="396">
        <f t="shared" si="343"/>
        <v>0</v>
      </c>
      <c r="BS268" s="395">
        <f t="shared" si="344"/>
        <v>0</v>
      </c>
      <c r="BT268" s="396">
        <f t="shared" si="345"/>
        <v>0</v>
      </c>
      <c r="BU268" s="395">
        <f t="shared" si="346"/>
        <v>0</v>
      </c>
      <c r="BV268" s="396">
        <f t="shared" si="347"/>
        <v>0</v>
      </c>
      <c r="BW268" s="395">
        <f t="shared" si="348"/>
        <v>0</v>
      </c>
      <c r="BX268" s="396">
        <f t="shared" si="349"/>
        <v>1151</v>
      </c>
      <c r="BY268" s="395">
        <f t="shared" si="350"/>
        <v>1170</v>
      </c>
      <c r="BZ268" s="394">
        <f t="shared" si="351"/>
        <v>0</v>
      </c>
      <c r="CA268" s="395">
        <f t="shared" si="352"/>
        <v>0</v>
      </c>
      <c r="CB268" s="396">
        <f t="shared" si="353"/>
        <v>0</v>
      </c>
      <c r="CC268" s="395">
        <f t="shared" si="354"/>
        <v>0</v>
      </c>
      <c r="CD268" s="396">
        <f t="shared" si="355"/>
        <v>0</v>
      </c>
      <c r="CE268" s="395">
        <f t="shared" si="356"/>
        <v>0</v>
      </c>
      <c r="CF268" s="396">
        <f t="shared" si="357"/>
        <v>0</v>
      </c>
      <c r="CG268" s="395">
        <f t="shared" si="358"/>
        <v>0</v>
      </c>
      <c r="CH268" s="396">
        <f t="shared" si="359"/>
        <v>0</v>
      </c>
      <c r="CI268" s="395">
        <f t="shared" si="360"/>
        <v>0</v>
      </c>
      <c r="CJ268" s="396">
        <f t="shared" si="361"/>
        <v>4702.0364900086879</v>
      </c>
      <c r="CK268" s="395">
        <f t="shared" si="362"/>
        <v>4726.0153846153844</v>
      </c>
      <c r="CL268" s="394">
        <f t="shared" si="363"/>
        <v>0</v>
      </c>
      <c r="CM268" s="395">
        <f t="shared" si="364"/>
        <v>0</v>
      </c>
      <c r="CN268" s="396">
        <f t="shared" si="365"/>
        <v>0</v>
      </c>
      <c r="CO268" s="395">
        <f t="shared" si="366"/>
        <v>0</v>
      </c>
      <c r="CP268" s="396">
        <f t="shared" si="367"/>
        <v>0</v>
      </c>
      <c r="CQ268" s="395">
        <f t="shared" si="368"/>
        <v>0</v>
      </c>
      <c r="CR268" s="396">
        <f t="shared" si="369"/>
        <v>0</v>
      </c>
      <c r="CS268" s="395">
        <f t="shared" si="370"/>
        <v>0</v>
      </c>
      <c r="CT268" s="396">
        <f t="shared" si="371"/>
        <v>0</v>
      </c>
      <c r="CU268" s="395">
        <f t="shared" si="372"/>
        <v>0</v>
      </c>
      <c r="CV268" s="396">
        <f t="shared" si="373"/>
        <v>42318.328410078189</v>
      </c>
      <c r="CW268" s="395">
        <f t="shared" si="374"/>
        <v>42534.13846153846</v>
      </c>
      <c r="CX268" s="396">
        <f t="shared" si="375"/>
        <v>42318.328410078189</v>
      </c>
      <c r="CY268" s="395">
        <f t="shared" si="376"/>
        <v>42534.13846153846</v>
      </c>
      <c r="CZ268" s="394">
        <f t="shared" si="377"/>
        <v>0</v>
      </c>
      <c r="DA268" s="395">
        <f t="shared" si="378"/>
        <v>0</v>
      </c>
      <c r="DB268" s="396">
        <f t="shared" si="379"/>
        <v>0</v>
      </c>
      <c r="DC268" s="395">
        <f t="shared" si="380"/>
        <v>0</v>
      </c>
      <c r="DD268" s="396">
        <f t="shared" si="381"/>
        <v>0</v>
      </c>
      <c r="DE268" s="395">
        <f t="shared" si="382"/>
        <v>0</v>
      </c>
      <c r="DF268" s="396">
        <f t="shared" si="383"/>
        <v>0</v>
      </c>
      <c r="DG268" s="395">
        <f t="shared" si="384"/>
        <v>0</v>
      </c>
      <c r="DH268" s="396">
        <f t="shared" si="385"/>
        <v>0</v>
      </c>
      <c r="DI268" s="395">
        <f t="shared" si="386"/>
        <v>0</v>
      </c>
      <c r="DJ268" s="396">
        <f t="shared" si="387"/>
        <v>115.1</v>
      </c>
      <c r="DK268" s="395">
        <f t="shared" si="388"/>
        <v>117</v>
      </c>
      <c r="DL268" s="396">
        <f t="shared" si="389"/>
        <v>115.1</v>
      </c>
      <c r="DM268" s="395">
        <f t="shared" si="390"/>
        <v>117</v>
      </c>
      <c r="DN268" s="394">
        <f t="shared" si="391"/>
        <v>0</v>
      </c>
      <c r="DO268" s="395">
        <f t="shared" si="392"/>
        <v>0</v>
      </c>
      <c r="DP268" s="396">
        <f t="shared" si="393"/>
        <v>0</v>
      </c>
      <c r="DQ268" s="395">
        <f t="shared" si="394"/>
        <v>0</v>
      </c>
      <c r="DR268" s="396">
        <f t="shared" si="395"/>
        <v>0</v>
      </c>
      <c r="DS268" s="395">
        <f t="shared" si="396"/>
        <v>0</v>
      </c>
      <c r="DT268" s="396">
        <f t="shared" si="397"/>
        <v>0</v>
      </c>
      <c r="DU268" s="395">
        <f t="shared" si="398"/>
        <v>0</v>
      </c>
      <c r="DV268" s="396">
        <f t="shared" si="399"/>
        <v>0</v>
      </c>
      <c r="DW268" s="395">
        <f t="shared" si="400"/>
        <v>0</v>
      </c>
      <c r="DX268" s="396">
        <f t="shared" si="401"/>
        <v>4870839.5999999996</v>
      </c>
      <c r="DY268" s="395">
        <f t="shared" si="402"/>
        <v>4976494.2</v>
      </c>
      <c r="DZ268" s="396">
        <f t="shared" si="403"/>
        <v>4870839.5999999996</v>
      </c>
      <c r="EA268" s="395">
        <f t="shared" si="404"/>
        <v>4976494.2</v>
      </c>
    </row>
    <row r="269" spans="1:131">
      <c r="A269" s="541" t="s">
        <v>36</v>
      </c>
      <c r="B269" s="617" t="s">
        <v>1011</v>
      </c>
      <c r="C269" s="611"/>
      <c r="D269" s="541">
        <v>175643</v>
      </c>
      <c r="E269" s="616">
        <v>9</v>
      </c>
      <c r="F269" s="393"/>
      <c r="G269" s="402"/>
      <c r="H269" s="393"/>
      <c r="I269" s="402"/>
      <c r="J269" s="393"/>
      <c r="K269" s="402"/>
      <c r="L269" s="393"/>
      <c r="M269" s="402"/>
      <c r="N269" s="393"/>
      <c r="O269" s="402"/>
      <c r="P269" s="393"/>
      <c r="Q269" s="402"/>
      <c r="R269" s="393"/>
      <c r="S269" s="402"/>
      <c r="T269" s="393"/>
      <c r="U269" s="402"/>
      <c r="V269" s="393"/>
      <c r="W269" s="402"/>
      <c r="X269" s="393"/>
      <c r="Y269" s="402"/>
      <c r="Z269" s="393"/>
      <c r="AA269" s="402"/>
      <c r="AB269" s="393"/>
      <c r="AC269" s="402"/>
      <c r="AD269" s="393"/>
      <c r="AE269" s="402"/>
      <c r="AF269" s="393"/>
      <c r="AG269" s="402"/>
      <c r="AH269" s="393"/>
      <c r="AI269" s="402"/>
      <c r="AJ269" s="393"/>
      <c r="AK269" s="402"/>
      <c r="AL269" s="393"/>
      <c r="AM269" s="402"/>
      <c r="AN269" s="393"/>
      <c r="AO269" s="402"/>
      <c r="AP269" s="393"/>
      <c r="AQ269" s="402"/>
      <c r="AR269" s="393"/>
      <c r="AS269" s="402"/>
      <c r="AT269" s="393">
        <v>74</v>
      </c>
      <c r="AU269" s="402">
        <v>71</v>
      </c>
      <c r="AV269" s="393">
        <v>0</v>
      </c>
      <c r="AW269" s="402">
        <v>0</v>
      </c>
      <c r="AX269" s="393">
        <v>0</v>
      </c>
      <c r="AY269" s="402">
        <v>0</v>
      </c>
      <c r="AZ269" s="393">
        <v>6</v>
      </c>
      <c r="BA269" s="403">
        <v>6</v>
      </c>
      <c r="BB269" s="404"/>
      <c r="BC269" s="402"/>
      <c r="BD269" s="393"/>
      <c r="BE269" s="402"/>
      <c r="BF269" s="393"/>
      <c r="BG269" s="402"/>
      <c r="BH269" s="393"/>
      <c r="BI269" s="402"/>
      <c r="BJ269" s="393"/>
      <c r="BK269" s="402"/>
      <c r="BL269" s="393">
        <v>3785808</v>
      </c>
      <c r="BM269" s="403">
        <v>3789221</v>
      </c>
      <c r="BN269" s="394">
        <f t="shared" si="339"/>
        <v>0</v>
      </c>
      <c r="BO269" s="395">
        <f t="shared" si="340"/>
        <v>0</v>
      </c>
      <c r="BP269" s="396">
        <f t="shared" si="341"/>
        <v>0</v>
      </c>
      <c r="BQ269" s="395">
        <f t="shared" si="342"/>
        <v>0</v>
      </c>
      <c r="BR269" s="396">
        <f t="shared" si="343"/>
        <v>0</v>
      </c>
      <c r="BS269" s="395">
        <f t="shared" si="344"/>
        <v>0</v>
      </c>
      <c r="BT269" s="396">
        <f t="shared" si="345"/>
        <v>0</v>
      </c>
      <c r="BU269" s="395">
        <f t="shared" si="346"/>
        <v>0</v>
      </c>
      <c r="BV269" s="396">
        <f t="shared" si="347"/>
        <v>0</v>
      </c>
      <c r="BW269" s="395">
        <f t="shared" si="348"/>
        <v>0</v>
      </c>
      <c r="BX269" s="396">
        <f t="shared" si="349"/>
        <v>738</v>
      </c>
      <c r="BY269" s="395">
        <f t="shared" si="350"/>
        <v>711</v>
      </c>
      <c r="BZ269" s="394">
        <f t="shared" si="351"/>
        <v>0</v>
      </c>
      <c r="CA269" s="395">
        <f t="shared" si="352"/>
        <v>0</v>
      </c>
      <c r="CB269" s="396">
        <f t="shared" si="353"/>
        <v>0</v>
      </c>
      <c r="CC269" s="395">
        <f t="shared" si="354"/>
        <v>0</v>
      </c>
      <c r="CD269" s="396">
        <f t="shared" si="355"/>
        <v>0</v>
      </c>
      <c r="CE269" s="395">
        <f t="shared" si="356"/>
        <v>0</v>
      </c>
      <c r="CF269" s="396">
        <f t="shared" si="357"/>
        <v>0</v>
      </c>
      <c r="CG269" s="395">
        <f t="shared" si="358"/>
        <v>0</v>
      </c>
      <c r="CH269" s="396">
        <f t="shared" si="359"/>
        <v>0</v>
      </c>
      <c r="CI269" s="395">
        <f t="shared" si="360"/>
        <v>0</v>
      </c>
      <c r="CJ269" s="396">
        <f t="shared" si="361"/>
        <v>5129.8211382113823</v>
      </c>
      <c r="CK269" s="395">
        <f t="shared" si="362"/>
        <v>5329.4247538677919</v>
      </c>
      <c r="CL269" s="394">
        <f t="shared" si="363"/>
        <v>0</v>
      </c>
      <c r="CM269" s="395">
        <f t="shared" si="364"/>
        <v>0</v>
      </c>
      <c r="CN269" s="396">
        <f t="shared" si="365"/>
        <v>0</v>
      </c>
      <c r="CO269" s="395">
        <f t="shared" si="366"/>
        <v>0</v>
      </c>
      <c r="CP269" s="396">
        <f t="shared" si="367"/>
        <v>0</v>
      </c>
      <c r="CQ269" s="395">
        <f t="shared" si="368"/>
        <v>0</v>
      </c>
      <c r="CR269" s="396">
        <f t="shared" si="369"/>
        <v>0</v>
      </c>
      <c r="CS269" s="395">
        <f t="shared" si="370"/>
        <v>0</v>
      </c>
      <c r="CT269" s="396">
        <f t="shared" si="371"/>
        <v>0</v>
      </c>
      <c r="CU269" s="395">
        <f t="shared" si="372"/>
        <v>0</v>
      </c>
      <c r="CV269" s="396">
        <f t="shared" si="373"/>
        <v>46168.390243902439</v>
      </c>
      <c r="CW269" s="395">
        <f t="shared" si="374"/>
        <v>47964.822784810123</v>
      </c>
      <c r="CX269" s="396">
        <f t="shared" si="375"/>
        <v>46168.390243902439</v>
      </c>
      <c r="CY269" s="395">
        <f t="shared" si="376"/>
        <v>47964.822784810123</v>
      </c>
      <c r="CZ269" s="394">
        <f t="shared" si="377"/>
        <v>0</v>
      </c>
      <c r="DA269" s="395">
        <f t="shared" si="378"/>
        <v>0</v>
      </c>
      <c r="DB269" s="396">
        <f t="shared" si="379"/>
        <v>0</v>
      </c>
      <c r="DC269" s="395">
        <f t="shared" si="380"/>
        <v>0</v>
      </c>
      <c r="DD269" s="396">
        <f t="shared" si="381"/>
        <v>0</v>
      </c>
      <c r="DE269" s="395">
        <f t="shared" si="382"/>
        <v>0</v>
      </c>
      <c r="DF269" s="396">
        <f t="shared" si="383"/>
        <v>0</v>
      </c>
      <c r="DG269" s="395">
        <f t="shared" si="384"/>
        <v>0</v>
      </c>
      <c r="DH269" s="396">
        <f t="shared" si="385"/>
        <v>0</v>
      </c>
      <c r="DI269" s="395">
        <f t="shared" si="386"/>
        <v>0</v>
      </c>
      <c r="DJ269" s="396">
        <f t="shared" si="387"/>
        <v>80</v>
      </c>
      <c r="DK269" s="395">
        <f t="shared" si="388"/>
        <v>77</v>
      </c>
      <c r="DL269" s="396">
        <f t="shared" si="389"/>
        <v>80</v>
      </c>
      <c r="DM269" s="395">
        <f t="shared" si="390"/>
        <v>77</v>
      </c>
      <c r="DN269" s="394">
        <f t="shared" si="391"/>
        <v>0</v>
      </c>
      <c r="DO269" s="395">
        <f t="shared" si="392"/>
        <v>0</v>
      </c>
      <c r="DP269" s="396">
        <f t="shared" si="393"/>
        <v>0</v>
      </c>
      <c r="DQ269" s="395">
        <f t="shared" si="394"/>
        <v>0</v>
      </c>
      <c r="DR269" s="396">
        <f t="shared" si="395"/>
        <v>0</v>
      </c>
      <c r="DS269" s="395">
        <f t="shared" si="396"/>
        <v>0</v>
      </c>
      <c r="DT269" s="396">
        <f t="shared" si="397"/>
        <v>0</v>
      </c>
      <c r="DU269" s="395">
        <f t="shared" si="398"/>
        <v>0</v>
      </c>
      <c r="DV269" s="396">
        <f t="shared" si="399"/>
        <v>0</v>
      </c>
      <c r="DW269" s="395">
        <f t="shared" si="400"/>
        <v>0</v>
      </c>
      <c r="DX269" s="396">
        <f t="shared" si="401"/>
        <v>3693471.2195121953</v>
      </c>
      <c r="DY269" s="395">
        <f t="shared" si="402"/>
        <v>3693291.3544303793</v>
      </c>
      <c r="DZ269" s="396">
        <f t="shared" si="403"/>
        <v>3693471.2195121953</v>
      </c>
      <c r="EA269" s="395">
        <f t="shared" si="404"/>
        <v>3693291.3544303793</v>
      </c>
    </row>
    <row r="270" spans="1:131">
      <c r="A270" s="541" t="s">
        <v>36</v>
      </c>
      <c r="B270" s="614" t="s">
        <v>1012</v>
      </c>
      <c r="C270" s="611"/>
      <c r="D270" s="541">
        <v>175652</v>
      </c>
      <c r="E270" s="616">
        <v>9</v>
      </c>
      <c r="F270" s="393"/>
      <c r="G270" s="402"/>
      <c r="H270" s="393"/>
      <c r="I270" s="402"/>
      <c r="J270" s="393"/>
      <c r="K270" s="402"/>
      <c r="L270" s="393"/>
      <c r="M270" s="402"/>
      <c r="N270" s="393"/>
      <c r="O270" s="402"/>
      <c r="P270" s="393"/>
      <c r="Q270" s="402"/>
      <c r="R270" s="393"/>
      <c r="S270" s="402"/>
      <c r="T270" s="393"/>
      <c r="U270" s="402"/>
      <c r="V270" s="393"/>
      <c r="W270" s="402"/>
      <c r="X270" s="393"/>
      <c r="Y270" s="402"/>
      <c r="Z270" s="393"/>
      <c r="AA270" s="402"/>
      <c r="AB270" s="393"/>
      <c r="AC270" s="402"/>
      <c r="AD270" s="393"/>
      <c r="AE270" s="402"/>
      <c r="AF270" s="393"/>
      <c r="AG270" s="402"/>
      <c r="AH270" s="393"/>
      <c r="AI270" s="402"/>
      <c r="AJ270" s="393"/>
      <c r="AK270" s="402"/>
      <c r="AL270" s="393"/>
      <c r="AM270" s="402"/>
      <c r="AN270" s="393"/>
      <c r="AO270" s="402"/>
      <c r="AP270" s="393"/>
      <c r="AQ270" s="402"/>
      <c r="AR270" s="393"/>
      <c r="AS270" s="402"/>
      <c r="AT270" s="393">
        <v>83</v>
      </c>
      <c r="AU270" s="402">
        <v>81</v>
      </c>
      <c r="AV270" s="393">
        <v>7</v>
      </c>
      <c r="AW270" s="402">
        <v>6</v>
      </c>
      <c r="AX270" s="393">
        <v>0</v>
      </c>
      <c r="AY270" s="402">
        <v>0</v>
      </c>
      <c r="AZ270" s="393">
        <v>19.3</v>
      </c>
      <c r="BA270" s="403">
        <v>26.8</v>
      </c>
      <c r="BB270" s="404"/>
      <c r="BC270" s="402"/>
      <c r="BD270" s="393"/>
      <c r="BE270" s="402"/>
      <c r="BF270" s="393"/>
      <c r="BG270" s="402"/>
      <c r="BH270" s="393"/>
      <c r="BI270" s="402"/>
      <c r="BJ270" s="393"/>
      <c r="BK270" s="402"/>
      <c r="BL270" s="393">
        <v>6119166</v>
      </c>
      <c r="BM270" s="403">
        <v>6154982</v>
      </c>
      <c r="BN270" s="394">
        <f t="shared" si="339"/>
        <v>0</v>
      </c>
      <c r="BO270" s="395">
        <f t="shared" si="340"/>
        <v>0</v>
      </c>
      <c r="BP270" s="396">
        <f t="shared" si="341"/>
        <v>0</v>
      </c>
      <c r="BQ270" s="395">
        <f t="shared" si="342"/>
        <v>0</v>
      </c>
      <c r="BR270" s="396">
        <f t="shared" si="343"/>
        <v>0</v>
      </c>
      <c r="BS270" s="395">
        <f t="shared" si="344"/>
        <v>0</v>
      </c>
      <c r="BT270" s="396">
        <f t="shared" si="345"/>
        <v>0</v>
      </c>
      <c r="BU270" s="395">
        <f t="shared" si="346"/>
        <v>0</v>
      </c>
      <c r="BV270" s="396">
        <f t="shared" si="347"/>
        <v>0</v>
      </c>
      <c r="BW270" s="395">
        <f t="shared" si="348"/>
        <v>0</v>
      </c>
      <c r="BX270" s="396">
        <f t="shared" si="349"/>
        <v>1048.5999999999999</v>
      </c>
      <c r="BY270" s="395">
        <f t="shared" si="350"/>
        <v>1110.5999999999999</v>
      </c>
      <c r="BZ270" s="394">
        <f t="shared" si="351"/>
        <v>0</v>
      </c>
      <c r="CA270" s="395">
        <f t="shared" si="352"/>
        <v>0</v>
      </c>
      <c r="CB270" s="396">
        <f t="shared" si="353"/>
        <v>0</v>
      </c>
      <c r="CC270" s="395">
        <f t="shared" si="354"/>
        <v>0</v>
      </c>
      <c r="CD270" s="396">
        <f t="shared" si="355"/>
        <v>0</v>
      </c>
      <c r="CE270" s="395">
        <f t="shared" si="356"/>
        <v>0</v>
      </c>
      <c r="CF270" s="396">
        <f t="shared" si="357"/>
        <v>0</v>
      </c>
      <c r="CG270" s="395">
        <f t="shared" si="358"/>
        <v>0</v>
      </c>
      <c r="CH270" s="396">
        <f t="shared" si="359"/>
        <v>0</v>
      </c>
      <c r="CI270" s="395">
        <f t="shared" si="360"/>
        <v>0</v>
      </c>
      <c r="CJ270" s="396">
        <f t="shared" si="361"/>
        <v>5835.5578867060849</v>
      </c>
      <c r="CK270" s="395">
        <f t="shared" si="362"/>
        <v>5542.0331352422118</v>
      </c>
      <c r="CL270" s="394">
        <f t="shared" si="363"/>
        <v>0</v>
      </c>
      <c r="CM270" s="395">
        <f t="shared" si="364"/>
        <v>0</v>
      </c>
      <c r="CN270" s="396">
        <f t="shared" si="365"/>
        <v>0</v>
      </c>
      <c r="CO270" s="395">
        <f t="shared" si="366"/>
        <v>0</v>
      </c>
      <c r="CP270" s="396">
        <f t="shared" si="367"/>
        <v>0</v>
      </c>
      <c r="CQ270" s="395">
        <f t="shared" si="368"/>
        <v>0</v>
      </c>
      <c r="CR270" s="396">
        <f t="shared" si="369"/>
        <v>0</v>
      </c>
      <c r="CS270" s="395">
        <f t="shared" si="370"/>
        <v>0</v>
      </c>
      <c r="CT270" s="396">
        <f t="shared" si="371"/>
        <v>0</v>
      </c>
      <c r="CU270" s="395">
        <f t="shared" si="372"/>
        <v>0</v>
      </c>
      <c r="CV270" s="396">
        <f t="shared" si="373"/>
        <v>52520.020980354762</v>
      </c>
      <c r="CW270" s="395">
        <f t="shared" si="374"/>
        <v>49878.298217179909</v>
      </c>
      <c r="CX270" s="396">
        <f t="shared" si="375"/>
        <v>52520.020980354762</v>
      </c>
      <c r="CY270" s="395">
        <f t="shared" si="376"/>
        <v>49878.298217179909</v>
      </c>
      <c r="CZ270" s="394">
        <f t="shared" si="377"/>
        <v>0</v>
      </c>
      <c r="DA270" s="395">
        <f t="shared" si="378"/>
        <v>0</v>
      </c>
      <c r="DB270" s="396">
        <f t="shared" si="379"/>
        <v>0</v>
      </c>
      <c r="DC270" s="395">
        <f t="shared" si="380"/>
        <v>0</v>
      </c>
      <c r="DD270" s="396">
        <f t="shared" si="381"/>
        <v>0</v>
      </c>
      <c r="DE270" s="395">
        <f t="shared" si="382"/>
        <v>0</v>
      </c>
      <c r="DF270" s="396">
        <f t="shared" si="383"/>
        <v>0</v>
      </c>
      <c r="DG270" s="395">
        <f t="shared" si="384"/>
        <v>0</v>
      </c>
      <c r="DH270" s="396">
        <f t="shared" si="385"/>
        <v>0</v>
      </c>
      <c r="DI270" s="395">
        <f t="shared" si="386"/>
        <v>0</v>
      </c>
      <c r="DJ270" s="396">
        <f t="shared" si="387"/>
        <v>109.3</v>
      </c>
      <c r="DK270" s="395">
        <f t="shared" si="388"/>
        <v>113.8</v>
      </c>
      <c r="DL270" s="396">
        <f t="shared" si="389"/>
        <v>109.3</v>
      </c>
      <c r="DM270" s="395">
        <f t="shared" si="390"/>
        <v>113.8</v>
      </c>
      <c r="DN270" s="394">
        <f t="shared" si="391"/>
        <v>0</v>
      </c>
      <c r="DO270" s="395">
        <f t="shared" si="392"/>
        <v>0</v>
      </c>
      <c r="DP270" s="396">
        <f t="shared" si="393"/>
        <v>0</v>
      </c>
      <c r="DQ270" s="395">
        <f t="shared" si="394"/>
        <v>0</v>
      </c>
      <c r="DR270" s="396">
        <f t="shared" si="395"/>
        <v>0</v>
      </c>
      <c r="DS270" s="395">
        <f t="shared" si="396"/>
        <v>0</v>
      </c>
      <c r="DT270" s="396">
        <f t="shared" si="397"/>
        <v>0</v>
      </c>
      <c r="DU270" s="395">
        <f t="shared" si="398"/>
        <v>0</v>
      </c>
      <c r="DV270" s="396">
        <f t="shared" si="399"/>
        <v>0</v>
      </c>
      <c r="DW270" s="395">
        <f t="shared" si="400"/>
        <v>0</v>
      </c>
      <c r="DX270" s="396">
        <f t="shared" si="401"/>
        <v>5740438.2931527756</v>
      </c>
      <c r="DY270" s="395">
        <f t="shared" si="402"/>
        <v>5676150.3371150736</v>
      </c>
      <c r="DZ270" s="396">
        <f t="shared" si="403"/>
        <v>5740438.2931527756</v>
      </c>
      <c r="EA270" s="395">
        <f t="shared" si="404"/>
        <v>5676150.3371150736</v>
      </c>
    </row>
    <row r="271" spans="1:131">
      <c r="A271" s="541" t="s">
        <v>36</v>
      </c>
      <c r="B271" s="610" t="s">
        <v>1013</v>
      </c>
      <c r="C271" s="611"/>
      <c r="D271" s="541">
        <v>175810</v>
      </c>
      <c r="E271" s="615">
        <v>9</v>
      </c>
      <c r="F271" s="393"/>
      <c r="G271" s="402"/>
      <c r="H271" s="393"/>
      <c r="I271" s="402"/>
      <c r="J271" s="393"/>
      <c r="K271" s="402"/>
      <c r="L271" s="393"/>
      <c r="M271" s="402"/>
      <c r="N271" s="393"/>
      <c r="O271" s="402"/>
      <c r="P271" s="393"/>
      <c r="Q271" s="402"/>
      <c r="R271" s="393"/>
      <c r="S271" s="402"/>
      <c r="T271" s="393"/>
      <c r="U271" s="402"/>
      <c r="V271" s="393"/>
      <c r="W271" s="402"/>
      <c r="X271" s="393"/>
      <c r="Y271" s="402"/>
      <c r="Z271" s="393"/>
      <c r="AA271" s="402"/>
      <c r="AB271" s="393"/>
      <c r="AC271" s="402"/>
      <c r="AD271" s="393"/>
      <c r="AE271" s="402"/>
      <c r="AF271" s="393"/>
      <c r="AG271" s="402"/>
      <c r="AH271" s="393"/>
      <c r="AI271" s="402"/>
      <c r="AJ271" s="393"/>
      <c r="AK271" s="402"/>
      <c r="AL271" s="393"/>
      <c r="AM271" s="402"/>
      <c r="AN271" s="393"/>
      <c r="AO271" s="402"/>
      <c r="AP271" s="393"/>
      <c r="AQ271" s="402"/>
      <c r="AR271" s="393"/>
      <c r="AS271" s="402"/>
      <c r="AT271" s="393">
        <v>97</v>
      </c>
      <c r="AU271" s="402">
        <v>94</v>
      </c>
      <c r="AV271" s="393">
        <v>43</v>
      </c>
      <c r="AW271" s="402">
        <v>40</v>
      </c>
      <c r="AX271" s="393">
        <v>0</v>
      </c>
      <c r="AY271" s="402">
        <v>0</v>
      </c>
      <c r="AZ271" s="393">
        <v>24</v>
      </c>
      <c r="BA271" s="403">
        <v>23</v>
      </c>
      <c r="BB271" s="404"/>
      <c r="BC271" s="402"/>
      <c r="BD271" s="393"/>
      <c r="BE271" s="402"/>
      <c r="BF271" s="393"/>
      <c r="BG271" s="402"/>
      <c r="BH271" s="393"/>
      <c r="BI271" s="402"/>
      <c r="BJ271" s="393"/>
      <c r="BK271" s="402"/>
      <c r="BL271" s="393">
        <v>9234698</v>
      </c>
      <c r="BM271" s="403">
        <v>8918878</v>
      </c>
      <c r="BN271" s="394">
        <f t="shared" si="339"/>
        <v>0</v>
      </c>
      <c r="BO271" s="395">
        <f t="shared" si="340"/>
        <v>0</v>
      </c>
      <c r="BP271" s="396">
        <f t="shared" si="341"/>
        <v>0</v>
      </c>
      <c r="BQ271" s="395">
        <f t="shared" si="342"/>
        <v>0</v>
      </c>
      <c r="BR271" s="396">
        <f t="shared" si="343"/>
        <v>0</v>
      </c>
      <c r="BS271" s="395">
        <f t="shared" si="344"/>
        <v>0</v>
      </c>
      <c r="BT271" s="396">
        <f t="shared" si="345"/>
        <v>0</v>
      </c>
      <c r="BU271" s="395">
        <f t="shared" si="346"/>
        <v>0</v>
      </c>
      <c r="BV271" s="396">
        <f t="shared" si="347"/>
        <v>0</v>
      </c>
      <c r="BW271" s="395">
        <f t="shared" si="348"/>
        <v>0</v>
      </c>
      <c r="BX271" s="396">
        <f t="shared" si="349"/>
        <v>1591</v>
      </c>
      <c r="BY271" s="395">
        <f t="shared" si="350"/>
        <v>1522</v>
      </c>
      <c r="BZ271" s="394">
        <f t="shared" si="351"/>
        <v>0</v>
      </c>
      <c r="CA271" s="395">
        <f t="shared" si="352"/>
        <v>0</v>
      </c>
      <c r="CB271" s="396">
        <f t="shared" si="353"/>
        <v>0</v>
      </c>
      <c r="CC271" s="395">
        <f t="shared" si="354"/>
        <v>0</v>
      </c>
      <c r="CD271" s="396">
        <f t="shared" si="355"/>
        <v>0</v>
      </c>
      <c r="CE271" s="395">
        <f t="shared" si="356"/>
        <v>0</v>
      </c>
      <c r="CF271" s="396">
        <f t="shared" si="357"/>
        <v>0</v>
      </c>
      <c r="CG271" s="395">
        <f t="shared" si="358"/>
        <v>0</v>
      </c>
      <c r="CH271" s="396">
        <f t="shared" si="359"/>
        <v>0</v>
      </c>
      <c r="CI271" s="395">
        <f t="shared" si="360"/>
        <v>0</v>
      </c>
      <c r="CJ271" s="396">
        <f t="shared" si="361"/>
        <v>5804.3356379635452</v>
      </c>
      <c r="CK271" s="395">
        <f t="shared" si="362"/>
        <v>5859.9724047306172</v>
      </c>
      <c r="CL271" s="394">
        <f t="shared" si="363"/>
        <v>0</v>
      </c>
      <c r="CM271" s="395">
        <f t="shared" si="364"/>
        <v>0</v>
      </c>
      <c r="CN271" s="396">
        <f t="shared" si="365"/>
        <v>0</v>
      </c>
      <c r="CO271" s="395">
        <f t="shared" si="366"/>
        <v>0</v>
      </c>
      <c r="CP271" s="396">
        <f t="shared" si="367"/>
        <v>0</v>
      </c>
      <c r="CQ271" s="395">
        <f t="shared" si="368"/>
        <v>0</v>
      </c>
      <c r="CR271" s="396">
        <f t="shared" si="369"/>
        <v>0</v>
      </c>
      <c r="CS271" s="395">
        <f t="shared" si="370"/>
        <v>0</v>
      </c>
      <c r="CT271" s="396">
        <f t="shared" si="371"/>
        <v>0</v>
      </c>
      <c r="CU271" s="395">
        <f t="shared" si="372"/>
        <v>0</v>
      </c>
      <c r="CV271" s="396">
        <f t="shared" si="373"/>
        <v>52239.020741671906</v>
      </c>
      <c r="CW271" s="395">
        <f t="shared" si="374"/>
        <v>52739.751642575553</v>
      </c>
      <c r="CX271" s="396">
        <f t="shared" si="375"/>
        <v>52239.020741671906</v>
      </c>
      <c r="CY271" s="395">
        <f t="shared" si="376"/>
        <v>52739.751642575553</v>
      </c>
      <c r="CZ271" s="394">
        <f t="shared" si="377"/>
        <v>0</v>
      </c>
      <c r="DA271" s="395">
        <f t="shared" si="378"/>
        <v>0</v>
      </c>
      <c r="DB271" s="396">
        <f t="shared" si="379"/>
        <v>0</v>
      </c>
      <c r="DC271" s="395">
        <f t="shared" si="380"/>
        <v>0</v>
      </c>
      <c r="DD271" s="396">
        <f t="shared" si="381"/>
        <v>0</v>
      </c>
      <c r="DE271" s="395">
        <f t="shared" si="382"/>
        <v>0</v>
      </c>
      <c r="DF271" s="396">
        <f t="shared" si="383"/>
        <v>0</v>
      </c>
      <c r="DG271" s="395">
        <f t="shared" si="384"/>
        <v>0</v>
      </c>
      <c r="DH271" s="396">
        <f t="shared" si="385"/>
        <v>0</v>
      </c>
      <c r="DI271" s="395">
        <f t="shared" si="386"/>
        <v>0</v>
      </c>
      <c r="DJ271" s="396">
        <f t="shared" si="387"/>
        <v>164</v>
      </c>
      <c r="DK271" s="395">
        <f t="shared" si="388"/>
        <v>157</v>
      </c>
      <c r="DL271" s="396">
        <f t="shared" si="389"/>
        <v>164</v>
      </c>
      <c r="DM271" s="395">
        <f t="shared" si="390"/>
        <v>157</v>
      </c>
      <c r="DN271" s="394">
        <f t="shared" si="391"/>
        <v>0</v>
      </c>
      <c r="DO271" s="395">
        <f t="shared" si="392"/>
        <v>0</v>
      </c>
      <c r="DP271" s="396">
        <f t="shared" si="393"/>
        <v>0</v>
      </c>
      <c r="DQ271" s="395">
        <f t="shared" si="394"/>
        <v>0</v>
      </c>
      <c r="DR271" s="396">
        <f t="shared" si="395"/>
        <v>0</v>
      </c>
      <c r="DS271" s="395">
        <f t="shared" si="396"/>
        <v>0</v>
      </c>
      <c r="DT271" s="396">
        <f t="shared" si="397"/>
        <v>0</v>
      </c>
      <c r="DU271" s="395">
        <f t="shared" si="398"/>
        <v>0</v>
      </c>
      <c r="DV271" s="396">
        <f t="shared" si="399"/>
        <v>0</v>
      </c>
      <c r="DW271" s="395">
        <f t="shared" si="400"/>
        <v>0</v>
      </c>
      <c r="DX271" s="396">
        <f t="shared" si="401"/>
        <v>8567199.4016341921</v>
      </c>
      <c r="DY271" s="395">
        <f t="shared" si="402"/>
        <v>8280141.0078843618</v>
      </c>
      <c r="DZ271" s="396">
        <f t="shared" si="403"/>
        <v>8567199.4016341921</v>
      </c>
      <c r="EA271" s="395">
        <f t="shared" si="404"/>
        <v>8280141.0078843618</v>
      </c>
    </row>
    <row r="272" spans="1:131">
      <c r="A272" s="541" t="s">
        <v>36</v>
      </c>
      <c r="B272" s="610" t="s">
        <v>1014</v>
      </c>
      <c r="C272" s="611"/>
      <c r="D272" s="541">
        <v>175883</v>
      </c>
      <c r="E272" s="615">
        <v>9</v>
      </c>
      <c r="F272" s="393"/>
      <c r="G272" s="402"/>
      <c r="H272" s="393"/>
      <c r="I272" s="402"/>
      <c r="J272" s="393"/>
      <c r="K272" s="402"/>
      <c r="L272" s="393"/>
      <c r="M272" s="402"/>
      <c r="N272" s="393"/>
      <c r="O272" s="402"/>
      <c r="P272" s="393"/>
      <c r="Q272" s="402"/>
      <c r="R272" s="393"/>
      <c r="S272" s="402"/>
      <c r="T272" s="393"/>
      <c r="U272" s="402"/>
      <c r="V272" s="393"/>
      <c r="W272" s="402"/>
      <c r="X272" s="393"/>
      <c r="Y272" s="402"/>
      <c r="Z272" s="393"/>
      <c r="AA272" s="402"/>
      <c r="AB272" s="393"/>
      <c r="AC272" s="402"/>
      <c r="AD272" s="393"/>
      <c r="AE272" s="402"/>
      <c r="AF272" s="393"/>
      <c r="AG272" s="402"/>
      <c r="AH272" s="393"/>
      <c r="AI272" s="402"/>
      <c r="AJ272" s="393"/>
      <c r="AK272" s="402"/>
      <c r="AL272" s="393"/>
      <c r="AM272" s="402"/>
      <c r="AN272" s="393"/>
      <c r="AO272" s="402"/>
      <c r="AP272" s="393"/>
      <c r="AQ272" s="402"/>
      <c r="AR272" s="393"/>
      <c r="AS272" s="402"/>
      <c r="AT272" s="393">
        <v>118.5</v>
      </c>
      <c r="AU272" s="402">
        <v>118.2</v>
      </c>
      <c r="AV272" s="393">
        <v>0</v>
      </c>
      <c r="AW272" s="402">
        <v>0</v>
      </c>
      <c r="AX272" s="393">
        <v>0</v>
      </c>
      <c r="AY272" s="402">
        <v>0</v>
      </c>
      <c r="AZ272" s="393">
        <v>17</v>
      </c>
      <c r="BA272" s="403">
        <v>17</v>
      </c>
      <c r="BB272" s="404"/>
      <c r="BC272" s="402"/>
      <c r="BD272" s="393"/>
      <c r="BE272" s="402"/>
      <c r="BF272" s="393"/>
      <c r="BG272" s="402"/>
      <c r="BH272" s="393"/>
      <c r="BI272" s="402"/>
      <c r="BJ272" s="393"/>
      <c r="BK272" s="402"/>
      <c r="BL272" s="393">
        <v>6948371</v>
      </c>
      <c r="BM272" s="403">
        <v>6975860</v>
      </c>
      <c r="BN272" s="394">
        <f t="shared" si="339"/>
        <v>0</v>
      </c>
      <c r="BO272" s="395">
        <f t="shared" si="340"/>
        <v>0</v>
      </c>
      <c r="BP272" s="396">
        <f t="shared" si="341"/>
        <v>0</v>
      </c>
      <c r="BQ272" s="395">
        <f t="shared" si="342"/>
        <v>0</v>
      </c>
      <c r="BR272" s="396">
        <f t="shared" si="343"/>
        <v>0</v>
      </c>
      <c r="BS272" s="395">
        <f t="shared" si="344"/>
        <v>0</v>
      </c>
      <c r="BT272" s="396">
        <f t="shared" si="345"/>
        <v>0</v>
      </c>
      <c r="BU272" s="395">
        <f t="shared" si="346"/>
        <v>0</v>
      </c>
      <c r="BV272" s="396">
        <f t="shared" si="347"/>
        <v>0</v>
      </c>
      <c r="BW272" s="395">
        <f t="shared" si="348"/>
        <v>0</v>
      </c>
      <c r="BX272" s="396">
        <f t="shared" si="349"/>
        <v>1270.5</v>
      </c>
      <c r="BY272" s="395">
        <f t="shared" si="350"/>
        <v>1267.8</v>
      </c>
      <c r="BZ272" s="394">
        <f t="shared" si="351"/>
        <v>0</v>
      </c>
      <c r="CA272" s="395">
        <f t="shared" si="352"/>
        <v>0</v>
      </c>
      <c r="CB272" s="396">
        <f t="shared" si="353"/>
        <v>0</v>
      </c>
      <c r="CC272" s="395">
        <f t="shared" si="354"/>
        <v>0</v>
      </c>
      <c r="CD272" s="396">
        <f t="shared" si="355"/>
        <v>0</v>
      </c>
      <c r="CE272" s="395">
        <f t="shared" si="356"/>
        <v>0</v>
      </c>
      <c r="CF272" s="396">
        <f t="shared" si="357"/>
        <v>0</v>
      </c>
      <c r="CG272" s="395">
        <f t="shared" si="358"/>
        <v>0</v>
      </c>
      <c r="CH272" s="396">
        <f t="shared" si="359"/>
        <v>0</v>
      </c>
      <c r="CI272" s="395">
        <f t="shared" si="360"/>
        <v>0</v>
      </c>
      <c r="CJ272" s="396">
        <f t="shared" si="361"/>
        <v>5469.0051160960256</v>
      </c>
      <c r="CK272" s="395">
        <f t="shared" si="362"/>
        <v>5502.3347531156332</v>
      </c>
      <c r="CL272" s="394">
        <f t="shared" si="363"/>
        <v>0</v>
      </c>
      <c r="CM272" s="395">
        <f t="shared" si="364"/>
        <v>0</v>
      </c>
      <c r="CN272" s="396">
        <f t="shared" si="365"/>
        <v>0</v>
      </c>
      <c r="CO272" s="395">
        <f t="shared" si="366"/>
        <v>0</v>
      </c>
      <c r="CP272" s="396">
        <f t="shared" si="367"/>
        <v>0</v>
      </c>
      <c r="CQ272" s="395">
        <f t="shared" si="368"/>
        <v>0</v>
      </c>
      <c r="CR272" s="396">
        <f t="shared" si="369"/>
        <v>0</v>
      </c>
      <c r="CS272" s="395">
        <f t="shared" si="370"/>
        <v>0</v>
      </c>
      <c r="CT272" s="396">
        <f t="shared" si="371"/>
        <v>0</v>
      </c>
      <c r="CU272" s="395">
        <f t="shared" si="372"/>
        <v>0</v>
      </c>
      <c r="CV272" s="396">
        <f t="shared" si="373"/>
        <v>49221.046044864233</v>
      </c>
      <c r="CW272" s="395">
        <f t="shared" si="374"/>
        <v>49521.012778040698</v>
      </c>
      <c r="CX272" s="396">
        <f t="shared" si="375"/>
        <v>49221.046044864233</v>
      </c>
      <c r="CY272" s="395">
        <f t="shared" si="376"/>
        <v>49521.012778040698</v>
      </c>
      <c r="CZ272" s="394">
        <f t="shared" si="377"/>
        <v>0</v>
      </c>
      <c r="DA272" s="395">
        <f t="shared" si="378"/>
        <v>0</v>
      </c>
      <c r="DB272" s="396">
        <f t="shared" si="379"/>
        <v>0</v>
      </c>
      <c r="DC272" s="395">
        <f t="shared" si="380"/>
        <v>0</v>
      </c>
      <c r="DD272" s="396">
        <f t="shared" si="381"/>
        <v>0</v>
      </c>
      <c r="DE272" s="395">
        <f t="shared" si="382"/>
        <v>0</v>
      </c>
      <c r="DF272" s="396">
        <f t="shared" si="383"/>
        <v>0</v>
      </c>
      <c r="DG272" s="395">
        <f t="shared" si="384"/>
        <v>0</v>
      </c>
      <c r="DH272" s="396">
        <f t="shared" si="385"/>
        <v>0</v>
      </c>
      <c r="DI272" s="395">
        <f t="shared" si="386"/>
        <v>0</v>
      </c>
      <c r="DJ272" s="396">
        <f t="shared" si="387"/>
        <v>135.5</v>
      </c>
      <c r="DK272" s="395">
        <f t="shared" si="388"/>
        <v>135.19999999999999</v>
      </c>
      <c r="DL272" s="396">
        <f t="shared" si="389"/>
        <v>135.5</v>
      </c>
      <c r="DM272" s="395">
        <f t="shared" si="390"/>
        <v>135.19999999999999</v>
      </c>
      <c r="DN272" s="394">
        <f t="shared" si="391"/>
        <v>0</v>
      </c>
      <c r="DO272" s="395">
        <f t="shared" si="392"/>
        <v>0</v>
      </c>
      <c r="DP272" s="396">
        <f t="shared" si="393"/>
        <v>0</v>
      </c>
      <c r="DQ272" s="395">
        <f t="shared" si="394"/>
        <v>0</v>
      </c>
      <c r="DR272" s="396">
        <f t="shared" si="395"/>
        <v>0</v>
      </c>
      <c r="DS272" s="395">
        <f t="shared" si="396"/>
        <v>0</v>
      </c>
      <c r="DT272" s="396">
        <f t="shared" si="397"/>
        <v>0</v>
      </c>
      <c r="DU272" s="395">
        <f t="shared" si="398"/>
        <v>0</v>
      </c>
      <c r="DV272" s="396">
        <f t="shared" si="399"/>
        <v>0</v>
      </c>
      <c r="DW272" s="395">
        <f t="shared" si="400"/>
        <v>0</v>
      </c>
      <c r="DX272" s="396">
        <f t="shared" si="401"/>
        <v>6669451.7390791038</v>
      </c>
      <c r="DY272" s="395">
        <f t="shared" si="402"/>
        <v>6695240.9275911022</v>
      </c>
      <c r="DZ272" s="396">
        <f t="shared" si="403"/>
        <v>6669451.7390791038</v>
      </c>
      <c r="EA272" s="395">
        <f t="shared" si="404"/>
        <v>6695240.9275911022</v>
      </c>
    </row>
    <row r="273" spans="1:131">
      <c r="A273" s="541" t="s">
        <v>36</v>
      </c>
      <c r="B273" s="614" t="s">
        <v>1015</v>
      </c>
      <c r="C273" s="611"/>
      <c r="D273" s="541">
        <v>175935</v>
      </c>
      <c r="E273" s="615">
        <v>9</v>
      </c>
      <c r="F273" s="393"/>
      <c r="G273" s="402"/>
      <c r="H273" s="393"/>
      <c r="I273" s="402"/>
      <c r="J273" s="393"/>
      <c r="K273" s="402"/>
      <c r="L273" s="393"/>
      <c r="M273" s="402"/>
      <c r="N273" s="393"/>
      <c r="O273" s="402"/>
      <c r="P273" s="393"/>
      <c r="Q273" s="402"/>
      <c r="R273" s="393"/>
      <c r="S273" s="402"/>
      <c r="T273" s="393"/>
      <c r="U273" s="402"/>
      <c r="V273" s="393"/>
      <c r="W273" s="402"/>
      <c r="X273" s="393"/>
      <c r="Y273" s="402"/>
      <c r="Z273" s="393"/>
      <c r="AA273" s="402"/>
      <c r="AB273" s="393"/>
      <c r="AC273" s="402"/>
      <c r="AD273" s="393"/>
      <c r="AE273" s="402"/>
      <c r="AF273" s="393"/>
      <c r="AG273" s="402"/>
      <c r="AH273" s="393"/>
      <c r="AI273" s="402"/>
      <c r="AJ273" s="393"/>
      <c r="AK273" s="402"/>
      <c r="AL273" s="393"/>
      <c r="AM273" s="402"/>
      <c r="AN273" s="393"/>
      <c r="AO273" s="402"/>
      <c r="AP273" s="393"/>
      <c r="AQ273" s="402"/>
      <c r="AR273" s="393"/>
      <c r="AS273" s="402"/>
      <c r="AT273" s="393">
        <v>55.5</v>
      </c>
      <c r="AU273" s="402">
        <v>55</v>
      </c>
      <c r="AV273" s="393">
        <v>39</v>
      </c>
      <c r="AW273" s="402">
        <v>38</v>
      </c>
      <c r="AX273" s="393">
        <v>0</v>
      </c>
      <c r="AY273" s="402">
        <v>0</v>
      </c>
      <c r="AZ273" s="393">
        <v>65.2</v>
      </c>
      <c r="BA273" s="403">
        <v>68.2</v>
      </c>
      <c r="BB273" s="404"/>
      <c r="BC273" s="402"/>
      <c r="BD273" s="393"/>
      <c r="BE273" s="402"/>
      <c r="BF273" s="393"/>
      <c r="BG273" s="402"/>
      <c r="BH273" s="393"/>
      <c r="BI273" s="402"/>
      <c r="BJ273" s="393"/>
      <c r="BK273" s="402"/>
      <c r="BL273" s="393">
        <v>7488366</v>
      </c>
      <c r="BM273" s="403">
        <v>7367237</v>
      </c>
      <c r="BN273" s="394">
        <f t="shared" si="339"/>
        <v>0</v>
      </c>
      <c r="BO273" s="395">
        <f t="shared" si="340"/>
        <v>0</v>
      </c>
      <c r="BP273" s="396">
        <f t="shared" si="341"/>
        <v>0</v>
      </c>
      <c r="BQ273" s="395">
        <f t="shared" si="342"/>
        <v>0</v>
      </c>
      <c r="BR273" s="396">
        <f t="shared" si="343"/>
        <v>0</v>
      </c>
      <c r="BS273" s="395">
        <f t="shared" si="344"/>
        <v>0</v>
      </c>
      <c r="BT273" s="396">
        <f t="shared" si="345"/>
        <v>0</v>
      </c>
      <c r="BU273" s="395">
        <f t="shared" si="346"/>
        <v>0</v>
      </c>
      <c r="BV273" s="396">
        <f t="shared" si="347"/>
        <v>0</v>
      </c>
      <c r="BW273" s="395">
        <f t="shared" si="348"/>
        <v>0</v>
      </c>
      <c r="BX273" s="396">
        <f t="shared" si="349"/>
        <v>1671.9</v>
      </c>
      <c r="BY273" s="395">
        <f t="shared" si="350"/>
        <v>1693.4</v>
      </c>
      <c r="BZ273" s="394">
        <f t="shared" si="351"/>
        <v>0</v>
      </c>
      <c r="CA273" s="395">
        <f t="shared" si="352"/>
        <v>0</v>
      </c>
      <c r="CB273" s="396">
        <f t="shared" si="353"/>
        <v>0</v>
      </c>
      <c r="CC273" s="395">
        <f t="shared" si="354"/>
        <v>0</v>
      </c>
      <c r="CD273" s="396">
        <f t="shared" si="355"/>
        <v>0</v>
      </c>
      <c r="CE273" s="395">
        <f t="shared" si="356"/>
        <v>0</v>
      </c>
      <c r="CF273" s="396">
        <f t="shared" si="357"/>
        <v>0</v>
      </c>
      <c r="CG273" s="395">
        <f t="shared" si="358"/>
        <v>0</v>
      </c>
      <c r="CH273" s="396">
        <f t="shared" si="359"/>
        <v>0</v>
      </c>
      <c r="CI273" s="395">
        <f t="shared" si="360"/>
        <v>0</v>
      </c>
      <c r="CJ273" s="396">
        <f t="shared" si="361"/>
        <v>4478.955679167414</v>
      </c>
      <c r="CK273" s="395">
        <f t="shared" si="362"/>
        <v>4350.5592299515765</v>
      </c>
      <c r="CL273" s="394">
        <f t="shared" si="363"/>
        <v>0</v>
      </c>
      <c r="CM273" s="395">
        <f t="shared" si="364"/>
        <v>0</v>
      </c>
      <c r="CN273" s="396">
        <f t="shared" si="365"/>
        <v>0</v>
      </c>
      <c r="CO273" s="395">
        <f t="shared" si="366"/>
        <v>0</v>
      </c>
      <c r="CP273" s="396">
        <f t="shared" si="367"/>
        <v>0</v>
      </c>
      <c r="CQ273" s="395">
        <f t="shared" si="368"/>
        <v>0</v>
      </c>
      <c r="CR273" s="396">
        <f t="shared" si="369"/>
        <v>0</v>
      </c>
      <c r="CS273" s="395">
        <f t="shared" si="370"/>
        <v>0</v>
      </c>
      <c r="CT273" s="396">
        <f t="shared" si="371"/>
        <v>0</v>
      </c>
      <c r="CU273" s="395">
        <f t="shared" si="372"/>
        <v>0</v>
      </c>
      <c r="CV273" s="396">
        <f t="shared" si="373"/>
        <v>40310.601112506723</v>
      </c>
      <c r="CW273" s="395">
        <f t="shared" si="374"/>
        <v>39155.03306956419</v>
      </c>
      <c r="CX273" s="396">
        <f t="shared" si="375"/>
        <v>40310.601112506723</v>
      </c>
      <c r="CY273" s="395">
        <f t="shared" si="376"/>
        <v>39155.03306956419</v>
      </c>
      <c r="CZ273" s="394">
        <f t="shared" si="377"/>
        <v>0</v>
      </c>
      <c r="DA273" s="395">
        <f t="shared" si="378"/>
        <v>0</v>
      </c>
      <c r="DB273" s="396">
        <f t="shared" si="379"/>
        <v>0</v>
      </c>
      <c r="DC273" s="395">
        <f t="shared" si="380"/>
        <v>0</v>
      </c>
      <c r="DD273" s="396">
        <f t="shared" si="381"/>
        <v>0</v>
      </c>
      <c r="DE273" s="395">
        <f t="shared" si="382"/>
        <v>0</v>
      </c>
      <c r="DF273" s="396">
        <f t="shared" si="383"/>
        <v>0</v>
      </c>
      <c r="DG273" s="395">
        <f t="shared" si="384"/>
        <v>0</v>
      </c>
      <c r="DH273" s="396">
        <f t="shared" si="385"/>
        <v>0</v>
      </c>
      <c r="DI273" s="395">
        <f t="shared" si="386"/>
        <v>0</v>
      </c>
      <c r="DJ273" s="396">
        <f t="shared" si="387"/>
        <v>159.69999999999999</v>
      </c>
      <c r="DK273" s="395">
        <f t="shared" si="388"/>
        <v>161.19999999999999</v>
      </c>
      <c r="DL273" s="396">
        <f t="shared" si="389"/>
        <v>159.69999999999999</v>
      </c>
      <c r="DM273" s="395">
        <f t="shared" si="390"/>
        <v>161.19999999999999</v>
      </c>
      <c r="DN273" s="394">
        <f t="shared" si="391"/>
        <v>0</v>
      </c>
      <c r="DO273" s="395">
        <f t="shared" si="392"/>
        <v>0</v>
      </c>
      <c r="DP273" s="396">
        <f t="shared" si="393"/>
        <v>0</v>
      </c>
      <c r="DQ273" s="395">
        <f t="shared" si="394"/>
        <v>0</v>
      </c>
      <c r="DR273" s="396">
        <f t="shared" si="395"/>
        <v>0</v>
      </c>
      <c r="DS273" s="395">
        <f t="shared" si="396"/>
        <v>0</v>
      </c>
      <c r="DT273" s="396">
        <f t="shared" si="397"/>
        <v>0</v>
      </c>
      <c r="DU273" s="395">
        <f t="shared" si="398"/>
        <v>0</v>
      </c>
      <c r="DV273" s="396">
        <f t="shared" si="399"/>
        <v>0</v>
      </c>
      <c r="DW273" s="395">
        <f t="shared" si="400"/>
        <v>0</v>
      </c>
      <c r="DX273" s="396">
        <f t="shared" si="401"/>
        <v>6437602.9976673229</v>
      </c>
      <c r="DY273" s="395">
        <f t="shared" si="402"/>
        <v>6311791.3308137469</v>
      </c>
      <c r="DZ273" s="396">
        <f t="shared" si="403"/>
        <v>6437602.9976673229</v>
      </c>
      <c r="EA273" s="395">
        <f t="shared" si="404"/>
        <v>6311791.3308137469</v>
      </c>
    </row>
    <row r="274" spans="1:131">
      <c r="A274" s="541" t="s">
        <v>36</v>
      </c>
      <c r="B274" s="614" t="s">
        <v>1016</v>
      </c>
      <c r="C274" s="611"/>
      <c r="D274" s="541">
        <v>176008</v>
      </c>
      <c r="E274" s="615">
        <v>9</v>
      </c>
      <c r="F274" s="393"/>
      <c r="G274" s="402"/>
      <c r="H274" s="393"/>
      <c r="I274" s="402"/>
      <c r="J274" s="393"/>
      <c r="K274" s="402"/>
      <c r="L274" s="393"/>
      <c r="M274" s="402"/>
      <c r="N274" s="393"/>
      <c r="O274" s="402"/>
      <c r="P274" s="393"/>
      <c r="Q274" s="402"/>
      <c r="R274" s="393"/>
      <c r="S274" s="402"/>
      <c r="T274" s="393"/>
      <c r="U274" s="402"/>
      <c r="V274" s="393"/>
      <c r="W274" s="402"/>
      <c r="X274" s="393"/>
      <c r="Y274" s="402"/>
      <c r="Z274" s="393"/>
      <c r="AA274" s="402"/>
      <c r="AB274" s="393"/>
      <c r="AC274" s="402"/>
      <c r="AD274" s="393"/>
      <c r="AE274" s="402"/>
      <c r="AF274" s="393"/>
      <c r="AG274" s="402"/>
      <c r="AH274" s="393"/>
      <c r="AI274" s="402"/>
      <c r="AJ274" s="393"/>
      <c r="AK274" s="402"/>
      <c r="AL274" s="393"/>
      <c r="AM274" s="402"/>
      <c r="AN274" s="393"/>
      <c r="AO274" s="402"/>
      <c r="AP274" s="393"/>
      <c r="AQ274" s="402"/>
      <c r="AR274" s="393"/>
      <c r="AS274" s="402"/>
      <c r="AT274" s="393">
        <v>86.5</v>
      </c>
      <c r="AU274" s="402">
        <v>83.9</v>
      </c>
      <c r="AV274" s="393">
        <v>15.5</v>
      </c>
      <c r="AW274" s="402">
        <v>15.7</v>
      </c>
      <c r="AX274" s="393">
        <v>3</v>
      </c>
      <c r="AY274" s="402">
        <v>2.6</v>
      </c>
      <c r="AZ274" s="393">
        <v>6.5</v>
      </c>
      <c r="BA274" s="403">
        <v>4.5</v>
      </c>
      <c r="BB274" s="404"/>
      <c r="BC274" s="402"/>
      <c r="BD274" s="393"/>
      <c r="BE274" s="402"/>
      <c r="BF274" s="393"/>
      <c r="BG274" s="402"/>
      <c r="BH274" s="393"/>
      <c r="BI274" s="402"/>
      <c r="BJ274" s="393"/>
      <c r="BK274" s="402"/>
      <c r="BL274" s="393">
        <v>5503860</v>
      </c>
      <c r="BM274" s="403">
        <v>5407458</v>
      </c>
      <c r="BN274" s="394">
        <f t="shared" si="339"/>
        <v>0</v>
      </c>
      <c r="BO274" s="395">
        <f t="shared" si="340"/>
        <v>0</v>
      </c>
      <c r="BP274" s="396">
        <f t="shared" si="341"/>
        <v>0</v>
      </c>
      <c r="BQ274" s="395">
        <f t="shared" si="342"/>
        <v>0</v>
      </c>
      <c r="BR274" s="396">
        <f t="shared" si="343"/>
        <v>0</v>
      </c>
      <c r="BS274" s="395">
        <f t="shared" si="344"/>
        <v>0</v>
      </c>
      <c r="BT274" s="396">
        <f t="shared" si="345"/>
        <v>0</v>
      </c>
      <c r="BU274" s="395">
        <f t="shared" si="346"/>
        <v>0</v>
      </c>
      <c r="BV274" s="396">
        <f t="shared" si="347"/>
        <v>0</v>
      </c>
      <c r="BW274" s="395">
        <f t="shared" si="348"/>
        <v>0</v>
      </c>
      <c r="BX274" s="396">
        <f t="shared" si="349"/>
        <v>1044.5</v>
      </c>
      <c r="BY274" s="395">
        <f t="shared" si="350"/>
        <v>994.7</v>
      </c>
      <c r="BZ274" s="394">
        <f t="shared" si="351"/>
        <v>0</v>
      </c>
      <c r="CA274" s="395">
        <f t="shared" si="352"/>
        <v>0</v>
      </c>
      <c r="CB274" s="396">
        <f t="shared" si="353"/>
        <v>0</v>
      </c>
      <c r="CC274" s="395">
        <f t="shared" si="354"/>
        <v>0</v>
      </c>
      <c r="CD274" s="396">
        <f t="shared" si="355"/>
        <v>0</v>
      </c>
      <c r="CE274" s="395">
        <f t="shared" si="356"/>
        <v>0</v>
      </c>
      <c r="CF274" s="396">
        <f t="shared" si="357"/>
        <v>0</v>
      </c>
      <c r="CG274" s="395">
        <f t="shared" si="358"/>
        <v>0</v>
      </c>
      <c r="CH274" s="396">
        <f t="shared" si="359"/>
        <v>0</v>
      </c>
      <c r="CI274" s="395">
        <f t="shared" si="360"/>
        <v>0</v>
      </c>
      <c r="CJ274" s="396">
        <f t="shared" si="361"/>
        <v>5269.3729056965058</v>
      </c>
      <c r="CK274" s="395">
        <f t="shared" si="362"/>
        <v>5436.2702322308232</v>
      </c>
      <c r="CL274" s="394">
        <f t="shared" si="363"/>
        <v>0</v>
      </c>
      <c r="CM274" s="395">
        <f t="shared" si="364"/>
        <v>0</v>
      </c>
      <c r="CN274" s="396">
        <f t="shared" si="365"/>
        <v>0</v>
      </c>
      <c r="CO274" s="395">
        <f t="shared" si="366"/>
        <v>0</v>
      </c>
      <c r="CP274" s="396">
        <f t="shared" si="367"/>
        <v>0</v>
      </c>
      <c r="CQ274" s="395">
        <f t="shared" si="368"/>
        <v>0</v>
      </c>
      <c r="CR274" s="396">
        <f t="shared" si="369"/>
        <v>0</v>
      </c>
      <c r="CS274" s="395">
        <f t="shared" si="370"/>
        <v>0</v>
      </c>
      <c r="CT274" s="396">
        <f t="shared" si="371"/>
        <v>0</v>
      </c>
      <c r="CU274" s="395">
        <f t="shared" si="372"/>
        <v>0</v>
      </c>
      <c r="CV274" s="396">
        <f t="shared" si="373"/>
        <v>47424.356151268556</v>
      </c>
      <c r="CW274" s="395">
        <f t="shared" si="374"/>
        <v>48926.432090077411</v>
      </c>
      <c r="CX274" s="396">
        <f t="shared" si="375"/>
        <v>47424.356151268556</v>
      </c>
      <c r="CY274" s="395">
        <f t="shared" si="376"/>
        <v>48926.432090077411</v>
      </c>
      <c r="CZ274" s="394">
        <f t="shared" si="377"/>
        <v>0</v>
      </c>
      <c r="DA274" s="395">
        <f t="shared" si="378"/>
        <v>0</v>
      </c>
      <c r="DB274" s="396">
        <f t="shared" si="379"/>
        <v>0</v>
      </c>
      <c r="DC274" s="395">
        <f t="shared" si="380"/>
        <v>0</v>
      </c>
      <c r="DD274" s="396">
        <f t="shared" si="381"/>
        <v>0</v>
      </c>
      <c r="DE274" s="395">
        <f t="shared" si="382"/>
        <v>0</v>
      </c>
      <c r="DF274" s="396">
        <f t="shared" si="383"/>
        <v>0</v>
      </c>
      <c r="DG274" s="395">
        <f t="shared" si="384"/>
        <v>0</v>
      </c>
      <c r="DH274" s="396">
        <f t="shared" si="385"/>
        <v>0</v>
      </c>
      <c r="DI274" s="395">
        <f t="shared" si="386"/>
        <v>0</v>
      </c>
      <c r="DJ274" s="396">
        <f t="shared" si="387"/>
        <v>111.5</v>
      </c>
      <c r="DK274" s="395">
        <f t="shared" si="388"/>
        <v>106.7</v>
      </c>
      <c r="DL274" s="396">
        <f t="shared" si="389"/>
        <v>111.5</v>
      </c>
      <c r="DM274" s="395">
        <f t="shared" si="390"/>
        <v>106.7</v>
      </c>
      <c r="DN274" s="394">
        <f t="shared" si="391"/>
        <v>0</v>
      </c>
      <c r="DO274" s="395">
        <f t="shared" si="392"/>
        <v>0</v>
      </c>
      <c r="DP274" s="396">
        <f t="shared" si="393"/>
        <v>0</v>
      </c>
      <c r="DQ274" s="395">
        <f t="shared" si="394"/>
        <v>0</v>
      </c>
      <c r="DR274" s="396">
        <f t="shared" si="395"/>
        <v>0</v>
      </c>
      <c r="DS274" s="395">
        <f t="shared" si="396"/>
        <v>0</v>
      </c>
      <c r="DT274" s="396">
        <f t="shared" si="397"/>
        <v>0</v>
      </c>
      <c r="DU274" s="395">
        <f t="shared" si="398"/>
        <v>0</v>
      </c>
      <c r="DV274" s="396">
        <f t="shared" si="399"/>
        <v>0</v>
      </c>
      <c r="DW274" s="395">
        <f t="shared" si="400"/>
        <v>0</v>
      </c>
      <c r="DX274" s="396">
        <f t="shared" si="401"/>
        <v>5287815.7108664438</v>
      </c>
      <c r="DY274" s="395">
        <f t="shared" si="402"/>
        <v>5220450.3040112602</v>
      </c>
      <c r="DZ274" s="396">
        <f t="shared" si="403"/>
        <v>5287815.7108664438</v>
      </c>
      <c r="EA274" s="395">
        <f t="shared" si="404"/>
        <v>5220450.3040112602</v>
      </c>
    </row>
    <row r="275" spans="1:131">
      <c r="A275" s="541" t="s">
        <v>36</v>
      </c>
      <c r="B275" s="614" t="s">
        <v>1017</v>
      </c>
      <c r="C275" s="611"/>
      <c r="D275" s="541">
        <v>176169</v>
      </c>
      <c r="E275" s="616">
        <v>9</v>
      </c>
      <c r="F275" s="393"/>
      <c r="G275" s="402"/>
      <c r="H275" s="393"/>
      <c r="I275" s="402"/>
      <c r="J275" s="393"/>
      <c r="K275" s="402"/>
      <c r="L275" s="393"/>
      <c r="M275" s="402"/>
      <c r="N275" s="393"/>
      <c r="O275" s="402"/>
      <c r="P275" s="393"/>
      <c r="Q275" s="402"/>
      <c r="R275" s="393"/>
      <c r="S275" s="402"/>
      <c r="T275" s="393"/>
      <c r="U275" s="402"/>
      <c r="V275" s="393"/>
      <c r="W275" s="402"/>
      <c r="X275" s="393"/>
      <c r="Y275" s="402"/>
      <c r="Z275" s="393"/>
      <c r="AA275" s="402"/>
      <c r="AB275" s="393"/>
      <c r="AC275" s="402"/>
      <c r="AD275" s="393"/>
      <c r="AE275" s="402"/>
      <c r="AF275" s="393"/>
      <c r="AG275" s="402"/>
      <c r="AH275" s="393"/>
      <c r="AI275" s="402"/>
      <c r="AJ275" s="393"/>
      <c r="AK275" s="402"/>
      <c r="AL275" s="393"/>
      <c r="AM275" s="402"/>
      <c r="AN275" s="393"/>
      <c r="AO275" s="402"/>
      <c r="AP275" s="393"/>
      <c r="AQ275" s="402"/>
      <c r="AR275" s="393"/>
      <c r="AS275" s="402"/>
      <c r="AT275" s="393">
        <v>65</v>
      </c>
      <c r="AU275" s="402">
        <v>62</v>
      </c>
      <c r="AV275" s="393">
        <v>47</v>
      </c>
      <c r="AW275" s="402">
        <v>45</v>
      </c>
      <c r="AX275" s="393">
        <v>5</v>
      </c>
      <c r="AY275" s="402">
        <v>6</v>
      </c>
      <c r="AZ275" s="393">
        <v>16</v>
      </c>
      <c r="BA275" s="403">
        <v>15</v>
      </c>
      <c r="BB275" s="404"/>
      <c r="BC275" s="402"/>
      <c r="BD275" s="393"/>
      <c r="BE275" s="402"/>
      <c r="BF275" s="393"/>
      <c r="BG275" s="402"/>
      <c r="BH275" s="393"/>
      <c r="BI275" s="402"/>
      <c r="BJ275" s="393"/>
      <c r="BK275" s="402"/>
      <c r="BL275" s="393">
        <v>6945800</v>
      </c>
      <c r="BM275" s="403">
        <v>6990602</v>
      </c>
      <c r="BN275" s="394">
        <f t="shared" si="339"/>
        <v>0</v>
      </c>
      <c r="BO275" s="395">
        <f t="shared" si="340"/>
        <v>0</v>
      </c>
      <c r="BP275" s="396">
        <f t="shared" si="341"/>
        <v>0</v>
      </c>
      <c r="BQ275" s="395">
        <f t="shared" si="342"/>
        <v>0</v>
      </c>
      <c r="BR275" s="396">
        <f t="shared" si="343"/>
        <v>0</v>
      </c>
      <c r="BS275" s="395">
        <f t="shared" si="344"/>
        <v>0</v>
      </c>
      <c r="BT275" s="396">
        <f t="shared" si="345"/>
        <v>0</v>
      </c>
      <c r="BU275" s="395">
        <f t="shared" si="346"/>
        <v>0</v>
      </c>
      <c r="BV275" s="396">
        <f t="shared" si="347"/>
        <v>0</v>
      </c>
      <c r="BW275" s="395">
        <f t="shared" si="348"/>
        <v>0</v>
      </c>
      <c r="BX275" s="396">
        <f t="shared" si="349"/>
        <v>1302</v>
      </c>
      <c r="BY275" s="395">
        <f t="shared" si="350"/>
        <v>1254</v>
      </c>
      <c r="BZ275" s="394">
        <f t="shared" si="351"/>
        <v>0</v>
      </c>
      <c r="CA275" s="395">
        <f t="shared" si="352"/>
        <v>0</v>
      </c>
      <c r="CB275" s="396">
        <f t="shared" si="353"/>
        <v>0</v>
      </c>
      <c r="CC275" s="395">
        <f t="shared" si="354"/>
        <v>0</v>
      </c>
      <c r="CD275" s="396">
        <f t="shared" si="355"/>
        <v>0</v>
      </c>
      <c r="CE275" s="395">
        <f t="shared" si="356"/>
        <v>0</v>
      </c>
      <c r="CF275" s="396">
        <f t="shared" si="357"/>
        <v>0</v>
      </c>
      <c r="CG275" s="395">
        <f t="shared" si="358"/>
        <v>0</v>
      </c>
      <c r="CH275" s="396">
        <f t="shared" si="359"/>
        <v>0</v>
      </c>
      <c r="CI275" s="395">
        <f t="shared" si="360"/>
        <v>0</v>
      </c>
      <c r="CJ275" s="396">
        <f t="shared" si="361"/>
        <v>5334.715821812596</v>
      </c>
      <c r="CK275" s="395">
        <f t="shared" si="362"/>
        <v>5574.6427432216906</v>
      </c>
      <c r="CL275" s="394">
        <f t="shared" si="363"/>
        <v>0</v>
      </c>
      <c r="CM275" s="395">
        <f t="shared" si="364"/>
        <v>0</v>
      </c>
      <c r="CN275" s="396">
        <f t="shared" si="365"/>
        <v>0</v>
      </c>
      <c r="CO275" s="395">
        <f t="shared" si="366"/>
        <v>0</v>
      </c>
      <c r="CP275" s="396">
        <f t="shared" si="367"/>
        <v>0</v>
      </c>
      <c r="CQ275" s="395">
        <f t="shared" si="368"/>
        <v>0</v>
      </c>
      <c r="CR275" s="396">
        <f t="shared" si="369"/>
        <v>0</v>
      </c>
      <c r="CS275" s="395">
        <f t="shared" si="370"/>
        <v>0</v>
      </c>
      <c r="CT275" s="396">
        <f t="shared" si="371"/>
        <v>0</v>
      </c>
      <c r="CU275" s="395">
        <f t="shared" si="372"/>
        <v>0</v>
      </c>
      <c r="CV275" s="396">
        <f t="shared" si="373"/>
        <v>48012.442396313367</v>
      </c>
      <c r="CW275" s="395">
        <f t="shared" si="374"/>
        <v>50171.784688995212</v>
      </c>
      <c r="CX275" s="396">
        <f t="shared" si="375"/>
        <v>48012.442396313367</v>
      </c>
      <c r="CY275" s="395">
        <f t="shared" si="376"/>
        <v>50171.784688995212</v>
      </c>
      <c r="CZ275" s="394">
        <f t="shared" si="377"/>
        <v>0</v>
      </c>
      <c r="DA275" s="395">
        <f t="shared" si="378"/>
        <v>0</v>
      </c>
      <c r="DB275" s="396">
        <f t="shared" si="379"/>
        <v>0</v>
      </c>
      <c r="DC275" s="395">
        <f t="shared" si="380"/>
        <v>0</v>
      </c>
      <c r="DD275" s="396">
        <f t="shared" si="381"/>
        <v>0</v>
      </c>
      <c r="DE275" s="395">
        <f t="shared" si="382"/>
        <v>0</v>
      </c>
      <c r="DF275" s="396">
        <f t="shared" si="383"/>
        <v>0</v>
      </c>
      <c r="DG275" s="395">
        <f t="shared" si="384"/>
        <v>0</v>
      </c>
      <c r="DH275" s="396">
        <f t="shared" si="385"/>
        <v>0</v>
      </c>
      <c r="DI275" s="395">
        <f t="shared" si="386"/>
        <v>0</v>
      </c>
      <c r="DJ275" s="396">
        <f t="shared" si="387"/>
        <v>133</v>
      </c>
      <c r="DK275" s="395">
        <f t="shared" si="388"/>
        <v>128</v>
      </c>
      <c r="DL275" s="396">
        <f t="shared" si="389"/>
        <v>133</v>
      </c>
      <c r="DM275" s="395">
        <f t="shared" si="390"/>
        <v>128</v>
      </c>
      <c r="DN275" s="394">
        <f t="shared" si="391"/>
        <v>0</v>
      </c>
      <c r="DO275" s="395">
        <f t="shared" si="392"/>
        <v>0</v>
      </c>
      <c r="DP275" s="396">
        <f t="shared" si="393"/>
        <v>0</v>
      </c>
      <c r="DQ275" s="395">
        <f t="shared" si="394"/>
        <v>0</v>
      </c>
      <c r="DR275" s="396">
        <f t="shared" si="395"/>
        <v>0</v>
      </c>
      <c r="DS275" s="395">
        <f t="shared" si="396"/>
        <v>0</v>
      </c>
      <c r="DT275" s="396">
        <f t="shared" si="397"/>
        <v>0</v>
      </c>
      <c r="DU275" s="395">
        <f t="shared" si="398"/>
        <v>0</v>
      </c>
      <c r="DV275" s="396">
        <f t="shared" si="399"/>
        <v>0</v>
      </c>
      <c r="DW275" s="395">
        <f t="shared" si="400"/>
        <v>0</v>
      </c>
      <c r="DX275" s="396">
        <f t="shared" si="401"/>
        <v>6385654.8387096776</v>
      </c>
      <c r="DY275" s="395">
        <f t="shared" si="402"/>
        <v>6421988.4401913872</v>
      </c>
      <c r="DZ275" s="396">
        <f t="shared" si="403"/>
        <v>6385654.8387096776</v>
      </c>
      <c r="EA275" s="395">
        <f t="shared" si="404"/>
        <v>6421988.4401913872</v>
      </c>
    </row>
    <row r="276" spans="1:131">
      <c r="A276" s="541" t="s">
        <v>36</v>
      </c>
      <c r="B276" s="610" t="s">
        <v>1018</v>
      </c>
      <c r="C276" s="611"/>
      <c r="D276" s="544">
        <v>176239</v>
      </c>
      <c r="E276" s="615">
        <v>9</v>
      </c>
      <c r="F276" s="393"/>
      <c r="G276" s="402"/>
      <c r="H276" s="393"/>
      <c r="I276" s="402"/>
      <c r="J276" s="393"/>
      <c r="K276" s="402"/>
      <c r="L276" s="393"/>
      <c r="M276" s="402"/>
      <c r="N276" s="393"/>
      <c r="O276" s="402"/>
      <c r="P276" s="393"/>
      <c r="Q276" s="402"/>
      <c r="R276" s="393"/>
      <c r="S276" s="402"/>
      <c r="T276" s="393"/>
      <c r="U276" s="402"/>
      <c r="V276" s="393"/>
      <c r="W276" s="402"/>
      <c r="X276" s="393"/>
      <c r="Y276" s="402"/>
      <c r="Z276" s="393"/>
      <c r="AA276" s="402"/>
      <c r="AB276" s="393"/>
      <c r="AC276" s="402"/>
      <c r="AD276" s="393"/>
      <c r="AE276" s="402"/>
      <c r="AF276" s="393"/>
      <c r="AG276" s="402"/>
      <c r="AH276" s="393"/>
      <c r="AI276" s="402"/>
      <c r="AJ276" s="393"/>
      <c r="AK276" s="402"/>
      <c r="AL276" s="393"/>
      <c r="AM276" s="402"/>
      <c r="AN276" s="393"/>
      <c r="AO276" s="402"/>
      <c r="AP276" s="393"/>
      <c r="AQ276" s="402"/>
      <c r="AR276" s="393"/>
      <c r="AS276" s="402"/>
      <c r="AT276" s="393">
        <v>188</v>
      </c>
      <c r="AU276" s="402">
        <v>187</v>
      </c>
      <c r="AV276" s="393">
        <v>0</v>
      </c>
      <c r="AW276" s="402">
        <v>0</v>
      </c>
      <c r="AX276" s="393">
        <v>0</v>
      </c>
      <c r="AY276" s="402">
        <v>0</v>
      </c>
      <c r="AZ276" s="393">
        <v>0</v>
      </c>
      <c r="BA276" s="403">
        <v>0</v>
      </c>
      <c r="BB276" s="404"/>
      <c r="BC276" s="402"/>
      <c r="BD276" s="393"/>
      <c r="BE276" s="402"/>
      <c r="BF276" s="393"/>
      <c r="BG276" s="402"/>
      <c r="BH276" s="393"/>
      <c r="BI276" s="402"/>
      <c r="BJ276" s="393"/>
      <c r="BK276" s="402"/>
      <c r="BL276" s="393">
        <v>10865917</v>
      </c>
      <c r="BM276" s="403">
        <v>11012075</v>
      </c>
      <c r="BN276" s="394">
        <f t="shared" si="339"/>
        <v>0</v>
      </c>
      <c r="BO276" s="395">
        <f t="shared" si="340"/>
        <v>0</v>
      </c>
      <c r="BP276" s="396">
        <f t="shared" si="341"/>
        <v>0</v>
      </c>
      <c r="BQ276" s="395">
        <f t="shared" si="342"/>
        <v>0</v>
      </c>
      <c r="BR276" s="396">
        <f t="shared" si="343"/>
        <v>0</v>
      </c>
      <c r="BS276" s="395">
        <f t="shared" si="344"/>
        <v>0</v>
      </c>
      <c r="BT276" s="396">
        <f t="shared" si="345"/>
        <v>0</v>
      </c>
      <c r="BU276" s="395">
        <f t="shared" si="346"/>
        <v>0</v>
      </c>
      <c r="BV276" s="396">
        <f t="shared" si="347"/>
        <v>0</v>
      </c>
      <c r="BW276" s="395">
        <f t="shared" si="348"/>
        <v>0</v>
      </c>
      <c r="BX276" s="396">
        <f t="shared" si="349"/>
        <v>1692</v>
      </c>
      <c r="BY276" s="395">
        <f t="shared" si="350"/>
        <v>1683</v>
      </c>
      <c r="BZ276" s="394">
        <f t="shared" si="351"/>
        <v>0</v>
      </c>
      <c r="CA276" s="395">
        <f t="shared" si="352"/>
        <v>0</v>
      </c>
      <c r="CB276" s="396">
        <f t="shared" si="353"/>
        <v>0</v>
      </c>
      <c r="CC276" s="395">
        <f t="shared" si="354"/>
        <v>0</v>
      </c>
      <c r="CD276" s="396">
        <f t="shared" si="355"/>
        <v>0</v>
      </c>
      <c r="CE276" s="395">
        <f t="shared" si="356"/>
        <v>0</v>
      </c>
      <c r="CF276" s="396">
        <f t="shared" si="357"/>
        <v>0</v>
      </c>
      <c r="CG276" s="395">
        <f t="shared" si="358"/>
        <v>0</v>
      </c>
      <c r="CH276" s="396">
        <f t="shared" si="359"/>
        <v>0</v>
      </c>
      <c r="CI276" s="395">
        <f t="shared" si="360"/>
        <v>0</v>
      </c>
      <c r="CJ276" s="396">
        <f t="shared" si="361"/>
        <v>6421.9367612293145</v>
      </c>
      <c r="CK276" s="395">
        <f t="shared" si="362"/>
        <v>6543.1224004753412</v>
      </c>
      <c r="CL276" s="394">
        <f t="shared" si="363"/>
        <v>0</v>
      </c>
      <c r="CM276" s="395">
        <f t="shared" si="364"/>
        <v>0</v>
      </c>
      <c r="CN276" s="396">
        <f t="shared" si="365"/>
        <v>0</v>
      </c>
      <c r="CO276" s="395">
        <f t="shared" si="366"/>
        <v>0</v>
      </c>
      <c r="CP276" s="396">
        <f t="shared" si="367"/>
        <v>0</v>
      </c>
      <c r="CQ276" s="395">
        <f t="shared" si="368"/>
        <v>0</v>
      </c>
      <c r="CR276" s="396">
        <f t="shared" si="369"/>
        <v>0</v>
      </c>
      <c r="CS276" s="395">
        <f t="shared" si="370"/>
        <v>0</v>
      </c>
      <c r="CT276" s="396">
        <f t="shared" si="371"/>
        <v>0</v>
      </c>
      <c r="CU276" s="395">
        <f t="shared" si="372"/>
        <v>0</v>
      </c>
      <c r="CV276" s="396">
        <f t="shared" si="373"/>
        <v>57797.430851063829</v>
      </c>
      <c r="CW276" s="395">
        <f t="shared" si="374"/>
        <v>58888.101604278068</v>
      </c>
      <c r="CX276" s="396">
        <f t="shared" si="375"/>
        <v>57797.430851063829</v>
      </c>
      <c r="CY276" s="395">
        <f t="shared" si="376"/>
        <v>58888.101604278068</v>
      </c>
      <c r="CZ276" s="394">
        <f t="shared" si="377"/>
        <v>0</v>
      </c>
      <c r="DA276" s="395">
        <f t="shared" si="378"/>
        <v>0</v>
      </c>
      <c r="DB276" s="396">
        <f t="shared" si="379"/>
        <v>0</v>
      </c>
      <c r="DC276" s="395">
        <f t="shared" si="380"/>
        <v>0</v>
      </c>
      <c r="DD276" s="396">
        <f t="shared" si="381"/>
        <v>0</v>
      </c>
      <c r="DE276" s="395">
        <f t="shared" si="382"/>
        <v>0</v>
      </c>
      <c r="DF276" s="396">
        <f t="shared" si="383"/>
        <v>0</v>
      </c>
      <c r="DG276" s="395">
        <f t="shared" si="384"/>
        <v>0</v>
      </c>
      <c r="DH276" s="396">
        <f t="shared" si="385"/>
        <v>0</v>
      </c>
      <c r="DI276" s="395">
        <f t="shared" si="386"/>
        <v>0</v>
      </c>
      <c r="DJ276" s="396">
        <f t="shared" si="387"/>
        <v>188</v>
      </c>
      <c r="DK276" s="395">
        <f t="shared" si="388"/>
        <v>187</v>
      </c>
      <c r="DL276" s="396">
        <f t="shared" si="389"/>
        <v>188</v>
      </c>
      <c r="DM276" s="395">
        <f t="shared" si="390"/>
        <v>187</v>
      </c>
      <c r="DN276" s="394">
        <f t="shared" si="391"/>
        <v>0</v>
      </c>
      <c r="DO276" s="395">
        <f t="shared" si="392"/>
        <v>0</v>
      </c>
      <c r="DP276" s="396">
        <f t="shared" si="393"/>
        <v>0</v>
      </c>
      <c r="DQ276" s="395">
        <f t="shared" si="394"/>
        <v>0</v>
      </c>
      <c r="DR276" s="396">
        <f t="shared" si="395"/>
        <v>0</v>
      </c>
      <c r="DS276" s="395">
        <f t="shared" si="396"/>
        <v>0</v>
      </c>
      <c r="DT276" s="396">
        <f t="shared" si="397"/>
        <v>0</v>
      </c>
      <c r="DU276" s="395">
        <f t="shared" si="398"/>
        <v>0</v>
      </c>
      <c r="DV276" s="396">
        <f t="shared" si="399"/>
        <v>0</v>
      </c>
      <c r="DW276" s="395">
        <f t="shared" si="400"/>
        <v>0</v>
      </c>
      <c r="DX276" s="396">
        <f t="shared" si="401"/>
        <v>10865917</v>
      </c>
      <c r="DY276" s="395">
        <f t="shared" si="402"/>
        <v>11012074.999999998</v>
      </c>
      <c r="DZ276" s="396">
        <f t="shared" si="403"/>
        <v>10865917</v>
      </c>
      <c r="EA276" s="395">
        <f t="shared" si="404"/>
        <v>11012074.999999998</v>
      </c>
    </row>
    <row r="277" spans="1:131">
      <c r="A277" s="541" t="s">
        <v>36</v>
      </c>
      <c r="B277" s="610" t="s">
        <v>1019</v>
      </c>
      <c r="C277" s="611"/>
      <c r="D277" s="541">
        <v>175519</v>
      </c>
      <c r="E277" s="615">
        <v>10</v>
      </c>
      <c r="F277" s="393"/>
      <c r="G277" s="402"/>
      <c r="H277" s="393"/>
      <c r="I277" s="402"/>
      <c r="J277" s="393"/>
      <c r="K277" s="402"/>
      <c r="L277" s="393"/>
      <c r="M277" s="402"/>
      <c r="N277" s="393"/>
      <c r="O277" s="402"/>
      <c r="P277" s="393"/>
      <c r="Q277" s="402"/>
      <c r="R277" s="393"/>
      <c r="S277" s="402"/>
      <c r="T277" s="393"/>
      <c r="U277" s="402"/>
      <c r="V277" s="393"/>
      <c r="W277" s="402"/>
      <c r="X277" s="393"/>
      <c r="Y277" s="402"/>
      <c r="Z277" s="393"/>
      <c r="AA277" s="402"/>
      <c r="AB277" s="393"/>
      <c r="AC277" s="402"/>
      <c r="AD277" s="393"/>
      <c r="AE277" s="402"/>
      <c r="AF277" s="393"/>
      <c r="AG277" s="402"/>
      <c r="AH277" s="393"/>
      <c r="AI277" s="402"/>
      <c r="AJ277" s="393"/>
      <c r="AK277" s="402"/>
      <c r="AL277" s="393"/>
      <c r="AM277" s="402"/>
      <c r="AN277" s="393"/>
      <c r="AO277" s="402"/>
      <c r="AP277" s="393"/>
      <c r="AQ277" s="402"/>
      <c r="AR277" s="393"/>
      <c r="AS277" s="402"/>
      <c r="AT277" s="393">
        <v>48</v>
      </c>
      <c r="AU277" s="402">
        <v>30</v>
      </c>
      <c r="AV277" s="393">
        <v>5</v>
      </c>
      <c r="AW277" s="402">
        <v>27</v>
      </c>
      <c r="AX277" s="393">
        <v>2</v>
      </c>
      <c r="AY277" s="402">
        <v>0</v>
      </c>
      <c r="AZ277" s="393">
        <v>15</v>
      </c>
      <c r="BA277" s="403">
        <v>18</v>
      </c>
      <c r="BB277" s="404"/>
      <c r="BC277" s="402"/>
      <c r="BD277" s="393"/>
      <c r="BE277" s="402"/>
      <c r="BF277" s="393"/>
      <c r="BG277" s="402"/>
      <c r="BH277" s="393"/>
      <c r="BI277" s="402"/>
      <c r="BJ277" s="393"/>
      <c r="BK277" s="402"/>
      <c r="BL277" s="393">
        <v>3356659</v>
      </c>
      <c r="BM277" s="403">
        <v>3648788</v>
      </c>
      <c r="BN277" s="394">
        <f t="shared" si="339"/>
        <v>0</v>
      </c>
      <c r="BO277" s="395">
        <f t="shared" si="340"/>
        <v>0</v>
      </c>
      <c r="BP277" s="396">
        <f t="shared" si="341"/>
        <v>0</v>
      </c>
      <c r="BQ277" s="395">
        <f t="shared" si="342"/>
        <v>0</v>
      </c>
      <c r="BR277" s="396">
        <f t="shared" si="343"/>
        <v>0</v>
      </c>
      <c r="BS277" s="395">
        <f t="shared" si="344"/>
        <v>0</v>
      </c>
      <c r="BT277" s="396">
        <f t="shared" si="345"/>
        <v>0</v>
      </c>
      <c r="BU277" s="395">
        <f t="shared" si="346"/>
        <v>0</v>
      </c>
      <c r="BV277" s="396">
        <f t="shared" si="347"/>
        <v>0</v>
      </c>
      <c r="BW277" s="395">
        <f t="shared" si="348"/>
        <v>0</v>
      </c>
      <c r="BX277" s="396">
        <f t="shared" si="349"/>
        <v>684</v>
      </c>
      <c r="BY277" s="395">
        <f t="shared" si="350"/>
        <v>756</v>
      </c>
      <c r="BZ277" s="394">
        <f t="shared" si="351"/>
        <v>0</v>
      </c>
      <c r="CA277" s="395">
        <f t="shared" si="352"/>
        <v>0</v>
      </c>
      <c r="CB277" s="396">
        <f t="shared" si="353"/>
        <v>0</v>
      </c>
      <c r="CC277" s="395">
        <f t="shared" si="354"/>
        <v>0</v>
      </c>
      <c r="CD277" s="396">
        <f t="shared" si="355"/>
        <v>0</v>
      </c>
      <c r="CE277" s="395">
        <f t="shared" si="356"/>
        <v>0</v>
      </c>
      <c r="CF277" s="396">
        <f t="shared" si="357"/>
        <v>0</v>
      </c>
      <c r="CG277" s="395">
        <f t="shared" si="358"/>
        <v>0</v>
      </c>
      <c r="CH277" s="396">
        <f t="shared" si="359"/>
        <v>0</v>
      </c>
      <c r="CI277" s="395">
        <f t="shared" si="360"/>
        <v>0</v>
      </c>
      <c r="CJ277" s="396">
        <f t="shared" si="361"/>
        <v>4907.396198830409</v>
      </c>
      <c r="CK277" s="395">
        <f t="shared" si="362"/>
        <v>4826.4391534391534</v>
      </c>
      <c r="CL277" s="394">
        <f t="shared" si="363"/>
        <v>0</v>
      </c>
      <c r="CM277" s="395">
        <f t="shared" si="364"/>
        <v>0</v>
      </c>
      <c r="CN277" s="396">
        <f t="shared" si="365"/>
        <v>0</v>
      </c>
      <c r="CO277" s="395">
        <f t="shared" si="366"/>
        <v>0</v>
      </c>
      <c r="CP277" s="396">
        <f t="shared" si="367"/>
        <v>0</v>
      </c>
      <c r="CQ277" s="395">
        <f t="shared" si="368"/>
        <v>0</v>
      </c>
      <c r="CR277" s="396">
        <f t="shared" si="369"/>
        <v>0</v>
      </c>
      <c r="CS277" s="395">
        <f t="shared" si="370"/>
        <v>0</v>
      </c>
      <c r="CT277" s="396">
        <f t="shared" si="371"/>
        <v>0</v>
      </c>
      <c r="CU277" s="395">
        <f t="shared" si="372"/>
        <v>0</v>
      </c>
      <c r="CV277" s="396">
        <f t="shared" si="373"/>
        <v>44166.56578947368</v>
      </c>
      <c r="CW277" s="395">
        <f t="shared" si="374"/>
        <v>43437.952380952382</v>
      </c>
      <c r="CX277" s="396">
        <f t="shared" si="375"/>
        <v>44166.56578947368</v>
      </c>
      <c r="CY277" s="395">
        <f t="shared" si="376"/>
        <v>43437.952380952382</v>
      </c>
      <c r="CZ277" s="394">
        <f t="shared" si="377"/>
        <v>0</v>
      </c>
      <c r="DA277" s="395">
        <f t="shared" si="378"/>
        <v>0</v>
      </c>
      <c r="DB277" s="396">
        <f t="shared" si="379"/>
        <v>0</v>
      </c>
      <c r="DC277" s="395">
        <f t="shared" si="380"/>
        <v>0</v>
      </c>
      <c r="DD277" s="396">
        <f t="shared" si="381"/>
        <v>0</v>
      </c>
      <c r="DE277" s="395">
        <f t="shared" si="382"/>
        <v>0</v>
      </c>
      <c r="DF277" s="396">
        <f t="shared" si="383"/>
        <v>0</v>
      </c>
      <c r="DG277" s="395">
        <f t="shared" si="384"/>
        <v>0</v>
      </c>
      <c r="DH277" s="396">
        <f t="shared" si="385"/>
        <v>0</v>
      </c>
      <c r="DI277" s="395">
        <f t="shared" si="386"/>
        <v>0</v>
      </c>
      <c r="DJ277" s="396">
        <f t="shared" si="387"/>
        <v>70</v>
      </c>
      <c r="DK277" s="395">
        <f t="shared" si="388"/>
        <v>75</v>
      </c>
      <c r="DL277" s="396">
        <f t="shared" si="389"/>
        <v>70</v>
      </c>
      <c r="DM277" s="395">
        <f t="shared" si="390"/>
        <v>75</v>
      </c>
      <c r="DN277" s="394">
        <f t="shared" si="391"/>
        <v>0</v>
      </c>
      <c r="DO277" s="395">
        <f t="shared" si="392"/>
        <v>0</v>
      </c>
      <c r="DP277" s="396">
        <f t="shared" si="393"/>
        <v>0</v>
      </c>
      <c r="DQ277" s="395">
        <f t="shared" si="394"/>
        <v>0</v>
      </c>
      <c r="DR277" s="396">
        <f t="shared" si="395"/>
        <v>0</v>
      </c>
      <c r="DS277" s="395">
        <f t="shared" si="396"/>
        <v>0</v>
      </c>
      <c r="DT277" s="396">
        <f t="shared" si="397"/>
        <v>0</v>
      </c>
      <c r="DU277" s="395">
        <f t="shared" si="398"/>
        <v>0</v>
      </c>
      <c r="DV277" s="396">
        <f t="shared" si="399"/>
        <v>0</v>
      </c>
      <c r="DW277" s="395">
        <f t="shared" si="400"/>
        <v>0</v>
      </c>
      <c r="DX277" s="396">
        <f t="shared" si="401"/>
        <v>3091659.6052631577</v>
      </c>
      <c r="DY277" s="395">
        <f t="shared" si="402"/>
        <v>3257846.4285714286</v>
      </c>
      <c r="DZ277" s="396">
        <f t="shared" si="403"/>
        <v>3091659.6052631577</v>
      </c>
      <c r="EA277" s="395">
        <f t="shared" si="404"/>
        <v>3257846.4285714286</v>
      </c>
    </row>
    <row r="278" spans="1:131">
      <c r="A278" s="541" t="s">
        <v>36</v>
      </c>
      <c r="B278" s="614" t="s">
        <v>1020</v>
      </c>
      <c r="C278" s="618"/>
      <c r="D278" s="541">
        <v>176354</v>
      </c>
      <c r="E278" s="615">
        <v>10</v>
      </c>
      <c r="F278" s="393"/>
      <c r="G278" s="402"/>
      <c r="H278" s="393"/>
      <c r="I278" s="402"/>
      <c r="J278" s="393"/>
      <c r="K278" s="402"/>
      <c r="L278" s="393"/>
      <c r="M278" s="402"/>
      <c r="N278" s="393"/>
      <c r="O278" s="402"/>
      <c r="P278" s="393"/>
      <c r="Q278" s="402"/>
      <c r="R278" s="393"/>
      <c r="S278" s="402"/>
      <c r="T278" s="393"/>
      <c r="U278" s="402"/>
      <c r="V278" s="393"/>
      <c r="W278" s="402"/>
      <c r="X278" s="393"/>
      <c r="Y278" s="402"/>
      <c r="Z278" s="393"/>
      <c r="AA278" s="402"/>
      <c r="AB278" s="393"/>
      <c r="AC278" s="402"/>
      <c r="AD278" s="393"/>
      <c r="AE278" s="402"/>
      <c r="AF278" s="393"/>
      <c r="AG278" s="402"/>
      <c r="AH278" s="393"/>
      <c r="AI278" s="402"/>
      <c r="AJ278" s="393"/>
      <c r="AK278" s="402"/>
      <c r="AL278" s="393"/>
      <c r="AM278" s="402"/>
      <c r="AN278" s="393"/>
      <c r="AO278" s="402"/>
      <c r="AP278" s="393"/>
      <c r="AQ278" s="402"/>
      <c r="AR278" s="393"/>
      <c r="AS278" s="402"/>
      <c r="AT278" s="393">
        <v>63</v>
      </c>
      <c r="AU278" s="402">
        <v>62</v>
      </c>
      <c r="AV278" s="393">
        <v>3</v>
      </c>
      <c r="AW278" s="402">
        <v>5</v>
      </c>
      <c r="AX278" s="393">
        <v>8</v>
      </c>
      <c r="AY278" s="402">
        <v>6</v>
      </c>
      <c r="AZ278" s="393">
        <v>1</v>
      </c>
      <c r="BA278" s="403">
        <v>1</v>
      </c>
      <c r="BB278" s="404"/>
      <c r="BC278" s="402"/>
      <c r="BD278" s="393"/>
      <c r="BE278" s="402"/>
      <c r="BF278" s="393"/>
      <c r="BG278" s="402"/>
      <c r="BH278" s="393"/>
      <c r="BI278" s="402"/>
      <c r="BJ278" s="393"/>
      <c r="BK278" s="402"/>
      <c r="BL278" s="393">
        <v>4356008</v>
      </c>
      <c r="BM278" s="403">
        <v>4218922</v>
      </c>
      <c r="BN278" s="394">
        <f t="shared" si="339"/>
        <v>0</v>
      </c>
      <c r="BO278" s="395">
        <f t="shared" si="340"/>
        <v>0</v>
      </c>
      <c r="BP278" s="396">
        <f t="shared" si="341"/>
        <v>0</v>
      </c>
      <c r="BQ278" s="395">
        <f t="shared" si="342"/>
        <v>0</v>
      </c>
      <c r="BR278" s="396">
        <f t="shared" si="343"/>
        <v>0</v>
      </c>
      <c r="BS278" s="395">
        <f t="shared" si="344"/>
        <v>0</v>
      </c>
      <c r="BT278" s="396">
        <f t="shared" si="345"/>
        <v>0</v>
      </c>
      <c r="BU278" s="395">
        <f t="shared" si="346"/>
        <v>0</v>
      </c>
      <c r="BV278" s="396">
        <f t="shared" si="347"/>
        <v>0</v>
      </c>
      <c r="BW278" s="395">
        <f t="shared" si="348"/>
        <v>0</v>
      </c>
      <c r="BX278" s="396">
        <f t="shared" si="349"/>
        <v>697</v>
      </c>
      <c r="BY278" s="395">
        <f t="shared" si="350"/>
        <v>686</v>
      </c>
      <c r="BZ278" s="394">
        <f t="shared" si="351"/>
        <v>0</v>
      </c>
      <c r="CA278" s="395">
        <f t="shared" si="352"/>
        <v>0</v>
      </c>
      <c r="CB278" s="396">
        <f t="shared" si="353"/>
        <v>0</v>
      </c>
      <c r="CC278" s="395">
        <f t="shared" si="354"/>
        <v>0</v>
      </c>
      <c r="CD278" s="396">
        <f t="shared" si="355"/>
        <v>0</v>
      </c>
      <c r="CE278" s="395">
        <f t="shared" si="356"/>
        <v>0</v>
      </c>
      <c r="CF278" s="396">
        <f t="shared" si="357"/>
        <v>0</v>
      </c>
      <c r="CG278" s="395">
        <f t="shared" si="358"/>
        <v>0</v>
      </c>
      <c r="CH278" s="396">
        <f t="shared" si="359"/>
        <v>0</v>
      </c>
      <c r="CI278" s="395">
        <f t="shared" si="360"/>
        <v>0</v>
      </c>
      <c r="CJ278" s="396">
        <f t="shared" si="361"/>
        <v>6249.6527977044479</v>
      </c>
      <c r="CK278" s="395">
        <f t="shared" si="362"/>
        <v>6150.0320699708454</v>
      </c>
      <c r="CL278" s="394">
        <f t="shared" si="363"/>
        <v>0</v>
      </c>
      <c r="CM278" s="395">
        <f t="shared" si="364"/>
        <v>0</v>
      </c>
      <c r="CN278" s="396">
        <f t="shared" si="365"/>
        <v>0</v>
      </c>
      <c r="CO278" s="395">
        <f t="shared" si="366"/>
        <v>0</v>
      </c>
      <c r="CP278" s="396">
        <f t="shared" si="367"/>
        <v>0</v>
      </c>
      <c r="CQ278" s="395">
        <f t="shared" si="368"/>
        <v>0</v>
      </c>
      <c r="CR278" s="396">
        <f t="shared" si="369"/>
        <v>0</v>
      </c>
      <c r="CS278" s="395">
        <f t="shared" si="370"/>
        <v>0</v>
      </c>
      <c r="CT278" s="396">
        <f t="shared" si="371"/>
        <v>0</v>
      </c>
      <c r="CU278" s="395">
        <f t="shared" si="372"/>
        <v>0</v>
      </c>
      <c r="CV278" s="396">
        <f t="shared" si="373"/>
        <v>56246.87517934003</v>
      </c>
      <c r="CW278" s="395">
        <f t="shared" si="374"/>
        <v>55350.28862973761</v>
      </c>
      <c r="CX278" s="396">
        <f t="shared" si="375"/>
        <v>56246.87517934003</v>
      </c>
      <c r="CY278" s="395">
        <f t="shared" si="376"/>
        <v>55350.28862973761</v>
      </c>
      <c r="CZ278" s="394">
        <f t="shared" si="377"/>
        <v>0</v>
      </c>
      <c r="DA278" s="395">
        <f t="shared" si="378"/>
        <v>0</v>
      </c>
      <c r="DB278" s="396">
        <f t="shared" si="379"/>
        <v>0</v>
      </c>
      <c r="DC278" s="395">
        <f t="shared" si="380"/>
        <v>0</v>
      </c>
      <c r="DD278" s="396">
        <f t="shared" si="381"/>
        <v>0</v>
      </c>
      <c r="DE278" s="395">
        <f t="shared" si="382"/>
        <v>0</v>
      </c>
      <c r="DF278" s="396">
        <f t="shared" si="383"/>
        <v>0</v>
      </c>
      <c r="DG278" s="395">
        <f t="shared" si="384"/>
        <v>0</v>
      </c>
      <c r="DH278" s="396">
        <f t="shared" si="385"/>
        <v>0</v>
      </c>
      <c r="DI278" s="395">
        <f t="shared" si="386"/>
        <v>0</v>
      </c>
      <c r="DJ278" s="396">
        <f t="shared" si="387"/>
        <v>75</v>
      </c>
      <c r="DK278" s="395">
        <f t="shared" si="388"/>
        <v>74</v>
      </c>
      <c r="DL278" s="396">
        <f t="shared" si="389"/>
        <v>75</v>
      </c>
      <c r="DM278" s="395">
        <f t="shared" si="390"/>
        <v>74</v>
      </c>
      <c r="DN278" s="394">
        <f t="shared" si="391"/>
        <v>0</v>
      </c>
      <c r="DO278" s="395">
        <f t="shared" si="392"/>
        <v>0</v>
      </c>
      <c r="DP278" s="396">
        <f t="shared" si="393"/>
        <v>0</v>
      </c>
      <c r="DQ278" s="395">
        <f t="shared" si="394"/>
        <v>0</v>
      </c>
      <c r="DR278" s="396">
        <f t="shared" si="395"/>
        <v>0</v>
      </c>
      <c r="DS278" s="395">
        <f t="shared" si="396"/>
        <v>0</v>
      </c>
      <c r="DT278" s="396">
        <f t="shared" si="397"/>
        <v>0</v>
      </c>
      <c r="DU278" s="395">
        <f t="shared" si="398"/>
        <v>0</v>
      </c>
      <c r="DV278" s="396">
        <f t="shared" si="399"/>
        <v>0</v>
      </c>
      <c r="DW278" s="395">
        <f t="shared" si="400"/>
        <v>0</v>
      </c>
      <c r="DX278" s="396">
        <f t="shared" si="401"/>
        <v>4218515.6384505024</v>
      </c>
      <c r="DY278" s="395">
        <f t="shared" si="402"/>
        <v>4095921.3586005829</v>
      </c>
      <c r="DZ278" s="396">
        <f t="shared" si="403"/>
        <v>4218515.6384505024</v>
      </c>
      <c r="EA278" s="395">
        <f t="shared" si="404"/>
        <v>4095921.3586005829</v>
      </c>
    </row>
    <row r="279" spans="1:131">
      <c r="A279" s="427" t="s">
        <v>37</v>
      </c>
      <c r="B279" s="428" t="s">
        <v>536</v>
      </c>
      <c r="C279" s="429"/>
      <c r="D279" s="430">
        <v>199193</v>
      </c>
      <c r="E279" s="431">
        <v>1</v>
      </c>
      <c r="F279" s="393">
        <v>396</v>
      </c>
      <c r="G279" s="402">
        <v>395</v>
      </c>
      <c r="H279" s="393">
        <v>0</v>
      </c>
      <c r="I279" s="402">
        <v>0</v>
      </c>
      <c r="J279" s="393">
        <v>0</v>
      </c>
      <c r="K279" s="402">
        <v>0</v>
      </c>
      <c r="L279" s="393">
        <v>102</v>
      </c>
      <c r="M279" s="402">
        <v>94</v>
      </c>
      <c r="N279" s="393">
        <v>312</v>
      </c>
      <c r="O279" s="402">
        <v>317</v>
      </c>
      <c r="P279" s="393">
        <v>0</v>
      </c>
      <c r="Q279" s="402">
        <v>0</v>
      </c>
      <c r="R279" s="393">
        <v>0</v>
      </c>
      <c r="S279" s="402">
        <v>0</v>
      </c>
      <c r="T279" s="393">
        <v>70</v>
      </c>
      <c r="U279" s="402">
        <v>65</v>
      </c>
      <c r="V279" s="393">
        <v>215</v>
      </c>
      <c r="W279" s="402">
        <v>198</v>
      </c>
      <c r="X279" s="393">
        <v>0</v>
      </c>
      <c r="Y279" s="402">
        <v>0</v>
      </c>
      <c r="Z279" s="393">
        <v>0</v>
      </c>
      <c r="AA279" s="402">
        <v>0</v>
      </c>
      <c r="AB279" s="393">
        <v>56</v>
      </c>
      <c r="AC279" s="402">
        <v>54</v>
      </c>
      <c r="AD279" s="393">
        <v>1</v>
      </c>
      <c r="AE279" s="402">
        <v>0</v>
      </c>
      <c r="AF279" s="393">
        <v>0</v>
      </c>
      <c r="AG279" s="402">
        <v>0</v>
      </c>
      <c r="AH279" s="393">
        <v>0</v>
      </c>
      <c r="AI279" s="402">
        <v>0</v>
      </c>
      <c r="AJ279" s="393">
        <v>1</v>
      </c>
      <c r="AK279" s="402">
        <v>1</v>
      </c>
      <c r="AL279" s="393">
        <v>250</v>
      </c>
      <c r="AM279" s="402">
        <v>278</v>
      </c>
      <c r="AN279" s="393">
        <v>0</v>
      </c>
      <c r="AO279" s="402">
        <v>0</v>
      </c>
      <c r="AP279" s="393">
        <v>0</v>
      </c>
      <c r="AQ279" s="402">
        <v>0</v>
      </c>
      <c r="AR279" s="393">
        <v>87</v>
      </c>
      <c r="AS279" s="402">
        <v>442</v>
      </c>
      <c r="AT279" s="393"/>
      <c r="AU279" s="402"/>
      <c r="AV279" s="393"/>
      <c r="AW279" s="402"/>
      <c r="AX279" s="393"/>
      <c r="AY279" s="402"/>
      <c r="AZ279" s="393"/>
      <c r="BA279" s="403"/>
      <c r="BB279" s="404">
        <v>63068480</v>
      </c>
      <c r="BC279" s="402">
        <v>62918859</v>
      </c>
      <c r="BD279" s="393">
        <v>34378521</v>
      </c>
      <c r="BE279" s="402">
        <v>34761959</v>
      </c>
      <c r="BF279" s="393">
        <v>21440595</v>
      </c>
      <c r="BG279" s="402">
        <v>20603490</v>
      </c>
      <c r="BH279" s="393">
        <v>113263</v>
      </c>
      <c r="BI279" s="402">
        <v>105000</v>
      </c>
      <c r="BJ279" s="393">
        <v>21330801</v>
      </c>
      <c r="BK279" s="402">
        <v>38297396</v>
      </c>
      <c r="BL279" s="393"/>
      <c r="BM279" s="403"/>
      <c r="BN279" s="394">
        <f t="shared" si="339"/>
        <v>4788</v>
      </c>
      <c r="BO279" s="395">
        <f t="shared" si="340"/>
        <v>4683</v>
      </c>
      <c r="BP279" s="396">
        <f t="shared" si="341"/>
        <v>3648</v>
      </c>
      <c r="BQ279" s="395">
        <f t="shared" si="342"/>
        <v>3633</v>
      </c>
      <c r="BR279" s="396">
        <f t="shared" si="343"/>
        <v>2607</v>
      </c>
      <c r="BS279" s="395">
        <f t="shared" si="344"/>
        <v>2430</v>
      </c>
      <c r="BT279" s="396">
        <f t="shared" si="345"/>
        <v>21</v>
      </c>
      <c r="BU279" s="395">
        <f t="shared" si="346"/>
        <v>12</v>
      </c>
      <c r="BV279" s="396">
        <f t="shared" si="347"/>
        <v>3294</v>
      </c>
      <c r="BW279" s="395">
        <f t="shared" si="348"/>
        <v>7806</v>
      </c>
      <c r="BX279" s="396">
        <f t="shared" si="349"/>
        <v>0</v>
      </c>
      <c r="BY279" s="395">
        <f t="shared" si="350"/>
        <v>0</v>
      </c>
      <c r="BZ279" s="394">
        <f t="shared" si="351"/>
        <v>13172.197159565581</v>
      </c>
      <c r="CA279" s="395">
        <f t="shared" si="352"/>
        <v>13435.588084561179</v>
      </c>
      <c r="CB279" s="396">
        <f t="shared" si="353"/>
        <v>9423.9366776315783</v>
      </c>
      <c r="CC279" s="395">
        <f t="shared" si="354"/>
        <v>9568.3894852738777</v>
      </c>
      <c r="CD279" s="396">
        <f t="shared" si="355"/>
        <v>8224.2405063291135</v>
      </c>
      <c r="CE279" s="395">
        <f t="shared" si="356"/>
        <v>8478.8024691358023</v>
      </c>
      <c r="CF279" s="396">
        <f t="shared" si="357"/>
        <v>5393.4761904761908</v>
      </c>
      <c r="CG279" s="395">
        <f t="shared" si="358"/>
        <v>8750</v>
      </c>
      <c r="CH279" s="396">
        <f t="shared" si="359"/>
        <v>6475.6530054644809</v>
      </c>
      <c r="CI279" s="395">
        <f t="shared" si="360"/>
        <v>4906.1486036382266</v>
      </c>
      <c r="CJ279" s="396">
        <f t="shared" si="361"/>
        <v>0</v>
      </c>
      <c r="CK279" s="395">
        <f t="shared" si="362"/>
        <v>0</v>
      </c>
      <c r="CL279" s="394">
        <f t="shared" si="363"/>
        <v>118549.77443609023</v>
      </c>
      <c r="CM279" s="395">
        <f t="shared" si="364"/>
        <v>120920.29276105062</v>
      </c>
      <c r="CN279" s="396">
        <f t="shared" si="365"/>
        <v>84815.430098684199</v>
      </c>
      <c r="CO279" s="395">
        <f t="shared" si="366"/>
        <v>86115.505367464895</v>
      </c>
      <c r="CP279" s="396">
        <f t="shared" si="367"/>
        <v>74018.164556962016</v>
      </c>
      <c r="CQ279" s="395">
        <f t="shared" si="368"/>
        <v>76309.222222222219</v>
      </c>
      <c r="CR279" s="396">
        <f t="shared" si="369"/>
        <v>48541.285714285717</v>
      </c>
      <c r="CS279" s="395">
        <f t="shared" si="370"/>
        <v>78750</v>
      </c>
      <c r="CT279" s="396">
        <f t="shared" si="371"/>
        <v>58280.87704918033</v>
      </c>
      <c r="CU279" s="395">
        <f t="shared" si="372"/>
        <v>44155.33743274404</v>
      </c>
      <c r="CV279" s="396">
        <f t="shared" si="373"/>
        <v>0</v>
      </c>
      <c r="CW279" s="395">
        <f t="shared" si="374"/>
        <v>0</v>
      </c>
      <c r="CX279" s="396">
        <f t="shared" si="375"/>
        <v>88076.471609939152</v>
      </c>
      <c r="CY279" s="395">
        <f t="shared" si="376"/>
        <v>77617.496291811854</v>
      </c>
      <c r="CZ279" s="394">
        <f t="shared" si="377"/>
        <v>498</v>
      </c>
      <c r="DA279" s="395">
        <f t="shared" si="378"/>
        <v>489</v>
      </c>
      <c r="DB279" s="396">
        <f t="shared" si="379"/>
        <v>382</v>
      </c>
      <c r="DC279" s="395">
        <f t="shared" si="380"/>
        <v>382</v>
      </c>
      <c r="DD279" s="396">
        <f t="shared" si="381"/>
        <v>271</v>
      </c>
      <c r="DE279" s="395">
        <f t="shared" si="382"/>
        <v>252</v>
      </c>
      <c r="DF279" s="396">
        <f t="shared" si="383"/>
        <v>2</v>
      </c>
      <c r="DG279" s="395">
        <f t="shared" si="384"/>
        <v>1</v>
      </c>
      <c r="DH279" s="396">
        <f t="shared" si="385"/>
        <v>337</v>
      </c>
      <c r="DI279" s="395">
        <f t="shared" si="386"/>
        <v>720</v>
      </c>
      <c r="DJ279" s="396">
        <f t="shared" si="387"/>
        <v>0</v>
      </c>
      <c r="DK279" s="395">
        <f t="shared" si="388"/>
        <v>0</v>
      </c>
      <c r="DL279" s="396">
        <f t="shared" si="389"/>
        <v>1490</v>
      </c>
      <c r="DM279" s="395">
        <f t="shared" si="390"/>
        <v>1844</v>
      </c>
      <c r="DN279" s="394">
        <f t="shared" si="391"/>
        <v>59037787.669172935</v>
      </c>
      <c r="DO279" s="395">
        <f t="shared" si="392"/>
        <v>59130023.160153754</v>
      </c>
      <c r="DP279" s="396">
        <f t="shared" si="393"/>
        <v>32399494.297697365</v>
      </c>
      <c r="DQ279" s="395">
        <f t="shared" si="394"/>
        <v>32896123.050371591</v>
      </c>
      <c r="DR279" s="396">
        <f t="shared" si="395"/>
        <v>20058922.594936706</v>
      </c>
      <c r="DS279" s="395">
        <f t="shared" si="396"/>
        <v>19229924</v>
      </c>
      <c r="DT279" s="396">
        <f t="shared" si="397"/>
        <v>97082.571428571435</v>
      </c>
      <c r="DU279" s="395">
        <f t="shared" si="398"/>
        <v>78750</v>
      </c>
      <c r="DV279" s="396">
        <f t="shared" si="399"/>
        <v>19640655.565573771</v>
      </c>
      <c r="DW279" s="395">
        <f t="shared" si="400"/>
        <v>31791842.951575708</v>
      </c>
      <c r="DX279" s="396">
        <f t="shared" si="401"/>
        <v>0</v>
      </c>
      <c r="DY279" s="395">
        <f t="shared" si="402"/>
        <v>0</v>
      </c>
      <c r="DZ279" s="396">
        <f t="shared" si="403"/>
        <v>131233942.69880934</v>
      </c>
      <c r="EA279" s="395">
        <f t="shared" si="404"/>
        <v>143126663.16210106</v>
      </c>
    </row>
    <row r="280" spans="1:131">
      <c r="A280" s="427" t="s">
        <v>37</v>
      </c>
      <c r="B280" s="428" t="s">
        <v>537</v>
      </c>
      <c r="C280" s="429"/>
      <c r="D280" s="430">
        <v>199120</v>
      </c>
      <c r="E280" s="431">
        <v>1</v>
      </c>
      <c r="F280" s="393">
        <v>451</v>
      </c>
      <c r="G280" s="402">
        <v>432</v>
      </c>
      <c r="H280" s="393">
        <v>0</v>
      </c>
      <c r="I280" s="402">
        <v>0</v>
      </c>
      <c r="J280" s="393">
        <v>0</v>
      </c>
      <c r="K280" s="402">
        <v>0</v>
      </c>
      <c r="L280" s="393">
        <v>96</v>
      </c>
      <c r="M280" s="402">
        <v>94</v>
      </c>
      <c r="N280" s="393">
        <v>278</v>
      </c>
      <c r="O280" s="402">
        <v>283</v>
      </c>
      <c r="P280" s="393">
        <v>0</v>
      </c>
      <c r="Q280" s="402">
        <v>0</v>
      </c>
      <c r="R280" s="393">
        <v>0</v>
      </c>
      <c r="S280" s="402">
        <v>0</v>
      </c>
      <c r="T280" s="393">
        <v>67</v>
      </c>
      <c r="U280" s="402">
        <v>81</v>
      </c>
      <c r="V280" s="393">
        <v>260</v>
      </c>
      <c r="W280" s="402">
        <v>252</v>
      </c>
      <c r="X280" s="393">
        <v>0</v>
      </c>
      <c r="Y280" s="402">
        <v>0</v>
      </c>
      <c r="Z280" s="393">
        <v>0</v>
      </c>
      <c r="AA280" s="402">
        <v>0</v>
      </c>
      <c r="AB280" s="393">
        <v>56</v>
      </c>
      <c r="AC280" s="402">
        <v>54</v>
      </c>
      <c r="AD280" s="393">
        <v>4</v>
      </c>
      <c r="AE280" s="402">
        <v>5</v>
      </c>
      <c r="AF280" s="393">
        <v>0</v>
      </c>
      <c r="AG280" s="402">
        <v>0</v>
      </c>
      <c r="AH280" s="393">
        <v>0</v>
      </c>
      <c r="AI280" s="402">
        <v>0</v>
      </c>
      <c r="AJ280" s="393">
        <v>1</v>
      </c>
      <c r="AK280" s="402">
        <v>0</v>
      </c>
      <c r="AL280" s="393">
        <v>249</v>
      </c>
      <c r="AM280" s="402">
        <v>254</v>
      </c>
      <c r="AN280" s="393">
        <v>0</v>
      </c>
      <c r="AO280" s="402">
        <v>0</v>
      </c>
      <c r="AP280" s="393">
        <v>0</v>
      </c>
      <c r="AQ280" s="402">
        <v>0</v>
      </c>
      <c r="AR280" s="393">
        <v>168</v>
      </c>
      <c r="AS280" s="402">
        <v>252</v>
      </c>
      <c r="AT280" s="393"/>
      <c r="AU280" s="402"/>
      <c r="AV280" s="393"/>
      <c r="AW280" s="402"/>
      <c r="AX280" s="393"/>
      <c r="AY280" s="402"/>
      <c r="AZ280" s="393"/>
      <c r="BA280" s="403"/>
      <c r="BB280" s="404">
        <v>83105266</v>
      </c>
      <c r="BC280" s="402">
        <v>80200898</v>
      </c>
      <c r="BD280" s="393">
        <v>35065157</v>
      </c>
      <c r="BE280" s="402">
        <v>37897226</v>
      </c>
      <c r="BF280" s="393">
        <v>27573819</v>
      </c>
      <c r="BG280" s="402">
        <v>26828327</v>
      </c>
      <c r="BH280" s="393">
        <v>370400</v>
      </c>
      <c r="BI280" s="402">
        <v>546000</v>
      </c>
      <c r="BJ280" s="393">
        <v>34258725</v>
      </c>
      <c r="BK280" s="402">
        <v>37680981</v>
      </c>
      <c r="BL280" s="393"/>
      <c r="BM280" s="403"/>
      <c r="BN280" s="394">
        <f t="shared" si="339"/>
        <v>5211</v>
      </c>
      <c r="BO280" s="395">
        <f t="shared" si="340"/>
        <v>5016</v>
      </c>
      <c r="BP280" s="396">
        <f t="shared" si="341"/>
        <v>3306</v>
      </c>
      <c r="BQ280" s="395">
        <f t="shared" si="342"/>
        <v>3519</v>
      </c>
      <c r="BR280" s="396">
        <f t="shared" si="343"/>
        <v>3012</v>
      </c>
      <c r="BS280" s="395">
        <f t="shared" si="344"/>
        <v>2916</v>
      </c>
      <c r="BT280" s="396">
        <f t="shared" si="345"/>
        <v>48</v>
      </c>
      <c r="BU280" s="395">
        <f t="shared" si="346"/>
        <v>45</v>
      </c>
      <c r="BV280" s="396">
        <f t="shared" si="347"/>
        <v>4257</v>
      </c>
      <c r="BW280" s="395">
        <f t="shared" si="348"/>
        <v>5310</v>
      </c>
      <c r="BX280" s="396">
        <f t="shared" si="349"/>
        <v>0</v>
      </c>
      <c r="BY280" s="395">
        <f t="shared" si="350"/>
        <v>0</v>
      </c>
      <c r="BZ280" s="394">
        <f t="shared" si="351"/>
        <v>15948.045672615621</v>
      </c>
      <c r="CA280" s="395">
        <f t="shared" si="352"/>
        <v>15989.014752791069</v>
      </c>
      <c r="CB280" s="396">
        <f t="shared" si="353"/>
        <v>10606.520568663036</v>
      </c>
      <c r="CC280" s="395">
        <f t="shared" si="354"/>
        <v>10769.316851378233</v>
      </c>
      <c r="CD280" s="396">
        <f t="shared" si="355"/>
        <v>9154.6543824701203</v>
      </c>
      <c r="CE280" s="395">
        <f t="shared" si="356"/>
        <v>9200.3864883401911</v>
      </c>
      <c r="CF280" s="396">
        <f t="shared" si="357"/>
        <v>7716.666666666667</v>
      </c>
      <c r="CG280" s="395">
        <f t="shared" si="358"/>
        <v>12133.333333333334</v>
      </c>
      <c r="CH280" s="396">
        <f t="shared" si="359"/>
        <v>8047.6215644820295</v>
      </c>
      <c r="CI280" s="395">
        <f t="shared" si="360"/>
        <v>7096.2299435028244</v>
      </c>
      <c r="CJ280" s="396">
        <f t="shared" si="361"/>
        <v>0</v>
      </c>
      <c r="CK280" s="395">
        <f t="shared" si="362"/>
        <v>0</v>
      </c>
      <c r="CL280" s="394">
        <f t="shared" si="363"/>
        <v>143532.41105354059</v>
      </c>
      <c r="CM280" s="395">
        <f t="shared" si="364"/>
        <v>143901.13277511962</v>
      </c>
      <c r="CN280" s="396">
        <f t="shared" si="365"/>
        <v>95458.685117967325</v>
      </c>
      <c r="CO280" s="395">
        <f t="shared" si="366"/>
        <v>96923.851662404093</v>
      </c>
      <c r="CP280" s="396">
        <f t="shared" si="367"/>
        <v>82391.889442231084</v>
      </c>
      <c r="CQ280" s="395">
        <f t="shared" si="368"/>
        <v>82803.478395061713</v>
      </c>
      <c r="CR280" s="396">
        <f t="shared" si="369"/>
        <v>69450</v>
      </c>
      <c r="CS280" s="395">
        <f t="shared" si="370"/>
        <v>109200</v>
      </c>
      <c r="CT280" s="396">
        <f t="shared" si="371"/>
        <v>72428.594080338269</v>
      </c>
      <c r="CU280" s="395">
        <f t="shared" si="372"/>
        <v>63866.069491525421</v>
      </c>
      <c r="CV280" s="396">
        <f t="shared" si="373"/>
        <v>0</v>
      </c>
      <c r="CW280" s="395">
        <f t="shared" si="374"/>
        <v>0</v>
      </c>
      <c r="CX280" s="396">
        <f t="shared" si="375"/>
        <v>103086.67853204385</v>
      </c>
      <c r="CY280" s="395">
        <f t="shared" si="376"/>
        <v>99105.081075822352</v>
      </c>
      <c r="CZ280" s="394">
        <f t="shared" si="377"/>
        <v>547</v>
      </c>
      <c r="DA280" s="395">
        <f t="shared" si="378"/>
        <v>526</v>
      </c>
      <c r="DB280" s="396">
        <f t="shared" si="379"/>
        <v>345</v>
      </c>
      <c r="DC280" s="395">
        <f t="shared" si="380"/>
        <v>364</v>
      </c>
      <c r="DD280" s="396">
        <f t="shared" si="381"/>
        <v>316</v>
      </c>
      <c r="DE280" s="395">
        <f t="shared" si="382"/>
        <v>306</v>
      </c>
      <c r="DF280" s="396">
        <f t="shared" si="383"/>
        <v>5</v>
      </c>
      <c r="DG280" s="395">
        <f t="shared" si="384"/>
        <v>5</v>
      </c>
      <c r="DH280" s="396">
        <f t="shared" si="385"/>
        <v>417</v>
      </c>
      <c r="DI280" s="395">
        <f t="shared" si="386"/>
        <v>506</v>
      </c>
      <c r="DJ280" s="396">
        <f t="shared" si="387"/>
        <v>0</v>
      </c>
      <c r="DK280" s="395">
        <f t="shared" si="388"/>
        <v>0</v>
      </c>
      <c r="DL280" s="396">
        <f t="shared" si="389"/>
        <v>1630</v>
      </c>
      <c r="DM280" s="395">
        <f t="shared" si="390"/>
        <v>1707</v>
      </c>
      <c r="DN280" s="394">
        <f t="shared" si="391"/>
        <v>78512228.846286699</v>
      </c>
      <c r="DO280" s="395">
        <f t="shared" si="392"/>
        <v>75691995.839712918</v>
      </c>
      <c r="DP280" s="396">
        <f t="shared" si="393"/>
        <v>32933246.365698729</v>
      </c>
      <c r="DQ280" s="395">
        <f t="shared" si="394"/>
        <v>35280282.005115092</v>
      </c>
      <c r="DR280" s="396">
        <f t="shared" si="395"/>
        <v>26035837.063745022</v>
      </c>
      <c r="DS280" s="395">
        <f t="shared" si="396"/>
        <v>25337864.388888884</v>
      </c>
      <c r="DT280" s="396">
        <f t="shared" si="397"/>
        <v>347250</v>
      </c>
      <c r="DU280" s="395">
        <f t="shared" si="398"/>
        <v>546000</v>
      </c>
      <c r="DV280" s="396">
        <f t="shared" si="399"/>
        <v>30202723.731501058</v>
      </c>
      <c r="DW280" s="395">
        <f t="shared" si="400"/>
        <v>32316231.162711862</v>
      </c>
      <c r="DX280" s="396">
        <f t="shared" si="401"/>
        <v>0</v>
      </c>
      <c r="DY280" s="395">
        <f t="shared" si="402"/>
        <v>0</v>
      </c>
      <c r="DZ280" s="396">
        <f t="shared" si="403"/>
        <v>168031286.00723147</v>
      </c>
      <c r="EA280" s="395">
        <f t="shared" si="404"/>
        <v>169172373.39642876</v>
      </c>
    </row>
    <row r="281" spans="1:131">
      <c r="A281" s="427" t="s">
        <v>37</v>
      </c>
      <c r="B281" s="432" t="s">
        <v>538</v>
      </c>
      <c r="C281" s="429" t="s">
        <v>551</v>
      </c>
      <c r="D281" s="430">
        <v>199148</v>
      </c>
      <c r="E281" s="434">
        <v>1</v>
      </c>
      <c r="F281" s="393">
        <v>138</v>
      </c>
      <c r="G281" s="402">
        <v>150</v>
      </c>
      <c r="H281" s="393">
        <v>24</v>
      </c>
      <c r="I281" s="402">
        <v>25</v>
      </c>
      <c r="J281" s="393">
        <v>0</v>
      </c>
      <c r="K281" s="402">
        <v>0</v>
      </c>
      <c r="L281" s="393">
        <v>7</v>
      </c>
      <c r="M281" s="402">
        <v>5</v>
      </c>
      <c r="N281" s="393">
        <v>239</v>
      </c>
      <c r="O281" s="402">
        <v>236</v>
      </c>
      <c r="P281" s="393">
        <v>16</v>
      </c>
      <c r="Q281" s="402">
        <v>14</v>
      </c>
      <c r="R281" s="393">
        <v>0</v>
      </c>
      <c r="S281" s="402">
        <v>0</v>
      </c>
      <c r="T281" s="393">
        <v>2</v>
      </c>
      <c r="U281" s="402">
        <v>9</v>
      </c>
      <c r="V281" s="393">
        <v>115</v>
      </c>
      <c r="W281" s="402">
        <v>115</v>
      </c>
      <c r="X281" s="393">
        <v>1</v>
      </c>
      <c r="Y281" s="402">
        <v>3</v>
      </c>
      <c r="Z281" s="393">
        <v>0</v>
      </c>
      <c r="AA281" s="402">
        <v>0</v>
      </c>
      <c r="AB281" s="393">
        <v>0</v>
      </c>
      <c r="AC281" s="402">
        <v>7</v>
      </c>
      <c r="AD281" s="393">
        <v>2</v>
      </c>
      <c r="AE281" s="402">
        <v>3</v>
      </c>
      <c r="AF281" s="393">
        <v>0</v>
      </c>
      <c r="AG281" s="402">
        <v>1</v>
      </c>
      <c r="AH281" s="393">
        <v>0</v>
      </c>
      <c r="AI281" s="402">
        <v>0</v>
      </c>
      <c r="AJ281" s="393">
        <v>0</v>
      </c>
      <c r="AK281" s="402">
        <v>2</v>
      </c>
      <c r="AL281" s="393">
        <v>187</v>
      </c>
      <c r="AM281" s="402">
        <v>139</v>
      </c>
      <c r="AN281" s="393">
        <v>19</v>
      </c>
      <c r="AO281" s="402">
        <v>15</v>
      </c>
      <c r="AP281" s="393">
        <v>0</v>
      </c>
      <c r="AQ281" s="402">
        <v>0</v>
      </c>
      <c r="AR281" s="393">
        <v>44</v>
      </c>
      <c r="AS281" s="402">
        <v>30</v>
      </c>
      <c r="AT281" s="393"/>
      <c r="AU281" s="402"/>
      <c r="AV281" s="393"/>
      <c r="AW281" s="402"/>
      <c r="AX281" s="393"/>
      <c r="AY281" s="402"/>
      <c r="AZ281" s="393"/>
      <c r="BA281" s="403"/>
      <c r="BB281" s="404">
        <v>18427568</v>
      </c>
      <c r="BC281" s="402">
        <v>19126442</v>
      </c>
      <c r="BD281" s="393">
        <v>19588087</v>
      </c>
      <c r="BE281" s="402">
        <v>19702046</v>
      </c>
      <c r="BF281" s="393">
        <v>8096497</v>
      </c>
      <c r="BG281" s="402">
        <v>8649789</v>
      </c>
      <c r="BH281" s="393">
        <v>189000</v>
      </c>
      <c r="BI281" s="402">
        <v>311095</v>
      </c>
      <c r="BJ281" s="393">
        <v>12072614</v>
      </c>
      <c r="BK281" s="402">
        <v>8643060</v>
      </c>
      <c r="BL281" s="393"/>
      <c r="BM281" s="403"/>
      <c r="BN281" s="394">
        <f t="shared" si="339"/>
        <v>1566</v>
      </c>
      <c r="BO281" s="395">
        <f t="shared" si="340"/>
        <v>1660</v>
      </c>
      <c r="BP281" s="396">
        <f t="shared" si="341"/>
        <v>2335</v>
      </c>
      <c r="BQ281" s="395">
        <f t="shared" si="342"/>
        <v>2372</v>
      </c>
      <c r="BR281" s="396">
        <f t="shared" si="343"/>
        <v>1045</v>
      </c>
      <c r="BS281" s="395">
        <f t="shared" si="344"/>
        <v>1149</v>
      </c>
      <c r="BT281" s="396">
        <f t="shared" si="345"/>
        <v>18</v>
      </c>
      <c r="BU281" s="395">
        <f t="shared" si="346"/>
        <v>61</v>
      </c>
      <c r="BV281" s="396">
        <f t="shared" si="347"/>
        <v>2401</v>
      </c>
      <c r="BW281" s="395">
        <f t="shared" si="348"/>
        <v>1761</v>
      </c>
      <c r="BX281" s="396">
        <f t="shared" si="349"/>
        <v>0</v>
      </c>
      <c r="BY281" s="395">
        <f t="shared" si="350"/>
        <v>0</v>
      </c>
      <c r="BZ281" s="394">
        <f t="shared" si="351"/>
        <v>11767.284802043423</v>
      </c>
      <c r="CA281" s="395">
        <f t="shared" si="352"/>
        <v>11521.953012048192</v>
      </c>
      <c r="CB281" s="396">
        <f t="shared" si="353"/>
        <v>8388.9023554603846</v>
      </c>
      <c r="CC281" s="395">
        <f t="shared" si="354"/>
        <v>8306.0902192242829</v>
      </c>
      <c r="CD281" s="396">
        <f t="shared" si="355"/>
        <v>7747.8440191387563</v>
      </c>
      <c r="CE281" s="395">
        <f t="shared" si="356"/>
        <v>7528.1018276762406</v>
      </c>
      <c r="CF281" s="396">
        <f t="shared" si="357"/>
        <v>10500</v>
      </c>
      <c r="CG281" s="395">
        <f t="shared" si="358"/>
        <v>5099.9180327868853</v>
      </c>
      <c r="CH281" s="396">
        <f t="shared" si="359"/>
        <v>5028.1607663473551</v>
      </c>
      <c r="CI281" s="395">
        <f t="shared" si="360"/>
        <v>4908.0408858603068</v>
      </c>
      <c r="CJ281" s="396">
        <f t="shared" si="361"/>
        <v>0</v>
      </c>
      <c r="CK281" s="395">
        <f t="shared" si="362"/>
        <v>0</v>
      </c>
      <c r="CL281" s="394">
        <f t="shared" si="363"/>
        <v>105905.5632183908</v>
      </c>
      <c r="CM281" s="395">
        <f t="shared" si="364"/>
        <v>103697.57710843373</v>
      </c>
      <c r="CN281" s="396">
        <f t="shared" si="365"/>
        <v>75500.121199143468</v>
      </c>
      <c r="CO281" s="395">
        <f t="shared" si="366"/>
        <v>74754.811973018543</v>
      </c>
      <c r="CP281" s="396">
        <f t="shared" si="367"/>
        <v>69730.596172248799</v>
      </c>
      <c r="CQ281" s="395">
        <f t="shared" si="368"/>
        <v>67752.916449086159</v>
      </c>
      <c r="CR281" s="396">
        <f t="shared" si="369"/>
        <v>94500</v>
      </c>
      <c r="CS281" s="395">
        <f t="shared" si="370"/>
        <v>45899.262295081964</v>
      </c>
      <c r="CT281" s="396">
        <f t="shared" si="371"/>
        <v>45253.446897126196</v>
      </c>
      <c r="CU281" s="395">
        <f t="shared" si="372"/>
        <v>44172.367972742759</v>
      </c>
      <c r="CV281" s="396">
        <f t="shared" si="373"/>
        <v>0</v>
      </c>
      <c r="CW281" s="395">
        <f t="shared" si="374"/>
        <v>0</v>
      </c>
      <c r="CX281" s="396">
        <f t="shared" si="375"/>
        <v>71653.252156612507</v>
      </c>
      <c r="CY281" s="395">
        <f t="shared" si="376"/>
        <v>72810.724161035556</v>
      </c>
      <c r="CZ281" s="394">
        <f t="shared" si="377"/>
        <v>169</v>
      </c>
      <c r="DA281" s="395">
        <f t="shared" si="378"/>
        <v>180</v>
      </c>
      <c r="DB281" s="396">
        <f t="shared" si="379"/>
        <v>257</v>
      </c>
      <c r="DC281" s="395">
        <f t="shared" si="380"/>
        <v>259</v>
      </c>
      <c r="DD281" s="396">
        <f t="shared" si="381"/>
        <v>116</v>
      </c>
      <c r="DE281" s="395">
        <f t="shared" si="382"/>
        <v>125</v>
      </c>
      <c r="DF281" s="396">
        <f t="shared" si="383"/>
        <v>2</v>
      </c>
      <c r="DG281" s="395">
        <f t="shared" si="384"/>
        <v>6</v>
      </c>
      <c r="DH281" s="396">
        <f t="shared" si="385"/>
        <v>250</v>
      </c>
      <c r="DI281" s="395">
        <f t="shared" si="386"/>
        <v>184</v>
      </c>
      <c r="DJ281" s="396">
        <f t="shared" si="387"/>
        <v>0</v>
      </c>
      <c r="DK281" s="395">
        <f t="shared" si="388"/>
        <v>0</v>
      </c>
      <c r="DL281" s="396">
        <f t="shared" si="389"/>
        <v>794</v>
      </c>
      <c r="DM281" s="395">
        <f t="shared" si="390"/>
        <v>754</v>
      </c>
      <c r="DN281" s="394">
        <f t="shared" si="391"/>
        <v>17898040.183908045</v>
      </c>
      <c r="DO281" s="395">
        <f t="shared" si="392"/>
        <v>18665563.879518073</v>
      </c>
      <c r="DP281" s="396">
        <f t="shared" si="393"/>
        <v>19403531.14817987</v>
      </c>
      <c r="DQ281" s="395">
        <f t="shared" si="394"/>
        <v>19361496.301011801</v>
      </c>
      <c r="DR281" s="396">
        <f t="shared" si="395"/>
        <v>8088749.1559808608</v>
      </c>
      <c r="DS281" s="395">
        <f t="shared" si="396"/>
        <v>8469114.5561357699</v>
      </c>
      <c r="DT281" s="396">
        <f t="shared" si="397"/>
        <v>189000</v>
      </c>
      <c r="DU281" s="395">
        <f t="shared" si="398"/>
        <v>275395.57377049176</v>
      </c>
      <c r="DV281" s="396">
        <f t="shared" si="399"/>
        <v>11313361.724281549</v>
      </c>
      <c r="DW281" s="395">
        <f t="shared" si="400"/>
        <v>8127715.706984668</v>
      </c>
      <c r="DX281" s="396">
        <f t="shared" si="401"/>
        <v>0</v>
      </c>
      <c r="DY281" s="395">
        <f t="shared" si="402"/>
        <v>0</v>
      </c>
      <c r="DZ281" s="396">
        <f t="shared" si="403"/>
        <v>56892682.212350331</v>
      </c>
      <c r="EA281" s="395">
        <f t="shared" si="404"/>
        <v>54899286.017420806</v>
      </c>
    </row>
    <row r="282" spans="1:131">
      <c r="A282" s="435" t="s">
        <v>37</v>
      </c>
      <c r="B282" s="432" t="s">
        <v>539</v>
      </c>
      <c r="C282" s="433"/>
      <c r="D282" s="430">
        <v>198464</v>
      </c>
      <c r="E282" s="431">
        <v>2</v>
      </c>
      <c r="F282" s="393">
        <v>160</v>
      </c>
      <c r="G282" s="402">
        <v>169</v>
      </c>
      <c r="H282" s="393">
        <v>0</v>
      </c>
      <c r="I282" s="402">
        <v>0</v>
      </c>
      <c r="J282" s="393">
        <v>6</v>
      </c>
      <c r="K282" s="402">
        <v>4</v>
      </c>
      <c r="L282" s="393">
        <v>55</v>
      </c>
      <c r="M282" s="402">
        <v>44</v>
      </c>
      <c r="N282" s="393">
        <v>363</v>
      </c>
      <c r="O282" s="402">
        <v>366</v>
      </c>
      <c r="P282" s="393">
        <v>0</v>
      </c>
      <c r="Q282" s="402">
        <v>0</v>
      </c>
      <c r="R282" s="393">
        <v>1</v>
      </c>
      <c r="S282" s="402">
        <v>1</v>
      </c>
      <c r="T282" s="393">
        <v>74</v>
      </c>
      <c r="U282" s="402">
        <v>55</v>
      </c>
      <c r="V282" s="393">
        <v>217</v>
      </c>
      <c r="W282" s="402">
        <v>224</v>
      </c>
      <c r="X282" s="393">
        <v>0</v>
      </c>
      <c r="Y282" s="402">
        <v>0</v>
      </c>
      <c r="Z282" s="393">
        <v>0</v>
      </c>
      <c r="AA282" s="402">
        <v>0</v>
      </c>
      <c r="AB282" s="393">
        <v>42</v>
      </c>
      <c r="AC282" s="402">
        <v>19</v>
      </c>
      <c r="AD282" s="393">
        <v>8</v>
      </c>
      <c r="AE282" s="402">
        <v>4</v>
      </c>
      <c r="AF282" s="393">
        <v>0</v>
      </c>
      <c r="AG282" s="402">
        <v>0</v>
      </c>
      <c r="AH282" s="393">
        <v>0</v>
      </c>
      <c r="AI282" s="402">
        <v>0</v>
      </c>
      <c r="AJ282" s="393">
        <v>1</v>
      </c>
      <c r="AK282" s="402">
        <v>0</v>
      </c>
      <c r="AL282" s="393">
        <v>242</v>
      </c>
      <c r="AM282" s="402">
        <v>241</v>
      </c>
      <c r="AN282" s="393">
        <v>0</v>
      </c>
      <c r="AO282" s="402">
        <v>1</v>
      </c>
      <c r="AP282" s="393">
        <v>0</v>
      </c>
      <c r="AQ282" s="402">
        <v>0</v>
      </c>
      <c r="AR282" s="393">
        <v>79</v>
      </c>
      <c r="AS282" s="402">
        <v>50</v>
      </c>
      <c r="AT282" s="393"/>
      <c r="AU282" s="402"/>
      <c r="AV282" s="393"/>
      <c r="AW282" s="402"/>
      <c r="AX282" s="393"/>
      <c r="AY282" s="402"/>
      <c r="AZ282" s="393"/>
      <c r="BA282" s="403"/>
      <c r="BB282" s="404">
        <v>22452540</v>
      </c>
      <c r="BC282" s="402">
        <v>22006270</v>
      </c>
      <c r="BD282" s="393">
        <v>34179786</v>
      </c>
      <c r="BE282" s="402">
        <v>33105541</v>
      </c>
      <c r="BF282" s="393">
        <v>18223014</v>
      </c>
      <c r="BG282" s="402">
        <v>16806936</v>
      </c>
      <c r="BH282" s="393">
        <v>614074</v>
      </c>
      <c r="BI282" s="402">
        <v>270266</v>
      </c>
      <c r="BJ282" s="393">
        <v>20222991</v>
      </c>
      <c r="BK282" s="402">
        <v>16356186</v>
      </c>
      <c r="BL282" s="393"/>
      <c r="BM282" s="403"/>
      <c r="BN282" s="394">
        <f t="shared" si="339"/>
        <v>2166</v>
      </c>
      <c r="BO282" s="395">
        <f t="shared" si="340"/>
        <v>2093</v>
      </c>
      <c r="BP282" s="396">
        <f t="shared" si="341"/>
        <v>4166</v>
      </c>
      <c r="BQ282" s="395">
        <f t="shared" si="342"/>
        <v>3965</v>
      </c>
      <c r="BR282" s="396">
        <f t="shared" si="343"/>
        <v>2457</v>
      </c>
      <c r="BS282" s="395">
        <f t="shared" si="344"/>
        <v>2244</v>
      </c>
      <c r="BT282" s="396">
        <f t="shared" si="345"/>
        <v>84</v>
      </c>
      <c r="BU282" s="395">
        <f t="shared" si="346"/>
        <v>36</v>
      </c>
      <c r="BV282" s="396">
        <f t="shared" si="347"/>
        <v>3126</v>
      </c>
      <c r="BW282" s="395">
        <f t="shared" si="348"/>
        <v>2779</v>
      </c>
      <c r="BX282" s="396">
        <f t="shared" si="349"/>
        <v>0</v>
      </c>
      <c r="BY282" s="395">
        <f t="shared" si="350"/>
        <v>0</v>
      </c>
      <c r="BZ282" s="394">
        <f t="shared" si="351"/>
        <v>10365.90027700831</v>
      </c>
      <c r="CA282" s="395">
        <f t="shared" si="352"/>
        <v>10514.223602484471</v>
      </c>
      <c r="CB282" s="396">
        <f t="shared" si="353"/>
        <v>8204.4613538166104</v>
      </c>
      <c r="CC282" s="395">
        <f t="shared" si="354"/>
        <v>8349.4428751576288</v>
      </c>
      <c r="CD282" s="396">
        <f t="shared" si="355"/>
        <v>7416.7741147741144</v>
      </c>
      <c r="CE282" s="395">
        <f t="shared" si="356"/>
        <v>7489.7219251336901</v>
      </c>
      <c r="CF282" s="396">
        <f t="shared" si="357"/>
        <v>7310.4047619047615</v>
      </c>
      <c r="CG282" s="395">
        <f t="shared" si="358"/>
        <v>7507.3888888888887</v>
      </c>
      <c r="CH282" s="396">
        <f t="shared" si="359"/>
        <v>6469.2869481765838</v>
      </c>
      <c r="CI282" s="395">
        <f t="shared" si="360"/>
        <v>5885.6372795969774</v>
      </c>
      <c r="CJ282" s="396">
        <f t="shared" si="361"/>
        <v>0</v>
      </c>
      <c r="CK282" s="395">
        <f t="shared" si="362"/>
        <v>0</v>
      </c>
      <c r="CL282" s="394">
        <f t="shared" si="363"/>
        <v>93293.102493074781</v>
      </c>
      <c r="CM282" s="395">
        <f t="shared" si="364"/>
        <v>94628.012422360247</v>
      </c>
      <c r="CN282" s="396">
        <f t="shared" si="365"/>
        <v>73840.152184349499</v>
      </c>
      <c r="CO282" s="395">
        <f t="shared" si="366"/>
        <v>75144.985876418665</v>
      </c>
      <c r="CP282" s="396">
        <f t="shared" si="367"/>
        <v>66750.967032967033</v>
      </c>
      <c r="CQ282" s="395">
        <f t="shared" si="368"/>
        <v>67407.497326203214</v>
      </c>
      <c r="CR282" s="396">
        <f t="shared" si="369"/>
        <v>65793.642857142855</v>
      </c>
      <c r="CS282" s="395">
        <f t="shared" si="370"/>
        <v>67566.5</v>
      </c>
      <c r="CT282" s="396">
        <f t="shared" si="371"/>
        <v>58223.582533589251</v>
      </c>
      <c r="CU282" s="395">
        <f t="shared" si="372"/>
        <v>52970.735516372799</v>
      </c>
      <c r="CV282" s="396">
        <f t="shared" si="373"/>
        <v>0</v>
      </c>
      <c r="CW282" s="395">
        <f t="shared" si="374"/>
        <v>0</v>
      </c>
      <c r="CX282" s="396">
        <f t="shared" si="375"/>
        <v>71738.922714943517</v>
      </c>
      <c r="CY282" s="395">
        <f t="shared" si="376"/>
        <v>71615.624241552709</v>
      </c>
      <c r="CZ282" s="394">
        <f t="shared" si="377"/>
        <v>221</v>
      </c>
      <c r="DA282" s="395">
        <f t="shared" si="378"/>
        <v>217</v>
      </c>
      <c r="DB282" s="396">
        <f t="shared" si="379"/>
        <v>438</v>
      </c>
      <c r="DC282" s="395">
        <f t="shared" si="380"/>
        <v>422</v>
      </c>
      <c r="DD282" s="396">
        <f t="shared" si="381"/>
        <v>259</v>
      </c>
      <c r="DE282" s="395">
        <f t="shared" si="382"/>
        <v>243</v>
      </c>
      <c r="DF282" s="396">
        <f t="shared" si="383"/>
        <v>9</v>
      </c>
      <c r="DG282" s="395">
        <f t="shared" si="384"/>
        <v>4</v>
      </c>
      <c r="DH282" s="396">
        <f t="shared" si="385"/>
        <v>321</v>
      </c>
      <c r="DI282" s="395">
        <f t="shared" si="386"/>
        <v>292</v>
      </c>
      <c r="DJ282" s="396">
        <f t="shared" si="387"/>
        <v>0</v>
      </c>
      <c r="DK282" s="395">
        <f t="shared" si="388"/>
        <v>0</v>
      </c>
      <c r="DL282" s="396">
        <f t="shared" si="389"/>
        <v>1248</v>
      </c>
      <c r="DM282" s="395">
        <f t="shared" si="390"/>
        <v>1178</v>
      </c>
      <c r="DN282" s="394">
        <f t="shared" si="391"/>
        <v>20617775.650969528</v>
      </c>
      <c r="DO282" s="395">
        <f t="shared" si="392"/>
        <v>20534278.695652172</v>
      </c>
      <c r="DP282" s="396">
        <f t="shared" si="393"/>
        <v>32341986.65674508</v>
      </c>
      <c r="DQ282" s="395">
        <f t="shared" si="394"/>
        <v>31711184.039848678</v>
      </c>
      <c r="DR282" s="396">
        <f t="shared" si="395"/>
        <v>17288500.46153846</v>
      </c>
      <c r="DS282" s="395">
        <f t="shared" si="396"/>
        <v>16380021.85026738</v>
      </c>
      <c r="DT282" s="396">
        <f t="shared" si="397"/>
        <v>592142.78571428568</v>
      </c>
      <c r="DU282" s="395">
        <f t="shared" si="398"/>
        <v>270266</v>
      </c>
      <c r="DV282" s="396">
        <f t="shared" si="399"/>
        <v>18689769.99328215</v>
      </c>
      <c r="DW282" s="395">
        <f t="shared" si="400"/>
        <v>15467454.770780858</v>
      </c>
      <c r="DX282" s="396">
        <f t="shared" si="401"/>
        <v>0</v>
      </c>
      <c r="DY282" s="395">
        <f t="shared" si="402"/>
        <v>0</v>
      </c>
      <c r="DZ282" s="396">
        <f t="shared" si="403"/>
        <v>89530175.548249513</v>
      </c>
      <c r="EA282" s="395">
        <f t="shared" si="404"/>
        <v>84363205.356549084</v>
      </c>
    </row>
    <row r="283" spans="1:131">
      <c r="A283" s="435" t="s">
        <v>37</v>
      </c>
      <c r="B283" s="428" t="s">
        <v>540</v>
      </c>
      <c r="C283" s="433" t="s">
        <v>552</v>
      </c>
      <c r="D283" s="430">
        <v>199139</v>
      </c>
      <c r="E283" s="436">
        <v>1</v>
      </c>
      <c r="F283" s="393">
        <v>189</v>
      </c>
      <c r="G283" s="402">
        <v>201</v>
      </c>
      <c r="H283" s="393">
        <v>0</v>
      </c>
      <c r="I283" s="402">
        <v>0</v>
      </c>
      <c r="J283" s="393">
        <v>0</v>
      </c>
      <c r="K283" s="402">
        <v>0</v>
      </c>
      <c r="L283" s="393">
        <v>9</v>
      </c>
      <c r="M283" s="402">
        <v>8</v>
      </c>
      <c r="N283" s="393">
        <v>318</v>
      </c>
      <c r="O283" s="402">
        <v>325</v>
      </c>
      <c r="P283" s="393">
        <v>0</v>
      </c>
      <c r="Q283" s="402">
        <v>0</v>
      </c>
      <c r="R283" s="393">
        <v>0</v>
      </c>
      <c r="S283" s="402">
        <v>0</v>
      </c>
      <c r="T283" s="393">
        <v>5</v>
      </c>
      <c r="U283" s="402">
        <v>3</v>
      </c>
      <c r="V283" s="393">
        <v>191</v>
      </c>
      <c r="W283" s="402">
        <v>174</v>
      </c>
      <c r="X283" s="393">
        <v>0</v>
      </c>
      <c r="Y283" s="402">
        <v>0</v>
      </c>
      <c r="Z283" s="393">
        <v>0</v>
      </c>
      <c r="AA283" s="402">
        <v>0</v>
      </c>
      <c r="AB283" s="393">
        <v>4</v>
      </c>
      <c r="AC283" s="402">
        <v>3</v>
      </c>
      <c r="AD283" s="393">
        <v>0</v>
      </c>
      <c r="AE283" s="402">
        <v>0</v>
      </c>
      <c r="AF283" s="393">
        <v>0</v>
      </c>
      <c r="AG283" s="402">
        <v>0</v>
      </c>
      <c r="AH283" s="393">
        <v>0</v>
      </c>
      <c r="AI283" s="402">
        <v>0</v>
      </c>
      <c r="AJ283" s="393">
        <v>0</v>
      </c>
      <c r="AK283" s="402">
        <v>0</v>
      </c>
      <c r="AL283" s="393">
        <v>229</v>
      </c>
      <c r="AM283" s="402">
        <v>236</v>
      </c>
      <c r="AN283" s="393">
        <v>0</v>
      </c>
      <c r="AO283" s="402">
        <v>4</v>
      </c>
      <c r="AP283" s="393">
        <v>1</v>
      </c>
      <c r="AQ283" s="402">
        <v>1</v>
      </c>
      <c r="AR283" s="393">
        <v>70</v>
      </c>
      <c r="AS283" s="402">
        <v>66</v>
      </c>
      <c r="AT283" s="393"/>
      <c r="AU283" s="402"/>
      <c r="AV283" s="393"/>
      <c r="AW283" s="402"/>
      <c r="AX283" s="393"/>
      <c r="AY283" s="402"/>
      <c r="AZ283" s="393"/>
      <c r="BA283" s="403"/>
      <c r="BB283" s="404">
        <v>22574263</v>
      </c>
      <c r="BC283" s="402">
        <v>23962402</v>
      </c>
      <c r="BD283" s="393">
        <v>26051793</v>
      </c>
      <c r="BE283" s="402">
        <v>26732859</v>
      </c>
      <c r="BF283" s="393">
        <v>14324823</v>
      </c>
      <c r="BG283" s="402">
        <v>13056401</v>
      </c>
      <c r="BH283" s="393"/>
      <c r="BI283" s="402">
        <v>0</v>
      </c>
      <c r="BJ283" s="393">
        <v>15500754</v>
      </c>
      <c r="BK283" s="402">
        <v>16355930</v>
      </c>
      <c r="BL283" s="393"/>
      <c r="BM283" s="403"/>
      <c r="BN283" s="394">
        <f t="shared" si="339"/>
        <v>1809</v>
      </c>
      <c r="BO283" s="395">
        <f t="shared" si="340"/>
        <v>1905</v>
      </c>
      <c r="BP283" s="396">
        <f t="shared" si="341"/>
        <v>2922</v>
      </c>
      <c r="BQ283" s="395">
        <f t="shared" si="342"/>
        <v>2961</v>
      </c>
      <c r="BR283" s="396">
        <f t="shared" si="343"/>
        <v>1767</v>
      </c>
      <c r="BS283" s="395">
        <f t="shared" si="344"/>
        <v>1602</v>
      </c>
      <c r="BT283" s="396">
        <f t="shared" si="345"/>
        <v>0</v>
      </c>
      <c r="BU283" s="395">
        <f t="shared" si="346"/>
        <v>0</v>
      </c>
      <c r="BV283" s="396">
        <f t="shared" si="347"/>
        <v>2912</v>
      </c>
      <c r="BW283" s="395">
        <f t="shared" si="348"/>
        <v>2967</v>
      </c>
      <c r="BX283" s="396">
        <f t="shared" si="349"/>
        <v>0</v>
      </c>
      <c r="BY283" s="395">
        <f t="shared" si="350"/>
        <v>0</v>
      </c>
      <c r="BZ283" s="394">
        <f t="shared" si="351"/>
        <v>12478.862907683802</v>
      </c>
      <c r="CA283" s="395">
        <f t="shared" si="352"/>
        <v>12578.68871391076</v>
      </c>
      <c r="CB283" s="396">
        <f t="shared" si="353"/>
        <v>8915.7402464065708</v>
      </c>
      <c r="CC283" s="395">
        <f t="shared" si="354"/>
        <v>9028.3211752786228</v>
      </c>
      <c r="CD283" s="396">
        <f t="shared" si="355"/>
        <v>8106.8607809847199</v>
      </c>
      <c r="CE283" s="395">
        <f t="shared" si="356"/>
        <v>8150.0630461922601</v>
      </c>
      <c r="CF283" s="396">
        <f t="shared" si="357"/>
        <v>0</v>
      </c>
      <c r="CG283" s="395">
        <f t="shared" si="358"/>
        <v>0</v>
      </c>
      <c r="CH283" s="396">
        <f t="shared" si="359"/>
        <v>5323.0611263736264</v>
      </c>
      <c r="CI283" s="395">
        <f t="shared" si="360"/>
        <v>5512.6154364678123</v>
      </c>
      <c r="CJ283" s="396">
        <f t="shared" si="361"/>
        <v>0</v>
      </c>
      <c r="CK283" s="395">
        <f t="shared" si="362"/>
        <v>0</v>
      </c>
      <c r="CL283" s="394">
        <f t="shared" si="363"/>
        <v>112309.76616915422</v>
      </c>
      <c r="CM283" s="395">
        <f t="shared" si="364"/>
        <v>113208.19842519684</v>
      </c>
      <c r="CN283" s="396">
        <f t="shared" si="365"/>
        <v>80241.662217659134</v>
      </c>
      <c r="CO283" s="395">
        <f t="shared" si="366"/>
        <v>81254.890577507613</v>
      </c>
      <c r="CP283" s="396">
        <f t="shared" si="367"/>
        <v>72961.747028862475</v>
      </c>
      <c r="CQ283" s="395">
        <f t="shared" si="368"/>
        <v>73350.567415730344</v>
      </c>
      <c r="CR283" s="396">
        <f t="shared" si="369"/>
        <v>0</v>
      </c>
      <c r="CS283" s="395">
        <f t="shared" si="370"/>
        <v>0</v>
      </c>
      <c r="CT283" s="396">
        <f t="shared" si="371"/>
        <v>47907.550137362639</v>
      </c>
      <c r="CU283" s="395">
        <f t="shared" si="372"/>
        <v>49613.538928210313</v>
      </c>
      <c r="CV283" s="396">
        <f t="shared" si="373"/>
        <v>0</v>
      </c>
      <c r="CW283" s="395">
        <f t="shared" si="374"/>
        <v>0</v>
      </c>
      <c r="CX283" s="396">
        <f t="shared" si="375"/>
        <v>75546.453060662796</v>
      </c>
      <c r="CY283" s="395">
        <f t="shared" si="376"/>
        <v>76911.385371041586</v>
      </c>
      <c r="CZ283" s="394">
        <f t="shared" si="377"/>
        <v>198</v>
      </c>
      <c r="DA283" s="395">
        <f t="shared" si="378"/>
        <v>209</v>
      </c>
      <c r="DB283" s="396">
        <f t="shared" si="379"/>
        <v>323</v>
      </c>
      <c r="DC283" s="395">
        <f t="shared" si="380"/>
        <v>328</v>
      </c>
      <c r="DD283" s="396">
        <f t="shared" si="381"/>
        <v>195</v>
      </c>
      <c r="DE283" s="395">
        <f t="shared" si="382"/>
        <v>177</v>
      </c>
      <c r="DF283" s="396">
        <f t="shared" si="383"/>
        <v>0</v>
      </c>
      <c r="DG283" s="395">
        <f t="shared" si="384"/>
        <v>0</v>
      </c>
      <c r="DH283" s="396">
        <f t="shared" si="385"/>
        <v>300</v>
      </c>
      <c r="DI283" s="395">
        <f t="shared" si="386"/>
        <v>307</v>
      </c>
      <c r="DJ283" s="396">
        <f t="shared" si="387"/>
        <v>0</v>
      </c>
      <c r="DK283" s="395">
        <f t="shared" si="388"/>
        <v>0</v>
      </c>
      <c r="DL283" s="396">
        <f t="shared" si="389"/>
        <v>1016</v>
      </c>
      <c r="DM283" s="395">
        <f t="shared" si="390"/>
        <v>1021</v>
      </c>
      <c r="DN283" s="394">
        <f t="shared" si="391"/>
        <v>22237333.701492533</v>
      </c>
      <c r="DO283" s="395">
        <f t="shared" si="392"/>
        <v>23660513.47086614</v>
      </c>
      <c r="DP283" s="396">
        <f t="shared" si="393"/>
        <v>25918056.8963039</v>
      </c>
      <c r="DQ283" s="395">
        <f t="shared" si="394"/>
        <v>26651604.109422497</v>
      </c>
      <c r="DR283" s="396">
        <f t="shared" si="395"/>
        <v>14227540.670628183</v>
      </c>
      <c r="DS283" s="395">
        <f t="shared" si="396"/>
        <v>12983050.432584271</v>
      </c>
      <c r="DT283" s="396">
        <f t="shared" si="397"/>
        <v>0</v>
      </c>
      <c r="DU283" s="395">
        <f t="shared" si="398"/>
        <v>0</v>
      </c>
      <c r="DV283" s="396">
        <f t="shared" si="399"/>
        <v>14372265.041208792</v>
      </c>
      <c r="DW283" s="395">
        <f t="shared" si="400"/>
        <v>15231356.450960565</v>
      </c>
      <c r="DX283" s="396">
        <f t="shared" si="401"/>
        <v>0</v>
      </c>
      <c r="DY283" s="395">
        <f t="shared" si="402"/>
        <v>0</v>
      </c>
      <c r="DZ283" s="396">
        <f t="shared" si="403"/>
        <v>76755196.309633404</v>
      </c>
      <c r="EA283" s="395">
        <f t="shared" si="404"/>
        <v>78526524.463833466</v>
      </c>
    </row>
    <row r="284" spans="1:131">
      <c r="A284" s="435" t="s">
        <v>37</v>
      </c>
      <c r="B284" s="428" t="s">
        <v>541</v>
      </c>
      <c r="C284" s="429"/>
      <c r="D284" s="430">
        <v>197869</v>
      </c>
      <c r="E284" s="431">
        <v>3</v>
      </c>
      <c r="F284" s="393">
        <v>273</v>
      </c>
      <c r="G284" s="402">
        <v>279</v>
      </c>
      <c r="H284" s="393">
        <v>0</v>
      </c>
      <c r="I284" s="402">
        <v>0</v>
      </c>
      <c r="J284" s="393">
        <v>0</v>
      </c>
      <c r="K284" s="402">
        <v>0</v>
      </c>
      <c r="L284" s="393">
        <v>3</v>
      </c>
      <c r="M284" s="402">
        <v>3</v>
      </c>
      <c r="N284" s="393">
        <v>220</v>
      </c>
      <c r="O284" s="402">
        <v>216</v>
      </c>
      <c r="P284" s="393">
        <v>0</v>
      </c>
      <c r="Q284" s="402">
        <v>0</v>
      </c>
      <c r="R284" s="393">
        <v>0</v>
      </c>
      <c r="S284" s="402">
        <v>0</v>
      </c>
      <c r="T284" s="393">
        <v>2</v>
      </c>
      <c r="U284" s="402">
        <v>4</v>
      </c>
      <c r="V284" s="393">
        <v>196</v>
      </c>
      <c r="W284" s="402">
        <v>196</v>
      </c>
      <c r="X284" s="393">
        <v>0</v>
      </c>
      <c r="Y284" s="402">
        <v>0</v>
      </c>
      <c r="Z284" s="393">
        <v>0</v>
      </c>
      <c r="AA284" s="402">
        <v>0</v>
      </c>
      <c r="AB284" s="393">
        <v>2</v>
      </c>
      <c r="AC284" s="402">
        <v>0</v>
      </c>
      <c r="AD284" s="393">
        <v>25</v>
      </c>
      <c r="AE284" s="402">
        <v>3</v>
      </c>
      <c r="AF284" s="393">
        <v>0</v>
      </c>
      <c r="AG284" s="402">
        <v>0</v>
      </c>
      <c r="AH284" s="393">
        <v>1</v>
      </c>
      <c r="AI284" s="402">
        <v>0</v>
      </c>
      <c r="AJ284" s="393">
        <v>2</v>
      </c>
      <c r="AK284" s="402">
        <v>1</v>
      </c>
      <c r="AL284" s="393">
        <v>168</v>
      </c>
      <c r="AM284" s="402">
        <v>208</v>
      </c>
      <c r="AN284" s="393">
        <v>1</v>
      </c>
      <c r="AO284" s="402">
        <v>2</v>
      </c>
      <c r="AP284" s="393">
        <v>2</v>
      </c>
      <c r="AQ284" s="402">
        <v>2</v>
      </c>
      <c r="AR284" s="393">
        <v>6</v>
      </c>
      <c r="AS284" s="402">
        <v>6</v>
      </c>
      <c r="AT284" s="393"/>
      <c r="AU284" s="402"/>
      <c r="AV284" s="393"/>
      <c r="AW284" s="402"/>
      <c r="AX284" s="393"/>
      <c r="AY284" s="402"/>
      <c r="AZ284" s="393"/>
      <c r="BA284" s="403"/>
      <c r="BB284" s="404">
        <v>25111832</v>
      </c>
      <c r="BC284" s="402">
        <v>25721013</v>
      </c>
      <c r="BD284" s="393">
        <v>15939788</v>
      </c>
      <c r="BE284" s="402">
        <v>15748100</v>
      </c>
      <c r="BF284" s="393">
        <v>12486108</v>
      </c>
      <c r="BG284" s="402">
        <v>12573620</v>
      </c>
      <c r="BH284" s="393">
        <v>1249000</v>
      </c>
      <c r="BI284" s="402">
        <v>216520</v>
      </c>
      <c r="BJ284" s="393">
        <v>7698094</v>
      </c>
      <c r="BK284" s="402">
        <v>9612812</v>
      </c>
      <c r="BL284" s="393"/>
      <c r="BM284" s="403"/>
      <c r="BN284" s="394">
        <f t="shared" si="339"/>
        <v>2493</v>
      </c>
      <c r="BO284" s="395">
        <f t="shared" si="340"/>
        <v>2547</v>
      </c>
      <c r="BP284" s="396">
        <f t="shared" si="341"/>
        <v>2004</v>
      </c>
      <c r="BQ284" s="395">
        <f t="shared" si="342"/>
        <v>1992</v>
      </c>
      <c r="BR284" s="396">
        <f t="shared" si="343"/>
        <v>1788</v>
      </c>
      <c r="BS284" s="395">
        <f t="shared" si="344"/>
        <v>1764</v>
      </c>
      <c r="BT284" s="396">
        <f t="shared" si="345"/>
        <v>260</v>
      </c>
      <c r="BU284" s="395">
        <f t="shared" si="346"/>
        <v>39</v>
      </c>
      <c r="BV284" s="396">
        <f t="shared" si="347"/>
        <v>1616</v>
      </c>
      <c r="BW284" s="395">
        <f t="shared" si="348"/>
        <v>1986</v>
      </c>
      <c r="BX284" s="396">
        <f t="shared" si="349"/>
        <v>0</v>
      </c>
      <c r="BY284" s="395">
        <f t="shared" si="350"/>
        <v>0</v>
      </c>
      <c r="BZ284" s="394">
        <f t="shared" si="351"/>
        <v>10072.937023666265</v>
      </c>
      <c r="CA284" s="395">
        <f t="shared" si="352"/>
        <v>10098.552414605418</v>
      </c>
      <c r="CB284" s="396">
        <f t="shared" si="353"/>
        <v>7953.9860279441118</v>
      </c>
      <c r="CC284" s="395">
        <f t="shared" si="354"/>
        <v>7905.6726907630518</v>
      </c>
      <c r="CD284" s="396">
        <f t="shared" si="355"/>
        <v>6983.2818791946311</v>
      </c>
      <c r="CE284" s="395">
        <f t="shared" si="356"/>
        <v>7127.902494331066</v>
      </c>
      <c r="CF284" s="396">
        <f t="shared" si="357"/>
        <v>4803.8461538461543</v>
      </c>
      <c r="CG284" s="395">
        <f t="shared" si="358"/>
        <v>5551.7948717948721</v>
      </c>
      <c r="CH284" s="396">
        <f t="shared" si="359"/>
        <v>4763.6720297029706</v>
      </c>
      <c r="CI284" s="395">
        <f t="shared" si="360"/>
        <v>4840.2880161127896</v>
      </c>
      <c r="CJ284" s="396">
        <f t="shared" si="361"/>
        <v>0</v>
      </c>
      <c r="CK284" s="395">
        <f t="shared" si="362"/>
        <v>0</v>
      </c>
      <c r="CL284" s="394">
        <f t="shared" si="363"/>
        <v>90656.433212996388</v>
      </c>
      <c r="CM284" s="395">
        <f t="shared" si="364"/>
        <v>90886.971731448764</v>
      </c>
      <c r="CN284" s="396">
        <f t="shared" si="365"/>
        <v>71585.874251497007</v>
      </c>
      <c r="CO284" s="395">
        <f t="shared" si="366"/>
        <v>71151.054216867473</v>
      </c>
      <c r="CP284" s="396">
        <f t="shared" si="367"/>
        <v>62849.536912751682</v>
      </c>
      <c r="CQ284" s="395">
        <f t="shared" si="368"/>
        <v>64151.122448979593</v>
      </c>
      <c r="CR284" s="396">
        <f t="shared" si="369"/>
        <v>43234.61538461539</v>
      </c>
      <c r="CS284" s="395">
        <f t="shared" si="370"/>
        <v>49966.153846153851</v>
      </c>
      <c r="CT284" s="396">
        <f t="shared" si="371"/>
        <v>42873.048267326732</v>
      </c>
      <c r="CU284" s="395">
        <f t="shared" si="372"/>
        <v>43562.592145015107</v>
      </c>
      <c r="CV284" s="396">
        <f t="shared" si="373"/>
        <v>0</v>
      </c>
      <c r="CW284" s="395">
        <f t="shared" si="374"/>
        <v>0</v>
      </c>
      <c r="CX284" s="396">
        <f t="shared" si="375"/>
        <v>68986.178394484174</v>
      </c>
      <c r="CY284" s="395">
        <f t="shared" si="376"/>
        <v>69079.877890192729</v>
      </c>
      <c r="CZ284" s="394">
        <f t="shared" si="377"/>
        <v>276</v>
      </c>
      <c r="DA284" s="395">
        <f t="shared" si="378"/>
        <v>282</v>
      </c>
      <c r="DB284" s="396">
        <f t="shared" si="379"/>
        <v>222</v>
      </c>
      <c r="DC284" s="395">
        <f t="shared" si="380"/>
        <v>220</v>
      </c>
      <c r="DD284" s="396">
        <f t="shared" si="381"/>
        <v>198</v>
      </c>
      <c r="DE284" s="395">
        <f t="shared" si="382"/>
        <v>196</v>
      </c>
      <c r="DF284" s="396">
        <f t="shared" si="383"/>
        <v>28</v>
      </c>
      <c r="DG284" s="395">
        <f t="shared" si="384"/>
        <v>4</v>
      </c>
      <c r="DH284" s="396">
        <f t="shared" si="385"/>
        <v>177</v>
      </c>
      <c r="DI284" s="395">
        <f t="shared" si="386"/>
        <v>218</v>
      </c>
      <c r="DJ284" s="396">
        <f t="shared" si="387"/>
        <v>0</v>
      </c>
      <c r="DK284" s="395">
        <f t="shared" si="388"/>
        <v>0</v>
      </c>
      <c r="DL284" s="396">
        <f t="shared" si="389"/>
        <v>901</v>
      </c>
      <c r="DM284" s="395">
        <f t="shared" si="390"/>
        <v>920</v>
      </c>
      <c r="DN284" s="394">
        <f t="shared" si="391"/>
        <v>25021175.566787004</v>
      </c>
      <c r="DO284" s="395">
        <f t="shared" si="392"/>
        <v>25630126.028268553</v>
      </c>
      <c r="DP284" s="396">
        <f t="shared" si="393"/>
        <v>15892064.083832335</v>
      </c>
      <c r="DQ284" s="395">
        <f t="shared" si="394"/>
        <v>15653231.927710844</v>
      </c>
      <c r="DR284" s="396">
        <f t="shared" si="395"/>
        <v>12444208.308724834</v>
      </c>
      <c r="DS284" s="395">
        <f t="shared" si="396"/>
        <v>12573620</v>
      </c>
      <c r="DT284" s="396">
        <f t="shared" si="397"/>
        <v>1210569.230769231</v>
      </c>
      <c r="DU284" s="395">
        <f t="shared" si="398"/>
        <v>199864.6153846154</v>
      </c>
      <c r="DV284" s="396">
        <f t="shared" si="399"/>
        <v>7588529.5433168318</v>
      </c>
      <c r="DW284" s="395">
        <f t="shared" si="400"/>
        <v>9496645.0876132939</v>
      </c>
      <c r="DX284" s="396">
        <f t="shared" si="401"/>
        <v>0</v>
      </c>
      <c r="DY284" s="395">
        <f t="shared" si="402"/>
        <v>0</v>
      </c>
      <c r="DZ284" s="396">
        <f t="shared" si="403"/>
        <v>62156546.733430244</v>
      </c>
      <c r="EA284" s="395">
        <f t="shared" si="404"/>
        <v>63553487.658977307</v>
      </c>
    </row>
    <row r="285" spans="1:131">
      <c r="A285" s="435" t="s">
        <v>37</v>
      </c>
      <c r="B285" s="428" t="s">
        <v>542</v>
      </c>
      <c r="C285" s="429"/>
      <c r="D285" s="430">
        <v>199102</v>
      </c>
      <c r="E285" s="431">
        <v>3</v>
      </c>
      <c r="F285" s="393">
        <v>82</v>
      </c>
      <c r="G285" s="402">
        <v>81</v>
      </c>
      <c r="H285" s="393">
        <v>0</v>
      </c>
      <c r="I285" s="402">
        <v>0</v>
      </c>
      <c r="J285" s="393">
        <v>0</v>
      </c>
      <c r="K285" s="402">
        <v>0</v>
      </c>
      <c r="L285" s="393">
        <v>13</v>
      </c>
      <c r="M285" s="402">
        <v>22</v>
      </c>
      <c r="N285" s="393">
        <v>178</v>
      </c>
      <c r="O285" s="402">
        <v>157</v>
      </c>
      <c r="P285" s="393">
        <v>0</v>
      </c>
      <c r="Q285" s="402">
        <v>0</v>
      </c>
      <c r="R285" s="393">
        <v>0</v>
      </c>
      <c r="S285" s="402">
        <v>0</v>
      </c>
      <c r="T285" s="393">
        <v>7</v>
      </c>
      <c r="U285" s="402">
        <v>17</v>
      </c>
      <c r="V285" s="393">
        <v>98</v>
      </c>
      <c r="W285" s="402">
        <v>83</v>
      </c>
      <c r="X285" s="393">
        <v>0</v>
      </c>
      <c r="Y285" s="402">
        <v>0</v>
      </c>
      <c r="Z285" s="393">
        <v>0</v>
      </c>
      <c r="AA285" s="402">
        <v>0</v>
      </c>
      <c r="AB285" s="393">
        <v>10</v>
      </c>
      <c r="AC285" s="402">
        <v>2</v>
      </c>
      <c r="AD285" s="393">
        <v>9</v>
      </c>
      <c r="AE285" s="402">
        <v>1</v>
      </c>
      <c r="AF285" s="393">
        <v>0</v>
      </c>
      <c r="AG285" s="402">
        <v>0</v>
      </c>
      <c r="AH285" s="393">
        <v>0</v>
      </c>
      <c r="AI285" s="402">
        <v>0</v>
      </c>
      <c r="AJ285" s="393">
        <v>5</v>
      </c>
      <c r="AK285" s="402">
        <v>1</v>
      </c>
      <c r="AL285" s="393">
        <v>52</v>
      </c>
      <c r="AM285" s="402">
        <v>61</v>
      </c>
      <c r="AN285" s="393">
        <v>0</v>
      </c>
      <c r="AO285" s="402">
        <v>0</v>
      </c>
      <c r="AP285" s="393">
        <v>0</v>
      </c>
      <c r="AQ285" s="402">
        <v>0</v>
      </c>
      <c r="AR285" s="393">
        <v>8</v>
      </c>
      <c r="AS285" s="402">
        <v>14</v>
      </c>
      <c r="AT285" s="393"/>
      <c r="AU285" s="402"/>
      <c r="AV285" s="393"/>
      <c r="AW285" s="402"/>
      <c r="AX285" s="393"/>
      <c r="AY285" s="402"/>
      <c r="AZ285" s="393"/>
      <c r="BA285" s="403"/>
      <c r="BB285" s="404">
        <v>9079453</v>
      </c>
      <c r="BC285" s="402">
        <v>10550189</v>
      </c>
      <c r="BD285" s="393">
        <v>14094274</v>
      </c>
      <c r="BE285" s="402">
        <v>14475377</v>
      </c>
      <c r="BF285" s="393">
        <v>7733359</v>
      </c>
      <c r="BG285" s="402">
        <v>6247036</v>
      </c>
      <c r="BH285" s="393">
        <v>764958</v>
      </c>
      <c r="BI285" s="402">
        <v>126234</v>
      </c>
      <c r="BJ285" s="393">
        <v>3595951</v>
      </c>
      <c r="BK285" s="402">
        <v>4566449</v>
      </c>
      <c r="BL285" s="393"/>
      <c r="BM285" s="403"/>
      <c r="BN285" s="394">
        <f t="shared" si="339"/>
        <v>894</v>
      </c>
      <c r="BO285" s="395">
        <f t="shared" si="340"/>
        <v>993</v>
      </c>
      <c r="BP285" s="396">
        <f t="shared" si="341"/>
        <v>1686</v>
      </c>
      <c r="BQ285" s="395">
        <f t="shared" si="342"/>
        <v>1617</v>
      </c>
      <c r="BR285" s="396">
        <f t="shared" si="343"/>
        <v>1002</v>
      </c>
      <c r="BS285" s="395">
        <f t="shared" si="344"/>
        <v>771</v>
      </c>
      <c r="BT285" s="396">
        <f t="shared" si="345"/>
        <v>141</v>
      </c>
      <c r="BU285" s="395">
        <f t="shared" si="346"/>
        <v>21</v>
      </c>
      <c r="BV285" s="396">
        <f t="shared" si="347"/>
        <v>564</v>
      </c>
      <c r="BW285" s="395">
        <f t="shared" si="348"/>
        <v>717</v>
      </c>
      <c r="BX285" s="396">
        <f t="shared" si="349"/>
        <v>0</v>
      </c>
      <c r="BY285" s="395">
        <f t="shared" si="350"/>
        <v>0</v>
      </c>
      <c r="BZ285" s="394">
        <f t="shared" si="351"/>
        <v>10155.98769574944</v>
      </c>
      <c r="CA285" s="395">
        <f t="shared" si="352"/>
        <v>10624.560926485397</v>
      </c>
      <c r="CB285" s="396">
        <f t="shared" si="353"/>
        <v>8359.5931198102026</v>
      </c>
      <c r="CC285" s="395">
        <f t="shared" si="354"/>
        <v>8951.9956709956714</v>
      </c>
      <c r="CD285" s="396">
        <f t="shared" si="355"/>
        <v>7717.9231536926145</v>
      </c>
      <c r="CE285" s="395">
        <f t="shared" si="356"/>
        <v>8102.5110246433205</v>
      </c>
      <c r="CF285" s="396">
        <f t="shared" si="357"/>
        <v>5425.2340425531911</v>
      </c>
      <c r="CG285" s="395">
        <f t="shared" si="358"/>
        <v>6011.1428571428569</v>
      </c>
      <c r="CH285" s="396">
        <f t="shared" si="359"/>
        <v>6375.7996453900705</v>
      </c>
      <c r="CI285" s="395">
        <f t="shared" si="360"/>
        <v>6368.8270571827061</v>
      </c>
      <c r="CJ285" s="396">
        <f t="shared" si="361"/>
        <v>0</v>
      </c>
      <c r="CK285" s="395">
        <f t="shared" si="362"/>
        <v>0</v>
      </c>
      <c r="CL285" s="394">
        <f t="shared" si="363"/>
        <v>91403.88926174496</v>
      </c>
      <c r="CM285" s="395">
        <f t="shared" si="364"/>
        <v>95621.048338368579</v>
      </c>
      <c r="CN285" s="396">
        <f t="shared" si="365"/>
        <v>75236.338078291825</v>
      </c>
      <c r="CO285" s="395">
        <f t="shared" si="366"/>
        <v>80567.961038961046</v>
      </c>
      <c r="CP285" s="396">
        <f t="shared" si="367"/>
        <v>69461.308383233525</v>
      </c>
      <c r="CQ285" s="395">
        <f t="shared" si="368"/>
        <v>72922.599221789889</v>
      </c>
      <c r="CR285" s="396">
        <f t="shared" si="369"/>
        <v>48827.106382978716</v>
      </c>
      <c r="CS285" s="395">
        <f t="shared" si="370"/>
        <v>54100.28571428571</v>
      </c>
      <c r="CT285" s="396">
        <f t="shared" si="371"/>
        <v>57382.196808510635</v>
      </c>
      <c r="CU285" s="395">
        <f t="shared" si="372"/>
        <v>57319.443514644357</v>
      </c>
      <c r="CV285" s="396">
        <f t="shared" si="373"/>
        <v>0</v>
      </c>
      <c r="CW285" s="395">
        <f t="shared" si="374"/>
        <v>0</v>
      </c>
      <c r="CX285" s="396">
        <f t="shared" si="375"/>
        <v>74091.828198292889</v>
      </c>
      <c r="CY285" s="395">
        <f t="shared" si="376"/>
        <v>78527.04548635587</v>
      </c>
      <c r="CZ285" s="394">
        <f t="shared" si="377"/>
        <v>95</v>
      </c>
      <c r="DA285" s="395">
        <f t="shared" si="378"/>
        <v>103</v>
      </c>
      <c r="DB285" s="396">
        <f t="shared" si="379"/>
        <v>185</v>
      </c>
      <c r="DC285" s="395">
        <f t="shared" si="380"/>
        <v>174</v>
      </c>
      <c r="DD285" s="396">
        <f t="shared" si="381"/>
        <v>108</v>
      </c>
      <c r="DE285" s="395">
        <f t="shared" si="382"/>
        <v>85</v>
      </c>
      <c r="DF285" s="396">
        <f t="shared" si="383"/>
        <v>14</v>
      </c>
      <c r="DG285" s="395">
        <f t="shared" si="384"/>
        <v>2</v>
      </c>
      <c r="DH285" s="396">
        <f t="shared" si="385"/>
        <v>60</v>
      </c>
      <c r="DI285" s="395">
        <f t="shared" si="386"/>
        <v>75</v>
      </c>
      <c r="DJ285" s="396">
        <f t="shared" si="387"/>
        <v>0</v>
      </c>
      <c r="DK285" s="395">
        <f t="shared" si="388"/>
        <v>0</v>
      </c>
      <c r="DL285" s="396">
        <f t="shared" si="389"/>
        <v>462</v>
      </c>
      <c r="DM285" s="395">
        <f t="shared" si="390"/>
        <v>439</v>
      </c>
      <c r="DN285" s="394">
        <f t="shared" si="391"/>
        <v>8683369.4798657708</v>
      </c>
      <c r="DO285" s="395">
        <f t="shared" si="392"/>
        <v>9848967.9788519628</v>
      </c>
      <c r="DP285" s="396">
        <f t="shared" si="393"/>
        <v>13918722.544483988</v>
      </c>
      <c r="DQ285" s="395">
        <f t="shared" si="394"/>
        <v>14018825.220779222</v>
      </c>
      <c r="DR285" s="396">
        <f t="shared" si="395"/>
        <v>7501821.3053892208</v>
      </c>
      <c r="DS285" s="395">
        <f t="shared" si="396"/>
        <v>6198420.9338521408</v>
      </c>
      <c r="DT285" s="396">
        <f t="shared" si="397"/>
        <v>683579.489361702</v>
      </c>
      <c r="DU285" s="395">
        <f t="shared" si="398"/>
        <v>108200.57142857142</v>
      </c>
      <c r="DV285" s="396">
        <f t="shared" si="399"/>
        <v>3442931.8085106378</v>
      </c>
      <c r="DW285" s="395">
        <f t="shared" si="400"/>
        <v>4298958.2635983266</v>
      </c>
      <c r="DX285" s="396">
        <f t="shared" si="401"/>
        <v>0</v>
      </c>
      <c r="DY285" s="395">
        <f t="shared" si="402"/>
        <v>0</v>
      </c>
      <c r="DZ285" s="396">
        <f t="shared" si="403"/>
        <v>34230424.627611317</v>
      </c>
      <c r="EA285" s="395">
        <f t="shared" si="404"/>
        <v>34473372.968510225</v>
      </c>
    </row>
    <row r="286" spans="1:131">
      <c r="A286" s="435" t="s">
        <v>37</v>
      </c>
      <c r="B286" s="428" t="s">
        <v>543</v>
      </c>
      <c r="C286" s="429"/>
      <c r="D286" s="430">
        <v>199157</v>
      </c>
      <c r="E286" s="431">
        <v>3</v>
      </c>
      <c r="F286" s="393">
        <v>37</v>
      </c>
      <c r="G286" s="402">
        <v>34</v>
      </c>
      <c r="H286" s="393">
        <v>0</v>
      </c>
      <c r="I286" s="402">
        <v>0</v>
      </c>
      <c r="J286" s="393">
        <v>6</v>
      </c>
      <c r="K286" s="402">
        <v>4</v>
      </c>
      <c r="L286" s="393">
        <v>23</v>
      </c>
      <c r="M286" s="402">
        <v>15</v>
      </c>
      <c r="N286" s="393">
        <v>82</v>
      </c>
      <c r="O286" s="402">
        <v>84</v>
      </c>
      <c r="P286" s="393">
        <v>0</v>
      </c>
      <c r="Q286" s="402">
        <v>0</v>
      </c>
      <c r="R286" s="393">
        <v>6</v>
      </c>
      <c r="S286" s="402">
        <v>5</v>
      </c>
      <c r="T286" s="393">
        <v>27</v>
      </c>
      <c r="U286" s="402">
        <v>23</v>
      </c>
      <c r="V286" s="393">
        <v>94</v>
      </c>
      <c r="W286" s="402">
        <v>95</v>
      </c>
      <c r="X286" s="393">
        <v>0</v>
      </c>
      <c r="Y286" s="402">
        <v>0</v>
      </c>
      <c r="Z286" s="393">
        <v>3</v>
      </c>
      <c r="AA286" s="402">
        <v>3</v>
      </c>
      <c r="AB286" s="393">
        <v>14</v>
      </c>
      <c r="AC286" s="402">
        <v>9</v>
      </c>
      <c r="AD286" s="393">
        <v>4</v>
      </c>
      <c r="AE286" s="402">
        <v>4</v>
      </c>
      <c r="AF286" s="393">
        <v>0</v>
      </c>
      <c r="AG286" s="402">
        <v>0</v>
      </c>
      <c r="AH286" s="393">
        <v>0</v>
      </c>
      <c r="AI286" s="402">
        <v>0</v>
      </c>
      <c r="AJ286" s="393">
        <v>4</v>
      </c>
      <c r="AK286" s="402">
        <v>3</v>
      </c>
      <c r="AL286" s="393">
        <v>88</v>
      </c>
      <c r="AM286" s="402">
        <v>88</v>
      </c>
      <c r="AN286" s="393">
        <v>1</v>
      </c>
      <c r="AO286" s="402">
        <v>1</v>
      </c>
      <c r="AP286" s="393">
        <v>2</v>
      </c>
      <c r="AQ286" s="402">
        <v>2</v>
      </c>
      <c r="AR286" s="393">
        <v>22</v>
      </c>
      <c r="AS286" s="402">
        <v>11</v>
      </c>
      <c r="AT286" s="393"/>
      <c r="AU286" s="402"/>
      <c r="AV286" s="393"/>
      <c r="AW286" s="402"/>
      <c r="AX286" s="393"/>
      <c r="AY286" s="402"/>
      <c r="AZ286" s="393"/>
      <c r="BA286" s="403"/>
      <c r="BB286" s="404">
        <v>6922336</v>
      </c>
      <c r="BC286" s="402">
        <v>5540956</v>
      </c>
      <c r="BD286" s="393">
        <v>9478041</v>
      </c>
      <c r="BE286" s="402">
        <v>9184202</v>
      </c>
      <c r="BF286" s="393">
        <v>7808223</v>
      </c>
      <c r="BG286" s="402">
        <v>7385890</v>
      </c>
      <c r="BH286" s="393">
        <v>442225</v>
      </c>
      <c r="BI286" s="402">
        <v>426083</v>
      </c>
      <c r="BJ286" s="393">
        <v>6130244</v>
      </c>
      <c r="BK286" s="402">
        <v>5552485</v>
      </c>
      <c r="BL286" s="393"/>
      <c r="BM286" s="403"/>
      <c r="BN286" s="394">
        <f t="shared" si="339"/>
        <v>675</v>
      </c>
      <c r="BO286" s="395">
        <f t="shared" si="340"/>
        <v>530</v>
      </c>
      <c r="BP286" s="396">
        <f t="shared" si="341"/>
        <v>1128</v>
      </c>
      <c r="BQ286" s="395">
        <f t="shared" si="342"/>
        <v>1087</v>
      </c>
      <c r="BR286" s="396">
        <f t="shared" si="343"/>
        <v>1047</v>
      </c>
      <c r="BS286" s="395">
        <f t="shared" si="344"/>
        <v>996</v>
      </c>
      <c r="BT286" s="396">
        <f t="shared" si="345"/>
        <v>84</v>
      </c>
      <c r="BU286" s="395">
        <f t="shared" si="346"/>
        <v>72</v>
      </c>
      <c r="BV286" s="396">
        <f t="shared" si="347"/>
        <v>1088</v>
      </c>
      <c r="BW286" s="395">
        <f t="shared" si="348"/>
        <v>956</v>
      </c>
      <c r="BX286" s="396">
        <f t="shared" si="349"/>
        <v>0</v>
      </c>
      <c r="BY286" s="395">
        <f t="shared" si="350"/>
        <v>0</v>
      </c>
      <c r="BZ286" s="394">
        <f t="shared" si="351"/>
        <v>10255.312592592592</v>
      </c>
      <c r="CA286" s="395">
        <f t="shared" si="352"/>
        <v>10454.633962264152</v>
      </c>
      <c r="CB286" s="396">
        <f t="shared" si="353"/>
        <v>8402.5186170212764</v>
      </c>
      <c r="CC286" s="395">
        <f t="shared" si="354"/>
        <v>8449.1278748850054</v>
      </c>
      <c r="CD286" s="396">
        <f t="shared" si="355"/>
        <v>7457.7106017191973</v>
      </c>
      <c r="CE286" s="395">
        <f t="shared" si="356"/>
        <v>7415.5522088353409</v>
      </c>
      <c r="CF286" s="396">
        <f t="shared" si="357"/>
        <v>5264.583333333333</v>
      </c>
      <c r="CG286" s="395">
        <f t="shared" si="358"/>
        <v>5917.8194444444443</v>
      </c>
      <c r="CH286" s="396">
        <f t="shared" si="359"/>
        <v>5634.4154411764703</v>
      </c>
      <c r="CI286" s="395">
        <f t="shared" si="360"/>
        <v>5808.0387029288704</v>
      </c>
      <c r="CJ286" s="396">
        <f t="shared" si="361"/>
        <v>0</v>
      </c>
      <c r="CK286" s="395">
        <f t="shared" si="362"/>
        <v>0</v>
      </c>
      <c r="CL286" s="394">
        <f t="shared" si="363"/>
        <v>92297.813333333324</v>
      </c>
      <c r="CM286" s="395">
        <f t="shared" si="364"/>
        <v>94091.705660377367</v>
      </c>
      <c r="CN286" s="396">
        <f t="shared" si="365"/>
        <v>75622.667553191481</v>
      </c>
      <c r="CO286" s="395">
        <f t="shared" si="366"/>
        <v>76042.150873965045</v>
      </c>
      <c r="CP286" s="396">
        <f t="shared" si="367"/>
        <v>67119.395415472769</v>
      </c>
      <c r="CQ286" s="395">
        <f t="shared" si="368"/>
        <v>66739.969879518074</v>
      </c>
      <c r="CR286" s="396">
        <f t="shared" si="369"/>
        <v>47381.25</v>
      </c>
      <c r="CS286" s="395">
        <f t="shared" si="370"/>
        <v>53260.375</v>
      </c>
      <c r="CT286" s="396">
        <f t="shared" si="371"/>
        <v>50709.738970588231</v>
      </c>
      <c r="CU286" s="395">
        <f t="shared" si="372"/>
        <v>52272.348326359832</v>
      </c>
      <c r="CV286" s="396">
        <f t="shared" si="373"/>
        <v>0</v>
      </c>
      <c r="CW286" s="395">
        <f t="shared" si="374"/>
        <v>0</v>
      </c>
      <c r="CX286" s="396">
        <f t="shared" si="375"/>
        <v>68638.658216491443</v>
      </c>
      <c r="CY286" s="395">
        <f t="shared" si="376"/>
        <v>69158.425798638375</v>
      </c>
      <c r="CZ286" s="394">
        <f t="shared" si="377"/>
        <v>66</v>
      </c>
      <c r="DA286" s="395">
        <f t="shared" si="378"/>
        <v>53</v>
      </c>
      <c r="DB286" s="396">
        <f t="shared" si="379"/>
        <v>115</v>
      </c>
      <c r="DC286" s="395">
        <f t="shared" si="380"/>
        <v>112</v>
      </c>
      <c r="DD286" s="396">
        <f t="shared" si="381"/>
        <v>111</v>
      </c>
      <c r="DE286" s="395">
        <f t="shared" si="382"/>
        <v>107</v>
      </c>
      <c r="DF286" s="396">
        <f t="shared" si="383"/>
        <v>8</v>
      </c>
      <c r="DG286" s="395">
        <f t="shared" si="384"/>
        <v>7</v>
      </c>
      <c r="DH286" s="396">
        <f t="shared" si="385"/>
        <v>113</v>
      </c>
      <c r="DI286" s="395">
        <f t="shared" si="386"/>
        <v>102</v>
      </c>
      <c r="DJ286" s="396">
        <f t="shared" si="387"/>
        <v>0</v>
      </c>
      <c r="DK286" s="395">
        <f t="shared" si="388"/>
        <v>0</v>
      </c>
      <c r="DL286" s="396">
        <f t="shared" si="389"/>
        <v>413</v>
      </c>
      <c r="DM286" s="395">
        <f t="shared" si="390"/>
        <v>381</v>
      </c>
      <c r="DN286" s="394">
        <f t="shared" si="391"/>
        <v>6091655.6799999997</v>
      </c>
      <c r="DO286" s="395">
        <f t="shared" si="392"/>
        <v>4986860.4000000004</v>
      </c>
      <c r="DP286" s="396">
        <f t="shared" si="393"/>
        <v>8696606.7686170209</v>
      </c>
      <c r="DQ286" s="395">
        <f t="shared" si="394"/>
        <v>8516720.8978840858</v>
      </c>
      <c r="DR286" s="396">
        <f t="shared" si="395"/>
        <v>7450252.8911174778</v>
      </c>
      <c r="DS286" s="395">
        <f t="shared" si="396"/>
        <v>7141176.7771084337</v>
      </c>
      <c r="DT286" s="396">
        <f t="shared" si="397"/>
        <v>379050</v>
      </c>
      <c r="DU286" s="395">
        <f t="shared" si="398"/>
        <v>372822.625</v>
      </c>
      <c r="DV286" s="396">
        <f t="shared" si="399"/>
        <v>5730200.5036764704</v>
      </c>
      <c r="DW286" s="395">
        <f t="shared" si="400"/>
        <v>5331779.5292887026</v>
      </c>
      <c r="DX286" s="396">
        <f t="shared" si="401"/>
        <v>0</v>
      </c>
      <c r="DY286" s="395">
        <f t="shared" si="402"/>
        <v>0</v>
      </c>
      <c r="DZ286" s="396">
        <f t="shared" si="403"/>
        <v>28347765.843410965</v>
      </c>
      <c r="EA286" s="395">
        <f t="shared" si="404"/>
        <v>26349360.229281221</v>
      </c>
    </row>
    <row r="287" spans="1:131">
      <c r="A287" s="435" t="s">
        <v>37</v>
      </c>
      <c r="B287" s="428" t="s">
        <v>544</v>
      </c>
      <c r="C287" s="429"/>
      <c r="D287" s="430">
        <v>199218</v>
      </c>
      <c r="E287" s="431">
        <v>3</v>
      </c>
      <c r="F287" s="393">
        <v>144</v>
      </c>
      <c r="G287" s="402">
        <v>153</v>
      </c>
      <c r="H287" s="393">
        <v>0</v>
      </c>
      <c r="I287" s="402">
        <v>0</v>
      </c>
      <c r="J287" s="393">
        <v>1</v>
      </c>
      <c r="K287" s="402">
        <v>1</v>
      </c>
      <c r="L287" s="393">
        <v>19</v>
      </c>
      <c r="M287" s="402">
        <v>18</v>
      </c>
      <c r="N287" s="393">
        <v>196</v>
      </c>
      <c r="O287" s="402">
        <v>183</v>
      </c>
      <c r="P287" s="393">
        <v>0</v>
      </c>
      <c r="Q287" s="402">
        <v>0</v>
      </c>
      <c r="R287" s="393">
        <v>0</v>
      </c>
      <c r="S287" s="402">
        <v>0</v>
      </c>
      <c r="T287" s="393">
        <v>13</v>
      </c>
      <c r="U287" s="402">
        <v>14</v>
      </c>
      <c r="V287" s="393">
        <v>132</v>
      </c>
      <c r="W287" s="402">
        <v>139</v>
      </c>
      <c r="X287" s="393">
        <v>0</v>
      </c>
      <c r="Y287" s="402">
        <v>0</v>
      </c>
      <c r="Z287" s="393">
        <v>0</v>
      </c>
      <c r="AA287" s="402">
        <v>0</v>
      </c>
      <c r="AB287" s="393">
        <v>0</v>
      </c>
      <c r="AC287" s="402">
        <v>1</v>
      </c>
      <c r="AD287" s="393">
        <v>0</v>
      </c>
      <c r="AE287" s="402">
        <v>0</v>
      </c>
      <c r="AF287" s="393">
        <v>0</v>
      </c>
      <c r="AG287" s="402">
        <v>0</v>
      </c>
      <c r="AH287" s="393">
        <v>0</v>
      </c>
      <c r="AI287" s="402">
        <v>0</v>
      </c>
      <c r="AJ287" s="393">
        <v>0</v>
      </c>
      <c r="AK287" s="402">
        <v>0</v>
      </c>
      <c r="AL287" s="393">
        <v>108</v>
      </c>
      <c r="AM287" s="402">
        <v>116</v>
      </c>
      <c r="AN287" s="393">
        <v>0</v>
      </c>
      <c r="AO287" s="402">
        <v>0</v>
      </c>
      <c r="AP287" s="393">
        <v>2</v>
      </c>
      <c r="AQ287" s="402">
        <v>0</v>
      </c>
      <c r="AR287" s="393">
        <v>10</v>
      </c>
      <c r="AS287" s="402">
        <v>3</v>
      </c>
      <c r="AT287" s="393"/>
      <c r="AU287" s="402"/>
      <c r="AV287" s="393"/>
      <c r="AW287" s="402"/>
      <c r="AX287" s="393"/>
      <c r="AY287" s="402"/>
      <c r="AZ287" s="393"/>
      <c r="BA287" s="403"/>
      <c r="BB287" s="404">
        <v>16150020</v>
      </c>
      <c r="BC287" s="402">
        <v>16429674</v>
      </c>
      <c r="BD287" s="393">
        <v>15232002</v>
      </c>
      <c r="BE287" s="402">
        <v>14552467</v>
      </c>
      <c r="BF287" s="393">
        <v>8413429</v>
      </c>
      <c r="BG287" s="402">
        <v>8683026</v>
      </c>
      <c r="BH287" s="393">
        <v>0</v>
      </c>
      <c r="BI287" s="402">
        <v>0</v>
      </c>
      <c r="BJ287" s="393">
        <v>5523306</v>
      </c>
      <c r="BK287" s="402">
        <v>5451169</v>
      </c>
      <c r="BL287" s="393"/>
      <c r="BM287" s="403"/>
      <c r="BN287" s="394">
        <f t="shared" si="339"/>
        <v>1535</v>
      </c>
      <c r="BO287" s="395">
        <f t="shared" si="340"/>
        <v>1604</v>
      </c>
      <c r="BP287" s="396">
        <f t="shared" si="341"/>
        <v>1920</v>
      </c>
      <c r="BQ287" s="395">
        <f t="shared" si="342"/>
        <v>1815</v>
      </c>
      <c r="BR287" s="396">
        <f t="shared" si="343"/>
        <v>1188</v>
      </c>
      <c r="BS287" s="395">
        <f t="shared" si="344"/>
        <v>1263</v>
      </c>
      <c r="BT287" s="396">
        <f t="shared" si="345"/>
        <v>0</v>
      </c>
      <c r="BU287" s="395">
        <f t="shared" si="346"/>
        <v>0</v>
      </c>
      <c r="BV287" s="396">
        <f t="shared" si="347"/>
        <v>1114</v>
      </c>
      <c r="BW287" s="395">
        <f t="shared" si="348"/>
        <v>1080</v>
      </c>
      <c r="BX287" s="396">
        <f t="shared" si="349"/>
        <v>0</v>
      </c>
      <c r="BY287" s="395">
        <f t="shared" si="350"/>
        <v>0</v>
      </c>
      <c r="BZ287" s="394">
        <f t="shared" si="351"/>
        <v>10521.185667752443</v>
      </c>
      <c r="CA287" s="395">
        <f t="shared" si="352"/>
        <v>10242.938902743143</v>
      </c>
      <c r="CB287" s="396">
        <f t="shared" si="353"/>
        <v>7933.3343750000004</v>
      </c>
      <c r="CC287" s="395">
        <f t="shared" si="354"/>
        <v>8017.8881542699728</v>
      </c>
      <c r="CD287" s="396">
        <f t="shared" si="355"/>
        <v>7082.0109427609432</v>
      </c>
      <c r="CE287" s="395">
        <f t="shared" si="356"/>
        <v>6874.9216152018998</v>
      </c>
      <c r="CF287" s="396">
        <f t="shared" si="357"/>
        <v>0</v>
      </c>
      <c r="CG287" s="395">
        <f t="shared" si="358"/>
        <v>0</v>
      </c>
      <c r="CH287" s="396">
        <f t="shared" si="359"/>
        <v>4958.0843806104131</v>
      </c>
      <c r="CI287" s="395">
        <f t="shared" si="360"/>
        <v>5047.3787037037036</v>
      </c>
      <c r="CJ287" s="396">
        <f t="shared" si="361"/>
        <v>0</v>
      </c>
      <c r="CK287" s="395">
        <f t="shared" si="362"/>
        <v>0</v>
      </c>
      <c r="CL287" s="394">
        <f t="shared" si="363"/>
        <v>94690.671009771992</v>
      </c>
      <c r="CM287" s="395">
        <f t="shared" si="364"/>
        <v>92186.450124688286</v>
      </c>
      <c r="CN287" s="396">
        <f t="shared" si="365"/>
        <v>71400.009375000009</v>
      </c>
      <c r="CO287" s="395">
        <f t="shared" si="366"/>
        <v>72160.99338842975</v>
      </c>
      <c r="CP287" s="396">
        <f t="shared" si="367"/>
        <v>63738.098484848488</v>
      </c>
      <c r="CQ287" s="395">
        <f t="shared" si="368"/>
        <v>61874.294536817099</v>
      </c>
      <c r="CR287" s="396">
        <f t="shared" si="369"/>
        <v>0</v>
      </c>
      <c r="CS287" s="395">
        <f t="shared" si="370"/>
        <v>0</v>
      </c>
      <c r="CT287" s="396">
        <f t="shared" si="371"/>
        <v>44622.759425493714</v>
      </c>
      <c r="CU287" s="395">
        <f t="shared" si="372"/>
        <v>45426.408333333333</v>
      </c>
      <c r="CV287" s="396">
        <f t="shared" si="373"/>
        <v>0</v>
      </c>
      <c r="CW287" s="395">
        <f t="shared" si="374"/>
        <v>0</v>
      </c>
      <c r="CX287" s="396">
        <f t="shared" si="375"/>
        <v>70752.051417658964</v>
      </c>
      <c r="CY287" s="395">
        <f t="shared" si="376"/>
        <v>70286.511060172139</v>
      </c>
      <c r="CZ287" s="394">
        <f t="shared" si="377"/>
        <v>164</v>
      </c>
      <c r="DA287" s="395">
        <f t="shared" si="378"/>
        <v>172</v>
      </c>
      <c r="DB287" s="396">
        <f t="shared" si="379"/>
        <v>209</v>
      </c>
      <c r="DC287" s="395">
        <f t="shared" si="380"/>
        <v>197</v>
      </c>
      <c r="DD287" s="396">
        <f t="shared" si="381"/>
        <v>132</v>
      </c>
      <c r="DE287" s="395">
        <f t="shared" si="382"/>
        <v>140</v>
      </c>
      <c r="DF287" s="396">
        <f t="shared" si="383"/>
        <v>0</v>
      </c>
      <c r="DG287" s="395">
        <f t="shared" si="384"/>
        <v>0</v>
      </c>
      <c r="DH287" s="396">
        <f t="shared" si="385"/>
        <v>120</v>
      </c>
      <c r="DI287" s="395">
        <f t="shared" si="386"/>
        <v>119</v>
      </c>
      <c r="DJ287" s="396">
        <f t="shared" si="387"/>
        <v>0</v>
      </c>
      <c r="DK287" s="395">
        <f t="shared" si="388"/>
        <v>0</v>
      </c>
      <c r="DL287" s="396">
        <f t="shared" si="389"/>
        <v>625</v>
      </c>
      <c r="DM287" s="395">
        <f t="shared" si="390"/>
        <v>628</v>
      </c>
      <c r="DN287" s="394">
        <f t="shared" si="391"/>
        <v>15529270.045602607</v>
      </c>
      <c r="DO287" s="395">
        <f t="shared" si="392"/>
        <v>15856069.421446385</v>
      </c>
      <c r="DP287" s="396">
        <f t="shared" si="393"/>
        <v>14922601.959375001</v>
      </c>
      <c r="DQ287" s="395">
        <f t="shared" si="394"/>
        <v>14215715.69752066</v>
      </c>
      <c r="DR287" s="396">
        <f t="shared" si="395"/>
        <v>8413429</v>
      </c>
      <c r="DS287" s="395">
        <f t="shared" si="396"/>
        <v>8662401.2351543941</v>
      </c>
      <c r="DT287" s="396">
        <f t="shared" si="397"/>
        <v>0</v>
      </c>
      <c r="DU287" s="395">
        <f t="shared" si="398"/>
        <v>0</v>
      </c>
      <c r="DV287" s="396">
        <f t="shared" si="399"/>
        <v>5354731.1310592461</v>
      </c>
      <c r="DW287" s="395">
        <f t="shared" si="400"/>
        <v>5405742.5916666668</v>
      </c>
      <c r="DX287" s="396">
        <f t="shared" si="401"/>
        <v>0</v>
      </c>
      <c r="DY287" s="395">
        <f t="shared" si="402"/>
        <v>0</v>
      </c>
      <c r="DZ287" s="396">
        <f t="shared" si="403"/>
        <v>44220032.136036851</v>
      </c>
      <c r="EA287" s="395">
        <f t="shared" si="404"/>
        <v>44139928.9457881</v>
      </c>
    </row>
    <row r="288" spans="1:131">
      <c r="A288" s="435" t="s">
        <v>37</v>
      </c>
      <c r="B288" s="428" t="s">
        <v>545</v>
      </c>
      <c r="C288" s="429"/>
      <c r="D288" s="430">
        <v>200004</v>
      </c>
      <c r="E288" s="431">
        <v>3</v>
      </c>
      <c r="F288" s="393">
        <v>63</v>
      </c>
      <c r="G288" s="402">
        <v>65</v>
      </c>
      <c r="H288" s="393">
        <v>5</v>
      </c>
      <c r="I288" s="402">
        <v>3</v>
      </c>
      <c r="J288" s="393">
        <v>0</v>
      </c>
      <c r="K288" s="402">
        <v>0</v>
      </c>
      <c r="L288" s="393">
        <v>13</v>
      </c>
      <c r="M288" s="402">
        <v>14</v>
      </c>
      <c r="N288" s="393">
        <v>134</v>
      </c>
      <c r="O288" s="402">
        <v>130</v>
      </c>
      <c r="P288" s="393">
        <v>4</v>
      </c>
      <c r="Q288" s="402">
        <v>6</v>
      </c>
      <c r="R288" s="393">
        <v>0</v>
      </c>
      <c r="S288" s="402">
        <v>0</v>
      </c>
      <c r="T288" s="393">
        <v>12</v>
      </c>
      <c r="U288" s="402">
        <v>11</v>
      </c>
      <c r="V288" s="393">
        <v>146</v>
      </c>
      <c r="W288" s="402">
        <v>150</v>
      </c>
      <c r="X288" s="393">
        <v>3</v>
      </c>
      <c r="Y288" s="402">
        <v>3</v>
      </c>
      <c r="Z288" s="393">
        <v>2</v>
      </c>
      <c r="AA288" s="402">
        <v>0</v>
      </c>
      <c r="AB288" s="393">
        <v>7</v>
      </c>
      <c r="AC288" s="402">
        <v>9</v>
      </c>
      <c r="AD288" s="393">
        <v>11</v>
      </c>
      <c r="AE288" s="402">
        <v>17</v>
      </c>
      <c r="AF288" s="393">
        <v>0</v>
      </c>
      <c r="AG288" s="402">
        <v>1</v>
      </c>
      <c r="AH288" s="393">
        <v>0</v>
      </c>
      <c r="AI288" s="402">
        <v>0</v>
      </c>
      <c r="AJ288" s="393">
        <v>5</v>
      </c>
      <c r="AK288" s="402">
        <v>5</v>
      </c>
      <c r="AL288" s="393">
        <v>36</v>
      </c>
      <c r="AM288" s="402">
        <v>35</v>
      </c>
      <c r="AN288" s="393">
        <v>0</v>
      </c>
      <c r="AO288" s="402">
        <v>0</v>
      </c>
      <c r="AP288" s="393">
        <v>0</v>
      </c>
      <c r="AQ288" s="402">
        <v>0</v>
      </c>
      <c r="AR288" s="393">
        <v>3</v>
      </c>
      <c r="AS288" s="402">
        <v>4</v>
      </c>
      <c r="AT288" s="393"/>
      <c r="AU288" s="402"/>
      <c r="AV288" s="393"/>
      <c r="AW288" s="402"/>
      <c r="AX288" s="393"/>
      <c r="AY288" s="402"/>
      <c r="AZ288" s="393"/>
      <c r="BA288" s="403"/>
      <c r="BB288" s="404">
        <v>7692264</v>
      </c>
      <c r="BC288" s="402">
        <v>7914455</v>
      </c>
      <c r="BD288" s="393">
        <v>10922470</v>
      </c>
      <c r="BE288" s="402">
        <v>10482640</v>
      </c>
      <c r="BF288" s="393">
        <v>9575501</v>
      </c>
      <c r="BG288" s="402">
        <v>9915455</v>
      </c>
      <c r="BH288" s="393">
        <v>696161</v>
      </c>
      <c r="BI288" s="402">
        <v>993127</v>
      </c>
      <c r="BJ288" s="393">
        <v>2073492</v>
      </c>
      <c r="BK288" s="402">
        <v>2106044</v>
      </c>
      <c r="BL288" s="393"/>
      <c r="BM288" s="403"/>
      <c r="BN288" s="394">
        <f t="shared" si="339"/>
        <v>773</v>
      </c>
      <c r="BO288" s="395">
        <f t="shared" si="340"/>
        <v>783</v>
      </c>
      <c r="BP288" s="396">
        <f t="shared" si="341"/>
        <v>1390</v>
      </c>
      <c r="BQ288" s="395">
        <f t="shared" si="342"/>
        <v>1362</v>
      </c>
      <c r="BR288" s="396">
        <f t="shared" si="343"/>
        <v>1450</v>
      </c>
      <c r="BS288" s="395">
        <f t="shared" si="344"/>
        <v>1488</v>
      </c>
      <c r="BT288" s="396">
        <f t="shared" si="345"/>
        <v>159</v>
      </c>
      <c r="BU288" s="395">
        <f t="shared" si="346"/>
        <v>223</v>
      </c>
      <c r="BV288" s="396">
        <f t="shared" si="347"/>
        <v>360</v>
      </c>
      <c r="BW288" s="395">
        <f t="shared" si="348"/>
        <v>363</v>
      </c>
      <c r="BX288" s="396">
        <f t="shared" si="349"/>
        <v>0</v>
      </c>
      <c r="BY288" s="395">
        <f t="shared" si="350"/>
        <v>0</v>
      </c>
      <c r="BZ288" s="394">
        <f t="shared" si="351"/>
        <v>9951.1824062095729</v>
      </c>
      <c r="CA288" s="395">
        <f t="shared" si="352"/>
        <v>10107.86079182631</v>
      </c>
      <c r="CB288" s="396">
        <f t="shared" si="353"/>
        <v>7857.8920863309349</v>
      </c>
      <c r="CC288" s="395">
        <f t="shared" si="354"/>
        <v>7696.505139500734</v>
      </c>
      <c r="CD288" s="396">
        <f t="shared" si="355"/>
        <v>6603.7937931034485</v>
      </c>
      <c r="CE288" s="395">
        <f t="shared" si="356"/>
        <v>6663.6122311827958</v>
      </c>
      <c r="CF288" s="396">
        <f t="shared" si="357"/>
        <v>4378.3710691823899</v>
      </c>
      <c r="CG288" s="395">
        <f t="shared" si="358"/>
        <v>4453.4843049327355</v>
      </c>
      <c r="CH288" s="396">
        <f t="shared" si="359"/>
        <v>5759.7</v>
      </c>
      <c r="CI288" s="395">
        <f t="shared" si="360"/>
        <v>5801.7741046831952</v>
      </c>
      <c r="CJ288" s="396">
        <f t="shared" si="361"/>
        <v>0</v>
      </c>
      <c r="CK288" s="395">
        <f t="shared" si="362"/>
        <v>0</v>
      </c>
      <c r="CL288" s="394">
        <f t="shared" si="363"/>
        <v>89560.641655886153</v>
      </c>
      <c r="CM288" s="395">
        <f t="shared" si="364"/>
        <v>90970.747126436792</v>
      </c>
      <c r="CN288" s="396">
        <f t="shared" si="365"/>
        <v>70721.028776978419</v>
      </c>
      <c r="CO288" s="395">
        <f t="shared" si="366"/>
        <v>69268.546255506604</v>
      </c>
      <c r="CP288" s="396">
        <f t="shared" si="367"/>
        <v>59434.144137931034</v>
      </c>
      <c r="CQ288" s="395">
        <f t="shared" si="368"/>
        <v>59972.510080645159</v>
      </c>
      <c r="CR288" s="396">
        <f t="shared" si="369"/>
        <v>39405.339622641506</v>
      </c>
      <c r="CS288" s="395">
        <f t="shared" si="370"/>
        <v>40081.358744394616</v>
      </c>
      <c r="CT288" s="396">
        <f t="shared" si="371"/>
        <v>51837.299999999996</v>
      </c>
      <c r="CU288" s="395">
        <f t="shared" si="372"/>
        <v>52215.966942148756</v>
      </c>
      <c r="CV288" s="396">
        <f t="shared" si="373"/>
        <v>0</v>
      </c>
      <c r="CW288" s="395">
        <f t="shared" si="374"/>
        <v>0</v>
      </c>
      <c r="CX288" s="396">
        <f t="shared" si="375"/>
        <v>67354.281978443469</v>
      </c>
      <c r="CY288" s="395">
        <f t="shared" si="376"/>
        <v>66922.556642067721</v>
      </c>
      <c r="CZ288" s="394">
        <f t="shared" si="377"/>
        <v>81</v>
      </c>
      <c r="DA288" s="395">
        <f t="shared" si="378"/>
        <v>82</v>
      </c>
      <c r="DB288" s="396">
        <f t="shared" si="379"/>
        <v>150</v>
      </c>
      <c r="DC288" s="395">
        <f t="shared" si="380"/>
        <v>147</v>
      </c>
      <c r="DD288" s="396">
        <f t="shared" si="381"/>
        <v>158</v>
      </c>
      <c r="DE288" s="395">
        <f t="shared" si="382"/>
        <v>162</v>
      </c>
      <c r="DF288" s="396">
        <f t="shared" si="383"/>
        <v>16</v>
      </c>
      <c r="DG288" s="395">
        <f t="shared" si="384"/>
        <v>23</v>
      </c>
      <c r="DH288" s="396">
        <f t="shared" si="385"/>
        <v>39</v>
      </c>
      <c r="DI288" s="395">
        <f t="shared" si="386"/>
        <v>39</v>
      </c>
      <c r="DJ288" s="396">
        <f t="shared" si="387"/>
        <v>0</v>
      </c>
      <c r="DK288" s="395">
        <f t="shared" si="388"/>
        <v>0</v>
      </c>
      <c r="DL288" s="396">
        <f t="shared" si="389"/>
        <v>444</v>
      </c>
      <c r="DM288" s="395">
        <f t="shared" si="390"/>
        <v>453</v>
      </c>
      <c r="DN288" s="394">
        <f t="shared" si="391"/>
        <v>7254411.9741267785</v>
      </c>
      <c r="DO288" s="395">
        <f t="shared" si="392"/>
        <v>7459601.264367817</v>
      </c>
      <c r="DP288" s="396">
        <f t="shared" si="393"/>
        <v>10608154.316546762</v>
      </c>
      <c r="DQ288" s="395">
        <f t="shared" si="394"/>
        <v>10182476.29955947</v>
      </c>
      <c r="DR288" s="396">
        <f t="shared" si="395"/>
        <v>9390594.7737931032</v>
      </c>
      <c r="DS288" s="395">
        <f t="shared" si="396"/>
        <v>9715546.6330645159</v>
      </c>
      <c r="DT288" s="396">
        <f t="shared" si="397"/>
        <v>630485.4339622641</v>
      </c>
      <c r="DU288" s="395">
        <f t="shared" si="398"/>
        <v>921871.25112107617</v>
      </c>
      <c r="DV288" s="396">
        <f t="shared" si="399"/>
        <v>2021654.6999999997</v>
      </c>
      <c r="DW288" s="395">
        <f t="shared" si="400"/>
        <v>2036422.7107438014</v>
      </c>
      <c r="DX288" s="396">
        <f t="shared" si="401"/>
        <v>0</v>
      </c>
      <c r="DY288" s="395">
        <f t="shared" si="402"/>
        <v>0</v>
      </c>
      <c r="DZ288" s="396">
        <f t="shared" si="403"/>
        <v>29905301.198428899</v>
      </c>
      <c r="EA288" s="395">
        <f t="shared" si="404"/>
        <v>30315918.158856679</v>
      </c>
    </row>
    <row r="289" spans="1:131">
      <c r="A289" s="435" t="s">
        <v>37</v>
      </c>
      <c r="B289" s="432" t="s">
        <v>546</v>
      </c>
      <c r="C289" s="429"/>
      <c r="D289" s="430">
        <v>198543</v>
      </c>
      <c r="E289" s="431">
        <v>4</v>
      </c>
      <c r="F289" s="393">
        <v>34</v>
      </c>
      <c r="G289" s="402">
        <v>43</v>
      </c>
      <c r="H289" s="393">
        <v>4</v>
      </c>
      <c r="I289" s="402">
        <v>6</v>
      </c>
      <c r="J289" s="393">
        <v>13</v>
      </c>
      <c r="K289" s="402">
        <v>10</v>
      </c>
      <c r="L289" s="393">
        <v>5</v>
      </c>
      <c r="M289" s="402">
        <v>5</v>
      </c>
      <c r="N289" s="393">
        <v>86</v>
      </c>
      <c r="O289" s="402">
        <v>73</v>
      </c>
      <c r="P289" s="393">
        <v>13</v>
      </c>
      <c r="Q289" s="402">
        <v>12</v>
      </c>
      <c r="R289" s="393">
        <v>14</v>
      </c>
      <c r="S289" s="402">
        <v>14</v>
      </c>
      <c r="T289" s="393">
        <v>0</v>
      </c>
      <c r="U289" s="402">
        <v>1</v>
      </c>
      <c r="V289" s="393">
        <v>61</v>
      </c>
      <c r="W289" s="402">
        <v>59</v>
      </c>
      <c r="X289" s="393">
        <v>1</v>
      </c>
      <c r="Y289" s="402">
        <v>3</v>
      </c>
      <c r="Z289" s="393">
        <v>1</v>
      </c>
      <c r="AA289" s="402">
        <v>0</v>
      </c>
      <c r="AB289" s="393">
        <v>0</v>
      </c>
      <c r="AC289" s="402">
        <v>1</v>
      </c>
      <c r="AD289" s="393">
        <v>5</v>
      </c>
      <c r="AE289" s="402">
        <v>1</v>
      </c>
      <c r="AF289" s="393">
        <v>0</v>
      </c>
      <c r="AG289" s="402">
        <v>0</v>
      </c>
      <c r="AH289" s="393">
        <v>0</v>
      </c>
      <c r="AI289" s="402">
        <v>0</v>
      </c>
      <c r="AJ289" s="393">
        <v>0</v>
      </c>
      <c r="AK289" s="402">
        <v>0</v>
      </c>
      <c r="AL289" s="393">
        <v>28</v>
      </c>
      <c r="AM289" s="402">
        <v>10</v>
      </c>
      <c r="AN289" s="393">
        <v>2</v>
      </c>
      <c r="AO289" s="402">
        <v>2</v>
      </c>
      <c r="AP289" s="393">
        <v>2</v>
      </c>
      <c r="AQ289" s="402">
        <v>0</v>
      </c>
      <c r="AR289" s="393">
        <v>1</v>
      </c>
      <c r="AS289" s="402">
        <v>2</v>
      </c>
      <c r="AT289" s="393"/>
      <c r="AU289" s="402"/>
      <c r="AV289" s="393"/>
      <c r="AW289" s="402"/>
      <c r="AX289" s="393"/>
      <c r="AY289" s="402"/>
      <c r="AZ289" s="393"/>
      <c r="BA289" s="403"/>
      <c r="BB289" s="404">
        <v>5478879</v>
      </c>
      <c r="BC289" s="402">
        <v>5819654</v>
      </c>
      <c r="BD289" s="393">
        <v>8346435</v>
      </c>
      <c r="BE289" s="402">
        <v>7475279</v>
      </c>
      <c r="BF289" s="393">
        <v>4351664</v>
      </c>
      <c r="BG289" s="402">
        <v>4424302</v>
      </c>
      <c r="BH289" s="393">
        <v>336684</v>
      </c>
      <c r="BI289" s="402">
        <v>58000</v>
      </c>
      <c r="BJ289" s="393">
        <v>1872550</v>
      </c>
      <c r="BK289" s="402">
        <v>824551</v>
      </c>
      <c r="BL289" s="393"/>
      <c r="BM289" s="403"/>
      <c r="BN289" s="394">
        <f t="shared" si="339"/>
        <v>549</v>
      </c>
      <c r="BO289" s="395">
        <f t="shared" si="340"/>
        <v>617</v>
      </c>
      <c r="BP289" s="396">
        <f t="shared" si="341"/>
        <v>1058</v>
      </c>
      <c r="BQ289" s="395">
        <f t="shared" si="342"/>
        <v>943</v>
      </c>
      <c r="BR289" s="396">
        <f t="shared" si="343"/>
        <v>570</v>
      </c>
      <c r="BS289" s="395">
        <f t="shared" si="344"/>
        <v>573</v>
      </c>
      <c r="BT289" s="396">
        <f t="shared" si="345"/>
        <v>45</v>
      </c>
      <c r="BU289" s="395">
        <f t="shared" si="346"/>
        <v>9</v>
      </c>
      <c r="BV289" s="396">
        <f t="shared" si="347"/>
        <v>306</v>
      </c>
      <c r="BW289" s="395">
        <f t="shared" si="348"/>
        <v>134</v>
      </c>
      <c r="BX289" s="396">
        <f t="shared" si="349"/>
        <v>0</v>
      </c>
      <c r="BY289" s="395">
        <f t="shared" si="350"/>
        <v>0</v>
      </c>
      <c r="BZ289" s="394">
        <f t="shared" si="351"/>
        <v>9979.7431693989074</v>
      </c>
      <c r="CA289" s="395">
        <f t="shared" si="352"/>
        <v>9432.1782820097251</v>
      </c>
      <c r="CB289" s="396">
        <f t="shared" si="353"/>
        <v>7888.8799621928165</v>
      </c>
      <c r="CC289" s="395">
        <f t="shared" si="354"/>
        <v>7927.1251325556732</v>
      </c>
      <c r="CD289" s="396">
        <f t="shared" si="355"/>
        <v>7634.4982456140351</v>
      </c>
      <c r="CE289" s="395">
        <f t="shared" si="356"/>
        <v>7721.2949389179757</v>
      </c>
      <c r="CF289" s="396">
        <f t="shared" si="357"/>
        <v>7481.8666666666668</v>
      </c>
      <c r="CG289" s="395">
        <f t="shared" si="358"/>
        <v>6444.4444444444443</v>
      </c>
      <c r="CH289" s="396">
        <f t="shared" si="359"/>
        <v>6119.4444444444443</v>
      </c>
      <c r="CI289" s="395">
        <f t="shared" si="360"/>
        <v>6153.3656716417909</v>
      </c>
      <c r="CJ289" s="396">
        <f t="shared" si="361"/>
        <v>0</v>
      </c>
      <c r="CK289" s="395">
        <f t="shared" si="362"/>
        <v>0</v>
      </c>
      <c r="CL289" s="394">
        <f t="shared" si="363"/>
        <v>89817.688524590165</v>
      </c>
      <c r="CM289" s="395">
        <f t="shared" si="364"/>
        <v>84889.604538087529</v>
      </c>
      <c r="CN289" s="396">
        <f t="shared" si="365"/>
        <v>70999.919659735344</v>
      </c>
      <c r="CO289" s="395">
        <f t="shared" si="366"/>
        <v>71344.126193001051</v>
      </c>
      <c r="CP289" s="396">
        <f t="shared" si="367"/>
        <v>68710.484210526309</v>
      </c>
      <c r="CQ289" s="395">
        <f t="shared" si="368"/>
        <v>69491.654450261776</v>
      </c>
      <c r="CR289" s="396">
        <f t="shared" si="369"/>
        <v>67336.800000000003</v>
      </c>
      <c r="CS289" s="395">
        <f t="shared" si="370"/>
        <v>58000</v>
      </c>
      <c r="CT289" s="396">
        <f t="shared" si="371"/>
        <v>55075</v>
      </c>
      <c r="CU289" s="395">
        <f t="shared" si="372"/>
        <v>55380.291044776117</v>
      </c>
      <c r="CV289" s="396">
        <f t="shared" si="373"/>
        <v>0</v>
      </c>
      <c r="CW289" s="395">
        <f t="shared" si="374"/>
        <v>0</v>
      </c>
      <c r="CX289" s="396">
        <f t="shared" si="375"/>
        <v>72354.448089593701</v>
      </c>
      <c r="CY289" s="395">
        <f t="shared" si="376"/>
        <v>73465.47774682258</v>
      </c>
      <c r="CZ289" s="394">
        <f t="shared" si="377"/>
        <v>56</v>
      </c>
      <c r="DA289" s="395">
        <f t="shared" si="378"/>
        <v>64</v>
      </c>
      <c r="DB289" s="396">
        <f t="shared" si="379"/>
        <v>113</v>
      </c>
      <c r="DC289" s="395">
        <f t="shared" si="380"/>
        <v>100</v>
      </c>
      <c r="DD289" s="396">
        <f t="shared" si="381"/>
        <v>63</v>
      </c>
      <c r="DE289" s="395">
        <f t="shared" si="382"/>
        <v>63</v>
      </c>
      <c r="DF289" s="396">
        <f t="shared" si="383"/>
        <v>5</v>
      </c>
      <c r="DG289" s="395">
        <f t="shared" si="384"/>
        <v>1</v>
      </c>
      <c r="DH289" s="396">
        <f t="shared" si="385"/>
        <v>33</v>
      </c>
      <c r="DI289" s="395">
        <f t="shared" si="386"/>
        <v>14</v>
      </c>
      <c r="DJ289" s="396">
        <f t="shared" si="387"/>
        <v>0</v>
      </c>
      <c r="DK289" s="395">
        <f t="shared" si="388"/>
        <v>0</v>
      </c>
      <c r="DL289" s="396">
        <f t="shared" si="389"/>
        <v>270</v>
      </c>
      <c r="DM289" s="395">
        <f t="shared" si="390"/>
        <v>242</v>
      </c>
      <c r="DN289" s="394">
        <f t="shared" si="391"/>
        <v>5029790.5573770497</v>
      </c>
      <c r="DO289" s="395">
        <f t="shared" si="392"/>
        <v>5432934.6904376019</v>
      </c>
      <c r="DP289" s="396">
        <f t="shared" si="393"/>
        <v>8022990.9215500942</v>
      </c>
      <c r="DQ289" s="395">
        <f t="shared" si="394"/>
        <v>7134412.6193001047</v>
      </c>
      <c r="DR289" s="396">
        <f t="shared" si="395"/>
        <v>4328760.5052631572</v>
      </c>
      <c r="DS289" s="395">
        <f t="shared" si="396"/>
        <v>4377974.2303664917</v>
      </c>
      <c r="DT289" s="396">
        <f t="shared" si="397"/>
        <v>336684</v>
      </c>
      <c r="DU289" s="395">
        <f t="shared" si="398"/>
        <v>58000</v>
      </c>
      <c r="DV289" s="396">
        <f t="shared" si="399"/>
        <v>1817475</v>
      </c>
      <c r="DW289" s="395">
        <f t="shared" si="400"/>
        <v>775324.07462686568</v>
      </c>
      <c r="DX289" s="396">
        <f t="shared" si="401"/>
        <v>0</v>
      </c>
      <c r="DY289" s="395">
        <f t="shared" si="402"/>
        <v>0</v>
      </c>
      <c r="DZ289" s="396">
        <f t="shared" si="403"/>
        <v>19535700.9841903</v>
      </c>
      <c r="EA289" s="395">
        <f t="shared" si="404"/>
        <v>17778645.614731066</v>
      </c>
    </row>
    <row r="290" spans="1:131">
      <c r="A290" s="435" t="s">
        <v>37</v>
      </c>
      <c r="B290" s="428" t="s">
        <v>547</v>
      </c>
      <c r="C290" s="429"/>
      <c r="D290" s="430">
        <v>199281</v>
      </c>
      <c r="E290" s="431">
        <v>5</v>
      </c>
      <c r="F290" s="393">
        <v>53</v>
      </c>
      <c r="G290" s="402">
        <v>57</v>
      </c>
      <c r="H290" s="393">
        <v>0</v>
      </c>
      <c r="I290" s="402">
        <v>0</v>
      </c>
      <c r="J290" s="393">
        <v>0</v>
      </c>
      <c r="K290" s="402">
        <v>0</v>
      </c>
      <c r="L290" s="393">
        <v>1</v>
      </c>
      <c r="M290" s="402">
        <v>2</v>
      </c>
      <c r="N290" s="393">
        <v>62</v>
      </c>
      <c r="O290" s="402">
        <v>67</v>
      </c>
      <c r="P290" s="393">
        <v>0</v>
      </c>
      <c r="Q290" s="402">
        <v>0</v>
      </c>
      <c r="R290" s="393">
        <v>0</v>
      </c>
      <c r="S290" s="402">
        <v>0</v>
      </c>
      <c r="T290" s="393">
        <v>5</v>
      </c>
      <c r="U290" s="402">
        <v>5</v>
      </c>
      <c r="V290" s="393">
        <v>78</v>
      </c>
      <c r="W290" s="402">
        <v>58</v>
      </c>
      <c r="X290" s="393">
        <v>0</v>
      </c>
      <c r="Y290" s="402">
        <v>0</v>
      </c>
      <c r="Z290" s="393">
        <v>0</v>
      </c>
      <c r="AA290" s="402">
        <v>0</v>
      </c>
      <c r="AB290" s="393">
        <v>13</v>
      </c>
      <c r="AC290" s="402">
        <v>28</v>
      </c>
      <c r="AD290" s="393">
        <v>3</v>
      </c>
      <c r="AE290" s="402">
        <v>2</v>
      </c>
      <c r="AF290" s="393">
        <v>0</v>
      </c>
      <c r="AG290" s="402">
        <v>0</v>
      </c>
      <c r="AH290" s="393">
        <v>0</v>
      </c>
      <c r="AI290" s="402">
        <v>0</v>
      </c>
      <c r="AJ290" s="393">
        <v>2</v>
      </c>
      <c r="AK290" s="402">
        <v>0</v>
      </c>
      <c r="AL290" s="393">
        <v>72</v>
      </c>
      <c r="AM290" s="402">
        <v>61</v>
      </c>
      <c r="AN290" s="393">
        <v>0</v>
      </c>
      <c r="AO290" s="402">
        <v>0</v>
      </c>
      <c r="AP290" s="393">
        <v>1</v>
      </c>
      <c r="AQ290" s="402">
        <v>1</v>
      </c>
      <c r="AR290" s="393">
        <v>16</v>
      </c>
      <c r="AS290" s="402">
        <v>26</v>
      </c>
      <c r="AT290" s="393"/>
      <c r="AU290" s="402"/>
      <c r="AV290" s="393"/>
      <c r="AW290" s="402"/>
      <c r="AX290" s="393"/>
      <c r="AY290" s="402"/>
      <c r="AZ290" s="393"/>
      <c r="BA290" s="403"/>
      <c r="BB290" s="404">
        <v>4303581</v>
      </c>
      <c r="BC290" s="402">
        <v>4616895</v>
      </c>
      <c r="BD290" s="393">
        <v>4197819</v>
      </c>
      <c r="BE290" s="402">
        <v>4473148</v>
      </c>
      <c r="BF290" s="393">
        <v>5571281</v>
      </c>
      <c r="BG290" s="402">
        <v>5255872</v>
      </c>
      <c r="BH290" s="393">
        <v>274764</v>
      </c>
      <c r="BI290" s="402">
        <v>96140</v>
      </c>
      <c r="BJ290" s="393">
        <v>4335083</v>
      </c>
      <c r="BK290" s="402">
        <v>4302973</v>
      </c>
      <c r="BL290" s="393"/>
      <c r="BM290" s="403"/>
      <c r="BN290" s="394">
        <f t="shared" si="339"/>
        <v>489</v>
      </c>
      <c r="BO290" s="395">
        <f t="shared" si="340"/>
        <v>537</v>
      </c>
      <c r="BP290" s="396">
        <f t="shared" si="341"/>
        <v>618</v>
      </c>
      <c r="BQ290" s="395">
        <f t="shared" si="342"/>
        <v>663</v>
      </c>
      <c r="BR290" s="396">
        <f t="shared" si="343"/>
        <v>858</v>
      </c>
      <c r="BS290" s="395">
        <f t="shared" si="344"/>
        <v>858</v>
      </c>
      <c r="BT290" s="396">
        <f t="shared" si="345"/>
        <v>51</v>
      </c>
      <c r="BU290" s="395">
        <f t="shared" si="346"/>
        <v>18</v>
      </c>
      <c r="BV290" s="396">
        <f t="shared" si="347"/>
        <v>851</v>
      </c>
      <c r="BW290" s="395">
        <f t="shared" si="348"/>
        <v>872</v>
      </c>
      <c r="BX290" s="396">
        <f t="shared" si="349"/>
        <v>0</v>
      </c>
      <c r="BY290" s="395">
        <f t="shared" si="350"/>
        <v>0</v>
      </c>
      <c r="BZ290" s="394">
        <f t="shared" si="351"/>
        <v>8800.7791411042945</v>
      </c>
      <c r="CA290" s="395">
        <f t="shared" si="352"/>
        <v>8597.5698324022342</v>
      </c>
      <c r="CB290" s="396">
        <f t="shared" si="353"/>
        <v>6792.5873786407765</v>
      </c>
      <c r="CC290" s="395">
        <f t="shared" si="354"/>
        <v>6746.8295625942683</v>
      </c>
      <c r="CD290" s="396">
        <f t="shared" si="355"/>
        <v>6493.3344988344988</v>
      </c>
      <c r="CE290" s="395">
        <f t="shared" si="356"/>
        <v>6125.7249417249413</v>
      </c>
      <c r="CF290" s="396">
        <f t="shared" si="357"/>
        <v>5387.5294117647063</v>
      </c>
      <c r="CG290" s="395">
        <f t="shared" si="358"/>
        <v>5341.1111111111113</v>
      </c>
      <c r="CH290" s="396">
        <f t="shared" si="359"/>
        <v>5094.1045828437136</v>
      </c>
      <c r="CI290" s="395">
        <f t="shared" si="360"/>
        <v>4934.6020642201838</v>
      </c>
      <c r="CJ290" s="396">
        <f t="shared" si="361"/>
        <v>0</v>
      </c>
      <c r="CK290" s="395">
        <f t="shared" si="362"/>
        <v>0</v>
      </c>
      <c r="CL290" s="394">
        <f t="shared" si="363"/>
        <v>79207.012269938656</v>
      </c>
      <c r="CM290" s="395">
        <f t="shared" si="364"/>
        <v>77378.128491620111</v>
      </c>
      <c r="CN290" s="396">
        <f t="shared" si="365"/>
        <v>61133.286407766987</v>
      </c>
      <c r="CO290" s="395">
        <f t="shared" si="366"/>
        <v>60721.466063348416</v>
      </c>
      <c r="CP290" s="396">
        <f t="shared" si="367"/>
        <v>58440.010489510489</v>
      </c>
      <c r="CQ290" s="395">
        <f t="shared" si="368"/>
        <v>55131.524475524471</v>
      </c>
      <c r="CR290" s="396">
        <f t="shared" si="369"/>
        <v>48487.764705882357</v>
      </c>
      <c r="CS290" s="395">
        <f t="shared" si="370"/>
        <v>48070</v>
      </c>
      <c r="CT290" s="396">
        <f t="shared" si="371"/>
        <v>45846.941245593422</v>
      </c>
      <c r="CU290" s="395">
        <f t="shared" si="372"/>
        <v>44411.418577981654</v>
      </c>
      <c r="CV290" s="396">
        <f t="shared" si="373"/>
        <v>0</v>
      </c>
      <c r="CW290" s="395">
        <f t="shared" si="374"/>
        <v>0</v>
      </c>
      <c r="CX290" s="396">
        <f t="shared" si="375"/>
        <v>58869.171244541685</v>
      </c>
      <c r="CY290" s="395">
        <f t="shared" si="376"/>
        <v>57599.058883792066</v>
      </c>
      <c r="CZ290" s="394">
        <f t="shared" si="377"/>
        <v>54</v>
      </c>
      <c r="DA290" s="395">
        <f t="shared" si="378"/>
        <v>59</v>
      </c>
      <c r="DB290" s="396">
        <f t="shared" si="379"/>
        <v>67</v>
      </c>
      <c r="DC290" s="395">
        <f t="shared" si="380"/>
        <v>72</v>
      </c>
      <c r="DD290" s="396">
        <f t="shared" si="381"/>
        <v>91</v>
      </c>
      <c r="DE290" s="395">
        <f t="shared" si="382"/>
        <v>86</v>
      </c>
      <c r="DF290" s="396">
        <f t="shared" si="383"/>
        <v>5</v>
      </c>
      <c r="DG290" s="395">
        <f t="shared" si="384"/>
        <v>2</v>
      </c>
      <c r="DH290" s="396">
        <f t="shared" si="385"/>
        <v>89</v>
      </c>
      <c r="DI290" s="395">
        <f t="shared" si="386"/>
        <v>88</v>
      </c>
      <c r="DJ290" s="396">
        <f t="shared" si="387"/>
        <v>0</v>
      </c>
      <c r="DK290" s="395">
        <f t="shared" si="388"/>
        <v>0</v>
      </c>
      <c r="DL290" s="396">
        <f t="shared" si="389"/>
        <v>306</v>
      </c>
      <c r="DM290" s="395">
        <f t="shared" si="390"/>
        <v>307</v>
      </c>
      <c r="DN290" s="394">
        <f t="shared" si="391"/>
        <v>4277178.6625766875</v>
      </c>
      <c r="DO290" s="395">
        <f t="shared" si="392"/>
        <v>4565309.5810055863</v>
      </c>
      <c r="DP290" s="396">
        <f t="shared" si="393"/>
        <v>4095930.1893203883</v>
      </c>
      <c r="DQ290" s="395">
        <f t="shared" si="394"/>
        <v>4371945.5565610863</v>
      </c>
      <c r="DR290" s="396">
        <f t="shared" si="395"/>
        <v>5318040.9545454541</v>
      </c>
      <c r="DS290" s="395">
        <f t="shared" si="396"/>
        <v>4741311.1048951047</v>
      </c>
      <c r="DT290" s="396">
        <f t="shared" si="397"/>
        <v>242438.82352941178</v>
      </c>
      <c r="DU290" s="395">
        <f t="shared" si="398"/>
        <v>96140</v>
      </c>
      <c r="DV290" s="396">
        <f t="shared" si="399"/>
        <v>4080377.7708578147</v>
      </c>
      <c r="DW290" s="395">
        <f t="shared" si="400"/>
        <v>3908204.8348623854</v>
      </c>
      <c r="DX290" s="396">
        <f t="shared" si="401"/>
        <v>0</v>
      </c>
      <c r="DY290" s="395">
        <f t="shared" si="402"/>
        <v>0</v>
      </c>
      <c r="DZ290" s="396">
        <f t="shared" si="403"/>
        <v>18013966.400829755</v>
      </c>
      <c r="EA290" s="395">
        <f t="shared" si="404"/>
        <v>17682911.077324163</v>
      </c>
    </row>
    <row r="291" spans="1:131">
      <c r="A291" s="435" t="s">
        <v>37</v>
      </c>
      <c r="B291" s="428" t="s">
        <v>548</v>
      </c>
      <c r="C291" s="429"/>
      <c r="D291" s="430">
        <v>199999</v>
      </c>
      <c r="E291" s="431">
        <v>5</v>
      </c>
      <c r="F291" s="393">
        <v>30</v>
      </c>
      <c r="G291" s="402">
        <v>42</v>
      </c>
      <c r="H291" s="393">
        <v>1</v>
      </c>
      <c r="I291" s="402">
        <v>2</v>
      </c>
      <c r="J291" s="393">
        <v>0</v>
      </c>
      <c r="K291" s="402">
        <v>1</v>
      </c>
      <c r="L291" s="393">
        <v>19</v>
      </c>
      <c r="M291" s="402">
        <v>10</v>
      </c>
      <c r="N291" s="393">
        <v>78</v>
      </c>
      <c r="O291" s="402">
        <v>93</v>
      </c>
      <c r="P291" s="393">
        <v>2</v>
      </c>
      <c r="Q291" s="402">
        <v>11</v>
      </c>
      <c r="R291" s="393">
        <v>0</v>
      </c>
      <c r="S291" s="402">
        <v>0</v>
      </c>
      <c r="T291" s="393">
        <v>19</v>
      </c>
      <c r="U291" s="402">
        <v>12</v>
      </c>
      <c r="V291" s="393">
        <v>73</v>
      </c>
      <c r="W291" s="402">
        <v>62</v>
      </c>
      <c r="X291" s="393">
        <v>5</v>
      </c>
      <c r="Y291" s="402">
        <v>2</v>
      </c>
      <c r="Z291" s="393">
        <v>0</v>
      </c>
      <c r="AA291" s="402">
        <v>0</v>
      </c>
      <c r="AB291" s="393">
        <v>16</v>
      </c>
      <c r="AC291" s="402">
        <v>9</v>
      </c>
      <c r="AD291" s="393">
        <v>23</v>
      </c>
      <c r="AE291" s="402">
        <v>27</v>
      </c>
      <c r="AF291" s="393">
        <v>1</v>
      </c>
      <c r="AG291" s="402">
        <v>0</v>
      </c>
      <c r="AH291" s="393">
        <v>0</v>
      </c>
      <c r="AI291" s="402">
        <v>0</v>
      </c>
      <c r="AJ291" s="393">
        <v>20</v>
      </c>
      <c r="AK291" s="402">
        <v>18</v>
      </c>
      <c r="AL291" s="393">
        <v>16</v>
      </c>
      <c r="AM291" s="402">
        <v>8</v>
      </c>
      <c r="AN291" s="393">
        <v>2</v>
      </c>
      <c r="AO291" s="402">
        <v>0</v>
      </c>
      <c r="AP291" s="393">
        <v>0</v>
      </c>
      <c r="AQ291" s="402">
        <v>0</v>
      </c>
      <c r="AR291" s="393">
        <v>16</v>
      </c>
      <c r="AS291" s="402">
        <v>6</v>
      </c>
      <c r="AT291" s="393"/>
      <c r="AU291" s="402"/>
      <c r="AV291" s="393"/>
      <c r="AW291" s="402"/>
      <c r="AX291" s="393"/>
      <c r="AY291" s="402"/>
      <c r="AZ291" s="393"/>
      <c r="BA291" s="403"/>
      <c r="BB291" s="404">
        <v>4736186</v>
      </c>
      <c r="BC291" s="402">
        <v>5314806</v>
      </c>
      <c r="BD291" s="393">
        <v>7700946</v>
      </c>
      <c r="BE291" s="402">
        <v>8850194</v>
      </c>
      <c r="BF291" s="393">
        <v>6667049</v>
      </c>
      <c r="BG291" s="402">
        <v>4945107</v>
      </c>
      <c r="BH291" s="393">
        <v>2861774</v>
      </c>
      <c r="BI291" s="402">
        <v>2981397</v>
      </c>
      <c r="BJ291" s="393">
        <v>2262774</v>
      </c>
      <c r="BK291" s="402">
        <v>896064</v>
      </c>
      <c r="BL291" s="393"/>
      <c r="BM291" s="403"/>
      <c r="BN291" s="394">
        <f t="shared" si="339"/>
        <v>508</v>
      </c>
      <c r="BO291" s="395">
        <f t="shared" si="340"/>
        <v>529</v>
      </c>
      <c r="BP291" s="396">
        <f t="shared" si="341"/>
        <v>950</v>
      </c>
      <c r="BQ291" s="395">
        <f t="shared" si="342"/>
        <v>1091</v>
      </c>
      <c r="BR291" s="396">
        <f t="shared" si="343"/>
        <v>899</v>
      </c>
      <c r="BS291" s="395">
        <f t="shared" si="344"/>
        <v>686</v>
      </c>
      <c r="BT291" s="396">
        <f t="shared" si="345"/>
        <v>457</v>
      </c>
      <c r="BU291" s="395">
        <f t="shared" si="346"/>
        <v>459</v>
      </c>
      <c r="BV291" s="396">
        <f t="shared" si="347"/>
        <v>356</v>
      </c>
      <c r="BW291" s="395">
        <f t="shared" si="348"/>
        <v>144</v>
      </c>
      <c r="BX291" s="396">
        <f t="shared" si="349"/>
        <v>0</v>
      </c>
      <c r="BY291" s="395">
        <f t="shared" si="350"/>
        <v>0</v>
      </c>
      <c r="BZ291" s="394">
        <f t="shared" si="351"/>
        <v>9323.2007874015744</v>
      </c>
      <c r="CA291" s="395">
        <f t="shared" si="352"/>
        <v>10046.892249527411</v>
      </c>
      <c r="CB291" s="396">
        <f t="shared" si="353"/>
        <v>8106.2589473684211</v>
      </c>
      <c r="CC291" s="395">
        <f t="shared" si="354"/>
        <v>8112.0018331805686</v>
      </c>
      <c r="CD291" s="396">
        <f t="shared" si="355"/>
        <v>7416.0723025583984</v>
      </c>
      <c r="CE291" s="395">
        <f t="shared" si="356"/>
        <v>7208.6107871720114</v>
      </c>
      <c r="CF291" s="396">
        <f t="shared" si="357"/>
        <v>6262.0875273522979</v>
      </c>
      <c r="CG291" s="395">
        <f t="shared" si="358"/>
        <v>6495.418300653595</v>
      </c>
      <c r="CH291" s="396">
        <f t="shared" si="359"/>
        <v>6356.106741573034</v>
      </c>
      <c r="CI291" s="395">
        <f t="shared" si="360"/>
        <v>6222.666666666667</v>
      </c>
      <c r="CJ291" s="396">
        <f t="shared" si="361"/>
        <v>0</v>
      </c>
      <c r="CK291" s="395">
        <f t="shared" si="362"/>
        <v>0</v>
      </c>
      <c r="CL291" s="394">
        <f t="shared" si="363"/>
        <v>83908.807086614164</v>
      </c>
      <c r="CM291" s="395">
        <f t="shared" si="364"/>
        <v>90422.030245746704</v>
      </c>
      <c r="CN291" s="396">
        <f t="shared" si="365"/>
        <v>72956.330526315796</v>
      </c>
      <c r="CO291" s="395">
        <f t="shared" si="366"/>
        <v>73008.016498625118</v>
      </c>
      <c r="CP291" s="396">
        <f t="shared" si="367"/>
        <v>66744.650723025581</v>
      </c>
      <c r="CQ291" s="395">
        <f t="shared" si="368"/>
        <v>64877.4970845481</v>
      </c>
      <c r="CR291" s="396">
        <f t="shared" si="369"/>
        <v>56358.787746170681</v>
      </c>
      <c r="CS291" s="395">
        <f t="shared" si="370"/>
        <v>58458.764705882357</v>
      </c>
      <c r="CT291" s="396">
        <f t="shared" si="371"/>
        <v>57204.960674157308</v>
      </c>
      <c r="CU291" s="395">
        <f t="shared" si="372"/>
        <v>56004</v>
      </c>
      <c r="CV291" s="396">
        <f t="shared" si="373"/>
        <v>0</v>
      </c>
      <c r="CW291" s="395">
        <f t="shared" si="374"/>
        <v>0</v>
      </c>
      <c r="CX291" s="396">
        <f t="shared" si="375"/>
        <v>68899.905196739041</v>
      </c>
      <c r="CY291" s="395">
        <f t="shared" si="376"/>
        <v>71263.693981166012</v>
      </c>
      <c r="CZ291" s="394">
        <f t="shared" si="377"/>
        <v>50</v>
      </c>
      <c r="DA291" s="395">
        <f t="shared" si="378"/>
        <v>55</v>
      </c>
      <c r="DB291" s="396">
        <f t="shared" si="379"/>
        <v>99</v>
      </c>
      <c r="DC291" s="395">
        <f t="shared" si="380"/>
        <v>116</v>
      </c>
      <c r="DD291" s="396">
        <f t="shared" si="381"/>
        <v>94</v>
      </c>
      <c r="DE291" s="395">
        <f t="shared" si="382"/>
        <v>73</v>
      </c>
      <c r="DF291" s="396">
        <f t="shared" si="383"/>
        <v>44</v>
      </c>
      <c r="DG291" s="395">
        <f t="shared" si="384"/>
        <v>45</v>
      </c>
      <c r="DH291" s="396">
        <f t="shared" si="385"/>
        <v>34</v>
      </c>
      <c r="DI291" s="395">
        <f t="shared" si="386"/>
        <v>14</v>
      </c>
      <c r="DJ291" s="396">
        <f t="shared" si="387"/>
        <v>0</v>
      </c>
      <c r="DK291" s="395">
        <f t="shared" si="388"/>
        <v>0</v>
      </c>
      <c r="DL291" s="396">
        <f t="shared" si="389"/>
        <v>321</v>
      </c>
      <c r="DM291" s="395">
        <f t="shared" si="390"/>
        <v>303</v>
      </c>
      <c r="DN291" s="394">
        <f t="shared" si="391"/>
        <v>4195440.3543307083</v>
      </c>
      <c r="DO291" s="395">
        <f t="shared" si="392"/>
        <v>4973211.6635160688</v>
      </c>
      <c r="DP291" s="396">
        <f t="shared" si="393"/>
        <v>7222676.7221052637</v>
      </c>
      <c r="DQ291" s="395">
        <f t="shared" si="394"/>
        <v>8468929.9138405137</v>
      </c>
      <c r="DR291" s="396">
        <f t="shared" si="395"/>
        <v>6273997.1679644044</v>
      </c>
      <c r="DS291" s="395">
        <f t="shared" si="396"/>
        <v>4736057.2871720111</v>
      </c>
      <c r="DT291" s="396">
        <f t="shared" si="397"/>
        <v>2479786.6608315101</v>
      </c>
      <c r="DU291" s="395">
        <f t="shared" si="398"/>
        <v>2630644.411764706</v>
      </c>
      <c r="DV291" s="396">
        <f t="shared" si="399"/>
        <v>1944968.6629213486</v>
      </c>
      <c r="DW291" s="395">
        <f t="shared" si="400"/>
        <v>784056</v>
      </c>
      <c r="DX291" s="396">
        <f t="shared" si="401"/>
        <v>0</v>
      </c>
      <c r="DY291" s="395">
        <f t="shared" si="402"/>
        <v>0</v>
      </c>
      <c r="DZ291" s="396">
        <f t="shared" si="403"/>
        <v>22116869.568153232</v>
      </c>
      <c r="EA291" s="395">
        <f t="shared" si="404"/>
        <v>21592899.2762933</v>
      </c>
    </row>
    <row r="292" spans="1:131">
      <c r="A292" s="435" t="s">
        <v>37</v>
      </c>
      <c r="B292" s="428" t="s">
        <v>549</v>
      </c>
      <c r="C292" s="429" t="s">
        <v>553</v>
      </c>
      <c r="D292" s="430">
        <v>198507</v>
      </c>
      <c r="E292" s="431">
        <v>6</v>
      </c>
      <c r="F292" s="393">
        <v>37</v>
      </c>
      <c r="G292" s="402">
        <v>42</v>
      </c>
      <c r="H292" s="393">
        <v>0</v>
      </c>
      <c r="I292" s="402">
        <v>0</v>
      </c>
      <c r="J292" s="393">
        <v>0</v>
      </c>
      <c r="K292" s="402">
        <v>0</v>
      </c>
      <c r="L292" s="393">
        <v>0</v>
      </c>
      <c r="M292" s="402">
        <v>0</v>
      </c>
      <c r="N292" s="393">
        <v>35</v>
      </c>
      <c r="O292" s="402">
        <v>29</v>
      </c>
      <c r="P292" s="393">
        <v>0</v>
      </c>
      <c r="Q292" s="402">
        <v>0</v>
      </c>
      <c r="R292" s="393">
        <v>0</v>
      </c>
      <c r="S292" s="402">
        <v>0</v>
      </c>
      <c r="T292" s="393">
        <v>0</v>
      </c>
      <c r="U292" s="402">
        <v>0</v>
      </c>
      <c r="V292" s="393">
        <v>37</v>
      </c>
      <c r="W292" s="402">
        <v>37</v>
      </c>
      <c r="X292" s="393">
        <v>0</v>
      </c>
      <c r="Y292" s="402">
        <v>0</v>
      </c>
      <c r="Z292" s="393">
        <v>0</v>
      </c>
      <c r="AA292" s="402">
        <v>0</v>
      </c>
      <c r="AB292" s="393">
        <v>0</v>
      </c>
      <c r="AC292" s="402">
        <v>1</v>
      </c>
      <c r="AD292" s="393">
        <v>3</v>
      </c>
      <c r="AE292" s="402">
        <v>1</v>
      </c>
      <c r="AF292" s="393">
        <v>0</v>
      </c>
      <c r="AG292" s="402">
        <v>0</v>
      </c>
      <c r="AH292" s="393">
        <v>0</v>
      </c>
      <c r="AI292" s="402">
        <v>0</v>
      </c>
      <c r="AJ292" s="393">
        <v>0</v>
      </c>
      <c r="AK292" s="402">
        <v>0</v>
      </c>
      <c r="AL292" s="393">
        <v>23</v>
      </c>
      <c r="AM292" s="402">
        <v>14</v>
      </c>
      <c r="AN292" s="393">
        <v>0</v>
      </c>
      <c r="AO292" s="402">
        <v>0</v>
      </c>
      <c r="AP292" s="393">
        <v>0</v>
      </c>
      <c r="AQ292" s="402">
        <v>0</v>
      </c>
      <c r="AR292" s="393">
        <v>4</v>
      </c>
      <c r="AS292" s="402">
        <v>1</v>
      </c>
      <c r="AT292" s="393"/>
      <c r="AU292" s="402"/>
      <c r="AV292" s="393"/>
      <c r="AW292" s="402"/>
      <c r="AX292" s="393"/>
      <c r="AY292" s="402"/>
      <c r="AZ292" s="393"/>
      <c r="BA292" s="403"/>
      <c r="BB292" s="404">
        <v>3002463</v>
      </c>
      <c r="BC292" s="402">
        <v>3150833</v>
      </c>
      <c r="BD292" s="393">
        <v>2316685</v>
      </c>
      <c r="BE292" s="402">
        <v>1915174</v>
      </c>
      <c r="BF292" s="393">
        <v>2345099</v>
      </c>
      <c r="BG292" s="402">
        <v>2531050</v>
      </c>
      <c r="BH292" s="393">
        <v>155620</v>
      </c>
      <c r="BI292" s="402">
        <v>50000</v>
      </c>
      <c r="BJ292" s="393">
        <v>1709700</v>
      </c>
      <c r="BK292" s="402">
        <v>937683</v>
      </c>
      <c r="BL292" s="393"/>
      <c r="BM292" s="403"/>
      <c r="BN292" s="394">
        <f t="shared" si="339"/>
        <v>333</v>
      </c>
      <c r="BO292" s="395">
        <f t="shared" si="340"/>
        <v>378</v>
      </c>
      <c r="BP292" s="396">
        <f t="shared" si="341"/>
        <v>315</v>
      </c>
      <c r="BQ292" s="395">
        <f t="shared" si="342"/>
        <v>261</v>
      </c>
      <c r="BR292" s="396">
        <f t="shared" si="343"/>
        <v>333</v>
      </c>
      <c r="BS292" s="395">
        <f t="shared" si="344"/>
        <v>345</v>
      </c>
      <c r="BT292" s="396">
        <f t="shared" si="345"/>
        <v>27</v>
      </c>
      <c r="BU292" s="395">
        <f t="shared" si="346"/>
        <v>9</v>
      </c>
      <c r="BV292" s="396">
        <f t="shared" si="347"/>
        <v>255</v>
      </c>
      <c r="BW292" s="395">
        <f t="shared" si="348"/>
        <v>138</v>
      </c>
      <c r="BX292" s="396">
        <f t="shared" si="349"/>
        <v>0</v>
      </c>
      <c r="BY292" s="395">
        <f t="shared" si="350"/>
        <v>0</v>
      </c>
      <c r="BZ292" s="394">
        <f t="shared" si="351"/>
        <v>9016.405405405405</v>
      </c>
      <c r="CA292" s="395">
        <f t="shared" si="352"/>
        <v>8335.5370370370365</v>
      </c>
      <c r="CB292" s="396">
        <f t="shared" si="353"/>
        <v>7354.5555555555557</v>
      </c>
      <c r="CC292" s="395">
        <f t="shared" si="354"/>
        <v>7337.8314176245212</v>
      </c>
      <c r="CD292" s="396">
        <f t="shared" si="355"/>
        <v>7042.3393393393389</v>
      </c>
      <c r="CE292" s="395">
        <f t="shared" si="356"/>
        <v>7336.376811594203</v>
      </c>
      <c r="CF292" s="396">
        <f t="shared" si="357"/>
        <v>5763.7037037037035</v>
      </c>
      <c r="CG292" s="395">
        <f t="shared" si="358"/>
        <v>5555.5555555555557</v>
      </c>
      <c r="CH292" s="396">
        <f t="shared" si="359"/>
        <v>6704.7058823529414</v>
      </c>
      <c r="CI292" s="395">
        <f t="shared" si="360"/>
        <v>6794.804347826087</v>
      </c>
      <c r="CJ292" s="396">
        <f t="shared" si="361"/>
        <v>0</v>
      </c>
      <c r="CK292" s="395">
        <f t="shared" si="362"/>
        <v>0</v>
      </c>
      <c r="CL292" s="394">
        <f t="shared" si="363"/>
        <v>81147.648648648639</v>
      </c>
      <c r="CM292" s="395">
        <f t="shared" si="364"/>
        <v>75019.833333333328</v>
      </c>
      <c r="CN292" s="396">
        <f t="shared" si="365"/>
        <v>66191</v>
      </c>
      <c r="CO292" s="395">
        <f t="shared" si="366"/>
        <v>66040.482758620696</v>
      </c>
      <c r="CP292" s="396">
        <f t="shared" si="367"/>
        <v>63381.054054054053</v>
      </c>
      <c r="CQ292" s="395">
        <f t="shared" si="368"/>
        <v>66027.391304347824</v>
      </c>
      <c r="CR292" s="396">
        <f t="shared" si="369"/>
        <v>51873.333333333328</v>
      </c>
      <c r="CS292" s="395">
        <f t="shared" si="370"/>
        <v>50000</v>
      </c>
      <c r="CT292" s="396">
        <f t="shared" si="371"/>
        <v>60342.352941176476</v>
      </c>
      <c r="CU292" s="395">
        <f t="shared" si="372"/>
        <v>61153.239130434784</v>
      </c>
      <c r="CV292" s="396">
        <f t="shared" si="373"/>
        <v>0</v>
      </c>
      <c r="CW292" s="395">
        <f t="shared" si="374"/>
        <v>0</v>
      </c>
      <c r="CX292" s="396">
        <f t="shared" si="375"/>
        <v>67979.212441811251</v>
      </c>
      <c r="CY292" s="395">
        <f t="shared" si="376"/>
        <v>68338.771652173906</v>
      </c>
      <c r="CZ292" s="394">
        <f t="shared" si="377"/>
        <v>37</v>
      </c>
      <c r="DA292" s="395">
        <f t="shared" si="378"/>
        <v>42</v>
      </c>
      <c r="DB292" s="396">
        <f t="shared" si="379"/>
        <v>35</v>
      </c>
      <c r="DC292" s="395">
        <f t="shared" si="380"/>
        <v>29</v>
      </c>
      <c r="DD292" s="396">
        <f t="shared" si="381"/>
        <v>37</v>
      </c>
      <c r="DE292" s="395">
        <f t="shared" si="382"/>
        <v>38</v>
      </c>
      <c r="DF292" s="396">
        <f t="shared" si="383"/>
        <v>3</v>
      </c>
      <c r="DG292" s="395">
        <f t="shared" si="384"/>
        <v>1</v>
      </c>
      <c r="DH292" s="396">
        <f t="shared" si="385"/>
        <v>27</v>
      </c>
      <c r="DI292" s="395">
        <f t="shared" si="386"/>
        <v>15</v>
      </c>
      <c r="DJ292" s="396">
        <f t="shared" si="387"/>
        <v>0</v>
      </c>
      <c r="DK292" s="395">
        <f t="shared" si="388"/>
        <v>0</v>
      </c>
      <c r="DL292" s="396">
        <f t="shared" si="389"/>
        <v>139</v>
      </c>
      <c r="DM292" s="395">
        <f t="shared" si="390"/>
        <v>125</v>
      </c>
      <c r="DN292" s="394">
        <f t="shared" si="391"/>
        <v>3002462.9999999995</v>
      </c>
      <c r="DO292" s="395">
        <f t="shared" si="392"/>
        <v>3150833</v>
      </c>
      <c r="DP292" s="396">
        <f t="shared" si="393"/>
        <v>2316685</v>
      </c>
      <c r="DQ292" s="395">
        <f t="shared" si="394"/>
        <v>1915174.0000000002</v>
      </c>
      <c r="DR292" s="396">
        <f t="shared" si="395"/>
        <v>2345099</v>
      </c>
      <c r="DS292" s="395">
        <f t="shared" si="396"/>
        <v>2509040.8695652173</v>
      </c>
      <c r="DT292" s="396">
        <f t="shared" si="397"/>
        <v>155620</v>
      </c>
      <c r="DU292" s="395">
        <f t="shared" si="398"/>
        <v>50000</v>
      </c>
      <c r="DV292" s="396">
        <f t="shared" si="399"/>
        <v>1629243.5294117648</v>
      </c>
      <c r="DW292" s="395">
        <f t="shared" si="400"/>
        <v>917298.58695652173</v>
      </c>
      <c r="DX292" s="396">
        <f t="shared" si="401"/>
        <v>0</v>
      </c>
      <c r="DY292" s="395">
        <f t="shared" si="402"/>
        <v>0</v>
      </c>
      <c r="DZ292" s="396">
        <f t="shared" si="403"/>
        <v>9449110.529411763</v>
      </c>
      <c r="EA292" s="395">
        <f t="shared" si="404"/>
        <v>8542346.4565217383</v>
      </c>
    </row>
    <row r="293" spans="1:131">
      <c r="A293" s="435" t="s">
        <v>37</v>
      </c>
      <c r="B293" s="428" t="s">
        <v>550</v>
      </c>
      <c r="C293" s="429"/>
      <c r="D293" s="430">
        <v>199111</v>
      </c>
      <c r="E293" s="431">
        <v>6</v>
      </c>
      <c r="F293" s="393">
        <v>57</v>
      </c>
      <c r="G293" s="402">
        <v>46</v>
      </c>
      <c r="H293" s="393">
        <v>1</v>
      </c>
      <c r="I293" s="402">
        <v>13</v>
      </c>
      <c r="J293" s="393">
        <v>0</v>
      </c>
      <c r="K293" s="402">
        <v>0</v>
      </c>
      <c r="L293" s="393">
        <v>0</v>
      </c>
      <c r="M293" s="402">
        <v>0</v>
      </c>
      <c r="N293" s="393">
        <v>65</v>
      </c>
      <c r="O293" s="402">
        <v>48</v>
      </c>
      <c r="P293" s="393">
        <v>2</v>
      </c>
      <c r="Q293" s="402">
        <v>15</v>
      </c>
      <c r="R293" s="393">
        <v>0</v>
      </c>
      <c r="S293" s="402">
        <v>1</v>
      </c>
      <c r="T293" s="393">
        <v>0</v>
      </c>
      <c r="U293" s="402">
        <v>0</v>
      </c>
      <c r="V293" s="393">
        <v>36</v>
      </c>
      <c r="W293" s="402">
        <v>42</v>
      </c>
      <c r="X293" s="393">
        <v>3</v>
      </c>
      <c r="Y293" s="402">
        <v>3</v>
      </c>
      <c r="Z293" s="393">
        <v>0</v>
      </c>
      <c r="AA293" s="402">
        <v>0</v>
      </c>
      <c r="AB293" s="393">
        <v>0</v>
      </c>
      <c r="AC293" s="402">
        <v>0</v>
      </c>
      <c r="AD293" s="393">
        <v>1</v>
      </c>
      <c r="AE293" s="402">
        <v>0</v>
      </c>
      <c r="AF293" s="393">
        <v>0</v>
      </c>
      <c r="AG293" s="402">
        <v>0</v>
      </c>
      <c r="AH293" s="393">
        <v>0</v>
      </c>
      <c r="AI293" s="402">
        <v>0</v>
      </c>
      <c r="AJ293" s="393">
        <v>0</v>
      </c>
      <c r="AK293" s="402">
        <v>0</v>
      </c>
      <c r="AL293" s="393">
        <v>50</v>
      </c>
      <c r="AM293" s="402">
        <v>44</v>
      </c>
      <c r="AN293" s="393">
        <v>4</v>
      </c>
      <c r="AO293" s="402">
        <v>4</v>
      </c>
      <c r="AP293" s="393">
        <v>0</v>
      </c>
      <c r="AQ293" s="402">
        <v>0</v>
      </c>
      <c r="AR293" s="393">
        <v>0</v>
      </c>
      <c r="AS293" s="402">
        <v>0</v>
      </c>
      <c r="AT293" s="393"/>
      <c r="AU293" s="402"/>
      <c r="AV293" s="393"/>
      <c r="AW293" s="402"/>
      <c r="AX293" s="393"/>
      <c r="AY293" s="402"/>
      <c r="AZ293" s="393"/>
      <c r="BA293" s="403"/>
      <c r="BB293" s="404">
        <v>4831772</v>
      </c>
      <c r="BC293" s="402">
        <v>5033069</v>
      </c>
      <c r="BD293" s="393">
        <v>4545884</v>
      </c>
      <c r="BE293" s="402">
        <v>4676368</v>
      </c>
      <c r="BF293" s="393">
        <v>2403726</v>
      </c>
      <c r="BG293" s="402">
        <v>2846010</v>
      </c>
      <c r="BH293" s="393">
        <v>56000</v>
      </c>
      <c r="BI293" s="402">
        <v>0</v>
      </c>
      <c r="BJ293" s="393">
        <v>2765445</v>
      </c>
      <c r="BK293" s="402">
        <v>2522867</v>
      </c>
      <c r="BL293" s="393"/>
      <c r="BM293" s="403"/>
      <c r="BN293" s="394">
        <f t="shared" si="339"/>
        <v>523</v>
      </c>
      <c r="BO293" s="395">
        <f t="shared" si="340"/>
        <v>544</v>
      </c>
      <c r="BP293" s="396">
        <f t="shared" si="341"/>
        <v>605</v>
      </c>
      <c r="BQ293" s="395">
        <f t="shared" si="342"/>
        <v>593</v>
      </c>
      <c r="BR293" s="396">
        <f t="shared" si="343"/>
        <v>354</v>
      </c>
      <c r="BS293" s="395">
        <f t="shared" si="344"/>
        <v>408</v>
      </c>
      <c r="BT293" s="396">
        <f t="shared" si="345"/>
        <v>9</v>
      </c>
      <c r="BU293" s="395">
        <f t="shared" si="346"/>
        <v>0</v>
      </c>
      <c r="BV293" s="396">
        <f t="shared" si="347"/>
        <v>490</v>
      </c>
      <c r="BW293" s="395">
        <f t="shared" si="348"/>
        <v>436</v>
      </c>
      <c r="BX293" s="396">
        <f t="shared" si="349"/>
        <v>0</v>
      </c>
      <c r="BY293" s="395">
        <f t="shared" si="350"/>
        <v>0</v>
      </c>
      <c r="BZ293" s="394">
        <f t="shared" si="351"/>
        <v>9238.5697896749516</v>
      </c>
      <c r="CA293" s="395">
        <f t="shared" si="352"/>
        <v>9251.9650735294126</v>
      </c>
      <c r="CB293" s="396">
        <f t="shared" si="353"/>
        <v>7513.8578512396698</v>
      </c>
      <c r="CC293" s="395">
        <f t="shared" si="354"/>
        <v>7885.9494097807756</v>
      </c>
      <c r="CD293" s="396">
        <f t="shared" si="355"/>
        <v>6790.1864406779659</v>
      </c>
      <c r="CE293" s="395">
        <f t="shared" si="356"/>
        <v>6975.5147058823532</v>
      </c>
      <c r="CF293" s="396">
        <f t="shared" si="357"/>
        <v>6222.2222222222226</v>
      </c>
      <c r="CG293" s="395">
        <f t="shared" si="358"/>
        <v>0</v>
      </c>
      <c r="CH293" s="396">
        <f t="shared" si="359"/>
        <v>5643.7653061224491</v>
      </c>
      <c r="CI293" s="395">
        <f t="shared" si="360"/>
        <v>5786.3922018348621</v>
      </c>
      <c r="CJ293" s="396">
        <f t="shared" si="361"/>
        <v>0</v>
      </c>
      <c r="CK293" s="395">
        <f t="shared" si="362"/>
        <v>0</v>
      </c>
      <c r="CL293" s="394">
        <f t="shared" si="363"/>
        <v>83147.128107074561</v>
      </c>
      <c r="CM293" s="395">
        <f t="shared" si="364"/>
        <v>83267.685661764714</v>
      </c>
      <c r="CN293" s="396">
        <f t="shared" si="365"/>
        <v>67624.720661157029</v>
      </c>
      <c r="CO293" s="395">
        <f t="shared" si="366"/>
        <v>70973.544688026974</v>
      </c>
      <c r="CP293" s="396">
        <f t="shared" si="367"/>
        <v>61111.677966101692</v>
      </c>
      <c r="CQ293" s="395">
        <f t="shared" si="368"/>
        <v>62779.632352941175</v>
      </c>
      <c r="CR293" s="396">
        <f t="shared" si="369"/>
        <v>56000</v>
      </c>
      <c r="CS293" s="395">
        <f t="shared" si="370"/>
        <v>0</v>
      </c>
      <c r="CT293" s="396">
        <f t="shared" si="371"/>
        <v>50793.887755102041</v>
      </c>
      <c r="CU293" s="395">
        <f t="shared" si="372"/>
        <v>52077.529816513757</v>
      </c>
      <c r="CV293" s="396">
        <f t="shared" si="373"/>
        <v>0</v>
      </c>
      <c r="CW293" s="395">
        <f t="shared" si="374"/>
        <v>0</v>
      </c>
      <c r="CX293" s="396">
        <f t="shared" si="375"/>
        <v>66372.671661923843</v>
      </c>
      <c r="CY293" s="395">
        <f t="shared" si="376"/>
        <v>68425.487042374341</v>
      </c>
      <c r="CZ293" s="394">
        <f t="shared" si="377"/>
        <v>58</v>
      </c>
      <c r="DA293" s="395">
        <f t="shared" si="378"/>
        <v>59</v>
      </c>
      <c r="DB293" s="396">
        <f t="shared" si="379"/>
        <v>67</v>
      </c>
      <c r="DC293" s="395">
        <f t="shared" si="380"/>
        <v>64</v>
      </c>
      <c r="DD293" s="396">
        <f t="shared" si="381"/>
        <v>39</v>
      </c>
      <c r="DE293" s="395">
        <f t="shared" si="382"/>
        <v>45</v>
      </c>
      <c r="DF293" s="396">
        <f t="shared" si="383"/>
        <v>1</v>
      </c>
      <c r="DG293" s="395">
        <f t="shared" si="384"/>
        <v>0</v>
      </c>
      <c r="DH293" s="396">
        <f t="shared" si="385"/>
        <v>54</v>
      </c>
      <c r="DI293" s="395">
        <f t="shared" si="386"/>
        <v>48</v>
      </c>
      <c r="DJ293" s="396">
        <f t="shared" si="387"/>
        <v>0</v>
      </c>
      <c r="DK293" s="395">
        <f t="shared" si="388"/>
        <v>0</v>
      </c>
      <c r="DL293" s="396">
        <f t="shared" si="389"/>
        <v>219</v>
      </c>
      <c r="DM293" s="395">
        <f t="shared" si="390"/>
        <v>216</v>
      </c>
      <c r="DN293" s="394">
        <f t="shared" si="391"/>
        <v>4822533.4302103249</v>
      </c>
      <c r="DO293" s="395">
        <f t="shared" si="392"/>
        <v>4912793.4540441185</v>
      </c>
      <c r="DP293" s="396">
        <f t="shared" si="393"/>
        <v>4530856.2842975212</v>
      </c>
      <c r="DQ293" s="395">
        <f t="shared" si="394"/>
        <v>4542306.8600337263</v>
      </c>
      <c r="DR293" s="396">
        <f t="shared" si="395"/>
        <v>2383355.440677966</v>
      </c>
      <c r="DS293" s="395">
        <f t="shared" si="396"/>
        <v>2825083.4558823528</v>
      </c>
      <c r="DT293" s="396">
        <f t="shared" si="397"/>
        <v>56000</v>
      </c>
      <c r="DU293" s="395">
        <f t="shared" si="398"/>
        <v>0</v>
      </c>
      <c r="DV293" s="396">
        <f t="shared" si="399"/>
        <v>2742869.9387755101</v>
      </c>
      <c r="DW293" s="395">
        <f t="shared" si="400"/>
        <v>2499721.4311926602</v>
      </c>
      <c r="DX293" s="396">
        <f t="shared" si="401"/>
        <v>0</v>
      </c>
      <c r="DY293" s="395">
        <f t="shared" si="402"/>
        <v>0</v>
      </c>
      <c r="DZ293" s="396">
        <f t="shared" si="403"/>
        <v>14535615.093961321</v>
      </c>
      <c r="EA293" s="395">
        <f t="shared" si="404"/>
        <v>14779905.201152857</v>
      </c>
    </row>
    <row r="294" spans="1:131">
      <c r="A294" s="607" t="s">
        <v>37</v>
      </c>
      <c r="B294" s="551" t="s">
        <v>794</v>
      </c>
      <c r="C294" s="552"/>
      <c r="D294" s="553">
        <v>197887</v>
      </c>
      <c r="E294" s="448">
        <v>8</v>
      </c>
      <c r="F294" s="393"/>
      <c r="G294" s="402"/>
      <c r="H294" s="393"/>
      <c r="I294" s="402"/>
      <c r="J294" s="393"/>
      <c r="K294" s="402"/>
      <c r="L294" s="393"/>
      <c r="M294" s="402"/>
      <c r="N294" s="393"/>
      <c r="O294" s="402"/>
      <c r="P294" s="393"/>
      <c r="Q294" s="402">
        <v>0</v>
      </c>
      <c r="R294" s="393"/>
      <c r="S294" s="402"/>
      <c r="T294" s="393"/>
      <c r="U294" s="402"/>
      <c r="V294" s="393"/>
      <c r="W294" s="402">
        <v>0</v>
      </c>
      <c r="X294" s="393"/>
      <c r="Y294" s="402">
        <v>0</v>
      </c>
      <c r="Z294" s="393"/>
      <c r="AA294" s="402">
        <v>0</v>
      </c>
      <c r="AB294" s="393"/>
      <c r="AC294" s="402">
        <v>0</v>
      </c>
      <c r="AD294" s="393"/>
      <c r="AE294" s="402">
        <v>0</v>
      </c>
      <c r="AF294" s="393"/>
      <c r="AG294" s="402">
        <v>0</v>
      </c>
      <c r="AH294" s="393"/>
      <c r="AI294" s="402">
        <v>0</v>
      </c>
      <c r="AJ294" s="393"/>
      <c r="AK294" s="402">
        <v>0</v>
      </c>
      <c r="AL294" s="393"/>
      <c r="AM294" s="402">
        <v>0</v>
      </c>
      <c r="AN294" s="393"/>
      <c r="AO294" s="402">
        <v>0</v>
      </c>
      <c r="AP294" s="393"/>
      <c r="AQ294" s="402">
        <v>0</v>
      </c>
      <c r="AR294" s="393"/>
      <c r="AS294" s="402">
        <v>0</v>
      </c>
      <c r="AT294" s="393">
        <v>70</v>
      </c>
      <c r="AU294" s="402">
        <v>67</v>
      </c>
      <c r="AV294" s="393">
        <v>7</v>
      </c>
      <c r="AW294" s="402">
        <v>5</v>
      </c>
      <c r="AX294" s="393"/>
      <c r="AY294" s="402">
        <v>0</v>
      </c>
      <c r="AZ294" s="393">
        <v>96</v>
      </c>
      <c r="BA294" s="403">
        <v>95</v>
      </c>
      <c r="BB294" s="404"/>
      <c r="BC294" s="402"/>
      <c r="BD294" s="393"/>
      <c r="BE294" s="402">
        <v>0</v>
      </c>
      <c r="BF294" s="393"/>
      <c r="BG294" s="402">
        <v>0</v>
      </c>
      <c r="BH294" s="393"/>
      <c r="BI294" s="402">
        <v>0</v>
      </c>
      <c r="BJ294" s="393"/>
      <c r="BK294" s="402">
        <v>0</v>
      </c>
      <c r="BL294" s="393">
        <v>8774651</v>
      </c>
      <c r="BM294" s="403">
        <v>8668475</v>
      </c>
      <c r="BN294" s="394">
        <f t="shared" si="339"/>
        <v>0</v>
      </c>
      <c r="BO294" s="395">
        <f t="shared" si="340"/>
        <v>0</v>
      </c>
      <c r="BP294" s="396">
        <f t="shared" si="341"/>
        <v>0</v>
      </c>
      <c r="BQ294" s="395">
        <f t="shared" si="342"/>
        <v>0</v>
      </c>
      <c r="BR294" s="396">
        <f t="shared" si="343"/>
        <v>0</v>
      </c>
      <c r="BS294" s="395">
        <f t="shared" si="344"/>
        <v>0</v>
      </c>
      <c r="BT294" s="396">
        <f t="shared" si="345"/>
        <v>0</v>
      </c>
      <c r="BU294" s="395">
        <f t="shared" si="346"/>
        <v>0</v>
      </c>
      <c r="BV294" s="396">
        <f t="shared" si="347"/>
        <v>0</v>
      </c>
      <c r="BW294" s="395">
        <f t="shared" si="348"/>
        <v>0</v>
      </c>
      <c r="BX294" s="396">
        <f t="shared" si="349"/>
        <v>1852</v>
      </c>
      <c r="BY294" s="395">
        <f t="shared" si="350"/>
        <v>1793</v>
      </c>
      <c r="BZ294" s="394">
        <f t="shared" si="351"/>
        <v>0</v>
      </c>
      <c r="CA294" s="395">
        <f t="shared" si="352"/>
        <v>0</v>
      </c>
      <c r="CB294" s="396">
        <f t="shared" si="353"/>
        <v>0</v>
      </c>
      <c r="CC294" s="395">
        <f t="shared" si="354"/>
        <v>0</v>
      </c>
      <c r="CD294" s="396">
        <f t="shared" si="355"/>
        <v>0</v>
      </c>
      <c r="CE294" s="395">
        <f t="shared" si="356"/>
        <v>0</v>
      </c>
      <c r="CF294" s="396">
        <f t="shared" si="357"/>
        <v>0</v>
      </c>
      <c r="CG294" s="395">
        <f t="shared" si="358"/>
        <v>0</v>
      </c>
      <c r="CH294" s="396">
        <f t="shared" si="359"/>
        <v>0</v>
      </c>
      <c r="CI294" s="395">
        <f t="shared" si="360"/>
        <v>0</v>
      </c>
      <c r="CJ294" s="396">
        <f t="shared" si="361"/>
        <v>4737.9325053995681</v>
      </c>
      <c r="CK294" s="395">
        <f t="shared" si="362"/>
        <v>4834.6207473508084</v>
      </c>
      <c r="CL294" s="394">
        <f t="shared" si="363"/>
        <v>0</v>
      </c>
      <c r="CM294" s="395">
        <f t="shared" si="364"/>
        <v>0</v>
      </c>
      <c r="CN294" s="396">
        <f t="shared" si="365"/>
        <v>0</v>
      </c>
      <c r="CO294" s="395">
        <f t="shared" si="366"/>
        <v>0</v>
      </c>
      <c r="CP294" s="396">
        <f t="shared" si="367"/>
        <v>0</v>
      </c>
      <c r="CQ294" s="395">
        <f t="shared" si="368"/>
        <v>0</v>
      </c>
      <c r="CR294" s="396">
        <f t="shared" si="369"/>
        <v>0</v>
      </c>
      <c r="CS294" s="395">
        <f t="shared" si="370"/>
        <v>0</v>
      </c>
      <c r="CT294" s="396">
        <f t="shared" si="371"/>
        <v>0</v>
      </c>
      <c r="CU294" s="395">
        <f t="shared" si="372"/>
        <v>0</v>
      </c>
      <c r="CV294" s="396">
        <f t="shared" si="373"/>
        <v>42641.392548596115</v>
      </c>
      <c r="CW294" s="395">
        <f t="shared" si="374"/>
        <v>43511.586726157278</v>
      </c>
      <c r="CX294" s="396">
        <f t="shared" si="375"/>
        <v>42641.392548596115</v>
      </c>
      <c r="CY294" s="395">
        <f t="shared" si="376"/>
        <v>43511.586726157278</v>
      </c>
      <c r="CZ294" s="394">
        <f t="shared" si="377"/>
        <v>0</v>
      </c>
      <c r="DA294" s="395">
        <f t="shared" si="378"/>
        <v>0</v>
      </c>
      <c r="DB294" s="396">
        <f t="shared" si="379"/>
        <v>0</v>
      </c>
      <c r="DC294" s="395">
        <f t="shared" si="380"/>
        <v>0</v>
      </c>
      <c r="DD294" s="396">
        <f t="shared" si="381"/>
        <v>0</v>
      </c>
      <c r="DE294" s="395">
        <f t="shared" si="382"/>
        <v>0</v>
      </c>
      <c r="DF294" s="396">
        <f t="shared" si="383"/>
        <v>0</v>
      </c>
      <c r="DG294" s="395">
        <f t="shared" si="384"/>
        <v>0</v>
      </c>
      <c r="DH294" s="396">
        <f t="shared" si="385"/>
        <v>0</v>
      </c>
      <c r="DI294" s="395">
        <f t="shared" si="386"/>
        <v>0</v>
      </c>
      <c r="DJ294" s="396">
        <f t="shared" si="387"/>
        <v>173</v>
      </c>
      <c r="DK294" s="395">
        <f t="shared" si="388"/>
        <v>167</v>
      </c>
      <c r="DL294" s="396">
        <f t="shared" si="389"/>
        <v>173</v>
      </c>
      <c r="DM294" s="395">
        <f t="shared" si="390"/>
        <v>167</v>
      </c>
      <c r="DN294" s="394">
        <f t="shared" si="391"/>
        <v>0</v>
      </c>
      <c r="DO294" s="395">
        <f t="shared" si="392"/>
        <v>0</v>
      </c>
      <c r="DP294" s="396">
        <f t="shared" si="393"/>
        <v>0</v>
      </c>
      <c r="DQ294" s="395">
        <f t="shared" si="394"/>
        <v>0</v>
      </c>
      <c r="DR294" s="396">
        <f t="shared" si="395"/>
        <v>0</v>
      </c>
      <c r="DS294" s="395">
        <f t="shared" si="396"/>
        <v>0</v>
      </c>
      <c r="DT294" s="396">
        <f t="shared" si="397"/>
        <v>0</v>
      </c>
      <c r="DU294" s="395">
        <f t="shared" si="398"/>
        <v>0</v>
      </c>
      <c r="DV294" s="396">
        <f t="shared" si="399"/>
        <v>0</v>
      </c>
      <c r="DW294" s="395">
        <f t="shared" si="400"/>
        <v>0</v>
      </c>
      <c r="DX294" s="396">
        <f t="shared" si="401"/>
        <v>7376960.9109071279</v>
      </c>
      <c r="DY294" s="395">
        <f t="shared" si="402"/>
        <v>7266434.9832682656</v>
      </c>
      <c r="DZ294" s="396">
        <f t="shared" si="403"/>
        <v>7376960.9109071279</v>
      </c>
      <c r="EA294" s="395">
        <f t="shared" si="404"/>
        <v>7266434.9832682656</v>
      </c>
    </row>
    <row r="295" spans="1:131">
      <c r="A295" s="607" t="s">
        <v>37</v>
      </c>
      <c r="B295" s="551" t="s">
        <v>795</v>
      </c>
      <c r="C295" s="552"/>
      <c r="D295" s="553">
        <v>198154</v>
      </c>
      <c r="E295" s="448">
        <v>8</v>
      </c>
      <c r="F295" s="393"/>
      <c r="G295" s="402"/>
      <c r="H295" s="393"/>
      <c r="I295" s="402"/>
      <c r="J295" s="393"/>
      <c r="K295" s="402"/>
      <c r="L295" s="393"/>
      <c r="M295" s="402"/>
      <c r="N295" s="393"/>
      <c r="O295" s="402"/>
      <c r="P295" s="393"/>
      <c r="Q295" s="402">
        <v>0</v>
      </c>
      <c r="R295" s="393"/>
      <c r="S295" s="402"/>
      <c r="T295" s="393"/>
      <c r="U295" s="402"/>
      <c r="V295" s="393"/>
      <c r="W295" s="402">
        <v>0</v>
      </c>
      <c r="X295" s="393"/>
      <c r="Y295" s="402">
        <v>0</v>
      </c>
      <c r="Z295" s="393"/>
      <c r="AA295" s="402">
        <v>0</v>
      </c>
      <c r="AB295" s="393"/>
      <c r="AC295" s="402">
        <v>0</v>
      </c>
      <c r="AD295" s="393"/>
      <c r="AE295" s="402">
        <v>0</v>
      </c>
      <c r="AF295" s="393"/>
      <c r="AG295" s="402">
        <v>0</v>
      </c>
      <c r="AH295" s="393"/>
      <c r="AI295" s="402">
        <v>0</v>
      </c>
      <c r="AJ295" s="393"/>
      <c r="AK295" s="402">
        <v>0</v>
      </c>
      <c r="AL295" s="393"/>
      <c r="AM295" s="402">
        <v>0</v>
      </c>
      <c r="AN295" s="393"/>
      <c r="AO295" s="402">
        <v>0</v>
      </c>
      <c r="AP295" s="393"/>
      <c r="AQ295" s="402">
        <v>0</v>
      </c>
      <c r="AR295" s="393"/>
      <c r="AS295" s="402">
        <v>0</v>
      </c>
      <c r="AT295" s="393">
        <v>192</v>
      </c>
      <c r="AU295" s="402">
        <v>187</v>
      </c>
      <c r="AV295" s="393">
        <v>1</v>
      </c>
      <c r="AW295" s="402">
        <v>2</v>
      </c>
      <c r="AX295" s="393"/>
      <c r="AY295" s="402">
        <v>0</v>
      </c>
      <c r="AZ295" s="393">
        <v>99</v>
      </c>
      <c r="BA295" s="403">
        <v>111</v>
      </c>
      <c r="BB295" s="404"/>
      <c r="BC295" s="402"/>
      <c r="BD295" s="393"/>
      <c r="BE295" s="402">
        <v>0</v>
      </c>
      <c r="BF295" s="393"/>
      <c r="BG295" s="402">
        <v>0</v>
      </c>
      <c r="BH295" s="393"/>
      <c r="BI295" s="402">
        <v>0</v>
      </c>
      <c r="BJ295" s="393"/>
      <c r="BK295" s="402">
        <v>0</v>
      </c>
      <c r="BL295" s="393">
        <v>15706704</v>
      </c>
      <c r="BM295" s="403">
        <v>16409537</v>
      </c>
      <c r="BN295" s="394">
        <f t="shared" si="339"/>
        <v>0</v>
      </c>
      <c r="BO295" s="395">
        <f t="shared" si="340"/>
        <v>0</v>
      </c>
      <c r="BP295" s="396">
        <f t="shared" si="341"/>
        <v>0</v>
      </c>
      <c r="BQ295" s="395">
        <f t="shared" si="342"/>
        <v>0</v>
      </c>
      <c r="BR295" s="396">
        <f t="shared" si="343"/>
        <v>0</v>
      </c>
      <c r="BS295" s="395">
        <f t="shared" si="344"/>
        <v>0</v>
      </c>
      <c r="BT295" s="396">
        <f t="shared" si="345"/>
        <v>0</v>
      </c>
      <c r="BU295" s="395">
        <f t="shared" si="346"/>
        <v>0</v>
      </c>
      <c r="BV295" s="396">
        <f t="shared" si="347"/>
        <v>0</v>
      </c>
      <c r="BW295" s="395">
        <f t="shared" si="348"/>
        <v>0</v>
      </c>
      <c r="BX295" s="396">
        <f t="shared" si="349"/>
        <v>2926</v>
      </c>
      <c r="BY295" s="395">
        <f t="shared" si="350"/>
        <v>3035</v>
      </c>
      <c r="BZ295" s="394">
        <f t="shared" si="351"/>
        <v>0</v>
      </c>
      <c r="CA295" s="395">
        <f t="shared" si="352"/>
        <v>0</v>
      </c>
      <c r="CB295" s="396">
        <f t="shared" si="353"/>
        <v>0</v>
      </c>
      <c r="CC295" s="395">
        <f t="shared" si="354"/>
        <v>0</v>
      </c>
      <c r="CD295" s="396">
        <f t="shared" si="355"/>
        <v>0</v>
      </c>
      <c r="CE295" s="395">
        <f t="shared" si="356"/>
        <v>0</v>
      </c>
      <c r="CF295" s="396">
        <f t="shared" si="357"/>
        <v>0</v>
      </c>
      <c r="CG295" s="395">
        <f t="shared" si="358"/>
        <v>0</v>
      </c>
      <c r="CH295" s="396">
        <f t="shared" si="359"/>
        <v>0</v>
      </c>
      <c r="CI295" s="395">
        <f t="shared" si="360"/>
        <v>0</v>
      </c>
      <c r="CJ295" s="396">
        <f t="shared" si="361"/>
        <v>5367.9781271360216</v>
      </c>
      <c r="CK295" s="395">
        <f t="shared" si="362"/>
        <v>5406.7667215815482</v>
      </c>
      <c r="CL295" s="394">
        <f t="shared" si="363"/>
        <v>0</v>
      </c>
      <c r="CM295" s="395">
        <f t="shared" si="364"/>
        <v>0</v>
      </c>
      <c r="CN295" s="396">
        <f t="shared" si="365"/>
        <v>0</v>
      </c>
      <c r="CO295" s="395">
        <f t="shared" si="366"/>
        <v>0</v>
      </c>
      <c r="CP295" s="396">
        <f t="shared" si="367"/>
        <v>0</v>
      </c>
      <c r="CQ295" s="395">
        <f t="shared" si="368"/>
        <v>0</v>
      </c>
      <c r="CR295" s="396">
        <f t="shared" si="369"/>
        <v>0</v>
      </c>
      <c r="CS295" s="395">
        <f t="shared" si="370"/>
        <v>0</v>
      </c>
      <c r="CT295" s="396">
        <f t="shared" si="371"/>
        <v>0</v>
      </c>
      <c r="CU295" s="395">
        <f t="shared" si="372"/>
        <v>0</v>
      </c>
      <c r="CV295" s="396">
        <f t="shared" si="373"/>
        <v>48311.803144224192</v>
      </c>
      <c r="CW295" s="395">
        <f t="shared" si="374"/>
        <v>48660.900494233931</v>
      </c>
      <c r="CX295" s="396">
        <f t="shared" si="375"/>
        <v>48311.803144224192</v>
      </c>
      <c r="CY295" s="395">
        <f t="shared" si="376"/>
        <v>48660.900494233931</v>
      </c>
      <c r="CZ295" s="394">
        <f t="shared" si="377"/>
        <v>0</v>
      </c>
      <c r="DA295" s="395">
        <f t="shared" si="378"/>
        <v>0</v>
      </c>
      <c r="DB295" s="396">
        <f t="shared" si="379"/>
        <v>0</v>
      </c>
      <c r="DC295" s="395">
        <f t="shared" si="380"/>
        <v>0</v>
      </c>
      <c r="DD295" s="396">
        <f t="shared" si="381"/>
        <v>0</v>
      </c>
      <c r="DE295" s="395">
        <f t="shared" si="382"/>
        <v>0</v>
      </c>
      <c r="DF295" s="396">
        <f t="shared" si="383"/>
        <v>0</v>
      </c>
      <c r="DG295" s="395">
        <f t="shared" si="384"/>
        <v>0</v>
      </c>
      <c r="DH295" s="396">
        <f t="shared" si="385"/>
        <v>0</v>
      </c>
      <c r="DI295" s="395">
        <f t="shared" si="386"/>
        <v>0</v>
      </c>
      <c r="DJ295" s="396">
        <f t="shared" si="387"/>
        <v>292</v>
      </c>
      <c r="DK295" s="395">
        <f t="shared" si="388"/>
        <v>300</v>
      </c>
      <c r="DL295" s="396">
        <f t="shared" si="389"/>
        <v>292</v>
      </c>
      <c r="DM295" s="395">
        <f t="shared" si="390"/>
        <v>300</v>
      </c>
      <c r="DN295" s="394">
        <f t="shared" si="391"/>
        <v>0</v>
      </c>
      <c r="DO295" s="395">
        <f t="shared" si="392"/>
        <v>0</v>
      </c>
      <c r="DP295" s="396">
        <f t="shared" si="393"/>
        <v>0</v>
      </c>
      <c r="DQ295" s="395">
        <f t="shared" si="394"/>
        <v>0</v>
      </c>
      <c r="DR295" s="396">
        <f t="shared" si="395"/>
        <v>0</v>
      </c>
      <c r="DS295" s="395">
        <f t="shared" si="396"/>
        <v>0</v>
      </c>
      <c r="DT295" s="396">
        <f t="shared" si="397"/>
        <v>0</v>
      </c>
      <c r="DU295" s="395">
        <f t="shared" si="398"/>
        <v>0</v>
      </c>
      <c r="DV295" s="396">
        <f t="shared" si="399"/>
        <v>0</v>
      </c>
      <c r="DW295" s="395">
        <f t="shared" si="400"/>
        <v>0</v>
      </c>
      <c r="DX295" s="396">
        <f t="shared" si="401"/>
        <v>14107046.518113464</v>
      </c>
      <c r="DY295" s="395">
        <f t="shared" si="402"/>
        <v>14598270.148270179</v>
      </c>
      <c r="DZ295" s="396">
        <f t="shared" si="403"/>
        <v>14107046.518113464</v>
      </c>
      <c r="EA295" s="395">
        <f t="shared" si="404"/>
        <v>14598270.148270179</v>
      </c>
    </row>
    <row r="296" spans="1:131">
      <c r="A296" s="607" t="s">
        <v>37</v>
      </c>
      <c r="B296" s="551" t="s">
        <v>796</v>
      </c>
      <c r="C296" s="552"/>
      <c r="D296" s="553">
        <v>198260</v>
      </c>
      <c r="E296" s="448">
        <v>8</v>
      </c>
      <c r="F296" s="393"/>
      <c r="G296" s="402"/>
      <c r="H296" s="393"/>
      <c r="I296" s="402"/>
      <c r="J296" s="393"/>
      <c r="K296" s="402"/>
      <c r="L296" s="393"/>
      <c r="M296" s="402"/>
      <c r="N296" s="393"/>
      <c r="O296" s="402"/>
      <c r="P296" s="393"/>
      <c r="Q296" s="402">
        <v>0</v>
      </c>
      <c r="R296" s="393"/>
      <c r="S296" s="402"/>
      <c r="T296" s="393"/>
      <c r="U296" s="402"/>
      <c r="V296" s="393"/>
      <c r="W296" s="402">
        <v>0</v>
      </c>
      <c r="X296" s="393"/>
      <c r="Y296" s="402">
        <v>0</v>
      </c>
      <c r="Z296" s="393"/>
      <c r="AA296" s="402">
        <v>0</v>
      </c>
      <c r="AB296" s="393"/>
      <c r="AC296" s="402">
        <v>0</v>
      </c>
      <c r="AD296" s="393"/>
      <c r="AE296" s="402">
        <v>0</v>
      </c>
      <c r="AF296" s="393"/>
      <c r="AG296" s="402">
        <v>0</v>
      </c>
      <c r="AH296" s="393"/>
      <c r="AI296" s="402">
        <v>0</v>
      </c>
      <c r="AJ296" s="393"/>
      <c r="AK296" s="402">
        <v>0</v>
      </c>
      <c r="AL296" s="393"/>
      <c r="AM296" s="402">
        <v>0</v>
      </c>
      <c r="AN296" s="393"/>
      <c r="AO296" s="402">
        <v>0</v>
      </c>
      <c r="AP296" s="393"/>
      <c r="AQ296" s="402">
        <v>0</v>
      </c>
      <c r="AR296" s="393"/>
      <c r="AS296" s="402">
        <v>0</v>
      </c>
      <c r="AT296" s="393"/>
      <c r="AU296" s="402">
        <v>0</v>
      </c>
      <c r="AV296" s="393">
        <v>349</v>
      </c>
      <c r="AW296" s="402">
        <v>354</v>
      </c>
      <c r="AX296" s="393"/>
      <c r="AY296" s="402">
        <v>0</v>
      </c>
      <c r="AZ296" s="393">
        <v>28</v>
      </c>
      <c r="BA296" s="403">
        <v>28</v>
      </c>
      <c r="BB296" s="404"/>
      <c r="BC296" s="402"/>
      <c r="BD296" s="393"/>
      <c r="BE296" s="402">
        <v>0</v>
      </c>
      <c r="BF296" s="393"/>
      <c r="BG296" s="402">
        <v>0</v>
      </c>
      <c r="BH296" s="393"/>
      <c r="BI296" s="402">
        <v>0</v>
      </c>
      <c r="BJ296" s="393"/>
      <c r="BK296" s="402">
        <v>0</v>
      </c>
      <c r="BL296" s="393">
        <v>22061270</v>
      </c>
      <c r="BM296" s="403">
        <v>22400247</v>
      </c>
      <c r="BN296" s="394">
        <f t="shared" si="339"/>
        <v>0</v>
      </c>
      <c r="BO296" s="395">
        <f t="shared" si="340"/>
        <v>0</v>
      </c>
      <c r="BP296" s="396">
        <f t="shared" si="341"/>
        <v>0</v>
      </c>
      <c r="BQ296" s="395">
        <f t="shared" si="342"/>
        <v>0</v>
      </c>
      <c r="BR296" s="396">
        <f t="shared" si="343"/>
        <v>0</v>
      </c>
      <c r="BS296" s="395">
        <f t="shared" si="344"/>
        <v>0</v>
      </c>
      <c r="BT296" s="396">
        <f t="shared" si="345"/>
        <v>0</v>
      </c>
      <c r="BU296" s="395">
        <f t="shared" si="346"/>
        <v>0</v>
      </c>
      <c r="BV296" s="396">
        <f t="shared" si="347"/>
        <v>0</v>
      </c>
      <c r="BW296" s="395">
        <f t="shared" si="348"/>
        <v>0</v>
      </c>
      <c r="BX296" s="396">
        <f t="shared" si="349"/>
        <v>3826</v>
      </c>
      <c r="BY296" s="395">
        <f t="shared" si="350"/>
        <v>3876</v>
      </c>
      <c r="BZ296" s="394">
        <f t="shared" si="351"/>
        <v>0</v>
      </c>
      <c r="CA296" s="395">
        <f t="shared" si="352"/>
        <v>0</v>
      </c>
      <c r="CB296" s="396">
        <f t="shared" si="353"/>
        <v>0</v>
      </c>
      <c r="CC296" s="395">
        <f t="shared" si="354"/>
        <v>0</v>
      </c>
      <c r="CD296" s="396">
        <f t="shared" si="355"/>
        <v>0</v>
      </c>
      <c r="CE296" s="395">
        <f t="shared" si="356"/>
        <v>0</v>
      </c>
      <c r="CF296" s="396">
        <f t="shared" si="357"/>
        <v>0</v>
      </c>
      <c r="CG296" s="395">
        <f t="shared" si="358"/>
        <v>0</v>
      </c>
      <c r="CH296" s="396">
        <f t="shared" si="359"/>
        <v>0</v>
      </c>
      <c r="CI296" s="395">
        <f t="shared" si="360"/>
        <v>0</v>
      </c>
      <c r="CJ296" s="396">
        <f t="shared" si="361"/>
        <v>5766.1447987454258</v>
      </c>
      <c r="CK296" s="395">
        <f t="shared" si="362"/>
        <v>5779.2174922600616</v>
      </c>
      <c r="CL296" s="394">
        <f t="shared" si="363"/>
        <v>0</v>
      </c>
      <c r="CM296" s="395">
        <f t="shared" si="364"/>
        <v>0</v>
      </c>
      <c r="CN296" s="396">
        <f t="shared" si="365"/>
        <v>0</v>
      </c>
      <c r="CO296" s="395">
        <f t="shared" si="366"/>
        <v>0</v>
      </c>
      <c r="CP296" s="396">
        <f t="shared" si="367"/>
        <v>0</v>
      </c>
      <c r="CQ296" s="395">
        <f t="shared" si="368"/>
        <v>0</v>
      </c>
      <c r="CR296" s="396">
        <f t="shared" si="369"/>
        <v>0</v>
      </c>
      <c r="CS296" s="395">
        <f t="shared" si="370"/>
        <v>0</v>
      </c>
      <c r="CT296" s="396">
        <f t="shared" si="371"/>
        <v>0</v>
      </c>
      <c r="CU296" s="395">
        <f t="shared" si="372"/>
        <v>0</v>
      </c>
      <c r="CV296" s="396">
        <f t="shared" si="373"/>
        <v>51895.303188708829</v>
      </c>
      <c r="CW296" s="395">
        <f t="shared" si="374"/>
        <v>52012.957430340553</v>
      </c>
      <c r="CX296" s="396">
        <f t="shared" si="375"/>
        <v>51895.303188708829</v>
      </c>
      <c r="CY296" s="395">
        <f t="shared" si="376"/>
        <v>52012.957430340553</v>
      </c>
      <c r="CZ296" s="394">
        <f t="shared" si="377"/>
        <v>0</v>
      </c>
      <c r="DA296" s="395">
        <f t="shared" si="378"/>
        <v>0</v>
      </c>
      <c r="DB296" s="396">
        <f t="shared" si="379"/>
        <v>0</v>
      </c>
      <c r="DC296" s="395">
        <f t="shared" si="380"/>
        <v>0</v>
      </c>
      <c r="DD296" s="396">
        <f t="shared" si="381"/>
        <v>0</v>
      </c>
      <c r="DE296" s="395">
        <f t="shared" si="382"/>
        <v>0</v>
      </c>
      <c r="DF296" s="396">
        <f t="shared" si="383"/>
        <v>0</v>
      </c>
      <c r="DG296" s="395">
        <f t="shared" si="384"/>
        <v>0</v>
      </c>
      <c r="DH296" s="396">
        <f t="shared" si="385"/>
        <v>0</v>
      </c>
      <c r="DI296" s="395">
        <f t="shared" si="386"/>
        <v>0</v>
      </c>
      <c r="DJ296" s="396">
        <f t="shared" si="387"/>
        <v>377</v>
      </c>
      <c r="DK296" s="395">
        <f t="shared" si="388"/>
        <v>382</v>
      </c>
      <c r="DL296" s="396">
        <f t="shared" si="389"/>
        <v>377</v>
      </c>
      <c r="DM296" s="395">
        <f t="shared" si="390"/>
        <v>382</v>
      </c>
      <c r="DN296" s="394">
        <f t="shared" si="391"/>
        <v>0</v>
      </c>
      <c r="DO296" s="395">
        <f t="shared" si="392"/>
        <v>0</v>
      </c>
      <c r="DP296" s="396">
        <f t="shared" si="393"/>
        <v>0</v>
      </c>
      <c r="DQ296" s="395">
        <f t="shared" si="394"/>
        <v>0</v>
      </c>
      <c r="DR296" s="396">
        <f t="shared" si="395"/>
        <v>0</v>
      </c>
      <c r="DS296" s="395">
        <f t="shared" si="396"/>
        <v>0</v>
      </c>
      <c r="DT296" s="396">
        <f t="shared" si="397"/>
        <v>0</v>
      </c>
      <c r="DU296" s="395">
        <f t="shared" si="398"/>
        <v>0</v>
      </c>
      <c r="DV296" s="396">
        <f t="shared" si="399"/>
        <v>0</v>
      </c>
      <c r="DW296" s="395">
        <f t="shared" si="400"/>
        <v>0</v>
      </c>
      <c r="DX296" s="396">
        <f t="shared" si="401"/>
        <v>19564529.302143227</v>
      </c>
      <c r="DY296" s="395">
        <f t="shared" si="402"/>
        <v>19868949.738390092</v>
      </c>
      <c r="DZ296" s="396">
        <f t="shared" si="403"/>
        <v>19564529.302143227</v>
      </c>
      <c r="EA296" s="395">
        <f t="shared" si="404"/>
        <v>19868949.738390092</v>
      </c>
    </row>
    <row r="297" spans="1:131">
      <c r="A297" s="607" t="s">
        <v>37</v>
      </c>
      <c r="B297" s="551" t="s">
        <v>797</v>
      </c>
      <c r="C297" s="552"/>
      <c r="D297" s="553">
        <v>198534</v>
      </c>
      <c r="E297" s="448">
        <v>8</v>
      </c>
      <c r="F297" s="393"/>
      <c r="G297" s="402"/>
      <c r="H297" s="393"/>
      <c r="I297" s="402"/>
      <c r="J297" s="393"/>
      <c r="K297" s="402"/>
      <c r="L297" s="393"/>
      <c r="M297" s="402"/>
      <c r="N297" s="393"/>
      <c r="O297" s="402"/>
      <c r="P297" s="393"/>
      <c r="Q297" s="402">
        <v>0</v>
      </c>
      <c r="R297" s="393"/>
      <c r="S297" s="402"/>
      <c r="T297" s="393"/>
      <c r="U297" s="402"/>
      <c r="V297" s="393"/>
      <c r="W297" s="402">
        <v>0</v>
      </c>
      <c r="X297" s="393"/>
      <c r="Y297" s="402">
        <v>0</v>
      </c>
      <c r="Z297" s="393"/>
      <c r="AA297" s="402">
        <v>0</v>
      </c>
      <c r="AB297" s="393"/>
      <c r="AC297" s="402">
        <v>0</v>
      </c>
      <c r="AD297" s="393"/>
      <c r="AE297" s="402">
        <v>0</v>
      </c>
      <c r="AF297" s="393"/>
      <c r="AG297" s="402">
        <v>0</v>
      </c>
      <c r="AH297" s="393"/>
      <c r="AI297" s="402">
        <v>0</v>
      </c>
      <c r="AJ297" s="393"/>
      <c r="AK297" s="402">
        <v>0</v>
      </c>
      <c r="AL297" s="393"/>
      <c r="AM297" s="402">
        <v>0</v>
      </c>
      <c r="AN297" s="393"/>
      <c r="AO297" s="402">
        <v>73</v>
      </c>
      <c r="AP297" s="393"/>
      <c r="AQ297" s="402">
        <v>1</v>
      </c>
      <c r="AR297" s="393"/>
      <c r="AS297" s="402">
        <v>55</v>
      </c>
      <c r="AT297" s="393">
        <v>1</v>
      </c>
      <c r="AU297" s="402">
        <v>0</v>
      </c>
      <c r="AV297" s="393">
        <v>163</v>
      </c>
      <c r="AW297" s="402">
        <v>173</v>
      </c>
      <c r="AX297" s="393">
        <v>4</v>
      </c>
      <c r="AY297" s="402">
        <v>1</v>
      </c>
      <c r="AZ297" s="393">
        <v>124</v>
      </c>
      <c r="BA297" s="403">
        <v>124</v>
      </c>
      <c r="BB297" s="404"/>
      <c r="BC297" s="402"/>
      <c r="BD297" s="393"/>
      <c r="BE297" s="402">
        <v>0</v>
      </c>
      <c r="BF297" s="393"/>
      <c r="BG297" s="402">
        <v>0</v>
      </c>
      <c r="BH297" s="393"/>
      <c r="BI297" s="402">
        <v>0</v>
      </c>
      <c r="BJ297" s="393"/>
      <c r="BK297" s="402">
        <v>7417465</v>
      </c>
      <c r="BL297" s="393">
        <v>16569670</v>
      </c>
      <c r="BM297" s="403">
        <v>17362096</v>
      </c>
      <c r="BN297" s="394">
        <f t="shared" si="339"/>
        <v>0</v>
      </c>
      <c r="BO297" s="395">
        <f t="shared" si="340"/>
        <v>0</v>
      </c>
      <c r="BP297" s="396">
        <f t="shared" si="341"/>
        <v>0</v>
      </c>
      <c r="BQ297" s="395">
        <f t="shared" si="342"/>
        <v>0</v>
      </c>
      <c r="BR297" s="396">
        <f t="shared" si="343"/>
        <v>0</v>
      </c>
      <c r="BS297" s="395">
        <f t="shared" si="344"/>
        <v>0</v>
      </c>
      <c r="BT297" s="396">
        <f t="shared" si="345"/>
        <v>0</v>
      </c>
      <c r="BU297" s="395">
        <f t="shared" si="346"/>
        <v>0</v>
      </c>
      <c r="BV297" s="396">
        <f t="shared" si="347"/>
        <v>0</v>
      </c>
      <c r="BW297" s="395">
        <f t="shared" si="348"/>
        <v>1401</v>
      </c>
      <c r="BX297" s="396">
        <f t="shared" si="349"/>
        <v>3171</v>
      </c>
      <c r="BY297" s="395">
        <f t="shared" si="350"/>
        <v>3229</v>
      </c>
      <c r="BZ297" s="394">
        <f t="shared" si="351"/>
        <v>0</v>
      </c>
      <c r="CA297" s="395">
        <f t="shared" si="352"/>
        <v>0</v>
      </c>
      <c r="CB297" s="396">
        <f t="shared" si="353"/>
        <v>0</v>
      </c>
      <c r="CC297" s="395">
        <f t="shared" si="354"/>
        <v>0</v>
      </c>
      <c r="CD297" s="396">
        <f t="shared" si="355"/>
        <v>0</v>
      </c>
      <c r="CE297" s="395">
        <f t="shared" si="356"/>
        <v>0</v>
      </c>
      <c r="CF297" s="396">
        <f t="shared" si="357"/>
        <v>0</v>
      </c>
      <c r="CG297" s="395">
        <f t="shared" si="358"/>
        <v>0</v>
      </c>
      <c r="CH297" s="396">
        <f t="shared" si="359"/>
        <v>0</v>
      </c>
      <c r="CI297" s="395">
        <f t="shared" si="360"/>
        <v>5294.4075660242688</v>
      </c>
      <c r="CJ297" s="396">
        <f t="shared" si="361"/>
        <v>5225.3768527278462</v>
      </c>
      <c r="CK297" s="395">
        <f t="shared" si="362"/>
        <v>5376.9266026633632</v>
      </c>
      <c r="CL297" s="394">
        <f t="shared" si="363"/>
        <v>0</v>
      </c>
      <c r="CM297" s="395">
        <f t="shared" si="364"/>
        <v>0</v>
      </c>
      <c r="CN297" s="396">
        <f t="shared" si="365"/>
        <v>0</v>
      </c>
      <c r="CO297" s="395">
        <f t="shared" si="366"/>
        <v>0</v>
      </c>
      <c r="CP297" s="396">
        <f t="shared" si="367"/>
        <v>0</v>
      </c>
      <c r="CQ297" s="395">
        <f t="shared" si="368"/>
        <v>0</v>
      </c>
      <c r="CR297" s="396">
        <f t="shared" si="369"/>
        <v>0</v>
      </c>
      <c r="CS297" s="395">
        <f t="shared" si="370"/>
        <v>0</v>
      </c>
      <c r="CT297" s="396">
        <f t="shared" si="371"/>
        <v>0</v>
      </c>
      <c r="CU297" s="395">
        <f t="shared" si="372"/>
        <v>47649.668094218418</v>
      </c>
      <c r="CV297" s="396">
        <f t="shared" si="373"/>
        <v>47028.391674550614</v>
      </c>
      <c r="CW297" s="395">
        <f t="shared" si="374"/>
        <v>48392.339423970268</v>
      </c>
      <c r="CX297" s="396">
        <f t="shared" si="375"/>
        <v>47028.391674550614</v>
      </c>
      <c r="CY297" s="395">
        <f t="shared" si="376"/>
        <v>48167.972675637742</v>
      </c>
      <c r="CZ297" s="394">
        <f t="shared" si="377"/>
        <v>0</v>
      </c>
      <c r="DA297" s="395">
        <f t="shared" si="378"/>
        <v>0</v>
      </c>
      <c r="DB297" s="396">
        <f t="shared" si="379"/>
        <v>0</v>
      </c>
      <c r="DC297" s="395">
        <f t="shared" si="380"/>
        <v>0</v>
      </c>
      <c r="DD297" s="396">
        <f t="shared" si="381"/>
        <v>0</v>
      </c>
      <c r="DE297" s="395">
        <f t="shared" si="382"/>
        <v>0</v>
      </c>
      <c r="DF297" s="396">
        <f t="shared" si="383"/>
        <v>0</v>
      </c>
      <c r="DG297" s="395">
        <f t="shared" si="384"/>
        <v>0</v>
      </c>
      <c r="DH297" s="396">
        <f t="shared" si="385"/>
        <v>0</v>
      </c>
      <c r="DI297" s="395">
        <f t="shared" si="386"/>
        <v>129</v>
      </c>
      <c r="DJ297" s="396">
        <f t="shared" si="387"/>
        <v>292</v>
      </c>
      <c r="DK297" s="395">
        <f t="shared" si="388"/>
        <v>298</v>
      </c>
      <c r="DL297" s="396">
        <f t="shared" si="389"/>
        <v>292</v>
      </c>
      <c r="DM297" s="395">
        <f t="shared" si="390"/>
        <v>427</v>
      </c>
      <c r="DN297" s="394">
        <f t="shared" si="391"/>
        <v>0</v>
      </c>
      <c r="DO297" s="395">
        <f t="shared" si="392"/>
        <v>0</v>
      </c>
      <c r="DP297" s="396">
        <f t="shared" si="393"/>
        <v>0</v>
      </c>
      <c r="DQ297" s="395">
        <f t="shared" si="394"/>
        <v>0</v>
      </c>
      <c r="DR297" s="396">
        <f t="shared" si="395"/>
        <v>0</v>
      </c>
      <c r="DS297" s="395">
        <f t="shared" si="396"/>
        <v>0</v>
      </c>
      <c r="DT297" s="396">
        <f t="shared" si="397"/>
        <v>0</v>
      </c>
      <c r="DU297" s="395">
        <f t="shared" si="398"/>
        <v>0</v>
      </c>
      <c r="DV297" s="396">
        <f t="shared" si="399"/>
        <v>0</v>
      </c>
      <c r="DW297" s="395">
        <f t="shared" si="400"/>
        <v>6146807.1841541762</v>
      </c>
      <c r="DX297" s="396">
        <f t="shared" si="401"/>
        <v>13732290.368968779</v>
      </c>
      <c r="DY297" s="395">
        <f t="shared" si="402"/>
        <v>14420917.14834314</v>
      </c>
      <c r="DZ297" s="396">
        <f t="shared" si="403"/>
        <v>13732290.368968779</v>
      </c>
      <c r="EA297" s="395">
        <f t="shared" si="404"/>
        <v>20567724.332497317</v>
      </c>
    </row>
    <row r="298" spans="1:131">
      <c r="A298" s="607" t="s">
        <v>37</v>
      </c>
      <c r="B298" s="551" t="s">
        <v>798</v>
      </c>
      <c r="C298" s="552"/>
      <c r="D298" s="553">
        <v>198552</v>
      </c>
      <c r="E298" s="448">
        <v>8</v>
      </c>
      <c r="F298" s="393"/>
      <c r="G298" s="402"/>
      <c r="H298" s="393"/>
      <c r="I298" s="402"/>
      <c r="J298" s="393"/>
      <c r="K298" s="402"/>
      <c r="L298" s="393"/>
      <c r="M298" s="402"/>
      <c r="N298" s="393"/>
      <c r="O298" s="402"/>
      <c r="P298" s="393"/>
      <c r="Q298" s="402">
        <v>0</v>
      </c>
      <c r="R298" s="393"/>
      <c r="S298" s="402"/>
      <c r="T298" s="393"/>
      <c r="U298" s="402"/>
      <c r="V298" s="393"/>
      <c r="W298" s="402">
        <v>0</v>
      </c>
      <c r="X298" s="393"/>
      <c r="Y298" s="402">
        <v>0</v>
      </c>
      <c r="Z298" s="393"/>
      <c r="AA298" s="402">
        <v>0</v>
      </c>
      <c r="AB298" s="393"/>
      <c r="AC298" s="402">
        <v>0</v>
      </c>
      <c r="AD298" s="393"/>
      <c r="AE298" s="402">
        <v>0</v>
      </c>
      <c r="AF298" s="393"/>
      <c r="AG298" s="402">
        <v>0</v>
      </c>
      <c r="AH298" s="393"/>
      <c r="AI298" s="402">
        <v>0</v>
      </c>
      <c r="AJ298" s="393"/>
      <c r="AK298" s="402">
        <v>0</v>
      </c>
      <c r="AL298" s="393"/>
      <c r="AM298" s="402">
        <v>0</v>
      </c>
      <c r="AN298" s="393"/>
      <c r="AO298" s="402">
        <v>0</v>
      </c>
      <c r="AP298" s="393"/>
      <c r="AQ298" s="402">
        <v>0</v>
      </c>
      <c r="AR298" s="393"/>
      <c r="AS298" s="402">
        <v>0</v>
      </c>
      <c r="AT298" s="393">
        <v>95</v>
      </c>
      <c r="AU298" s="402">
        <v>247</v>
      </c>
      <c r="AV298" s="393">
        <v>14</v>
      </c>
      <c r="AW298" s="402">
        <v>0</v>
      </c>
      <c r="AX298" s="393"/>
      <c r="AY298" s="402">
        <v>0</v>
      </c>
      <c r="AZ298" s="393">
        <v>137</v>
      </c>
      <c r="BA298" s="403">
        <v>3</v>
      </c>
      <c r="BB298" s="404"/>
      <c r="BC298" s="402"/>
      <c r="BD298" s="393"/>
      <c r="BE298" s="402">
        <v>0</v>
      </c>
      <c r="BF298" s="393"/>
      <c r="BG298" s="402">
        <v>0</v>
      </c>
      <c r="BH298" s="393"/>
      <c r="BI298" s="402">
        <v>0</v>
      </c>
      <c r="BJ298" s="393"/>
      <c r="BK298" s="402">
        <v>0</v>
      </c>
      <c r="BL298" s="393">
        <v>12607743</v>
      </c>
      <c r="BM298" s="403">
        <v>11151516</v>
      </c>
      <c r="BN298" s="394">
        <f t="shared" si="339"/>
        <v>0</v>
      </c>
      <c r="BO298" s="395">
        <f t="shared" si="340"/>
        <v>0</v>
      </c>
      <c r="BP298" s="396">
        <f t="shared" si="341"/>
        <v>0</v>
      </c>
      <c r="BQ298" s="395">
        <f t="shared" si="342"/>
        <v>0</v>
      </c>
      <c r="BR298" s="396">
        <f t="shared" si="343"/>
        <v>0</v>
      </c>
      <c r="BS298" s="395">
        <f t="shared" si="344"/>
        <v>0</v>
      </c>
      <c r="BT298" s="396">
        <f t="shared" si="345"/>
        <v>0</v>
      </c>
      <c r="BU298" s="395">
        <f t="shared" si="346"/>
        <v>0</v>
      </c>
      <c r="BV298" s="396">
        <f t="shared" si="347"/>
        <v>0</v>
      </c>
      <c r="BW298" s="395">
        <f t="shared" si="348"/>
        <v>0</v>
      </c>
      <c r="BX298" s="396">
        <f t="shared" si="349"/>
        <v>2639</v>
      </c>
      <c r="BY298" s="395">
        <f t="shared" si="350"/>
        <v>2259</v>
      </c>
      <c r="BZ298" s="394">
        <f t="shared" si="351"/>
        <v>0</v>
      </c>
      <c r="CA298" s="395">
        <f t="shared" si="352"/>
        <v>0</v>
      </c>
      <c r="CB298" s="396">
        <f t="shared" si="353"/>
        <v>0</v>
      </c>
      <c r="CC298" s="395">
        <f t="shared" si="354"/>
        <v>0</v>
      </c>
      <c r="CD298" s="396">
        <f t="shared" si="355"/>
        <v>0</v>
      </c>
      <c r="CE298" s="395">
        <f t="shared" si="356"/>
        <v>0</v>
      </c>
      <c r="CF298" s="396">
        <f t="shared" si="357"/>
        <v>0</v>
      </c>
      <c r="CG298" s="395">
        <f t="shared" si="358"/>
        <v>0</v>
      </c>
      <c r="CH298" s="396">
        <f t="shared" si="359"/>
        <v>0</v>
      </c>
      <c r="CI298" s="395">
        <f t="shared" si="360"/>
        <v>0</v>
      </c>
      <c r="CJ298" s="396">
        <f t="shared" si="361"/>
        <v>4777.4698749526333</v>
      </c>
      <c r="CK298" s="395">
        <f t="shared" si="362"/>
        <v>4936.4833997343958</v>
      </c>
      <c r="CL298" s="394">
        <f t="shared" si="363"/>
        <v>0</v>
      </c>
      <c r="CM298" s="395">
        <f t="shared" si="364"/>
        <v>0</v>
      </c>
      <c r="CN298" s="396">
        <f t="shared" si="365"/>
        <v>0</v>
      </c>
      <c r="CO298" s="395">
        <f t="shared" si="366"/>
        <v>0</v>
      </c>
      <c r="CP298" s="396">
        <f t="shared" si="367"/>
        <v>0</v>
      </c>
      <c r="CQ298" s="395">
        <f t="shared" si="368"/>
        <v>0</v>
      </c>
      <c r="CR298" s="396">
        <f t="shared" si="369"/>
        <v>0</v>
      </c>
      <c r="CS298" s="395">
        <f t="shared" si="370"/>
        <v>0</v>
      </c>
      <c r="CT298" s="396">
        <f t="shared" si="371"/>
        <v>0</v>
      </c>
      <c r="CU298" s="395">
        <f t="shared" si="372"/>
        <v>0</v>
      </c>
      <c r="CV298" s="396">
        <f t="shared" si="373"/>
        <v>42997.228874573702</v>
      </c>
      <c r="CW298" s="395">
        <f t="shared" si="374"/>
        <v>44428.350597609562</v>
      </c>
      <c r="CX298" s="396">
        <f t="shared" si="375"/>
        <v>42997.228874573702</v>
      </c>
      <c r="CY298" s="395">
        <f t="shared" si="376"/>
        <v>44428.350597609562</v>
      </c>
      <c r="CZ298" s="394">
        <f t="shared" si="377"/>
        <v>0</v>
      </c>
      <c r="DA298" s="395">
        <f t="shared" si="378"/>
        <v>0</v>
      </c>
      <c r="DB298" s="396">
        <f t="shared" si="379"/>
        <v>0</v>
      </c>
      <c r="DC298" s="395">
        <f t="shared" si="380"/>
        <v>0</v>
      </c>
      <c r="DD298" s="396">
        <f t="shared" si="381"/>
        <v>0</v>
      </c>
      <c r="DE298" s="395">
        <f t="shared" si="382"/>
        <v>0</v>
      </c>
      <c r="DF298" s="396">
        <f t="shared" si="383"/>
        <v>0</v>
      </c>
      <c r="DG298" s="395">
        <f t="shared" si="384"/>
        <v>0</v>
      </c>
      <c r="DH298" s="396">
        <f t="shared" si="385"/>
        <v>0</v>
      </c>
      <c r="DI298" s="395">
        <f t="shared" si="386"/>
        <v>0</v>
      </c>
      <c r="DJ298" s="396">
        <f t="shared" si="387"/>
        <v>246</v>
      </c>
      <c r="DK298" s="395">
        <f t="shared" si="388"/>
        <v>250</v>
      </c>
      <c r="DL298" s="396">
        <f t="shared" si="389"/>
        <v>246</v>
      </c>
      <c r="DM298" s="395">
        <f t="shared" si="390"/>
        <v>250</v>
      </c>
      <c r="DN298" s="394">
        <f t="shared" si="391"/>
        <v>0</v>
      </c>
      <c r="DO298" s="395">
        <f t="shared" si="392"/>
        <v>0</v>
      </c>
      <c r="DP298" s="396">
        <f t="shared" si="393"/>
        <v>0</v>
      </c>
      <c r="DQ298" s="395">
        <f t="shared" si="394"/>
        <v>0</v>
      </c>
      <c r="DR298" s="396">
        <f t="shared" si="395"/>
        <v>0</v>
      </c>
      <c r="DS298" s="395">
        <f t="shared" si="396"/>
        <v>0</v>
      </c>
      <c r="DT298" s="396">
        <f t="shared" si="397"/>
        <v>0</v>
      </c>
      <c r="DU298" s="395">
        <f t="shared" si="398"/>
        <v>0</v>
      </c>
      <c r="DV298" s="396">
        <f t="shared" si="399"/>
        <v>0</v>
      </c>
      <c r="DW298" s="395">
        <f t="shared" si="400"/>
        <v>0</v>
      </c>
      <c r="DX298" s="396">
        <f t="shared" si="401"/>
        <v>10577318.303145131</v>
      </c>
      <c r="DY298" s="395">
        <f t="shared" si="402"/>
        <v>11107087.649402391</v>
      </c>
      <c r="DZ298" s="396">
        <f t="shared" si="403"/>
        <v>10577318.303145131</v>
      </c>
      <c r="EA298" s="395">
        <f t="shared" si="404"/>
        <v>11107087.649402391</v>
      </c>
    </row>
    <row r="299" spans="1:131">
      <c r="A299" s="607" t="s">
        <v>37</v>
      </c>
      <c r="B299" s="551" t="s">
        <v>799</v>
      </c>
      <c r="C299" s="552"/>
      <c r="D299" s="553">
        <v>198622</v>
      </c>
      <c r="E299" s="448">
        <v>8</v>
      </c>
      <c r="F299" s="393"/>
      <c r="G299" s="402"/>
      <c r="H299" s="393"/>
      <c r="I299" s="402"/>
      <c r="J299" s="393"/>
      <c r="K299" s="402"/>
      <c r="L299" s="393"/>
      <c r="M299" s="402"/>
      <c r="N299" s="393"/>
      <c r="O299" s="402"/>
      <c r="P299" s="393"/>
      <c r="Q299" s="402">
        <v>0</v>
      </c>
      <c r="R299" s="393"/>
      <c r="S299" s="402"/>
      <c r="T299" s="393"/>
      <c r="U299" s="402"/>
      <c r="V299" s="393"/>
      <c r="W299" s="402">
        <v>0</v>
      </c>
      <c r="X299" s="393"/>
      <c r="Y299" s="402">
        <v>0</v>
      </c>
      <c r="Z299" s="393"/>
      <c r="AA299" s="402">
        <v>0</v>
      </c>
      <c r="AB299" s="393"/>
      <c r="AC299" s="402">
        <v>0</v>
      </c>
      <c r="AD299" s="393"/>
      <c r="AE299" s="402">
        <v>0</v>
      </c>
      <c r="AF299" s="393"/>
      <c r="AG299" s="402">
        <v>0</v>
      </c>
      <c r="AH299" s="393"/>
      <c r="AI299" s="402">
        <v>0</v>
      </c>
      <c r="AJ299" s="393"/>
      <c r="AK299" s="402">
        <v>0</v>
      </c>
      <c r="AL299" s="393"/>
      <c r="AM299" s="402">
        <v>0</v>
      </c>
      <c r="AN299" s="393"/>
      <c r="AO299" s="402">
        <v>0</v>
      </c>
      <c r="AP299" s="393"/>
      <c r="AQ299" s="402">
        <v>0</v>
      </c>
      <c r="AR299" s="393"/>
      <c r="AS299" s="402">
        <v>0</v>
      </c>
      <c r="AT299" s="393">
        <v>273</v>
      </c>
      <c r="AU299" s="402">
        <v>178</v>
      </c>
      <c r="AV299" s="393"/>
      <c r="AW299" s="402">
        <v>5</v>
      </c>
      <c r="AX299" s="393"/>
      <c r="AY299" s="402">
        <v>0</v>
      </c>
      <c r="AZ299" s="393">
        <v>2</v>
      </c>
      <c r="BA299" s="403">
        <v>131</v>
      </c>
      <c r="BB299" s="404"/>
      <c r="BC299" s="402"/>
      <c r="BD299" s="393"/>
      <c r="BE299" s="402">
        <v>0</v>
      </c>
      <c r="BF299" s="393"/>
      <c r="BG299" s="402">
        <v>0</v>
      </c>
      <c r="BH299" s="393"/>
      <c r="BI299" s="402">
        <v>0</v>
      </c>
      <c r="BJ299" s="393"/>
      <c r="BK299" s="402">
        <v>0</v>
      </c>
      <c r="BL299" s="393">
        <v>15834798</v>
      </c>
      <c r="BM299" s="403">
        <v>18192919</v>
      </c>
      <c r="BN299" s="394">
        <f t="shared" si="339"/>
        <v>0</v>
      </c>
      <c r="BO299" s="395">
        <f t="shared" si="340"/>
        <v>0</v>
      </c>
      <c r="BP299" s="396">
        <f t="shared" si="341"/>
        <v>0</v>
      </c>
      <c r="BQ299" s="395">
        <f t="shared" si="342"/>
        <v>0</v>
      </c>
      <c r="BR299" s="396">
        <f t="shared" si="343"/>
        <v>0</v>
      </c>
      <c r="BS299" s="395">
        <f t="shared" si="344"/>
        <v>0</v>
      </c>
      <c r="BT299" s="396">
        <f t="shared" si="345"/>
        <v>0</v>
      </c>
      <c r="BU299" s="395">
        <f t="shared" si="346"/>
        <v>0</v>
      </c>
      <c r="BV299" s="396">
        <f t="shared" si="347"/>
        <v>0</v>
      </c>
      <c r="BW299" s="395">
        <f t="shared" si="348"/>
        <v>0</v>
      </c>
      <c r="BX299" s="396">
        <f t="shared" si="349"/>
        <v>2481</v>
      </c>
      <c r="BY299" s="395">
        <f t="shared" si="350"/>
        <v>3224</v>
      </c>
      <c r="BZ299" s="394">
        <f t="shared" si="351"/>
        <v>0</v>
      </c>
      <c r="CA299" s="395">
        <f t="shared" si="352"/>
        <v>0</v>
      </c>
      <c r="CB299" s="396">
        <f t="shared" si="353"/>
        <v>0</v>
      </c>
      <c r="CC299" s="395">
        <f t="shared" si="354"/>
        <v>0</v>
      </c>
      <c r="CD299" s="396">
        <f t="shared" si="355"/>
        <v>0</v>
      </c>
      <c r="CE299" s="395">
        <f t="shared" si="356"/>
        <v>0</v>
      </c>
      <c r="CF299" s="396">
        <f t="shared" si="357"/>
        <v>0</v>
      </c>
      <c r="CG299" s="395">
        <f t="shared" si="358"/>
        <v>0</v>
      </c>
      <c r="CH299" s="396">
        <f t="shared" si="359"/>
        <v>0</v>
      </c>
      <c r="CI299" s="395">
        <f t="shared" si="360"/>
        <v>0</v>
      </c>
      <c r="CJ299" s="396">
        <f t="shared" si="361"/>
        <v>6382.4256348246672</v>
      </c>
      <c r="CK299" s="395">
        <f t="shared" si="362"/>
        <v>5642.9649503722085</v>
      </c>
      <c r="CL299" s="394">
        <f t="shared" si="363"/>
        <v>0</v>
      </c>
      <c r="CM299" s="395">
        <f t="shared" si="364"/>
        <v>0</v>
      </c>
      <c r="CN299" s="396">
        <f t="shared" si="365"/>
        <v>0</v>
      </c>
      <c r="CO299" s="395">
        <f t="shared" si="366"/>
        <v>0</v>
      </c>
      <c r="CP299" s="396">
        <f t="shared" si="367"/>
        <v>0</v>
      </c>
      <c r="CQ299" s="395">
        <f t="shared" si="368"/>
        <v>0</v>
      </c>
      <c r="CR299" s="396">
        <f t="shared" si="369"/>
        <v>0</v>
      </c>
      <c r="CS299" s="395">
        <f t="shared" si="370"/>
        <v>0</v>
      </c>
      <c r="CT299" s="396">
        <f t="shared" si="371"/>
        <v>0</v>
      </c>
      <c r="CU299" s="395">
        <f t="shared" si="372"/>
        <v>0</v>
      </c>
      <c r="CV299" s="396">
        <f t="shared" si="373"/>
        <v>57441.830713422009</v>
      </c>
      <c r="CW299" s="395">
        <f t="shared" si="374"/>
        <v>50786.684553349878</v>
      </c>
      <c r="CX299" s="396">
        <f t="shared" si="375"/>
        <v>57441.830713422009</v>
      </c>
      <c r="CY299" s="395">
        <f t="shared" si="376"/>
        <v>50786.684553349878</v>
      </c>
      <c r="CZ299" s="394">
        <f t="shared" si="377"/>
        <v>0</v>
      </c>
      <c r="DA299" s="395">
        <f t="shared" si="378"/>
        <v>0</v>
      </c>
      <c r="DB299" s="396">
        <f t="shared" si="379"/>
        <v>0</v>
      </c>
      <c r="DC299" s="395">
        <f t="shared" si="380"/>
        <v>0</v>
      </c>
      <c r="DD299" s="396">
        <f t="shared" si="381"/>
        <v>0</v>
      </c>
      <c r="DE299" s="395">
        <f t="shared" si="382"/>
        <v>0</v>
      </c>
      <c r="DF299" s="396">
        <f t="shared" si="383"/>
        <v>0</v>
      </c>
      <c r="DG299" s="395">
        <f t="shared" si="384"/>
        <v>0</v>
      </c>
      <c r="DH299" s="396">
        <f t="shared" si="385"/>
        <v>0</v>
      </c>
      <c r="DI299" s="395">
        <f t="shared" si="386"/>
        <v>0</v>
      </c>
      <c r="DJ299" s="396">
        <f t="shared" si="387"/>
        <v>275</v>
      </c>
      <c r="DK299" s="395">
        <f t="shared" si="388"/>
        <v>314</v>
      </c>
      <c r="DL299" s="396">
        <f t="shared" si="389"/>
        <v>275</v>
      </c>
      <c r="DM299" s="395">
        <f t="shared" si="390"/>
        <v>314</v>
      </c>
      <c r="DN299" s="394">
        <f t="shared" si="391"/>
        <v>0</v>
      </c>
      <c r="DO299" s="395">
        <f t="shared" si="392"/>
        <v>0</v>
      </c>
      <c r="DP299" s="396">
        <f t="shared" si="393"/>
        <v>0</v>
      </c>
      <c r="DQ299" s="395">
        <f t="shared" si="394"/>
        <v>0</v>
      </c>
      <c r="DR299" s="396">
        <f t="shared" si="395"/>
        <v>0</v>
      </c>
      <c r="DS299" s="395">
        <f t="shared" si="396"/>
        <v>0</v>
      </c>
      <c r="DT299" s="396">
        <f t="shared" si="397"/>
        <v>0</v>
      </c>
      <c r="DU299" s="395">
        <f t="shared" si="398"/>
        <v>0</v>
      </c>
      <c r="DV299" s="396">
        <f t="shared" si="399"/>
        <v>0</v>
      </c>
      <c r="DW299" s="395">
        <f t="shared" si="400"/>
        <v>0</v>
      </c>
      <c r="DX299" s="396">
        <f t="shared" si="401"/>
        <v>15796503.446191052</v>
      </c>
      <c r="DY299" s="395">
        <f t="shared" si="402"/>
        <v>15947018.949751861</v>
      </c>
      <c r="DZ299" s="396">
        <f t="shared" si="403"/>
        <v>15796503.446191052</v>
      </c>
      <c r="EA299" s="395">
        <f t="shared" si="404"/>
        <v>15947018.949751861</v>
      </c>
    </row>
    <row r="300" spans="1:131">
      <c r="A300" s="607" t="s">
        <v>37</v>
      </c>
      <c r="B300" s="551" t="s">
        <v>800</v>
      </c>
      <c r="C300" s="552"/>
      <c r="D300" s="553">
        <v>199333</v>
      </c>
      <c r="E300" s="448">
        <v>8</v>
      </c>
      <c r="F300" s="393"/>
      <c r="G300" s="402"/>
      <c r="H300" s="393"/>
      <c r="I300" s="402"/>
      <c r="J300" s="393"/>
      <c r="K300" s="402"/>
      <c r="L300" s="393"/>
      <c r="M300" s="402"/>
      <c r="N300" s="393"/>
      <c r="O300" s="402"/>
      <c r="P300" s="393"/>
      <c r="Q300" s="402">
        <v>0</v>
      </c>
      <c r="R300" s="393"/>
      <c r="S300" s="402"/>
      <c r="T300" s="393"/>
      <c r="U300" s="402"/>
      <c r="V300" s="393"/>
      <c r="W300" s="402">
        <v>0</v>
      </c>
      <c r="X300" s="393"/>
      <c r="Y300" s="402">
        <v>0</v>
      </c>
      <c r="Z300" s="393"/>
      <c r="AA300" s="402">
        <v>0</v>
      </c>
      <c r="AB300" s="393"/>
      <c r="AC300" s="402">
        <v>0</v>
      </c>
      <c r="AD300" s="393"/>
      <c r="AE300" s="402">
        <v>0</v>
      </c>
      <c r="AF300" s="393"/>
      <c r="AG300" s="402">
        <v>0</v>
      </c>
      <c r="AH300" s="393"/>
      <c r="AI300" s="402">
        <v>0</v>
      </c>
      <c r="AJ300" s="393"/>
      <c r="AK300" s="402">
        <v>0</v>
      </c>
      <c r="AL300" s="393"/>
      <c r="AM300" s="402">
        <v>30</v>
      </c>
      <c r="AN300" s="393"/>
      <c r="AO300" s="402">
        <v>5</v>
      </c>
      <c r="AP300" s="393"/>
      <c r="AQ300" s="402">
        <v>0</v>
      </c>
      <c r="AR300" s="393"/>
      <c r="AS300" s="402">
        <v>29</v>
      </c>
      <c r="AT300" s="393">
        <v>186</v>
      </c>
      <c r="AU300" s="402">
        <v>90</v>
      </c>
      <c r="AV300" s="393"/>
      <c r="AW300" s="402">
        <v>11</v>
      </c>
      <c r="AX300" s="393"/>
      <c r="AY300" s="402">
        <v>3</v>
      </c>
      <c r="AZ300" s="393"/>
      <c r="BA300" s="403">
        <v>86</v>
      </c>
      <c r="BB300" s="404"/>
      <c r="BC300" s="402"/>
      <c r="BD300" s="393"/>
      <c r="BE300" s="402">
        <v>0</v>
      </c>
      <c r="BF300" s="393"/>
      <c r="BG300" s="402">
        <v>0</v>
      </c>
      <c r="BH300" s="393"/>
      <c r="BI300" s="402">
        <v>0</v>
      </c>
      <c r="BJ300" s="393"/>
      <c r="BK300" s="402">
        <v>3615181</v>
      </c>
      <c r="BL300" s="393">
        <v>9957682</v>
      </c>
      <c r="BM300" s="403">
        <v>10783825</v>
      </c>
      <c r="BN300" s="394">
        <f t="shared" si="339"/>
        <v>0</v>
      </c>
      <c r="BO300" s="395">
        <f t="shared" si="340"/>
        <v>0</v>
      </c>
      <c r="BP300" s="396">
        <f t="shared" si="341"/>
        <v>0</v>
      </c>
      <c r="BQ300" s="395">
        <f t="shared" si="342"/>
        <v>0</v>
      </c>
      <c r="BR300" s="396">
        <f t="shared" si="343"/>
        <v>0</v>
      </c>
      <c r="BS300" s="395">
        <f t="shared" si="344"/>
        <v>0</v>
      </c>
      <c r="BT300" s="396">
        <f t="shared" si="345"/>
        <v>0</v>
      </c>
      <c r="BU300" s="395">
        <f t="shared" si="346"/>
        <v>0</v>
      </c>
      <c r="BV300" s="396">
        <f t="shared" si="347"/>
        <v>0</v>
      </c>
      <c r="BW300" s="395">
        <f t="shared" si="348"/>
        <v>668</v>
      </c>
      <c r="BX300" s="396">
        <f t="shared" si="349"/>
        <v>1674</v>
      </c>
      <c r="BY300" s="395">
        <f t="shared" si="350"/>
        <v>1985</v>
      </c>
      <c r="BZ300" s="394">
        <f t="shared" si="351"/>
        <v>0</v>
      </c>
      <c r="CA300" s="395">
        <f t="shared" si="352"/>
        <v>0</v>
      </c>
      <c r="CB300" s="396">
        <f t="shared" si="353"/>
        <v>0</v>
      </c>
      <c r="CC300" s="395">
        <f t="shared" si="354"/>
        <v>0</v>
      </c>
      <c r="CD300" s="396">
        <f t="shared" si="355"/>
        <v>0</v>
      </c>
      <c r="CE300" s="395">
        <f t="shared" si="356"/>
        <v>0</v>
      </c>
      <c r="CF300" s="396">
        <f t="shared" si="357"/>
        <v>0</v>
      </c>
      <c r="CG300" s="395">
        <f t="shared" si="358"/>
        <v>0</v>
      </c>
      <c r="CH300" s="396">
        <f t="shared" si="359"/>
        <v>0</v>
      </c>
      <c r="CI300" s="395">
        <f t="shared" si="360"/>
        <v>5411.9476047904191</v>
      </c>
      <c r="CJ300" s="396">
        <f t="shared" si="361"/>
        <v>5948.436081242533</v>
      </c>
      <c r="CK300" s="395">
        <f t="shared" si="362"/>
        <v>5432.6574307304782</v>
      </c>
      <c r="CL300" s="394">
        <f t="shared" si="363"/>
        <v>0</v>
      </c>
      <c r="CM300" s="395">
        <f t="shared" si="364"/>
        <v>0</v>
      </c>
      <c r="CN300" s="396">
        <f t="shared" si="365"/>
        <v>0</v>
      </c>
      <c r="CO300" s="395">
        <f t="shared" si="366"/>
        <v>0</v>
      </c>
      <c r="CP300" s="396">
        <f t="shared" si="367"/>
        <v>0</v>
      </c>
      <c r="CQ300" s="395">
        <f t="shared" si="368"/>
        <v>0</v>
      </c>
      <c r="CR300" s="396">
        <f t="shared" si="369"/>
        <v>0</v>
      </c>
      <c r="CS300" s="395">
        <f t="shared" si="370"/>
        <v>0</v>
      </c>
      <c r="CT300" s="396">
        <f t="shared" si="371"/>
        <v>0</v>
      </c>
      <c r="CU300" s="395">
        <f t="shared" si="372"/>
        <v>48707.52844311377</v>
      </c>
      <c r="CV300" s="396">
        <f t="shared" si="373"/>
        <v>53535.924731182793</v>
      </c>
      <c r="CW300" s="395">
        <f t="shared" si="374"/>
        <v>48893.916876574302</v>
      </c>
      <c r="CX300" s="396">
        <f t="shared" si="375"/>
        <v>53535.924731182793</v>
      </c>
      <c r="CY300" s="395">
        <f t="shared" si="376"/>
        <v>48846.952861844082</v>
      </c>
      <c r="CZ300" s="394">
        <f t="shared" si="377"/>
        <v>0</v>
      </c>
      <c r="DA300" s="395">
        <f t="shared" si="378"/>
        <v>0</v>
      </c>
      <c r="DB300" s="396">
        <f t="shared" si="379"/>
        <v>0</v>
      </c>
      <c r="DC300" s="395">
        <f t="shared" si="380"/>
        <v>0</v>
      </c>
      <c r="DD300" s="396">
        <f t="shared" si="381"/>
        <v>0</v>
      </c>
      <c r="DE300" s="395">
        <f t="shared" si="382"/>
        <v>0</v>
      </c>
      <c r="DF300" s="396">
        <f t="shared" si="383"/>
        <v>0</v>
      </c>
      <c r="DG300" s="395">
        <f t="shared" si="384"/>
        <v>0</v>
      </c>
      <c r="DH300" s="396">
        <f t="shared" si="385"/>
        <v>0</v>
      </c>
      <c r="DI300" s="395">
        <f t="shared" si="386"/>
        <v>64</v>
      </c>
      <c r="DJ300" s="396">
        <f t="shared" si="387"/>
        <v>186</v>
      </c>
      <c r="DK300" s="395">
        <f t="shared" si="388"/>
        <v>190</v>
      </c>
      <c r="DL300" s="396">
        <f t="shared" si="389"/>
        <v>186</v>
      </c>
      <c r="DM300" s="395">
        <f t="shared" si="390"/>
        <v>254</v>
      </c>
      <c r="DN300" s="394">
        <f t="shared" si="391"/>
        <v>0</v>
      </c>
      <c r="DO300" s="395">
        <f t="shared" si="392"/>
        <v>0</v>
      </c>
      <c r="DP300" s="396">
        <f t="shared" si="393"/>
        <v>0</v>
      </c>
      <c r="DQ300" s="395">
        <f t="shared" si="394"/>
        <v>0</v>
      </c>
      <c r="DR300" s="396">
        <f t="shared" si="395"/>
        <v>0</v>
      </c>
      <c r="DS300" s="395">
        <f t="shared" si="396"/>
        <v>0</v>
      </c>
      <c r="DT300" s="396">
        <f t="shared" si="397"/>
        <v>0</v>
      </c>
      <c r="DU300" s="395">
        <f t="shared" si="398"/>
        <v>0</v>
      </c>
      <c r="DV300" s="396">
        <f t="shared" si="399"/>
        <v>0</v>
      </c>
      <c r="DW300" s="395">
        <f t="shared" si="400"/>
        <v>3117281.8203592813</v>
      </c>
      <c r="DX300" s="396">
        <f t="shared" si="401"/>
        <v>9957682</v>
      </c>
      <c r="DY300" s="395">
        <f t="shared" si="402"/>
        <v>9289844.2065491173</v>
      </c>
      <c r="DZ300" s="396">
        <f t="shared" si="403"/>
        <v>9957682</v>
      </c>
      <c r="EA300" s="395">
        <f t="shared" si="404"/>
        <v>12407126.026908398</v>
      </c>
    </row>
    <row r="301" spans="1:131">
      <c r="A301" s="449" t="s">
        <v>37</v>
      </c>
      <c r="B301" s="450" t="s">
        <v>801</v>
      </c>
      <c r="C301" s="554"/>
      <c r="D301" s="555">
        <v>199494</v>
      </c>
      <c r="E301" s="451">
        <v>8</v>
      </c>
      <c r="F301" s="393"/>
      <c r="G301" s="402"/>
      <c r="H301" s="393"/>
      <c r="I301" s="402"/>
      <c r="J301" s="393"/>
      <c r="K301" s="402"/>
      <c r="L301" s="393"/>
      <c r="M301" s="402"/>
      <c r="N301" s="393"/>
      <c r="O301" s="402"/>
      <c r="P301" s="393"/>
      <c r="Q301" s="402">
        <v>0</v>
      </c>
      <c r="R301" s="393"/>
      <c r="S301" s="402"/>
      <c r="T301" s="393"/>
      <c r="U301" s="402"/>
      <c r="V301" s="393"/>
      <c r="W301" s="402">
        <v>0</v>
      </c>
      <c r="X301" s="393"/>
      <c r="Y301" s="402">
        <v>0</v>
      </c>
      <c r="Z301" s="393"/>
      <c r="AA301" s="402">
        <v>0</v>
      </c>
      <c r="AB301" s="393"/>
      <c r="AC301" s="402">
        <v>0</v>
      </c>
      <c r="AD301" s="393"/>
      <c r="AE301" s="402">
        <v>0</v>
      </c>
      <c r="AF301" s="393"/>
      <c r="AG301" s="402">
        <v>0</v>
      </c>
      <c r="AH301" s="393"/>
      <c r="AI301" s="402">
        <v>0</v>
      </c>
      <c r="AJ301" s="393"/>
      <c r="AK301" s="402">
        <v>0</v>
      </c>
      <c r="AL301" s="393"/>
      <c r="AM301" s="402">
        <v>39</v>
      </c>
      <c r="AN301" s="393"/>
      <c r="AO301" s="402">
        <v>0</v>
      </c>
      <c r="AP301" s="393"/>
      <c r="AQ301" s="402">
        <v>1</v>
      </c>
      <c r="AR301" s="393"/>
      <c r="AS301" s="402">
        <v>15</v>
      </c>
      <c r="AT301" s="393">
        <v>106</v>
      </c>
      <c r="AU301" s="402">
        <v>126</v>
      </c>
      <c r="AV301" s="393">
        <v>1</v>
      </c>
      <c r="AW301" s="402">
        <v>0</v>
      </c>
      <c r="AX301" s="393">
        <v>4</v>
      </c>
      <c r="AY301" s="402">
        <v>2</v>
      </c>
      <c r="AZ301" s="393">
        <v>60</v>
      </c>
      <c r="BA301" s="403">
        <v>43</v>
      </c>
      <c r="BB301" s="404"/>
      <c r="BC301" s="402"/>
      <c r="BD301" s="393"/>
      <c r="BE301" s="402">
        <v>0</v>
      </c>
      <c r="BF301" s="393"/>
      <c r="BG301" s="402">
        <v>0</v>
      </c>
      <c r="BH301" s="393"/>
      <c r="BI301" s="402">
        <v>0</v>
      </c>
      <c r="BJ301" s="393"/>
      <c r="BK301" s="402">
        <v>3011863</v>
      </c>
      <c r="BL301" s="393">
        <v>9287209</v>
      </c>
      <c r="BM301" s="403">
        <v>9086525</v>
      </c>
      <c r="BN301" s="394">
        <f t="shared" si="339"/>
        <v>0</v>
      </c>
      <c r="BO301" s="395">
        <f t="shared" si="340"/>
        <v>0</v>
      </c>
      <c r="BP301" s="396">
        <f t="shared" si="341"/>
        <v>0</v>
      </c>
      <c r="BQ301" s="395">
        <f t="shared" si="342"/>
        <v>0</v>
      </c>
      <c r="BR301" s="396">
        <f t="shared" si="343"/>
        <v>0</v>
      </c>
      <c r="BS301" s="395">
        <f t="shared" si="344"/>
        <v>0</v>
      </c>
      <c r="BT301" s="396">
        <f t="shared" si="345"/>
        <v>0</v>
      </c>
      <c r="BU301" s="395">
        <f t="shared" si="346"/>
        <v>0</v>
      </c>
      <c r="BV301" s="396">
        <f t="shared" si="347"/>
        <v>0</v>
      </c>
      <c r="BW301" s="395">
        <f t="shared" si="348"/>
        <v>542</v>
      </c>
      <c r="BX301" s="396">
        <f t="shared" si="349"/>
        <v>1728</v>
      </c>
      <c r="BY301" s="395">
        <f t="shared" si="350"/>
        <v>1672</v>
      </c>
      <c r="BZ301" s="394">
        <f t="shared" si="351"/>
        <v>0</v>
      </c>
      <c r="CA301" s="395">
        <f t="shared" si="352"/>
        <v>0</v>
      </c>
      <c r="CB301" s="396">
        <f t="shared" si="353"/>
        <v>0</v>
      </c>
      <c r="CC301" s="395">
        <f t="shared" si="354"/>
        <v>0</v>
      </c>
      <c r="CD301" s="396">
        <f t="shared" si="355"/>
        <v>0</v>
      </c>
      <c r="CE301" s="395">
        <f t="shared" si="356"/>
        <v>0</v>
      </c>
      <c r="CF301" s="396">
        <f t="shared" si="357"/>
        <v>0</v>
      </c>
      <c r="CG301" s="395">
        <f t="shared" si="358"/>
        <v>0</v>
      </c>
      <c r="CH301" s="396">
        <f t="shared" si="359"/>
        <v>0</v>
      </c>
      <c r="CI301" s="395">
        <f t="shared" si="360"/>
        <v>5556.9428044280439</v>
      </c>
      <c r="CJ301" s="396">
        <f t="shared" si="361"/>
        <v>5374.5422453703704</v>
      </c>
      <c r="CK301" s="395">
        <f t="shared" si="362"/>
        <v>5434.5245215311006</v>
      </c>
      <c r="CL301" s="394">
        <f t="shared" si="363"/>
        <v>0</v>
      </c>
      <c r="CM301" s="395">
        <f t="shared" si="364"/>
        <v>0</v>
      </c>
      <c r="CN301" s="396">
        <f t="shared" si="365"/>
        <v>0</v>
      </c>
      <c r="CO301" s="395">
        <f t="shared" si="366"/>
        <v>0</v>
      </c>
      <c r="CP301" s="396">
        <f t="shared" si="367"/>
        <v>0</v>
      </c>
      <c r="CQ301" s="395">
        <f t="shared" si="368"/>
        <v>0</v>
      </c>
      <c r="CR301" s="396">
        <f t="shared" si="369"/>
        <v>0</v>
      </c>
      <c r="CS301" s="395">
        <f t="shared" si="370"/>
        <v>0</v>
      </c>
      <c r="CT301" s="396">
        <f t="shared" si="371"/>
        <v>0</v>
      </c>
      <c r="CU301" s="395">
        <f t="shared" si="372"/>
        <v>50012.485239852394</v>
      </c>
      <c r="CV301" s="396">
        <f t="shared" si="373"/>
        <v>48370.880208333336</v>
      </c>
      <c r="CW301" s="395">
        <f t="shared" si="374"/>
        <v>48910.720693779906</v>
      </c>
      <c r="CX301" s="396">
        <f t="shared" si="375"/>
        <v>48370.880208333336</v>
      </c>
      <c r="CY301" s="395">
        <f t="shared" si="376"/>
        <v>49178.849233753303</v>
      </c>
      <c r="CZ301" s="394">
        <f t="shared" si="377"/>
        <v>0</v>
      </c>
      <c r="DA301" s="395">
        <f t="shared" si="378"/>
        <v>0</v>
      </c>
      <c r="DB301" s="396">
        <f t="shared" si="379"/>
        <v>0</v>
      </c>
      <c r="DC301" s="395">
        <f t="shared" si="380"/>
        <v>0</v>
      </c>
      <c r="DD301" s="396">
        <f t="shared" si="381"/>
        <v>0</v>
      </c>
      <c r="DE301" s="395">
        <f t="shared" si="382"/>
        <v>0</v>
      </c>
      <c r="DF301" s="396">
        <f t="shared" si="383"/>
        <v>0</v>
      </c>
      <c r="DG301" s="395">
        <f t="shared" si="384"/>
        <v>0</v>
      </c>
      <c r="DH301" s="396">
        <f t="shared" si="385"/>
        <v>0</v>
      </c>
      <c r="DI301" s="395">
        <f t="shared" si="386"/>
        <v>55</v>
      </c>
      <c r="DJ301" s="396">
        <f t="shared" si="387"/>
        <v>171</v>
      </c>
      <c r="DK301" s="395">
        <f t="shared" si="388"/>
        <v>171</v>
      </c>
      <c r="DL301" s="396">
        <f t="shared" si="389"/>
        <v>171</v>
      </c>
      <c r="DM301" s="395">
        <f t="shared" si="390"/>
        <v>226</v>
      </c>
      <c r="DN301" s="394">
        <f t="shared" si="391"/>
        <v>0</v>
      </c>
      <c r="DO301" s="395">
        <f t="shared" si="392"/>
        <v>0</v>
      </c>
      <c r="DP301" s="396">
        <f t="shared" si="393"/>
        <v>0</v>
      </c>
      <c r="DQ301" s="395">
        <f t="shared" si="394"/>
        <v>0</v>
      </c>
      <c r="DR301" s="396">
        <f t="shared" si="395"/>
        <v>0</v>
      </c>
      <c r="DS301" s="395">
        <f t="shared" si="396"/>
        <v>0</v>
      </c>
      <c r="DT301" s="396">
        <f t="shared" si="397"/>
        <v>0</v>
      </c>
      <c r="DU301" s="395">
        <f t="shared" si="398"/>
        <v>0</v>
      </c>
      <c r="DV301" s="396">
        <f t="shared" si="399"/>
        <v>0</v>
      </c>
      <c r="DW301" s="395">
        <f t="shared" si="400"/>
        <v>2750686.6881918819</v>
      </c>
      <c r="DX301" s="396">
        <f t="shared" si="401"/>
        <v>8271420.515625</v>
      </c>
      <c r="DY301" s="395">
        <f t="shared" si="402"/>
        <v>8363733.2386363642</v>
      </c>
      <c r="DZ301" s="396">
        <f t="shared" si="403"/>
        <v>8271420.515625</v>
      </c>
      <c r="EA301" s="395">
        <f t="shared" si="404"/>
        <v>11114419.926828247</v>
      </c>
    </row>
    <row r="302" spans="1:131">
      <c r="A302" s="607" t="s">
        <v>37</v>
      </c>
      <c r="B302" s="551" t="s">
        <v>802</v>
      </c>
      <c r="C302" s="552"/>
      <c r="D302" s="553">
        <v>199856</v>
      </c>
      <c r="E302" s="448">
        <v>8</v>
      </c>
      <c r="F302" s="393"/>
      <c r="G302" s="402"/>
      <c r="H302" s="393"/>
      <c r="I302" s="402"/>
      <c r="J302" s="393"/>
      <c r="K302" s="402"/>
      <c r="L302" s="393"/>
      <c r="M302" s="402"/>
      <c r="N302" s="393"/>
      <c r="O302" s="402"/>
      <c r="P302" s="393"/>
      <c r="Q302" s="402">
        <v>0</v>
      </c>
      <c r="R302" s="393"/>
      <c r="S302" s="402"/>
      <c r="T302" s="393"/>
      <c r="U302" s="402"/>
      <c r="V302" s="393"/>
      <c r="W302" s="402">
        <v>0</v>
      </c>
      <c r="X302" s="393"/>
      <c r="Y302" s="402">
        <v>0</v>
      </c>
      <c r="Z302" s="393"/>
      <c r="AA302" s="402">
        <v>0</v>
      </c>
      <c r="AB302" s="393"/>
      <c r="AC302" s="402">
        <v>0</v>
      </c>
      <c r="AD302" s="393"/>
      <c r="AE302" s="402">
        <v>0</v>
      </c>
      <c r="AF302" s="393"/>
      <c r="AG302" s="402">
        <v>0</v>
      </c>
      <c r="AH302" s="393"/>
      <c r="AI302" s="402">
        <v>0</v>
      </c>
      <c r="AJ302" s="393"/>
      <c r="AK302" s="402">
        <v>0</v>
      </c>
      <c r="AL302" s="393"/>
      <c r="AM302" s="402">
        <v>134</v>
      </c>
      <c r="AN302" s="393"/>
      <c r="AO302" s="402">
        <v>0</v>
      </c>
      <c r="AP302" s="393"/>
      <c r="AQ302" s="402">
        <v>0</v>
      </c>
      <c r="AR302" s="393"/>
      <c r="AS302" s="402">
        <v>65</v>
      </c>
      <c r="AT302" s="393">
        <v>332</v>
      </c>
      <c r="AU302" s="402">
        <v>362</v>
      </c>
      <c r="AV302" s="393"/>
      <c r="AW302" s="402">
        <v>0</v>
      </c>
      <c r="AX302" s="393"/>
      <c r="AY302" s="402">
        <v>0</v>
      </c>
      <c r="AZ302" s="393">
        <v>185</v>
      </c>
      <c r="BA302" s="403">
        <v>165</v>
      </c>
      <c r="BB302" s="404"/>
      <c r="BC302" s="402"/>
      <c r="BD302" s="393"/>
      <c r="BE302" s="402">
        <v>0</v>
      </c>
      <c r="BF302" s="393"/>
      <c r="BG302" s="402">
        <v>0</v>
      </c>
      <c r="BH302" s="393"/>
      <c r="BI302" s="402">
        <v>0</v>
      </c>
      <c r="BJ302" s="393"/>
      <c r="BK302" s="402">
        <v>10727568</v>
      </c>
      <c r="BL302" s="393">
        <v>26528379</v>
      </c>
      <c r="BM302" s="403">
        <v>28273362</v>
      </c>
      <c r="BN302" s="394">
        <f t="shared" si="339"/>
        <v>0</v>
      </c>
      <c r="BO302" s="395">
        <f t="shared" si="340"/>
        <v>0</v>
      </c>
      <c r="BP302" s="396">
        <f t="shared" si="341"/>
        <v>0</v>
      </c>
      <c r="BQ302" s="395">
        <f t="shared" si="342"/>
        <v>0</v>
      </c>
      <c r="BR302" s="396">
        <f t="shared" si="343"/>
        <v>0</v>
      </c>
      <c r="BS302" s="395">
        <f t="shared" si="344"/>
        <v>0</v>
      </c>
      <c r="BT302" s="396">
        <f t="shared" si="345"/>
        <v>0</v>
      </c>
      <c r="BU302" s="395">
        <f t="shared" si="346"/>
        <v>0</v>
      </c>
      <c r="BV302" s="396">
        <f t="shared" si="347"/>
        <v>0</v>
      </c>
      <c r="BW302" s="395">
        <f t="shared" si="348"/>
        <v>1986</v>
      </c>
      <c r="BX302" s="396">
        <f t="shared" si="349"/>
        <v>5208</v>
      </c>
      <c r="BY302" s="395">
        <f t="shared" si="350"/>
        <v>5238</v>
      </c>
      <c r="BZ302" s="394">
        <f t="shared" si="351"/>
        <v>0</v>
      </c>
      <c r="CA302" s="395">
        <f t="shared" si="352"/>
        <v>0</v>
      </c>
      <c r="CB302" s="396">
        <f t="shared" si="353"/>
        <v>0</v>
      </c>
      <c r="CC302" s="395">
        <f t="shared" si="354"/>
        <v>0</v>
      </c>
      <c r="CD302" s="396">
        <f t="shared" si="355"/>
        <v>0</v>
      </c>
      <c r="CE302" s="395">
        <f t="shared" si="356"/>
        <v>0</v>
      </c>
      <c r="CF302" s="396">
        <f t="shared" si="357"/>
        <v>0</v>
      </c>
      <c r="CG302" s="395">
        <f t="shared" si="358"/>
        <v>0</v>
      </c>
      <c r="CH302" s="396">
        <f t="shared" si="359"/>
        <v>0</v>
      </c>
      <c r="CI302" s="395">
        <f t="shared" si="360"/>
        <v>5401.5951661631416</v>
      </c>
      <c r="CJ302" s="396">
        <f t="shared" si="361"/>
        <v>5093.7747695852531</v>
      </c>
      <c r="CK302" s="395">
        <f t="shared" si="362"/>
        <v>5397.7399770904922</v>
      </c>
      <c r="CL302" s="394">
        <f t="shared" si="363"/>
        <v>0</v>
      </c>
      <c r="CM302" s="395">
        <f t="shared" si="364"/>
        <v>0</v>
      </c>
      <c r="CN302" s="396">
        <f t="shared" si="365"/>
        <v>0</v>
      </c>
      <c r="CO302" s="395">
        <f t="shared" si="366"/>
        <v>0</v>
      </c>
      <c r="CP302" s="396">
        <f t="shared" si="367"/>
        <v>0</v>
      </c>
      <c r="CQ302" s="395">
        <f t="shared" si="368"/>
        <v>0</v>
      </c>
      <c r="CR302" s="396">
        <f t="shared" si="369"/>
        <v>0</v>
      </c>
      <c r="CS302" s="395">
        <f t="shared" si="370"/>
        <v>0</v>
      </c>
      <c r="CT302" s="396">
        <f t="shared" si="371"/>
        <v>0</v>
      </c>
      <c r="CU302" s="395">
        <f t="shared" si="372"/>
        <v>48614.356495468273</v>
      </c>
      <c r="CV302" s="396">
        <f t="shared" si="373"/>
        <v>45843.972926267277</v>
      </c>
      <c r="CW302" s="395">
        <f t="shared" si="374"/>
        <v>48579.659793814426</v>
      </c>
      <c r="CX302" s="396">
        <f t="shared" si="375"/>
        <v>45843.972926267277</v>
      </c>
      <c r="CY302" s="395">
        <f t="shared" si="376"/>
        <v>48589.170322229191</v>
      </c>
      <c r="CZ302" s="394">
        <f t="shared" si="377"/>
        <v>0</v>
      </c>
      <c r="DA302" s="395">
        <f t="shared" si="378"/>
        <v>0</v>
      </c>
      <c r="DB302" s="396">
        <f t="shared" si="379"/>
        <v>0</v>
      </c>
      <c r="DC302" s="395">
        <f t="shared" si="380"/>
        <v>0</v>
      </c>
      <c r="DD302" s="396">
        <f t="shared" si="381"/>
        <v>0</v>
      </c>
      <c r="DE302" s="395">
        <f t="shared" si="382"/>
        <v>0</v>
      </c>
      <c r="DF302" s="396">
        <f t="shared" si="383"/>
        <v>0</v>
      </c>
      <c r="DG302" s="395">
        <f t="shared" si="384"/>
        <v>0</v>
      </c>
      <c r="DH302" s="396">
        <f t="shared" si="385"/>
        <v>0</v>
      </c>
      <c r="DI302" s="395">
        <f t="shared" si="386"/>
        <v>199</v>
      </c>
      <c r="DJ302" s="396">
        <f t="shared" si="387"/>
        <v>517</v>
      </c>
      <c r="DK302" s="395">
        <f t="shared" si="388"/>
        <v>527</v>
      </c>
      <c r="DL302" s="396">
        <f t="shared" si="389"/>
        <v>517</v>
      </c>
      <c r="DM302" s="395">
        <f t="shared" si="390"/>
        <v>726</v>
      </c>
      <c r="DN302" s="394">
        <f t="shared" si="391"/>
        <v>0</v>
      </c>
      <c r="DO302" s="395">
        <f t="shared" si="392"/>
        <v>0</v>
      </c>
      <c r="DP302" s="396">
        <f t="shared" si="393"/>
        <v>0</v>
      </c>
      <c r="DQ302" s="395">
        <f t="shared" si="394"/>
        <v>0</v>
      </c>
      <c r="DR302" s="396">
        <f t="shared" si="395"/>
        <v>0</v>
      </c>
      <c r="DS302" s="395">
        <f t="shared" si="396"/>
        <v>0</v>
      </c>
      <c r="DT302" s="396">
        <f t="shared" si="397"/>
        <v>0</v>
      </c>
      <c r="DU302" s="395">
        <f t="shared" si="398"/>
        <v>0</v>
      </c>
      <c r="DV302" s="396">
        <f t="shared" si="399"/>
        <v>0</v>
      </c>
      <c r="DW302" s="395">
        <f t="shared" si="400"/>
        <v>9674256.9425981864</v>
      </c>
      <c r="DX302" s="396">
        <f t="shared" si="401"/>
        <v>23701334.002880182</v>
      </c>
      <c r="DY302" s="395">
        <f t="shared" si="402"/>
        <v>25601480.711340204</v>
      </c>
      <c r="DZ302" s="396">
        <f t="shared" si="403"/>
        <v>23701334.002880182</v>
      </c>
      <c r="EA302" s="395">
        <f t="shared" si="404"/>
        <v>35275737.65393839</v>
      </c>
    </row>
    <row r="303" spans="1:131">
      <c r="A303" s="607" t="s">
        <v>37</v>
      </c>
      <c r="B303" s="556" t="s">
        <v>803</v>
      </c>
      <c r="C303" s="557"/>
      <c r="D303" s="553">
        <v>199786</v>
      </c>
      <c r="E303" s="448">
        <v>9</v>
      </c>
      <c r="F303" s="393"/>
      <c r="G303" s="402"/>
      <c r="H303" s="393"/>
      <c r="I303" s="402"/>
      <c r="J303" s="393"/>
      <c r="K303" s="402"/>
      <c r="L303" s="393"/>
      <c r="M303" s="402"/>
      <c r="N303" s="393"/>
      <c r="O303" s="402"/>
      <c r="P303" s="393"/>
      <c r="Q303" s="402">
        <v>0</v>
      </c>
      <c r="R303" s="393"/>
      <c r="S303" s="402"/>
      <c r="T303" s="393"/>
      <c r="U303" s="402"/>
      <c r="V303" s="393"/>
      <c r="W303" s="402">
        <v>0</v>
      </c>
      <c r="X303" s="393"/>
      <c r="Y303" s="402">
        <v>0</v>
      </c>
      <c r="Z303" s="393"/>
      <c r="AA303" s="402">
        <v>0</v>
      </c>
      <c r="AB303" s="393"/>
      <c r="AC303" s="402">
        <v>0</v>
      </c>
      <c r="AD303" s="393"/>
      <c r="AE303" s="402">
        <v>0</v>
      </c>
      <c r="AF303" s="393"/>
      <c r="AG303" s="402">
        <v>0</v>
      </c>
      <c r="AH303" s="393"/>
      <c r="AI303" s="402">
        <v>0</v>
      </c>
      <c r="AJ303" s="393"/>
      <c r="AK303" s="402">
        <v>0</v>
      </c>
      <c r="AL303" s="393"/>
      <c r="AM303" s="402">
        <v>0</v>
      </c>
      <c r="AN303" s="393"/>
      <c r="AO303" s="402">
        <v>0</v>
      </c>
      <c r="AP303" s="393"/>
      <c r="AQ303" s="402">
        <v>0</v>
      </c>
      <c r="AR303" s="393"/>
      <c r="AS303" s="402">
        <v>0</v>
      </c>
      <c r="AT303" s="393">
        <v>98</v>
      </c>
      <c r="AU303" s="402">
        <v>96</v>
      </c>
      <c r="AV303" s="393">
        <v>2</v>
      </c>
      <c r="AW303" s="402">
        <v>0</v>
      </c>
      <c r="AX303" s="393"/>
      <c r="AY303" s="402">
        <v>0</v>
      </c>
      <c r="AZ303" s="393">
        <v>8</v>
      </c>
      <c r="BA303" s="403">
        <v>8</v>
      </c>
      <c r="BB303" s="404"/>
      <c r="BC303" s="402"/>
      <c r="BD303" s="393"/>
      <c r="BE303" s="402">
        <v>0</v>
      </c>
      <c r="BF303" s="393"/>
      <c r="BG303" s="402">
        <v>0</v>
      </c>
      <c r="BH303" s="393"/>
      <c r="BI303" s="402">
        <v>0</v>
      </c>
      <c r="BJ303" s="393"/>
      <c r="BK303" s="402">
        <v>0</v>
      </c>
      <c r="BL303" s="393">
        <v>6243006</v>
      </c>
      <c r="BM303" s="403">
        <v>5903957</v>
      </c>
      <c r="BN303" s="394">
        <f t="shared" si="339"/>
        <v>0</v>
      </c>
      <c r="BO303" s="395">
        <f t="shared" si="340"/>
        <v>0</v>
      </c>
      <c r="BP303" s="396">
        <f t="shared" si="341"/>
        <v>0</v>
      </c>
      <c r="BQ303" s="395">
        <f t="shared" si="342"/>
        <v>0</v>
      </c>
      <c r="BR303" s="396">
        <f t="shared" si="343"/>
        <v>0</v>
      </c>
      <c r="BS303" s="395">
        <f t="shared" si="344"/>
        <v>0</v>
      </c>
      <c r="BT303" s="396">
        <f t="shared" si="345"/>
        <v>0</v>
      </c>
      <c r="BU303" s="395">
        <f t="shared" si="346"/>
        <v>0</v>
      </c>
      <c r="BV303" s="396">
        <f t="shared" si="347"/>
        <v>0</v>
      </c>
      <c r="BW303" s="395">
        <f t="shared" si="348"/>
        <v>0</v>
      </c>
      <c r="BX303" s="396">
        <f t="shared" si="349"/>
        <v>998</v>
      </c>
      <c r="BY303" s="395">
        <f t="shared" si="350"/>
        <v>960</v>
      </c>
      <c r="BZ303" s="394">
        <f t="shared" si="351"/>
        <v>0</v>
      </c>
      <c r="CA303" s="395">
        <f t="shared" si="352"/>
        <v>0</v>
      </c>
      <c r="CB303" s="396">
        <f t="shared" si="353"/>
        <v>0</v>
      </c>
      <c r="CC303" s="395">
        <f t="shared" si="354"/>
        <v>0</v>
      </c>
      <c r="CD303" s="396">
        <f t="shared" si="355"/>
        <v>0</v>
      </c>
      <c r="CE303" s="395">
        <f t="shared" si="356"/>
        <v>0</v>
      </c>
      <c r="CF303" s="396">
        <f t="shared" si="357"/>
        <v>0</v>
      </c>
      <c r="CG303" s="395">
        <f t="shared" si="358"/>
        <v>0</v>
      </c>
      <c r="CH303" s="396">
        <f t="shared" si="359"/>
        <v>0</v>
      </c>
      <c r="CI303" s="395">
        <f t="shared" si="360"/>
        <v>0</v>
      </c>
      <c r="CJ303" s="396">
        <f t="shared" si="361"/>
        <v>6255.5170340681361</v>
      </c>
      <c r="CK303" s="395">
        <f t="shared" si="362"/>
        <v>6149.9552083333338</v>
      </c>
      <c r="CL303" s="394">
        <f t="shared" si="363"/>
        <v>0</v>
      </c>
      <c r="CM303" s="395">
        <f t="shared" si="364"/>
        <v>0</v>
      </c>
      <c r="CN303" s="396">
        <f t="shared" si="365"/>
        <v>0</v>
      </c>
      <c r="CO303" s="395">
        <f t="shared" si="366"/>
        <v>0</v>
      </c>
      <c r="CP303" s="396">
        <f t="shared" si="367"/>
        <v>0</v>
      </c>
      <c r="CQ303" s="395">
        <f t="shared" si="368"/>
        <v>0</v>
      </c>
      <c r="CR303" s="396">
        <f t="shared" si="369"/>
        <v>0</v>
      </c>
      <c r="CS303" s="395">
        <f t="shared" si="370"/>
        <v>0</v>
      </c>
      <c r="CT303" s="396">
        <f t="shared" si="371"/>
        <v>0</v>
      </c>
      <c r="CU303" s="395">
        <f t="shared" si="372"/>
        <v>0</v>
      </c>
      <c r="CV303" s="396">
        <f t="shared" si="373"/>
        <v>56299.653306613225</v>
      </c>
      <c r="CW303" s="395">
        <f t="shared" si="374"/>
        <v>55349.596875000003</v>
      </c>
      <c r="CX303" s="396">
        <f t="shared" si="375"/>
        <v>56299.653306613225</v>
      </c>
      <c r="CY303" s="395">
        <f t="shared" si="376"/>
        <v>55349.596875000003</v>
      </c>
      <c r="CZ303" s="394">
        <f t="shared" si="377"/>
        <v>0</v>
      </c>
      <c r="DA303" s="395">
        <f t="shared" si="378"/>
        <v>0</v>
      </c>
      <c r="DB303" s="396">
        <f t="shared" si="379"/>
        <v>0</v>
      </c>
      <c r="DC303" s="395">
        <f t="shared" si="380"/>
        <v>0</v>
      </c>
      <c r="DD303" s="396">
        <f t="shared" si="381"/>
        <v>0</v>
      </c>
      <c r="DE303" s="395">
        <f t="shared" si="382"/>
        <v>0</v>
      </c>
      <c r="DF303" s="396">
        <f t="shared" si="383"/>
        <v>0</v>
      </c>
      <c r="DG303" s="395">
        <f t="shared" si="384"/>
        <v>0</v>
      </c>
      <c r="DH303" s="396">
        <f t="shared" si="385"/>
        <v>0</v>
      </c>
      <c r="DI303" s="395">
        <f t="shared" si="386"/>
        <v>0</v>
      </c>
      <c r="DJ303" s="396">
        <f t="shared" si="387"/>
        <v>108</v>
      </c>
      <c r="DK303" s="395">
        <f t="shared" si="388"/>
        <v>104</v>
      </c>
      <c r="DL303" s="396">
        <f t="shared" si="389"/>
        <v>108</v>
      </c>
      <c r="DM303" s="395">
        <f t="shared" si="390"/>
        <v>104</v>
      </c>
      <c r="DN303" s="394">
        <f t="shared" si="391"/>
        <v>0</v>
      </c>
      <c r="DO303" s="395">
        <f t="shared" si="392"/>
        <v>0</v>
      </c>
      <c r="DP303" s="396">
        <f t="shared" si="393"/>
        <v>0</v>
      </c>
      <c r="DQ303" s="395">
        <f t="shared" si="394"/>
        <v>0</v>
      </c>
      <c r="DR303" s="396">
        <f t="shared" si="395"/>
        <v>0</v>
      </c>
      <c r="DS303" s="395">
        <f t="shared" si="396"/>
        <v>0</v>
      </c>
      <c r="DT303" s="396">
        <f t="shared" si="397"/>
        <v>0</v>
      </c>
      <c r="DU303" s="395">
        <f t="shared" si="398"/>
        <v>0</v>
      </c>
      <c r="DV303" s="396">
        <f t="shared" si="399"/>
        <v>0</v>
      </c>
      <c r="DW303" s="395">
        <f t="shared" si="400"/>
        <v>0</v>
      </c>
      <c r="DX303" s="396">
        <f t="shared" si="401"/>
        <v>6080362.5571142286</v>
      </c>
      <c r="DY303" s="395">
        <f t="shared" si="402"/>
        <v>5756358.0750000002</v>
      </c>
      <c r="DZ303" s="396">
        <f t="shared" si="403"/>
        <v>6080362.5571142286</v>
      </c>
      <c r="EA303" s="395">
        <f t="shared" si="404"/>
        <v>5756358.0750000002</v>
      </c>
    </row>
    <row r="304" spans="1:131">
      <c r="A304" s="607" t="s">
        <v>37</v>
      </c>
      <c r="B304" s="556" t="s">
        <v>804</v>
      </c>
      <c r="C304" s="557"/>
      <c r="D304" s="553">
        <v>198118</v>
      </c>
      <c r="E304" s="448">
        <v>9</v>
      </c>
      <c r="F304" s="393"/>
      <c r="G304" s="402"/>
      <c r="H304" s="393"/>
      <c r="I304" s="402"/>
      <c r="J304" s="393"/>
      <c r="K304" s="402"/>
      <c r="L304" s="393"/>
      <c r="M304" s="402"/>
      <c r="N304" s="393"/>
      <c r="O304" s="402"/>
      <c r="P304" s="393"/>
      <c r="Q304" s="402">
        <v>0</v>
      </c>
      <c r="R304" s="393"/>
      <c r="S304" s="402"/>
      <c r="T304" s="393"/>
      <c r="U304" s="402"/>
      <c r="V304" s="393"/>
      <c r="W304" s="402">
        <v>0</v>
      </c>
      <c r="X304" s="393"/>
      <c r="Y304" s="402">
        <v>0</v>
      </c>
      <c r="Z304" s="393"/>
      <c r="AA304" s="402">
        <v>0</v>
      </c>
      <c r="AB304" s="393"/>
      <c r="AC304" s="402">
        <v>0</v>
      </c>
      <c r="AD304" s="393"/>
      <c r="AE304" s="402">
        <v>0</v>
      </c>
      <c r="AF304" s="393"/>
      <c r="AG304" s="402">
        <v>0</v>
      </c>
      <c r="AH304" s="393"/>
      <c r="AI304" s="402">
        <v>0</v>
      </c>
      <c r="AJ304" s="393"/>
      <c r="AK304" s="402">
        <v>0</v>
      </c>
      <c r="AL304" s="393"/>
      <c r="AM304" s="402">
        <v>20</v>
      </c>
      <c r="AN304" s="393"/>
      <c r="AO304" s="402">
        <v>2</v>
      </c>
      <c r="AP304" s="393"/>
      <c r="AQ304" s="402">
        <v>7</v>
      </c>
      <c r="AR304" s="393"/>
      <c r="AS304" s="402">
        <v>13</v>
      </c>
      <c r="AT304" s="393">
        <v>45</v>
      </c>
      <c r="AU304" s="402">
        <v>46</v>
      </c>
      <c r="AV304" s="393">
        <v>2</v>
      </c>
      <c r="AW304" s="402">
        <v>3</v>
      </c>
      <c r="AX304" s="393">
        <v>14</v>
      </c>
      <c r="AY304" s="402">
        <v>13</v>
      </c>
      <c r="AZ304" s="393">
        <v>37</v>
      </c>
      <c r="BA304" s="403">
        <v>32</v>
      </c>
      <c r="BB304" s="404"/>
      <c r="BC304" s="402"/>
      <c r="BD304" s="393"/>
      <c r="BE304" s="402">
        <v>0</v>
      </c>
      <c r="BF304" s="393"/>
      <c r="BG304" s="402">
        <v>0</v>
      </c>
      <c r="BH304" s="393"/>
      <c r="BI304" s="402">
        <v>0</v>
      </c>
      <c r="BJ304" s="393"/>
      <c r="BK304" s="402">
        <v>2011485</v>
      </c>
      <c r="BL304" s="393">
        <v>4805910</v>
      </c>
      <c r="BM304" s="403">
        <v>4586733</v>
      </c>
      <c r="BN304" s="394">
        <f t="shared" si="339"/>
        <v>0</v>
      </c>
      <c r="BO304" s="395">
        <f t="shared" si="340"/>
        <v>0</v>
      </c>
      <c r="BP304" s="396">
        <f t="shared" si="341"/>
        <v>0</v>
      </c>
      <c r="BQ304" s="395">
        <f t="shared" si="342"/>
        <v>0</v>
      </c>
      <c r="BR304" s="396">
        <f t="shared" si="343"/>
        <v>0</v>
      </c>
      <c r="BS304" s="395">
        <f t="shared" si="344"/>
        <v>0</v>
      </c>
      <c r="BT304" s="396">
        <f t="shared" si="345"/>
        <v>0</v>
      </c>
      <c r="BU304" s="395">
        <f t="shared" si="346"/>
        <v>0</v>
      </c>
      <c r="BV304" s="396">
        <f t="shared" si="347"/>
        <v>0</v>
      </c>
      <c r="BW304" s="395">
        <f t="shared" si="348"/>
        <v>433</v>
      </c>
      <c r="BX304" s="396">
        <f t="shared" si="349"/>
        <v>1023</v>
      </c>
      <c r="BY304" s="395">
        <f t="shared" si="350"/>
        <v>971</v>
      </c>
      <c r="BZ304" s="394">
        <f t="shared" si="351"/>
        <v>0</v>
      </c>
      <c r="CA304" s="395">
        <f t="shared" si="352"/>
        <v>0</v>
      </c>
      <c r="CB304" s="396">
        <f t="shared" si="353"/>
        <v>0</v>
      </c>
      <c r="CC304" s="395">
        <f t="shared" si="354"/>
        <v>0</v>
      </c>
      <c r="CD304" s="396">
        <f t="shared" si="355"/>
        <v>0</v>
      </c>
      <c r="CE304" s="395">
        <f t="shared" si="356"/>
        <v>0</v>
      </c>
      <c r="CF304" s="396">
        <f t="shared" si="357"/>
        <v>0</v>
      </c>
      <c r="CG304" s="395">
        <f t="shared" si="358"/>
        <v>0</v>
      </c>
      <c r="CH304" s="396">
        <f t="shared" si="359"/>
        <v>0</v>
      </c>
      <c r="CI304" s="395">
        <f t="shared" si="360"/>
        <v>4645.4618937644345</v>
      </c>
      <c r="CJ304" s="396">
        <f t="shared" si="361"/>
        <v>4697.859237536657</v>
      </c>
      <c r="CK304" s="395">
        <f t="shared" si="362"/>
        <v>4723.720906282183</v>
      </c>
      <c r="CL304" s="394">
        <f t="shared" si="363"/>
        <v>0</v>
      </c>
      <c r="CM304" s="395">
        <f t="shared" si="364"/>
        <v>0</v>
      </c>
      <c r="CN304" s="396">
        <f t="shared" si="365"/>
        <v>0</v>
      </c>
      <c r="CO304" s="395">
        <f t="shared" si="366"/>
        <v>0</v>
      </c>
      <c r="CP304" s="396">
        <f t="shared" si="367"/>
        <v>0</v>
      </c>
      <c r="CQ304" s="395">
        <f t="shared" si="368"/>
        <v>0</v>
      </c>
      <c r="CR304" s="396">
        <f t="shared" si="369"/>
        <v>0</v>
      </c>
      <c r="CS304" s="395">
        <f t="shared" si="370"/>
        <v>0</v>
      </c>
      <c r="CT304" s="396">
        <f t="shared" si="371"/>
        <v>0</v>
      </c>
      <c r="CU304" s="395">
        <f t="shared" si="372"/>
        <v>41809.15704387991</v>
      </c>
      <c r="CV304" s="396">
        <f t="shared" si="373"/>
        <v>42280.733137829913</v>
      </c>
      <c r="CW304" s="395">
        <f t="shared" si="374"/>
        <v>42513.48815653965</v>
      </c>
      <c r="CX304" s="396">
        <f t="shared" si="375"/>
        <v>42280.733137829913</v>
      </c>
      <c r="CY304" s="395">
        <f t="shared" si="376"/>
        <v>42295.974136453551</v>
      </c>
      <c r="CZ304" s="394">
        <f t="shared" si="377"/>
        <v>0</v>
      </c>
      <c r="DA304" s="395">
        <f t="shared" si="378"/>
        <v>0</v>
      </c>
      <c r="DB304" s="396">
        <f t="shared" si="379"/>
        <v>0</v>
      </c>
      <c r="DC304" s="395">
        <f t="shared" si="380"/>
        <v>0</v>
      </c>
      <c r="DD304" s="396">
        <f t="shared" si="381"/>
        <v>0</v>
      </c>
      <c r="DE304" s="395">
        <f t="shared" si="382"/>
        <v>0</v>
      </c>
      <c r="DF304" s="396">
        <f t="shared" si="383"/>
        <v>0</v>
      </c>
      <c r="DG304" s="395">
        <f t="shared" si="384"/>
        <v>0</v>
      </c>
      <c r="DH304" s="396">
        <f t="shared" si="385"/>
        <v>0</v>
      </c>
      <c r="DI304" s="395">
        <f t="shared" si="386"/>
        <v>42</v>
      </c>
      <c r="DJ304" s="396">
        <f t="shared" si="387"/>
        <v>98</v>
      </c>
      <c r="DK304" s="395">
        <f t="shared" si="388"/>
        <v>94</v>
      </c>
      <c r="DL304" s="396">
        <f t="shared" si="389"/>
        <v>98</v>
      </c>
      <c r="DM304" s="395">
        <f t="shared" si="390"/>
        <v>136</v>
      </c>
      <c r="DN304" s="394">
        <f t="shared" si="391"/>
        <v>0</v>
      </c>
      <c r="DO304" s="395">
        <f t="shared" si="392"/>
        <v>0</v>
      </c>
      <c r="DP304" s="396">
        <f t="shared" si="393"/>
        <v>0</v>
      </c>
      <c r="DQ304" s="395">
        <f t="shared" si="394"/>
        <v>0</v>
      </c>
      <c r="DR304" s="396">
        <f t="shared" si="395"/>
        <v>0</v>
      </c>
      <c r="DS304" s="395">
        <f t="shared" si="396"/>
        <v>0</v>
      </c>
      <c r="DT304" s="396">
        <f t="shared" si="397"/>
        <v>0</v>
      </c>
      <c r="DU304" s="395">
        <f t="shared" si="398"/>
        <v>0</v>
      </c>
      <c r="DV304" s="396">
        <f t="shared" si="399"/>
        <v>0</v>
      </c>
      <c r="DW304" s="395">
        <f t="shared" si="400"/>
        <v>1755984.5958429561</v>
      </c>
      <c r="DX304" s="396">
        <f t="shared" si="401"/>
        <v>4143511.8475073315</v>
      </c>
      <c r="DY304" s="395">
        <f t="shared" si="402"/>
        <v>3996267.8867147272</v>
      </c>
      <c r="DZ304" s="396">
        <f t="shared" si="403"/>
        <v>4143511.8475073315</v>
      </c>
      <c r="EA304" s="395">
        <f t="shared" si="404"/>
        <v>5752252.4825576833</v>
      </c>
    </row>
    <row r="305" spans="1:131">
      <c r="A305" s="607" t="s">
        <v>37</v>
      </c>
      <c r="B305" s="556" t="s">
        <v>805</v>
      </c>
      <c r="C305" s="557"/>
      <c r="D305" s="558">
        <v>198233</v>
      </c>
      <c r="E305" s="441">
        <v>9</v>
      </c>
      <c r="F305" s="393"/>
      <c r="G305" s="402"/>
      <c r="H305" s="393"/>
      <c r="I305" s="402"/>
      <c r="J305" s="393"/>
      <c r="K305" s="402"/>
      <c r="L305" s="393"/>
      <c r="M305" s="402"/>
      <c r="N305" s="393"/>
      <c r="O305" s="402"/>
      <c r="P305" s="393"/>
      <c r="Q305" s="402">
        <v>0</v>
      </c>
      <c r="R305" s="393"/>
      <c r="S305" s="402"/>
      <c r="T305" s="393"/>
      <c r="U305" s="402"/>
      <c r="V305" s="393"/>
      <c r="W305" s="402">
        <v>0</v>
      </c>
      <c r="X305" s="393"/>
      <c r="Y305" s="402">
        <v>0</v>
      </c>
      <c r="Z305" s="393"/>
      <c r="AA305" s="402">
        <v>0</v>
      </c>
      <c r="AB305" s="393"/>
      <c r="AC305" s="402">
        <v>0</v>
      </c>
      <c r="AD305" s="393"/>
      <c r="AE305" s="402">
        <v>0</v>
      </c>
      <c r="AF305" s="393"/>
      <c r="AG305" s="402">
        <v>0</v>
      </c>
      <c r="AH305" s="393"/>
      <c r="AI305" s="402">
        <v>0</v>
      </c>
      <c r="AJ305" s="393">
        <v>2</v>
      </c>
      <c r="AK305" s="402">
        <v>0</v>
      </c>
      <c r="AL305" s="393"/>
      <c r="AM305" s="402">
        <v>0</v>
      </c>
      <c r="AN305" s="393"/>
      <c r="AO305" s="402">
        <v>0</v>
      </c>
      <c r="AP305" s="393"/>
      <c r="AQ305" s="402">
        <v>0</v>
      </c>
      <c r="AR305" s="393"/>
      <c r="AS305" s="402">
        <v>0</v>
      </c>
      <c r="AT305" s="393">
        <v>121</v>
      </c>
      <c r="AU305" s="402">
        <v>96</v>
      </c>
      <c r="AV305" s="393"/>
      <c r="AW305" s="402">
        <v>7</v>
      </c>
      <c r="AX305" s="393"/>
      <c r="AY305" s="402">
        <v>13</v>
      </c>
      <c r="AZ305" s="393">
        <v>24</v>
      </c>
      <c r="BA305" s="403">
        <v>23</v>
      </c>
      <c r="BB305" s="404"/>
      <c r="BC305" s="402"/>
      <c r="BD305" s="393"/>
      <c r="BE305" s="402">
        <v>0</v>
      </c>
      <c r="BF305" s="393"/>
      <c r="BG305" s="402">
        <v>0</v>
      </c>
      <c r="BH305" s="393"/>
      <c r="BI305" s="402">
        <v>0</v>
      </c>
      <c r="BJ305" s="393"/>
      <c r="BK305" s="402">
        <v>0</v>
      </c>
      <c r="BL305" s="393">
        <v>7876419</v>
      </c>
      <c r="BM305" s="403">
        <v>7511566</v>
      </c>
      <c r="BN305" s="394">
        <f t="shared" si="339"/>
        <v>0</v>
      </c>
      <c r="BO305" s="395">
        <f t="shared" si="340"/>
        <v>0</v>
      </c>
      <c r="BP305" s="396">
        <f t="shared" si="341"/>
        <v>0</v>
      </c>
      <c r="BQ305" s="395">
        <f t="shared" si="342"/>
        <v>0</v>
      </c>
      <c r="BR305" s="396">
        <f t="shared" si="343"/>
        <v>0</v>
      </c>
      <c r="BS305" s="395">
        <f t="shared" si="344"/>
        <v>0</v>
      </c>
      <c r="BT305" s="396">
        <f t="shared" si="345"/>
        <v>24</v>
      </c>
      <c r="BU305" s="395">
        <f t="shared" si="346"/>
        <v>0</v>
      </c>
      <c r="BV305" s="396">
        <f t="shared" si="347"/>
        <v>0</v>
      </c>
      <c r="BW305" s="395">
        <f t="shared" si="348"/>
        <v>0</v>
      </c>
      <c r="BX305" s="396">
        <f t="shared" si="349"/>
        <v>1377</v>
      </c>
      <c r="BY305" s="395">
        <f t="shared" si="350"/>
        <v>1353</v>
      </c>
      <c r="BZ305" s="394">
        <f t="shared" si="351"/>
        <v>0</v>
      </c>
      <c r="CA305" s="395">
        <f t="shared" si="352"/>
        <v>0</v>
      </c>
      <c r="CB305" s="396">
        <f t="shared" si="353"/>
        <v>0</v>
      </c>
      <c r="CC305" s="395">
        <f t="shared" si="354"/>
        <v>0</v>
      </c>
      <c r="CD305" s="396">
        <f t="shared" si="355"/>
        <v>0</v>
      </c>
      <c r="CE305" s="395">
        <f t="shared" si="356"/>
        <v>0</v>
      </c>
      <c r="CF305" s="396">
        <f t="shared" si="357"/>
        <v>0</v>
      </c>
      <c r="CG305" s="395">
        <f t="shared" si="358"/>
        <v>0</v>
      </c>
      <c r="CH305" s="396">
        <f t="shared" si="359"/>
        <v>0</v>
      </c>
      <c r="CI305" s="395">
        <f t="shared" si="360"/>
        <v>0</v>
      </c>
      <c r="CJ305" s="396">
        <f t="shared" si="361"/>
        <v>5719.9847494553378</v>
      </c>
      <c r="CK305" s="395">
        <f t="shared" si="362"/>
        <v>5551.7856614929788</v>
      </c>
      <c r="CL305" s="394">
        <f t="shared" si="363"/>
        <v>0</v>
      </c>
      <c r="CM305" s="395">
        <f t="shared" si="364"/>
        <v>0</v>
      </c>
      <c r="CN305" s="396">
        <f t="shared" si="365"/>
        <v>0</v>
      </c>
      <c r="CO305" s="395">
        <f t="shared" si="366"/>
        <v>0</v>
      </c>
      <c r="CP305" s="396">
        <f t="shared" si="367"/>
        <v>0</v>
      </c>
      <c r="CQ305" s="395">
        <f t="shared" si="368"/>
        <v>0</v>
      </c>
      <c r="CR305" s="396">
        <f t="shared" si="369"/>
        <v>0</v>
      </c>
      <c r="CS305" s="395">
        <f t="shared" si="370"/>
        <v>0</v>
      </c>
      <c r="CT305" s="396">
        <f t="shared" si="371"/>
        <v>0</v>
      </c>
      <c r="CU305" s="395">
        <f t="shared" si="372"/>
        <v>0</v>
      </c>
      <c r="CV305" s="396">
        <f t="shared" si="373"/>
        <v>51479.862745098042</v>
      </c>
      <c r="CW305" s="395">
        <f t="shared" si="374"/>
        <v>49966.070953436807</v>
      </c>
      <c r="CX305" s="396">
        <f t="shared" si="375"/>
        <v>50779.456449246369</v>
      </c>
      <c r="CY305" s="395">
        <f t="shared" si="376"/>
        <v>49966.070953436807</v>
      </c>
      <c r="CZ305" s="394">
        <f t="shared" si="377"/>
        <v>0</v>
      </c>
      <c r="DA305" s="395">
        <f t="shared" si="378"/>
        <v>0</v>
      </c>
      <c r="DB305" s="396">
        <f t="shared" si="379"/>
        <v>0</v>
      </c>
      <c r="DC305" s="395">
        <f t="shared" si="380"/>
        <v>0</v>
      </c>
      <c r="DD305" s="396">
        <f t="shared" si="381"/>
        <v>0</v>
      </c>
      <c r="DE305" s="395">
        <f t="shared" si="382"/>
        <v>0</v>
      </c>
      <c r="DF305" s="396">
        <f t="shared" si="383"/>
        <v>2</v>
      </c>
      <c r="DG305" s="395">
        <f t="shared" si="384"/>
        <v>0</v>
      </c>
      <c r="DH305" s="396">
        <f t="shared" si="385"/>
        <v>0</v>
      </c>
      <c r="DI305" s="395">
        <f t="shared" si="386"/>
        <v>0</v>
      </c>
      <c r="DJ305" s="396">
        <f t="shared" si="387"/>
        <v>145</v>
      </c>
      <c r="DK305" s="395">
        <f t="shared" si="388"/>
        <v>139</v>
      </c>
      <c r="DL305" s="396">
        <f t="shared" si="389"/>
        <v>147</v>
      </c>
      <c r="DM305" s="395">
        <f t="shared" si="390"/>
        <v>139</v>
      </c>
      <c r="DN305" s="394">
        <f t="shared" si="391"/>
        <v>0</v>
      </c>
      <c r="DO305" s="395">
        <f t="shared" si="392"/>
        <v>0</v>
      </c>
      <c r="DP305" s="396">
        <f t="shared" si="393"/>
        <v>0</v>
      </c>
      <c r="DQ305" s="395">
        <f t="shared" si="394"/>
        <v>0</v>
      </c>
      <c r="DR305" s="396">
        <f t="shared" si="395"/>
        <v>0</v>
      </c>
      <c r="DS305" s="395">
        <f t="shared" si="396"/>
        <v>0</v>
      </c>
      <c r="DT305" s="396">
        <f t="shared" si="397"/>
        <v>0</v>
      </c>
      <c r="DU305" s="395">
        <f t="shared" si="398"/>
        <v>0</v>
      </c>
      <c r="DV305" s="396">
        <f t="shared" si="399"/>
        <v>0</v>
      </c>
      <c r="DW305" s="395">
        <f t="shared" si="400"/>
        <v>0</v>
      </c>
      <c r="DX305" s="396">
        <f t="shared" si="401"/>
        <v>7464580.0980392164</v>
      </c>
      <c r="DY305" s="395">
        <f t="shared" si="402"/>
        <v>6945283.862527716</v>
      </c>
      <c r="DZ305" s="396">
        <f t="shared" si="403"/>
        <v>7464580.0980392164</v>
      </c>
      <c r="EA305" s="395">
        <f t="shared" si="404"/>
        <v>6945283.862527716</v>
      </c>
    </row>
    <row r="306" spans="1:131">
      <c r="A306" s="607" t="s">
        <v>37</v>
      </c>
      <c r="B306" s="556" t="s">
        <v>806</v>
      </c>
      <c r="C306" s="557"/>
      <c r="D306" s="558">
        <v>198251</v>
      </c>
      <c r="E306" s="441">
        <v>9</v>
      </c>
      <c r="F306" s="393"/>
      <c r="G306" s="402"/>
      <c r="H306" s="393"/>
      <c r="I306" s="402"/>
      <c r="J306" s="393"/>
      <c r="K306" s="402"/>
      <c r="L306" s="393"/>
      <c r="M306" s="402"/>
      <c r="N306" s="393"/>
      <c r="O306" s="402"/>
      <c r="P306" s="393"/>
      <c r="Q306" s="402">
        <v>0</v>
      </c>
      <c r="R306" s="393"/>
      <c r="S306" s="402"/>
      <c r="T306" s="393"/>
      <c r="U306" s="402"/>
      <c r="V306" s="393"/>
      <c r="W306" s="402">
        <v>42</v>
      </c>
      <c r="X306" s="393"/>
      <c r="Y306" s="402">
        <v>0</v>
      </c>
      <c r="Z306" s="393"/>
      <c r="AA306" s="402">
        <v>0</v>
      </c>
      <c r="AB306" s="393"/>
      <c r="AC306" s="402">
        <v>23</v>
      </c>
      <c r="AD306" s="393"/>
      <c r="AE306" s="402">
        <v>49</v>
      </c>
      <c r="AF306" s="393"/>
      <c r="AG306" s="402">
        <v>0</v>
      </c>
      <c r="AH306" s="393"/>
      <c r="AI306" s="402">
        <v>0</v>
      </c>
      <c r="AJ306" s="393"/>
      <c r="AK306" s="402">
        <v>23</v>
      </c>
      <c r="AL306" s="393"/>
      <c r="AM306" s="402">
        <v>0</v>
      </c>
      <c r="AN306" s="393"/>
      <c r="AO306" s="402">
        <v>0</v>
      </c>
      <c r="AP306" s="393"/>
      <c r="AQ306" s="402">
        <v>0</v>
      </c>
      <c r="AR306" s="393"/>
      <c r="AS306" s="402">
        <v>1</v>
      </c>
      <c r="AT306" s="393">
        <v>90</v>
      </c>
      <c r="AU306" s="402">
        <v>44</v>
      </c>
      <c r="AV306" s="393"/>
      <c r="AW306" s="402">
        <v>0</v>
      </c>
      <c r="AX306" s="393"/>
      <c r="AY306" s="402">
        <v>0</v>
      </c>
      <c r="AZ306" s="393">
        <v>75</v>
      </c>
      <c r="BA306" s="403">
        <v>25</v>
      </c>
      <c r="BB306" s="404"/>
      <c r="BC306" s="402"/>
      <c r="BD306" s="393"/>
      <c r="BE306" s="402">
        <v>0</v>
      </c>
      <c r="BF306" s="393"/>
      <c r="BG306" s="402">
        <v>3345792</v>
      </c>
      <c r="BH306" s="393"/>
      <c r="BI306" s="402">
        <v>3647424</v>
      </c>
      <c r="BJ306" s="393"/>
      <c r="BK306" s="402">
        <v>58008</v>
      </c>
      <c r="BL306" s="393">
        <v>8186304</v>
      </c>
      <c r="BM306" s="403">
        <v>3542268</v>
      </c>
      <c r="BN306" s="394">
        <f t="shared" si="339"/>
        <v>0</v>
      </c>
      <c r="BO306" s="395">
        <f t="shared" si="340"/>
        <v>0</v>
      </c>
      <c r="BP306" s="396">
        <f t="shared" si="341"/>
        <v>0</v>
      </c>
      <c r="BQ306" s="395">
        <f t="shared" si="342"/>
        <v>0</v>
      </c>
      <c r="BR306" s="396">
        <f t="shared" si="343"/>
        <v>0</v>
      </c>
      <c r="BS306" s="395">
        <f t="shared" si="344"/>
        <v>654</v>
      </c>
      <c r="BT306" s="396">
        <f t="shared" si="345"/>
        <v>0</v>
      </c>
      <c r="BU306" s="395">
        <f t="shared" si="346"/>
        <v>717</v>
      </c>
      <c r="BV306" s="396">
        <f t="shared" si="347"/>
        <v>0</v>
      </c>
      <c r="BW306" s="395">
        <f t="shared" si="348"/>
        <v>12</v>
      </c>
      <c r="BX306" s="396">
        <f t="shared" si="349"/>
        <v>1710</v>
      </c>
      <c r="BY306" s="395">
        <f t="shared" si="350"/>
        <v>696</v>
      </c>
      <c r="BZ306" s="394">
        <f t="shared" si="351"/>
        <v>0</v>
      </c>
      <c r="CA306" s="395">
        <f t="shared" si="352"/>
        <v>0</v>
      </c>
      <c r="CB306" s="396">
        <f t="shared" si="353"/>
        <v>0</v>
      </c>
      <c r="CC306" s="395">
        <f t="shared" si="354"/>
        <v>0</v>
      </c>
      <c r="CD306" s="396">
        <f t="shared" si="355"/>
        <v>0</v>
      </c>
      <c r="CE306" s="395">
        <f t="shared" si="356"/>
        <v>5115.8899082568805</v>
      </c>
      <c r="CF306" s="396">
        <f t="shared" si="357"/>
        <v>0</v>
      </c>
      <c r="CG306" s="395">
        <f t="shared" si="358"/>
        <v>5087.0627615062758</v>
      </c>
      <c r="CH306" s="396">
        <f t="shared" si="359"/>
        <v>0</v>
      </c>
      <c r="CI306" s="395">
        <f t="shared" si="360"/>
        <v>4834</v>
      </c>
      <c r="CJ306" s="396">
        <f t="shared" si="361"/>
        <v>4787.3122807017544</v>
      </c>
      <c r="CK306" s="395">
        <f t="shared" si="362"/>
        <v>5089.4655172413795</v>
      </c>
      <c r="CL306" s="394">
        <f t="shared" si="363"/>
        <v>0</v>
      </c>
      <c r="CM306" s="395">
        <f t="shared" si="364"/>
        <v>0</v>
      </c>
      <c r="CN306" s="396">
        <f t="shared" si="365"/>
        <v>0</v>
      </c>
      <c r="CO306" s="395">
        <f t="shared" si="366"/>
        <v>0</v>
      </c>
      <c r="CP306" s="396">
        <f t="shared" si="367"/>
        <v>0</v>
      </c>
      <c r="CQ306" s="395">
        <f t="shared" si="368"/>
        <v>46043.009174311926</v>
      </c>
      <c r="CR306" s="396">
        <f t="shared" si="369"/>
        <v>0</v>
      </c>
      <c r="CS306" s="395">
        <f t="shared" si="370"/>
        <v>45783.564853556483</v>
      </c>
      <c r="CT306" s="396">
        <f t="shared" si="371"/>
        <v>0</v>
      </c>
      <c r="CU306" s="395">
        <f t="shared" si="372"/>
        <v>43506</v>
      </c>
      <c r="CV306" s="396">
        <f t="shared" si="373"/>
        <v>43085.810526315792</v>
      </c>
      <c r="CW306" s="395">
        <f t="shared" si="374"/>
        <v>45805.189655172413</v>
      </c>
      <c r="CX306" s="396">
        <f t="shared" si="375"/>
        <v>43085.810526315792</v>
      </c>
      <c r="CY306" s="395">
        <f t="shared" si="376"/>
        <v>45861.238415426276</v>
      </c>
      <c r="CZ306" s="394">
        <f t="shared" si="377"/>
        <v>0</v>
      </c>
      <c r="DA306" s="395">
        <f t="shared" si="378"/>
        <v>0</v>
      </c>
      <c r="DB306" s="396">
        <f t="shared" si="379"/>
        <v>0</v>
      </c>
      <c r="DC306" s="395">
        <f t="shared" si="380"/>
        <v>0</v>
      </c>
      <c r="DD306" s="396">
        <f t="shared" si="381"/>
        <v>0</v>
      </c>
      <c r="DE306" s="395">
        <f t="shared" si="382"/>
        <v>65</v>
      </c>
      <c r="DF306" s="396">
        <f t="shared" si="383"/>
        <v>0</v>
      </c>
      <c r="DG306" s="395">
        <f t="shared" si="384"/>
        <v>72</v>
      </c>
      <c r="DH306" s="396">
        <f t="shared" si="385"/>
        <v>0</v>
      </c>
      <c r="DI306" s="395">
        <f t="shared" si="386"/>
        <v>1</v>
      </c>
      <c r="DJ306" s="396">
        <f t="shared" si="387"/>
        <v>165</v>
      </c>
      <c r="DK306" s="395">
        <f t="shared" si="388"/>
        <v>69</v>
      </c>
      <c r="DL306" s="396">
        <f t="shared" si="389"/>
        <v>165</v>
      </c>
      <c r="DM306" s="395">
        <f t="shared" si="390"/>
        <v>207</v>
      </c>
      <c r="DN306" s="394">
        <f t="shared" si="391"/>
        <v>0</v>
      </c>
      <c r="DO306" s="395">
        <f t="shared" si="392"/>
        <v>0</v>
      </c>
      <c r="DP306" s="396">
        <f t="shared" si="393"/>
        <v>0</v>
      </c>
      <c r="DQ306" s="395">
        <f t="shared" si="394"/>
        <v>0</v>
      </c>
      <c r="DR306" s="396">
        <f t="shared" si="395"/>
        <v>0</v>
      </c>
      <c r="DS306" s="395">
        <f t="shared" si="396"/>
        <v>2992795.5963302753</v>
      </c>
      <c r="DT306" s="396">
        <f t="shared" si="397"/>
        <v>0</v>
      </c>
      <c r="DU306" s="395">
        <f t="shared" si="398"/>
        <v>3296416.6694560666</v>
      </c>
      <c r="DV306" s="396">
        <f t="shared" si="399"/>
        <v>0</v>
      </c>
      <c r="DW306" s="395">
        <f t="shared" si="400"/>
        <v>43506</v>
      </c>
      <c r="DX306" s="396">
        <f t="shared" si="401"/>
        <v>7109158.7368421061</v>
      </c>
      <c r="DY306" s="395">
        <f t="shared" si="402"/>
        <v>3160558.0862068967</v>
      </c>
      <c r="DZ306" s="396">
        <f t="shared" si="403"/>
        <v>7109158.7368421061</v>
      </c>
      <c r="EA306" s="395">
        <f t="shared" si="404"/>
        <v>9493276.3519932386</v>
      </c>
    </row>
    <row r="307" spans="1:131">
      <c r="A307" s="607" t="s">
        <v>37</v>
      </c>
      <c r="B307" s="556" t="s">
        <v>807</v>
      </c>
      <c r="C307" s="557"/>
      <c r="D307" s="553">
        <v>198321</v>
      </c>
      <c r="E307" s="448">
        <v>9</v>
      </c>
      <c r="F307" s="393"/>
      <c r="G307" s="402"/>
      <c r="H307" s="393"/>
      <c r="I307" s="402"/>
      <c r="J307" s="393"/>
      <c r="K307" s="402"/>
      <c r="L307" s="393"/>
      <c r="M307" s="402"/>
      <c r="N307" s="393"/>
      <c r="O307" s="402"/>
      <c r="P307" s="393"/>
      <c r="Q307" s="402">
        <v>0</v>
      </c>
      <c r="R307" s="393"/>
      <c r="S307" s="402"/>
      <c r="T307" s="393"/>
      <c r="U307" s="402"/>
      <c r="V307" s="393"/>
      <c r="W307" s="402">
        <v>0</v>
      </c>
      <c r="X307" s="393"/>
      <c r="Y307" s="402">
        <v>0</v>
      </c>
      <c r="Z307" s="393"/>
      <c r="AA307" s="402">
        <v>0</v>
      </c>
      <c r="AB307" s="393"/>
      <c r="AC307" s="402">
        <v>0</v>
      </c>
      <c r="AD307" s="393"/>
      <c r="AE307" s="402">
        <v>0</v>
      </c>
      <c r="AF307" s="393"/>
      <c r="AG307" s="402">
        <v>0</v>
      </c>
      <c r="AH307" s="393"/>
      <c r="AI307" s="402">
        <v>0</v>
      </c>
      <c r="AJ307" s="393"/>
      <c r="AK307" s="402">
        <v>0</v>
      </c>
      <c r="AL307" s="393"/>
      <c r="AM307" s="402">
        <v>13</v>
      </c>
      <c r="AN307" s="393"/>
      <c r="AO307" s="402">
        <v>6</v>
      </c>
      <c r="AP307" s="393"/>
      <c r="AQ307" s="402">
        <v>0</v>
      </c>
      <c r="AR307" s="393"/>
      <c r="AS307" s="402">
        <v>14</v>
      </c>
      <c r="AT307" s="393">
        <v>28</v>
      </c>
      <c r="AU307" s="402">
        <v>35</v>
      </c>
      <c r="AV307" s="393">
        <v>18</v>
      </c>
      <c r="AW307" s="402">
        <v>17</v>
      </c>
      <c r="AX307" s="393"/>
      <c r="AY307" s="402">
        <v>0</v>
      </c>
      <c r="AZ307" s="393">
        <v>29</v>
      </c>
      <c r="BA307" s="403">
        <v>23</v>
      </c>
      <c r="BB307" s="404"/>
      <c r="BC307" s="402"/>
      <c r="BD307" s="393"/>
      <c r="BE307" s="402">
        <v>0</v>
      </c>
      <c r="BF307" s="393"/>
      <c r="BG307" s="402">
        <v>0</v>
      </c>
      <c r="BH307" s="393"/>
      <c r="BI307" s="402">
        <v>0</v>
      </c>
      <c r="BJ307" s="393"/>
      <c r="BK307" s="402">
        <v>1781519</v>
      </c>
      <c r="BL307" s="393">
        <v>3993866</v>
      </c>
      <c r="BM307" s="403">
        <v>3989836</v>
      </c>
      <c r="BN307" s="394">
        <f t="shared" si="339"/>
        <v>0</v>
      </c>
      <c r="BO307" s="395">
        <f t="shared" si="340"/>
        <v>0</v>
      </c>
      <c r="BP307" s="396">
        <f t="shared" si="341"/>
        <v>0</v>
      </c>
      <c r="BQ307" s="395">
        <f t="shared" si="342"/>
        <v>0</v>
      </c>
      <c r="BR307" s="396">
        <f t="shared" si="343"/>
        <v>0</v>
      </c>
      <c r="BS307" s="395">
        <f t="shared" si="344"/>
        <v>0</v>
      </c>
      <c r="BT307" s="396">
        <f t="shared" si="345"/>
        <v>0</v>
      </c>
      <c r="BU307" s="395">
        <f t="shared" si="346"/>
        <v>0</v>
      </c>
      <c r="BV307" s="396">
        <f t="shared" si="347"/>
        <v>0</v>
      </c>
      <c r="BW307" s="395">
        <f t="shared" si="348"/>
        <v>345</v>
      </c>
      <c r="BX307" s="396">
        <f t="shared" si="349"/>
        <v>780</v>
      </c>
      <c r="BY307" s="395">
        <f t="shared" si="350"/>
        <v>761</v>
      </c>
      <c r="BZ307" s="394">
        <f t="shared" si="351"/>
        <v>0</v>
      </c>
      <c r="CA307" s="395">
        <f t="shared" si="352"/>
        <v>0</v>
      </c>
      <c r="CB307" s="396">
        <f t="shared" si="353"/>
        <v>0</v>
      </c>
      <c r="CC307" s="395">
        <f t="shared" si="354"/>
        <v>0</v>
      </c>
      <c r="CD307" s="396">
        <f t="shared" si="355"/>
        <v>0</v>
      </c>
      <c r="CE307" s="395">
        <f t="shared" si="356"/>
        <v>0</v>
      </c>
      <c r="CF307" s="396">
        <f t="shared" si="357"/>
        <v>0</v>
      </c>
      <c r="CG307" s="395">
        <f t="shared" si="358"/>
        <v>0</v>
      </c>
      <c r="CH307" s="396">
        <f t="shared" si="359"/>
        <v>0</v>
      </c>
      <c r="CI307" s="395">
        <f t="shared" si="360"/>
        <v>5163.8231884057968</v>
      </c>
      <c r="CJ307" s="396">
        <f t="shared" si="361"/>
        <v>5120.3410256410252</v>
      </c>
      <c r="CK307" s="395">
        <f t="shared" si="362"/>
        <v>5242.8856767411298</v>
      </c>
      <c r="CL307" s="394">
        <f t="shared" si="363"/>
        <v>0</v>
      </c>
      <c r="CM307" s="395">
        <f t="shared" si="364"/>
        <v>0</v>
      </c>
      <c r="CN307" s="396">
        <f t="shared" si="365"/>
        <v>0</v>
      </c>
      <c r="CO307" s="395">
        <f t="shared" si="366"/>
        <v>0</v>
      </c>
      <c r="CP307" s="396">
        <f t="shared" si="367"/>
        <v>0</v>
      </c>
      <c r="CQ307" s="395">
        <f t="shared" si="368"/>
        <v>0</v>
      </c>
      <c r="CR307" s="396">
        <f t="shared" si="369"/>
        <v>0</v>
      </c>
      <c r="CS307" s="395">
        <f t="shared" si="370"/>
        <v>0</v>
      </c>
      <c r="CT307" s="396">
        <f t="shared" si="371"/>
        <v>0</v>
      </c>
      <c r="CU307" s="395">
        <f t="shared" si="372"/>
        <v>46474.408695652171</v>
      </c>
      <c r="CV307" s="396">
        <f t="shared" si="373"/>
        <v>46083.06923076923</v>
      </c>
      <c r="CW307" s="395">
        <f t="shared" si="374"/>
        <v>47185.971090670166</v>
      </c>
      <c r="CX307" s="396">
        <f t="shared" si="375"/>
        <v>46083.06923076923</v>
      </c>
      <c r="CY307" s="395">
        <f t="shared" si="376"/>
        <v>46968.549247748</v>
      </c>
      <c r="CZ307" s="394">
        <f t="shared" si="377"/>
        <v>0</v>
      </c>
      <c r="DA307" s="395">
        <f t="shared" si="378"/>
        <v>0</v>
      </c>
      <c r="DB307" s="396">
        <f t="shared" si="379"/>
        <v>0</v>
      </c>
      <c r="DC307" s="395">
        <f t="shared" si="380"/>
        <v>0</v>
      </c>
      <c r="DD307" s="396">
        <f t="shared" si="381"/>
        <v>0</v>
      </c>
      <c r="DE307" s="395">
        <f t="shared" si="382"/>
        <v>0</v>
      </c>
      <c r="DF307" s="396">
        <f t="shared" si="383"/>
        <v>0</v>
      </c>
      <c r="DG307" s="395">
        <f t="shared" si="384"/>
        <v>0</v>
      </c>
      <c r="DH307" s="396">
        <f t="shared" si="385"/>
        <v>0</v>
      </c>
      <c r="DI307" s="395">
        <f t="shared" si="386"/>
        <v>33</v>
      </c>
      <c r="DJ307" s="396">
        <f t="shared" si="387"/>
        <v>75</v>
      </c>
      <c r="DK307" s="395">
        <f t="shared" si="388"/>
        <v>75</v>
      </c>
      <c r="DL307" s="396">
        <f t="shared" si="389"/>
        <v>75</v>
      </c>
      <c r="DM307" s="395">
        <f t="shared" si="390"/>
        <v>108</v>
      </c>
      <c r="DN307" s="394">
        <f t="shared" si="391"/>
        <v>0</v>
      </c>
      <c r="DO307" s="395">
        <f t="shared" si="392"/>
        <v>0</v>
      </c>
      <c r="DP307" s="396">
        <f t="shared" si="393"/>
        <v>0</v>
      </c>
      <c r="DQ307" s="395">
        <f t="shared" si="394"/>
        <v>0</v>
      </c>
      <c r="DR307" s="396">
        <f t="shared" si="395"/>
        <v>0</v>
      </c>
      <c r="DS307" s="395">
        <f t="shared" si="396"/>
        <v>0</v>
      </c>
      <c r="DT307" s="396">
        <f t="shared" si="397"/>
        <v>0</v>
      </c>
      <c r="DU307" s="395">
        <f t="shared" si="398"/>
        <v>0</v>
      </c>
      <c r="DV307" s="396">
        <f t="shared" si="399"/>
        <v>0</v>
      </c>
      <c r="DW307" s="395">
        <f t="shared" si="400"/>
        <v>1533655.4869565216</v>
      </c>
      <c r="DX307" s="396">
        <f t="shared" si="401"/>
        <v>3456230.192307692</v>
      </c>
      <c r="DY307" s="395">
        <f t="shared" si="402"/>
        <v>3538947.8318002624</v>
      </c>
      <c r="DZ307" s="396">
        <f t="shared" si="403"/>
        <v>3456230.192307692</v>
      </c>
      <c r="EA307" s="395">
        <f t="shared" si="404"/>
        <v>5072603.3187567843</v>
      </c>
    </row>
    <row r="308" spans="1:131">
      <c r="A308" s="607" t="s">
        <v>37</v>
      </c>
      <c r="B308" s="447" t="s">
        <v>808</v>
      </c>
      <c r="C308" s="559"/>
      <c r="D308" s="553">
        <v>198330</v>
      </c>
      <c r="E308" s="448">
        <v>9</v>
      </c>
      <c r="F308" s="393"/>
      <c r="G308" s="402"/>
      <c r="H308" s="393"/>
      <c r="I308" s="402"/>
      <c r="J308" s="393"/>
      <c r="K308" s="402"/>
      <c r="L308" s="393"/>
      <c r="M308" s="402"/>
      <c r="N308" s="393"/>
      <c r="O308" s="402"/>
      <c r="P308" s="393"/>
      <c r="Q308" s="402">
        <v>0</v>
      </c>
      <c r="R308" s="393"/>
      <c r="S308" s="402"/>
      <c r="T308" s="393"/>
      <c r="U308" s="402"/>
      <c r="V308" s="393"/>
      <c r="W308" s="402">
        <v>0</v>
      </c>
      <c r="X308" s="393"/>
      <c r="Y308" s="402">
        <v>0</v>
      </c>
      <c r="Z308" s="393"/>
      <c r="AA308" s="402">
        <v>0</v>
      </c>
      <c r="AB308" s="393"/>
      <c r="AC308" s="402">
        <v>0</v>
      </c>
      <c r="AD308" s="393"/>
      <c r="AE308" s="402">
        <v>0</v>
      </c>
      <c r="AF308" s="393"/>
      <c r="AG308" s="402">
        <v>0</v>
      </c>
      <c r="AH308" s="393"/>
      <c r="AI308" s="402">
        <v>0</v>
      </c>
      <c r="AJ308" s="393"/>
      <c r="AK308" s="402">
        <v>0</v>
      </c>
      <c r="AL308" s="393"/>
      <c r="AM308" s="402">
        <v>0</v>
      </c>
      <c r="AN308" s="393"/>
      <c r="AO308" s="402">
        <v>0</v>
      </c>
      <c r="AP308" s="393"/>
      <c r="AQ308" s="402">
        <v>0</v>
      </c>
      <c r="AR308" s="393"/>
      <c r="AS308" s="402">
        <v>0</v>
      </c>
      <c r="AT308" s="393">
        <v>134</v>
      </c>
      <c r="AU308" s="402">
        <v>134</v>
      </c>
      <c r="AV308" s="393">
        <v>7</v>
      </c>
      <c r="AW308" s="402">
        <v>7</v>
      </c>
      <c r="AX308" s="393"/>
      <c r="AY308" s="402">
        <v>0</v>
      </c>
      <c r="AZ308" s="393"/>
      <c r="BA308" s="403">
        <v>0</v>
      </c>
      <c r="BB308" s="404"/>
      <c r="BC308" s="402"/>
      <c r="BD308" s="393"/>
      <c r="BE308" s="402">
        <v>0</v>
      </c>
      <c r="BF308" s="393"/>
      <c r="BG308" s="402">
        <v>0</v>
      </c>
      <c r="BH308" s="393"/>
      <c r="BI308" s="402">
        <v>0</v>
      </c>
      <c r="BJ308" s="393"/>
      <c r="BK308" s="402">
        <v>0</v>
      </c>
      <c r="BL308" s="393">
        <v>6434071</v>
      </c>
      <c r="BM308" s="403">
        <v>6582457</v>
      </c>
      <c r="BN308" s="394">
        <f t="shared" si="339"/>
        <v>0</v>
      </c>
      <c r="BO308" s="395">
        <f t="shared" si="340"/>
        <v>0</v>
      </c>
      <c r="BP308" s="396">
        <f t="shared" si="341"/>
        <v>0</v>
      </c>
      <c r="BQ308" s="395">
        <f t="shared" si="342"/>
        <v>0</v>
      </c>
      <c r="BR308" s="396">
        <f t="shared" si="343"/>
        <v>0</v>
      </c>
      <c r="BS308" s="395">
        <f t="shared" si="344"/>
        <v>0</v>
      </c>
      <c r="BT308" s="396">
        <f t="shared" si="345"/>
        <v>0</v>
      </c>
      <c r="BU308" s="395">
        <f t="shared" si="346"/>
        <v>0</v>
      </c>
      <c r="BV308" s="396">
        <f t="shared" si="347"/>
        <v>0</v>
      </c>
      <c r="BW308" s="395">
        <f t="shared" si="348"/>
        <v>0</v>
      </c>
      <c r="BX308" s="396">
        <f t="shared" si="349"/>
        <v>1276</v>
      </c>
      <c r="BY308" s="395">
        <f t="shared" si="350"/>
        <v>1276</v>
      </c>
      <c r="BZ308" s="394">
        <f t="shared" si="351"/>
        <v>0</v>
      </c>
      <c r="CA308" s="395">
        <f t="shared" si="352"/>
        <v>0</v>
      </c>
      <c r="CB308" s="396">
        <f t="shared" si="353"/>
        <v>0</v>
      </c>
      <c r="CC308" s="395">
        <f t="shared" si="354"/>
        <v>0</v>
      </c>
      <c r="CD308" s="396">
        <f t="shared" si="355"/>
        <v>0</v>
      </c>
      <c r="CE308" s="395">
        <f t="shared" si="356"/>
        <v>0</v>
      </c>
      <c r="CF308" s="396">
        <f t="shared" si="357"/>
        <v>0</v>
      </c>
      <c r="CG308" s="395">
        <f t="shared" si="358"/>
        <v>0</v>
      </c>
      <c r="CH308" s="396">
        <f t="shared" si="359"/>
        <v>0</v>
      </c>
      <c r="CI308" s="395">
        <f t="shared" si="360"/>
        <v>0</v>
      </c>
      <c r="CJ308" s="396">
        <f t="shared" si="361"/>
        <v>5042.3753918495295</v>
      </c>
      <c r="CK308" s="395">
        <f t="shared" si="362"/>
        <v>5158.6653605015672</v>
      </c>
      <c r="CL308" s="394">
        <f t="shared" si="363"/>
        <v>0</v>
      </c>
      <c r="CM308" s="395">
        <f t="shared" si="364"/>
        <v>0</v>
      </c>
      <c r="CN308" s="396">
        <f t="shared" si="365"/>
        <v>0</v>
      </c>
      <c r="CO308" s="395">
        <f t="shared" si="366"/>
        <v>0</v>
      </c>
      <c r="CP308" s="396">
        <f t="shared" si="367"/>
        <v>0</v>
      </c>
      <c r="CQ308" s="395">
        <f t="shared" si="368"/>
        <v>0</v>
      </c>
      <c r="CR308" s="396">
        <f t="shared" si="369"/>
        <v>0</v>
      </c>
      <c r="CS308" s="395">
        <f t="shared" si="370"/>
        <v>0</v>
      </c>
      <c r="CT308" s="396">
        <f t="shared" si="371"/>
        <v>0</v>
      </c>
      <c r="CU308" s="395">
        <f t="shared" si="372"/>
        <v>0</v>
      </c>
      <c r="CV308" s="396">
        <f t="shared" si="373"/>
        <v>45381.378526645763</v>
      </c>
      <c r="CW308" s="395">
        <f t="shared" si="374"/>
        <v>46427.988244514105</v>
      </c>
      <c r="CX308" s="396">
        <f t="shared" si="375"/>
        <v>45381.378526645763</v>
      </c>
      <c r="CY308" s="395">
        <f t="shared" si="376"/>
        <v>46427.988244514105</v>
      </c>
      <c r="CZ308" s="394">
        <f t="shared" si="377"/>
        <v>0</v>
      </c>
      <c r="DA308" s="395">
        <f t="shared" si="378"/>
        <v>0</v>
      </c>
      <c r="DB308" s="396">
        <f t="shared" si="379"/>
        <v>0</v>
      </c>
      <c r="DC308" s="395">
        <f t="shared" si="380"/>
        <v>0</v>
      </c>
      <c r="DD308" s="396">
        <f t="shared" si="381"/>
        <v>0</v>
      </c>
      <c r="DE308" s="395">
        <f t="shared" si="382"/>
        <v>0</v>
      </c>
      <c r="DF308" s="396">
        <f t="shared" si="383"/>
        <v>0</v>
      </c>
      <c r="DG308" s="395">
        <f t="shared" si="384"/>
        <v>0</v>
      </c>
      <c r="DH308" s="396">
        <f t="shared" si="385"/>
        <v>0</v>
      </c>
      <c r="DI308" s="395">
        <f t="shared" si="386"/>
        <v>0</v>
      </c>
      <c r="DJ308" s="396">
        <f t="shared" si="387"/>
        <v>141</v>
      </c>
      <c r="DK308" s="395">
        <f t="shared" si="388"/>
        <v>141</v>
      </c>
      <c r="DL308" s="396">
        <f t="shared" si="389"/>
        <v>141</v>
      </c>
      <c r="DM308" s="395">
        <f t="shared" si="390"/>
        <v>141</v>
      </c>
      <c r="DN308" s="394">
        <f t="shared" si="391"/>
        <v>0</v>
      </c>
      <c r="DO308" s="395">
        <f t="shared" si="392"/>
        <v>0</v>
      </c>
      <c r="DP308" s="396">
        <f t="shared" si="393"/>
        <v>0</v>
      </c>
      <c r="DQ308" s="395">
        <f t="shared" si="394"/>
        <v>0</v>
      </c>
      <c r="DR308" s="396">
        <f t="shared" si="395"/>
        <v>0</v>
      </c>
      <c r="DS308" s="395">
        <f t="shared" si="396"/>
        <v>0</v>
      </c>
      <c r="DT308" s="396">
        <f t="shared" si="397"/>
        <v>0</v>
      </c>
      <c r="DU308" s="395">
        <f t="shared" si="398"/>
        <v>0</v>
      </c>
      <c r="DV308" s="396">
        <f t="shared" si="399"/>
        <v>0</v>
      </c>
      <c r="DW308" s="395">
        <f t="shared" si="400"/>
        <v>0</v>
      </c>
      <c r="DX308" s="396">
        <f t="shared" si="401"/>
        <v>6398774.3722570529</v>
      </c>
      <c r="DY308" s="395">
        <f t="shared" si="402"/>
        <v>6546346.342476489</v>
      </c>
      <c r="DZ308" s="396">
        <f t="shared" si="403"/>
        <v>6398774.3722570529</v>
      </c>
      <c r="EA308" s="395">
        <f t="shared" si="404"/>
        <v>6546346.342476489</v>
      </c>
    </row>
    <row r="309" spans="1:131">
      <c r="A309" s="607" t="s">
        <v>37</v>
      </c>
      <c r="B309" s="551" t="s">
        <v>809</v>
      </c>
      <c r="C309" s="552"/>
      <c r="D309" s="553">
        <v>198367</v>
      </c>
      <c r="E309" s="448">
        <v>9</v>
      </c>
      <c r="F309" s="393"/>
      <c r="G309" s="402"/>
      <c r="H309" s="393"/>
      <c r="I309" s="402"/>
      <c r="J309" s="393"/>
      <c r="K309" s="402"/>
      <c r="L309" s="393"/>
      <c r="M309" s="402"/>
      <c r="N309" s="393"/>
      <c r="O309" s="402"/>
      <c r="P309" s="393"/>
      <c r="Q309" s="402">
        <v>0</v>
      </c>
      <c r="R309" s="393"/>
      <c r="S309" s="402"/>
      <c r="T309" s="393"/>
      <c r="U309" s="402"/>
      <c r="V309" s="393"/>
      <c r="W309" s="402">
        <v>0</v>
      </c>
      <c r="X309" s="393"/>
      <c r="Y309" s="402">
        <v>0</v>
      </c>
      <c r="Z309" s="393"/>
      <c r="AA309" s="402">
        <v>0</v>
      </c>
      <c r="AB309" s="393"/>
      <c r="AC309" s="402">
        <v>0</v>
      </c>
      <c r="AD309" s="393"/>
      <c r="AE309" s="402">
        <v>0</v>
      </c>
      <c r="AF309" s="393"/>
      <c r="AG309" s="402">
        <v>0</v>
      </c>
      <c r="AH309" s="393"/>
      <c r="AI309" s="402">
        <v>0</v>
      </c>
      <c r="AJ309" s="393"/>
      <c r="AK309" s="402">
        <v>0</v>
      </c>
      <c r="AL309" s="393"/>
      <c r="AM309" s="402">
        <v>28</v>
      </c>
      <c r="AN309" s="393"/>
      <c r="AO309" s="402">
        <v>0</v>
      </c>
      <c r="AP309" s="393"/>
      <c r="AQ309" s="402">
        <v>0</v>
      </c>
      <c r="AR309" s="393"/>
      <c r="AS309" s="402">
        <v>1</v>
      </c>
      <c r="AT309" s="393">
        <v>64</v>
      </c>
      <c r="AU309" s="402">
        <v>66</v>
      </c>
      <c r="AV309" s="393"/>
      <c r="AW309" s="402">
        <v>0</v>
      </c>
      <c r="AX309" s="393"/>
      <c r="AY309" s="402">
        <v>0</v>
      </c>
      <c r="AZ309" s="393">
        <v>2</v>
      </c>
      <c r="BA309" s="403">
        <v>1</v>
      </c>
      <c r="BB309" s="404"/>
      <c r="BC309" s="402"/>
      <c r="BD309" s="393"/>
      <c r="BE309" s="402">
        <v>0</v>
      </c>
      <c r="BF309" s="393"/>
      <c r="BG309" s="402">
        <v>0</v>
      </c>
      <c r="BH309" s="393"/>
      <c r="BI309" s="402">
        <v>0</v>
      </c>
      <c r="BJ309" s="393"/>
      <c r="BK309" s="402">
        <v>1461360</v>
      </c>
      <c r="BL309" s="393">
        <v>3346521</v>
      </c>
      <c r="BM309" s="403">
        <v>3351498</v>
      </c>
      <c r="BN309" s="394">
        <f t="shared" si="339"/>
        <v>0</v>
      </c>
      <c r="BO309" s="395">
        <f t="shared" si="340"/>
        <v>0</v>
      </c>
      <c r="BP309" s="396">
        <f t="shared" si="341"/>
        <v>0</v>
      </c>
      <c r="BQ309" s="395">
        <f t="shared" si="342"/>
        <v>0</v>
      </c>
      <c r="BR309" s="396">
        <f t="shared" si="343"/>
        <v>0</v>
      </c>
      <c r="BS309" s="395">
        <f t="shared" si="344"/>
        <v>0</v>
      </c>
      <c r="BT309" s="396">
        <f t="shared" si="345"/>
        <v>0</v>
      </c>
      <c r="BU309" s="395">
        <f t="shared" si="346"/>
        <v>0</v>
      </c>
      <c r="BV309" s="396">
        <f t="shared" si="347"/>
        <v>0</v>
      </c>
      <c r="BW309" s="395">
        <f t="shared" si="348"/>
        <v>264</v>
      </c>
      <c r="BX309" s="396">
        <f t="shared" si="349"/>
        <v>600</v>
      </c>
      <c r="BY309" s="395">
        <f t="shared" si="350"/>
        <v>606</v>
      </c>
      <c r="BZ309" s="394">
        <f t="shared" si="351"/>
        <v>0</v>
      </c>
      <c r="CA309" s="395">
        <f t="shared" si="352"/>
        <v>0</v>
      </c>
      <c r="CB309" s="396">
        <f t="shared" si="353"/>
        <v>0</v>
      </c>
      <c r="CC309" s="395">
        <f t="shared" si="354"/>
        <v>0</v>
      </c>
      <c r="CD309" s="396">
        <f t="shared" si="355"/>
        <v>0</v>
      </c>
      <c r="CE309" s="395">
        <f t="shared" si="356"/>
        <v>0</v>
      </c>
      <c r="CF309" s="396">
        <f t="shared" si="357"/>
        <v>0</v>
      </c>
      <c r="CG309" s="395">
        <f t="shared" si="358"/>
        <v>0</v>
      </c>
      <c r="CH309" s="396">
        <f t="shared" si="359"/>
        <v>0</v>
      </c>
      <c r="CI309" s="395">
        <f t="shared" si="360"/>
        <v>5535.454545454545</v>
      </c>
      <c r="CJ309" s="396">
        <f t="shared" si="361"/>
        <v>5577.5349999999999</v>
      </c>
      <c r="CK309" s="395">
        <f t="shared" si="362"/>
        <v>5530.5247524752476</v>
      </c>
      <c r="CL309" s="394">
        <f t="shared" si="363"/>
        <v>0</v>
      </c>
      <c r="CM309" s="395">
        <f t="shared" si="364"/>
        <v>0</v>
      </c>
      <c r="CN309" s="396">
        <f t="shared" si="365"/>
        <v>0</v>
      </c>
      <c r="CO309" s="395">
        <f t="shared" si="366"/>
        <v>0</v>
      </c>
      <c r="CP309" s="396">
        <f t="shared" si="367"/>
        <v>0</v>
      </c>
      <c r="CQ309" s="395">
        <f t="shared" si="368"/>
        <v>0</v>
      </c>
      <c r="CR309" s="396">
        <f t="shared" si="369"/>
        <v>0</v>
      </c>
      <c r="CS309" s="395">
        <f t="shared" si="370"/>
        <v>0</v>
      </c>
      <c r="CT309" s="396">
        <f t="shared" si="371"/>
        <v>0</v>
      </c>
      <c r="CU309" s="395">
        <f t="shared" si="372"/>
        <v>49819.090909090904</v>
      </c>
      <c r="CV309" s="396">
        <f t="shared" si="373"/>
        <v>50197.815000000002</v>
      </c>
      <c r="CW309" s="395">
        <f t="shared" si="374"/>
        <v>49774.72277227723</v>
      </c>
      <c r="CX309" s="396">
        <f t="shared" si="375"/>
        <v>50197.815000000002</v>
      </c>
      <c r="CY309" s="395">
        <f t="shared" si="376"/>
        <v>49788.125646939698</v>
      </c>
      <c r="CZ309" s="394">
        <f t="shared" si="377"/>
        <v>0</v>
      </c>
      <c r="DA309" s="395">
        <f t="shared" si="378"/>
        <v>0</v>
      </c>
      <c r="DB309" s="396">
        <f t="shared" si="379"/>
        <v>0</v>
      </c>
      <c r="DC309" s="395">
        <f t="shared" si="380"/>
        <v>0</v>
      </c>
      <c r="DD309" s="396">
        <f t="shared" si="381"/>
        <v>0</v>
      </c>
      <c r="DE309" s="395">
        <f t="shared" si="382"/>
        <v>0</v>
      </c>
      <c r="DF309" s="396">
        <f t="shared" si="383"/>
        <v>0</v>
      </c>
      <c r="DG309" s="395">
        <f t="shared" si="384"/>
        <v>0</v>
      </c>
      <c r="DH309" s="396">
        <f t="shared" si="385"/>
        <v>0</v>
      </c>
      <c r="DI309" s="395">
        <f t="shared" si="386"/>
        <v>29</v>
      </c>
      <c r="DJ309" s="396">
        <f t="shared" si="387"/>
        <v>66</v>
      </c>
      <c r="DK309" s="395">
        <f t="shared" si="388"/>
        <v>67</v>
      </c>
      <c r="DL309" s="396">
        <f t="shared" si="389"/>
        <v>66</v>
      </c>
      <c r="DM309" s="395">
        <f t="shared" si="390"/>
        <v>96</v>
      </c>
      <c r="DN309" s="394">
        <f t="shared" si="391"/>
        <v>0</v>
      </c>
      <c r="DO309" s="395">
        <f t="shared" si="392"/>
        <v>0</v>
      </c>
      <c r="DP309" s="396">
        <f t="shared" si="393"/>
        <v>0</v>
      </c>
      <c r="DQ309" s="395">
        <f t="shared" si="394"/>
        <v>0</v>
      </c>
      <c r="DR309" s="396">
        <f t="shared" si="395"/>
        <v>0</v>
      </c>
      <c r="DS309" s="395">
        <f t="shared" si="396"/>
        <v>0</v>
      </c>
      <c r="DT309" s="396">
        <f t="shared" si="397"/>
        <v>0</v>
      </c>
      <c r="DU309" s="395">
        <f t="shared" si="398"/>
        <v>0</v>
      </c>
      <c r="DV309" s="396">
        <f t="shared" si="399"/>
        <v>0</v>
      </c>
      <c r="DW309" s="395">
        <f t="shared" si="400"/>
        <v>1444753.6363636362</v>
      </c>
      <c r="DX309" s="396">
        <f t="shared" si="401"/>
        <v>3313055.79</v>
      </c>
      <c r="DY309" s="395">
        <f t="shared" si="402"/>
        <v>3334906.4257425745</v>
      </c>
      <c r="DZ309" s="396">
        <f t="shared" si="403"/>
        <v>3313055.79</v>
      </c>
      <c r="EA309" s="395">
        <f t="shared" si="404"/>
        <v>4779660.0621062107</v>
      </c>
    </row>
    <row r="310" spans="1:131">
      <c r="A310" s="607" t="s">
        <v>37</v>
      </c>
      <c r="B310" s="551" t="s">
        <v>810</v>
      </c>
      <c r="C310" s="552"/>
      <c r="D310" s="553">
        <v>198376</v>
      </c>
      <c r="E310" s="448">
        <v>9</v>
      </c>
      <c r="F310" s="393"/>
      <c r="G310" s="402"/>
      <c r="H310" s="393"/>
      <c r="I310" s="402"/>
      <c r="J310" s="393"/>
      <c r="K310" s="402"/>
      <c r="L310" s="393"/>
      <c r="M310" s="402"/>
      <c r="N310" s="393"/>
      <c r="O310" s="402"/>
      <c r="P310" s="393"/>
      <c r="Q310" s="402">
        <v>0</v>
      </c>
      <c r="R310" s="393"/>
      <c r="S310" s="402"/>
      <c r="T310" s="393"/>
      <c r="U310" s="402"/>
      <c r="V310" s="393"/>
      <c r="W310" s="402">
        <v>0</v>
      </c>
      <c r="X310" s="393"/>
      <c r="Y310" s="402">
        <v>0</v>
      </c>
      <c r="Z310" s="393"/>
      <c r="AA310" s="402">
        <v>0</v>
      </c>
      <c r="AB310" s="393"/>
      <c r="AC310" s="402">
        <v>0</v>
      </c>
      <c r="AD310" s="393"/>
      <c r="AE310" s="402">
        <v>0</v>
      </c>
      <c r="AF310" s="393"/>
      <c r="AG310" s="402">
        <v>0</v>
      </c>
      <c r="AH310" s="393"/>
      <c r="AI310" s="402">
        <v>0</v>
      </c>
      <c r="AJ310" s="393"/>
      <c r="AK310" s="402">
        <v>0</v>
      </c>
      <c r="AL310" s="393"/>
      <c r="AM310" s="402">
        <v>0</v>
      </c>
      <c r="AN310" s="393"/>
      <c r="AO310" s="402">
        <v>0</v>
      </c>
      <c r="AP310" s="393"/>
      <c r="AQ310" s="402">
        <v>0</v>
      </c>
      <c r="AR310" s="393"/>
      <c r="AS310" s="402">
        <v>0</v>
      </c>
      <c r="AT310" s="393">
        <v>102</v>
      </c>
      <c r="AU310" s="402">
        <v>91</v>
      </c>
      <c r="AV310" s="393"/>
      <c r="AW310" s="402">
        <v>0</v>
      </c>
      <c r="AX310" s="393"/>
      <c r="AY310" s="402">
        <v>0</v>
      </c>
      <c r="AZ310" s="393"/>
      <c r="BA310" s="403">
        <v>0</v>
      </c>
      <c r="BB310" s="404"/>
      <c r="BC310" s="402"/>
      <c r="BD310" s="393"/>
      <c r="BE310" s="402">
        <v>0</v>
      </c>
      <c r="BF310" s="393"/>
      <c r="BG310" s="402">
        <v>0</v>
      </c>
      <c r="BH310" s="393"/>
      <c r="BI310" s="402">
        <v>0</v>
      </c>
      <c r="BJ310" s="393"/>
      <c r="BK310" s="402">
        <v>0</v>
      </c>
      <c r="BL310" s="393">
        <v>4802148</v>
      </c>
      <c r="BM310" s="403">
        <v>4380735</v>
      </c>
      <c r="BN310" s="394">
        <f t="shared" si="339"/>
        <v>0</v>
      </c>
      <c r="BO310" s="395">
        <f t="shared" si="340"/>
        <v>0</v>
      </c>
      <c r="BP310" s="396">
        <f t="shared" si="341"/>
        <v>0</v>
      </c>
      <c r="BQ310" s="395">
        <f t="shared" si="342"/>
        <v>0</v>
      </c>
      <c r="BR310" s="396">
        <f t="shared" si="343"/>
        <v>0</v>
      </c>
      <c r="BS310" s="395">
        <f t="shared" si="344"/>
        <v>0</v>
      </c>
      <c r="BT310" s="396">
        <f t="shared" si="345"/>
        <v>0</v>
      </c>
      <c r="BU310" s="395">
        <f t="shared" si="346"/>
        <v>0</v>
      </c>
      <c r="BV310" s="396">
        <f t="shared" si="347"/>
        <v>0</v>
      </c>
      <c r="BW310" s="395">
        <f t="shared" si="348"/>
        <v>0</v>
      </c>
      <c r="BX310" s="396">
        <f t="shared" si="349"/>
        <v>918</v>
      </c>
      <c r="BY310" s="395">
        <f t="shared" si="350"/>
        <v>819</v>
      </c>
      <c r="BZ310" s="394">
        <f t="shared" si="351"/>
        <v>0</v>
      </c>
      <c r="CA310" s="395">
        <f t="shared" si="352"/>
        <v>0</v>
      </c>
      <c r="CB310" s="396">
        <f t="shared" si="353"/>
        <v>0</v>
      </c>
      <c r="CC310" s="395">
        <f t="shared" si="354"/>
        <v>0</v>
      </c>
      <c r="CD310" s="396">
        <f t="shared" si="355"/>
        <v>0</v>
      </c>
      <c r="CE310" s="395">
        <f t="shared" si="356"/>
        <v>0</v>
      </c>
      <c r="CF310" s="396">
        <f t="shared" si="357"/>
        <v>0</v>
      </c>
      <c r="CG310" s="395">
        <f t="shared" si="358"/>
        <v>0</v>
      </c>
      <c r="CH310" s="396">
        <f t="shared" si="359"/>
        <v>0</v>
      </c>
      <c r="CI310" s="395">
        <f t="shared" si="360"/>
        <v>0</v>
      </c>
      <c r="CJ310" s="396">
        <f t="shared" si="361"/>
        <v>5231.0980392156862</v>
      </c>
      <c r="CK310" s="395">
        <f t="shared" si="362"/>
        <v>5348.8827838827838</v>
      </c>
      <c r="CL310" s="394">
        <f t="shared" si="363"/>
        <v>0</v>
      </c>
      <c r="CM310" s="395">
        <f t="shared" si="364"/>
        <v>0</v>
      </c>
      <c r="CN310" s="396">
        <f t="shared" si="365"/>
        <v>0</v>
      </c>
      <c r="CO310" s="395">
        <f t="shared" si="366"/>
        <v>0</v>
      </c>
      <c r="CP310" s="396">
        <f t="shared" si="367"/>
        <v>0</v>
      </c>
      <c r="CQ310" s="395">
        <f t="shared" si="368"/>
        <v>0</v>
      </c>
      <c r="CR310" s="396">
        <f t="shared" si="369"/>
        <v>0</v>
      </c>
      <c r="CS310" s="395">
        <f t="shared" si="370"/>
        <v>0</v>
      </c>
      <c r="CT310" s="396">
        <f t="shared" si="371"/>
        <v>0</v>
      </c>
      <c r="CU310" s="395">
        <f t="shared" si="372"/>
        <v>0</v>
      </c>
      <c r="CV310" s="396">
        <f t="shared" si="373"/>
        <v>47079.882352941175</v>
      </c>
      <c r="CW310" s="395">
        <f t="shared" si="374"/>
        <v>48139.945054945056</v>
      </c>
      <c r="CX310" s="396">
        <f t="shared" si="375"/>
        <v>47079.882352941175</v>
      </c>
      <c r="CY310" s="395">
        <f t="shared" si="376"/>
        <v>48139.945054945056</v>
      </c>
      <c r="CZ310" s="394">
        <f t="shared" si="377"/>
        <v>0</v>
      </c>
      <c r="DA310" s="395">
        <f t="shared" si="378"/>
        <v>0</v>
      </c>
      <c r="DB310" s="396">
        <f t="shared" si="379"/>
        <v>0</v>
      </c>
      <c r="DC310" s="395">
        <f t="shared" si="380"/>
        <v>0</v>
      </c>
      <c r="DD310" s="396">
        <f t="shared" si="381"/>
        <v>0</v>
      </c>
      <c r="DE310" s="395">
        <f t="shared" si="382"/>
        <v>0</v>
      </c>
      <c r="DF310" s="396">
        <f t="shared" si="383"/>
        <v>0</v>
      </c>
      <c r="DG310" s="395">
        <f t="shared" si="384"/>
        <v>0</v>
      </c>
      <c r="DH310" s="396">
        <f t="shared" si="385"/>
        <v>0</v>
      </c>
      <c r="DI310" s="395">
        <f t="shared" si="386"/>
        <v>0</v>
      </c>
      <c r="DJ310" s="396">
        <f t="shared" si="387"/>
        <v>102</v>
      </c>
      <c r="DK310" s="395">
        <f t="shared" si="388"/>
        <v>91</v>
      </c>
      <c r="DL310" s="396">
        <f t="shared" si="389"/>
        <v>102</v>
      </c>
      <c r="DM310" s="395">
        <f t="shared" si="390"/>
        <v>91</v>
      </c>
      <c r="DN310" s="394">
        <f t="shared" si="391"/>
        <v>0</v>
      </c>
      <c r="DO310" s="395">
        <f t="shared" si="392"/>
        <v>0</v>
      </c>
      <c r="DP310" s="396">
        <f t="shared" si="393"/>
        <v>0</v>
      </c>
      <c r="DQ310" s="395">
        <f t="shared" si="394"/>
        <v>0</v>
      </c>
      <c r="DR310" s="396">
        <f t="shared" si="395"/>
        <v>0</v>
      </c>
      <c r="DS310" s="395">
        <f t="shared" si="396"/>
        <v>0</v>
      </c>
      <c r="DT310" s="396">
        <f t="shared" si="397"/>
        <v>0</v>
      </c>
      <c r="DU310" s="395">
        <f t="shared" si="398"/>
        <v>0</v>
      </c>
      <c r="DV310" s="396">
        <f t="shared" si="399"/>
        <v>0</v>
      </c>
      <c r="DW310" s="395">
        <f t="shared" si="400"/>
        <v>0</v>
      </c>
      <c r="DX310" s="396">
        <f t="shared" si="401"/>
        <v>4802148</v>
      </c>
      <c r="DY310" s="395">
        <f t="shared" si="402"/>
        <v>4380735</v>
      </c>
      <c r="DZ310" s="396">
        <f t="shared" si="403"/>
        <v>4802148</v>
      </c>
      <c r="EA310" s="395">
        <f t="shared" si="404"/>
        <v>4380735</v>
      </c>
    </row>
    <row r="311" spans="1:131">
      <c r="A311" s="449" t="s">
        <v>37</v>
      </c>
      <c r="B311" s="556" t="s">
        <v>811</v>
      </c>
      <c r="C311" s="557"/>
      <c r="D311" s="555">
        <v>198455</v>
      </c>
      <c r="E311" s="441">
        <v>9</v>
      </c>
      <c r="F311" s="393"/>
      <c r="G311" s="402"/>
      <c r="H311" s="393"/>
      <c r="I311" s="402"/>
      <c r="J311" s="393"/>
      <c r="K311" s="402"/>
      <c r="L311" s="393"/>
      <c r="M311" s="402"/>
      <c r="N311" s="393"/>
      <c r="O311" s="402"/>
      <c r="P311" s="393"/>
      <c r="Q311" s="402">
        <v>0</v>
      </c>
      <c r="R311" s="393"/>
      <c r="S311" s="402"/>
      <c r="T311" s="393"/>
      <c r="U311" s="402"/>
      <c r="V311" s="393"/>
      <c r="W311" s="402">
        <v>27</v>
      </c>
      <c r="X311" s="393"/>
      <c r="Y311" s="402">
        <v>0</v>
      </c>
      <c r="Z311" s="393"/>
      <c r="AA311" s="402">
        <v>0</v>
      </c>
      <c r="AB311" s="393"/>
      <c r="AC311" s="402">
        <v>3</v>
      </c>
      <c r="AD311" s="393">
        <v>78</v>
      </c>
      <c r="AE311" s="402">
        <v>46</v>
      </c>
      <c r="AF311" s="393">
        <v>2</v>
      </c>
      <c r="AG311" s="402">
        <v>0</v>
      </c>
      <c r="AH311" s="393"/>
      <c r="AI311" s="402">
        <v>0</v>
      </c>
      <c r="AJ311" s="393">
        <v>7</v>
      </c>
      <c r="AK311" s="402">
        <v>4</v>
      </c>
      <c r="AL311" s="393">
        <v>4</v>
      </c>
      <c r="AM311" s="402">
        <v>0</v>
      </c>
      <c r="AN311" s="393"/>
      <c r="AO311" s="402">
        <v>0</v>
      </c>
      <c r="AP311" s="393"/>
      <c r="AQ311" s="402">
        <v>0</v>
      </c>
      <c r="AR311" s="393"/>
      <c r="AS311" s="402">
        <v>0</v>
      </c>
      <c r="AT311" s="393"/>
      <c r="AU311" s="402">
        <v>27</v>
      </c>
      <c r="AV311" s="393"/>
      <c r="AW311" s="402">
        <v>0</v>
      </c>
      <c r="AX311" s="393"/>
      <c r="AY311" s="402">
        <v>0</v>
      </c>
      <c r="AZ311" s="393"/>
      <c r="BA311" s="403">
        <v>3</v>
      </c>
      <c r="BB311" s="404"/>
      <c r="BC311" s="402"/>
      <c r="BD311" s="393"/>
      <c r="BE311" s="402">
        <v>0</v>
      </c>
      <c r="BF311" s="393"/>
      <c r="BG311" s="402">
        <v>1527864</v>
      </c>
      <c r="BH311" s="393">
        <v>4223914</v>
      </c>
      <c r="BI311" s="402">
        <v>2671502</v>
      </c>
      <c r="BJ311" s="393">
        <v>194112</v>
      </c>
      <c r="BK311" s="402">
        <v>0</v>
      </c>
      <c r="BL311" s="393"/>
      <c r="BM311" s="403">
        <v>1527864</v>
      </c>
      <c r="BN311" s="394">
        <f t="shared" si="339"/>
        <v>0</v>
      </c>
      <c r="BO311" s="395">
        <f t="shared" si="340"/>
        <v>0</v>
      </c>
      <c r="BP311" s="396">
        <f t="shared" si="341"/>
        <v>0</v>
      </c>
      <c r="BQ311" s="395">
        <f t="shared" si="342"/>
        <v>0</v>
      </c>
      <c r="BR311" s="396">
        <f t="shared" si="343"/>
        <v>0</v>
      </c>
      <c r="BS311" s="395">
        <f t="shared" si="344"/>
        <v>279</v>
      </c>
      <c r="BT311" s="396">
        <f t="shared" si="345"/>
        <v>806</v>
      </c>
      <c r="BU311" s="395">
        <f t="shared" si="346"/>
        <v>462</v>
      </c>
      <c r="BV311" s="396">
        <f t="shared" si="347"/>
        <v>36</v>
      </c>
      <c r="BW311" s="395">
        <f t="shared" si="348"/>
        <v>0</v>
      </c>
      <c r="BX311" s="396">
        <f t="shared" si="349"/>
        <v>0</v>
      </c>
      <c r="BY311" s="395">
        <f t="shared" si="350"/>
        <v>279</v>
      </c>
      <c r="BZ311" s="394">
        <f t="shared" si="351"/>
        <v>0</v>
      </c>
      <c r="CA311" s="395">
        <f t="shared" si="352"/>
        <v>0</v>
      </c>
      <c r="CB311" s="396">
        <f t="shared" si="353"/>
        <v>0</v>
      </c>
      <c r="CC311" s="395">
        <f t="shared" si="354"/>
        <v>0</v>
      </c>
      <c r="CD311" s="396">
        <f t="shared" si="355"/>
        <v>0</v>
      </c>
      <c r="CE311" s="395">
        <f t="shared" si="356"/>
        <v>5476.2150537634407</v>
      </c>
      <c r="CF311" s="396">
        <f t="shared" si="357"/>
        <v>5240.5880893300246</v>
      </c>
      <c r="CG311" s="395">
        <f t="shared" si="358"/>
        <v>5782.4718614718613</v>
      </c>
      <c r="CH311" s="396">
        <f t="shared" si="359"/>
        <v>5392</v>
      </c>
      <c r="CI311" s="395">
        <f t="shared" si="360"/>
        <v>0</v>
      </c>
      <c r="CJ311" s="396">
        <f t="shared" si="361"/>
        <v>0</v>
      </c>
      <c r="CK311" s="395">
        <f t="shared" si="362"/>
        <v>5476.2150537634407</v>
      </c>
      <c r="CL311" s="394">
        <f t="shared" si="363"/>
        <v>0</v>
      </c>
      <c r="CM311" s="395">
        <f t="shared" si="364"/>
        <v>0</v>
      </c>
      <c r="CN311" s="396">
        <f t="shared" si="365"/>
        <v>0</v>
      </c>
      <c r="CO311" s="395">
        <f t="shared" si="366"/>
        <v>0</v>
      </c>
      <c r="CP311" s="396">
        <f t="shared" si="367"/>
        <v>0</v>
      </c>
      <c r="CQ311" s="395">
        <f t="shared" si="368"/>
        <v>49285.93548387097</v>
      </c>
      <c r="CR311" s="396">
        <f t="shared" si="369"/>
        <v>47165.292803970224</v>
      </c>
      <c r="CS311" s="395">
        <f t="shared" si="370"/>
        <v>52042.246753246749</v>
      </c>
      <c r="CT311" s="396">
        <f t="shared" si="371"/>
        <v>48528</v>
      </c>
      <c r="CU311" s="395">
        <f t="shared" si="372"/>
        <v>0</v>
      </c>
      <c r="CV311" s="396">
        <f t="shared" si="373"/>
        <v>0</v>
      </c>
      <c r="CW311" s="395">
        <f t="shared" si="374"/>
        <v>49285.93548387097</v>
      </c>
      <c r="CX311" s="396">
        <f t="shared" si="375"/>
        <v>47225.19202137812</v>
      </c>
      <c r="CY311" s="395">
        <f t="shared" si="376"/>
        <v>50538.804242678139</v>
      </c>
      <c r="CZ311" s="394">
        <f t="shared" si="377"/>
        <v>0</v>
      </c>
      <c r="DA311" s="395">
        <f t="shared" si="378"/>
        <v>0</v>
      </c>
      <c r="DB311" s="396">
        <f t="shared" si="379"/>
        <v>0</v>
      </c>
      <c r="DC311" s="395">
        <f t="shared" si="380"/>
        <v>0</v>
      </c>
      <c r="DD311" s="396">
        <f t="shared" si="381"/>
        <v>0</v>
      </c>
      <c r="DE311" s="395">
        <f t="shared" si="382"/>
        <v>30</v>
      </c>
      <c r="DF311" s="396">
        <f t="shared" si="383"/>
        <v>87</v>
      </c>
      <c r="DG311" s="395">
        <f t="shared" si="384"/>
        <v>50</v>
      </c>
      <c r="DH311" s="396">
        <f t="shared" si="385"/>
        <v>4</v>
      </c>
      <c r="DI311" s="395">
        <f t="shared" si="386"/>
        <v>0</v>
      </c>
      <c r="DJ311" s="396">
        <f t="shared" si="387"/>
        <v>0</v>
      </c>
      <c r="DK311" s="395">
        <f t="shared" si="388"/>
        <v>30</v>
      </c>
      <c r="DL311" s="396">
        <f t="shared" si="389"/>
        <v>91</v>
      </c>
      <c r="DM311" s="395">
        <f t="shared" si="390"/>
        <v>110</v>
      </c>
      <c r="DN311" s="394">
        <f t="shared" si="391"/>
        <v>0</v>
      </c>
      <c r="DO311" s="395">
        <f t="shared" si="392"/>
        <v>0</v>
      </c>
      <c r="DP311" s="396">
        <f t="shared" si="393"/>
        <v>0</v>
      </c>
      <c r="DQ311" s="395">
        <f t="shared" si="394"/>
        <v>0</v>
      </c>
      <c r="DR311" s="396">
        <f t="shared" si="395"/>
        <v>0</v>
      </c>
      <c r="DS311" s="395">
        <f t="shared" si="396"/>
        <v>1478578.064516129</v>
      </c>
      <c r="DT311" s="396">
        <f t="shared" si="397"/>
        <v>4103380.4739454095</v>
      </c>
      <c r="DU311" s="395">
        <f t="shared" si="398"/>
        <v>2602112.3376623373</v>
      </c>
      <c r="DV311" s="396">
        <f t="shared" si="399"/>
        <v>194112</v>
      </c>
      <c r="DW311" s="395">
        <f t="shared" si="400"/>
        <v>0</v>
      </c>
      <c r="DX311" s="396">
        <f t="shared" si="401"/>
        <v>0</v>
      </c>
      <c r="DY311" s="395">
        <f t="shared" si="402"/>
        <v>1478578.064516129</v>
      </c>
      <c r="DZ311" s="396">
        <f t="shared" si="403"/>
        <v>4297492.4739454091</v>
      </c>
      <c r="EA311" s="395">
        <f t="shared" si="404"/>
        <v>5559268.4666945953</v>
      </c>
    </row>
    <row r="312" spans="1:131">
      <c r="A312" s="607" t="s">
        <v>37</v>
      </c>
      <c r="B312" s="551" t="s">
        <v>812</v>
      </c>
      <c r="C312" s="552"/>
      <c r="D312" s="553">
        <v>198491</v>
      </c>
      <c r="E312" s="448">
        <v>9</v>
      </c>
      <c r="F312" s="393"/>
      <c r="G312" s="402"/>
      <c r="H312" s="393"/>
      <c r="I312" s="402"/>
      <c r="J312" s="393"/>
      <c r="K312" s="402"/>
      <c r="L312" s="393"/>
      <c r="M312" s="402"/>
      <c r="N312" s="393"/>
      <c r="O312" s="402"/>
      <c r="P312" s="393"/>
      <c r="Q312" s="402">
        <v>0</v>
      </c>
      <c r="R312" s="393"/>
      <c r="S312" s="402"/>
      <c r="T312" s="393"/>
      <c r="U312" s="402"/>
      <c r="V312" s="393"/>
      <c r="W312" s="402">
        <v>0</v>
      </c>
      <c r="X312" s="393"/>
      <c r="Y312" s="402">
        <v>0</v>
      </c>
      <c r="Z312" s="393"/>
      <c r="AA312" s="402">
        <v>0</v>
      </c>
      <c r="AB312" s="393"/>
      <c r="AC312" s="402">
        <v>0</v>
      </c>
      <c r="AD312" s="393"/>
      <c r="AE312" s="402">
        <v>0</v>
      </c>
      <c r="AF312" s="393"/>
      <c r="AG312" s="402">
        <v>0</v>
      </c>
      <c r="AH312" s="393"/>
      <c r="AI312" s="402">
        <v>0</v>
      </c>
      <c r="AJ312" s="393"/>
      <c r="AK312" s="402">
        <v>0</v>
      </c>
      <c r="AL312" s="393"/>
      <c r="AM312" s="402">
        <v>0</v>
      </c>
      <c r="AN312" s="393"/>
      <c r="AO312" s="402">
        <v>0</v>
      </c>
      <c r="AP312" s="393"/>
      <c r="AQ312" s="402">
        <v>0</v>
      </c>
      <c r="AR312" s="393"/>
      <c r="AS312" s="402">
        <v>0</v>
      </c>
      <c r="AT312" s="393">
        <v>77</v>
      </c>
      <c r="AU312" s="402">
        <v>57</v>
      </c>
      <c r="AV312" s="393"/>
      <c r="AW312" s="402">
        <v>0</v>
      </c>
      <c r="AX312" s="393"/>
      <c r="AY312" s="402">
        <v>0</v>
      </c>
      <c r="AZ312" s="393"/>
      <c r="BA312" s="403">
        <v>0</v>
      </c>
      <c r="BB312" s="404"/>
      <c r="BC312" s="402"/>
      <c r="BD312" s="393"/>
      <c r="BE312" s="402">
        <v>0</v>
      </c>
      <c r="BF312" s="393"/>
      <c r="BG312" s="402">
        <v>0</v>
      </c>
      <c r="BH312" s="393"/>
      <c r="BI312" s="402">
        <v>0</v>
      </c>
      <c r="BJ312" s="393"/>
      <c r="BK312" s="402">
        <v>0</v>
      </c>
      <c r="BL312" s="393">
        <v>2665558</v>
      </c>
      <c r="BM312" s="403">
        <v>2673628</v>
      </c>
      <c r="BN312" s="394">
        <f t="shared" si="339"/>
        <v>0</v>
      </c>
      <c r="BO312" s="395">
        <f t="shared" si="340"/>
        <v>0</v>
      </c>
      <c r="BP312" s="396">
        <f t="shared" si="341"/>
        <v>0</v>
      </c>
      <c r="BQ312" s="395">
        <f t="shared" si="342"/>
        <v>0</v>
      </c>
      <c r="BR312" s="396">
        <f t="shared" si="343"/>
        <v>0</v>
      </c>
      <c r="BS312" s="395">
        <f t="shared" si="344"/>
        <v>0</v>
      </c>
      <c r="BT312" s="396">
        <f t="shared" si="345"/>
        <v>0</v>
      </c>
      <c r="BU312" s="395">
        <f t="shared" si="346"/>
        <v>0</v>
      </c>
      <c r="BV312" s="396">
        <f t="shared" si="347"/>
        <v>0</v>
      </c>
      <c r="BW312" s="395">
        <f t="shared" si="348"/>
        <v>0</v>
      </c>
      <c r="BX312" s="396">
        <f t="shared" si="349"/>
        <v>693</v>
      </c>
      <c r="BY312" s="395">
        <f t="shared" si="350"/>
        <v>513</v>
      </c>
      <c r="BZ312" s="394">
        <f t="shared" si="351"/>
        <v>0</v>
      </c>
      <c r="CA312" s="395">
        <f t="shared" si="352"/>
        <v>0</v>
      </c>
      <c r="CB312" s="396">
        <f t="shared" si="353"/>
        <v>0</v>
      </c>
      <c r="CC312" s="395">
        <f t="shared" si="354"/>
        <v>0</v>
      </c>
      <c r="CD312" s="396">
        <f t="shared" si="355"/>
        <v>0</v>
      </c>
      <c r="CE312" s="395">
        <f t="shared" si="356"/>
        <v>0</v>
      </c>
      <c r="CF312" s="396">
        <f t="shared" si="357"/>
        <v>0</v>
      </c>
      <c r="CG312" s="395">
        <f t="shared" si="358"/>
        <v>0</v>
      </c>
      <c r="CH312" s="396">
        <f t="shared" si="359"/>
        <v>0</v>
      </c>
      <c r="CI312" s="395">
        <f t="shared" si="360"/>
        <v>0</v>
      </c>
      <c r="CJ312" s="396">
        <f t="shared" si="361"/>
        <v>3846.4040404040402</v>
      </c>
      <c r="CK312" s="395">
        <f t="shared" si="362"/>
        <v>5211.7504873294347</v>
      </c>
      <c r="CL312" s="394">
        <f t="shared" si="363"/>
        <v>0</v>
      </c>
      <c r="CM312" s="395">
        <f t="shared" si="364"/>
        <v>0</v>
      </c>
      <c r="CN312" s="396">
        <f t="shared" si="365"/>
        <v>0</v>
      </c>
      <c r="CO312" s="395">
        <f t="shared" si="366"/>
        <v>0</v>
      </c>
      <c r="CP312" s="396">
        <f t="shared" si="367"/>
        <v>0</v>
      </c>
      <c r="CQ312" s="395">
        <f t="shared" si="368"/>
        <v>0</v>
      </c>
      <c r="CR312" s="396">
        <f t="shared" si="369"/>
        <v>0</v>
      </c>
      <c r="CS312" s="395">
        <f t="shared" si="370"/>
        <v>0</v>
      </c>
      <c r="CT312" s="396">
        <f t="shared" si="371"/>
        <v>0</v>
      </c>
      <c r="CU312" s="395">
        <f t="shared" si="372"/>
        <v>0</v>
      </c>
      <c r="CV312" s="396">
        <f t="shared" si="373"/>
        <v>34617.63636363636</v>
      </c>
      <c r="CW312" s="395">
        <f t="shared" si="374"/>
        <v>46905.754385964916</v>
      </c>
      <c r="CX312" s="396">
        <f t="shared" si="375"/>
        <v>34617.63636363636</v>
      </c>
      <c r="CY312" s="395">
        <f t="shared" si="376"/>
        <v>46905.754385964916</v>
      </c>
      <c r="CZ312" s="394">
        <f t="shared" si="377"/>
        <v>0</v>
      </c>
      <c r="DA312" s="395">
        <f t="shared" si="378"/>
        <v>0</v>
      </c>
      <c r="DB312" s="396">
        <f t="shared" si="379"/>
        <v>0</v>
      </c>
      <c r="DC312" s="395">
        <f t="shared" si="380"/>
        <v>0</v>
      </c>
      <c r="DD312" s="396">
        <f t="shared" si="381"/>
        <v>0</v>
      </c>
      <c r="DE312" s="395">
        <f t="shared" si="382"/>
        <v>0</v>
      </c>
      <c r="DF312" s="396">
        <f t="shared" si="383"/>
        <v>0</v>
      </c>
      <c r="DG312" s="395">
        <f t="shared" si="384"/>
        <v>0</v>
      </c>
      <c r="DH312" s="396">
        <f t="shared" si="385"/>
        <v>0</v>
      </c>
      <c r="DI312" s="395">
        <f t="shared" si="386"/>
        <v>0</v>
      </c>
      <c r="DJ312" s="396">
        <f t="shared" si="387"/>
        <v>77</v>
      </c>
      <c r="DK312" s="395">
        <f t="shared" si="388"/>
        <v>57</v>
      </c>
      <c r="DL312" s="396">
        <f t="shared" si="389"/>
        <v>77</v>
      </c>
      <c r="DM312" s="395">
        <f t="shared" si="390"/>
        <v>57</v>
      </c>
      <c r="DN312" s="394">
        <f t="shared" si="391"/>
        <v>0</v>
      </c>
      <c r="DO312" s="395">
        <f t="shared" si="392"/>
        <v>0</v>
      </c>
      <c r="DP312" s="396">
        <f t="shared" si="393"/>
        <v>0</v>
      </c>
      <c r="DQ312" s="395">
        <f t="shared" si="394"/>
        <v>0</v>
      </c>
      <c r="DR312" s="396">
        <f t="shared" si="395"/>
        <v>0</v>
      </c>
      <c r="DS312" s="395">
        <f t="shared" si="396"/>
        <v>0</v>
      </c>
      <c r="DT312" s="396">
        <f t="shared" si="397"/>
        <v>0</v>
      </c>
      <c r="DU312" s="395">
        <f t="shared" si="398"/>
        <v>0</v>
      </c>
      <c r="DV312" s="396">
        <f t="shared" si="399"/>
        <v>0</v>
      </c>
      <c r="DW312" s="395">
        <f t="shared" si="400"/>
        <v>0</v>
      </c>
      <c r="DX312" s="396">
        <f t="shared" si="401"/>
        <v>2665557.9999999995</v>
      </c>
      <c r="DY312" s="395">
        <f t="shared" si="402"/>
        <v>2673628</v>
      </c>
      <c r="DZ312" s="396">
        <f t="shared" si="403"/>
        <v>2665557.9999999995</v>
      </c>
      <c r="EA312" s="395">
        <f t="shared" si="404"/>
        <v>2673628</v>
      </c>
    </row>
    <row r="313" spans="1:131">
      <c r="A313" s="607" t="s">
        <v>37</v>
      </c>
      <c r="B313" s="556" t="s">
        <v>813</v>
      </c>
      <c r="C313" s="560"/>
      <c r="D313" s="558">
        <v>198570</v>
      </c>
      <c r="E313" s="452">
        <v>9</v>
      </c>
      <c r="F313" s="393"/>
      <c r="G313" s="402"/>
      <c r="H313" s="393"/>
      <c r="I313" s="402"/>
      <c r="J313" s="393"/>
      <c r="K313" s="402"/>
      <c r="L313" s="393"/>
      <c r="M313" s="402"/>
      <c r="N313" s="393"/>
      <c r="O313" s="402"/>
      <c r="P313" s="393"/>
      <c r="Q313" s="402">
        <v>0</v>
      </c>
      <c r="R313" s="393"/>
      <c r="S313" s="402"/>
      <c r="T313" s="393"/>
      <c r="U313" s="402"/>
      <c r="V313" s="393"/>
      <c r="W313" s="402">
        <v>0</v>
      </c>
      <c r="X313" s="393"/>
      <c r="Y313" s="402">
        <v>0</v>
      </c>
      <c r="Z313" s="393"/>
      <c r="AA313" s="402">
        <v>0</v>
      </c>
      <c r="AB313" s="393"/>
      <c r="AC313" s="402">
        <v>0</v>
      </c>
      <c r="AD313" s="393"/>
      <c r="AE313" s="402">
        <v>0</v>
      </c>
      <c r="AF313" s="393"/>
      <c r="AG313" s="402">
        <v>0</v>
      </c>
      <c r="AH313" s="393"/>
      <c r="AI313" s="402">
        <v>0</v>
      </c>
      <c r="AJ313" s="393"/>
      <c r="AK313" s="402">
        <v>0</v>
      </c>
      <c r="AL313" s="393"/>
      <c r="AM313" s="402">
        <v>35</v>
      </c>
      <c r="AN313" s="393"/>
      <c r="AO313" s="402">
        <v>0</v>
      </c>
      <c r="AP313" s="393"/>
      <c r="AQ313" s="402">
        <v>0</v>
      </c>
      <c r="AR313" s="393"/>
      <c r="AS313" s="402">
        <v>18</v>
      </c>
      <c r="AT313" s="393">
        <v>120</v>
      </c>
      <c r="AU313" s="402">
        <v>115</v>
      </c>
      <c r="AV313" s="393">
        <v>2</v>
      </c>
      <c r="AW313" s="402">
        <v>5</v>
      </c>
      <c r="AX313" s="393"/>
      <c r="AY313" s="402">
        <v>0</v>
      </c>
      <c r="AZ313" s="393">
        <v>40</v>
      </c>
      <c r="BA313" s="403">
        <v>41</v>
      </c>
      <c r="BB313" s="404"/>
      <c r="BC313" s="402"/>
      <c r="BD313" s="393"/>
      <c r="BE313" s="402">
        <v>0</v>
      </c>
      <c r="BF313" s="393"/>
      <c r="BG313" s="402">
        <v>0</v>
      </c>
      <c r="BH313" s="393"/>
      <c r="BI313" s="402">
        <v>0</v>
      </c>
      <c r="BJ313" s="393"/>
      <c r="BK313" s="402">
        <v>3052872</v>
      </c>
      <c r="BL313" s="393">
        <v>10762452</v>
      </c>
      <c r="BM313" s="403">
        <v>8943825</v>
      </c>
      <c r="BN313" s="394">
        <f t="shared" si="339"/>
        <v>0</v>
      </c>
      <c r="BO313" s="395">
        <f t="shared" si="340"/>
        <v>0</v>
      </c>
      <c r="BP313" s="396">
        <f t="shared" si="341"/>
        <v>0</v>
      </c>
      <c r="BQ313" s="395">
        <f t="shared" si="342"/>
        <v>0</v>
      </c>
      <c r="BR313" s="396">
        <f t="shared" si="343"/>
        <v>0</v>
      </c>
      <c r="BS313" s="395">
        <f t="shared" si="344"/>
        <v>0</v>
      </c>
      <c r="BT313" s="396">
        <f t="shared" si="345"/>
        <v>0</v>
      </c>
      <c r="BU313" s="395">
        <f t="shared" si="346"/>
        <v>0</v>
      </c>
      <c r="BV313" s="396">
        <f t="shared" si="347"/>
        <v>0</v>
      </c>
      <c r="BW313" s="395">
        <f t="shared" si="348"/>
        <v>531</v>
      </c>
      <c r="BX313" s="396">
        <f t="shared" si="349"/>
        <v>1580</v>
      </c>
      <c r="BY313" s="395">
        <f t="shared" si="350"/>
        <v>1577</v>
      </c>
      <c r="BZ313" s="394">
        <f t="shared" si="351"/>
        <v>0</v>
      </c>
      <c r="CA313" s="395">
        <f t="shared" si="352"/>
        <v>0</v>
      </c>
      <c r="CB313" s="396">
        <f t="shared" si="353"/>
        <v>0</v>
      </c>
      <c r="CC313" s="395">
        <f t="shared" si="354"/>
        <v>0</v>
      </c>
      <c r="CD313" s="396">
        <f t="shared" si="355"/>
        <v>0</v>
      </c>
      <c r="CE313" s="395">
        <f t="shared" si="356"/>
        <v>0</v>
      </c>
      <c r="CF313" s="396">
        <f t="shared" si="357"/>
        <v>0</v>
      </c>
      <c r="CG313" s="395">
        <f t="shared" si="358"/>
        <v>0</v>
      </c>
      <c r="CH313" s="396">
        <f t="shared" si="359"/>
        <v>0</v>
      </c>
      <c r="CI313" s="395">
        <f t="shared" si="360"/>
        <v>5749.2881355932204</v>
      </c>
      <c r="CJ313" s="396">
        <f t="shared" si="361"/>
        <v>6811.6784810126583</v>
      </c>
      <c r="CK313" s="395">
        <f t="shared" si="362"/>
        <v>5671.4172479391245</v>
      </c>
      <c r="CL313" s="394">
        <f t="shared" si="363"/>
        <v>0</v>
      </c>
      <c r="CM313" s="395">
        <f t="shared" si="364"/>
        <v>0</v>
      </c>
      <c r="CN313" s="396">
        <f t="shared" si="365"/>
        <v>0</v>
      </c>
      <c r="CO313" s="395">
        <f t="shared" si="366"/>
        <v>0</v>
      </c>
      <c r="CP313" s="396">
        <f t="shared" si="367"/>
        <v>0</v>
      </c>
      <c r="CQ313" s="395">
        <f t="shared" si="368"/>
        <v>0</v>
      </c>
      <c r="CR313" s="396">
        <f t="shared" si="369"/>
        <v>0</v>
      </c>
      <c r="CS313" s="395">
        <f t="shared" si="370"/>
        <v>0</v>
      </c>
      <c r="CT313" s="396">
        <f t="shared" si="371"/>
        <v>0</v>
      </c>
      <c r="CU313" s="395">
        <f t="shared" si="372"/>
        <v>51743.593220338982</v>
      </c>
      <c r="CV313" s="396">
        <f t="shared" si="373"/>
        <v>61305.106329113922</v>
      </c>
      <c r="CW313" s="395">
        <f t="shared" si="374"/>
        <v>51042.755231452124</v>
      </c>
      <c r="CX313" s="396">
        <f t="shared" si="375"/>
        <v>61305.106329113922</v>
      </c>
      <c r="CY313" s="395">
        <f t="shared" si="376"/>
        <v>51216.32725673719</v>
      </c>
      <c r="CZ313" s="394">
        <f t="shared" si="377"/>
        <v>0</v>
      </c>
      <c r="DA313" s="395">
        <f t="shared" si="378"/>
        <v>0</v>
      </c>
      <c r="DB313" s="396">
        <f t="shared" si="379"/>
        <v>0</v>
      </c>
      <c r="DC313" s="395">
        <f t="shared" si="380"/>
        <v>0</v>
      </c>
      <c r="DD313" s="396">
        <f t="shared" si="381"/>
        <v>0</v>
      </c>
      <c r="DE313" s="395">
        <f t="shared" si="382"/>
        <v>0</v>
      </c>
      <c r="DF313" s="396">
        <f t="shared" si="383"/>
        <v>0</v>
      </c>
      <c r="DG313" s="395">
        <f t="shared" si="384"/>
        <v>0</v>
      </c>
      <c r="DH313" s="396">
        <f t="shared" si="385"/>
        <v>0</v>
      </c>
      <c r="DI313" s="395">
        <f t="shared" si="386"/>
        <v>53</v>
      </c>
      <c r="DJ313" s="396">
        <f t="shared" si="387"/>
        <v>162</v>
      </c>
      <c r="DK313" s="395">
        <f t="shared" si="388"/>
        <v>161</v>
      </c>
      <c r="DL313" s="396">
        <f t="shared" si="389"/>
        <v>162</v>
      </c>
      <c r="DM313" s="395">
        <f t="shared" si="390"/>
        <v>214</v>
      </c>
      <c r="DN313" s="394">
        <f t="shared" si="391"/>
        <v>0</v>
      </c>
      <c r="DO313" s="395">
        <f t="shared" si="392"/>
        <v>0</v>
      </c>
      <c r="DP313" s="396">
        <f t="shared" si="393"/>
        <v>0</v>
      </c>
      <c r="DQ313" s="395">
        <f t="shared" si="394"/>
        <v>0</v>
      </c>
      <c r="DR313" s="396">
        <f t="shared" si="395"/>
        <v>0</v>
      </c>
      <c r="DS313" s="395">
        <f t="shared" si="396"/>
        <v>0</v>
      </c>
      <c r="DT313" s="396">
        <f t="shared" si="397"/>
        <v>0</v>
      </c>
      <c r="DU313" s="395">
        <f t="shared" si="398"/>
        <v>0</v>
      </c>
      <c r="DV313" s="396">
        <f t="shared" si="399"/>
        <v>0</v>
      </c>
      <c r="DW313" s="395">
        <f t="shared" si="400"/>
        <v>2742410.440677966</v>
      </c>
      <c r="DX313" s="396">
        <f t="shared" si="401"/>
        <v>9931427.2253164556</v>
      </c>
      <c r="DY313" s="395">
        <f t="shared" si="402"/>
        <v>8217883.5922637917</v>
      </c>
      <c r="DZ313" s="396">
        <f t="shared" si="403"/>
        <v>9931427.2253164556</v>
      </c>
      <c r="EA313" s="395">
        <f t="shared" si="404"/>
        <v>10960294.032941759</v>
      </c>
    </row>
    <row r="314" spans="1:131">
      <c r="A314" s="607" t="s">
        <v>37</v>
      </c>
      <c r="B314" s="551" t="s">
        <v>814</v>
      </c>
      <c r="C314" s="608" t="s">
        <v>637</v>
      </c>
      <c r="D314" s="553">
        <v>198710</v>
      </c>
      <c r="E314" s="561">
        <v>10</v>
      </c>
      <c r="F314" s="393"/>
      <c r="G314" s="402"/>
      <c r="H314" s="393"/>
      <c r="I314" s="402"/>
      <c r="J314" s="393"/>
      <c r="K314" s="402"/>
      <c r="L314" s="393"/>
      <c r="M314" s="402"/>
      <c r="N314" s="393"/>
      <c r="O314" s="402"/>
      <c r="P314" s="393"/>
      <c r="Q314" s="402">
        <v>0</v>
      </c>
      <c r="R314" s="393"/>
      <c r="S314" s="402"/>
      <c r="T314" s="393"/>
      <c r="U314" s="402"/>
      <c r="V314" s="393"/>
      <c r="W314" s="402">
        <v>0</v>
      </c>
      <c r="X314" s="393"/>
      <c r="Y314" s="402">
        <v>0</v>
      </c>
      <c r="Z314" s="393"/>
      <c r="AA314" s="402">
        <v>0</v>
      </c>
      <c r="AB314" s="393"/>
      <c r="AC314" s="402">
        <v>0</v>
      </c>
      <c r="AD314" s="393"/>
      <c r="AE314" s="402">
        <v>0</v>
      </c>
      <c r="AF314" s="393"/>
      <c r="AG314" s="402">
        <v>0</v>
      </c>
      <c r="AH314" s="393"/>
      <c r="AI314" s="402">
        <v>0</v>
      </c>
      <c r="AJ314" s="393"/>
      <c r="AK314" s="402">
        <v>0</v>
      </c>
      <c r="AL314" s="393"/>
      <c r="AM314" s="402">
        <v>28</v>
      </c>
      <c r="AN314" s="393"/>
      <c r="AO314" s="402">
        <v>1</v>
      </c>
      <c r="AP314" s="393"/>
      <c r="AQ314" s="402">
        <v>0</v>
      </c>
      <c r="AR314" s="393"/>
      <c r="AS314" s="402">
        <v>2</v>
      </c>
      <c r="AT314" s="393">
        <v>61</v>
      </c>
      <c r="AU314" s="402">
        <v>59</v>
      </c>
      <c r="AV314" s="393">
        <v>3</v>
      </c>
      <c r="AW314" s="402">
        <v>3</v>
      </c>
      <c r="AX314" s="393"/>
      <c r="AY314" s="402">
        <v>0</v>
      </c>
      <c r="AZ314" s="393">
        <v>3</v>
      </c>
      <c r="BA314" s="403">
        <v>4</v>
      </c>
      <c r="BB314" s="404"/>
      <c r="BC314" s="402"/>
      <c r="BD314" s="393"/>
      <c r="BE314" s="402">
        <v>0</v>
      </c>
      <c r="BF314" s="393"/>
      <c r="BG314" s="402">
        <v>0</v>
      </c>
      <c r="BH314" s="393"/>
      <c r="BI314" s="402">
        <v>0</v>
      </c>
      <c r="BJ314" s="393"/>
      <c r="BK314" s="402">
        <v>1606593</v>
      </c>
      <c r="BL314" s="393">
        <v>3491611</v>
      </c>
      <c r="BM314" s="403">
        <v>3514711</v>
      </c>
      <c r="BN314" s="394">
        <f t="shared" si="339"/>
        <v>0</v>
      </c>
      <c r="BO314" s="395">
        <f t="shared" si="340"/>
        <v>0</v>
      </c>
      <c r="BP314" s="396">
        <f t="shared" si="341"/>
        <v>0</v>
      </c>
      <c r="BQ314" s="395">
        <f t="shared" si="342"/>
        <v>0</v>
      </c>
      <c r="BR314" s="396">
        <f t="shared" si="343"/>
        <v>0</v>
      </c>
      <c r="BS314" s="395">
        <f t="shared" si="344"/>
        <v>0</v>
      </c>
      <c r="BT314" s="396">
        <f t="shared" si="345"/>
        <v>0</v>
      </c>
      <c r="BU314" s="395">
        <f t="shared" si="346"/>
        <v>0</v>
      </c>
      <c r="BV314" s="396">
        <f t="shared" si="347"/>
        <v>0</v>
      </c>
      <c r="BW314" s="395">
        <f t="shared" si="348"/>
        <v>286</v>
      </c>
      <c r="BX314" s="396">
        <f t="shared" si="349"/>
        <v>615</v>
      </c>
      <c r="BY314" s="395">
        <f t="shared" si="350"/>
        <v>609</v>
      </c>
      <c r="BZ314" s="394">
        <f t="shared" si="351"/>
        <v>0</v>
      </c>
      <c r="CA314" s="395">
        <f t="shared" si="352"/>
        <v>0</v>
      </c>
      <c r="CB314" s="396">
        <f t="shared" si="353"/>
        <v>0</v>
      </c>
      <c r="CC314" s="395">
        <f t="shared" si="354"/>
        <v>0</v>
      </c>
      <c r="CD314" s="396">
        <f t="shared" si="355"/>
        <v>0</v>
      </c>
      <c r="CE314" s="395">
        <f t="shared" si="356"/>
        <v>0</v>
      </c>
      <c r="CF314" s="396">
        <f t="shared" si="357"/>
        <v>0</v>
      </c>
      <c r="CG314" s="395">
        <f t="shared" si="358"/>
        <v>0</v>
      </c>
      <c r="CH314" s="396">
        <f t="shared" si="359"/>
        <v>0</v>
      </c>
      <c r="CI314" s="395">
        <f t="shared" si="360"/>
        <v>5617.4580419580416</v>
      </c>
      <c r="CJ314" s="396">
        <f t="shared" si="361"/>
        <v>5677.4162601626012</v>
      </c>
      <c r="CK314" s="395">
        <f t="shared" si="362"/>
        <v>5771.282430213465</v>
      </c>
      <c r="CL314" s="394">
        <f t="shared" si="363"/>
        <v>0</v>
      </c>
      <c r="CM314" s="395">
        <f t="shared" si="364"/>
        <v>0</v>
      </c>
      <c r="CN314" s="396">
        <f t="shared" si="365"/>
        <v>0</v>
      </c>
      <c r="CO314" s="395">
        <f t="shared" si="366"/>
        <v>0</v>
      </c>
      <c r="CP314" s="396">
        <f t="shared" si="367"/>
        <v>0</v>
      </c>
      <c r="CQ314" s="395">
        <f t="shared" si="368"/>
        <v>0</v>
      </c>
      <c r="CR314" s="396">
        <f t="shared" si="369"/>
        <v>0</v>
      </c>
      <c r="CS314" s="395">
        <f t="shared" si="370"/>
        <v>0</v>
      </c>
      <c r="CT314" s="396">
        <f t="shared" si="371"/>
        <v>0</v>
      </c>
      <c r="CU314" s="395">
        <f t="shared" si="372"/>
        <v>50557.122377622378</v>
      </c>
      <c r="CV314" s="396">
        <f t="shared" si="373"/>
        <v>51096.746341463411</v>
      </c>
      <c r="CW314" s="395">
        <f t="shared" si="374"/>
        <v>51941.541871921188</v>
      </c>
      <c r="CX314" s="396">
        <f t="shared" si="375"/>
        <v>51096.746341463411</v>
      </c>
      <c r="CY314" s="395">
        <f t="shared" si="376"/>
        <v>51499.098528382397</v>
      </c>
      <c r="CZ314" s="394">
        <f t="shared" si="377"/>
        <v>0</v>
      </c>
      <c r="DA314" s="395">
        <f t="shared" si="378"/>
        <v>0</v>
      </c>
      <c r="DB314" s="396">
        <f t="shared" si="379"/>
        <v>0</v>
      </c>
      <c r="DC314" s="395">
        <f t="shared" si="380"/>
        <v>0</v>
      </c>
      <c r="DD314" s="396">
        <f t="shared" si="381"/>
        <v>0</v>
      </c>
      <c r="DE314" s="395">
        <f t="shared" si="382"/>
        <v>0</v>
      </c>
      <c r="DF314" s="396">
        <f t="shared" si="383"/>
        <v>0</v>
      </c>
      <c r="DG314" s="395">
        <f t="shared" si="384"/>
        <v>0</v>
      </c>
      <c r="DH314" s="396">
        <f t="shared" si="385"/>
        <v>0</v>
      </c>
      <c r="DI314" s="395">
        <f t="shared" si="386"/>
        <v>31</v>
      </c>
      <c r="DJ314" s="396">
        <f t="shared" si="387"/>
        <v>67</v>
      </c>
      <c r="DK314" s="395">
        <f t="shared" si="388"/>
        <v>66</v>
      </c>
      <c r="DL314" s="396">
        <f t="shared" si="389"/>
        <v>67</v>
      </c>
      <c r="DM314" s="395">
        <f t="shared" si="390"/>
        <v>97</v>
      </c>
      <c r="DN314" s="394">
        <f t="shared" si="391"/>
        <v>0</v>
      </c>
      <c r="DO314" s="395">
        <f t="shared" si="392"/>
        <v>0</v>
      </c>
      <c r="DP314" s="396">
        <f t="shared" si="393"/>
        <v>0</v>
      </c>
      <c r="DQ314" s="395">
        <f t="shared" si="394"/>
        <v>0</v>
      </c>
      <c r="DR314" s="396">
        <f t="shared" si="395"/>
        <v>0</v>
      </c>
      <c r="DS314" s="395">
        <f t="shared" si="396"/>
        <v>0</v>
      </c>
      <c r="DT314" s="396">
        <f t="shared" si="397"/>
        <v>0</v>
      </c>
      <c r="DU314" s="395">
        <f t="shared" si="398"/>
        <v>0</v>
      </c>
      <c r="DV314" s="396">
        <f t="shared" si="399"/>
        <v>0</v>
      </c>
      <c r="DW314" s="395">
        <f t="shared" si="400"/>
        <v>1567270.7937062937</v>
      </c>
      <c r="DX314" s="396">
        <f t="shared" si="401"/>
        <v>3423482.0048780488</v>
      </c>
      <c r="DY314" s="395">
        <f t="shared" si="402"/>
        <v>3428141.7635467984</v>
      </c>
      <c r="DZ314" s="396">
        <f t="shared" si="403"/>
        <v>3423482.0048780488</v>
      </c>
      <c r="EA314" s="395">
        <f t="shared" si="404"/>
        <v>4995412.5572530925</v>
      </c>
    </row>
    <row r="315" spans="1:131">
      <c r="A315" s="607" t="s">
        <v>37</v>
      </c>
      <c r="B315" s="551" t="s">
        <v>815</v>
      </c>
      <c r="C315" s="552"/>
      <c r="D315" s="553">
        <v>198774</v>
      </c>
      <c r="E315" s="448">
        <v>9</v>
      </c>
      <c r="F315" s="393"/>
      <c r="G315" s="402"/>
      <c r="H315" s="393"/>
      <c r="I315" s="402"/>
      <c r="J315" s="393"/>
      <c r="K315" s="402"/>
      <c r="L315" s="393"/>
      <c r="M315" s="402"/>
      <c r="N315" s="393"/>
      <c r="O315" s="402"/>
      <c r="P315" s="393"/>
      <c r="Q315" s="402">
        <v>0</v>
      </c>
      <c r="R315" s="393"/>
      <c r="S315" s="402"/>
      <c r="T315" s="393"/>
      <c r="U315" s="402"/>
      <c r="V315" s="393"/>
      <c r="W315" s="402">
        <v>0</v>
      </c>
      <c r="X315" s="393"/>
      <c r="Y315" s="402">
        <v>0</v>
      </c>
      <c r="Z315" s="393"/>
      <c r="AA315" s="402">
        <v>0</v>
      </c>
      <c r="AB315" s="393"/>
      <c r="AC315" s="402">
        <v>0</v>
      </c>
      <c r="AD315" s="393"/>
      <c r="AE315" s="402">
        <v>0</v>
      </c>
      <c r="AF315" s="393"/>
      <c r="AG315" s="402">
        <v>0</v>
      </c>
      <c r="AH315" s="393"/>
      <c r="AI315" s="402">
        <v>0</v>
      </c>
      <c r="AJ315" s="393"/>
      <c r="AK315" s="402">
        <v>0</v>
      </c>
      <c r="AL315" s="393"/>
      <c r="AM315" s="402">
        <v>43</v>
      </c>
      <c r="AN315" s="393"/>
      <c r="AO315" s="402">
        <v>0</v>
      </c>
      <c r="AP315" s="393"/>
      <c r="AQ315" s="402">
        <v>0</v>
      </c>
      <c r="AR315" s="393"/>
      <c r="AS315" s="402">
        <v>1</v>
      </c>
      <c r="AT315" s="393"/>
      <c r="AU315" s="402">
        <v>100</v>
      </c>
      <c r="AV315" s="393">
        <v>111</v>
      </c>
      <c r="AW315" s="402">
        <v>0</v>
      </c>
      <c r="AX315" s="393"/>
      <c r="AY315" s="402">
        <v>0</v>
      </c>
      <c r="AZ315" s="393">
        <v>30</v>
      </c>
      <c r="BA315" s="403">
        <v>7</v>
      </c>
      <c r="BB315" s="404"/>
      <c r="BC315" s="402"/>
      <c r="BD315" s="393"/>
      <c r="BE315" s="402">
        <v>0</v>
      </c>
      <c r="BF315" s="393"/>
      <c r="BG315" s="402">
        <v>0</v>
      </c>
      <c r="BH315" s="393"/>
      <c r="BI315" s="402">
        <v>0</v>
      </c>
      <c r="BJ315" s="393"/>
      <c r="BK315" s="402">
        <v>2555567</v>
      </c>
      <c r="BL315" s="393">
        <v>8121229</v>
      </c>
      <c r="BM315" s="403">
        <v>6205033</v>
      </c>
      <c r="BN315" s="394">
        <f t="shared" si="339"/>
        <v>0</v>
      </c>
      <c r="BO315" s="395">
        <f t="shared" si="340"/>
        <v>0</v>
      </c>
      <c r="BP315" s="396">
        <f t="shared" si="341"/>
        <v>0</v>
      </c>
      <c r="BQ315" s="395">
        <f t="shared" si="342"/>
        <v>0</v>
      </c>
      <c r="BR315" s="396">
        <f t="shared" si="343"/>
        <v>0</v>
      </c>
      <c r="BS315" s="395">
        <f t="shared" si="344"/>
        <v>0</v>
      </c>
      <c r="BT315" s="396">
        <f t="shared" si="345"/>
        <v>0</v>
      </c>
      <c r="BU315" s="395">
        <f t="shared" si="346"/>
        <v>0</v>
      </c>
      <c r="BV315" s="396">
        <f t="shared" si="347"/>
        <v>0</v>
      </c>
      <c r="BW315" s="395">
        <f t="shared" si="348"/>
        <v>399</v>
      </c>
      <c r="BX315" s="396">
        <f t="shared" si="349"/>
        <v>1470</v>
      </c>
      <c r="BY315" s="395">
        <f t="shared" si="350"/>
        <v>984</v>
      </c>
      <c r="BZ315" s="394">
        <f t="shared" si="351"/>
        <v>0</v>
      </c>
      <c r="CA315" s="395">
        <f t="shared" si="352"/>
        <v>0</v>
      </c>
      <c r="CB315" s="396">
        <f t="shared" si="353"/>
        <v>0</v>
      </c>
      <c r="CC315" s="395">
        <f t="shared" si="354"/>
        <v>0</v>
      </c>
      <c r="CD315" s="396">
        <f t="shared" si="355"/>
        <v>0</v>
      </c>
      <c r="CE315" s="395">
        <f t="shared" si="356"/>
        <v>0</v>
      </c>
      <c r="CF315" s="396">
        <f t="shared" si="357"/>
        <v>0</v>
      </c>
      <c r="CG315" s="395">
        <f t="shared" si="358"/>
        <v>0</v>
      </c>
      <c r="CH315" s="396">
        <f t="shared" si="359"/>
        <v>0</v>
      </c>
      <c r="CI315" s="395">
        <f t="shared" si="360"/>
        <v>6404.9298245614036</v>
      </c>
      <c r="CJ315" s="396">
        <f t="shared" si="361"/>
        <v>5524.6455782312923</v>
      </c>
      <c r="CK315" s="395">
        <f t="shared" si="362"/>
        <v>6305.9278455284557</v>
      </c>
      <c r="CL315" s="394">
        <f t="shared" si="363"/>
        <v>0</v>
      </c>
      <c r="CM315" s="395">
        <f t="shared" si="364"/>
        <v>0</v>
      </c>
      <c r="CN315" s="396">
        <f t="shared" si="365"/>
        <v>0</v>
      </c>
      <c r="CO315" s="395">
        <f t="shared" si="366"/>
        <v>0</v>
      </c>
      <c r="CP315" s="396">
        <f t="shared" si="367"/>
        <v>0</v>
      </c>
      <c r="CQ315" s="395">
        <f t="shared" si="368"/>
        <v>0</v>
      </c>
      <c r="CR315" s="396">
        <f t="shared" si="369"/>
        <v>0</v>
      </c>
      <c r="CS315" s="395">
        <f t="shared" si="370"/>
        <v>0</v>
      </c>
      <c r="CT315" s="396">
        <f t="shared" si="371"/>
        <v>0</v>
      </c>
      <c r="CU315" s="395">
        <f t="shared" si="372"/>
        <v>57644.368421052633</v>
      </c>
      <c r="CV315" s="396">
        <f t="shared" si="373"/>
        <v>49721.81020408163</v>
      </c>
      <c r="CW315" s="395">
        <f t="shared" si="374"/>
        <v>56753.350609756104</v>
      </c>
      <c r="CX315" s="396">
        <f t="shared" si="375"/>
        <v>49721.81020408163</v>
      </c>
      <c r="CY315" s="395">
        <f t="shared" si="376"/>
        <v>57012.984938875619</v>
      </c>
      <c r="CZ315" s="394">
        <f t="shared" si="377"/>
        <v>0</v>
      </c>
      <c r="DA315" s="395">
        <f t="shared" si="378"/>
        <v>0</v>
      </c>
      <c r="DB315" s="396">
        <f t="shared" si="379"/>
        <v>0</v>
      </c>
      <c r="DC315" s="395">
        <f t="shared" si="380"/>
        <v>0</v>
      </c>
      <c r="DD315" s="396">
        <f t="shared" si="381"/>
        <v>0</v>
      </c>
      <c r="DE315" s="395">
        <f t="shared" si="382"/>
        <v>0</v>
      </c>
      <c r="DF315" s="396">
        <f t="shared" si="383"/>
        <v>0</v>
      </c>
      <c r="DG315" s="395">
        <f t="shared" si="384"/>
        <v>0</v>
      </c>
      <c r="DH315" s="396">
        <f t="shared" si="385"/>
        <v>0</v>
      </c>
      <c r="DI315" s="395">
        <f t="shared" si="386"/>
        <v>44</v>
      </c>
      <c r="DJ315" s="396">
        <f t="shared" si="387"/>
        <v>141</v>
      </c>
      <c r="DK315" s="395">
        <f t="shared" si="388"/>
        <v>107</v>
      </c>
      <c r="DL315" s="396">
        <f t="shared" si="389"/>
        <v>141</v>
      </c>
      <c r="DM315" s="395">
        <f t="shared" si="390"/>
        <v>151</v>
      </c>
      <c r="DN315" s="394">
        <f t="shared" si="391"/>
        <v>0</v>
      </c>
      <c r="DO315" s="395">
        <f t="shared" si="392"/>
        <v>0</v>
      </c>
      <c r="DP315" s="396">
        <f t="shared" si="393"/>
        <v>0</v>
      </c>
      <c r="DQ315" s="395">
        <f t="shared" si="394"/>
        <v>0</v>
      </c>
      <c r="DR315" s="396">
        <f t="shared" si="395"/>
        <v>0</v>
      </c>
      <c r="DS315" s="395">
        <f t="shared" si="396"/>
        <v>0</v>
      </c>
      <c r="DT315" s="396">
        <f t="shared" si="397"/>
        <v>0</v>
      </c>
      <c r="DU315" s="395">
        <f t="shared" si="398"/>
        <v>0</v>
      </c>
      <c r="DV315" s="396">
        <f t="shared" si="399"/>
        <v>0</v>
      </c>
      <c r="DW315" s="395">
        <f t="shared" si="400"/>
        <v>2536352.210526316</v>
      </c>
      <c r="DX315" s="396">
        <f t="shared" si="401"/>
        <v>7010775.2387755094</v>
      </c>
      <c r="DY315" s="395">
        <f t="shared" si="402"/>
        <v>6072608.5152439028</v>
      </c>
      <c r="DZ315" s="396">
        <f t="shared" si="403"/>
        <v>7010775.2387755094</v>
      </c>
      <c r="EA315" s="395">
        <f t="shared" si="404"/>
        <v>8608960.7257702183</v>
      </c>
    </row>
    <row r="316" spans="1:131">
      <c r="A316" s="607" t="s">
        <v>37</v>
      </c>
      <c r="B316" s="551" t="s">
        <v>816</v>
      </c>
      <c r="C316" s="552"/>
      <c r="D316" s="553">
        <v>198817</v>
      </c>
      <c r="E316" s="448">
        <v>9</v>
      </c>
      <c r="F316" s="393"/>
      <c r="G316" s="402"/>
      <c r="H316" s="393"/>
      <c r="I316" s="402"/>
      <c r="J316" s="393"/>
      <c r="K316" s="402"/>
      <c r="L316" s="393"/>
      <c r="M316" s="402"/>
      <c r="N316" s="393"/>
      <c r="O316" s="402"/>
      <c r="P316" s="393"/>
      <c r="Q316" s="402">
        <v>0</v>
      </c>
      <c r="R316" s="393"/>
      <c r="S316" s="402"/>
      <c r="T316" s="393"/>
      <c r="U316" s="402"/>
      <c r="V316" s="393"/>
      <c r="W316" s="402">
        <v>0</v>
      </c>
      <c r="X316" s="393"/>
      <c r="Y316" s="402">
        <v>0</v>
      </c>
      <c r="Z316" s="393"/>
      <c r="AA316" s="402">
        <v>0</v>
      </c>
      <c r="AB316" s="393"/>
      <c r="AC316" s="402">
        <v>0</v>
      </c>
      <c r="AD316" s="393"/>
      <c r="AE316" s="402">
        <v>0</v>
      </c>
      <c r="AF316" s="393"/>
      <c r="AG316" s="402">
        <v>0</v>
      </c>
      <c r="AH316" s="393"/>
      <c r="AI316" s="402">
        <v>0</v>
      </c>
      <c r="AJ316" s="393"/>
      <c r="AK316" s="402">
        <v>0</v>
      </c>
      <c r="AL316" s="393"/>
      <c r="AM316" s="402">
        <v>0</v>
      </c>
      <c r="AN316" s="393"/>
      <c r="AO316" s="402">
        <v>0</v>
      </c>
      <c r="AP316" s="393"/>
      <c r="AQ316" s="402">
        <v>0</v>
      </c>
      <c r="AR316" s="393"/>
      <c r="AS316" s="402">
        <v>0</v>
      </c>
      <c r="AT316" s="393">
        <v>113</v>
      </c>
      <c r="AU316" s="402">
        <v>110</v>
      </c>
      <c r="AV316" s="393"/>
      <c r="AW316" s="402">
        <v>0</v>
      </c>
      <c r="AX316" s="393"/>
      <c r="AY316" s="402">
        <v>0</v>
      </c>
      <c r="AZ316" s="393"/>
      <c r="BA316" s="403">
        <v>0</v>
      </c>
      <c r="BB316" s="404"/>
      <c r="BC316" s="402"/>
      <c r="BD316" s="393"/>
      <c r="BE316" s="402">
        <v>0</v>
      </c>
      <c r="BF316" s="393"/>
      <c r="BG316" s="402">
        <v>0</v>
      </c>
      <c r="BH316" s="393"/>
      <c r="BI316" s="402">
        <v>0</v>
      </c>
      <c r="BJ316" s="393"/>
      <c r="BK316" s="402">
        <v>0</v>
      </c>
      <c r="BL316" s="393">
        <v>4871709</v>
      </c>
      <c r="BM316" s="403">
        <v>4809717</v>
      </c>
      <c r="BN316" s="394">
        <f t="shared" si="339"/>
        <v>0</v>
      </c>
      <c r="BO316" s="395">
        <f t="shared" si="340"/>
        <v>0</v>
      </c>
      <c r="BP316" s="396">
        <f t="shared" si="341"/>
        <v>0</v>
      </c>
      <c r="BQ316" s="395">
        <f t="shared" si="342"/>
        <v>0</v>
      </c>
      <c r="BR316" s="396">
        <f t="shared" si="343"/>
        <v>0</v>
      </c>
      <c r="BS316" s="395">
        <f t="shared" si="344"/>
        <v>0</v>
      </c>
      <c r="BT316" s="396">
        <f t="shared" si="345"/>
        <v>0</v>
      </c>
      <c r="BU316" s="395">
        <f t="shared" si="346"/>
        <v>0</v>
      </c>
      <c r="BV316" s="396">
        <f t="shared" si="347"/>
        <v>0</v>
      </c>
      <c r="BW316" s="395">
        <f t="shared" si="348"/>
        <v>0</v>
      </c>
      <c r="BX316" s="396">
        <f t="shared" si="349"/>
        <v>1017</v>
      </c>
      <c r="BY316" s="395">
        <f t="shared" si="350"/>
        <v>990</v>
      </c>
      <c r="BZ316" s="394">
        <f t="shared" si="351"/>
        <v>0</v>
      </c>
      <c r="CA316" s="395">
        <f t="shared" si="352"/>
        <v>0</v>
      </c>
      <c r="CB316" s="396">
        <f t="shared" si="353"/>
        <v>0</v>
      </c>
      <c r="CC316" s="395">
        <f t="shared" si="354"/>
        <v>0</v>
      </c>
      <c r="CD316" s="396">
        <f t="shared" si="355"/>
        <v>0</v>
      </c>
      <c r="CE316" s="395">
        <f t="shared" si="356"/>
        <v>0</v>
      </c>
      <c r="CF316" s="396">
        <f t="shared" si="357"/>
        <v>0</v>
      </c>
      <c r="CG316" s="395">
        <f t="shared" si="358"/>
        <v>0</v>
      </c>
      <c r="CH316" s="396">
        <f t="shared" si="359"/>
        <v>0</v>
      </c>
      <c r="CI316" s="395">
        <f t="shared" si="360"/>
        <v>0</v>
      </c>
      <c r="CJ316" s="396">
        <f t="shared" si="361"/>
        <v>4790.2743362831861</v>
      </c>
      <c r="CK316" s="395">
        <f t="shared" si="362"/>
        <v>4858.3</v>
      </c>
      <c r="CL316" s="394">
        <f t="shared" si="363"/>
        <v>0</v>
      </c>
      <c r="CM316" s="395">
        <f t="shared" si="364"/>
        <v>0</v>
      </c>
      <c r="CN316" s="396">
        <f t="shared" si="365"/>
        <v>0</v>
      </c>
      <c r="CO316" s="395">
        <f t="shared" si="366"/>
        <v>0</v>
      </c>
      <c r="CP316" s="396">
        <f t="shared" si="367"/>
        <v>0</v>
      </c>
      <c r="CQ316" s="395">
        <f t="shared" si="368"/>
        <v>0</v>
      </c>
      <c r="CR316" s="396">
        <f t="shared" si="369"/>
        <v>0</v>
      </c>
      <c r="CS316" s="395">
        <f t="shared" si="370"/>
        <v>0</v>
      </c>
      <c r="CT316" s="396">
        <f t="shared" si="371"/>
        <v>0</v>
      </c>
      <c r="CU316" s="395">
        <f t="shared" si="372"/>
        <v>0</v>
      </c>
      <c r="CV316" s="396">
        <f t="shared" si="373"/>
        <v>43112.469026548672</v>
      </c>
      <c r="CW316" s="395">
        <f t="shared" si="374"/>
        <v>43724.700000000004</v>
      </c>
      <c r="CX316" s="396">
        <f t="shared" si="375"/>
        <v>43112.469026548672</v>
      </c>
      <c r="CY316" s="395">
        <f t="shared" si="376"/>
        <v>43724.700000000012</v>
      </c>
      <c r="CZ316" s="394">
        <f t="shared" si="377"/>
        <v>0</v>
      </c>
      <c r="DA316" s="395">
        <f t="shared" si="378"/>
        <v>0</v>
      </c>
      <c r="DB316" s="396">
        <f t="shared" si="379"/>
        <v>0</v>
      </c>
      <c r="DC316" s="395">
        <f t="shared" si="380"/>
        <v>0</v>
      </c>
      <c r="DD316" s="396">
        <f t="shared" si="381"/>
        <v>0</v>
      </c>
      <c r="DE316" s="395">
        <f t="shared" si="382"/>
        <v>0</v>
      </c>
      <c r="DF316" s="396">
        <f t="shared" si="383"/>
        <v>0</v>
      </c>
      <c r="DG316" s="395">
        <f t="shared" si="384"/>
        <v>0</v>
      </c>
      <c r="DH316" s="396">
        <f t="shared" si="385"/>
        <v>0</v>
      </c>
      <c r="DI316" s="395">
        <f t="shared" si="386"/>
        <v>0</v>
      </c>
      <c r="DJ316" s="396">
        <f t="shared" si="387"/>
        <v>113</v>
      </c>
      <c r="DK316" s="395">
        <f t="shared" si="388"/>
        <v>110</v>
      </c>
      <c r="DL316" s="396">
        <f t="shared" si="389"/>
        <v>113</v>
      </c>
      <c r="DM316" s="395">
        <f t="shared" si="390"/>
        <v>110</v>
      </c>
      <c r="DN316" s="394">
        <f t="shared" si="391"/>
        <v>0</v>
      </c>
      <c r="DO316" s="395">
        <f t="shared" si="392"/>
        <v>0</v>
      </c>
      <c r="DP316" s="396">
        <f t="shared" si="393"/>
        <v>0</v>
      </c>
      <c r="DQ316" s="395">
        <f t="shared" si="394"/>
        <v>0</v>
      </c>
      <c r="DR316" s="396">
        <f t="shared" si="395"/>
        <v>0</v>
      </c>
      <c r="DS316" s="395">
        <f t="shared" si="396"/>
        <v>0</v>
      </c>
      <c r="DT316" s="396">
        <f t="shared" si="397"/>
        <v>0</v>
      </c>
      <c r="DU316" s="395">
        <f t="shared" si="398"/>
        <v>0</v>
      </c>
      <c r="DV316" s="396">
        <f t="shared" si="399"/>
        <v>0</v>
      </c>
      <c r="DW316" s="395">
        <f t="shared" si="400"/>
        <v>0</v>
      </c>
      <c r="DX316" s="396">
        <f t="shared" si="401"/>
        <v>4871709</v>
      </c>
      <c r="DY316" s="395">
        <f t="shared" si="402"/>
        <v>4809717.0000000009</v>
      </c>
      <c r="DZ316" s="396">
        <f t="shared" si="403"/>
        <v>4871709</v>
      </c>
      <c r="EA316" s="395">
        <f t="shared" si="404"/>
        <v>4809717.0000000009</v>
      </c>
    </row>
    <row r="317" spans="1:131">
      <c r="A317" s="607" t="s">
        <v>37</v>
      </c>
      <c r="B317" s="551" t="s">
        <v>817</v>
      </c>
      <c r="C317" s="552"/>
      <c r="D317" s="553">
        <v>198987</v>
      </c>
      <c r="E317" s="448">
        <v>9</v>
      </c>
      <c r="F317" s="393"/>
      <c r="G317" s="402"/>
      <c r="H317" s="393"/>
      <c r="I317" s="402"/>
      <c r="J317" s="393"/>
      <c r="K317" s="402"/>
      <c r="L317" s="393"/>
      <c r="M317" s="402"/>
      <c r="N317" s="393"/>
      <c r="O317" s="402"/>
      <c r="P317" s="393"/>
      <c r="Q317" s="402">
        <v>0</v>
      </c>
      <c r="R317" s="393"/>
      <c r="S317" s="402"/>
      <c r="T317" s="393"/>
      <c r="U317" s="402"/>
      <c r="V317" s="393"/>
      <c r="W317" s="402">
        <v>0</v>
      </c>
      <c r="X317" s="393"/>
      <c r="Y317" s="402">
        <v>0</v>
      </c>
      <c r="Z317" s="393"/>
      <c r="AA317" s="402">
        <v>0</v>
      </c>
      <c r="AB317" s="393"/>
      <c r="AC317" s="402">
        <v>0</v>
      </c>
      <c r="AD317" s="393"/>
      <c r="AE317" s="402">
        <v>0</v>
      </c>
      <c r="AF317" s="393"/>
      <c r="AG317" s="402">
        <v>1</v>
      </c>
      <c r="AH317" s="393"/>
      <c r="AI317" s="402">
        <v>0</v>
      </c>
      <c r="AJ317" s="393"/>
      <c r="AK317" s="402">
        <v>0</v>
      </c>
      <c r="AL317" s="393"/>
      <c r="AM317" s="402">
        <v>0</v>
      </c>
      <c r="AN317" s="393"/>
      <c r="AO317" s="402">
        <v>0</v>
      </c>
      <c r="AP317" s="393"/>
      <c r="AQ317" s="402">
        <v>0</v>
      </c>
      <c r="AR317" s="393"/>
      <c r="AS317" s="402">
        <v>0</v>
      </c>
      <c r="AT317" s="393"/>
      <c r="AU317" s="402">
        <v>0</v>
      </c>
      <c r="AV317" s="393">
        <v>95</v>
      </c>
      <c r="AW317" s="402">
        <v>88</v>
      </c>
      <c r="AX317" s="393">
        <v>1</v>
      </c>
      <c r="AY317" s="402">
        <v>1</v>
      </c>
      <c r="AZ317" s="393"/>
      <c r="BA317" s="403">
        <v>0</v>
      </c>
      <c r="BB317" s="404"/>
      <c r="BC317" s="402"/>
      <c r="BD317" s="393"/>
      <c r="BE317" s="402">
        <v>0</v>
      </c>
      <c r="BF317" s="393"/>
      <c r="BG317" s="402">
        <v>0</v>
      </c>
      <c r="BH317" s="393"/>
      <c r="BI317" s="402">
        <v>55375</v>
      </c>
      <c r="BJ317" s="393"/>
      <c r="BK317" s="402">
        <v>0</v>
      </c>
      <c r="BL317" s="393">
        <v>4984559</v>
      </c>
      <c r="BM317" s="403">
        <v>4642523</v>
      </c>
      <c r="BN317" s="394">
        <f t="shared" si="339"/>
        <v>0</v>
      </c>
      <c r="BO317" s="395">
        <f t="shared" si="340"/>
        <v>0</v>
      </c>
      <c r="BP317" s="396">
        <f t="shared" si="341"/>
        <v>0</v>
      </c>
      <c r="BQ317" s="395">
        <f t="shared" si="342"/>
        <v>0</v>
      </c>
      <c r="BR317" s="396">
        <f t="shared" si="343"/>
        <v>0</v>
      </c>
      <c r="BS317" s="395">
        <f t="shared" si="344"/>
        <v>0</v>
      </c>
      <c r="BT317" s="396">
        <f t="shared" si="345"/>
        <v>0</v>
      </c>
      <c r="BU317" s="395">
        <f t="shared" si="346"/>
        <v>10</v>
      </c>
      <c r="BV317" s="396">
        <f t="shared" si="347"/>
        <v>0</v>
      </c>
      <c r="BW317" s="395">
        <f t="shared" si="348"/>
        <v>0</v>
      </c>
      <c r="BX317" s="396">
        <f t="shared" si="349"/>
        <v>961</v>
      </c>
      <c r="BY317" s="395">
        <f t="shared" si="350"/>
        <v>891</v>
      </c>
      <c r="BZ317" s="394">
        <f t="shared" si="351"/>
        <v>0</v>
      </c>
      <c r="CA317" s="395">
        <f t="shared" si="352"/>
        <v>0</v>
      </c>
      <c r="CB317" s="396">
        <f t="shared" si="353"/>
        <v>0</v>
      </c>
      <c r="CC317" s="395">
        <f t="shared" si="354"/>
        <v>0</v>
      </c>
      <c r="CD317" s="396">
        <f t="shared" si="355"/>
        <v>0</v>
      </c>
      <c r="CE317" s="395">
        <f t="shared" si="356"/>
        <v>0</v>
      </c>
      <c r="CF317" s="396">
        <f t="shared" si="357"/>
        <v>0</v>
      </c>
      <c r="CG317" s="395">
        <f t="shared" si="358"/>
        <v>5537.5</v>
      </c>
      <c r="CH317" s="396">
        <f t="shared" si="359"/>
        <v>0</v>
      </c>
      <c r="CI317" s="395">
        <f t="shared" si="360"/>
        <v>0</v>
      </c>
      <c r="CJ317" s="396">
        <f t="shared" si="361"/>
        <v>5186.845993756504</v>
      </c>
      <c r="CK317" s="395">
        <f t="shared" si="362"/>
        <v>5210.4635241301912</v>
      </c>
      <c r="CL317" s="394">
        <f t="shared" si="363"/>
        <v>0</v>
      </c>
      <c r="CM317" s="395">
        <f t="shared" si="364"/>
        <v>0</v>
      </c>
      <c r="CN317" s="396">
        <f t="shared" si="365"/>
        <v>0</v>
      </c>
      <c r="CO317" s="395">
        <f t="shared" si="366"/>
        <v>0</v>
      </c>
      <c r="CP317" s="396">
        <f t="shared" si="367"/>
        <v>0</v>
      </c>
      <c r="CQ317" s="395">
        <f t="shared" si="368"/>
        <v>0</v>
      </c>
      <c r="CR317" s="396">
        <f t="shared" si="369"/>
        <v>0</v>
      </c>
      <c r="CS317" s="395">
        <f t="shared" si="370"/>
        <v>49837.5</v>
      </c>
      <c r="CT317" s="396">
        <f t="shared" si="371"/>
        <v>0</v>
      </c>
      <c r="CU317" s="395">
        <f t="shared" si="372"/>
        <v>0</v>
      </c>
      <c r="CV317" s="396">
        <f t="shared" si="373"/>
        <v>46681.613943808537</v>
      </c>
      <c r="CW317" s="395">
        <f t="shared" si="374"/>
        <v>46894.171717171717</v>
      </c>
      <c r="CX317" s="396">
        <f t="shared" si="375"/>
        <v>46681.613943808537</v>
      </c>
      <c r="CY317" s="395">
        <f t="shared" si="376"/>
        <v>46926.875364758693</v>
      </c>
      <c r="CZ317" s="394">
        <f t="shared" si="377"/>
        <v>0</v>
      </c>
      <c r="DA317" s="395">
        <f t="shared" si="378"/>
        <v>0</v>
      </c>
      <c r="DB317" s="396">
        <f t="shared" si="379"/>
        <v>0</v>
      </c>
      <c r="DC317" s="395">
        <f t="shared" si="380"/>
        <v>0</v>
      </c>
      <c r="DD317" s="396">
        <f t="shared" si="381"/>
        <v>0</v>
      </c>
      <c r="DE317" s="395">
        <f t="shared" si="382"/>
        <v>0</v>
      </c>
      <c r="DF317" s="396">
        <f t="shared" si="383"/>
        <v>0</v>
      </c>
      <c r="DG317" s="395">
        <f t="shared" si="384"/>
        <v>1</v>
      </c>
      <c r="DH317" s="396">
        <f t="shared" si="385"/>
        <v>0</v>
      </c>
      <c r="DI317" s="395">
        <f t="shared" si="386"/>
        <v>0</v>
      </c>
      <c r="DJ317" s="396">
        <f t="shared" si="387"/>
        <v>96</v>
      </c>
      <c r="DK317" s="395">
        <f t="shared" si="388"/>
        <v>89</v>
      </c>
      <c r="DL317" s="396">
        <f t="shared" si="389"/>
        <v>96</v>
      </c>
      <c r="DM317" s="395">
        <f t="shared" si="390"/>
        <v>90</v>
      </c>
      <c r="DN317" s="394">
        <f t="shared" si="391"/>
        <v>0</v>
      </c>
      <c r="DO317" s="395">
        <f t="shared" si="392"/>
        <v>0</v>
      </c>
      <c r="DP317" s="396">
        <f t="shared" si="393"/>
        <v>0</v>
      </c>
      <c r="DQ317" s="395">
        <f t="shared" si="394"/>
        <v>0</v>
      </c>
      <c r="DR317" s="396">
        <f t="shared" si="395"/>
        <v>0</v>
      </c>
      <c r="DS317" s="395">
        <f t="shared" si="396"/>
        <v>0</v>
      </c>
      <c r="DT317" s="396">
        <f t="shared" si="397"/>
        <v>0</v>
      </c>
      <c r="DU317" s="395">
        <f t="shared" si="398"/>
        <v>49837.5</v>
      </c>
      <c r="DV317" s="396">
        <f t="shared" si="399"/>
        <v>0</v>
      </c>
      <c r="DW317" s="395">
        <f t="shared" si="400"/>
        <v>0</v>
      </c>
      <c r="DX317" s="396">
        <f t="shared" si="401"/>
        <v>4481434.9386056196</v>
      </c>
      <c r="DY317" s="395">
        <f t="shared" si="402"/>
        <v>4173581.282828283</v>
      </c>
      <c r="DZ317" s="396">
        <f t="shared" si="403"/>
        <v>4481434.9386056196</v>
      </c>
      <c r="EA317" s="395">
        <f t="shared" si="404"/>
        <v>4223418.7828282826</v>
      </c>
    </row>
    <row r="318" spans="1:131">
      <c r="A318" s="607" t="s">
        <v>37</v>
      </c>
      <c r="B318" s="551" t="s">
        <v>818</v>
      </c>
      <c r="C318" s="552"/>
      <c r="D318" s="553">
        <v>199087</v>
      </c>
      <c r="E318" s="448">
        <v>9</v>
      </c>
      <c r="F318" s="393"/>
      <c r="G318" s="402"/>
      <c r="H318" s="393"/>
      <c r="I318" s="402"/>
      <c r="J318" s="393"/>
      <c r="K318" s="402"/>
      <c r="L318" s="393"/>
      <c r="M318" s="402"/>
      <c r="N318" s="393"/>
      <c r="O318" s="402"/>
      <c r="P318" s="393"/>
      <c r="Q318" s="402">
        <v>0</v>
      </c>
      <c r="R318" s="393"/>
      <c r="S318" s="402"/>
      <c r="T318" s="393"/>
      <c r="U318" s="402"/>
      <c r="V318" s="393"/>
      <c r="W318" s="402">
        <v>0</v>
      </c>
      <c r="X318" s="393"/>
      <c r="Y318" s="402">
        <v>0</v>
      </c>
      <c r="Z318" s="393"/>
      <c r="AA318" s="402">
        <v>0</v>
      </c>
      <c r="AB318" s="393"/>
      <c r="AC318" s="402">
        <v>0</v>
      </c>
      <c r="AD318" s="393"/>
      <c r="AE318" s="402">
        <v>0</v>
      </c>
      <c r="AF318" s="393"/>
      <c r="AG318" s="402">
        <v>48</v>
      </c>
      <c r="AH318" s="393"/>
      <c r="AI318" s="402">
        <v>1</v>
      </c>
      <c r="AJ318" s="393"/>
      <c r="AK318" s="402">
        <v>71</v>
      </c>
      <c r="AL318" s="393"/>
      <c r="AM318" s="402">
        <v>0</v>
      </c>
      <c r="AN318" s="393"/>
      <c r="AO318" s="402">
        <v>0</v>
      </c>
      <c r="AP318" s="393"/>
      <c r="AQ318" s="402">
        <v>0</v>
      </c>
      <c r="AR318" s="393"/>
      <c r="AS318" s="402">
        <v>0</v>
      </c>
      <c r="AT318" s="393"/>
      <c r="AU318" s="402">
        <v>0</v>
      </c>
      <c r="AV318" s="393">
        <v>48</v>
      </c>
      <c r="AW318" s="402">
        <v>0</v>
      </c>
      <c r="AX318" s="393">
        <v>1</v>
      </c>
      <c r="AY318" s="402">
        <v>0</v>
      </c>
      <c r="AZ318" s="393">
        <v>67</v>
      </c>
      <c r="BA318" s="403">
        <v>0</v>
      </c>
      <c r="BB318" s="404"/>
      <c r="BC318" s="402"/>
      <c r="BD318" s="393"/>
      <c r="BE318" s="402">
        <v>0</v>
      </c>
      <c r="BF318" s="393"/>
      <c r="BG318" s="402">
        <v>0</v>
      </c>
      <c r="BH318" s="393"/>
      <c r="BI318" s="402">
        <v>6586735</v>
      </c>
      <c r="BJ318" s="393"/>
      <c r="BK318" s="402">
        <v>0</v>
      </c>
      <c r="BL318" s="393">
        <v>6339963</v>
      </c>
      <c r="BM318" s="403">
        <v>0</v>
      </c>
      <c r="BN318" s="394">
        <f t="shared" si="339"/>
        <v>0</v>
      </c>
      <c r="BO318" s="395">
        <f t="shared" si="340"/>
        <v>0</v>
      </c>
      <c r="BP318" s="396">
        <f t="shared" si="341"/>
        <v>0</v>
      </c>
      <c r="BQ318" s="395">
        <f t="shared" si="342"/>
        <v>0</v>
      </c>
      <c r="BR318" s="396">
        <f t="shared" si="343"/>
        <v>0</v>
      </c>
      <c r="BS318" s="395">
        <f t="shared" si="344"/>
        <v>0</v>
      </c>
      <c r="BT318" s="396">
        <f t="shared" si="345"/>
        <v>0</v>
      </c>
      <c r="BU318" s="395">
        <f t="shared" si="346"/>
        <v>1343</v>
      </c>
      <c r="BV318" s="396">
        <f t="shared" si="347"/>
        <v>0</v>
      </c>
      <c r="BW318" s="395">
        <f t="shared" si="348"/>
        <v>0</v>
      </c>
      <c r="BX318" s="396">
        <f t="shared" si="349"/>
        <v>1295</v>
      </c>
      <c r="BY318" s="395">
        <f t="shared" si="350"/>
        <v>0</v>
      </c>
      <c r="BZ318" s="394">
        <f t="shared" si="351"/>
        <v>0</v>
      </c>
      <c r="CA318" s="395">
        <f t="shared" si="352"/>
        <v>0</v>
      </c>
      <c r="CB318" s="396">
        <f t="shared" si="353"/>
        <v>0</v>
      </c>
      <c r="CC318" s="395">
        <f t="shared" si="354"/>
        <v>0</v>
      </c>
      <c r="CD318" s="396">
        <f t="shared" si="355"/>
        <v>0</v>
      </c>
      <c r="CE318" s="395">
        <f t="shared" si="356"/>
        <v>0</v>
      </c>
      <c r="CF318" s="396">
        <f t="shared" si="357"/>
        <v>0</v>
      </c>
      <c r="CG318" s="395">
        <f t="shared" si="358"/>
        <v>4904.493670886076</v>
      </c>
      <c r="CH318" s="396">
        <f t="shared" si="359"/>
        <v>0</v>
      </c>
      <c r="CI318" s="395">
        <f t="shared" si="360"/>
        <v>0</v>
      </c>
      <c r="CJ318" s="396">
        <f t="shared" si="361"/>
        <v>4895.7243243243247</v>
      </c>
      <c r="CK318" s="395">
        <f t="shared" si="362"/>
        <v>0</v>
      </c>
      <c r="CL318" s="394">
        <f t="shared" si="363"/>
        <v>0</v>
      </c>
      <c r="CM318" s="395">
        <f t="shared" si="364"/>
        <v>0</v>
      </c>
      <c r="CN318" s="396">
        <f t="shared" si="365"/>
        <v>0</v>
      </c>
      <c r="CO318" s="395">
        <f t="shared" si="366"/>
        <v>0</v>
      </c>
      <c r="CP318" s="396">
        <f t="shared" si="367"/>
        <v>0</v>
      </c>
      <c r="CQ318" s="395">
        <f t="shared" si="368"/>
        <v>0</v>
      </c>
      <c r="CR318" s="396">
        <f t="shared" si="369"/>
        <v>0</v>
      </c>
      <c r="CS318" s="395">
        <f t="shared" si="370"/>
        <v>44140.443037974685</v>
      </c>
      <c r="CT318" s="396">
        <f t="shared" si="371"/>
        <v>0</v>
      </c>
      <c r="CU318" s="395">
        <f t="shared" si="372"/>
        <v>0</v>
      </c>
      <c r="CV318" s="396">
        <f t="shared" si="373"/>
        <v>44061.518918918926</v>
      </c>
      <c r="CW318" s="395">
        <f t="shared" si="374"/>
        <v>0</v>
      </c>
      <c r="CX318" s="396">
        <f t="shared" si="375"/>
        <v>44061.518918918926</v>
      </c>
      <c r="CY318" s="395">
        <f t="shared" si="376"/>
        <v>44140.443037974685</v>
      </c>
      <c r="CZ318" s="394">
        <f t="shared" si="377"/>
        <v>0</v>
      </c>
      <c r="DA318" s="395">
        <f t="shared" si="378"/>
        <v>0</v>
      </c>
      <c r="DB318" s="396">
        <f t="shared" si="379"/>
        <v>0</v>
      </c>
      <c r="DC318" s="395">
        <f t="shared" si="380"/>
        <v>0</v>
      </c>
      <c r="DD318" s="396">
        <f t="shared" si="381"/>
        <v>0</v>
      </c>
      <c r="DE318" s="395">
        <f t="shared" si="382"/>
        <v>0</v>
      </c>
      <c r="DF318" s="396">
        <f t="shared" si="383"/>
        <v>0</v>
      </c>
      <c r="DG318" s="395">
        <f t="shared" si="384"/>
        <v>120</v>
      </c>
      <c r="DH318" s="396">
        <f t="shared" si="385"/>
        <v>0</v>
      </c>
      <c r="DI318" s="395">
        <f t="shared" si="386"/>
        <v>0</v>
      </c>
      <c r="DJ318" s="396">
        <f t="shared" si="387"/>
        <v>116</v>
      </c>
      <c r="DK318" s="395">
        <f t="shared" si="388"/>
        <v>0</v>
      </c>
      <c r="DL318" s="396">
        <f t="shared" si="389"/>
        <v>116</v>
      </c>
      <c r="DM318" s="395">
        <f t="shared" si="390"/>
        <v>120</v>
      </c>
      <c r="DN318" s="394">
        <f t="shared" si="391"/>
        <v>0</v>
      </c>
      <c r="DO318" s="395">
        <f t="shared" si="392"/>
        <v>0</v>
      </c>
      <c r="DP318" s="396">
        <f t="shared" si="393"/>
        <v>0</v>
      </c>
      <c r="DQ318" s="395">
        <f t="shared" si="394"/>
        <v>0</v>
      </c>
      <c r="DR318" s="396">
        <f t="shared" si="395"/>
        <v>0</v>
      </c>
      <c r="DS318" s="395">
        <f t="shared" si="396"/>
        <v>0</v>
      </c>
      <c r="DT318" s="396">
        <f t="shared" si="397"/>
        <v>0</v>
      </c>
      <c r="DU318" s="395">
        <f t="shared" si="398"/>
        <v>5296853.1645569624</v>
      </c>
      <c r="DV318" s="396">
        <f t="shared" si="399"/>
        <v>0</v>
      </c>
      <c r="DW318" s="395">
        <f t="shared" si="400"/>
        <v>0</v>
      </c>
      <c r="DX318" s="396">
        <f t="shared" si="401"/>
        <v>5111136.1945945956</v>
      </c>
      <c r="DY318" s="395">
        <f t="shared" si="402"/>
        <v>0</v>
      </c>
      <c r="DZ318" s="396">
        <f t="shared" si="403"/>
        <v>5111136.1945945956</v>
      </c>
      <c r="EA318" s="395">
        <f t="shared" si="404"/>
        <v>5296853.1645569624</v>
      </c>
    </row>
    <row r="319" spans="1:131">
      <c r="A319" s="607" t="s">
        <v>37</v>
      </c>
      <c r="B319" s="551" t="s">
        <v>819</v>
      </c>
      <c r="C319" s="552"/>
      <c r="D319" s="553">
        <v>199421</v>
      </c>
      <c r="E319" s="448">
        <v>9</v>
      </c>
      <c r="F319" s="393"/>
      <c r="G319" s="402"/>
      <c r="H319" s="393"/>
      <c r="I319" s="402"/>
      <c r="J319" s="393"/>
      <c r="K319" s="402"/>
      <c r="L319" s="393"/>
      <c r="M319" s="402"/>
      <c r="N319" s="393"/>
      <c r="O319" s="402"/>
      <c r="P319" s="393"/>
      <c r="Q319" s="402">
        <v>0</v>
      </c>
      <c r="R319" s="393"/>
      <c r="S319" s="402"/>
      <c r="T319" s="393"/>
      <c r="U319" s="402"/>
      <c r="V319" s="393"/>
      <c r="W319" s="402">
        <v>0</v>
      </c>
      <c r="X319" s="393"/>
      <c r="Y319" s="402">
        <v>0</v>
      </c>
      <c r="Z319" s="393"/>
      <c r="AA319" s="402">
        <v>0</v>
      </c>
      <c r="AB319" s="393"/>
      <c r="AC319" s="402">
        <v>0</v>
      </c>
      <c r="AD319" s="393"/>
      <c r="AE319" s="402">
        <v>34</v>
      </c>
      <c r="AF319" s="393"/>
      <c r="AG319" s="402">
        <v>13</v>
      </c>
      <c r="AH319" s="393"/>
      <c r="AI319" s="402">
        <v>1</v>
      </c>
      <c r="AJ319" s="393"/>
      <c r="AK319" s="402">
        <v>37</v>
      </c>
      <c r="AL319" s="393"/>
      <c r="AM319" s="402">
        <v>0</v>
      </c>
      <c r="AN319" s="393"/>
      <c r="AO319" s="402">
        <v>0</v>
      </c>
      <c r="AP319" s="393"/>
      <c r="AQ319" s="402">
        <v>0</v>
      </c>
      <c r="AR319" s="393"/>
      <c r="AS319" s="402">
        <v>0</v>
      </c>
      <c r="AT319" s="393">
        <v>25</v>
      </c>
      <c r="AU319" s="402">
        <v>0</v>
      </c>
      <c r="AV319" s="393">
        <v>18</v>
      </c>
      <c r="AW319" s="402">
        <v>0</v>
      </c>
      <c r="AX319" s="393"/>
      <c r="AY319" s="402">
        <v>0</v>
      </c>
      <c r="AZ319" s="393">
        <v>42</v>
      </c>
      <c r="BA319" s="403">
        <v>0</v>
      </c>
      <c r="BB319" s="404"/>
      <c r="BC319" s="402"/>
      <c r="BD319" s="393"/>
      <c r="BE319" s="402">
        <v>0</v>
      </c>
      <c r="BF319" s="393"/>
      <c r="BG319" s="402">
        <v>0</v>
      </c>
      <c r="BH319" s="393"/>
      <c r="BI319" s="402">
        <v>4540440</v>
      </c>
      <c r="BJ319" s="393"/>
      <c r="BK319" s="402">
        <v>0</v>
      </c>
      <c r="BL319" s="393">
        <v>4456391</v>
      </c>
      <c r="BM319" s="403">
        <v>0</v>
      </c>
      <c r="BN319" s="394">
        <f t="shared" si="339"/>
        <v>0</v>
      </c>
      <c r="BO319" s="395">
        <f t="shared" si="340"/>
        <v>0</v>
      </c>
      <c r="BP319" s="396">
        <f t="shared" si="341"/>
        <v>0</v>
      </c>
      <c r="BQ319" s="395">
        <f t="shared" si="342"/>
        <v>0</v>
      </c>
      <c r="BR319" s="396">
        <f t="shared" si="343"/>
        <v>0</v>
      </c>
      <c r="BS319" s="395">
        <f t="shared" si="344"/>
        <v>0</v>
      </c>
      <c r="BT319" s="396">
        <f t="shared" si="345"/>
        <v>0</v>
      </c>
      <c r="BU319" s="395">
        <f t="shared" si="346"/>
        <v>891</v>
      </c>
      <c r="BV319" s="396">
        <f t="shared" si="347"/>
        <v>0</v>
      </c>
      <c r="BW319" s="395">
        <f t="shared" si="348"/>
        <v>0</v>
      </c>
      <c r="BX319" s="396">
        <f t="shared" si="349"/>
        <v>909</v>
      </c>
      <c r="BY319" s="395">
        <f t="shared" si="350"/>
        <v>0</v>
      </c>
      <c r="BZ319" s="394">
        <f t="shared" si="351"/>
        <v>0</v>
      </c>
      <c r="CA319" s="395">
        <f t="shared" si="352"/>
        <v>0</v>
      </c>
      <c r="CB319" s="396">
        <f t="shared" si="353"/>
        <v>0</v>
      </c>
      <c r="CC319" s="395">
        <f t="shared" si="354"/>
        <v>0</v>
      </c>
      <c r="CD319" s="396">
        <f t="shared" si="355"/>
        <v>0</v>
      </c>
      <c r="CE319" s="395">
        <f t="shared" si="356"/>
        <v>0</v>
      </c>
      <c r="CF319" s="396">
        <f t="shared" si="357"/>
        <v>0</v>
      </c>
      <c r="CG319" s="395">
        <f t="shared" si="358"/>
        <v>5095.8922558922559</v>
      </c>
      <c r="CH319" s="396">
        <f t="shared" si="359"/>
        <v>0</v>
      </c>
      <c r="CI319" s="395">
        <f t="shared" si="360"/>
        <v>0</v>
      </c>
      <c r="CJ319" s="396">
        <f t="shared" si="361"/>
        <v>4902.5203520352034</v>
      </c>
      <c r="CK319" s="395">
        <f t="shared" si="362"/>
        <v>0</v>
      </c>
      <c r="CL319" s="394">
        <f t="shared" si="363"/>
        <v>0</v>
      </c>
      <c r="CM319" s="395">
        <f t="shared" si="364"/>
        <v>0</v>
      </c>
      <c r="CN319" s="396">
        <f t="shared" si="365"/>
        <v>0</v>
      </c>
      <c r="CO319" s="395">
        <f t="shared" si="366"/>
        <v>0</v>
      </c>
      <c r="CP319" s="396">
        <f t="shared" si="367"/>
        <v>0</v>
      </c>
      <c r="CQ319" s="395">
        <f t="shared" si="368"/>
        <v>0</v>
      </c>
      <c r="CR319" s="396">
        <f t="shared" si="369"/>
        <v>0</v>
      </c>
      <c r="CS319" s="395">
        <f t="shared" si="370"/>
        <v>45863.030303030304</v>
      </c>
      <c r="CT319" s="396">
        <f t="shared" si="371"/>
        <v>0</v>
      </c>
      <c r="CU319" s="395">
        <f t="shared" si="372"/>
        <v>0</v>
      </c>
      <c r="CV319" s="396">
        <f t="shared" si="373"/>
        <v>44122.683168316828</v>
      </c>
      <c r="CW319" s="395">
        <f t="shared" si="374"/>
        <v>0</v>
      </c>
      <c r="CX319" s="396">
        <f t="shared" si="375"/>
        <v>44122.683168316828</v>
      </c>
      <c r="CY319" s="395">
        <f t="shared" si="376"/>
        <v>45863.030303030304</v>
      </c>
      <c r="CZ319" s="394">
        <f t="shared" si="377"/>
        <v>0</v>
      </c>
      <c r="DA319" s="395">
        <f t="shared" si="378"/>
        <v>0</v>
      </c>
      <c r="DB319" s="396">
        <f t="shared" si="379"/>
        <v>0</v>
      </c>
      <c r="DC319" s="395">
        <f t="shared" si="380"/>
        <v>0</v>
      </c>
      <c r="DD319" s="396">
        <f t="shared" si="381"/>
        <v>0</v>
      </c>
      <c r="DE319" s="395">
        <f t="shared" si="382"/>
        <v>0</v>
      </c>
      <c r="DF319" s="396">
        <f t="shared" si="383"/>
        <v>0</v>
      </c>
      <c r="DG319" s="395">
        <f t="shared" si="384"/>
        <v>85</v>
      </c>
      <c r="DH319" s="396">
        <f t="shared" si="385"/>
        <v>0</v>
      </c>
      <c r="DI319" s="395">
        <f t="shared" si="386"/>
        <v>0</v>
      </c>
      <c r="DJ319" s="396">
        <f t="shared" si="387"/>
        <v>85</v>
      </c>
      <c r="DK319" s="395">
        <f t="shared" si="388"/>
        <v>0</v>
      </c>
      <c r="DL319" s="396">
        <f t="shared" si="389"/>
        <v>85</v>
      </c>
      <c r="DM319" s="395">
        <f t="shared" si="390"/>
        <v>85</v>
      </c>
      <c r="DN319" s="394">
        <f t="shared" si="391"/>
        <v>0</v>
      </c>
      <c r="DO319" s="395">
        <f t="shared" si="392"/>
        <v>0</v>
      </c>
      <c r="DP319" s="396">
        <f t="shared" si="393"/>
        <v>0</v>
      </c>
      <c r="DQ319" s="395">
        <f t="shared" si="394"/>
        <v>0</v>
      </c>
      <c r="DR319" s="396">
        <f t="shared" si="395"/>
        <v>0</v>
      </c>
      <c r="DS319" s="395">
        <f t="shared" si="396"/>
        <v>0</v>
      </c>
      <c r="DT319" s="396">
        <f t="shared" si="397"/>
        <v>0</v>
      </c>
      <c r="DU319" s="395">
        <f t="shared" si="398"/>
        <v>3898357.5757575757</v>
      </c>
      <c r="DV319" s="396">
        <f t="shared" si="399"/>
        <v>0</v>
      </c>
      <c r="DW319" s="395">
        <f t="shared" si="400"/>
        <v>0</v>
      </c>
      <c r="DX319" s="396">
        <f t="shared" si="401"/>
        <v>3750428.0693069305</v>
      </c>
      <c r="DY319" s="395">
        <f t="shared" si="402"/>
        <v>0</v>
      </c>
      <c r="DZ319" s="396">
        <f t="shared" si="403"/>
        <v>3750428.0693069305</v>
      </c>
      <c r="EA319" s="395">
        <f t="shared" si="404"/>
        <v>3898357.5757575757</v>
      </c>
    </row>
    <row r="320" spans="1:131">
      <c r="A320" s="607" t="s">
        <v>37</v>
      </c>
      <c r="B320" s="551" t="s">
        <v>820</v>
      </c>
      <c r="C320" s="552"/>
      <c r="D320" s="553">
        <v>199476</v>
      </c>
      <c r="E320" s="448">
        <v>9</v>
      </c>
      <c r="F320" s="393"/>
      <c r="G320" s="402"/>
      <c r="H320" s="393"/>
      <c r="I320" s="402"/>
      <c r="J320" s="393"/>
      <c r="K320" s="402"/>
      <c r="L320" s="393"/>
      <c r="M320" s="402"/>
      <c r="N320" s="393"/>
      <c r="O320" s="402"/>
      <c r="P320" s="393"/>
      <c r="Q320" s="402">
        <v>0</v>
      </c>
      <c r="R320" s="393"/>
      <c r="S320" s="402"/>
      <c r="T320" s="393"/>
      <c r="U320" s="402"/>
      <c r="V320" s="393"/>
      <c r="W320" s="402">
        <v>7</v>
      </c>
      <c r="X320" s="393"/>
      <c r="Y320" s="402">
        <v>7</v>
      </c>
      <c r="Z320" s="393"/>
      <c r="AA320" s="402">
        <v>0</v>
      </c>
      <c r="AB320" s="393"/>
      <c r="AC320" s="402">
        <v>22</v>
      </c>
      <c r="AD320" s="393"/>
      <c r="AE320" s="402">
        <v>12</v>
      </c>
      <c r="AF320" s="393"/>
      <c r="AG320" s="402">
        <v>20</v>
      </c>
      <c r="AH320" s="393"/>
      <c r="AI320" s="402">
        <v>0</v>
      </c>
      <c r="AJ320" s="393"/>
      <c r="AK320" s="402">
        <v>29</v>
      </c>
      <c r="AL320" s="393"/>
      <c r="AM320" s="402">
        <v>0</v>
      </c>
      <c r="AN320" s="393"/>
      <c r="AO320" s="402">
        <v>0</v>
      </c>
      <c r="AP320" s="393"/>
      <c r="AQ320" s="402">
        <v>0</v>
      </c>
      <c r="AR320" s="393"/>
      <c r="AS320" s="402">
        <v>0</v>
      </c>
      <c r="AT320" s="393">
        <v>18</v>
      </c>
      <c r="AU320" s="402">
        <v>7</v>
      </c>
      <c r="AV320" s="393">
        <v>33</v>
      </c>
      <c r="AW320" s="402">
        <v>7</v>
      </c>
      <c r="AX320" s="393"/>
      <c r="AY320" s="402">
        <v>0</v>
      </c>
      <c r="AZ320" s="393">
        <v>47</v>
      </c>
      <c r="BA320" s="403">
        <v>22</v>
      </c>
      <c r="BB320" s="404"/>
      <c r="BC320" s="402"/>
      <c r="BD320" s="393"/>
      <c r="BE320" s="402">
        <v>0</v>
      </c>
      <c r="BF320" s="393"/>
      <c r="BG320" s="402">
        <v>2210195</v>
      </c>
      <c r="BH320" s="393"/>
      <c r="BI320" s="402">
        <v>3662261</v>
      </c>
      <c r="BJ320" s="393"/>
      <c r="BK320" s="402">
        <v>0</v>
      </c>
      <c r="BL320" s="393">
        <v>5770103</v>
      </c>
      <c r="BM320" s="403">
        <v>2210195</v>
      </c>
      <c r="BN320" s="394">
        <f t="shared" si="339"/>
        <v>0</v>
      </c>
      <c r="BO320" s="395">
        <f t="shared" si="340"/>
        <v>0</v>
      </c>
      <c r="BP320" s="396">
        <f t="shared" si="341"/>
        <v>0</v>
      </c>
      <c r="BQ320" s="395">
        <f t="shared" si="342"/>
        <v>0</v>
      </c>
      <c r="BR320" s="396">
        <f t="shared" si="343"/>
        <v>0</v>
      </c>
      <c r="BS320" s="395">
        <f t="shared" si="344"/>
        <v>397</v>
      </c>
      <c r="BT320" s="396">
        <f t="shared" si="345"/>
        <v>0</v>
      </c>
      <c r="BU320" s="395">
        <f t="shared" si="346"/>
        <v>656</v>
      </c>
      <c r="BV320" s="396">
        <f t="shared" si="347"/>
        <v>0</v>
      </c>
      <c r="BW320" s="395">
        <f t="shared" si="348"/>
        <v>0</v>
      </c>
      <c r="BX320" s="396">
        <f t="shared" si="349"/>
        <v>1056</v>
      </c>
      <c r="BY320" s="395">
        <f t="shared" si="350"/>
        <v>397</v>
      </c>
      <c r="BZ320" s="394">
        <f t="shared" si="351"/>
        <v>0</v>
      </c>
      <c r="CA320" s="395">
        <f t="shared" si="352"/>
        <v>0</v>
      </c>
      <c r="CB320" s="396">
        <f t="shared" si="353"/>
        <v>0</v>
      </c>
      <c r="CC320" s="395">
        <f t="shared" si="354"/>
        <v>0</v>
      </c>
      <c r="CD320" s="396">
        <f t="shared" si="355"/>
        <v>0</v>
      </c>
      <c r="CE320" s="395">
        <f t="shared" si="356"/>
        <v>5567.2418136020151</v>
      </c>
      <c r="CF320" s="396">
        <f t="shared" si="357"/>
        <v>0</v>
      </c>
      <c r="CG320" s="395">
        <f t="shared" si="358"/>
        <v>5582.7149390243903</v>
      </c>
      <c r="CH320" s="396">
        <f t="shared" si="359"/>
        <v>0</v>
      </c>
      <c r="CI320" s="395">
        <f t="shared" si="360"/>
        <v>0</v>
      </c>
      <c r="CJ320" s="396">
        <f t="shared" si="361"/>
        <v>5464.112689393939</v>
      </c>
      <c r="CK320" s="395">
        <f t="shared" si="362"/>
        <v>5567.2418136020151</v>
      </c>
      <c r="CL320" s="394">
        <f t="shared" si="363"/>
        <v>0</v>
      </c>
      <c r="CM320" s="395">
        <f t="shared" si="364"/>
        <v>0</v>
      </c>
      <c r="CN320" s="396">
        <f t="shared" si="365"/>
        <v>0</v>
      </c>
      <c r="CO320" s="395">
        <f t="shared" si="366"/>
        <v>0</v>
      </c>
      <c r="CP320" s="396">
        <f t="shared" si="367"/>
        <v>0</v>
      </c>
      <c r="CQ320" s="395">
        <f t="shared" si="368"/>
        <v>50105.176322418134</v>
      </c>
      <c r="CR320" s="396">
        <f t="shared" si="369"/>
        <v>0</v>
      </c>
      <c r="CS320" s="395">
        <f t="shared" si="370"/>
        <v>50244.434451219509</v>
      </c>
      <c r="CT320" s="396">
        <f t="shared" si="371"/>
        <v>0</v>
      </c>
      <c r="CU320" s="395">
        <f t="shared" si="372"/>
        <v>0</v>
      </c>
      <c r="CV320" s="396">
        <f t="shared" si="373"/>
        <v>49177.014204545449</v>
      </c>
      <c r="CW320" s="395">
        <f t="shared" si="374"/>
        <v>50105.176322418134</v>
      </c>
      <c r="CX320" s="396">
        <f t="shared" si="375"/>
        <v>49177.014204545449</v>
      </c>
      <c r="CY320" s="395">
        <f t="shared" si="376"/>
        <v>50169.046592018763</v>
      </c>
      <c r="CZ320" s="394">
        <f t="shared" si="377"/>
        <v>0</v>
      </c>
      <c r="DA320" s="395">
        <f t="shared" si="378"/>
        <v>0</v>
      </c>
      <c r="DB320" s="396">
        <f t="shared" si="379"/>
        <v>0</v>
      </c>
      <c r="DC320" s="395">
        <f t="shared" si="380"/>
        <v>0</v>
      </c>
      <c r="DD320" s="396">
        <f t="shared" si="381"/>
        <v>0</v>
      </c>
      <c r="DE320" s="395">
        <f t="shared" si="382"/>
        <v>36</v>
      </c>
      <c r="DF320" s="396">
        <f t="shared" si="383"/>
        <v>0</v>
      </c>
      <c r="DG320" s="395">
        <f t="shared" si="384"/>
        <v>61</v>
      </c>
      <c r="DH320" s="396">
        <f t="shared" si="385"/>
        <v>0</v>
      </c>
      <c r="DI320" s="395">
        <f t="shared" si="386"/>
        <v>0</v>
      </c>
      <c r="DJ320" s="396">
        <f t="shared" si="387"/>
        <v>98</v>
      </c>
      <c r="DK320" s="395">
        <f t="shared" si="388"/>
        <v>36</v>
      </c>
      <c r="DL320" s="396">
        <f t="shared" si="389"/>
        <v>98</v>
      </c>
      <c r="DM320" s="395">
        <f t="shared" si="390"/>
        <v>133</v>
      </c>
      <c r="DN320" s="394">
        <f t="shared" si="391"/>
        <v>0</v>
      </c>
      <c r="DO320" s="395">
        <f t="shared" si="392"/>
        <v>0</v>
      </c>
      <c r="DP320" s="396">
        <f t="shared" si="393"/>
        <v>0</v>
      </c>
      <c r="DQ320" s="395">
        <f t="shared" si="394"/>
        <v>0</v>
      </c>
      <c r="DR320" s="396">
        <f t="shared" si="395"/>
        <v>0</v>
      </c>
      <c r="DS320" s="395">
        <f t="shared" si="396"/>
        <v>1803786.3476070529</v>
      </c>
      <c r="DT320" s="396">
        <f t="shared" si="397"/>
        <v>0</v>
      </c>
      <c r="DU320" s="395">
        <f t="shared" si="398"/>
        <v>3064910.5015243902</v>
      </c>
      <c r="DV320" s="396">
        <f t="shared" si="399"/>
        <v>0</v>
      </c>
      <c r="DW320" s="395">
        <f t="shared" si="400"/>
        <v>0</v>
      </c>
      <c r="DX320" s="396">
        <f t="shared" si="401"/>
        <v>4819347.3920454541</v>
      </c>
      <c r="DY320" s="395">
        <f t="shared" si="402"/>
        <v>1803786.3476070529</v>
      </c>
      <c r="DZ320" s="396">
        <f t="shared" si="403"/>
        <v>4819347.3920454541</v>
      </c>
      <c r="EA320" s="395">
        <f t="shared" si="404"/>
        <v>6672483.1967384955</v>
      </c>
    </row>
    <row r="321" spans="1:131">
      <c r="A321" s="607" t="s">
        <v>37</v>
      </c>
      <c r="B321" s="551" t="s">
        <v>821</v>
      </c>
      <c r="C321" s="552"/>
      <c r="D321" s="553">
        <v>199634</v>
      </c>
      <c r="E321" s="448">
        <v>9</v>
      </c>
      <c r="F321" s="393"/>
      <c r="G321" s="402"/>
      <c r="H321" s="393"/>
      <c r="I321" s="402"/>
      <c r="J321" s="393"/>
      <c r="K321" s="402"/>
      <c r="L321" s="393"/>
      <c r="M321" s="402"/>
      <c r="N321" s="393"/>
      <c r="O321" s="402"/>
      <c r="P321" s="393"/>
      <c r="Q321" s="402">
        <v>0</v>
      </c>
      <c r="R321" s="393"/>
      <c r="S321" s="402"/>
      <c r="T321" s="393"/>
      <c r="U321" s="402"/>
      <c r="V321" s="393"/>
      <c r="W321" s="402">
        <v>0</v>
      </c>
      <c r="X321" s="393"/>
      <c r="Y321" s="402">
        <v>0</v>
      </c>
      <c r="Z321" s="393"/>
      <c r="AA321" s="402">
        <v>0</v>
      </c>
      <c r="AB321" s="393"/>
      <c r="AC321" s="402">
        <v>0</v>
      </c>
      <c r="AD321" s="393"/>
      <c r="AE321" s="402">
        <v>0</v>
      </c>
      <c r="AF321" s="393"/>
      <c r="AG321" s="402">
        <v>0</v>
      </c>
      <c r="AH321" s="393"/>
      <c r="AI321" s="402">
        <v>0</v>
      </c>
      <c r="AJ321" s="393"/>
      <c r="AK321" s="402">
        <v>0</v>
      </c>
      <c r="AL321" s="393"/>
      <c r="AM321" s="402">
        <v>36</v>
      </c>
      <c r="AN321" s="393"/>
      <c r="AO321" s="402">
        <v>0</v>
      </c>
      <c r="AP321" s="393"/>
      <c r="AQ321" s="402">
        <v>0</v>
      </c>
      <c r="AR321" s="393"/>
      <c r="AS321" s="402">
        <v>0</v>
      </c>
      <c r="AT321" s="393">
        <v>133</v>
      </c>
      <c r="AU321" s="402">
        <v>126</v>
      </c>
      <c r="AV321" s="393"/>
      <c r="AW321" s="402">
        <v>0</v>
      </c>
      <c r="AX321" s="393"/>
      <c r="AY321" s="402">
        <v>0</v>
      </c>
      <c r="AZ321" s="393"/>
      <c r="BA321" s="403">
        <v>0</v>
      </c>
      <c r="BB321" s="404"/>
      <c r="BC321" s="402"/>
      <c r="BD321" s="393"/>
      <c r="BE321" s="402">
        <v>0</v>
      </c>
      <c r="BF321" s="393"/>
      <c r="BG321" s="402">
        <v>0</v>
      </c>
      <c r="BH321" s="393"/>
      <c r="BI321" s="402">
        <v>0</v>
      </c>
      <c r="BJ321" s="393"/>
      <c r="BK321" s="402">
        <v>1786143</v>
      </c>
      <c r="BL321" s="393">
        <v>6528030</v>
      </c>
      <c r="BM321" s="403">
        <v>6222158</v>
      </c>
      <c r="BN321" s="394">
        <f t="shared" si="339"/>
        <v>0</v>
      </c>
      <c r="BO321" s="395">
        <f t="shared" si="340"/>
        <v>0</v>
      </c>
      <c r="BP321" s="396">
        <f t="shared" si="341"/>
        <v>0</v>
      </c>
      <c r="BQ321" s="395">
        <f t="shared" si="342"/>
        <v>0</v>
      </c>
      <c r="BR321" s="396">
        <f t="shared" si="343"/>
        <v>0</v>
      </c>
      <c r="BS321" s="395">
        <f t="shared" si="344"/>
        <v>0</v>
      </c>
      <c r="BT321" s="396">
        <f t="shared" si="345"/>
        <v>0</v>
      </c>
      <c r="BU321" s="395">
        <f t="shared" si="346"/>
        <v>0</v>
      </c>
      <c r="BV321" s="396">
        <f t="shared" si="347"/>
        <v>0</v>
      </c>
      <c r="BW321" s="395">
        <f t="shared" si="348"/>
        <v>324</v>
      </c>
      <c r="BX321" s="396">
        <f t="shared" si="349"/>
        <v>1197</v>
      </c>
      <c r="BY321" s="395">
        <f t="shared" si="350"/>
        <v>1134</v>
      </c>
      <c r="BZ321" s="394">
        <f t="shared" si="351"/>
        <v>0</v>
      </c>
      <c r="CA321" s="395">
        <f t="shared" si="352"/>
        <v>0</v>
      </c>
      <c r="CB321" s="396">
        <f t="shared" si="353"/>
        <v>0</v>
      </c>
      <c r="CC321" s="395">
        <f t="shared" si="354"/>
        <v>0</v>
      </c>
      <c r="CD321" s="396">
        <f t="shared" si="355"/>
        <v>0</v>
      </c>
      <c r="CE321" s="395">
        <f t="shared" si="356"/>
        <v>0</v>
      </c>
      <c r="CF321" s="396">
        <f t="shared" si="357"/>
        <v>0</v>
      </c>
      <c r="CG321" s="395">
        <f t="shared" si="358"/>
        <v>0</v>
      </c>
      <c r="CH321" s="396">
        <f t="shared" si="359"/>
        <v>0</v>
      </c>
      <c r="CI321" s="395">
        <f t="shared" si="360"/>
        <v>5512.7870370370374</v>
      </c>
      <c r="CJ321" s="396">
        <f t="shared" si="361"/>
        <v>5453.6591478696746</v>
      </c>
      <c r="CK321" s="395">
        <f t="shared" si="362"/>
        <v>5486.911816578483</v>
      </c>
      <c r="CL321" s="394">
        <f t="shared" si="363"/>
        <v>0</v>
      </c>
      <c r="CM321" s="395">
        <f t="shared" si="364"/>
        <v>0</v>
      </c>
      <c r="CN321" s="396">
        <f t="shared" si="365"/>
        <v>0</v>
      </c>
      <c r="CO321" s="395">
        <f t="shared" si="366"/>
        <v>0</v>
      </c>
      <c r="CP321" s="396">
        <f t="shared" si="367"/>
        <v>0</v>
      </c>
      <c r="CQ321" s="395">
        <f t="shared" si="368"/>
        <v>0</v>
      </c>
      <c r="CR321" s="396">
        <f t="shared" si="369"/>
        <v>0</v>
      </c>
      <c r="CS321" s="395">
        <f t="shared" si="370"/>
        <v>0</v>
      </c>
      <c r="CT321" s="396">
        <f t="shared" si="371"/>
        <v>0</v>
      </c>
      <c r="CU321" s="395">
        <f t="shared" si="372"/>
        <v>49615.083333333336</v>
      </c>
      <c r="CV321" s="396">
        <f t="shared" si="373"/>
        <v>49082.932330827069</v>
      </c>
      <c r="CW321" s="395">
        <f t="shared" si="374"/>
        <v>49382.206349206346</v>
      </c>
      <c r="CX321" s="396">
        <f t="shared" si="375"/>
        <v>49082.932330827069</v>
      </c>
      <c r="CY321" s="395">
        <f t="shared" si="376"/>
        <v>49433.956790123455</v>
      </c>
      <c r="CZ321" s="394">
        <f t="shared" si="377"/>
        <v>0</v>
      </c>
      <c r="DA321" s="395">
        <f t="shared" si="378"/>
        <v>0</v>
      </c>
      <c r="DB321" s="396">
        <f t="shared" si="379"/>
        <v>0</v>
      </c>
      <c r="DC321" s="395">
        <f t="shared" si="380"/>
        <v>0</v>
      </c>
      <c r="DD321" s="396">
        <f t="shared" si="381"/>
        <v>0</v>
      </c>
      <c r="DE321" s="395">
        <f t="shared" si="382"/>
        <v>0</v>
      </c>
      <c r="DF321" s="396">
        <f t="shared" si="383"/>
        <v>0</v>
      </c>
      <c r="DG321" s="395">
        <f t="shared" si="384"/>
        <v>0</v>
      </c>
      <c r="DH321" s="396">
        <f t="shared" si="385"/>
        <v>0</v>
      </c>
      <c r="DI321" s="395">
        <f t="shared" si="386"/>
        <v>36</v>
      </c>
      <c r="DJ321" s="396">
        <f t="shared" si="387"/>
        <v>133</v>
      </c>
      <c r="DK321" s="395">
        <f t="shared" si="388"/>
        <v>126</v>
      </c>
      <c r="DL321" s="396">
        <f t="shared" si="389"/>
        <v>133</v>
      </c>
      <c r="DM321" s="395">
        <f t="shared" si="390"/>
        <v>162</v>
      </c>
      <c r="DN321" s="394">
        <f t="shared" si="391"/>
        <v>0</v>
      </c>
      <c r="DO321" s="395">
        <f t="shared" si="392"/>
        <v>0</v>
      </c>
      <c r="DP321" s="396">
        <f t="shared" si="393"/>
        <v>0</v>
      </c>
      <c r="DQ321" s="395">
        <f t="shared" si="394"/>
        <v>0</v>
      </c>
      <c r="DR321" s="396">
        <f t="shared" si="395"/>
        <v>0</v>
      </c>
      <c r="DS321" s="395">
        <f t="shared" si="396"/>
        <v>0</v>
      </c>
      <c r="DT321" s="396">
        <f t="shared" si="397"/>
        <v>0</v>
      </c>
      <c r="DU321" s="395">
        <f t="shared" si="398"/>
        <v>0</v>
      </c>
      <c r="DV321" s="396">
        <f t="shared" si="399"/>
        <v>0</v>
      </c>
      <c r="DW321" s="395">
        <f t="shared" si="400"/>
        <v>1786143</v>
      </c>
      <c r="DX321" s="396">
        <f t="shared" si="401"/>
        <v>6528030</v>
      </c>
      <c r="DY321" s="395">
        <f t="shared" si="402"/>
        <v>6222158</v>
      </c>
      <c r="DZ321" s="396">
        <f t="shared" si="403"/>
        <v>6528030</v>
      </c>
      <c r="EA321" s="395">
        <f t="shared" si="404"/>
        <v>8008301</v>
      </c>
    </row>
    <row r="322" spans="1:131">
      <c r="A322" s="607" t="s">
        <v>37</v>
      </c>
      <c r="B322" s="551" t="s">
        <v>822</v>
      </c>
      <c r="C322" s="552"/>
      <c r="D322" s="553">
        <v>199740</v>
      </c>
      <c r="E322" s="448">
        <v>9</v>
      </c>
      <c r="F322" s="393"/>
      <c r="G322" s="402"/>
      <c r="H322" s="393"/>
      <c r="I322" s="402"/>
      <c r="J322" s="393"/>
      <c r="K322" s="402"/>
      <c r="L322" s="393"/>
      <c r="M322" s="402"/>
      <c r="N322" s="393"/>
      <c r="O322" s="402"/>
      <c r="P322" s="393"/>
      <c r="Q322" s="402">
        <v>0</v>
      </c>
      <c r="R322" s="393"/>
      <c r="S322" s="402"/>
      <c r="T322" s="393"/>
      <c r="U322" s="402"/>
      <c r="V322" s="393"/>
      <c r="W322" s="402">
        <v>0</v>
      </c>
      <c r="X322" s="393"/>
      <c r="Y322" s="402">
        <v>0</v>
      </c>
      <c r="Z322" s="393"/>
      <c r="AA322" s="402">
        <v>0</v>
      </c>
      <c r="AB322" s="393"/>
      <c r="AC322" s="402">
        <v>0</v>
      </c>
      <c r="AD322" s="393"/>
      <c r="AE322" s="402">
        <v>25</v>
      </c>
      <c r="AF322" s="393"/>
      <c r="AG322" s="402">
        <v>0</v>
      </c>
      <c r="AH322" s="393"/>
      <c r="AI322" s="402">
        <v>0</v>
      </c>
      <c r="AJ322" s="393"/>
      <c r="AK322" s="402">
        <v>55</v>
      </c>
      <c r="AL322" s="393"/>
      <c r="AM322" s="402">
        <v>0</v>
      </c>
      <c r="AN322" s="393"/>
      <c r="AO322" s="402">
        <v>0</v>
      </c>
      <c r="AP322" s="393"/>
      <c r="AQ322" s="402">
        <v>0</v>
      </c>
      <c r="AR322" s="393"/>
      <c r="AS322" s="402">
        <v>0</v>
      </c>
      <c r="AT322" s="393">
        <v>84</v>
      </c>
      <c r="AU322" s="402">
        <v>0</v>
      </c>
      <c r="AV322" s="393"/>
      <c r="AW322" s="402">
        <v>0</v>
      </c>
      <c r="AX322" s="393"/>
      <c r="AY322" s="402">
        <v>0</v>
      </c>
      <c r="AZ322" s="393"/>
      <c r="BA322" s="403">
        <v>0</v>
      </c>
      <c r="BB322" s="404"/>
      <c r="BC322" s="402"/>
      <c r="BD322" s="393"/>
      <c r="BE322" s="402">
        <v>0</v>
      </c>
      <c r="BF322" s="393"/>
      <c r="BG322" s="402">
        <v>0</v>
      </c>
      <c r="BH322" s="393"/>
      <c r="BI322" s="402">
        <v>4308054</v>
      </c>
      <c r="BJ322" s="393"/>
      <c r="BK322" s="402">
        <v>0</v>
      </c>
      <c r="BL322" s="393">
        <v>3257469</v>
      </c>
      <c r="BM322" s="403">
        <v>0</v>
      </c>
      <c r="BN322" s="394">
        <f t="shared" si="339"/>
        <v>0</v>
      </c>
      <c r="BO322" s="395">
        <f t="shared" si="340"/>
        <v>0</v>
      </c>
      <c r="BP322" s="396">
        <f t="shared" si="341"/>
        <v>0</v>
      </c>
      <c r="BQ322" s="395">
        <f t="shared" si="342"/>
        <v>0</v>
      </c>
      <c r="BR322" s="396">
        <f t="shared" si="343"/>
        <v>0</v>
      </c>
      <c r="BS322" s="395">
        <f t="shared" si="344"/>
        <v>0</v>
      </c>
      <c r="BT322" s="396">
        <f t="shared" si="345"/>
        <v>0</v>
      </c>
      <c r="BU322" s="395">
        <f t="shared" si="346"/>
        <v>885</v>
      </c>
      <c r="BV322" s="396">
        <f t="shared" si="347"/>
        <v>0</v>
      </c>
      <c r="BW322" s="395">
        <f t="shared" si="348"/>
        <v>0</v>
      </c>
      <c r="BX322" s="396">
        <f t="shared" si="349"/>
        <v>756</v>
      </c>
      <c r="BY322" s="395">
        <f t="shared" si="350"/>
        <v>0</v>
      </c>
      <c r="BZ322" s="394">
        <f t="shared" si="351"/>
        <v>0</v>
      </c>
      <c r="CA322" s="395">
        <f t="shared" si="352"/>
        <v>0</v>
      </c>
      <c r="CB322" s="396">
        <f t="shared" si="353"/>
        <v>0</v>
      </c>
      <c r="CC322" s="395">
        <f t="shared" si="354"/>
        <v>0</v>
      </c>
      <c r="CD322" s="396">
        <f t="shared" si="355"/>
        <v>0</v>
      </c>
      <c r="CE322" s="395">
        <f t="shared" si="356"/>
        <v>0</v>
      </c>
      <c r="CF322" s="396">
        <f t="shared" si="357"/>
        <v>0</v>
      </c>
      <c r="CG322" s="395">
        <f t="shared" si="358"/>
        <v>4867.8576271186439</v>
      </c>
      <c r="CH322" s="396">
        <f t="shared" si="359"/>
        <v>0</v>
      </c>
      <c r="CI322" s="395">
        <f t="shared" si="360"/>
        <v>0</v>
      </c>
      <c r="CJ322" s="396">
        <f t="shared" si="361"/>
        <v>4308.8214285714284</v>
      </c>
      <c r="CK322" s="395">
        <f t="shared" si="362"/>
        <v>0</v>
      </c>
      <c r="CL322" s="394">
        <f t="shared" si="363"/>
        <v>0</v>
      </c>
      <c r="CM322" s="395">
        <f t="shared" si="364"/>
        <v>0</v>
      </c>
      <c r="CN322" s="396">
        <f t="shared" si="365"/>
        <v>0</v>
      </c>
      <c r="CO322" s="395">
        <f t="shared" si="366"/>
        <v>0</v>
      </c>
      <c r="CP322" s="396">
        <f t="shared" si="367"/>
        <v>0</v>
      </c>
      <c r="CQ322" s="395">
        <f t="shared" si="368"/>
        <v>0</v>
      </c>
      <c r="CR322" s="396">
        <f t="shared" si="369"/>
        <v>0</v>
      </c>
      <c r="CS322" s="395">
        <f t="shared" si="370"/>
        <v>43810.718644067798</v>
      </c>
      <c r="CT322" s="396">
        <f t="shared" si="371"/>
        <v>0</v>
      </c>
      <c r="CU322" s="395">
        <f t="shared" si="372"/>
        <v>0</v>
      </c>
      <c r="CV322" s="396">
        <f t="shared" si="373"/>
        <v>38779.392857142855</v>
      </c>
      <c r="CW322" s="395">
        <f t="shared" si="374"/>
        <v>0</v>
      </c>
      <c r="CX322" s="396">
        <f t="shared" si="375"/>
        <v>38779.392857142855</v>
      </c>
      <c r="CY322" s="395">
        <f t="shared" si="376"/>
        <v>43810.718644067798</v>
      </c>
      <c r="CZ322" s="394">
        <f t="shared" si="377"/>
        <v>0</v>
      </c>
      <c r="DA322" s="395">
        <f t="shared" si="378"/>
        <v>0</v>
      </c>
      <c r="DB322" s="396">
        <f t="shared" si="379"/>
        <v>0</v>
      </c>
      <c r="DC322" s="395">
        <f t="shared" si="380"/>
        <v>0</v>
      </c>
      <c r="DD322" s="396">
        <f t="shared" si="381"/>
        <v>0</v>
      </c>
      <c r="DE322" s="395">
        <f t="shared" si="382"/>
        <v>0</v>
      </c>
      <c r="DF322" s="396">
        <f t="shared" si="383"/>
        <v>0</v>
      </c>
      <c r="DG322" s="395">
        <f t="shared" si="384"/>
        <v>80</v>
      </c>
      <c r="DH322" s="396">
        <f t="shared" si="385"/>
        <v>0</v>
      </c>
      <c r="DI322" s="395">
        <f t="shared" si="386"/>
        <v>0</v>
      </c>
      <c r="DJ322" s="396">
        <f t="shared" si="387"/>
        <v>84</v>
      </c>
      <c r="DK322" s="395">
        <f t="shared" si="388"/>
        <v>0</v>
      </c>
      <c r="DL322" s="396">
        <f t="shared" si="389"/>
        <v>84</v>
      </c>
      <c r="DM322" s="395">
        <f t="shared" si="390"/>
        <v>80</v>
      </c>
      <c r="DN322" s="394">
        <f t="shared" si="391"/>
        <v>0</v>
      </c>
      <c r="DO322" s="395">
        <f t="shared" si="392"/>
        <v>0</v>
      </c>
      <c r="DP322" s="396">
        <f t="shared" si="393"/>
        <v>0</v>
      </c>
      <c r="DQ322" s="395">
        <f t="shared" si="394"/>
        <v>0</v>
      </c>
      <c r="DR322" s="396">
        <f t="shared" si="395"/>
        <v>0</v>
      </c>
      <c r="DS322" s="395">
        <f t="shared" si="396"/>
        <v>0</v>
      </c>
      <c r="DT322" s="396">
        <f t="shared" si="397"/>
        <v>0</v>
      </c>
      <c r="DU322" s="395">
        <f t="shared" si="398"/>
        <v>3504857.4915254237</v>
      </c>
      <c r="DV322" s="396">
        <f t="shared" si="399"/>
        <v>0</v>
      </c>
      <c r="DW322" s="395">
        <f t="shared" si="400"/>
        <v>0</v>
      </c>
      <c r="DX322" s="396">
        <f t="shared" si="401"/>
        <v>3257469</v>
      </c>
      <c r="DY322" s="395">
        <f t="shared" si="402"/>
        <v>0</v>
      </c>
      <c r="DZ322" s="396">
        <f t="shared" si="403"/>
        <v>3257469</v>
      </c>
      <c r="EA322" s="395">
        <f t="shared" si="404"/>
        <v>3504857.4915254237</v>
      </c>
    </row>
    <row r="323" spans="1:131">
      <c r="A323" s="607" t="s">
        <v>37</v>
      </c>
      <c r="B323" s="551" t="s">
        <v>823</v>
      </c>
      <c r="C323" s="552"/>
      <c r="D323" s="553">
        <v>199768</v>
      </c>
      <c r="E323" s="448">
        <v>9</v>
      </c>
      <c r="F323" s="393"/>
      <c r="G323" s="402"/>
      <c r="H323" s="393"/>
      <c r="I323" s="402"/>
      <c r="J323" s="393"/>
      <c r="K323" s="402"/>
      <c r="L323" s="393"/>
      <c r="M323" s="402"/>
      <c r="N323" s="393"/>
      <c r="O323" s="402"/>
      <c r="P323" s="393"/>
      <c r="Q323" s="402">
        <v>0</v>
      </c>
      <c r="R323" s="393"/>
      <c r="S323" s="402"/>
      <c r="T323" s="393"/>
      <c r="U323" s="402"/>
      <c r="V323" s="393"/>
      <c r="W323" s="402">
        <v>0</v>
      </c>
      <c r="X323" s="393"/>
      <c r="Y323" s="402">
        <v>0</v>
      </c>
      <c r="Z323" s="393"/>
      <c r="AA323" s="402">
        <v>0</v>
      </c>
      <c r="AB323" s="393"/>
      <c r="AC323" s="402">
        <v>0</v>
      </c>
      <c r="AD323" s="393"/>
      <c r="AE323" s="402">
        <v>0</v>
      </c>
      <c r="AF323" s="393"/>
      <c r="AG323" s="402">
        <v>0</v>
      </c>
      <c r="AH323" s="393"/>
      <c r="AI323" s="402">
        <v>0</v>
      </c>
      <c r="AJ323" s="393"/>
      <c r="AK323" s="402">
        <v>0</v>
      </c>
      <c r="AL323" s="393"/>
      <c r="AM323" s="402">
        <v>36</v>
      </c>
      <c r="AN323" s="393"/>
      <c r="AO323" s="402">
        <v>0</v>
      </c>
      <c r="AP323" s="393"/>
      <c r="AQ323" s="402">
        <v>0</v>
      </c>
      <c r="AR323" s="393"/>
      <c r="AS323" s="402">
        <v>0</v>
      </c>
      <c r="AT323" s="393">
        <v>101</v>
      </c>
      <c r="AU323" s="402">
        <v>100</v>
      </c>
      <c r="AV323" s="393"/>
      <c r="AW323" s="402">
        <v>0</v>
      </c>
      <c r="AX323" s="393"/>
      <c r="AY323" s="402">
        <v>0</v>
      </c>
      <c r="AZ323" s="393"/>
      <c r="BA323" s="403">
        <v>0</v>
      </c>
      <c r="BB323" s="404"/>
      <c r="BC323" s="402"/>
      <c r="BD323" s="393"/>
      <c r="BE323" s="402">
        <v>0</v>
      </c>
      <c r="BF323" s="393"/>
      <c r="BG323" s="402">
        <v>0</v>
      </c>
      <c r="BH323" s="393"/>
      <c r="BI323" s="402">
        <v>0</v>
      </c>
      <c r="BJ323" s="393"/>
      <c r="BK323" s="402">
        <v>1760426</v>
      </c>
      <c r="BL323" s="393">
        <v>4866934</v>
      </c>
      <c r="BM323" s="403">
        <v>4948567</v>
      </c>
      <c r="BN323" s="394">
        <f t="shared" si="339"/>
        <v>0</v>
      </c>
      <c r="BO323" s="395">
        <f t="shared" si="340"/>
        <v>0</v>
      </c>
      <c r="BP323" s="396">
        <f t="shared" si="341"/>
        <v>0</v>
      </c>
      <c r="BQ323" s="395">
        <f t="shared" si="342"/>
        <v>0</v>
      </c>
      <c r="BR323" s="396">
        <f t="shared" si="343"/>
        <v>0</v>
      </c>
      <c r="BS323" s="395">
        <f t="shared" si="344"/>
        <v>0</v>
      </c>
      <c r="BT323" s="396">
        <f t="shared" si="345"/>
        <v>0</v>
      </c>
      <c r="BU323" s="395">
        <f t="shared" si="346"/>
        <v>0</v>
      </c>
      <c r="BV323" s="396">
        <f t="shared" si="347"/>
        <v>0</v>
      </c>
      <c r="BW323" s="395">
        <f t="shared" si="348"/>
        <v>324</v>
      </c>
      <c r="BX323" s="396">
        <f t="shared" si="349"/>
        <v>909</v>
      </c>
      <c r="BY323" s="395">
        <f t="shared" si="350"/>
        <v>900</v>
      </c>
      <c r="BZ323" s="394">
        <f t="shared" si="351"/>
        <v>0</v>
      </c>
      <c r="CA323" s="395">
        <f t="shared" si="352"/>
        <v>0</v>
      </c>
      <c r="CB323" s="396">
        <f t="shared" si="353"/>
        <v>0</v>
      </c>
      <c r="CC323" s="395">
        <f t="shared" si="354"/>
        <v>0</v>
      </c>
      <c r="CD323" s="396">
        <f t="shared" si="355"/>
        <v>0</v>
      </c>
      <c r="CE323" s="395">
        <f t="shared" si="356"/>
        <v>0</v>
      </c>
      <c r="CF323" s="396">
        <f t="shared" si="357"/>
        <v>0</v>
      </c>
      <c r="CG323" s="395">
        <f t="shared" si="358"/>
        <v>0</v>
      </c>
      <c r="CH323" s="396">
        <f t="shared" si="359"/>
        <v>0</v>
      </c>
      <c r="CI323" s="395">
        <f t="shared" si="360"/>
        <v>5433.4135802469136</v>
      </c>
      <c r="CJ323" s="396">
        <f t="shared" si="361"/>
        <v>5354.1628162816278</v>
      </c>
      <c r="CK323" s="395">
        <f t="shared" si="362"/>
        <v>5498.4077777777775</v>
      </c>
      <c r="CL323" s="394">
        <f t="shared" si="363"/>
        <v>0</v>
      </c>
      <c r="CM323" s="395">
        <f t="shared" si="364"/>
        <v>0</v>
      </c>
      <c r="CN323" s="396">
        <f t="shared" si="365"/>
        <v>0</v>
      </c>
      <c r="CO323" s="395">
        <f t="shared" si="366"/>
        <v>0</v>
      </c>
      <c r="CP323" s="396">
        <f t="shared" si="367"/>
        <v>0</v>
      </c>
      <c r="CQ323" s="395">
        <f t="shared" si="368"/>
        <v>0</v>
      </c>
      <c r="CR323" s="396">
        <f t="shared" si="369"/>
        <v>0</v>
      </c>
      <c r="CS323" s="395">
        <f t="shared" si="370"/>
        <v>0</v>
      </c>
      <c r="CT323" s="396">
        <f t="shared" si="371"/>
        <v>0</v>
      </c>
      <c r="CU323" s="395">
        <f t="shared" si="372"/>
        <v>48900.722222222219</v>
      </c>
      <c r="CV323" s="396">
        <f t="shared" si="373"/>
        <v>48187.465346534649</v>
      </c>
      <c r="CW323" s="395">
        <f t="shared" si="374"/>
        <v>49485.67</v>
      </c>
      <c r="CX323" s="396">
        <f t="shared" si="375"/>
        <v>48187.465346534656</v>
      </c>
      <c r="CY323" s="395">
        <f t="shared" si="376"/>
        <v>49330.830882352944</v>
      </c>
      <c r="CZ323" s="394">
        <f t="shared" si="377"/>
        <v>0</v>
      </c>
      <c r="DA323" s="395">
        <f t="shared" si="378"/>
        <v>0</v>
      </c>
      <c r="DB323" s="396">
        <f t="shared" si="379"/>
        <v>0</v>
      </c>
      <c r="DC323" s="395">
        <f t="shared" si="380"/>
        <v>0</v>
      </c>
      <c r="DD323" s="396">
        <f t="shared" si="381"/>
        <v>0</v>
      </c>
      <c r="DE323" s="395">
        <f t="shared" si="382"/>
        <v>0</v>
      </c>
      <c r="DF323" s="396">
        <f t="shared" si="383"/>
        <v>0</v>
      </c>
      <c r="DG323" s="395">
        <f t="shared" si="384"/>
        <v>0</v>
      </c>
      <c r="DH323" s="396">
        <f t="shared" si="385"/>
        <v>0</v>
      </c>
      <c r="DI323" s="395">
        <f t="shared" si="386"/>
        <v>36</v>
      </c>
      <c r="DJ323" s="396">
        <f t="shared" si="387"/>
        <v>101</v>
      </c>
      <c r="DK323" s="395">
        <f t="shared" si="388"/>
        <v>100</v>
      </c>
      <c r="DL323" s="396">
        <f t="shared" si="389"/>
        <v>101</v>
      </c>
      <c r="DM323" s="395">
        <f t="shared" si="390"/>
        <v>136</v>
      </c>
      <c r="DN323" s="394">
        <f t="shared" si="391"/>
        <v>0</v>
      </c>
      <c r="DO323" s="395">
        <f t="shared" si="392"/>
        <v>0</v>
      </c>
      <c r="DP323" s="396">
        <f t="shared" si="393"/>
        <v>0</v>
      </c>
      <c r="DQ323" s="395">
        <f t="shared" si="394"/>
        <v>0</v>
      </c>
      <c r="DR323" s="396">
        <f t="shared" si="395"/>
        <v>0</v>
      </c>
      <c r="DS323" s="395">
        <f t="shared" si="396"/>
        <v>0</v>
      </c>
      <c r="DT323" s="396">
        <f t="shared" si="397"/>
        <v>0</v>
      </c>
      <c r="DU323" s="395">
        <f t="shared" si="398"/>
        <v>0</v>
      </c>
      <c r="DV323" s="396">
        <f t="shared" si="399"/>
        <v>0</v>
      </c>
      <c r="DW323" s="395">
        <f t="shared" si="400"/>
        <v>1760426</v>
      </c>
      <c r="DX323" s="396">
        <f t="shared" si="401"/>
        <v>4866934</v>
      </c>
      <c r="DY323" s="395">
        <f t="shared" si="402"/>
        <v>4948567</v>
      </c>
      <c r="DZ323" s="396">
        <f t="shared" si="403"/>
        <v>4866934</v>
      </c>
      <c r="EA323" s="395">
        <f t="shared" si="404"/>
        <v>6708993</v>
      </c>
    </row>
    <row r="324" spans="1:131">
      <c r="A324" s="607" t="s">
        <v>37</v>
      </c>
      <c r="B324" s="551" t="s">
        <v>824</v>
      </c>
      <c r="C324" s="552"/>
      <c r="D324" s="553">
        <v>199838</v>
      </c>
      <c r="E324" s="448">
        <v>9</v>
      </c>
      <c r="F324" s="393"/>
      <c r="G324" s="402"/>
      <c r="H324" s="393"/>
      <c r="I324" s="402"/>
      <c r="J324" s="393"/>
      <c r="K324" s="402"/>
      <c r="L324" s="393"/>
      <c r="M324" s="402"/>
      <c r="N324" s="393"/>
      <c r="O324" s="402"/>
      <c r="P324" s="393"/>
      <c r="Q324" s="402">
        <v>0</v>
      </c>
      <c r="R324" s="393"/>
      <c r="S324" s="402"/>
      <c r="T324" s="393"/>
      <c r="U324" s="402"/>
      <c r="V324" s="393"/>
      <c r="W324" s="402">
        <v>0</v>
      </c>
      <c r="X324" s="393"/>
      <c r="Y324" s="402">
        <v>0</v>
      </c>
      <c r="Z324" s="393"/>
      <c r="AA324" s="402">
        <v>0</v>
      </c>
      <c r="AB324" s="393"/>
      <c r="AC324" s="402">
        <v>0</v>
      </c>
      <c r="AD324" s="393"/>
      <c r="AE324" s="402">
        <v>0</v>
      </c>
      <c r="AF324" s="393"/>
      <c r="AG324" s="402">
        <v>0</v>
      </c>
      <c r="AH324" s="393"/>
      <c r="AI324" s="402">
        <v>0</v>
      </c>
      <c r="AJ324" s="393"/>
      <c r="AK324" s="402">
        <v>0</v>
      </c>
      <c r="AL324" s="393"/>
      <c r="AM324" s="402">
        <v>0</v>
      </c>
      <c r="AN324" s="393"/>
      <c r="AO324" s="402">
        <v>0</v>
      </c>
      <c r="AP324" s="393"/>
      <c r="AQ324" s="402">
        <v>0</v>
      </c>
      <c r="AR324" s="393"/>
      <c r="AS324" s="402">
        <v>0</v>
      </c>
      <c r="AT324" s="393">
        <v>63</v>
      </c>
      <c r="AU324" s="402">
        <v>68</v>
      </c>
      <c r="AV324" s="393">
        <v>7</v>
      </c>
      <c r="AW324" s="402">
        <v>10</v>
      </c>
      <c r="AX324" s="393">
        <v>6</v>
      </c>
      <c r="AY324" s="402">
        <v>6</v>
      </c>
      <c r="AZ324" s="393">
        <v>49</v>
      </c>
      <c r="BA324" s="403">
        <v>44</v>
      </c>
      <c r="BB324" s="404"/>
      <c r="BC324" s="402"/>
      <c r="BD324" s="393"/>
      <c r="BE324" s="402">
        <v>0</v>
      </c>
      <c r="BF324" s="393"/>
      <c r="BG324" s="402">
        <v>0</v>
      </c>
      <c r="BH324" s="393"/>
      <c r="BI324" s="402">
        <v>0</v>
      </c>
      <c r="BJ324" s="393"/>
      <c r="BK324" s="402">
        <v>0</v>
      </c>
      <c r="BL324" s="393">
        <v>6262641</v>
      </c>
      <c r="BM324" s="403">
        <v>6395810</v>
      </c>
      <c r="BN324" s="394">
        <f t="shared" si="339"/>
        <v>0</v>
      </c>
      <c r="BO324" s="395">
        <f t="shared" si="340"/>
        <v>0</v>
      </c>
      <c r="BP324" s="396">
        <f t="shared" si="341"/>
        <v>0</v>
      </c>
      <c r="BQ324" s="395">
        <f t="shared" si="342"/>
        <v>0</v>
      </c>
      <c r="BR324" s="396">
        <f t="shared" si="343"/>
        <v>0</v>
      </c>
      <c r="BS324" s="395">
        <f t="shared" si="344"/>
        <v>0</v>
      </c>
      <c r="BT324" s="396">
        <f t="shared" si="345"/>
        <v>0</v>
      </c>
      <c r="BU324" s="395">
        <f t="shared" si="346"/>
        <v>0</v>
      </c>
      <c r="BV324" s="396">
        <f t="shared" si="347"/>
        <v>0</v>
      </c>
      <c r="BW324" s="395">
        <f t="shared" si="348"/>
        <v>0</v>
      </c>
      <c r="BX324" s="396">
        <f t="shared" si="349"/>
        <v>1291</v>
      </c>
      <c r="BY324" s="395">
        <f t="shared" si="350"/>
        <v>1306</v>
      </c>
      <c r="BZ324" s="394">
        <f t="shared" si="351"/>
        <v>0</v>
      </c>
      <c r="CA324" s="395">
        <f t="shared" si="352"/>
        <v>0</v>
      </c>
      <c r="CB324" s="396">
        <f t="shared" si="353"/>
        <v>0</v>
      </c>
      <c r="CC324" s="395">
        <f t="shared" si="354"/>
        <v>0</v>
      </c>
      <c r="CD324" s="396">
        <f t="shared" si="355"/>
        <v>0</v>
      </c>
      <c r="CE324" s="395">
        <f t="shared" si="356"/>
        <v>0</v>
      </c>
      <c r="CF324" s="396">
        <f t="shared" si="357"/>
        <v>0</v>
      </c>
      <c r="CG324" s="395">
        <f t="shared" si="358"/>
        <v>0</v>
      </c>
      <c r="CH324" s="396">
        <f t="shared" si="359"/>
        <v>0</v>
      </c>
      <c r="CI324" s="395">
        <f t="shared" si="360"/>
        <v>0</v>
      </c>
      <c r="CJ324" s="396">
        <f t="shared" si="361"/>
        <v>4851</v>
      </c>
      <c r="CK324" s="395">
        <f t="shared" si="362"/>
        <v>4897.251148545176</v>
      </c>
      <c r="CL324" s="394">
        <f t="shared" si="363"/>
        <v>0</v>
      </c>
      <c r="CM324" s="395">
        <f t="shared" si="364"/>
        <v>0</v>
      </c>
      <c r="CN324" s="396">
        <f t="shared" si="365"/>
        <v>0</v>
      </c>
      <c r="CO324" s="395">
        <f t="shared" si="366"/>
        <v>0</v>
      </c>
      <c r="CP324" s="396">
        <f t="shared" si="367"/>
        <v>0</v>
      </c>
      <c r="CQ324" s="395">
        <f t="shared" si="368"/>
        <v>0</v>
      </c>
      <c r="CR324" s="396">
        <f t="shared" si="369"/>
        <v>0</v>
      </c>
      <c r="CS324" s="395">
        <f t="shared" si="370"/>
        <v>0</v>
      </c>
      <c r="CT324" s="396">
        <f t="shared" si="371"/>
        <v>0</v>
      </c>
      <c r="CU324" s="395">
        <f t="shared" si="372"/>
        <v>0</v>
      </c>
      <c r="CV324" s="396">
        <f t="shared" si="373"/>
        <v>43659</v>
      </c>
      <c r="CW324" s="395">
        <f t="shared" si="374"/>
        <v>44075.260336906584</v>
      </c>
      <c r="CX324" s="396">
        <f t="shared" si="375"/>
        <v>43659</v>
      </c>
      <c r="CY324" s="395">
        <f t="shared" si="376"/>
        <v>44075.260336906584</v>
      </c>
      <c r="CZ324" s="394">
        <f t="shared" si="377"/>
        <v>0</v>
      </c>
      <c r="DA324" s="395">
        <f t="shared" si="378"/>
        <v>0</v>
      </c>
      <c r="DB324" s="396">
        <f t="shared" si="379"/>
        <v>0</v>
      </c>
      <c r="DC324" s="395">
        <f t="shared" si="380"/>
        <v>0</v>
      </c>
      <c r="DD324" s="396">
        <f t="shared" si="381"/>
        <v>0</v>
      </c>
      <c r="DE324" s="395">
        <f t="shared" si="382"/>
        <v>0</v>
      </c>
      <c r="DF324" s="396">
        <f t="shared" si="383"/>
        <v>0</v>
      </c>
      <c r="DG324" s="395">
        <f t="shared" si="384"/>
        <v>0</v>
      </c>
      <c r="DH324" s="396">
        <f t="shared" si="385"/>
        <v>0</v>
      </c>
      <c r="DI324" s="395">
        <f t="shared" si="386"/>
        <v>0</v>
      </c>
      <c r="DJ324" s="396">
        <f t="shared" si="387"/>
        <v>125</v>
      </c>
      <c r="DK324" s="395">
        <f t="shared" si="388"/>
        <v>128</v>
      </c>
      <c r="DL324" s="396">
        <f t="shared" si="389"/>
        <v>125</v>
      </c>
      <c r="DM324" s="395">
        <f t="shared" si="390"/>
        <v>128</v>
      </c>
      <c r="DN324" s="394">
        <f t="shared" si="391"/>
        <v>0</v>
      </c>
      <c r="DO324" s="395">
        <f t="shared" si="392"/>
        <v>0</v>
      </c>
      <c r="DP324" s="396">
        <f t="shared" si="393"/>
        <v>0</v>
      </c>
      <c r="DQ324" s="395">
        <f t="shared" si="394"/>
        <v>0</v>
      </c>
      <c r="DR324" s="396">
        <f t="shared" si="395"/>
        <v>0</v>
      </c>
      <c r="DS324" s="395">
        <f t="shared" si="396"/>
        <v>0</v>
      </c>
      <c r="DT324" s="396">
        <f t="shared" si="397"/>
        <v>0</v>
      </c>
      <c r="DU324" s="395">
        <f t="shared" si="398"/>
        <v>0</v>
      </c>
      <c r="DV324" s="396">
        <f t="shared" si="399"/>
        <v>0</v>
      </c>
      <c r="DW324" s="395">
        <f t="shared" si="400"/>
        <v>0</v>
      </c>
      <c r="DX324" s="396">
        <f t="shared" si="401"/>
        <v>5457375</v>
      </c>
      <c r="DY324" s="395">
        <f t="shared" si="402"/>
        <v>5641633.3231240427</v>
      </c>
      <c r="DZ324" s="396">
        <f t="shared" si="403"/>
        <v>5457375</v>
      </c>
      <c r="EA324" s="395">
        <f t="shared" si="404"/>
        <v>5641633.3231240427</v>
      </c>
    </row>
    <row r="325" spans="1:131">
      <c r="A325" s="607" t="s">
        <v>37</v>
      </c>
      <c r="B325" s="551" t="s">
        <v>825</v>
      </c>
      <c r="C325" s="552"/>
      <c r="D325" s="553">
        <v>199892</v>
      </c>
      <c r="E325" s="448">
        <v>9</v>
      </c>
      <c r="F325" s="393"/>
      <c r="G325" s="402"/>
      <c r="H325" s="393"/>
      <c r="I325" s="402"/>
      <c r="J325" s="393"/>
      <c r="K325" s="402"/>
      <c r="L325" s="393"/>
      <c r="M325" s="402"/>
      <c r="N325" s="393"/>
      <c r="O325" s="402"/>
      <c r="P325" s="393"/>
      <c r="Q325" s="402">
        <v>0</v>
      </c>
      <c r="R325" s="393"/>
      <c r="S325" s="402"/>
      <c r="T325" s="393"/>
      <c r="U325" s="402"/>
      <c r="V325" s="393"/>
      <c r="W325" s="402">
        <v>0</v>
      </c>
      <c r="X325" s="393"/>
      <c r="Y325" s="402">
        <v>0</v>
      </c>
      <c r="Z325" s="393"/>
      <c r="AA325" s="402">
        <v>0</v>
      </c>
      <c r="AB325" s="393"/>
      <c r="AC325" s="402">
        <v>0</v>
      </c>
      <c r="AD325" s="393"/>
      <c r="AE325" s="402">
        <v>0</v>
      </c>
      <c r="AF325" s="393"/>
      <c r="AG325" s="402">
        <v>0</v>
      </c>
      <c r="AH325" s="393"/>
      <c r="AI325" s="402">
        <v>0</v>
      </c>
      <c r="AJ325" s="393"/>
      <c r="AK325" s="402">
        <v>0</v>
      </c>
      <c r="AL325" s="393"/>
      <c r="AM325" s="402">
        <v>0</v>
      </c>
      <c r="AN325" s="393"/>
      <c r="AO325" s="402">
        <v>0</v>
      </c>
      <c r="AP325" s="393"/>
      <c r="AQ325" s="402">
        <v>0</v>
      </c>
      <c r="AR325" s="393"/>
      <c r="AS325" s="402">
        <v>0</v>
      </c>
      <c r="AT325" s="393">
        <v>55</v>
      </c>
      <c r="AU325" s="402">
        <v>53</v>
      </c>
      <c r="AV325" s="393">
        <v>2</v>
      </c>
      <c r="AW325" s="402">
        <v>3</v>
      </c>
      <c r="AX325" s="393"/>
      <c r="AY325" s="402">
        <v>0</v>
      </c>
      <c r="AZ325" s="393">
        <v>77</v>
      </c>
      <c r="BA325" s="403">
        <v>80</v>
      </c>
      <c r="BB325" s="404"/>
      <c r="BC325" s="402"/>
      <c r="BD325" s="393"/>
      <c r="BE325" s="402">
        <v>0</v>
      </c>
      <c r="BF325" s="393"/>
      <c r="BG325" s="402">
        <v>0</v>
      </c>
      <c r="BH325" s="393"/>
      <c r="BI325" s="402">
        <v>0</v>
      </c>
      <c r="BJ325" s="393"/>
      <c r="BK325" s="402">
        <v>0</v>
      </c>
      <c r="BL325" s="393">
        <v>6888275</v>
      </c>
      <c r="BM325" s="403">
        <v>7134624</v>
      </c>
      <c r="BN325" s="394">
        <f t="shared" si="339"/>
        <v>0</v>
      </c>
      <c r="BO325" s="395">
        <f t="shared" si="340"/>
        <v>0</v>
      </c>
      <c r="BP325" s="396">
        <f t="shared" si="341"/>
        <v>0</v>
      </c>
      <c r="BQ325" s="395">
        <f t="shared" si="342"/>
        <v>0</v>
      </c>
      <c r="BR325" s="396">
        <f t="shared" si="343"/>
        <v>0</v>
      </c>
      <c r="BS325" s="395">
        <f t="shared" si="344"/>
        <v>0</v>
      </c>
      <c r="BT325" s="396">
        <f t="shared" si="345"/>
        <v>0</v>
      </c>
      <c r="BU325" s="395">
        <f t="shared" si="346"/>
        <v>0</v>
      </c>
      <c r="BV325" s="396">
        <f t="shared" si="347"/>
        <v>0</v>
      </c>
      <c r="BW325" s="395">
        <f t="shared" si="348"/>
        <v>0</v>
      </c>
      <c r="BX325" s="396">
        <f t="shared" si="349"/>
        <v>1439</v>
      </c>
      <c r="BY325" s="395">
        <f t="shared" si="350"/>
        <v>1467</v>
      </c>
      <c r="BZ325" s="394">
        <f t="shared" si="351"/>
        <v>0</v>
      </c>
      <c r="CA325" s="395">
        <f t="shared" si="352"/>
        <v>0</v>
      </c>
      <c r="CB325" s="396">
        <f t="shared" si="353"/>
        <v>0</v>
      </c>
      <c r="CC325" s="395">
        <f t="shared" si="354"/>
        <v>0</v>
      </c>
      <c r="CD325" s="396">
        <f t="shared" si="355"/>
        <v>0</v>
      </c>
      <c r="CE325" s="395">
        <f t="shared" si="356"/>
        <v>0</v>
      </c>
      <c r="CF325" s="396">
        <f t="shared" si="357"/>
        <v>0</v>
      </c>
      <c r="CG325" s="395">
        <f t="shared" si="358"/>
        <v>0</v>
      </c>
      <c r="CH325" s="396">
        <f t="shared" si="359"/>
        <v>0</v>
      </c>
      <c r="CI325" s="395">
        <f t="shared" si="360"/>
        <v>0</v>
      </c>
      <c r="CJ325" s="396">
        <f t="shared" si="361"/>
        <v>4786.8485059068798</v>
      </c>
      <c r="CK325" s="395">
        <f t="shared" si="362"/>
        <v>4863.4110429447855</v>
      </c>
      <c r="CL325" s="394">
        <f t="shared" si="363"/>
        <v>0</v>
      </c>
      <c r="CM325" s="395">
        <f t="shared" si="364"/>
        <v>0</v>
      </c>
      <c r="CN325" s="396">
        <f t="shared" si="365"/>
        <v>0</v>
      </c>
      <c r="CO325" s="395">
        <f t="shared" si="366"/>
        <v>0</v>
      </c>
      <c r="CP325" s="396">
        <f t="shared" si="367"/>
        <v>0</v>
      </c>
      <c r="CQ325" s="395">
        <f t="shared" si="368"/>
        <v>0</v>
      </c>
      <c r="CR325" s="396">
        <f t="shared" si="369"/>
        <v>0</v>
      </c>
      <c r="CS325" s="395">
        <f t="shared" si="370"/>
        <v>0</v>
      </c>
      <c r="CT325" s="396">
        <f t="shared" si="371"/>
        <v>0</v>
      </c>
      <c r="CU325" s="395">
        <f t="shared" si="372"/>
        <v>0</v>
      </c>
      <c r="CV325" s="396">
        <f t="shared" si="373"/>
        <v>43081.636553161916</v>
      </c>
      <c r="CW325" s="395">
        <f t="shared" si="374"/>
        <v>43770.699386503067</v>
      </c>
      <c r="CX325" s="396">
        <f t="shared" si="375"/>
        <v>43081.636553161916</v>
      </c>
      <c r="CY325" s="395">
        <f t="shared" si="376"/>
        <v>43770.699386503067</v>
      </c>
      <c r="CZ325" s="394">
        <f t="shared" si="377"/>
        <v>0</v>
      </c>
      <c r="DA325" s="395">
        <f t="shared" si="378"/>
        <v>0</v>
      </c>
      <c r="DB325" s="396">
        <f t="shared" si="379"/>
        <v>0</v>
      </c>
      <c r="DC325" s="395">
        <f t="shared" si="380"/>
        <v>0</v>
      </c>
      <c r="DD325" s="396">
        <f t="shared" si="381"/>
        <v>0</v>
      </c>
      <c r="DE325" s="395">
        <f t="shared" si="382"/>
        <v>0</v>
      </c>
      <c r="DF325" s="396">
        <f t="shared" si="383"/>
        <v>0</v>
      </c>
      <c r="DG325" s="395">
        <f t="shared" si="384"/>
        <v>0</v>
      </c>
      <c r="DH325" s="396">
        <f t="shared" si="385"/>
        <v>0</v>
      </c>
      <c r="DI325" s="395">
        <f t="shared" si="386"/>
        <v>0</v>
      </c>
      <c r="DJ325" s="396">
        <f t="shared" si="387"/>
        <v>134</v>
      </c>
      <c r="DK325" s="395">
        <f t="shared" si="388"/>
        <v>136</v>
      </c>
      <c r="DL325" s="396">
        <f t="shared" si="389"/>
        <v>134</v>
      </c>
      <c r="DM325" s="395">
        <f t="shared" si="390"/>
        <v>136</v>
      </c>
      <c r="DN325" s="394">
        <f t="shared" si="391"/>
        <v>0</v>
      </c>
      <c r="DO325" s="395">
        <f t="shared" si="392"/>
        <v>0</v>
      </c>
      <c r="DP325" s="396">
        <f t="shared" si="393"/>
        <v>0</v>
      </c>
      <c r="DQ325" s="395">
        <f t="shared" si="394"/>
        <v>0</v>
      </c>
      <c r="DR325" s="396">
        <f t="shared" si="395"/>
        <v>0</v>
      </c>
      <c r="DS325" s="395">
        <f t="shared" si="396"/>
        <v>0</v>
      </c>
      <c r="DT325" s="396">
        <f t="shared" si="397"/>
        <v>0</v>
      </c>
      <c r="DU325" s="395">
        <f t="shared" si="398"/>
        <v>0</v>
      </c>
      <c r="DV325" s="396">
        <f t="shared" si="399"/>
        <v>0</v>
      </c>
      <c r="DW325" s="395">
        <f t="shared" si="400"/>
        <v>0</v>
      </c>
      <c r="DX325" s="396">
        <f t="shared" si="401"/>
        <v>5772939.2981236968</v>
      </c>
      <c r="DY325" s="395">
        <f t="shared" si="402"/>
        <v>5952815.1165644173</v>
      </c>
      <c r="DZ325" s="396">
        <f t="shared" si="403"/>
        <v>5772939.2981236968</v>
      </c>
      <c r="EA325" s="395">
        <f t="shared" si="404"/>
        <v>5952815.1165644173</v>
      </c>
    </row>
    <row r="326" spans="1:131">
      <c r="A326" s="607" t="s">
        <v>37</v>
      </c>
      <c r="B326" s="551" t="s">
        <v>826</v>
      </c>
      <c r="C326" s="552"/>
      <c r="D326" s="553">
        <v>199908</v>
      </c>
      <c r="E326" s="448">
        <v>9</v>
      </c>
      <c r="F326" s="393"/>
      <c r="G326" s="402"/>
      <c r="H326" s="393"/>
      <c r="I326" s="402"/>
      <c r="J326" s="393"/>
      <c r="K326" s="402"/>
      <c r="L326" s="393"/>
      <c r="M326" s="402"/>
      <c r="N326" s="393"/>
      <c r="O326" s="402"/>
      <c r="P326" s="393"/>
      <c r="Q326" s="402">
        <v>0</v>
      </c>
      <c r="R326" s="393"/>
      <c r="S326" s="402"/>
      <c r="T326" s="393"/>
      <c r="U326" s="402"/>
      <c r="V326" s="393"/>
      <c r="W326" s="402">
        <v>0</v>
      </c>
      <c r="X326" s="393"/>
      <c r="Y326" s="402">
        <v>0</v>
      </c>
      <c r="Z326" s="393"/>
      <c r="AA326" s="402">
        <v>0</v>
      </c>
      <c r="AB326" s="393"/>
      <c r="AC326" s="402">
        <v>0</v>
      </c>
      <c r="AD326" s="393"/>
      <c r="AE326" s="402">
        <v>0</v>
      </c>
      <c r="AF326" s="393"/>
      <c r="AG326" s="402">
        <v>0</v>
      </c>
      <c r="AH326" s="393"/>
      <c r="AI326" s="402">
        <v>0</v>
      </c>
      <c r="AJ326" s="393"/>
      <c r="AK326" s="402">
        <v>0</v>
      </c>
      <c r="AL326" s="393"/>
      <c r="AM326" s="402">
        <v>32</v>
      </c>
      <c r="AN326" s="393"/>
      <c r="AO326" s="402">
        <v>0</v>
      </c>
      <c r="AP326" s="393"/>
      <c r="AQ326" s="402">
        <v>0</v>
      </c>
      <c r="AR326" s="393"/>
      <c r="AS326" s="402">
        <v>0</v>
      </c>
      <c r="AT326" s="393">
        <v>79</v>
      </c>
      <c r="AU326" s="402">
        <v>75</v>
      </c>
      <c r="AV326" s="393"/>
      <c r="AW326" s="402">
        <v>0</v>
      </c>
      <c r="AX326" s="393"/>
      <c r="AY326" s="402">
        <v>0</v>
      </c>
      <c r="AZ326" s="393">
        <v>1</v>
      </c>
      <c r="BA326" s="403">
        <v>1</v>
      </c>
      <c r="BB326" s="404"/>
      <c r="BC326" s="402"/>
      <c r="BD326" s="393"/>
      <c r="BE326" s="402">
        <v>0</v>
      </c>
      <c r="BF326" s="393"/>
      <c r="BG326" s="402">
        <v>0</v>
      </c>
      <c r="BH326" s="393"/>
      <c r="BI326" s="402">
        <v>0</v>
      </c>
      <c r="BJ326" s="393"/>
      <c r="BK326" s="402">
        <v>1576602</v>
      </c>
      <c r="BL326" s="393">
        <v>3929175</v>
      </c>
      <c r="BM326" s="403">
        <v>3792285</v>
      </c>
      <c r="BN326" s="394">
        <f t="shared" si="339"/>
        <v>0</v>
      </c>
      <c r="BO326" s="395">
        <f t="shared" si="340"/>
        <v>0</v>
      </c>
      <c r="BP326" s="396">
        <f t="shared" si="341"/>
        <v>0</v>
      </c>
      <c r="BQ326" s="395">
        <f t="shared" si="342"/>
        <v>0</v>
      </c>
      <c r="BR326" s="396">
        <f t="shared" si="343"/>
        <v>0</v>
      </c>
      <c r="BS326" s="395">
        <f t="shared" si="344"/>
        <v>0</v>
      </c>
      <c r="BT326" s="396">
        <f t="shared" si="345"/>
        <v>0</v>
      </c>
      <c r="BU326" s="395">
        <f t="shared" si="346"/>
        <v>0</v>
      </c>
      <c r="BV326" s="396">
        <f t="shared" si="347"/>
        <v>0</v>
      </c>
      <c r="BW326" s="395">
        <f t="shared" si="348"/>
        <v>288</v>
      </c>
      <c r="BX326" s="396">
        <f t="shared" si="349"/>
        <v>723</v>
      </c>
      <c r="BY326" s="395">
        <f t="shared" si="350"/>
        <v>687</v>
      </c>
      <c r="BZ326" s="394">
        <f t="shared" si="351"/>
        <v>0</v>
      </c>
      <c r="CA326" s="395">
        <f t="shared" si="352"/>
        <v>0</v>
      </c>
      <c r="CB326" s="396">
        <f t="shared" si="353"/>
        <v>0</v>
      </c>
      <c r="CC326" s="395">
        <f t="shared" si="354"/>
        <v>0</v>
      </c>
      <c r="CD326" s="396">
        <f t="shared" si="355"/>
        <v>0</v>
      </c>
      <c r="CE326" s="395">
        <f t="shared" si="356"/>
        <v>0</v>
      </c>
      <c r="CF326" s="396">
        <f t="shared" si="357"/>
        <v>0</v>
      </c>
      <c r="CG326" s="395">
        <f t="shared" si="358"/>
        <v>0</v>
      </c>
      <c r="CH326" s="396">
        <f t="shared" si="359"/>
        <v>0</v>
      </c>
      <c r="CI326" s="395">
        <f t="shared" si="360"/>
        <v>5474.3125</v>
      </c>
      <c r="CJ326" s="396">
        <f t="shared" si="361"/>
        <v>5434.54356846473</v>
      </c>
      <c r="CK326" s="395">
        <f t="shared" si="362"/>
        <v>5520.0655021834064</v>
      </c>
      <c r="CL326" s="394">
        <f t="shared" si="363"/>
        <v>0</v>
      </c>
      <c r="CM326" s="395">
        <f t="shared" si="364"/>
        <v>0</v>
      </c>
      <c r="CN326" s="396">
        <f t="shared" si="365"/>
        <v>0</v>
      </c>
      <c r="CO326" s="395">
        <f t="shared" si="366"/>
        <v>0</v>
      </c>
      <c r="CP326" s="396">
        <f t="shared" si="367"/>
        <v>0</v>
      </c>
      <c r="CQ326" s="395">
        <f t="shared" si="368"/>
        <v>0</v>
      </c>
      <c r="CR326" s="396">
        <f t="shared" si="369"/>
        <v>0</v>
      </c>
      <c r="CS326" s="395">
        <f t="shared" si="370"/>
        <v>0</v>
      </c>
      <c r="CT326" s="396">
        <f t="shared" si="371"/>
        <v>0</v>
      </c>
      <c r="CU326" s="395">
        <f t="shared" si="372"/>
        <v>49268.8125</v>
      </c>
      <c r="CV326" s="396">
        <f t="shared" si="373"/>
        <v>48910.892116182571</v>
      </c>
      <c r="CW326" s="395">
        <f t="shared" si="374"/>
        <v>49680.589519650661</v>
      </c>
      <c r="CX326" s="396">
        <f t="shared" si="375"/>
        <v>48910.892116182571</v>
      </c>
      <c r="CY326" s="395">
        <f t="shared" si="376"/>
        <v>49558.581513828241</v>
      </c>
      <c r="CZ326" s="394">
        <f t="shared" si="377"/>
        <v>0</v>
      </c>
      <c r="DA326" s="395">
        <f t="shared" si="378"/>
        <v>0</v>
      </c>
      <c r="DB326" s="396">
        <f t="shared" si="379"/>
        <v>0</v>
      </c>
      <c r="DC326" s="395">
        <f t="shared" si="380"/>
        <v>0</v>
      </c>
      <c r="DD326" s="396">
        <f t="shared" si="381"/>
        <v>0</v>
      </c>
      <c r="DE326" s="395">
        <f t="shared" si="382"/>
        <v>0</v>
      </c>
      <c r="DF326" s="396">
        <f t="shared" si="383"/>
        <v>0</v>
      </c>
      <c r="DG326" s="395">
        <f t="shared" si="384"/>
        <v>0</v>
      </c>
      <c r="DH326" s="396">
        <f t="shared" si="385"/>
        <v>0</v>
      </c>
      <c r="DI326" s="395">
        <f t="shared" si="386"/>
        <v>32</v>
      </c>
      <c r="DJ326" s="396">
        <f t="shared" si="387"/>
        <v>80</v>
      </c>
      <c r="DK326" s="395">
        <f t="shared" si="388"/>
        <v>76</v>
      </c>
      <c r="DL326" s="396">
        <f t="shared" si="389"/>
        <v>80</v>
      </c>
      <c r="DM326" s="395">
        <f t="shared" si="390"/>
        <v>108</v>
      </c>
      <c r="DN326" s="394">
        <f t="shared" si="391"/>
        <v>0</v>
      </c>
      <c r="DO326" s="395">
        <f t="shared" si="392"/>
        <v>0</v>
      </c>
      <c r="DP326" s="396">
        <f t="shared" si="393"/>
        <v>0</v>
      </c>
      <c r="DQ326" s="395">
        <f t="shared" si="394"/>
        <v>0</v>
      </c>
      <c r="DR326" s="396">
        <f t="shared" si="395"/>
        <v>0</v>
      </c>
      <c r="DS326" s="395">
        <f t="shared" si="396"/>
        <v>0</v>
      </c>
      <c r="DT326" s="396">
        <f t="shared" si="397"/>
        <v>0</v>
      </c>
      <c r="DU326" s="395">
        <f t="shared" si="398"/>
        <v>0</v>
      </c>
      <c r="DV326" s="396">
        <f t="shared" si="399"/>
        <v>0</v>
      </c>
      <c r="DW326" s="395">
        <f t="shared" si="400"/>
        <v>1576602</v>
      </c>
      <c r="DX326" s="396">
        <f t="shared" si="401"/>
        <v>3912871.3692946057</v>
      </c>
      <c r="DY326" s="395">
        <f t="shared" si="402"/>
        <v>3775724.8034934504</v>
      </c>
      <c r="DZ326" s="396">
        <f t="shared" si="403"/>
        <v>3912871.3692946057</v>
      </c>
      <c r="EA326" s="395">
        <f t="shared" si="404"/>
        <v>5352326.8034934504</v>
      </c>
    </row>
    <row r="327" spans="1:131">
      <c r="A327" s="607" t="s">
        <v>37</v>
      </c>
      <c r="B327" s="551" t="s">
        <v>827</v>
      </c>
      <c r="C327" s="552"/>
      <c r="D327" s="553">
        <v>199926</v>
      </c>
      <c r="E327" s="448">
        <v>9</v>
      </c>
      <c r="F327" s="393"/>
      <c r="G327" s="402"/>
      <c r="H327" s="393"/>
      <c r="I327" s="402"/>
      <c r="J327" s="393"/>
      <c r="K327" s="402"/>
      <c r="L327" s="393"/>
      <c r="M327" s="402"/>
      <c r="N327" s="393"/>
      <c r="O327" s="402"/>
      <c r="P327" s="393"/>
      <c r="Q327" s="402">
        <v>0</v>
      </c>
      <c r="R327" s="393"/>
      <c r="S327" s="402"/>
      <c r="T327" s="393"/>
      <c r="U327" s="402"/>
      <c r="V327" s="393"/>
      <c r="W327" s="402">
        <v>0</v>
      </c>
      <c r="X327" s="393"/>
      <c r="Y327" s="402">
        <v>0</v>
      </c>
      <c r="Z327" s="393"/>
      <c r="AA327" s="402">
        <v>0</v>
      </c>
      <c r="AB327" s="393"/>
      <c r="AC327" s="402">
        <v>0</v>
      </c>
      <c r="AD327" s="393"/>
      <c r="AE327" s="402">
        <v>98</v>
      </c>
      <c r="AF327" s="393"/>
      <c r="AG327" s="402">
        <v>0</v>
      </c>
      <c r="AH327" s="393"/>
      <c r="AI327" s="402">
        <v>0</v>
      </c>
      <c r="AJ327" s="393"/>
      <c r="AK327" s="402">
        <v>0</v>
      </c>
      <c r="AL327" s="393"/>
      <c r="AM327" s="402">
        <v>0</v>
      </c>
      <c r="AN327" s="393"/>
      <c r="AO327" s="402">
        <v>0</v>
      </c>
      <c r="AP327" s="393"/>
      <c r="AQ327" s="402">
        <v>0</v>
      </c>
      <c r="AR327" s="393"/>
      <c r="AS327" s="402">
        <v>0</v>
      </c>
      <c r="AT327" s="393">
        <v>94</v>
      </c>
      <c r="AU327" s="402">
        <v>0</v>
      </c>
      <c r="AV327" s="393"/>
      <c r="AW327" s="402">
        <v>0</v>
      </c>
      <c r="AX327" s="393"/>
      <c r="AY327" s="402">
        <v>0</v>
      </c>
      <c r="AZ327" s="393"/>
      <c r="BA327" s="403">
        <v>0</v>
      </c>
      <c r="BB327" s="404"/>
      <c r="BC327" s="402"/>
      <c r="BD327" s="393"/>
      <c r="BE327" s="402">
        <v>0</v>
      </c>
      <c r="BF327" s="393"/>
      <c r="BG327" s="402">
        <v>0</v>
      </c>
      <c r="BH327" s="393"/>
      <c r="BI327" s="402">
        <v>4669704</v>
      </c>
      <c r="BJ327" s="393"/>
      <c r="BK327" s="402">
        <v>0</v>
      </c>
      <c r="BL327" s="393">
        <v>4304916</v>
      </c>
      <c r="BM327" s="403">
        <v>0</v>
      </c>
      <c r="BN327" s="394">
        <f t="shared" si="339"/>
        <v>0</v>
      </c>
      <c r="BO327" s="395">
        <f t="shared" si="340"/>
        <v>0</v>
      </c>
      <c r="BP327" s="396">
        <f t="shared" si="341"/>
        <v>0</v>
      </c>
      <c r="BQ327" s="395">
        <f t="shared" si="342"/>
        <v>0</v>
      </c>
      <c r="BR327" s="396">
        <f t="shared" si="343"/>
        <v>0</v>
      </c>
      <c r="BS327" s="395">
        <f t="shared" si="344"/>
        <v>0</v>
      </c>
      <c r="BT327" s="396">
        <f t="shared" si="345"/>
        <v>0</v>
      </c>
      <c r="BU327" s="395">
        <f t="shared" si="346"/>
        <v>882</v>
      </c>
      <c r="BV327" s="396">
        <f t="shared" si="347"/>
        <v>0</v>
      </c>
      <c r="BW327" s="395">
        <f t="shared" si="348"/>
        <v>0</v>
      </c>
      <c r="BX327" s="396">
        <f t="shared" si="349"/>
        <v>846</v>
      </c>
      <c r="BY327" s="395">
        <f t="shared" si="350"/>
        <v>0</v>
      </c>
      <c r="BZ327" s="394">
        <f t="shared" si="351"/>
        <v>0</v>
      </c>
      <c r="CA327" s="395">
        <f t="shared" si="352"/>
        <v>0</v>
      </c>
      <c r="CB327" s="396">
        <f t="shared" si="353"/>
        <v>0</v>
      </c>
      <c r="CC327" s="395">
        <f t="shared" si="354"/>
        <v>0</v>
      </c>
      <c r="CD327" s="396">
        <f t="shared" si="355"/>
        <v>0</v>
      </c>
      <c r="CE327" s="395">
        <f t="shared" si="356"/>
        <v>0</v>
      </c>
      <c r="CF327" s="396">
        <f t="shared" si="357"/>
        <v>0</v>
      </c>
      <c r="CG327" s="395">
        <f t="shared" si="358"/>
        <v>5294.4489795918371</v>
      </c>
      <c r="CH327" s="396">
        <f t="shared" si="359"/>
        <v>0</v>
      </c>
      <c r="CI327" s="395">
        <f t="shared" si="360"/>
        <v>0</v>
      </c>
      <c r="CJ327" s="396">
        <f t="shared" si="361"/>
        <v>5088.5531914893618</v>
      </c>
      <c r="CK327" s="395">
        <f t="shared" si="362"/>
        <v>0</v>
      </c>
      <c r="CL327" s="394">
        <f t="shared" si="363"/>
        <v>0</v>
      </c>
      <c r="CM327" s="395">
        <f t="shared" si="364"/>
        <v>0</v>
      </c>
      <c r="CN327" s="396">
        <f t="shared" si="365"/>
        <v>0</v>
      </c>
      <c r="CO327" s="395">
        <f t="shared" si="366"/>
        <v>0</v>
      </c>
      <c r="CP327" s="396">
        <f t="shared" si="367"/>
        <v>0</v>
      </c>
      <c r="CQ327" s="395">
        <f t="shared" si="368"/>
        <v>0</v>
      </c>
      <c r="CR327" s="396">
        <f t="shared" si="369"/>
        <v>0</v>
      </c>
      <c r="CS327" s="395">
        <f t="shared" si="370"/>
        <v>47650.040816326531</v>
      </c>
      <c r="CT327" s="396">
        <f t="shared" si="371"/>
        <v>0</v>
      </c>
      <c r="CU327" s="395">
        <f t="shared" si="372"/>
        <v>0</v>
      </c>
      <c r="CV327" s="396">
        <f t="shared" si="373"/>
        <v>45796.97872340426</v>
      </c>
      <c r="CW327" s="395">
        <f t="shared" si="374"/>
        <v>0</v>
      </c>
      <c r="CX327" s="396">
        <f t="shared" si="375"/>
        <v>45796.978723404252</v>
      </c>
      <c r="CY327" s="395">
        <f t="shared" si="376"/>
        <v>47650.040816326531</v>
      </c>
      <c r="CZ327" s="394">
        <f t="shared" si="377"/>
        <v>0</v>
      </c>
      <c r="DA327" s="395">
        <f t="shared" si="378"/>
        <v>0</v>
      </c>
      <c r="DB327" s="396">
        <f t="shared" si="379"/>
        <v>0</v>
      </c>
      <c r="DC327" s="395">
        <f t="shared" si="380"/>
        <v>0</v>
      </c>
      <c r="DD327" s="396">
        <f t="shared" si="381"/>
        <v>0</v>
      </c>
      <c r="DE327" s="395">
        <f t="shared" si="382"/>
        <v>0</v>
      </c>
      <c r="DF327" s="396">
        <f t="shared" si="383"/>
        <v>0</v>
      </c>
      <c r="DG327" s="395">
        <f t="shared" si="384"/>
        <v>98</v>
      </c>
      <c r="DH327" s="396">
        <f t="shared" si="385"/>
        <v>0</v>
      </c>
      <c r="DI327" s="395">
        <f t="shared" si="386"/>
        <v>0</v>
      </c>
      <c r="DJ327" s="396">
        <f t="shared" si="387"/>
        <v>94</v>
      </c>
      <c r="DK327" s="395">
        <f t="shared" si="388"/>
        <v>0</v>
      </c>
      <c r="DL327" s="396">
        <f t="shared" si="389"/>
        <v>94</v>
      </c>
      <c r="DM327" s="395">
        <f t="shared" si="390"/>
        <v>98</v>
      </c>
      <c r="DN327" s="394">
        <f t="shared" si="391"/>
        <v>0</v>
      </c>
      <c r="DO327" s="395">
        <f t="shared" si="392"/>
        <v>0</v>
      </c>
      <c r="DP327" s="396">
        <f t="shared" si="393"/>
        <v>0</v>
      </c>
      <c r="DQ327" s="395">
        <f t="shared" si="394"/>
        <v>0</v>
      </c>
      <c r="DR327" s="396">
        <f t="shared" si="395"/>
        <v>0</v>
      </c>
      <c r="DS327" s="395">
        <f t="shared" si="396"/>
        <v>0</v>
      </c>
      <c r="DT327" s="396">
        <f t="shared" si="397"/>
        <v>0</v>
      </c>
      <c r="DU327" s="395">
        <f t="shared" si="398"/>
        <v>4669704</v>
      </c>
      <c r="DV327" s="396">
        <f t="shared" si="399"/>
        <v>0</v>
      </c>
      <c r="DW327" s="395">
        <f t="shared" si="400"/>
        <v>0</v>
      </c>
      <c r="DX327" s="396">
        <f t="shared" si="401"/>
        <v>4304916</v>
      </c>
      <c r="DY327" s="395">
        <f t="shared" si="402"/>
        <v>0</v>
      </c>
      <c r="DZ327" s="396">
        <f t="shared" si="403"/>
        <v>4304916</v>
      </c>
      <c r="EA327" s="395">
        <f t="shared" si="404"/>
        <v>4669704</v>
      </c>
    </row>
    <row r="328" spans="1:131">
      <c r="A328" s="449" t="s">
        <v>37</v>
      </c>
      <c r="B328" s="556" t="s">
        <v>828</v>
      </c>
      <c r="C328" s="557"/>
      <c r="D328" s="553">
        <v>197966</v>
      </c>
      <c r="E328" s="448">
        <v>10</v>
      </c>
      <c r="F328" s="393"/>
      <c r="G328" s="402"/>
      <c r="H328" s="393"/>
      <c r="I328" s="402"/>
      <c r="J328" s="393"/>
      <c r="K328" s="402"/>
      <c r="L328" s="393"/>
      <c r="M328" s="402"/>
      <c r="N328" s="393"/>
      <c r="O328" s="402"/>
      <c r="P328" s="393"/>
      <c r="Q328" s="402">
        <v>0</v>
      </c>
      <c r="R328" s="393"/>
      <c r="S328" s="402"/>
      <c r="T328" s="393"/>
      <c r="U328" s="402"/>
      <c r="V328" s="393"/>
      <c r="W328" s="402">
        <v>0</v>
      </c>
      <c r="X328" s="393"/>
      <c r="Y328" s="402">
        <v>0</v>
      </c>
      <c r="Z328" s="393"/>
      <c r="AA328" s="402">
        <v>0</v>
      </c>
      <c r="AB328" s="393"/>
      <c r="AC328" s="402">
        <v>0</v>
      </c>
      <c r="AD328" s="393"/>
      <c r="AE328" s="402">
        <v>0</v>
      </c>
      <c r="AF328" s="393"/>
      <c r="AG328" s="402">
        <v>0</v>
      </c>
      <c r="AH328" s="393"/>
      <c r="AI328" s="402">
        <v>0</v>
      </c>
      <c r="AJ328" s="393"/>
      <c r="AK328" s="402">
        <v>0</v>
      </c>
      <c r="AL328" s="393"/>
      <c r="AM328" s="402">
        <v>13</v>
      </c>
      <c r="AN328" s="393"/>
      <c r="AO328" s="402">
        <v>0</v>
      </c>
      <c r="AP328" s="393"/>
      <c r="AQ328" s="402">
        <v>5</v>
      </c>
      <c r="AR328" s="393"/>
      <c r="AS328" s="402">
        <v>2</v>
      </c>
      <c r="AT328" s="393">
        <v>40</v>
      </c>
      <c r="AU328" s="402">
        <v>39</v>
      </c>
      <c r="AV328" s="393"/>
      <c r="AW328" s="402">
        <v>1</v>
      </c>
      <c r="AX328" s="393">
        <v>18</v>
      </c>
      <c r="AY328" s="402">
        <v>15</v>
      </c>
      <c r="AZ328" s="393">
        <v>2</v>
      </c>
      <c r="BA328" s="403">
        <v>2</v>
      </c>
      <c r="BB328" s="404"/>
      <c r="BC328" s="402"/>
      <c r="BD328" s="393"/>
      <c r="BE328" s="402">
        <v>0</v>
      </c>
      <c r="BF328" s="393"/>
      <c r="BG328" s="402">
        <v>0</v>
      </c>
      <c r="BH328" s="393"/>
      <c r="BI328" s="402">
        <v>0</v>
      </c>
      <c r="BJ328" s="393"/>
      <c r="BK328" s="402">
        <v>977757</v>
      </c>
      <c r="BL328" s="393">
        <v>2898010</v>
      </c>
      <c r="BM328" s="403">
        <v>2745902</v>
      </c>
      <c r="BN328" s="394">
        <f t="shared" si="339"/>
        <v>0</v>
      </c>
      <c r="BO328" s="395">
        <f t="shared" si="340"/>
        <v>0</v>
      </c>
      <c r="BP328" s="396">
        <f t="shared" si="341"/>
        <v>0</v>
      </c>
      <c r="BQ328" s="395">
        <f t="shared" si="342"/>
        <v>0</v>
      </c>
      <c r="BR328" s="396">
        <f t="shared" si="343"/>
        <v>0</v>
      </c>
      <c r="BS328" s="395">
        <f t="shared" si="344"/>
        <v>0</v>
      </c>
      <c r="BT328" s="396">
        <f t="shared" si="345"/>
        <v>0</v>
      </c>
      <c r="BU328" s="395">
        <f t="shared" si="346"/>
        <v>0</v>
      </c>
      <c r="BV328" s="396">
        <f t="shared" si="347"/>
        <v>0</v>
      </c>
      <c r="BW328" s="395">
        <f t="shared" si="348"/>
        <v>196</v>
      </c>
      <c r="BX328" s="396">
        <f t="shared" si="349"/>
        <v>582</v>
      </c>
      <c r="BY328" s="395">
        <f t="shared" si="350"/>
        <v>550</v>
      </c>
      <c r="BZ328" s="394">
        <f t="shared" si="351"/>
        <v>0</v>
      </c>
      <c r="CA328" s="395">
        <f t="shared" si="352"/>
        <v>0</v>
      </c>
      <c r="CB328" s="396">
        <f t="shared" si="353"/>
        <v>0</v>
      </c>
      <c r="CC328" s="395">
        <f t="shared" si="354"/>
        <v>0</v>
      </c>
      <c r="CD328" s="396">
        <f t="shared" si="355"/>
        <v>0</v>
      </c>
      <c r="CE328" s="395">
        <f t="shared" si="356"/>
        <v>0</v>
      </c>
      <c r="CF328" s="396">
        <f t="shared" si="357"/>
        <v>0</v>
      </c>
      <c r="CG328" s="395">
        <f t="shared" si="358"/>
        <v>0</v>
      </c>
      <c r="CH328" s="396">
        <f t="shared" si="359"/>
        <v>0</v>
      </c>
      <c r="CI328" s="395">
        <f t="shared" si="360"/>
        <v>4988.5561224489793</v>
      </c>
      <c r="CJ328" s="396">
        <f t="shared" si="361"/>
        <v>4979.3986254295532</v>
      </c>
      <c r="CK328" s="395">
        <f t="shared" si="362"/>
        <v>4992.5490909090913</v>
      </c>
      <c r="CL328" s="394">
        <f t="shared" si="363"/>
        <v>0</v>
      </c>
      <c r="CM328" s="395">
        <f t="shared" si="364"/>
        <v>0</v>
      </c>
      <c r="CN328" s="396">
        <f t="shared" si="365"/>
        <v>0</v>
      </c>
      <c r="CO328" s="395">
        <f t="shared" si="366"/>
        <v>0</v>
      </c>
      <c r="CP328" s="396">
        <f t="shared" si="367"/>
        <v>0</v>
      </c>
      <c r="CQ328" s="395">
        <f t="shared" si="368"/>
        <v>0</v>
      </c>
      <c r="CR328" s="396">
        <f t="shared" si="369"/>
        <v>0</v>
      </c>
      <c r="CS328" s="395">
        <f t="shared" si="370"/>
        <v>0</v>
      </c>
      <c r="CT328" s="396">
        <f t="shared" si="371"/>
        <v>0</v>
      </c>
      <c r="CU328" s="395">
        <f t="shared" si="372"/>
        <v>44897.005102040814</v>
      </c>
      <c r="CV328" s="396">
        <f t="shared" si="373"/>
        <v>44814.587628865978</v>
      </c>
      <c r="CW328" s="395">
        <f t="shared" si="374"/>
        <v>44932.941818181818</v>
      </c>
      <c r="CX328" s="396">
        <f t="shared" si="375"/>
        <v>44814.587628865978</v>
      </c>
      <c r="CY328" s="395">
        <f t="shared" si="376"/>
        <v>44923.60760619714</v>
      </c>
      <c r="CZ328" s="394">
        <f t="shared" si="377"/>
        <v>0</v>
      </c>
      <c r="DA328" s="395">
        <f t="shared" si="378"/>
        <v>0</v>
      </c>
      <c r="DB328" s="396">
        <f t="shared" si="379"/>
        <v>0</v>
      </c>
      <c r="DC328" s="395">
        <f t="shared" si="380"/>
        <v>0</v>
      </c>
      <c r="DD328" s="396">
        <f t="shared" si="381"/>
        <v>0</v>
      </c>
      <c r="DE328" s="395">
        <f t="shared" si="382"/>
        <v>0</v>
      </c>
      <c r="DF328" s="396">
        <f t="shared" si="383"/>
        <v>0</v>
      </c>
      <c r="DG328" s="395">
        <f t="shared" si="384"/>
        <v>0</v>
      </c>
      <c r="DH328" s="396">
        <f t="shared" si="385"/>
        <v>0</v>
      </c>
      <c r="DI328" s="395">
        <f t="shared" si="386"/>
        <v>20</v>
      </c>
      <c r="DJ328" s="396">
        <f t="shared" si="387"/>
        <v>60</v>
      </c>
      <c r="DK328" s="395">
        <f t="shared" si="388"/>
        <v>57</v>
      </c>
      <c r="DL328" s="396">
        <f t="shared" si="389"/>
        <v>60</v>
      </c>
      <c r="DM328" s="395">
        <f t="shared" si="390"/>
        <v>77</v>
      </c>
      <c r="DN328" s="394">
        <f t="shared" si="391"/>
        <v>0</v>
      </c>
      <c r="DO328" s="395">
        <f t="shared" si="392"/>
        <v>0</v>
      </c>
      <c r="DP328" s="396">
        <f t="shared" si="393"/>
        <v>0</v>
      </c>
      <c r="DQ328" s="395">
        <f t="shared" si="394"/>
        <v>0</v>
      </c>
      <c r="DR328" s="396">
        <f t="shared" si="395"/>
        <v>0</v>
      </c>
      <c r="DS328" s="395">
        <f t="shared" si="396"/>
        <v>0</v>
      </c>
      <c r="DT328" s="396">
        <f t="shared" si="397"/>
        <v>0</v>
      </c>
      <c r="DU328" s="395">
        <f t="shared" si="398"/>
        <v>0</v>
      </c>
      <c r="DV328" s="396">
        <f t="shared" si="399"/>
        <v>0</v>
      </c>
      <c r="DW328" s="395">
        <f t="shared" si="400"/>
        <v>897940.10204081633</v>
      </c>
      <c r="DX328" s="396">
        <f t="shared" si="401"/>
        <v>2688875.2577319588</v>
      </c>
      <c r="DY328" s="395">
        <f t="shared" si="402"/>
        <v>2561177.6836363636</v>
      </c>
      <c r="DZ328" s="396">
        <f t="shared" si="403"/>
        <v>2688875.2577319588</v>
      </c>
      <c r="EA328" s="395">
        <f t="shared" si="404"/>
        <v>3459117.7856771797</v>
      </c>
    </row>
    <row r="329" spans="1:131">
      <c r="A329" s="607" t="s">
        <v>37</v>
      </c>
      <c r="B329" s="556" t="s">
        <v>829</v>
      </c>
      <c r="C329" s="557"/>
      <c r="D329" s="553">
        <v>198011</v>
      </c>
      <c r="E329" s="448">
        <v>10</v>
      </c>
      <c r="F329" s="393"/>
      <c r="G329" s="402"/>
      <c r="H329" s="393"/>
      <c r="I329" s="402"/>
      <c r="J329" s="393"/>
      <c r="K329" s="402"/>
      <c r="L329" s="393"/>
      <c r="M329" s="402"/>
      <c r="N329" s="393"/>
      <c r="O329" s="402"/>
      <c r="P329" s="393"/>
      <c r="Q329" s="402">
        <v>0</v>
      </c>
      <c r="R329" s="393"/>
      <c r="S329" s="402"/>
      <c r="T329" s="393"/>
      <c r="U329" s="402"/>
      <c r="V329" s="393"/>
      <c r="W329" s="402">
        <v>0</v>
      </c>
      <c r="X329" s="393"/>
      <c r="Y329" s="402">
        <v>0</v>
      </c>
      <c r="Z329" s="393"/>
      <c r="AA329" s="402">
        <v>0</v>
      </c>
      <c r="AB329" s="393"/>
      <c r="AC329" s="402">
        <v>0</v>
      </c>
      <c r="AD329" s="393"/>
      <c r="AE329" s="402">
        <v>0</v>
      </c>
      <c r="AF329" s="393"/>
      <c r="AG329" s="402">
        <v>0</v>
      </c>
      <c r="AH329" s="393"/>
      <c r="AI329" s="402">
        <v>0</v>
      </c>
      <c r="AJ329" s="393"/>
      <c r="AK329" s="402">
        <v>0</v>
      </c>
      <c r="AL329" s="393"/>
      <c r="AM329" s="402">
        <v>0</v>
      </c>
      <c r="AN329" s="393"/>
      <c r="AO329" s="402">
        <v>0</v>
      </c>
      <c r="AP329" s="393"/>
      <c r="AQ329" s="402">
        <v>0</v>
      </c>
      <c r="AR329" s="393"/>
      <c r="AS329" s="402">
        <v>0</v>
      </c>
      <c r="AT329" s="393"/>
      <c r="AU329" s="402">
        <v>0</v>
      </c>
      <c r="AV329" s="393">
        <v>51</v>
      </c>
      <c r="AW329" s="402">
        <v>46</v>
      </c>
      <c r="AX329" s="393"/>
      <c r="AY329" s="402">
        <v>0</v>
      </c>
      <c r="AZ329" s="393"/>
      <c r="BA329" s="403">
        <v>0</v>
      </c>
      <c r="BB329" s="404"/>
      <c r="BC329" s="402"/>
      <c r="BD329" s="393"/>
      <c r="BE329" s="402">
        <v>0</v>
      </c>
      <c r="BF329" s="393"/>
      <c r="BG329" s="402">
        <v>0</v>
      </c>
      <c r="BH329" s="393"/>
      <c r="BI329" s="402">
        <v>0</v>
      </c>
      <c r="BJ329" s="393"/>
      <c r="BK329" s="402">
        <v>0</v>
      </c>
      <c r="BL329" s="393">
        <v>2847829</v>
      </c>
      <c r="BM329" s="403">
        <v>2629740</v>
      </c>
      <c r="BN329" s="394">
        <f t="shared" ref="BN329:BN392" si="405">((F329*9)+(H329*10)+(J329*11)+(L329*12))</f>
        <v>0</v>
      </c>
      <c r="BO329" s="395">
        <f t="shared" ref="BO329:BO392" si="406">((G329*9)+(I329*10)+(K329*11)+(M329*12))</f>
        <v>0</v>
      </c>
      <c r="BP329" s="396">
        <f t="shared" ref="BP329:BP392" si="407">((N329*9)+(P329*10)+(R329*11)+(T329*12))</f>
        <v>0</v>
      </c>
      <c r="BQ329" s="395">
        <f t="shared" ref="BQ329:BQ392" si="408">((O329*9)+(Q329*10)+(S329*11)+(U329*12))</f>
        <v>0</v>
      </c>
      <c r="BR329" s="396">
        <f t="shared" ref="BR329:BR392" si="409">((V329*9)+(X329*10)+(Z329*11)+(AB329*12))</f>
        <v>0</v>
      </c>
      <c r="BS329" s="395">
        <f t="shared" ref="BS329:BS392" si="410">((W329*9)+(Y329*10)+(AA329*11)+(AC329*12))</f>
        <v>0</v>
      </c>
      <c r="BT329" s="396">
        <f t="shared" ref="BT329:BT392" si="411">((AD329*9)+(AF329*10)+(AH329*11)+(AJ329*12))</f>
        <v>0</v>
      </c>
      <c r="BU329" s="395">
        <f t="shared" ref="BU329:BU392" si="412">((AE329*9)+(AG329*10)+(AI329*11)+(AK329*12))</f>
        <v>0</v>
      </c>
      <c r="BV329" s="396">
        <f t="shared" ref="BV329:BV392" si="413">((AL329*9)+(AN329*10)+(AP329*11)+(AR329*12))</f>
        <v>0</v>
      </c>
      <c r="BW329" s="395">
        <f t="shared" ref="BW329:BW392" si="414">((AM329*9)+(AO329*10)+(AQ329*11)+(AS329*12))</f>
        <v>0</v>
      </c>
      <c r="BX329" s="396">
        <f t="shared" ref="BX329:BX392" si="415">((AT329*9)+(AV329*10)+(AX329*11)+(AZ329*12))</f>
        <v>510</v>
      </c>
      <c r="BY329" s="395">
        <f t="shared" ref="BY329:BY392" si="416">((AU329*9)+(AW329*10)+(AY329*11)+(BA329*12))</f>
        <v>460</v>
      </c>
      <c r="BZ329" s="394">
        <f t="shared" ref="BZ329:BZ392" si="417">IF(BN329&gt;0,BB329/BN329,)</f>
        <v>0</v>
      </c>
      <c r="CA329" s="395">
        <f t="shared" ref="CA329:CA392" si="418">IF(BO329&gt;0,BC329/BO329,)</f>
        <v>0</v>
      </c>
      <c r="CB329" s="396">
        <f t="shared" ref="CB329:CB392" si="419">IF(BP329&gt;0,BD329/BP329,)</f>
        <v>0</v>
      </c>
      <c r="CC329" s="395">
        <f t="shared" ref="CC329:CC392" si="420">IF(BQ329&gt;0,BE329/BQ329,)</f>
        <v>0</v>
      </c>
      <c r="CD329" s="396">
        <f t="shared" ref="CD329:CD392" si="421">IF(BR329&gt;0,BF329/BR329,)</f>
        <v>0</v>
      </c>
      <c r="CE329" s="395">
        <f t="shared" ref="CE329:CE392" si="422">IF(BS329&gt;0,BG329/BS329,)</f>
        <v>0</v>
      </c>
      <c r="CF329" s="396">
        <f t="shared" ref="CF329:CF392" si="423">IF(BT329&gt;0,BH329/BT329,)</f>
        <v>0</v>
      </c>
      <c r="CG329" s="395">
        <f t="shared" ref="CG329:CG392" si="424">IF(BU329&gt;0,BI329/BU329,)</f>
        <v>0</v>
      </c>
      <c r="CH329" s="396">
        <f t="shared" ref="CH329:CH392" si="425">IF(BV329&gt;0,BJ329/BV329,)</f>
        <v>0</v>
      </c>
      <c r="CI329" s="395">
        <f t="shared" ref="CI329:CI392" si="426">IF(BW329&gt;0,BK329/BW329,)</f>
        <v>0</v>
      </c>
      <c r="CJ329" s="396">
        <f t="shared" ref="CJ329:CJ392" si="427">IF(BX329&gt;0,BL329/BX329,)</f>
        <v>5583.9784313725486</v>
      </c>
      <c r="CK329" s="395">
        <f t="shared" ref="CK329:CK392" si="428">IF(BY329&gt;0,BM329/BY329,)</f>
        <v>5716.826086956522</v>
      </c>
      <c r="CL329" s="394">
        <f t="shared" ref="CL329:CL392" si="429">+BZ329*9</f>
        <v>0</v>
      </c>
      <c r="CM329" s="395">
        <f t="shared" ref="CM329:CM392" si="430">+CA329*9</f>
        <v>0</v>
      </c>
      <c r="CN329" s="396">
        <f t="shared" ref="CN329:CN392" si="431">+CB329*9</f>
        <v>0</v>
      </c>
      <c r="CO329" s="395">
        <f t="shared" ref="CO329:CO392" si="432">+CC329*9</f>
        <v>0</v>
      </c>
      <c r="CP329" s="396">
        <f t="shared" ref="CP329:CP392" si="433">+CD329*9</f>
        <v>0</v>
      </c>
      <c r="CQ329" s="395">
        <f t="shared" ref="CQ329:CQ392" si="434">+CE329*9</f>
        <v>0</v>
      </c>
      <c r="CR329" s="396">
        <f t="shared" ref="CR329:CR392" si="435">+CF329*9</f>
        <v>0</v>
      </c>
      <c r="CS329" s="395">
        <f t="shared" ref="CS329:CS392" si="436">+CG329*9</f>
        <v>0</v>
      </c>
      <c r="CT329" s="396">
        <f t="shared" ref="CT329:CT392" si="437">+CH329*9</f>
        <v>0</v>
      </c>
      <c r="CU329" s="395">
        <f t="shared" ref="CU329:CU392" si="438">+CI329*9</f>
        <v>0</v>
      </c>
      <c r="CV329" s="396">
        <f t="shared" ref="CV329:CV392" si="439">+CJ329*9</f>
        <v>50255.805882352935</v>
      </c>
      <c r="CW329" s="395">
        <f t="shared" ref="CW329:CW392" si="440">+CK329*9</f>
        <v>51451.434782608696</v>
      </c>
      <c r="CX329" s="396">
        <f t="shared" ref="CX329:CX392" si="441">IF(DL329&gt;0,((CL329*CZ329)+(CN329*DB329)+(CP329*DD329)+(CR329*DF329)+(CT329*DH329)+(CV329*DJ329))/DL329,)</f>
        <v>50255.805882352935</v>
      </c>
      <c r="CY329" s="395">
        <f t="shared" ref="CY329:CY392" si="442">IF(DM329&gt;0,((CM329*DA329)+(CO329*DC329)+(CQ329*DE329)+(CS329*DG329)+(CU329*DI329)+(CW329*DK329))/DM329,)</f>
        <v>51451.434782608696</v>
      </c>
      <c r="CZ329" s="394">
        <f t="shared" ref="CZ329:CZ392" si="443">+F329+H329+J329+L329</f>
        <v>0</v>
      </c>
      <c r="DA329" s="395">
        <f t="shared" ref="DA329:DA392" si="444">+G329+I329+K329+M329</f>
        <v>0</v>
      </c>
      <c r="DB329" s="396">
        <f t="shared" ref="DB329:DB392" si="445">+N329+P329+R329+T329</f>
        <v>0</v>
      </c>
      <c r="DC329" s="395">
        <f t="shared" ref="DC329:DC392" si="446">+O329+Q329+S329+U329</f>
        <v>0</v>
      </c>
      <c r="DD329" s="396">
        <f t="shared" ref="DD329:DD392" si="447">+V329+X329+Z329+AB329</f>
        <v>0</v>
      </c>
      <c r="DE329" s="395">
        <f t="shared" ref="DE329:DE392" si="448">+W329+Y329+AA329+AC329</f>
        <v>0</v>
      </c>
      <c r="DF329" s="396">
        <f t="shared" ref="DF329:DF392" si="449">+AD329+AF329+AH329+AJ329</f>
        <v>0</v>
      </c>
      <c r="DG329" s="395">
        <f t="shared" ref="DG329:DG392" si="450">+AE329+AG329+AI329+AK329</f>
        <v>0</v>
      </c>
      <c r="DH329" s="396">
        <f t="shared" ref="DH329:DH392" si="451">+AL329+AN329+AP329+AR329</f>
        <v>0</v>
      </c>
      <c r="DI329" s="395">
        <f t="shared" ref="DI329:DI392" si="452">+AM329+AO329+AQ329+AS329</f>
        <v>0</v>
      </c>
      <c r="DJ329" s="396">
        <f t="shared" ref="DJ329:DJ392" si="453">+AT329+AV329+AX329+AZ329</f>
        <v>51</v>
      </c>
      <c r="DK329" s="395">
        <f t="shared" ref="DK329:DK392" si="454">+AU329+AW329+AY329+BA329</f>
        <v>46</v>
      </c>
      <c r="DL329" s="396">
        <f t="shared" ref="DL329:DL392" si="455">+CZ329+DB329+DD329+DF329+DH329+DJ329</f>
        <v>51</v>
      </c>
      <c r="DM329" s="395">
        <f t="shared" ref="DM329:DM392" si="456">+DA329+DC329+DE329+DG329+DI329+DK329</f>
        <v>46</v>
      </c>
      <c r="DN329" s="394">
        <f t="shared" ref="DN329:DN392" si="457">+CZ329*CL329</f>
        <v>0</v>
      </c>
      <c r="DO329" s="395">
        <f t="shared" ref="DO329:DO392" si="458">+DA329*CM329</f>
        <v>0</v>
      </c>
      <c r="DP329" s="396">
        <f t="shared" ref="DP329:DP392" si="459">+DB329*CN329</f>
        <v>0</v>
      </c>
      <c r="DQ329" s="395">
        <f t="shared" ref="DQ329:DQ392" si="460">+DC329*CO329</f>
        <v>0</v>
      </c>
      <c r="DR329" s="396">
        <f t="shared" ref="DR329:DR392" si="461">+DD329*CP329</f>
        <v>0</v>
      </c>
      <c r="DS329" s="395">
        <f t="shared" ref="DS329:DS392" si="462">+DE329*CQ329</f>
        <v>0</v>
      </c>
      <c r="DT329" s="396">
        <f t="shared" ref="DT329:DT392" si="463">+DF329*CR329</f>
        <v>0</v>
      </c>
      <c r="DU329" s="395">
        <f t="shared" ref="DU329:DU392" si="464">+DG329*CS329</f>
        <v>0</v>
      </c>
      <c r="DV329" s="396">
        <f t="shared" ref="DV329:DV392" si="465">+DH329*CT329</f>
        <v>0</v>
      </c>
      <c r="DW329" s="395">
        <f t="shared" ref="DW329:DW392" si="466">+DI329*CU329</f>
        <v>0</v>
      </c>
      <c r="DX329" s="396">
        <f t="shared" ref="DX329:DX392" si="467">+DJ329*CV329</f>
        <v>2563046.0999999996</v>
      </c>
      <c r="DY329" s="395">
        <f t="shared" ref="DY329:DY392" si="468">+DK329*CW329</f>
        <v>2366766</v>
      </c>
      <c r="DZ329" s="396">
        <f t="shared" ref="DZ329:DZ392" si="469">+DL329*CX329</f>
        <v>2563046.0999999996</v>
      </c>
      <c r="EA329" s="395">
        <f t="shared" ref="EA329:EA392" si="470">+DM329*CY329</f>
        <v>2366766</v>
      </c>
    </row>
    <row r="330" spans="1:131">
      <c r="A330" s="607" t="s">
        <v>37</v>
      </c>
      <c r="B330" s="556" t="s">
        <v>830</v>
      </c>
      <c r="C330" s="557"/>
      <c r="D330" s="558">
        <v>198039</v>
      </c>
      <c r="E330" s="441">
        <v>10</v>
      </c>
      <c r="F330" s="393"/>
      <c r="G330" s="402"/>
      <c r="H330" s="393"/>
      <c r="I330" s="402"/>
      <c r="J330" s="393"/>
      <c r="K330" s="402"/>
      <c r="L330" s="393"/>
      <c r="M330" s="402"/>
      <c r="N330" s="393"/>
      <c r="O330" s="402"/>
      <c r="P330" s="393"/>
      <c r="Q330" s="402">
        <v>0</v>
      </c>
      <c r="R330" s="393"/>
      <c r="S330" s="402"/>
      <c r="T330" s="393"/>
      <c r="U330" s="402"/>
      <c r="V330" s="393"/>
      <c r="W330" s="402">
        <v>0</v>
      </c>
      <c r="X330" s="393"/>
      <c r="Y330" s="402">
        <v>0</v>
      </c>
      <c r="Z330" s="393"/>
      <c r="AA330" s="402">
        <v>0</v>
      </c>
      <c r="AB330" s="393"/>
      <c r="AC330" s="402">
        <v>0</v>
      </c>
      <c r="AD330" s="393"/>
      <c r="AE330" s="402">
        <v>0</v>
      </c>
      <c r="AF330" s="393"/>
      <c r="AG330" s="402">
        <v>0</v>
      </c>
      <c r="AH330" s="393"/>
      <c r="AI330" s="402">
        <v>0</v>
      </c>
      <c r="AJ330" s="393"/>
      <c r="AK330" s="402">
        <v>0</v>
      </c>
      <c r="AL330" s="393"/>
      <c r="AM330" s="402">
        <v>18</v>
      </c>
      <c r="AN330" s="393"/>
      <c r="AO330" s="402">
        <v>0</v>
      </c>
      <c r="AP330" s="393"/>
      <c r="AQ330" s="402">
        <v>0</v>
      </c>
      <c r="AR330" s="393"/>
      <c r="AS330" s="402">
        <v>14</v>
      </c>
      <c r="AT330" s="393">
        <v>67</v>
      </c>
      <c r="AU330" s="402">
        <v>32</v>
      </c>
      <c r="AV330" s="393"/>
      <c r="AW330" s="402">
        <v>0</v>
      </c>
      <c r="AX330" s="393"/>
      <c r="AY330" s="402">
        <v>0</v>
      </c>
      <c r="AZ330" s="393"/>
      <c r="BA330" s="403">
        <v>35</v>
      </c>
      <c r="BB330" s="404"/>
      <c r="BC330" s="402"/>
      <c r="BD330" s="393"/>
      <c r="BE330" s="402">
        <v>0</v>
      </c>
      <c r="BF330" s="393"/>
      <c r="BG330" s="402">
        <v>0</v>
      </c>
      <c r="BH330" s="393"/>
      <c r="BI330" s="402">
        <v>0</v>
      </c>
      <c r="BJ330" s="393"/>
      <c r="BK330" s="402">
        <v>1548534</v>
      </c>
      <c r="BL330" s="393">
        <v>2759943</v>
      </c>
      <c r="BM330" s="403">
        <v>3315549</v>
      </c>
      <c r="BN330" s="394">
        <f t="shared" si="405"/>
        <v>0</v>
      </c>
      <c r="BO330" s="395">
        <f t="shared" si="406"/>
        <v>0</v>
      </c>
      <c r="BP330" s="396">
        <f t="shared" si="407"/>
        <v>0</v>
      </c>
      <c r="BQ330" s="395">
        <f t="shared" si="408"/>
        <v>0</v>
      </c>
      <c r="BR330" s="396">
        <f t="shared" si="409"/>
        <v>0</v>
      </c>
      <c r="BS330" s="395">
        <f t="shared" si="410"/>
        <v>0</v>
      </c>
      <c r="BT330" s="396">
        <f t="shared" si="411"/>
        <v>0</v>
      </c>
      <c r="BU330" s="395">
        <f t="shared" si="412"/>
        <v>0</v>
      </c>
      <c r="BV330" s="396">
        <f t="shared" si="413"/>
        <v>0</v>
      </c>
      <c r="BW330" s="395">
        <f t="shared" si="414"/>
        <v>330</v>
      </c>
      <c r="BX330" s="396">
        <f t="shared" si="415"/>
        <v>603</v>
      </c>
      <c r="BY330" s="395">
        <f t="shared" si="416"/>
        <v>708</v>
      </c>
      <c r="BZ330" s="394">
        <f t="shared" si="417"/>
        <v>0</v>
      </c>
      <c r="CA330" s="395">
        <f t="shared" si="418"/>
        <v>0</v>
      </c>
      <c r="CB330" s="396">
        <f t="shared" si="419"/>
        <v>0</v>
      </c>
      <c r="CC330" s="395">
        <f t="shared" si="420"/>
        <v>0</v>
      </c>
      <c r="CD330" s="396">
        <f t="shared" si="421"/>
        <v>0</v>
      </c>
      <c r="CE330" s="395">
        <f t="shared" si="422"/>
        <v>0</v>
      </c>
      <c r="CF330" s="396">
        <f t="shared" si="423"/>
        <v>0</v>
      </c>
      <c r="CG330" s="395">
        <f t="shared" si="424"/>
        <v>0</v>
      </c>
      <c r="CH330" s="396">
        <f t="shared" si="425"/>
        <v>0</v>
      </c>
      <c r="CI330" s="395">
        <f t="shared" si="426"/>
        <v>4692.5272727272732</v>
      </c>
      <c r="CJ330" s="396">
        <f t="shared" si="427"/>
        <v>4577.019900497512</v>
      </c>
      <c r="CK330" s="395">
        <f t="shared" si="428"/>
        <v>4682.9788135593217</v>
      </c>
      <c r="CL330" s="394">
        <f t="shared" si="429"/>
        <v>0</v>
      </c>
      <c r="CM330" s="395">
        <f t="shared" si="430"/>
        <v>0</v>
      </c>
      <c r="CN330" s="396">
        <f t="shared" si="431"/>
        <v>0</v>
      </c>
      <c r="CO330" s="395">
        <f t="shared" si="432"/>
        <v>0</v>
      </c>
      <c r="CP330" s="396">
        <f t="shared" si="433"/>
        <v>0</v>
      </c>
      <c r="CQ330" s="395">
        <f t="shared" si="434"/>
        <v>0</v>
      </c>
      <c r="CR330" s="396">
        <f t="shared" si="435"/>
        <v>0</v>
      </c>
      <c r="CS330" s="395">
        <f t="shared" si="436"/>
        <v>0</v>
      </c>
      <c r="CT330" s="396">
        <f t="shared" si="437"/>
        <v>0</v>
      </c>
      <c r="CU330" s="395">
        <f t="shared" si="438"/>
        <v>42232.74545454546</v>
      </c>
      <c r="CV330" s="396">
        <f t="shared" si="439"/>
        <v>41193.179104477611</v>
      </c>
      <c r="CW330" s="395">
        <f t="shared" si="440"/>
        <v>42146.809322033892</v>
      </c>
      <c r="CX330" s="396">
        <f t="shared" si="441"/>
        <v>41193.179104477611</v>
      </c>
      <c r="CY330" s="395">
        <f t="shared" si="442"/>
        <v>42174.586657795211</v>
      </c>
      <c r="CZ330" s="394">
        <f t="shared" si="443"/>
        <v>0</v>
      </c>
      <c r="DA330" s="395">
        <f t="shared" si="444"/>
        <v>0</v>
      </c>
      <c r="DB330" s="396">
        <f t="shared" si="445"/>
        <v>0</v>
      </c>
      <c r="DC330" s="395">
        <f t="shared" si="446"/>
        <v>0</v>
      </c>
      <c r="DD330" s="396">
        <f t="shared" si="447"/>
        <v>0</v>
      </c>
      <c r="DE330" s="395">
        <f t="shared" si="448"/>
        <v>0</v>
      </c>
      <c r="DF330" s="396">
        <f t="shared" si="449"/>
        <v>0</v>
      </c>
      <c r="DG330" s="395">
        <f t="shared" si="450"/>
        <v>0</v>
      </c>
      <c r="DH330" s="396">
        <f t="shared" si="451"/>
        <v>0</v>
      </c>
      <c r="DI330" s="395">
        <f t="shared" si="452"/>
        <v>32</v>
      </c>
      <c r="DJ330" s="396">
        <f t="shared" si="453"/>
        <v>67</v>
      </c>
      <c r="DK330" s="395">
        <f t="shared" si="454"/>
        <v>67</v>
      </c>
      <c r="DL330" s="396">
        <f t="shared" si="455"/>
        <v>67</v>
      </c>
      <c r="DM330" s="395">
        <f t="shared" si="456"/>
        <v>99</v>
      </c>
      <c r="DN330" s="394">
        <f t="shared" si="457"/>
        <v>0</v>
      </c>
      <c r="DO330" s="395">
        <f t="shared" si="458"/>
        <v>0</v>
      </c>
      <c r="DP330" s="396">
        <f t="shared" si="459"/>
        <v>0</v>
      </c>
      <c r="DQ330" s="395">
        <f t="shared" si="460"/>
        <v>0</v>
      </c>
      <c r="DR330" s="396">
        <f t="shared" si="461"/>
        <v>0</v>
      </c>
      <c r="DS330" s="395">
        <f t="shared" si="462"/>
        <v>0</v>
      </c>
      <c r="DT330" s="396">
        <f t="shared" si="463"/>
        <v>0</v>
      </c>
      <c r="DU330" s="395">
        <f t="shared" si="464"/>
        <v>0</v>
      </c>
      <c r="DV330" s="396">
        <f t="shared" si="465"/>
        <v>0</v>
      </c>
      <c r="DW330" s="395">
        <f t="shared" si="466"/>
        <v>1351447.8545454547</v>
      </c>
      <c r="DX330" s="396">
        <f t="shared" si="467"/>
        <v>2759943</v>
      </c>
      <c r="DY330" s="395">
        <f t="shared" si="468"/>
        <v>2823836.2245762707</v>
      </c>
      <c r="DZ330" s="396">
        <f t="shared" si="469"/>
        <v>2759943</v>
      </c>
      <c r="EA330" s="395">
        <f t="shared" si="470"/>
        <v>4175284.0791217261</v>
      </c>
    </row>
    <row r="331" spans="1:131">
      <c r="A331" s="607" t="s">
        <v>37</v>
      </c>
      <c r="B331" s="556" t="s">
        <v>831</v>
      </c>
      <c r="C331" s="557"/>
      <c r="D331" s="553">
        <v>198084</v>
      </c>
      <c r="E331" s="448">
        <v>10</v>
      </c>
      <c r="F331" s="393"/>
      <c r="G331" s="402"/>
      <c r="H331" s="393"/>
      <c r="I331" s="402"/>
      <c r="J331" s="393"/>
      <c r="K331" s="402"/>
      <c r="L331" s="393"/>
      <c r="M331" s="402"/>
      <c r="N331" s="393"/>
      <c r="O331" s="402"/>
      <c r="P331" s="393"/>
      <c r="Q331" s="402">
        <v>0</v>
      </c>
      <c r="R331" s="393"/>
      <c r="S331" s="402"/>
      <c r="T331" s="393"/>
      <c r="U331" s="402"/>
      <c r="V331" s="393"/>
      <c r="W331" s="402">
        <v>0</v>
      </c>
      <c r="X331" s="393"/>
      <c r="Y331" s="402">
        <v>0</v>
      </c>
      <c r="Z331" s="393"/>
      <c r="AA331" s="402">
        <v>0</v>
      </c>
      <c r="AB331" s="393"/>
      <c r="AC331" s="402">
        <v>0</v>
      </c>
      <c r="AD331" s="393"/>
      <c r="AE331" s="402">
        <v>0</v>
      </c>
      <c r="AF331" s="393"/>
      <c r="AG331" s="402">
        <v>0</v>
      </c>
      <c r="AH331" s="393"/>
      <c r="AI331" s="402">
        <v>0</v>
      </c>
      <c r="AJ331" s="393"/>
      <c r="AK331" s="402">
        <v>0</v>
      </c>
      <c r="AL331" s="393"/>
      <c r="AM331" s="402">
        <v>0</v>
      </c>
      <c r="AN331" s="393"/>
      <c r="AO331" s="402">
        <v>0</v>
      </c>
      <c r="AP331" s="393"/>
      <c r="AQ331" s="402">
        <v>0</v>
      </c>
      <c r="AR331" s="393"/>
      <c r="AS331" s="402">
        <v>0</v>
      </c>
      <c r="AT331" s="393">
        <v>15</v>
      </c>
      <c r="AU331" s="402">
        <v>17</v>
      </c>
      <c r="AV331" s="393">
        <v>6</v>
      </c>
      <c r="AW331" s="402">
        <v>5</v>
      </c>
      <c r="AX331" s="393">
        <v>3</v>
      </c>
      <c r="AY331" s="402">
        <v>2</v>
      </c>
      <c r="AZ331" s="393">
        <v>17</v>
      </c>
      <c r="BA331" s="403">
        <v>18</v>
      </c>
      <c r="BB331" s="404"/>
      <c r="BC331" s="402"/>
      <c r="BD331" s="393"/>
      <c r="BE331" s="402">
        <v>0</v>
      </c>
      <c r="BF331" s="393"/>
      <c r="BG331" s="402">
        <v>0</v>
      </c>
      <c r="BH331" s="393"/>
      <c r="BI331" s="402">
        <v>0</v>
      </c>
      <c r="BJ331" s="393"/>
      <c r="BK331" s="402">
        <v>0</v>
      </c>
      <c r="BL331" s="393">
        <v>2060253</v>
      </c>
      <c r="BM331" s="403">
        <v>2265516</v>
      </c>
      <c r="BN331" s="394">
        <f t="shared" si="405"/>
        <v>0</v>
      </c>
      <c r="BO331" s="395">
        <f t="shared" si="406"/>
        <v>0</v>
      </c>
      <c r="BP331" s="396">
        <f t="shared" si="407"/>
        <v>0</v>
      </c>
      <c r="BQ331" s="395">
        <f t="shared" si="408"/>
        <v>0</v>
      </c>
      <c r="BR331" s="396">
        <f t="shared" si="409"/>
        <v>0</v>
      </c>
      <c r="BS331" s="395">
        <f t="shared" si="410"/>
        <v>0</v>
      </c>
      <c r="BT331" s="396">
        <f t="shared" si="411"/>
        <v>0</v>
      </c>
      <c r="BU331" s="395">
        <f t="shared" si="412"/>
        <v>0</v>
      </c>
      <c r="BV331" s="396">
        <f t="shared" si="413"/>
        <v>0</v>
      </c>
      <c r="BW331" s="395">
        <f t="shared" si="414"/>
        <v>0</v>
      </c>
      <c r="BX331" s="396">
        <f t="shared" si="415"/>
        <v>432</v>
      </c>
      <c r="BY331" s="395">
        <f t="shared" si="416"/>
        <v>441</v>
      </c>
      <c r="BZ331" s="394">
        <f t="shared" si="417"/>
        <v>0</v>
      </c>
      <c r="CA331" s="395">
        <f t="shared" si="418"/>
        <v>0</v>
      </c>
      <c r="CB331" s="396">
        <f t="shared" si="419"/>
        <v>0</v>
      </c>
      <c r="CC331" s="395">
        <f t="shared" si="420"/>
        <v>0</v>
      </c>
      <c r="CD331" s="396">
        <f t="shared" si="421"/>
        <v>0</v>
      </c>
      <c r="CE331" s="395">
        <f t="shared" si="422"/>
        <v>0</v>
      </c>
      <c r="CF331" s="396">
        <f t="shared" si="423"/>
        <v>0</v>
      </c>
      <c r="CG331" s="395">
        <f t="shared" si="424"/>
        <v>0</v>
      </c>
      <c r="CH331" s="396">
        <f t="shared" si="425"/>
        <v>0</v>
      </c>
      <c r="CI331" s="395">
        <f t="shared" si="426"/>
        <v>0</v>
      </c>
      <c r="CJ331" s="396">
        <f t="shared" si="427"/>
        <v>4769.104166666667</v>
      </c>
      <c r="CK331" s="395">
        <f t="shared" si="428"/>
        <v>5137.2244897959181</v>
      </c>
      <c r="CL331" s="394">
        <f t="shared" si="429"/>
        <v>0</v>
      </c>
      <c r="CM331" s="395">
        <f t="shared" si="430"/>
        <v>0</v>
      </c>
      <c r="CN331" s="396">
        <f t="shared" si="431"/>
        <v>0</v>
      </c>
      <c r="CO331" s="395">
        <f t="shared" si="432"/>
        <v>0</v>
      </c>
      <c r="CP331" s="396">
        <f t="shared" si="433"/>
        <v>0</v>
      </c>
      <c r="CQ331" s="395">
        <f t="shared" si="434"/>
        <v>0</v>
      </c>
      <c r="CR331" s="396">
        <f t="shared" si="435"/>
        <v>0</v>
      </c>
      <c r="CS331" s="395">
        <f t="shared" si="436"/>
        <v>0</v>
      </c>
      <c r="CT331" s="396">
        <f t="shared" si="437"/>
        <v>0</v>
      </c>
      <c r="CU331" s="395">
        <f t="shared" si="438"/>
        <v>0</v>
      </c>
      <c r="CV331" s="396">
        <f t="shared" si="439"/>
        <v>42921.9375</v>
      </c>
      <c r="CW331" s="395">
        <f t="shared" si="440"/>
        <v>46235.020408163262</v>
      </c>
      <c r="CX331" s="396">
        <f t="shared" si="441"/>
        <v>42921.9375</v>
      </c>
      <c r="CY331" s="395">
        <f t="shared" si="442"/>
        <v>46235.020408163262</v>
      </c>
      <c r="CZ331" s="394">
        <f t="shared" si="443"/>
        <v>0</v>
      </c>
      <c r="DA331" s="395">
        <f t="shared" si="444"/>
        <v>0</v>
      </c>
      <c r="DB331" s="396">
        <f t="shared" si="445"/>
        <v>0</v>
      </c>
      <c r="DC331" s="395">
        <f t="shared" si="446"/>
        <v>0</v>
      </c>
      <c r="DD331" s="396">
        <f t="shared" si="447"/>
        <v>0</v>
      </c>
      <c r="DE331" s="395">
        <f t="shared" si="448"/>
        <v>0</v>
      </c>
      <c r="DF331" s="396">
        <f t="shared" si="449"/>
        <v>0</v>
      </c>
      <c r="DG331" s="395">
        <f t="shared" si="450"/>
        <v>0</v>
      </c>
      <c r="DH331" s="396">
        <f t="shared" si="451"/>
        <v>0</v>
      </c>
      <c r="DI331" s="395">
        <f t="shared" si="452"/>
        <v>0</v>
      </c>
      <c r="DJ331" s="396">
        <f t="shared" si="453"/>
        <v>41</v>
      </c>
      <c r="DK331" s="395">
        <f t="shared" si="454"/>
        <v>42</v>
      </c>
      <c r="DL331" s="396">
        <f t="shared" si="455"/>
        <v>41</v>
      </c>
      <c r="DM331" s="395">
        <f t="shared" si="456"/>
        <v>42</v>
      </c>
      <c r="DN331" s="394">
        <f t="shared" si="457"/>
        <v>0</v>
      </c>
      <c r="DO331" s="395">
        <f t="shared" si="458"/>
        <v>0</v>
      </c>
      <c r="DP331" s="396">
        <f t="shared" si="459"/>
        <v>0</v>
      </c>
      <c r="DQ331" s="395">
        <f t="shared" si="460"/>
        <v>0</v>
      </c>
      <c r="DR331" s="396">
        <f t="shared" si="461"/>
        <v>0</v>
      </c>
      <c r="DS331" s="395">
        <f t="shared" si="462"/>
        <v>0</v>
      </c>
      <c r="DT331" s="396">
        <f t="shared" si="463"/>
        <v>0</v>
      </c>
      <c r="DU331" s="395">
        <f t="shared" si="464"/>
        <v>0</v>
      </c>
      <c r="DV331" s="396">
        <f t="shared" si="465"/>
        <v>0</v>
      </c>
      <c r="DW331" s="395">
        <f t="shared" si="466"/>
        <v>0</v>
      </c>
      <c r="DX331" s="396">
        <f t="shared" si="467"/>
        <v>1759799.4375</v>
      </c>
      <c r="DY331" s="395">
        <f t="shared" si="468"/>
        <v>1941870.857142857</v>
      </c>
      <c r="DZ331" s="396">
        <f t="shared" si="469"/>
        <v>1759799.4375</v>
      </c>
      <c r="EA331" s="395">
        <f t="shared" si="470"/>
        <v>1941870.857142857</v>
      </c>
    </row>
    <row r="332" spans="1:131">
      <c r="A332" s="607" t="s">
        <v>37</v>
      </c>
      <c r="B332" s="556" t="s">
        <v>832</v>
      </c>
      <c r="C332" s="557"/>
      <c r="D332" s="553">
        <v>198206</v>
      </c>
      <c r="E332" s="448">
        <v>10</v>
      </c>
      <c r="F332" s="393"/>
      <c r="G332" s="402"/>
      <c r="H332" s="393"/>
      <c r="I332" s="402"/>
      <c r="J332" s="393"/>
      <c r="K332" s="402"/>
      <c r="L332" s="393"/>
      <c r="M332" s="402"/>
      <c r="N332" s="393">
        <v>1</v>
      </c>
      <c r="O332" s="402"/>
      <c r="P332" s="393"/>
      <c r="Q332" s="402">
        <v>1</v>
      </c>
      <c r="R332" s="393"/>
      <c r="S332" s="402"/>
      <c r="T332" s="393"/>
      <c r="U332" s="402"/>
      <c r="V332" s="393"/>
      <c r="W332" s="402">
        <v>0</v>
      </c>
      <c r="X332" s="393"/>
      <c r="Y332" s="402">
        <v>8</v>
      </c>
      <c r="Z332" s="393"/>
      <c r="AA332" s="402">
        <v>1</v>
      </c>
      <c r="AB332" s="393"/>
      <c r="AC332" s="402">
        <v>16</v>
      </c>
      <c r="AD332" s="393">
        <v>58</v>
      </c>
      <c r="AE332" s="402">
        <v>1</v>
      </c>
      <c r="AF332" s="393"/>
      <c r="AG332" s="402">
        <v>10</v>
      </c>
      <c r="AH332" s="393"/>
      <c r="AI332" s="402">
        <v>1</v>
      </c>
      <c r="AJ332" s="393"/>
      <c r="AK332" s="402">
        <v>20</v>
      </c>
      <c r="AL332" s="393"/>
      <c r="AM332" s="402">
        <v>0</v>
      </c>
      <c r="AN332" s="393"/>
      <c r="AO332" s="402">
        <v>0</v>
      </c>
      <c r="AP332" s="393"/>
      <c r="AQ332" s="402">
        <v>0</v>
      </c>
      <c r="AR332" s="393"/>
      <c r="AS332" s="402">
        <v>0</v>
      </c>
      <c r="AT332" s="393"/>
      <c r="AU332" s="402">
        <v>0</v>
      </c>
      <c r="AV332" s="393"/>
      <c r="AW332" s="402">
        <v>9</v>
      </c>
      <c r="AX332" s="393"/>
      <c r="AY332" s="402">
        <v>1</v>
      </c>
      <c r="AZ332" s="393"/>
      <c r="BA332" s="403">
        <v>16</v>
      </c>
      <c r="BB332" s="404"/>
      <c r="BC332" s="402"/>
      <c r="BD332" s="393">
        <v>38906</v>
      </c>
      <c r="BE332" s="402">
        <v>43120</v>
      </c>
      <c r="BF332" s="393"/>
      <c r="BG332" s="402">
        <v>1299451</v>
      </c>
      <c r="BH332" s="393">
        <v>2656773</v>
      </c>
      <c r="BI332" s="402">
        <v>1758305</v>
      </c>
      <c r="BJ332" s="393"/>
      <c r="BK332" s="402">
        <v>0</v>
      </c>
      <c r="BL332" s="393"/>
      <c r="BM332" s="403">
        <v>1343843</v>
      </c>
      <c r="BN332" s="394">
        <f t="shared" si="405"/>
        <v>0</v>
      </c>
      <c r="BO332" s="395">
        <f t="shared" si="406"/>
        <v>0</v>
      </c>
      <c r="BP332" s="396">
        <f t="shared" si="407"/>
        <v>9</v>
      </c>
      <c r="BQ332" s="395">
        <f t="shared" si="408"/>
        <v>10</v>
      </c>
      <c r="BR332" s="396">
        <f t="shared" si="409"/>
        <v>0</v>
      </c>
      <c r="BS332" s="395">
        <f t="shared" si="410"/>
        <v>283</v>
      </c>
      <c r="BT332" s="396">
        <f t="shared" si="411"/>
        <v>522</v>
      </c>
      <c r="BU332" s="395">
        <f t="shared" si="412"/>
        <v>360</v>
      </c>
      <c r="BV332" s="396">
        <f t="shared" si="413"/>
        <v>0</v>
      </c>
      <c r="BW332" s="395">
        <f t="shared" si="414"/>
        <v>0</v>
      </c>
      <c r="BX332" s="396">
        <f t="shared" si="415"/>
        <v>0</v>
      </c>
      <c r="BY332" s="395">
        <f t="shared" si="416"/>
        <v>293</v>
      </c>
      <c r="BZ332" s="394">
        <f t="shared" si="417"/>
        <v>0</v>
      </c>
      <c r="CA332" s="395">
        <f t="shared" si="418"/>
        <v>0</v>
      </c>
      <c r="CB332" s="396">
        <f t="shared" si="419"/>
        <v>4322.8888888888887</v>
      </c>
      <c r="CC332" s="395">
        <f t="shared" si="420"/>
        <v>4312</v>
      </c>
      <c r="CD332" s="396">
        <f t="shared" si="421"/>
        <v>0</v>
      </c>
      <c r="CE332" s="395">
        <f t="shared" si="422"/>
        <v>4591.6996466431092</v>
      </c>
      <c r="CF332" s="396">
        <f t="shared" si="423"/>
        <v>5089.6034482758623</v>
      </c>
      <c r="CG332" s="395">
        <f t="shared" si="424"/>
        <v>4884.1805555555557</v>
      </c>
      <c r="CH332" s="396">
        <f t="shared" si="425"/>
        <v>0</v>
      </c>
      <c r="CI332" s="395">
        <f t="shared" si="426"/>
        <v>0</v>
      </c>
      <c r="CJ332" s="396">
        <f t="shared" si="427"/>
        <v>0</v>
      </c>
      <c r="CK332" s="395">
        <f t="shared" si="428"/>
        <v>4586.4948805460754</v>
      </c>
      <c r="CL332" s="394">
        <f t="shared" si="429"/>
        <v>0</v>
      </c>
      <c r="CM332" s="395">
        <f t="shared" si="430"/>
        <v>0</v>
      </c>
      <c r="CN332" s="396">
        <f t="shared" si="431"/>
        <v>38906</v>
      </c>
      <c r="CO332" s="395">
        <f t="shared" si="432"/>
        <v>38808</v>
      </c>
      <c r="CP332" s="396">
        <f t="shared" si="433"/>
        <v>0</v>
      </c>
      <c r="CQ332" s="395">
        <f t="shared" si="434"/>
        <v>41325.296819787982</v>
      </c>
      <c r="CR332" s="396">
        <f t="shared" si="435"/>
        <v>45806.431034482761</v>
      </c>
      <c r="CS332" s="395">
        <f t="shared" si="436"/>
        <v>43957.625</v>
      </c>
      <c r="CT332" s="396">
        <f t="shared" si="437"/>
        <v>0</v>
      </c>
      <c r="CU332" s="395">
        <f t="shared" si="438"/>
        <v>0</v>
      </c>
      <c r="CV332" s="396">
        <f t="shared" si="439"/>
        <v>0</v>
      </c>
      <c r="CW332" s="395">
        <f t="shared" si="440"/>
        <v>41278.453924914676</v>
      </c>
      <c r="CX332" s="396">
        <f t="shared" si="441"/>
        <v>45689.47457627119</v>
      </c>
      <c r="CY332" s="395">
        <f t="shared" si="442"/>
        <v>42283.6216969343</v>
      </c>
      <c r="CZ332" s="394">
        <f t="shared" si="443"/>
        <v>0</v>
      </c>
      <c r="DA332" s="395">
        <f t="shared" si="444"/>
        <v>0</v>
      </c>
      <c r="DB332" s="396">
        <f t="shared" si="445"/>
        <v>1</v>
      </c>
      <c r="DC332" s="395">
        <f t="shared" si="446"/>
        <v>1</v>
      </c>
      <c r="DD332" s="396">
        <f t="shared" si="447"/>
        <v>0</v>
      </c>
      <c r="DE332" s="395">
        <f t="shared" si="448"/>
        <v>25</v>
      </c>
      <c r="DF332" s="396">
        <f t="shared" si="449"/>
        <v>58</v>
      </c>
      <c r="DG332" s="395">
        <f t="shared" si="450"/>
        <v>32</v>
      </c>
      <c r="DH332" s="396">
        <f t="shared" si="451"/>
        <v>0</v>
      </c>
      <c r="DI332" s="395">
        <f t="shared" si="452"/>
        <v>0</v>
      </c>
      <c r="DJ332" s="396">
        <f t="shared" si="453"/>
        <v>0</v>
      </c>
      <c r="DK332" s="395">
        <f t="shared" si="454"/>
        <v>26</v>
      </c>
      <c r="DL332" s="396">
        <f t="shared" si="455"/>
        <v>59</v>
      </c>
      <c r="DM332" s="395">
        <f t="shared" si="456"/>
        <v>84</v>
      </c>
      <c r="DN332" s="394">
        <f t="shared" si="457"/>
        <v>0</v>
      </c>
      <c r="DO332" s="395">
        <f t="shared" si="458"/>
        <v>0</v>
      </c>
      <c r="DP332" s="396">
        <f t="shared" si="459"/>
        <v>38906</v>
      </c>
      <c r="DQ332" s="395">
        <f t="shared" si="460"/>
        <v>38808</v>
      </c>
      <c r="DR332" s="396">
        <f t="shared" si="461"/>
        <v>0</v>
      </c>
      <c r="DS332" s="395">
        <f t="shared" si="462"/>
        <v>1033132.4204946995</v>
      </c>
      <c r="DT332" s="396">
        <f t="shared" si="463"/>
        <v>2656773</v>
      </c>
      <c r="DU332" s="395">
        <f t="shared" si="464"/>
        <v>1406644</v>
      </c>
      <c r="DV332" s="396">
        <f t="shared" si="465"/>
        <v>0</v>
      </c>
      <c r="DW332" s="395">
        <f t="shared" si="466"/>
        <v>0</v>
      </c>
      <c r="DX332" s="396">
        <f t="shared" si="467"/>
        <v>0</v>
      </c>
      <c r="DY332" s="395">
        <f t="shared" si="468"/>
        <v>1073239.8020477816</v>
      </c>
      <c r="DZ332" s="396">
        <f t="shared" si="469"/>
        <v>2695679</v>
      </c>
      <c r="EA332" s="395">
        <f t="shared" si="470"/>
        <v>3551824.222542481</v>
      </c>
    </row>
    <row r="333" spans="1:131">
      <c r="A333" s="607" t="s">
        <v>37</v>
      </c>
      <c r="B333" s="556" t="s">
        <v>833</v>
      </c>
      <c r="C333" s="557"/>
      <c r="D333" s="558">
        <v>197814</v>
      </c>
      <c r="E333" s="441">
        <v>10</v>
      </c>
      <c r="F333" s="393"/>
      <c r="G333" s="402"/>
      <c r="H333" s="393"/>
      <c r="I333" s="402"/>
      <c r="J333" s="393"/>
      <c r="K333" s="402"/>
      <c r="L333" s="393"/>
      <c r="M333" s="402"/>
      <c r="N333" s="393"/>
      <c r="O333" s="402"/>
      <c r="P333" s="393"/>
      <c r="Q333" s="402">
        <v>0</v>
      </c>
      <c r="R333" s="393"/>
      <c r="S333" s="402"/>
      <c r="T333" s="393"/>
      <c r="U333" s="402"/>
      <c r="V333" s="393"/>
      <c r="W333" s="402">
        <v>0</v>
      </c>
      <c r="X333" s="393"/>
      <c r="Y333" s="402">
        <v>0</v>
      </c>
      <c r="Z333" s="393"/>
      <c r="AA333" s="402">
        <v>0</v>
      </c>
      <c r="AB333" s="393"/>
      <c r="AC333" s="402">
        <v>0</v>
      </c>
      <c r="AD333" s="393"/>
      <c r="AE333" s="402">
        <v>0</v>
      </c>
      <c r="AF333" s="393"/>
      <c r="AG333" s="402">
        <v>0</v>
      </c>
      <c r="AH333" s="393"/>
      <c r="AI333" s="402">
        <v>0</v>
      </c>
      <c r="AJ333" s="393"/>
      <c r="AK333" s="402">
        <v>0</v>
      </c>
      <c r="AL333" s="393"/>
      <c r="AM333" s="402">
        <v>0</v>
      </c>
      <c r="AN333" s="393"/>
      <c r="AO333" s="402">
        <v>0</v>
      </c>
      <c r="AP333" s="393"/>
      <c r="AQ333" s="402">
        <v>0</v>
      </c>
      <c r="AR333" s="393"/>
      <c r="AS333" s="402">
        <v>0</v>
      </c>
      <c r="AT333" s="393">
        <v>74</v>
      </c>
      <c r="AU333" s="402">
        <v>47</v>
      </c>
      <c r="AV333" s="393"/>
      <c r="AW333" s="402">
        <v>8</v>
      </c>
      <c r="AX333" s="393"/>
      <c r="AY333" s="402">
        <v>3</v>
      </c>
      <c r="AZ333" s="393">
        <v>5</v>
      </c>
      <c r="BA333" s="403">
        <v>12</v>
      </c>
      <c r="BB333" s="404"/>
      <c r="BC333" s="402"/>
      <c r="BD333" s="393"/>
      <c r="BE333" s="402">
        <v>0</v>
      </c>
      <c r="BF333" s="393"/>
      <c r="BG333" s="402">
        <v>0</v>
      </c>
      <c r="BH333" s="393"/>
      <c r="BI333" s="402">
        <v>0</v>
      </c>
      <c r="BJ333" s="393"/>
      <c r="BK333" s="402">
        <v>0</v>
      </c>
      <c r="BL333" s="393">
        <v>3627080</v>
      </c>
      <c r="BM333" s="403">
        <v>3516065</v>
      </c>
      <c r="BN333" s="394">
        <f t="shared" si="405"/>
        <v>0</v>
      </c>
      <c r="BO333" s="395">
        <f t="shared" si="406"/>
        <v>0</v>
      </c>
      <c r="BP333" s="396">
        <f t="shared" si="407"/>
        <v>0</v>
      </c>
      <c r="BQ333" s="395">
        <f t="shared" si="408"/>
        <v>0</v>
      </c>
      <c r="BR333" s="396">
        <f t="shared" si="409"/>
        <v>0</v>
      </c>
      <c r="BS333" s="395">
        <f t="shared" si="410"/>
        <v>0</v>
      </c>
      <c r="BT333" s="396">
        <f t="shared" si="411"/>
        <v>0</v>
      </c>
      <c r="BU333" s="395">
        <f t="shared" si="412"/>
        <v>0</v>
      </c>
      <c r="BV333" s="396">
        <f t="shared" si="413"/>
        <v>0</v>
      </c>
      <c r="BW333" s="395">
        <f t="shared" si="414"/>
        <v>0</v>
      </c>
      <c r="BX333" s="396">
        <f t="shared" si="415"/>
        <v>726</v>
      </c>
      <c r="BY333" s="395">
        <f t="shared" si="416"/>
        <v>680</v>
      </c>
      <c r="BZ333" s="394">
        <f t="shared" si="417"/>
        <v>0</v>
      </c>
      <c r="CA333" s="395">
        <f t="shared" si="418"/>
        <v>0</v>
      </c>
      <c r="CB333" s="396">
        <f t="shared" si="419"/>
        <v>0</v>
      </c>
      <c r="CC333" s="395">
        <f t="shared" si="420"/>
        <v>0</v>
      </c>
      <c r="CD333" s="396">
        <f t="shared" si="421"/>
        <v>0</v>
      </c>
      <c r="CE333" s="395">
        <f t="shared" si="422"/>
        <v>0</v>
      </c>
      <c r="CF333" s="396">
        <f t="shared" si="423"/>
        <v>0</v>
      </c>
      <c r="CG333" s="395">
        <f t="shared" si="424"/>
        <v>0</v>
      </c>
      <c r="CH333" s="396">
        <f t="shared" si="425"/>
        <v>0</v>
      </c>
      <c r="CI333" s="395">
        <f t="shared" si="426"/>
        <v>0</v>
      </c>
      <c r="CJ333" s="396">
        <f t="shared" si="427"/>
        <v>4995.9779614325071</v>
      </c>
      <c r="CK333" s="395">
        <f t="shared" si="428"/>
        <v>5170.6838235294117</v>
      </c>
      <c r="CL333" s="394">
        <f t="shared" si="429"/>
        <v>0</v>
      </c>
      <c r="CM333" s="395">
        <f t="shared" si="430"/>
        <v>0</v>
      </c>
      <c r="CN333" s="396">
        <f t="shared" si="431"/>
        <v>0</v>
      </c>
      <c r="CO333" s="395">
        <f t="shared" si="432"/>
        <v>0</v>
      </c>
      <c r="CP333" s="396">
        <f t="shared" si="433"/>
        <v>0</v>
      </c>
      <c r="CQ333" s="395">
        <f t="shared" si="434"/>
        <v>0</v>
      </c>
      <c r="CR333" s="396">
        <f t="shared" si="435"/>
        <v>0</v>
      </c>
      <c r="CS333" s="395">
        <f t="shared" si="436"/>
        <v>0</v>
      </c>
      <c r="CT333" s="396">
        <f t="shared" si="437"/>
        <v>0</v>
      </c>
      <c r="CU333" s="395">
        <f t="shared" si="438"/>
        <v>0</v>
      </c>
      <c r="CV333" s="396">
        <f t="shared" si="439"/>
        <v>44963.801652892565</v>
      </c>
      <c r="CW333" s="395">
        <f t="shared" si="440"/>
        <v>46536.154411764706</v>
      </c>
      <c r="CX333" s="396">
        <f t="shared" si="441"/>
        <v>44963.801652892565</v>
      </c>
      <c r="CY333" s="395">
        <f t="shared" si="442"/>
        <v>46536.154411764706</v>
      </c>
      <c r="CZ333" s="394">
        <f t="shared" si="443"/>
        <v>0</v>
      </c>
      <c r="DA333" s="395">
        <f t="shared" si="444"/>
        <v>0</v>
      </c>
      <c r="DB333" s="396">
        <f t="shared" si="445"/>
        <v>0</v>
      </c>
      <c r="DC333" s="395">
        <f t="shared" si="446"/>
        <v>0</v>
      </c>
      <c r="DD333" s="396">
        <f t="shared" si="447"/>
        <v>0</v>
      </c>
      <c r="DE333" s="395">
        <f t="shared" si="448"/>
        <v>0</v>
      </c>
      <c r="DF333" s="396">
        <f t="shared" si="449"/>
        <v>0</v>
      </c>
      <c r="DG333" s="395">
        <f t="shared" si="450"/>
        <v>0</v>
      </c>
      <c r="DH333" s="396">
        <f t="shared" si="451"/>
        <v>0</v>
      </c>
      <c r="DI333" s="395">
        <f t="shared" si="452"/>
        <v>0</v>
      </c>
      <c r="DJ333" s="396">
        <f t="shared" si="453"/>
        <v>79</v>
      </c>
      <c r="DK333" s="395">
        <f t="shared" si="454"/>
        <v>70</v>
      </c>
      <c r="DL333" s="396">
        <f t="shared" si="455"/>
        <v>79</v>
      </c>
      <c r="DM333" s="395">
        <f t="shared" si="456"/>
        <v>70</v>
      </c>
      <c r="DN333" s="394">
        <f t="shared" si="457"/>
        <v>0</v>
      </c>
      <c r="DO333" s="395">
        <f t="shared" si="458"/>
        <v>0</v>
      </c>
      <c r="DP333" s="396">
        <f t="shared" si="459"/>
        <v>0</v>
      </c>
      <c r="DQ333" s="395">
        <f t="shared" si="460"/>
        <v>0</v>
      </c>
      <c r="DR333" s="396">
        <f t="shared" si="461"/>
        <v>0</v>
      </c>
      <c r="DS333" s="395">
        <f t="shared" si="462"/>
        <v>0</v>
      </c>
      <c r="DT333" s="396">
        <f t="shared" si="463"/>
        <v>0</v>
      </c>
      <c r="DU333" s="395">
        <f t="shared" si="464"/>
        <v>0</v>
      </c>
      <c r="DV333" s="396">
        <f t="shared" si="465"/>
        <v>0</v>
      </c>
      <c r="DW333" s="395">
        <f t="shared" si="466"/>
        <v>0</v>
      </c>
      <c r="DX333" s="396">
        <f t="shared" si="467"/>
        <v>3552140.3305785125</v>
      </c>
      <c r="DY333" s="395">
        <f t="shared" si="468"/>
        <v>3257530.8088235296</v>
      </c>
      <c r="DZ333" s="396">
        <f t="shared" si="469"/>
        <v>3552140.3305785125</v>
      </c>
      <c r="EA333" s="395">
        <f t="shared" si="470"/>
        <v>3257530.8088235296</v>
      </c>
    </row>
    <row r="334" spans="1:131">
      <c r="A334" s="607" t="s">
        <v>37</v>
      </c>
      <c r="B334" s="551" t="s">
        <v>834</v>
      </c>
      <c r="C334" s="552"/>
      <c r="D334" s="553">
        <v>198640</v>
      </c>
      <c r="E334" s="448">
        <v>10</v>
      </c>
      <c r="F334" s="393"/>
      <c r="G334" s="402"/>
      <c r="H334" s="393"/>
      <c r="I334" s="402"/>
      <c r="J334" s="393"/>
      <c r="K334" s="402"/>
      <c r="L334" s="393"/>
      <c r="M334" s="402"/>
      <c r="N334" s="393"/>
      <c r="O334" s="402"/>
      <c r="P334" s="393"/>
      <c r="Q334" s="402">
        <v>0</v>
      </c>
      <c r="R334" s="393"/>
      <c r="S334" s="402"/>
      <c r="T334" s="393"/>
      <c r="U334" s="402"/>
      <c r="V334" s="393"/>
      <c r="W334" s="402">
        <v>0</v>
      </c>
      <c r="X334" s="393"/>
      <c r="Y334" s="402">
        <v>0</v>
      </c>
      <c r="Z334" s="393"/>
      <c r="AA334" s="402">
        <v>0</v>
      </c>
      <c r="AB334" s="393"/>
      <c r="AC334" s="402">
        <v>0</v>
      </c>
      <c r="AD334" s="393"/>
      <c r="AE334" s="402">
        <v>0</v>
      </c>
      <c r="AF334" s="393"/>
      <c r="AG334" s="402">
        <v>0</v>
      </c>
      <c r="AH334" s="393"/>
      <c r="AI334" s="402">
        <v>0</v>
      </c>
      <c r="AJ334" s="393"/>
      <c r="AK334" s="402">
        <v>0</v>
      </c>
      <c r="AL334" s="393"/>
      <c r="AM334" s="402">
        <v>0</v>
      </c>
      <c r="AN334" s="393"/>
      <c r="AO334" s="402">
        <v>30</v>
      </c>
      <c r="AP334" s="393"/>
      <c r="AQ334" s="402">
        <v>0</v>
      </c>
      <c r="AR334" s="393"/>
      <c r="AS334" s="402">
        <v>0</v>
      </c>
      <c r="AT334" s="393"/>
      <c r="AU334" s="402">
        <v>0</v>
      </c>
      <c r="AV334" s="393">
        <v>60</v>
      </c>
      <c r="AW334" s="402">
        <v>60</v>
      </c>
      <c r="AX334" s="393"/>
      <c r="AY334" s="402">
        <v>0</v>
      </c>
      <c r="AZ334" s="393">
        <v>1</v>
      </c>
      <c r="BA334" s="403">
        <v>2</v>
      </c>
      <c r="BB334" s="404"/>
      <c r="BC334" s="402"/>
      <c r="BD334" s="393"/>
      <c r="BE334" s="402">
        <v>0</v>
      </c>
      <c r="BF334" s="393"/>
      <c r="BG334" s="402">
        <v>0</v>
      </c>
      <c r="BH334" s="393"/>
      <c r="BI334" s="402">
        <v>0</v>
      </c>
      <c r="BJ334" s="393"/>
      <c r="BK334" s="402">
        <v>1488662</v>
      </c>
      <c r="BL334" s="393">
        <v>2945806</v>
      </c>
      <c r="BM334" s="403">
        <v>3076413</v>
      </c>
      <c r="BN334" s="394">
        <f t="shared" si="405"/>
        <v>0</v>
      </c>
      <c r="BO334" s="395">
        <f t="shared" si="406"/>
        <v>0</v>
      </c>
      <c r="BP334" s="396">
        <f t="shared" si="407"/>
        <v>0</v>
      </c>
      <c r="BQ334" s="395">
        <f t="shared" si="408"/>
        <v>0</v>
      </c>
      <c r="BR334" s="396">
        <f t="shared" si="409"/>
        <v>0</v>
      </c>
      <c r="BS334" s="395">
        <f t="shared" si="410"/>
        <v>0</v>
      </c>
      <c r="BT334" s="396">
        <f t="shared" si="411"/>
        <v>0</v>
      </c>
      <c r="BU334" s="395">
        <f t="shared" si="412"/>
        <v>0</v>
      </c>
      <c r="BV334" s="396">
        <f t="shared" si="413"/>
        <v>0</v>
      </c>
      <c r="BW334" s="395">
        <f t="shared" si="414"/>
        <v>300</v>
      </c>
      <c r="BX334" s="396">
        <f t="shared" si="415"/>
        <v>612</v>
      </c>
      <c r="BY334" s="395">
        <f t="shared" si="416"/>
        <v>624</v>
      </c>
      <c r="BZ334" s="394">
        <f t="shared" si="417"/>
        <v>0</v>
      </c>
      <c r="CA334" s="395">
        <f t="shared" si="418"/>
        <v>0</v>
      </c>
      <c r="CB334" s="396">
        <f t="shared" si="419"/>
        <v>0</v>
      </c>
      <c r="CC334" s="395">
        <f t="shared" si="420"/>
        <v>0</v>
      </c>
      <c r="CD334" s="396">
        <f t="shared" si="421"/>
        <v>0</v>
      </c>
      <c r="CE334" s="395">
        <f t="shared" si="422"/>
        <v>0</v>
      </c>
      <c r="CF334" s="396">
        <f t="shared" si="423"/>
        <v>0</v>
      </c>
      <c r="CG334" s="395">
        <f t="shared" si="424"/>
        <v>0</v>
      </c>
      <c r="CH334" s="396">
        <f t="shared" si="425"/>
        <v>0</v>
      </c>
      <c r="CI334" s="395">
        <f t="shared" si="426"/>
        <v>4962.2066666666669</v>
      </c>
      <c r="CJ334" s="396">
        <f t="shared" si="427"/>
        <v>4813.4084967320259</v>
      </c>
      <c r="CK334" s="395">
        <f t="shared" si="428"/>
        <v>4930.1490384615381</v>
      </c>
      <c r="CL334" s="394">
        <f t="shared" si="429"/>
        <v>0</v>
      </c>
      <c r="CM334" s="395">
        <f t="shared" si="430"/>
        <v>0</v>
      </c>
      <c r="CN334" s="396">
        <f t="shared" si="431"/>
        <v>0</v>
      </c>
      <c r="CO334" s="395">
        <f t="shared" si="432"/>
        <v>0</v>
      </c>
      <c r="CP334" s="396">
        <f t="shared" si="433"/>
        <v>0</v>
      </c>
      <c r="CQ334" s="395">
        <f t="shared" si="434"/>
        <v>0</v>
      </c>
      <c r="CR334" s="396">
        <f t="shared" si="435"/>
        <v>0</v>
      </c>
      <c r="CS334" s="395">
        <f t="shared" si="436"/>
        <v>0</v>
      </c>
      <c r="CT334" s="396">
        <f t="shared" si="437"/>
        <v>0</v>
      </c>
      <c r="CU334" s="395">
        <f t="shared" si="438"/>
        <v>44659.86</v>
      </c>
      <c r="CV334" s="396">
        <f t="shared" si="439"/>
        <v>43320.676470588231</v>
      </c>
      <c r="CW334" s="395">
        <f t="shared" si="440"/>
        <v>44371.341346153844</v>
      </c>
      <c r="CX334" s="396">
        <f t="shared" si="441"/>
        <v>43320.676470588231</v>
      </c>
      <c r="CY334" s="395">
        <f t="shared" si="442"/>
        <v>44465.423515886294</v>
      </c>
      <c r="CZ334" s="394">
        <f t="shared" si="443"/>
        <v>0</v>
      </c>
      <c r="DA334" s="395">
        <f t="shared" si="444"/>
        <v>0</v>
      </c>
      <c r="DB334" s="396">
        <f t="shared" si="445"/>
        <v>0</v>
      </c>
      <c r="DC334" s="395">
        <f t="shared" si="446"/>
        <v>0</v>
      </c>
      <c r="DD334" s="396">
        <f t="shared" si="447"/>
        <v>0</v>
      </c>
      <c r="DE334" s="395">
        <f t="shared" si="448"/>
        <v>0</v>
      </c>
      <c r="DF334" s="396">
        <f t="shared" si="449"/>
        <v>0</v>
      </c>
      <c r="DG334" s="395">
        <f t="shared" si="450"/>
        <v>0</v>
      </c>
      <c r="DH334" s="396">
        <f t="shared" si="451"/>
        <v>0</v>
      </c>
      <c r="DI334" s="395">
        <f t="shared" si="452"/>
        <v>30</v>
      </c>
      <c r="DJ334" s="396">
        <f t="shared" si="453"/>
        <v>61</v>
      </c>
      <c r="DK334" s="395">
        <f t="shared" si="454"/>
        <v>62</v>
      </c>
      <c r="DL334" s="396">
        <f t="shared" si="455"/>
        <v>61</v>
      </c>
      <c r="DM334" s="395">
        <f t="shared" si="456"/>
        <v>92</v>
      </c>
      <c r="DN334" s="394">
        <f t="shared" si="457"/>
        <v>0</v>
      </c>
      <c r="DO334" s="395">
        <f t="shared" si="458"/>
        <v>0</v>
      </c>
      <c r="DP334" s="396">
        <f t="shared" si="459"/>
        <v>0</v>
      </c>
      <c r="DQ334" s="395">
        <f t="shared" si="460"/>
        <v>0</v>
      </c>
      <c r="DR334" s="396">
        <f t="shared" si="461"/>
        <v>0</v>
      </c>
      <c r="DS334" s="395">
        <f t="shared" si="462"/>
        <v>0</v>
      </c>
      <c r="DT334" s="396">
        <f t="shared" si="463"/>
        <v>0</v>
      </c>
      <c r="DU334" s="395">
        <f t="shared" si="464"/>
        <v>0</v>
      </c>
      <c r="DV334" s="396">
        <f t="shared" si="465"/>
        <v>0</v>
      </c>
      <c r="DW334" s="395">
        <f t="shared" si="466"/>
        <v>1339795.8</v>
      </c>
      <c r="DX334" s="396">
        <f t="shared" si="467"/>
        <v>2642561.2647058819</v>
      </c>
      <c r="DY334" s="395">
        <f t="shared" si="468"/>
        <v>2751023.1634615385</v>
      </c>
      <c r="DZ334" s="396">
        <f t="shared" si="469"/>
        <v>2642561.2647058819</v>
      </c>
      <c r="EA334" s="395">
        <f t="shared" si="470"/>
        <v>4090818.9634615392</v>
      </c>
    </row>
    <row r="335" spans="1:131">
      <c r="A335" s="607" t="s">
        <v>37</v>
      </c>
      <c r="B335" s="551" t="s">
        <v>835</v>
      </c>
      <c r="C335" s="560"/>
      <c r="D335" s="553">
        <v>198668</v>
      </c>
      <c r="E335" s="453">
        <v>10</v>
      </c>
      <c r="F335" s="393"/>
      <c r="G335" s="402"/>
      <c r="H335" s="393"/>
      <c r="I335" s="402"/>
      <c r="J335" s="393"/>
      <c r="K335" s="402"/>
      <c r="L335" s="393"/>
      <c r="M335" s="402"/>
      <c r="N335" s="393"/>
      <c r="O335" s="402"/>
      <c r="P335" s="393"/>
      <c r="Q335" s="402">
        <v>0</v>
      </c>
      <c r="R335" s="393"/>
      <c r="S335" s="402"/>
      <c r="T335" s="393"/>
      <c r="U335" s="402"/>
      <c r="V335" s="393"/>
      <c r="W335" s="402">
        <v>0</v>
      </c>
      <c r="X335" s="393"/>
      <c r="Y335" s="402">
        <v>0</v>
      </c>
      <c r="Z335" s="393"/>
      <c r="AA335" s="402">
        <v>0</v>
      </c>
      <c r="AB335" s="393"/>
      <c r="AC335" s="402">
        <v>0</v>
      </c>
      <c r="AD335" s="393"/>
      <c r="AE335" s="402">
        <v>0</v>
      </c>
      <c r="AF335" s="393"/>
      <c r="AG335" s="402">
        <v>0</v>
      </c>
      <c r="AH335" s="393"/>
      <c r="AI335" s="402">
        <v>0</v>
      </c>
      <c r="AJ335" s="393"/>
      <c r="AK335" s="402">
        <v>0</v>
      </c>
      <c r="AL335" s="393"/>
      <c r="AM335" s="402">
        <v>0</v>
      </c>
      <c r="AN335" s="393"/>
      <c r="AO335" s="402">
        <v>0</v>
      </c>
      <c r="AP335" s="393"/>
      <c r="AQ335" s="402">
        <v>0</v>
      </c>
      <c r="AR335" s="393"/>
      <c r="AS335" s="402">
        <v>0</v>
      </c>
      <c r="AT335" s="393">
        <v>61</v>
      </c>
      <c r="AU335" s="402">
        <v>47</v>
      </c>
      <c r="AV335" s="393">
        <v>1</v>
      </c>
      <c r="AW335" s="402">
        <v>7</v>
      </c>
      <c r="AX335" s="393">
        <v>1</v>
      </c>
      <c r="AY335" s="402">
        <v>5</v>
      </c>
      <c r="AZ335" s="393">
        <v>2</v>
      </c>
      <c r="BA335" s="403">
        <v>2</v>
      </c>
      <c r="BB335" s="404"/>
      <c r="BC335" s="402"/>
      <c r="BD335" s="393"/>
      <c r="BE335" s="402">
        <v>0</v>
      </c>
      <c r="BF335" s="393"/>
      <c r="BG335" s="402">
        <v>0</v>
      </c>
      <c r="BH335" s="393"/>
      <c r="BI335" s="402">
        <v>0</v>
      </c>
      <c r="BJ335" s="393"/>
      <c r="BK335" s="402">
        <v>0</v>
      </c>
      <c r="BL335" s="393">
        <v>3106136</v>
      </c>
      <c r="BM335" s="403">
        <v>3010468</v>
      </c>
      <c r="BN335" s="394">
        <f t="shared" si="405"/>
        <v>0</v>
      </c>
      <c r="BO335" s="395">
        <f t="shared" si="406"/>
        <v>0</v>
      </c>
      <c r="BP335" s="396">
        <f t="shared" si="407"/>
        <v>0</v>
      </c>
      <c r="BQ335" s="395">
        <f t="shared" si="408"/>
        <v>0</v>
      </c>
      <c r="BR335" s="396">
        <f t="shared" si="409"/>
        <v>0</v>
      </c>
      <c r="BS335" s="395">
        <f t="shared" si="410"/>
        <v>0</v>
      </c>
      <c r="BT335" s="396">
        <f t="shared" si="411"/>
        <v>0</v>
      </c>
      <c r="BU335" s="395">
        <f t="shared" si="412"/>
        <v>0</v>
      </c>
      <c r="BV335" s="396">
        <f t="shared" si="413"/>
        <v>0</v>
      </c>
      <c r="BW335" s="395">
        <f t="shared" si="414"/>
        <v>0</v>
      </c>
      <c r="BX335" s="396">
        <f t="shared" si="415"/>
        <v>594</v>
      </c>
      <c r="BY335" s="395">
        <f t="shared" si="416"/>
        <v>572</v>
      </c>
      <c r="BZ335" s="394">
        <f t="shared" si="417"/>
        <v>0</v>
      </c>
      <c r="CA335" s="395">
        <f t="shared" si="418"/>
        <v>0</v>
      </c>
      <c r="CB335" s="396">
        <f t="shared" si="419"/>
        <v>0</v>
      </c>
      <c r="CC335" s="395">
        <f t="shared" si="420"/>
        <v>0</v>
      </c>
      <c r="CD335" s="396">
        <f t="shared" si="421"/>
        <v>0</v>
      </c>
      <c r="CE335" s="395">
        <f t="shared" si="422"/>
        <v>0</v>
      </c>
      <c r="CF335" s="396">
        <f t="shared" si="423"/>
        <v>0</v>
      </c>
      <c r="CG335" s="395">
        <f t="shared" si="424"/>
        <v>0</v>
      </c>
      <c r="CH335" s="396">
        <f t="shared" si="425"/>
        <v>0</v>
      </c>
      <c r="CI335" s="395">
        <f t="shared" si="426"/>
        <v>0</v>
      </c>
      <c r="CJ335" s="396">
        <f t="shared" si="427"/>
        <v>5229.1851851851852</v>
      </c>
      <c r="CK335" s="395">
        <f t="shared" si="428"/>
        <v>5263.0559440559437</v>
      </c>
      <c r="CL335" s="394">
        <f t="shared" si="429"/>
        <v>0</v>
      </c>
      <c r="CM335" s="395">
        <f t="shared" si="430"/>
        <v>0</v>
      </c>
      <c r="CN335" s="396">
        <f t="shared" si="431"/>
        <v>0</v>
      </c>
      <c r="CO335" s="395">
        <f t="shared" si="432"/>
        <v>0</v>
      </c>
      <c r="CP335" s="396">
        <f t="shared" si="433"/>
        <v>0</v>
      </c>
      <c r="CQ335" s="395">
        <f t="shared" si="434"/>
        <v>0</v>
      </c>
      <c r="CR335" s="396">
        <f t="shared" si="435"/>
        <v>0</v>
      </c>
      <c r="CS335" s="395">
        <f t="shared" si="436"/>
        <v>0</v>
      </c>
      <c r="CT335" s="396">
        <f t="shared" si="437"/>
        <v>0</v>
      </c>
      <c r="CU335" s="395">
        <f t="shared" si="438"/>
        <v>0</v>
      </c>
      <c r="CV335" s="396">
        <f t="shared" si="439"/>
        <v>47062.666666666664</v>
      </c>
      <c r="CW335" s="395">
        <f t="shared" si="440"/>
        <v>47367.503496503494</v>
      </c>
      <c r="CX335" s="396">
        <f t="shared" si="441"/>
        <v>47062.666666666664</v>
      </c>
      <c r="CY335" s="395">
        <f t="shared" si="442"/>
        <v>47367.503496503494</v>
      </c>
      <c r="CZ335" s="394">
        <f t="shared" si="443"/>
        <v>0</v>
      </c>
      <c r="DA335" s="395">
        <f t="shared" si="444"/>
        <v>0</v>
      </c>
      <c r="DB335" s="396">
        <f t="shared" si="445"/>
        <v>0</v>
      </c>
      <c r="DC335" s="395">
        <f t="shared" si="446"/>
        <v>0</v>
      </c>
      <c r="DD335" s="396">
        <f t="shared" si="447"/>
        <v>0</v>
      </c>
      <c r="DE335" s="395">
        <f t="shared" si="448"/>
        <v>0</v>
      </c>
      <c r="DF335" s="396">
        <f t="shared" si="449"/>
        <v>0</v>
      </c>
      <c r="DG335" s="395">
        <f t="shared" si="450"/>
        <v>0</v>
      </c>
      <c r="DH335" s="396">
        <f t="shared" si="451"/>
        <v>0</v>
      </c>
      <c r="DI335" s="395">
        <f t="shared" si="452"/>
        <v>0</v>
      </c>
      <c r="DJ335" s="396">
        <f t="shared" si="453"/>
        <v>65</v>
      </c>
      <c r="DK335" s="395">
        <f t="shared" si="454"/>
        <v>61</v>
      </c>
      <c r="DL335" s="396">
        <f t="shared" si="455"/>
        <v>65</v>
      </c>
      <c r="DM335" s="395">
        <f t="shared" si="456"/>
        <v>61</v>
      </c>
      <c r="DN335" s="394">
        <f t="shared" si="457"/>
        <v>0</v>
      </c>
      <c r="DO335" s="395">
        <f t="shared" si="458"/>
        <v>0</v>
      </c>
      <c r="DP335" s="396">
        <f t="shared" si="459"/>
        <v>0</v>
      </c>
      <c r="DQ335" s="395">
        <f t="shared" si="460"/>
        <v>0</v>
      </c>
      <c r="DR335" s="396">
        <f t="shared" si="461"/>
        <v>0</v>
      </c>
      <c r="DS335" s="395">
        <f t="shared" si="462"/>
        <v>0</v>
      </c>
      <c r="DT335" s="396">
        <f t="shared" si="463"/>
        <v>0</v>
      </c>
      <c r="DU335" s="395">
        <f t="shared" si="464"/>
        <v>0</v>
      </c>
      <c r="DV335" s="396">
        <f t="shared" si="465"/>
        <v>0</v>
      </c>
      <c r="DW335" s="395">
        <f t="shared" si="466"/>
        <v>0</v>
      </c>
      <c r="DX335" s="396">
        <f t="shared" si="467"/>
        <v>3059073.333333333</v>
      </c>
      <c r="DY335" s="395">
        <f t="shared" si="468"/>
        <v>2889417.7132867132</v>
      </c>
      <c r="DZ335" s="396">
        <f t="shared" si="469"/>
        <v>3059073.333333333</v>
      </c>
      <c r="EA335" s="395">
        <f t="shared" si="470"/>
        <v>2889417.7132867132</v>
      </c>
    </row>
    <row r="336" spans="1:131">
      <c r="A336" s="607" t="s">
        <v>37</v>
      </c>
      <c r="B336" s="551" t="s">
        <v>836</v>
      </c>
      <c r="C336" s="552"/>
      <c r="D336" s="553">
        <v>198729</v>
      </c>
      <c r="E336" s="448">
        <v>10</v>
      </c>
      <c r="F336" s="393"/>
      <c r="G336" s="402"/>
      <c r="H336" s="393"/>
      <c r="I336" s="402"/>
      <c r="J336" s="393"/>
      <c r="K336" s="402"/>
      <c r="L336" s="393"/>
      <c r="M336" s="402"/>
      <c r="N336" s="393"/>
      <c r="O336" s="402"/>
      <c r="P336" s="393"/>
      <c r="Q336" s="402">
        <v>0</v>
      </c>
      <c r="R336" s="393"/>
      <c r="S336" s="402"/>
      <c r="T336" s="393"/>
      <c r="U336" s="402"/>
      <c r="V336" s="393"/>
      <c r="W336" s="402">
        <v>0</v>
      </c>
      <c r="X336" s="393"/>
      <c r="Y336" s="402">
        <v>0</v>
      </c>
      <c r="Z336" s="393"/>
      <c r="AA336" s="402">
        <v>0</v>
      </c>
      <c r="AB336" s="393"/>
      <c r="AC336" s="402">
        <v>0</v>
      </c>
      <c r="AD336" s="393"/>
      <c r="AE336" s="402">
        <v>0</v>
      </c>
      <c r="AF336" s="393"/>
      <c r="AG336" s="402">
        <v>0</v>
      </c>
      <c r="AH336" s="393"/>
      <c r="AI336" s="402">
        <v>0</v>
      </c>
      <c r="AJ336" s="393"/>
      <c r="AK336" s="402">
        <v>0</v>
      </c>
      <c r="AL336" s="393"/>
      <c r="AM336" s="402">
        <v>0</v>
      </c>
      <c r="AN336" s="393"/>
      <c r="AO336" s="402">
        <v>0</v>
      </c>
      <c r="AP336" s="393"/>
      <c r="AQ336" s="402">
        <v>0</v>
      </c>
      <c r="AR336" s="393"/>
      <c r="AS336" s="402">
        <v>0</v>
      </c>
      <c r="AT336" s="393">
        <v>28</v>
      </c>
      <c r="AU336" s="402">
        <v>28</v>
      </c>
      <c r="AV336" s="393">
        <v>1</v>
      </c>
      <c r="AW336" s="402">
        <v>1</v>
      </c>
      <c r="AX336" s="393">
        <v>2</v>
      </c>
      <c r="AY336" s="402">
        <v>2</v>
      </c>
      <c r="AZ336" s="393">
        <v>10</v>
      </c>
      <c r="BA336" s="403">
        <v>12</v>
      </c>
      <c r="BB336" s="404"/>
      <c r="BC336" s="402"/>
      <c r="BD336" s="393"/>
      <c r="BE336" s="402">
        <v>0</v>
      </c>
      <c r="BF336" s="393"/>
      <c r="BG336" s="402">
        <v>0</v>
      </c>
      <c r="BH336" s="393"/>
      <c r="BI336" s="402">
        <v>0</v>
      </c>
      <c r="BJ336" s="393"/>
      <c r="BK336" s="402">
        <v>0</v>
      </c>
      <c r="BL336" s="393">
        <v>1955162</v>
      </c>
      <c r="BM336" s="403">
        <v>2095516</v>
      </c>
      <c r="BN336" s="394">
        <f t="shared" si="405"/>
        <v>0</v>
      </c>
      <c r="BO336" s="395">
        <f t="shared" si="406"/>
        <v>0</v>
      </c>
      <c r="BP336" s="396">
        <f t="shared" si="407"/>
        <v>0</v>
      </c>
      <c r="BQ336" s="395">
        <f t="shared" si="408"/>
        <v>0</v>
      </c>
      <c r="BR336" s="396">
        <f t="shared" si="409"/>
        <v>0</v>
      </c>
      <c r="BS336" s="395">
        <f t="shared" si="410"/>
        <v>0</v>
      </c>
      <c r="BT336" s="396">
        <f t="shared" si="411"/>
        <v>0</v>
      </c>
      <c r="BU336" s="395">
        <f t="shared" si="412"/>
        <v>0</v>
      </c>
      <c r="BV336" s="396">
        <f t="shared" si="413"/>
        <v>0</v>
      </c>
      <c r="BW336" s="395">
        <f t="shared" si="414"/>
        <v>0</v>
      </c>
      <c r="BX336" s="396">
        <f t="shared" si="415"/>
        <v>404</v>
      </c>
      <c r="BY336" s="395">
        <f t="shared" si="416"/>
        <v>428</v>
      </c>
      <c r="BZ336" s="394">
        <f t="shared" si="417"/>
        <v>0</v>
      </c>
      <c r="CA336" s="395">
        <f t="shared" si="418"/>
        <v>0</v>
      </c>
      <c r="CB336" s="396">
        <f t="shared" si="419"/>
        <v>0</v>
      </c>
      <c r="CC336" s="395">
        <f t="shared" si="420"/>
        <v>0</v>
      </c>
      <c r="CD336" s="396">
        <f t="shared" si="421"/>
        <v>0</v>
      </c>
      <c r="CE336" s="395">
        <f t="shared" si="422"/>
        <v>0</v>
      </c>
      <c r="CF336" s="396">
        <f t="shared" si="423"/>
        <v>0</v>
      </c>
      <c r="CG336" s="395">
        <f t="shared" si="424"/>
        <v>0</v>
      </c>
      <c r="CH336" s="396">
        <f t="shared" si="425"/>
        <v>0</v>
      </c>
      <c r="CI336" s="395">
        <f t="shared" si="426"/>
        <v>0</v>
      </c>
      <c r="CJ336" s="396">
        <f t="shared" si="427"/>
        <v>4839.5099009900987</v>
      </c>
      <c r="CK336" s="395">
        <f t="shared" si="428"/>
        <v>4896.065420560748</v>
      </c>
      <c r="CL336" s="394">
        <f t="shared" si="429"/>
        <v>0</v>
      </c>
      <c r="CM336" s="395">
        <f t="shared" si="430"/>
        <v>0</v>
      </c>
      <c r="CN336" s="396">
        <f t="shared" si="431"/>
        <v>0</v>
      </c>
      <c r="CO336" s="395">
        <f t="shared" si="432"/>
        <v>0</v>
      </c>
      <c r="CP336" s="396">
        <f t="shared" si="433"/>
        <v>0</v>
      </c>
      <c r="CQ336" s="395">
        <f t="shared" si="434"/>
        <v>0</v>
      </c>
      <c r="CR336" s="396">
        <f t="shared" si="435"/>
        <v>0</v>
      </c>
      <c r="CS336" s="395">
        <f t="shared" si="436"/>
        <v>0</v>
      </c>
      <c r="CT336" s="396">
        <f t="shared" si="437"/>
        <v>0</v>
      </c>
      <c r="CU336" s="395">
        <f t="shared" si="438"/>
        <v>0</v>
      </c>
      <c r="CV336" s="396">
        <f t="shared" si="439"/>
        <v>43555.589108910892</v>
      </c>
      <c r="CW336" s="395">
        <f t="shared" si="440"/>
        <v>44064.588785046733</v>
      </c>
      <c r="CX336" s="396">
        <f t="shared" si="441"/>
        <v>43555.589108910892</v>
      </c>
      <c r="CY336" s="395">
        <f t="shared" si="442"/>
        <v>44064.588785046733</v>
      </c>
      <c r="CZ336" s="394">
        <f t="shared" si="443"/>
        <v>0</v>
      </c>
      <c r="DA336" s="395">
        <f t="shared" si="444"/>
        <v>0</v>
      </c>
      <c r="DB336" s="396">
        <f t="shared" si="445"/>
        <v>0</v>
      </c>
      <c r="DC336" s="395">
        <f t="shared" si="446"/>
        <v>0</v>
      </c>
      <c r="DD336" s="396">
        <f t="shared" si="447"/>
        <v>0</v>
      </c>
      <c r="DE336" s="395">
        <f t="shared" si="448"/>
        <v>0</v>
      </c>
      <c r="DF336" s="396">
        <f t="shared" si="449"/>
        <v>0</v>
      </c>
      <c r="DG336" s="395">
        <f t="shared" si="450"/>
        <v>0</v>
      </c>
      <c r="DH336" s="396">
        <f t="shared" si="451"/>
        <v>0</v>
      </c>
      <c r="DI336" s="395">
        <f t="shared" si="452"/>
        <v>0</v>
      </c>
      <c r="DJ336" s="396">
        <f t="shared" si="453"/>
        <v>41</v>
      </c>
      <c r="DK336" s="395">
        <f t="shared" si="454"/>
        <v>43</v>
      </c>
      <c r="DL336" s="396">
        <f t="shared" si="455"/>
        <v>41</v>
      </c>
      <c r="DM336" s="395">
        <f t="shared" si="456"/>
        <v>43</v>
      </c>
      <c r="DN336" s="394">
        <f t="shared" si="457"/>
        <v>0</v>
      </c>
      <c r="DO336" s="395">
        <f t="shared" si="458"/>
        <v>0</v>
      </c>
      <c r="DP336" s="396">
        <f t="shared" si="459"/>
        <v>0</v>
      </c>
      <c r="DQ336" s="395">
        <f t="shared" si="460"/>
        <v>0</v>
      </c>
      <c r="DR336" s="396">
        <f t="shared" si="461"/>
        <v>0</v>
      </c>
      <c r="DS336" s="395">
        <f t="shared" si="462"/>
        <v>0</v>
      </c>
      <c r="DT336" s="396">
        <f t="shared" si="463"/>
        <v>0</v>
      </c>
      <c r="DU336" s="395">
        <f t="shared" si="464"/>
        <v>0</v>
      </c>
      <c r="DV336" s="396">
        <f t="shared" si="465"/>
        <v>0</v>
      </c>
      <c r="DW336" s="395">
        <f t="shared" si="466"/>
        <v>0</v>
      </c>
      <c r="DX336" s="396">
        <f t="shared" si="467"/>
        <v>1785779.1534653467</v>
      </c>
      <c r="DY336" s="395">
        <f t="shared" si="468"/>
        <v>1894777.3177570095</v>
      </c>
      <c r="DZ336" s="396">
        <f t="shared" si="469"/>
        <v>1785779.1534653467</v>
      </c>
      <c r="EA336" s="395">
        <f t="shared" si="470"/>
        <v>1894777.3177570095</v>
      </c>
    </row>
    <row r="337" spans="1:131">
      <c r="A337" s="607" t="s">
        <v>37</v>
      </c>
      <c r="B337" s="551" t="s">
        <v>837</v>
      </c>
      <c r="C337" s="552"/>
      <c r="D337" s="553">
        <v>198905</v>
      </c>
      <c r="E337" s="448">
        <v>10</v>
      </c>
      <c r="F337" s="393"/>
      <c r="G337" s="402"/>
      <c r="H337" s="393"/>
      <c r="I337" s="402"/>
      <c r="J337" s="393"/>
      <c r="K337" s="402"/>
      <c r="L337" s="393"/>
      <c r="M337" s="402"/>
      <c r="N337" s="393"/>
      <c r="O337" s="402"/>
      <c r="P337" s="393"/>
      <c r="Q337" s="402">
        <v>0</v>
      </c>
      <c r="R337" s="393"/>
      <c r="S337" s="402"/>
      <c r="T337" s="393"/>
      <c r="U337" s="402"/>
      <c r="V337" s="393"/>
      <c r="W337" s="402">
        <v>7</v>
      </c>
      <c r="X337" s="393"/>
      <c r="Y337" s="402">
        <v>0</v>
      </c>
      <c r="Z337" s="393"/>
      <c r="AA337" s="402">
        <v>0</v>
      </c>
      <c r="AB337" s="393"/>
      <c r="AC337" s="402">
        <v>0</v>
      </c>
      <c r="AD337" s="393"/>
      <c r="AE337" s="402">
        <v>13</v>
      </c>
      <c r="AF337" s="393"/>
      <c r="AG337" s="402">
        <v>0</v>
      </c>
      <c r="AH337" s="393"/>
      <c r="AI337" s="402">
        <v>1</v>
      </c>
      <c r="AJ337" s="393"/>
      <c r="AK337" s="402">
        <v>3</v>
      </c>
      <c r="AL337" s="393"/>
      <c r="AM337" s="402">
        <v>0</v>
      </c>
      <c r="AN337" s="393"/>
      <c r="AO337" s="402">
        <v>0</v>
      </c>
      <c r="AP337" s="393"/>
      <c r="AQ337" s="402">
        <v>0</v>
      </c>
      <c r="AR337" s="393"/>
      <c r="AS337" s="402">
        <v>0</v>
      </c>
      <c r="AT337" s="393">
        <v>19</v>
      </c>
      <c r="AU337" s="402">
        <v>7</v>
      </c>
      <c r="AV337" s="393"/>
      <c r="AW337" s="402">
        <v>0</v>
      </c>
      <c r="AX337" s="393"/>
      <c r="AY337" s="402">
        <v>0</v>
      </c>
      <c r="AZ337" s="393">
        <v>3</v>
      </c>
      <c r="BA337" s="403">
        <v>0</v>
      </c>
      <c r="BB337" s="404"/>
      <c r="BC337" s="402"/>
      <c r="BD337" s="393"/>
      <c r="BE337" s="402">
        <v>0</v>
      </c>
      <c r="BF337" s="393"/>
      <c r="BG337" s="402">
        <v>293328</v>
      </c>
      <c r="BH337" s="393"/>
      <c r="BI337" s="402">
        <v>783122</v>
      </c>
      <c r="BJ337" s="393"/>
      <c r="BK337" s="402">
        <v>0</v>
      </c>
      <c r="BL337" s="393">
        <v>971354</v>
      </c>
      <c r="BM337" s="403">
        <v>293328</v>
      </c>
      <c r="BN337" s="394">
        <f t="shared" si="405"/>
        <v>0</v>
      </c>
      <c r="BO337" s="395">
        <f t="shared" si="406"/>
        <v>0</v>
      </c>
      <c r="BP337" s="396">
        <f t="shared" si="407"/>
        <v>0</v>
      </c>
      <c r="BQ337" s="395">
        <f t="shared" si="408"/>
        <v>0</v>
      </c>
      <c r="BR337" s="396">
        <f t="shared" si="409"/>
        <v>0</v>
      </c>
      <c r="BS337" s="395">
        <f t="shared" si="410"/>
        <v>63</v>
      </c>
      <c r="BT337" s="396">
        <f t="shared" si="411"/>
        <v>0</v>
      </c>
      <c r="BU337" s="395">
        <f t="shared" si="412"/>
        <v>164</v>
      </c>
      <c r="BV337" s="396">
        <f t="shared" si="413"/>
        <v>0</v>
      </c>
      <c r="BW337" s="395">
        <f t="shared" si="414"/>
        <v>0</v>
      </c>
      <c r="BX337" s="396">
        <f t="shared" si="415"/>
        <v>207</v>
      </c>
      <c r="BY337" s="395">
        <f t="shared" si="416"/>
        <v>63</v>
      </c>
      <c r="BZ337" s="394">
        <f t="shared" si="417"/>
        <v>0</v>
      </c>
      <c r="CA337" s="395">
        <f t="shared" si="418"/>
        <v>0</v>
      </c>
      <c r="CB337" s="396">
        <f t="shared" si="419"/>
        <v>0</v>
      </c>
      <c r="CC337" s="395">
        <f t="shared" si="420"/>
        <v>0</v>
      </c>
      <c r="CD337" s="396">
        <f t="shared" si="421"/>
        <v>0</v>
      </c>
      <c r="CE337" s="395">
        <f t="shared" si="422"/>
        <v>4656</v>
      </c>
      <c r="CF337" s="396">
        <f t="shared" si="423"/>
        <v>0</v>
      </c>
      <c r="CG337" s="395">
        <f t="shared" si="424"/>
        <v>4775.1341463414637</v>
      </c>
      <c r="CH337" s="396">
        <f t="shared" si="425"/>
        <v>0</v>
      </c>
      <c r="CI337" s="395">
        <f t="shared" si="426"/>
        <v>0</v>
      </c>
      <c r="CJ337" s="396">
        <f t="shared" si="427"/>
        <v>4692.5314009661834</v>
      </c>
      <c r="CK337" s="395">
        <f t="shared" si="428"/>
        <v>4656</v>
      </c>
      <c r="CL337" s="394">
        <f t="shared" si="429"/>
        <v>0</v>
      </c>
      <c r="CM337" s="395">
        <f t="shared" si="430"/>
        <v>0</v>
      </c>
      <c r="CN337" s="396">
        <f t="shared" si="431"/>
        <v>0</v>
      </c>
      <c r="CO337" s="395">
        <f t="shared" si="432"/>
        <v>0</v>
      </c>
      <c r="CP337" s="396">
        <f t="shared" si="433"/>
        <v>0</v>
      </c>
      <c r="CQ337" s="395">
        <f t="shared" si="434"/>
        <v>41904</v>
      </c>
      <c r="CR337" s="396">
        <f t="shared" si="435"/>
        <v>0</v>
      </c>
      <c r="CS337" s="395">
        <f t="shared" si="436"/>
        <v>42976.207317073175</v>
      </c>
      <c r="CT337" s="396">
        <f t="shared" si="437"/>
        <v>0</v>
      </c>
      <c r="CU337" s="395">
        <f t="shared" si="438"/>
        <v>0</v>
      </c>
      <c r="CV337" s="396">
        <f t="shared" si="439"/>
        <v>42232.782608695648</v>
      </c>
      <c r="CW337" s="395">
        <f t="shared" si="440"/>
        <v>41904</v>
      </c>
      <c r="CX337" s="396">
        <f t="shared" si="441"/>
        <v>42232.782608695648</v>
      </c>
      <c r="CY337" s="395">
        <f t="shared" si="442"/>
        <v>42491.984657749803</v>
      </c>
      <c r="CZ337" s="394">
        <f t="shared" si="443"/>
        <v>0</v>
      </c>
      <c r="DA337" s="395">
        <f t="shared" si="444"/>
        <v>0</v>
      </c>
      <c r="DB337" s="396">
        <f t="shared" si="445"/>
        <v>0</v>
      </c>
      <c r="DC337" s="395">
        <f t="shared" si="446"/>
        <v>0</v>
      </c>
      <c r="DD337" s="396">
        <f t="shared" si="447"/>
        <v>0</v>
      </c>
      <c r="DE337" s="395">
        <f t="shared" si="448"/>
        <v>7</v>
      </c>
      <c r="DF337" s="396">
        <f t="shared" si="449"/>
        <v>0</v>
      </c>
      <c r="DG337" s="395">
        <f t="shared" si="450"/>
        <v>17</v>
      </c>
      <c r="DH337" s="396">
        <f t="shared" si="451"/>
        <v>0</v>
      </c>
      <c r="DI337" s="395">
        <f t="shared" si="452"/>
        <v>0</v>
      </c>
      <c r="DJ337" s="396">
        <f t="shared" si="453"/>
        <v>22</v>
      </c>
      <c r="DK337" s="395">
        <f t="shared" si="454"/>
        <v>7</v>
      </c>
      <c r="DL337" s="396">
        <f t="shared" si="455"/>
        <v>22</v>
      </c>
      <c r="DM337" s="395">
        <f t="shared" si="456"/>
        <v>31</v>
      </c>
      <c r="DN337" s="394">
        <f t="shared" si="457"/>
        <v>0</v>
      </c>
      <c r="DO337" s="395">
        <f t="shared" si="458"/>
        <v>0</v>
      </c>
      <c r="DP337" s="396">
        <f t="shared" si="459"/>
        <v>0</v>
      </c>
      <c r="DQ337" s="395">
        <f t="shared" si="460"/>
        <v>0</v>
      </c>
      <c r="DR337" s="396">
        <f t="shared" si="461"/>
        <v>0</v>
      </c>
      <c r="DS337" s="395">
        <f t="shared" si="462"/>
        <v>293328</v>
      </c>
      <c r="DT337" s="396">
        <f t="shared" si="463"/>
        <v>0</v>
      </c>
      <c r="DU337" s="395">
        <f t="shared" si="464"/>
        <v>730595.52439024393</v>
      </c>
      <c r="DV337" s="396">
        <f t="shared" si="465"/>
        <v>0</v>
      </c>
      <c r="DW337" s="395">
        <f t="shared" si="466"/>
        <v>0</v>
      </c>
      <c r="DX337" s="396">
        <f t="shared" si="467"/>
        <v>929121.21739130421</v>
      </c>
      <c r="DY337" s="395">
        <f t="shared" si="468"/>
        <v>293328</v>
      </c>
      <c r="DZ337" s="396">
        <f t="shared" si="469"/>
        <v>929121.21739130421</v>
      </c>
      <c r="EA337" s="395">
        <f t="shared" si="470"/>
        <v>1317251.5243902439</v>
      </c>
    </row>
    <row r="338" spans="1:131">
      <c r="A338" s="449" t="s">
        <v>37</v>
      </c>
      <c r="B338" s="556" t="s">
        <v>838</v>
      </c>
      <c r="C338" s="557"/>
      <c r="D338" s="558">
        <v>198914</v>
      </c>
      <c r="E338" s="441">
        <v>10</v>
      </c>
      <c r="F338" s="393"/>
      <c r="G338" s="402"/>
      <c r="H338" s="393"/>
      <c r="I338" s="402"/>
      <c r="J338" s="393"/>
      <c r="K338" s="402"/>
      <c r="L338" s="393"/>
      <c r="M338" s="402"/>
      <c r="N338" s="393"/>
      <c r="O338" s="402"/>
      <c r="P338" s="393"/>
      <c r="Q338" s="402">
        <v>0</v>
      </c>
      <c r="R338" s="393"/>
      <c r="S338" s="402"/>
      <c r="T338" s="393"/>
      <c r="U338" s="402"/>
      <c r="V338" s="393"/>
      <c r="W338" s="402">
        <v>0</v>
      </c>
      <c r="X338" s="393"/>
      <c r="Y338" s="402">
        <v>0</v>
      </c>
      <c r="Z338" s="393"/>
      <c r="AA338" s="402">
        <v>0</v>
      </c>
      <c r="AB338" s="393"/>
      <c r="AC338" s="402">
        <v>0</v>
      </c>
      <c r="AD338" s="393"/>
      <c r="AE338" s="402">
        <v>0</v>
      </c>
      <c r="AF338" s="393"/>
      <c r="AG338" s="402">
        <v>0</v>
      </c>
      <c r="AH338" s="393"/>
      <c r="AI338" s="402">
        <v>0</v>
      </c>
      <c r="AJ338" s="393"/>
      <c r="AK338" s="402">
        <v>0</v>
      </c>
      <c r="AL338" s="393"/>
      <c r="AM338" s="402">
        <v>0</v>
      </c>
      <c r="AN338" s="393"/>
      <c r="AO338" s="402">
        <v>0</v>
      </c>
      <c r="AP338" s="393"/>
      <c r="AQ338" s="402">
        <v>0</v>
      </c>
      <c r="AR338" s="393"/>
      <c r="AS338" s="402">
        <v>0</v>
      </c>
      <c r="AT338" s="393">
        <v>46</v>
      </c>
      <c r="AU338" s="402">
        <v>2</v>
      </c>
      <c r="AV338" s="393"/>
      <c r="AW338" s="402">
        <v>23</v>
      </c>
      <c r="AX338" s="393"/>
      <c r="AY338" s="402">
        <v>0</v>
      </c>
      <c r="AZ338" s="393"/>
      <c r="BA338" s="403">
        <v>18</v>
      </c>
      <c r="BB338" s="404"/>
      <c r="BC338" s="402"/>
      <c r="BD338" s="393"/>
      <c r="BE338" s="402">
        <v>0</v>
      </c>
      <c r="BF338" s="393"/>
      <c r="BG338" s="402">
        <v>0</v>
      </c>
      <c r="BH338" s="393"/>
      <c r="BI338" s="402">
        <v>0</v>
      </c>
      <c r="BJ338" s="393"/>
      <c r="BK338" s="402">
        <v>0</v>
      </c>
      <c r="BL338" s="393">
        <v>2553252</v>
      </c>
      <c r="BM338" s="403">
        <v>2367012</v>
      </c>
      <c r="BN338" s="394">
        <f t="shared" si="405"/>
        <v>0</v>
      </c>
      <c r="BO338" s="395">
        <f t="shared" si="406"/>
        <v>0</v>
      </c>
      <c r="BP338" s="396">
        <f t="shared" si="407"/>
        <v>0</v>
      </c>
      <c r="BQ338" s="395">
        <f t="shared" si="408"/>
        <v>0</v>
      </c>
      <c r="BR338" s="396">
        <f t="shared" si="409"/>
        <v>0</v>
      </c>
      <c r="BS338" s="395">
        <f t="shared" si="410"/>
        <v>0</v>
      </c>
      <c r="BT338" s="396">
        <f t="shared" si="411"/>
        <v>0</v>
      </c>
      <c r="BU338" s="395">
        <f t="shared" si="412"/>
        <v>0</v>
      </c>
      <c r="BV338" s="396">
        <f t="shared" si="413"/>
        <v>0</v>
      </c>
      <c r="BW338" s="395">
        <f t="shared" si="414"/>
        <v>0</v>
      </c>
      <c r="BX338" s="396">
        <f t="shared" si="415"/>
        <v>414</v>
      </c>
      <c r="BY338" s="395">
        <f t="shared" si="416"/>
        <v>464</v>
      </c>
      <c r="BZ338" s="394">
        <f t="shared" si="417"/>
        <v>0</v>
      </c>
      <c r="CA338" s="395">
        <f t="shared" si="418"/>
        <v>0</v>
      </c>
      <c r="CB338" s="396">
        <f t="shared" si="419"/>
        <v>0</v>
      </c>
      <c r="CC338" s="395">
        <f t="shared" si="420"/>
        <v>0</v>
      </c>
      <c r="CD338" s="396">
        <f t="shared" si="421"/>
        <v>0</v>
      </c>
      <c r="CE338" s="395">
        <f t="shared" si="422"/>
        <v>0</v>
      </c>
      <c r="CF338" s="396">
        <f t="shared" si="423"/>
        <v>0</v>
      </c>
      <c r="CG338" s="395">
        <f t="shared" si="424"/>
        <v>0</v>
      </c>
      <c r="CH338" s="396">
        <f t="shared" si="425"/>
        <v>0</v>
      </c>
      <c r="CI338" s="395">
        <f t="shared" si="426"/>
        <v>0</v>
      </c>
      <c r="CJ338" s="396">
        <f t="shared" si="427"/>
        <v>6167.275362318841</v>
      </c>
      <c r="CK338" s="395">
        <f t="shared" si="428"/>
        <v>5101.3189655172409</v>
      </c>
      <c r="CL338" s="394">
        <f t="shared" si="429"/>
        <v>0</v>
      </c>
      <c r="CM338" s="395">
        <f t="shared" si="430"/>
        <v>0</v>
      </c>
      <c r="CN338" s="396">
        <f t="shared" si="431"/>
        <v>0</v>
      </c>
      <c r="CO338" s="395">
        <f t="shared" si="432"/>
        <v>0</v>
      </c>
      <c r="CP338" s="396">
        <f t="shared" si="433"/>
        <v>0</v>
      </c>
      <c r="CQ338" s="395">
        <f t="shared" si="434"/>
        <v>0</v>
      </c>
      <c r="CR338" s="396">
        <f t="shared" si="435"/>
        <v>0</v>
      </c>
      <c r="CS338" s="395">
        <f t="shared" si="436"/>
        <v>0</v>
      </c>
      <c r="CT338" s="396">
        <f t="shared" si="437"/>
        <v>0</v>
      </c>
      <c r="CU338" s="395">
        <f t="shared" si="438"/>
        <v>0</v>
      </c>
      <c r="CV338" s="396">
        <f t="shared" si="439"/>
        <v>55505.478260869568</v>
      </c>
      <c r="CW338" s="395">
        <f t="shared" si="440"/>
        <v>45911.870689655167</v>
      </c>
      <c r="CX338" s="396">
        <f t="shared" si="441"/>
        <v>55505.478260869568</v>
      </c>
      <c r="CY338" s="395">
        <f t="shared" si="442"/>
        <v>45911.870689655167</v>
      </c>
      <c r="CZ338" s="394">
        <f t="shared" si="443"/>
        <v>0</v>
      </c>
      <c r="DA338" s="395">
        <f t="shared" si="444"/>
        <v>0</v>
      </c>
      <c r="DB338" s="396">
        <f t="shared" si="445"/>
        <v>0</v>
      </c>
      <c r="DC338" s="395">
        <f t="shared" si="446"/>
        <v>0</v>
      </c>
      <c r="DD338" s="396">
        <f t="shared" si="447"/>
        <v>0</v>
      </c>
      <c r="DE338" s="395">
        <f t="shared" si="448"/>
        <v>0</v>
      </c>
      <c r="DF338" s="396">
        <f t="shared" si="449"/>
        <v>0</v>
      </c>
      <c r="DG338" s="395">
        <f t="shared" si="450"/>
        <v>0</v>
      </c>
      <c r="DH338" s="396">
        <f t="shared" si="451"/>
        <v>0</v>
      </c>
      <c r="DI338" s="395">
        <f t="shared" si="452"/>
        <v>0</v>
      </c>
      <c r="DJ338" s="396">
        <f t="shared" si="453"/>
        <v>46</v>
      </c>
      <c r="DK338" s="395">
        <f t="shared" si="454"/>
        <v>43</v>
      </c>
      <c r="DL338" s="396">
        <f t="shared" si="455"/>
        <v>46</v>
      </c>
      <c r="DM338" s="395">
        <f t="shared" si="456"/>
        <v>43</v>
      </c>
      <c r="DN338" s="394">
        <f t="shared" si="457"/>
        <v>0</v>
      </c>
      <c r="DO338" s="395">
        <f t="shared" si="458"/>
        <v>0</v>
      </c>
      <c r="DP338" s="396">
        <f t="shared" si="459"/>
        <v>0</v>
      </c>
      <c r="DQ338" s="395">
        <f t="shared" si="460"/>
        <v>0</v>
      </c>
      <c r="DR338" s="396">
        <f t="shared" si="461"/>
        <v>0</v>
      </c>
      <c r="DS338" s="395">
        <f t="shared" si="462"/>
        <v>0</v>
      </c>
      <c r="DT338" s="396">
        <f t="shared" si="463"/>
        <v>0</v>
      </c>
      <c r="DU338" s="395">
        <f t="shared" si="464"/>
        <v>0</v>
      </c>
      <c r="DV338" s="396">
        <f t="shared" si="465"/>
        <v>0</v>
      </c>
      <c r="DW338" s="395">
        <f t="shared" si="466"/>
        <v>0</v>
      </c>
      <c r="DX338" s="396">
        <f t="shared" si="467"/>
        <v>2553252</v>
      </c>
      <c r="DY338" s="395">
        <f t="shared" si="468"/>
        <v>1974210.4396551722</v>
      </c>
      <c r="DZ338" s="396">
        <f t="shared" si="469"/>
        <v>2553252</v>
      </c>
      <c r="EA338" s="395">
        <f t="shared" si="470"/>
        <v>1974210.4396551722</v>
      </c>
    </row>
    <row r="339" spans="1:131">
      <c r="A339" s="607" t="s">
        <v>37</v>
      </c>
      <c r="B339" s="551" t="s">
        <v>839</v>
      </c>
      <c r="C339" s="552"/>
      <c r="D339" s="553">
        <v>198923</v>
      </c>
      <c r="E339" s="448">
        <v>10</v>
      </c>
      <c r="F339" s="393"/>
      <c r="G339" s="402"/>
      <c r="H339" s="393"/>
      <c r="I339" s="402"/>
      <c r="J339" s="393"/>
      <c r="K339" s="402"/>
      <c r="L339" s="393"/>
      <c r="M339" s="402"/>
      <c r="N339" s="393"/>
      <c r="O339" s="402"/>
      <c r="P339" s="393"/>
      <c r="Q339" s="402">
        <v>0</v>
      </c>
      <c r="R339" s="393"/>
      <c r="S339" s="402"/>
      <c r="T339" s="393"/>
      <c r="U339" s="402"/>
      <c r="V339" s="393"/>
      <c r="W339" s="402">
        <v>0</v>
      </c>
      <c r="X339" s="393"/>
      <c r="Y339" s="402">
        <v>22</v>
      </c>
      <c r="Z339" s="393"/>
      <c r="AA339" s="402">
        <v>0</v>
      </c>
      <c r="AB339" s="393"/>
      <c r="AC339" s="402">
        <v>0</v>
      </c>
      <c r="AD339" s="393"/>
      <c r="AE339" s="402">
        <v>0</v>
      </c>
      <c r="AF339" s="393"/>
      <c r="AG339" s="402">
        <v>24</v>
      </c>
      <c r="AH339" s="393"/>
      <c r="AI339" s="402">
        <v>0</v>
      </c>
      <c r="AJ339" s="393"/>
      <c r="AK339" s="402">
        <v>0</v>
      </c>
      <c r="AL339" s="393"/>
      <c r="AM339" s="402">
        <v>0</v>
      </c>
      <c r="AN339" s="393"/>
      <c r="AO339" s="402">
        <v>0</v>
      </c>
      <c r="AP339" s="393"/>
      <c r="AQ339" s="402">
        <v>0</v>
      </c>
      <c r="AR339" s="393"/>
      <c r="AS339" s="402">
        <v>0</v>
      </c>
      <c r="AT339" s="393">
        <v>49</v>
      </c>
      <c r="AU339" s="402">
        <v>0</v>
      </c>
      <c r="AV339" s="393"/>
      <c r="AW339" s="402">
        <v>22</v>
      </c>
      <c r="AX339" s="393"/>
      <c r="AY339" s="402">
        <v>0</v>
      </c>
      <c r="AZ339" s="393"/>
      <c r="BA339" s="403">
        <v>0</v>
      </c>
      <c r="BB339" s="404"/>
      <c r="BC339" s="402"/>
      <c r="BD339" s="393"/>
      <c r="BE339" s="402">
        <v>0</v>
      </c>
      <c r="BF339" s="393"/>
      <c r="BG339" s="402">
        <v>1027884</v>
      </c>
      <c r="BH339" s="393"/>
      <c r="BI339" s="402">
        <v>1202040</v>
      </c>
      <c r="BJ339" s="393"/>
      <c r="BK339" s="402">
        <v>0</v>
      </c>
      <c r="BL339" s="393">
        <v>2318187</v>
      </c>
      <c r="BM339" s="403">
        <v>1027884</v>
      </c>
      <c r="BN339" s="394">
        <f t="shared" si="405"/>
        <v>0</v>
      </c>
      <c r="BO339" s="395">
        <f t="shared" si="406"/>
        <v>0</v>
      </c>
      <c r="BP339" s="396">
        <f t="shared" si="407"/>
        <v>0</v>
      </c>
      <c r="BQ339" s="395">
        <f t="shared" si="408"/>
        <v>0</v>
      </c>
      <c r="BR339" s="396">
        <f t="shared" si="409"/>
        <v>0</v>
      </c>
      <c r="BS339" s="395">
        <f t="shared" si="410"/>
        <v>220</v>
      </c>
      <c r="BT339" s="396">
        <f t="shared" si="411"/>
        <v>0</v>
      </c>
      <c r="BU339" s="395">
        <f t="shared" si="412"/>
        <v>240</v>
      </c>
      <c r="BV339" s="396">
        <f t="shared" si="413"/>
        <v>0</v>
      </c>
      <c r="BW339" s="395">
        <f t="shared" si="414"/>
        <v>0</v>
      </c>
      <c r="BX339" s="396">
        <f t="shared" si="415"/>
        <v>441</v>
      </c>
      <c r="BY339" s="395">
        <f t="shared" si="416"/>
        <v>220</v>
      </c>
      <c r="BZ339" s="394">
        <f t="shared" si="417"/>
        <v>0</v>
      </c>
      <c r="CA339" s="395">
        <f t="shared" si="418"/>
        <v>0</v>
      </c>
      <c r="CB339" s="396">
        <f t="shared" si="419"/>
        <v>0</v>
      </c>
      <c r="CC339" s="395">
        <f t="shared" si="420"/>
        <v>0</v>
      </c>
      <c r="CD339" s="396">
        <f t="shared" si="421"/>
        <v>0</v>
      </c>
      <c r="CE339" s="395">
        <f t="shared" si="422"/>
        <v>4672.2</v>
      </c>
      <c r="CF339" s="396">
        <f t="shared" si="423"/>
        <v>0</v>
      </c>
      <c r="CG339" s="395">
        <f t="shared" si="424"/>
        <v>5008.5</v>
      </c>
      <c r="CH339" s="396">
        <f t="shared" si="425"/>
        <v>0</v>
      </c>
      <c r="CI339" s="395">
        <f t="shared" si="426"/>
        <v>0</v>
      </c>
      <c r="CJ339" s="396">
        <f t="shared" si="427"/>
        <v>5256.6598639455779</v>
      </c>
      <c r="CK339" s="395">
        <f t="shared" si="428"/>
        <v>4672.2</v>
      </c>
      <c r="CL339" s="394">
        <f t="shared" si="429"/>
        <v>0</v>
      </c>
      <c r="CM339" s="395">
        <f t="shared" si="430"/>
        <v>0</v>
      </c>
      <c r="CN339" s="396">
        <f t="shared" si="431"/>
        <v>0</v>
      </c>
      <c r="CO339" s="395">
        <f t="shared" si="432"/>
        <v>0</v>
      </c>
      <c r="CP339" s="396">
        <f t="shared" si="433"/>
        <v>0</v>
      </c>
      <c r="CQ339" s="395">
        <f t="shared" si="434"/>
        <v>42049.799999999996</v>
      </c>
      <c r="CR339" s="396">
        <f t="shared" si="435"/>
        <v>0</v>
      </c>
      <c r="CS339" s="395">
        <f t="shared" si="436"/>
        <v>45076.5</v>
      </c>
      <c r="CT339" s="396">
        <f t="shared" si="437"/>
        <v>0</v>
      </c>
      <c r="CU339" s="395">
        <f t="shared" si="438"/>
        <v>0</v>
      </c>
      <c r="CV339" s="396">
        <f t="shared" si="439"/>
        <v>47309.9387755102</v>
      </c>
      <c r="CW339" s="395">
        <f t="shared" si="440"/>
        <v>42049.799999999996</v>
      </c>
      <c r="CX339" s="396">
        <f t="shared" si="441"/>
        <v>47309.938775510207</v>
      </c>
      <c r="CY339" s="395">
        <f t="shared" si="442"/>
        <v>43118.047058823526</v>
      </c>
      <c r="CZ339" s="394">
        <f t="shared" si="443"/>
        <v>0</v>
      </c>
      <c r="DA339" s="395">
        <f t="shared" si="444"/>
        <v>0</v>
      </c>
      <c r="DB339" s="396">
        <f t="shared" si="445"/>
        <v>0</v>
      </c>
      <c r="DC339" s="395">
        <f t="shared" si="446"/>
        <v>0</v>
      </c>
      <c r="DD339" s="396">
        <f t="shared" si="447"/>
        <v>0</v>
      </c>
      <c r="DE339" s="395">
        <f t="shared" si="448"/>
        <v>22</v>
      </c>
      <c r="DF339" s="396">
        <f t="shared" si="449"/>
        <v>0</v>
      </c>
      <c r="DG339" s="395">
        <f t="shared" si="450"/>
        <v>24</v>
      </c>
      <c r="DH339" s="396">
        <f t="shared" si="451"/>
        <v>0</v>
      </c>
      <c r="DI339" s="395">
        <f t="shared" si="452"/>
        <v>0</v>
      </c>
      <c r="DJ339" s="396">
        <f t="shared" si="453"/>
        <v>49</v>
      </c>
      <c r="DK339" s="395">
        <f t="shared" si="454"/>
        <v>22</v>
      </c>
      <c r="DL339" s="396">
        <f t="shared" si="455"/>
        <v>49</v>
      </c>
      <c r="DM339" s="395">
        <f t="shared" si="456"/>
        <v>68</v>
      </c>
      <c r="DN339" s="394">
        <f t="shared" si="457"/>
        <v>0</v>
      </c>
      <c r="DO339" s="395">
        <f t="shared" si="458"/>
        <v>0</v>
      </c>
      <c r="DP339" s="396">
        <f t="shared" si="459"/>
        <v>0</v>
      </c>
      <c r="DQ339" s="395">
        <f t="shared" si="460"/>
        <v>0</v>
      </c>
      <c r="DR339" s="396">
        <f t="shared" si="461"/>
        <v>0</v>
      </c>
      <c r="DS339" s="395">
        <f t="shared" si="462"/>
        <v>925095.59999999986</v>
      </c>
      <c r="DT339" s="396">
        <f t="shared" si="463"/>
        <v>0</v>
      </c>
      <c r="DU339" s="395">
        <f t="shared" si="464"/>
        <v>1081836</v>
      </c>
      <c r="DV339" s="396">
        <f t="shared" si="465"/>
        <v>0</v>
      </c>
      <c r="DW339" s="395">
        <f t="shared" si="466"/>
        <v>0</v>
      </c>
      <c r="DX339" s="396">
        <f t="shared" si="467"/>
        <v>2318187</v>
      </c>
      <c r="DY339" s="395">
        <f t="shared" si="468"/>
        <v>925095.59999999986</v>
      </c>
      <c r="DZ339" s="396">
        <f t="shared" si="469"/>
        <v>2318187</v>
      </c>
      <c r="EA339" s="395">
        <f t="shared" si="470"/>
        <v>2932027.1999999997</v>
      </c>
    </row>
    <row r="340" spans="1:131">
      <c r="A340" s="607" t="s">
        <v>37</v>
      </c>
      <c r="B340" s="551" t="s">
        <v>840</v>
      </c>
      <c r="C340" s="552"/>
      <c r="D340" s="553">
        <v>199023</v>
      </c>
      <c r="E340" s="448">
        <v>10</v>
      </c>
      <c r="F340" s="393"/>
      <c r="G340" s="402"/>
      <c r="H340" s="393"/>
      <c r="I340" s="402"/>
      <c r="J340" s="393"/>
      <c r="K340" s="402"/>
      <c r="L340" s="393"/>
      <c r="M340" s="402"/>
      <c r="N340" s="393"/>
      <c r="O340" s="402"/>
      <c r="P340" s="393"/>
      <c r="Q340" s="402">
        <v>0</v>
      </c>
      <c r="R340" s="393"/>
      <c r="S340" s="402"/>
      <c r="T340" s="393"/>
      <c r="U340" s="402"/>
      <c r="V340" s="393"/>
      <c r="W340" s="402">
        <v>6</v>
      </c>
      <c r="X340" s="393"/>
      <c r="Y340" s="402">
        <v>3</v>
      </c>
      <c r="Z340" s="393"/>
      <c r="AA340" s="402">
        <v>0</v>
      </c>
      <c r="AB340" s="393"/>
      <c r="AC340" s="402">
        <v>11</v>
      </c>
      <c r="AD340" s="393"/>
      <c r="AE340" s="402">
        <v>6</v>
      </c>
      <c r="AF340" s="393"/>
      <c r="AG340" s="402">
        <v>5</v>
      </c>
      <c r="AH340" s="393"/>
      <c r="AI340" s="402">
        <v>0</v>
      </c>
      <c r="AJ340" s="393"/>
      <c r="AK340" s="402">
        <v>4</v>
      </c>
      <c r="AL340" s="393"/>
      <c r="AM340" s="402">
        <v>0</v>
      </c>
      <c r="AN340" s="393"/>
      <c r="AO340" s="402">
        <v>0</v>
      </c>
      <c r="AP340" s="393"/>
      <c r="AQ340" s="402">
        <v>0</v>
      </c>
      <c r="AR340" s="393"/>
      <c r="AS340" s="402">
        <v>0</v>
      </c>
      <c r="AT340" s="393">
        <v>10</v>
      </c>
      <c r="AU340" s="402">
        <v>6</v>
      </c>
      <c r="AV340" s="393">
        <v>7</v>
      </c>
      <c r="AW340" s="402">
        <v>3</v>
      </c>
      <c r="AX340" s="393"/>
      <c r="AY340" s="402">
        <v>0</v>
      </c>
      <c r="AZ340" s="393">
        <v>17</v>
      </c>
      <c r="BA340" s="403">
        <v>11</v>
      </c>
      <c r="BB340" s="404"/>
      <c r="BC340" s="402"/>
      <c r="BD340" s="393"/>
      <c r="BE340" s="402">
        <v>0</v>
      </c>
      <c r="BF340" s="393"/>
      <c r="BG340" s="402">
        <v>1023802</v>
      </c>
      <c r="BH340" s="393"/>
      <c r="BI340" s="402">
        <v>716094</v>
      </c>
      <c r="BJ340" s="393"/>
      <c r="BK340" s="402">
        <v>0</v>
      </c>
      <c r="BL340" s="393">
        <v>1673003</v>
      </c>
      <c r="BM340" s="403">
        <v>1023802</v>
      </c>
      <c r="BN340" s="394">
        <f t="shared" si="405"/>
        <v>0</v>
      </c>
      <c r="BO340" s="395">
        <f t="shared" si="406"/>
        <v>0</v>
      </c>
      <c r="BP340" s="396">
        <f t="shared" si="407"/>
        <v>0</v>
      </c>
      <c r="BQ340" s="395">
        <f t="shared" si="408"/>
        <v>0</v>
      </c>
      <c r="BR340" s="396">
        <f t="shared" si="409"/>
        <v>0</v>
      </c>
      <c r="BS340" s="395">
        <f t="shared" si="410"/>
        <v>216</v>
      </c>
      <c r="BT340" s="396">
        <f t="shared" si="411"/>
        <v>0</v>
      </c>
      <c r="BU340" s="395">
        <f t="shared" si="412"/>
        <v>152</v>
      </c>
      <c r="BV340" s="396">
        <f t="shared" si="413"/>
        <v>0</v>
      </c>
      <c r="BW340" s="395">
        <f t="shared" si="414"/>
        <v>0</v>
      </c>
      <c r="BX340" s="396">
        <f t="shared" si="415"/>
        <v>364</v>
      </c>
      <c r="BY340" s="395">
        <f t="shared" si="416"/>
        <v>216</v>
      </c>
      <c r="BZ340" s="394">
        <f t="shared" si="417"/>
        <v>0</v>
      </c>
      <c r="CA340" s="395">
        <f t="shared" si="418"/>
        <v>0</v>
      </c>
      <c r="CB340" s="396">
        <f t="shared" si="419"/>
        <v>0</v>
      </c>
      <c r="CC340" s="395">
        <f t="shared" si="420"/>
        <v>0</v>
      </c>
      <c r="CD340" s="396">
        <f t="shared" si="421"/>
        <v>0</v>
      </c>
      <c r="CE340" s="395">
        <f t="shared" si="422"/>
        <v>4739.8240740740739</v>
      </c>
      <c r="CF340" s="396">
        <f t="shared" si="423"/>
        <v>0</v>
      </c>
      <c r="CG340" s="395">
        <f t="shared" si="424"/>
        <v>4711.144736842105</v>
      </c>
      <c r="CH340" s="396">
        <f t="shared" si="425"/>
        <v>0</v>
      </c>
      <c r="CI340" s="395">
        <f t="shared" si="426"/>
        <v>0</v>
      </c>
      <c r="CJ340" s="396">
        <f t="shared" si="427"/>
        <v>4596.1620879120883</v>
      </c>
      <c r="CK340" s="395">
        <f t="shared" si="428"/>
        <v>4739.8240740740739</v>
      </c>
      <c r="CL340" s="394">
        <f t="shared" si="429"/>
        <v>0</v>
      </c>
      <c r="CM340" s="395">
        <f t="shared" si="430"/>
        <v>0</v>
      </c>
      <c r="CN340" s="396">
        <f t="shared" si="431"/>
        <v>0</v>
      </c>
      <c r="CO340" s="395">
        <f t="shared" si="432"/>
        <v>0</v>
      </c>
      <c r="CP340" s="396">
        <f t="shared" si="433"/>
        <v>0</v>
      </c>
      <c r="CQ340" s="395">
        <f t="shared" si="434"/>
        <v>42658.416666666664</v>
      </c>
      <c r="CR340" s="396">
        <f t="shared" si="435"/>
        <v>0</v>
      </c>
      <c r="CS340" s="395">
        <f t="shared" si="436"/>
        <v>42400.302631578947</v>
      </c>
      <c r="CT340" s="396">
        <f t="shared" si="437"/>
        <v>0</v>
      </c>
      <c r="CU340" s="395">
        <f t="shared" si="438"/>
        <v>0</v>
      </c>
      <c r="CV340" s="396">
        <f t="shared" si="439"/>
        <v>41365.458791208795</v>
      </c>
      <c r="CW340" s="395">
        <f t="shared" si="440"/>
        <v>42658.416666666664</v>
      </c>
      <c r="CX340" s="396">
        <f t="shared" si="441"/>
        <v>41365.458791208795</v>
      </c>
      <c r="CY340" s="395">
        <f t="shared" si="442"/>
        <v>42588.021929824557</v>
      </c>
      <c r="CZ340" s="394">
        <f t="shared" si="443"/>
        <v>0</v>
      </c>
      <c r="DA340" s="395">
        <f t="shared" si="444"/>
        <v>0</v>
      </c>
      <c r="DB340" s="396">
        <f t="shared" si="445"/>
        <v>0</v>
      </c>
      <c r="DC340" s="395">
        <f t="shared" si="446"/>
        <v>0</v>
      </c>
      <c r="DD340" s="396">
        <f t="shared" si="447"/>
        <v>0</v>
      </c>
      <c r="DE340" s="395">
        <f t="shared" si="448"/>
        <v>20</v>
      </c>
      <c r="DF340" s="396">
        <f t="shared" si="449"/>
        <v>0</v>
      </c>
      <c r="DG340" s="395">
        <f t="shared" si="450"/>
        <v>15</v>
      </c>
      <c r="DH340" s="396">
        <f t="shared" si="451"/>
        <v>0</v>
      </c>
      <c r="DI340" s="395">
        <f t="shared" si="452"/>
        <v>0</v>
      </c>
      <c r="DJ340" s="396">
        <f t="shared" si="453"/>
        <v>34</v>
      </c>
      <c r="DK340" s="395">
        <f t="shared" si="454"/>
        <v>20</v>
      </c>
      <c r="DL340" s="396">
        <f t="shared" si="455"/>
        <v>34</v>
      </c>
      <c r="DM340" s="395">
        <f t="shared" si="456"/>
        <v>55</v>
      </c>
      <c r="DN340" s="394">
        <f t="shared" si="457"/>
        <v>0</v>
      </c>
      <c r="DO340" s="395">
        <f t="shared" si="458"/>
        <v>0</v>
      </c>
      <c r="DP340" s="396">
        <f t="shared" si="459"/>
        <v>0</v>
      </c>
      <c r="DQ340" s="395">
        <f t="shared" si="460"/>
        <v>0</v>
      </c>
      <c r="DR340" s="396">
        <f t="shared" si="461"/>
        <v>0</v>
      </c>
      <c r="DS340" s="395">
        <f t="shared" si="462"/>
        <v>853168.33333333326</v>
      </c>
      <c r="DT340" s="396">
        <f t="shared" si="463"/>
        <v>0</v>
      </c>
      <c r="DU340" s="395">
        <f t="shared" si="464"/>
        <v>636004.53947368416</v>
      </c>
      <c r="DV340" s="396">
        <f t="shared" si="465"/>
        <v>0</v>
      </c>
      <c r="DW340" s="395">
        <f t="shared" si="466"/>
        <v>0</v>
      </c>
      <c r="DX340" s="396">
        <f t="shared" si="467"/>
        <v>1406425.5989010991</v>
      </c>
      <c r="DY340" s="395">
        <f t="shared" si="468"/>
        <v>853168.33333333326</v>
      </c>
      <c r="DZ340" s="396">
        <f t="shared" si="469"/>
        <v>1406425.5989010991</v>
      </c>
      <c r="EA340" s="395">
        <f t="shared" si="470"/>
        <v>2342341.2061403506</v>
      </c>
    </row>
    <row r="341" spans="1:131">
      <c r="A341" s="607" t="s">
        <v>37</v>
      </c>
      <c r="B341" s="551" t="s">
        <v>841</v>
      </c>
      <c r="C341" s="552"/>
      <c r="D341" s="553">
        <v>199263</v>
      </c>
      <c r="E341" s="448">
        <v>10</v>
      </c>
      <c r="F341" s="393"/>
      <c r="G341" s="402"/>
      <c r="H341" s="393"/>
      <c r="I341" s="402"/>
      <c r="J341" s="393"/>
      <c r="K341" s="402"/>
      <c r="L341" s="393"/>
      <c r="M341" s="402"/>
      <c r="N341" s="393"/>
      <c r="O341" s="402"/>
      <c r="P341" s="393"/>
      <c r="Q341" s="402">
        <v>0</v>
      </c>
      <c r="R341" s="393"/>
      <c r="S341" s="402"/>
      <c r="T341" s="393"/>
      <c r="U341" s="402"/>
      <c r="V341" s="393"/>
      <c r="W341" s="402">
        <v>6</v>
      </c>
      <c r="X341" s="393"/>
      <c r="Y341" s="402">
        <v>1</v>
      </c>
      <c r="Z341" s="393"/>
      <c r="AA341" s="402">
        <v>0</v>
      </c>
      <c r="AB341" s="393"/>
      <c r="AC341" s="402">
        <v>5</v>
      </c>
      <c r="AD341" s="393"/>
      <c r="AE341" s="402">
        <v>7</v>
      </c>
      <c r="AF341" s="393"/>
      <c r="AG341" s="402">
        <v>3</v>
      </c>
      <c r="AH341" s="393"/>
      <c r="AI341" s="402">
        <v>1</v>
      </c>
      <c r="AJ341" s="393"/>
      <c r="AK341" s="402">
        <v>1</v>
      </c>
      <c r="AL341" s="393"/>
      <c r="AM341" s="402">
        <v>0</v>
      </c>
      <c r="AN341" s="393"/>
      <c r="AO341" s="402">
        <v>0</v>
      </c>
      <c r="AP341" s="393"/>
      <c r="AQ341" s="402">
        <v>0</v>
      </c>
      <c r="AR341" s="393"/>
      <c r="AS341" s="402">
        <v>0</v>
      </c>
      <c r="AT341" s="393">
        <v>10</v>
      </c>
      <c r="AU341" s="402">
        <v>6</v>
      </c>
      <c r="AV341" s="393"/>
      <c r="AW341" s="402">
        <v>1</v>
      </c>
      <c r="AX341" s="393">
        <v>2</v>
      </c>
      <c r="AY341" s="402">
        <v>0</v>
      </c>
      <c r="AZ341" s="393">
        <v>15</v>
      </c>
      <c r="BA341" s="403">
        <v>5</v>
      </c>
      <c r="BB341" s="404"/>
      <c r="BC341" s="402"/>
      <c r="BD341" s="393"/>
      <c r="BE341" s="402">
        <v>0</v>
      </c>
      <c r="BF341" s="393"/>
      <c r="BG341" s="402">
        <v>639332</v>
      </c>
      <c r="BH341" s="393"/>
      <c r="BI341" s="402">
        <v>772482</v>
      </c>
      <c r="BJ341" s="393"/>
      <c r="BK341" s="402">
        <v>0</v>
      </c>
      <c r="BL341" s="393">
        <v>1423508</v>
      </c>
      <c r="BM341" s="403">
        <v>639332</v>
      </c>
      <c r="BN341" s="394">
        <f t="shared" si="405"/>
        <v>0</v>
      </c>
      <c r="BO341" s="395">
        <f t="shared" si="406"/>
        <v>0</v>
      </c>
      <c r="BP341" s="396">
        <f t="shared" si="407"/>
        <v>0</v>
      </c>
      <c r="BQ341" s="395">
        <f t="shared" si="408"/>
        <v>0</v>
      </c>
      <c r="BR341" s="396">
        <f t="shared" si="409"/>
        <v>0</v>
      </c>
      <c r="BS341" s="395">
        <f t="shared" si="410"/>
        <v>124</v>
      </c>
      <c r="BT341" s="396">
        <f t="shared" si="411"/>
        <v>0</v>
      </c>
      <c r="BU341" s="395">
        <f t="shared" si="412"/>
        <v>116</v>
      </c>
      <c r="BV341" s="396">
        <f t="shared" si="413"/>
        <v>0</v>
      </c>
      <c r="BW341" s="395">
        <f t="shared" si="414"/>
        <v>0</v>
      </c>
      <c r="BX341" s="396">
        <f t="shared" si="415"/>
        <v>292</v>
      </c>
      <c r="BY341" s="395">
        <f t="shared" si="416"/>
        <v>124</v>
      </c>
      <c r="BZ341" s="394">
        <f t="shared" si="417"/>
        <v>0</v>
      </c>
      <c r="CA341" s="395">
        <f t="shared" si="418"/>
        <v>0</v>
      </c>
      <c r="CB341" s="396">
        <f t="shared" si="419"/>
        <v>0</v>
      </c>
      <c r="CC341" s="395">
        <f t="shared" si="420"/>
        <v>0</v>
      </c>
      <c r="CD341" s="396">
        <f t="shared" si="421"/>
        <v>0</v>
      </c>
      <c r="CE341" s="395">
        <f t="shared" si="422"/>
        <v>5155.9032258064517</v>
      </c>
      <c r="CF341" s="396">
        <f t="shared" si="423"/>
        <v>0</v>
      </c>
      <c r="CG341" s="395">
        <f t="shared" si="424"/>
        <v>6659.3275862068967</v>
      </c>
      <c r="CH341" s="396">
        <f t="shared" si="425"/>
        <v>0</v>
      </c>
      <c r="CI341" s="395">
        <f t="shared" si="426"/>
        <v>0</v>
      </c>
      <c r="CJ341" s="396">
        <f t="shared" si="427"/>
        <v>4875.0273972602736</v>
      </c>
      <c r="CK341" s="395">
        <f t="shared" si="428"/>
        <v>5155.9032258064517</v>
      </c>
      <c r="CL341" s="394">
        <f t="shared" si="429"/>
        <v>0</v>
      </c>
      <c r="CM341" s="395">
        <f t="shared" si="430"/>
        <v>0</v>
      </c>
      <c r="CN341" s="396">
        <f t="shared" si="431"/>
        <v>0</v>
      </c>
      <c r="CO341" s="395">
        <f t="shared" si="432"/>
        <v>0</v>
      </c>
      <c r="CP341" s="396">
        <f t="shared" si="433"/>
        <v>0</v>
      </c>
      <c r="CQ341" s="395">
        <f t="shared" si="434"/>
        <v>46403.129032258068</v>
      </c>
      <c r="CR341" s="396">
        <f t="shared" si="435"/>
        <v>0</v>
      </c>
      <c r="CS341" s="395">
        <f t="shared" si="436"/>
        <v>59933.948275862072</v>
      </c>
      <c r="CT341" s="396">
        <f t="shared" si="437"/>
        <v>0</v>
      </c>
      <c r="CU341" s="395">
        <f t="shared" si="438"/>
        <v>0</v>
      </c>
      <c r="CV341" s="396">
        <f t="shared" si="439"/>
        <v>43875.246575342462</v>
      </c>
      <c r="CW341" s="395">
        <f t="shared" si="440"/>
        <v>46403.129032258068</v>
      </c>
      <c r="CX341" s="396">
        <f t="shared" si="441"/>
        <v>43875.246575342462</v>
      </c>
      <c r="CY341" s="395">
        <f t="shared" si="442"/>
        <v>50913.402113459393</v>
      </c>
      <c r="CZ341" s="394">
        <f t="shared" si="443"/>
        <v>0</v>
      </c>
      <c r="DA341" s="395">
        <f t="shared" si="444"/>
        <v>0</v>
      </c>
      <c r="DB341" s="396">
        <f t="shared" si="445"/>
        <v>0</v>
      </c>
      <c r="DC341" s="395">
        <f t="shared" si="446"/>
        <v>0</v>
      </c>
      <c r="DD341" s="396">
        <f t="shared" si="447"/>
        <v>0</v>
      </c>
      <c r="DE341" s="395">
        <f t="shared" si="448"/>
        <v>12</v>
      </c>
      <c r="DF341" s="396">
        <f t="shared" si="449"/>
        <v>0</v>
      </c>
      <c r="DG341" s="395">
        <f t="shared" si="450"/>
        <v>12</v>
      </c>
      <c r="DH341" s="396">
        <f t="shared" si="451"/>
        <v>0</v>
      </c>
      <c r="DI341" s="395">
        <f t="shared" si="452"/>
        <v>0</v>
      </c>
      <c r="DJ341" s="396">
        <f t="shared" si="453"/>
        <v>27</v>
      </c>
      <c r="DK341" s="395">
        <f t="shared" si="454"/>
        <v>12</v>
      </c>
      <c r="DL341" s="396">
        <f t="shared" si="455"/>
        <v>27</v>
      </c>
      <c r="DM341" s="395">
        <f t="shared" si="456"/>
        <v>36</v>
      </c>
      <c r="DN341" s="394">
        <f t="shared" si="457"/>
        <v>0</v>
      </c>
      <c r="DO341" s="395">
        <f t="shared" si="458"/>
        <v>0</v>
      </c>
      <c r="DP341" s="396">
        <f t="shared" si="459"/>
        <v>0</v>
      </c>
      <c r="DQ341" s="395">
        <f t="shared" si="460"/>
        <v>0</v>
      </c>
      <c r="DR341" s="396">
        <f t="shared" si="461"/>
        <v>0</v>
      </c>
      <c r="DS341" s="395">
        <f t="shared" si="462"/>
        <v>556837.54838709685</v>
      </c>
      <c r="DT341" s="396">
        <f t="shared" si="463"/>
        <v>0</v>
      </c>
      <c r="DU341" s="395">
        <f t="shared" si="464"/>
        <v>719207.37931034481</v>
      </c>
      <c r="DV341" s="396">
        <f t="shared" si="465"/>
        <v>0</v>
      </c>
      <c r="DW341" s="395">
        <f t="shared" si="466"/>
        <v>0</v>
      </c>
      <c r="DX341" s="396">
        <f t="shared" si="467"/>
        <v>1184631.6575342466</v>
      </c>
      <c r="DY341" s="395">
        <f t="shared" si="468"/>
        <v>556837.54838709685</v>
      </c>
      <c r="DZ341" s="396">
        <f t="shared" si="469"/>
        <v>1184631.6575342466</v>
      </c>
      <c r="EA341" s="395">
        <f t="shared" si="470"/>
        <v>1832882.4760845383</v>
      </c>
    </row>
    <row r="342" spans="1:131">
      <c r="A342" s="607" t="s">
        <v>37</v>
      </c>
      <c r="B342" s="556" t="s">
        <v>842</v>
      </c>
      <c r="C342" s="557"/>
      <c r="D342" s="558">
        <v>199324</v>
      </c>
      <c r="E342" s="441">
        <v>10</v>
      </c>
      <c r="F342" s="393"/>
      <c r="G342" s="402"/>
      <c r="H342" s="393"/>
      <c r="I342" s="402"/>
      <c r="J342" s="393"/>
      <c r="K342" s="402"/>
      <c r="L342" s="393"/>
      <c r="M342" s="402"/>
      <c r="N342" s="393"/>
      <c r="O342" s="402"/>
      <c r="P342" s="393"/>
      <c r="Q342" s="402">
        <v>0</v>
      </c>
      <c r="R342" s="393"/>
      <c r="S342" s="402"/>
      <c r="T342" s="393"/>
      <c r="U342" s="402"/>
      <c r="V342" s="393"/>
      <c r="W342" s="402">
        <v>0</v>
      </c>
      <c r="X342" s="393"/>
      <c r="Y342" s="402">
        <v>0</v>
      </c>
      <c r="Z342" s="393"/>
      <c r="AA342" s="402">
        <v>0</v>
      </c>
      <c r="AB342" s="393"/>
      <c r="AC342" s="402">
        <v>0</v>
      </c>
      <c r="AD342" s="393"/>
      <c r="AE342" s="402">
        <v>0</v>
      </c>
      <c r="AF342" s="393"/>
      <c r="AG342" s="402">
        <v>0</v>
      </c>
      <c r="AH342" s="393"/>
      <c r="AI342" s="402">
        <v>0</v>
      </c>
      <c r="AJ342" s="393"/>
      <c r="AK342" s="402">
        <v>0</v>
      </c>
      <c r="AL342" s="393"/>
      <c r="AM342" s="402">
        <v>0</v>
      </c>
      <c r="AN342" s="393"/>
      <c r="AO342" s="402">
        <v>0</v>
      </c>
      <c r="AP342" s="393"/>
      <c r="AQ342" s="402">
        <v>0</v>
      </c>
      <c r="AR342" s="393"/>
      <c r="AS342" s="402">
        <v>0</v>
      </c>
      <c r="AT342" s="393">
        <v>95</v>
      </c>
      <c r="AU342" s="402">
        <v>70</v>
      </c>
      <c r="AV342" s="393"/>
      <c r="AW342" s="402">
        <v>1</v>
      </c>
      <c r="AX342" s="393"/>
      <c r="AY342" s="402">
        <v>0</v>
      </c>
      <c r="AZ342" s="393"/>
      <c r="BA342" s="403">
        <v>12</v>
      </c>
      <c r="BB342" s="404"/>
      <c r="BC342" s="402"/>
      <c r="BD342" s="393"/>
      <c r="BE342" s="402">
        <v>0</v>
      </c>
      <c r="BF342" s="393"/>
      <c r="BG342" s="402">
        <v>0</v>
      </c>
      <c r="BH342" s="393"/>
      <c r="BI342" s="402">
        <v>0</v>
      </c>
      <c r="BJ342" s="393"/>
      <c r="BK342" s="402">
        <v>0</v>
      </c>
      <c r="BL342" s="393">
        <v>4313122</v>
      </c>
      <c r="BM342" s="403">
        <v>3854162</v>
      </c>
      <c r="BN342" s="394">
        <f t="shared" si="405"/>
        <v>0</v>
      </c>
      <c r="BO342" s="395">
        <f t="shared" si="406"/>
        <v>0</v>
      </c>
      <c r="BP342" s="396">
        <f t="shared" si="407"/>
        <v>0</v>
      </c>
      <c r="BQ342" s="395">
        <f t="shared" si="408"/>
        <v>0</v>
      </c>
      <c r="BR342" s="396">
        <f t="shared" si="409"/>
        <v>0</v>
      </c>
      <c r="BS342" s="395">
        <f t="shared" si="410"/>
        <v>0</v>
      </c>
      <c r="BT342" s="396">
        <f t="shared" si="411"/>
        <v>0</v>
      </c>
      <c r="BU342" s="395">
        <f t="shared" si="412"/>
        <v>0</v>
      </c>
      <c r="BV342" s="396">
        <f t="shared" si="413"/>
        <v>0</v>
      </c>
      <c r="BW342" s="395">
        <f t="shared" si="414"/>
        <v>0</v>
      </c>
      <c r="BX342" s="396">
        <f t="shared" si="415"/>
        <v>855</v>
      </c>
      <c r="BY342" s="395">
        <f t="shared" si="416"/>
        <v>784</v>
      </c>
      <c r="BZ342" s="394">
        <f t="shared" si="417"/>
        <v>0</v>
      </c>
      <c r="CA342" s="395">
        <f t="shared" si="418"/>
        <v>0</v>
      </c>
      <c r="CB342" s="396">
        <f t="shared" si="419"/>
        <v>0</v>
      </c>
      <c r="CC342" s="395">
        <f t="shared" si="420"/>
        <v>0</v>
      </c>
      <c r="CD342" s="396">
        <f t="shared" si="421"/>
        <v>0</v>
      </c>
      <c r="CE342" s="395">
        <f t="shared" si="422"/>
        <v>0</v>
      </c>
      <c r="CF342" s="396">
        <f t="shared" si="423"/>
        <v>0</v>
      </c>
      <c r="CG342" s="395">
        <f t="shared" si="424"/>
        <v>0</v>
      </c>
      <c r="CH342" s="396">
        <f t="shared" si="425"/>
        <v>0</v>
      </c>
      <c r="CI342" s="395">
        <f t="shared" si="426"/>
        <v>0</v>
      </c>
      <c r="CJ342" s="396">
        <f t="shared" si="427"/>
        <v>5044.5871345029236</v>
      </c>
      <c r="CK342" s="395">
        <f t="shared" si="428"/>
        <v>4916.0229591836733</v>
      </c>
      <c r="CL342" s="394">
        <f t="shared" si="429"/>
        <v>0</v>
      </c>
      <c r="CM342" s="395">
        <f t="shared" si="430"/>
        <v>0</v>
      </c>
      <c r="CN342" s="396">
        <f t="shared" si="431"/>
        <v>0</v>
      </c>
      <c r="CO342" s="395">
        <f t="shared" si="432"/>
        <v>0</v>
      </c>
      <c r="CP342" s="396">
        <f t="shared" si="433"/>
        <v>0</v>
      </c>
      <c r="CQ342" s="395">
        <f t="shared" si="434"/>
        <v>0</v>
      </c>
      <c r="CR342" s="396">
        <f t="shared" si="435"/>
        <v>0</v>
      </c>
      <c r="CS342" s="395">
        <f t="shared" si="436"/>
        <v>0</v>
      </c>
      <c r="CT342" s="396">
        <f t="shared" si="437"/>
        <v>0</v>
      </c>
      <c r="CU342" s="395">
        <f t="shared" si="438"/>
        <v>0</v>
      </c>
      <c r="CV342" s="396">
        <f t="shared" si="439"/>
        <v>45401.284210526312</v>
      </c>
      <c r="CW342" s="395">
        <f t="shared" si="440"/>
        <v>44244.206632653062</v>
      </c>
      <c r="CX342" s="396">
        <f t="shared" si="441"/>
        <v>45401.284210526319</v>
      </c>
      <c r="CY342" s="395">
        <f t="shared" si="442"/>
        <v>44244.206632653062</v>
      </c>
      <c r="CZ342" s="394">
        <f t="shared" si="443"/>
        <v>0</v>
      </c>
      <c r="DA342" s="395">
        <f t="shared" si="444"/>
        <v>0</v>
      </c>
      <c r="DB342" s="396">
        <f t="shared" si="445"/>
        <v>0</v>
      </c>
      <c r="DC342" s="395">
        <f t="shared" si="446"/>
        <v>0</v>
      </c>
      <c r="DD342" s="396">
        <f t="shared" si="447"/>
        <v>0</v>
      </c>
      <c r="DE342" s="395">
        <f t="shared" si="448"/>
        <v>0</v>
      </c>
      <c r="DF342" s="396">
        <f t="shared" si="449"/>
        <v>0</v>
      </c>
      <c r="DG342" s="395">
        <f t="shared" si="450"/>
        <v>0</v>
      </c>
      <c r="DH342" s="396">
        <f t="shared" si="451"/>
        <v>0</v>
      </c>
      <c r="DI342" s="395">
        <f t="shared" si="452"/>
        <v>0</v>
      </c>
      <c r="DJ342" s="396">
        <f t="shared" si="453"/>
        <v>95</v>
      </c>
      <c r="DK342" s="395">
        <f t="shared" si="454"/>
        <v>83</v>
      </c>
      <c r="DL342" s="396">
        <f t="shared" si="455"/>
        <v>95</v>
      </c>
      <c r="DM342" s="395">
        <f t="shared" si="456"/>
        <v>83</v>
      </c>
      <c r="DN342" s="394">
        <f t="shared" si="457"/>
        <v>0</v>
      </c>
      <c r="DO342" s="395">
        <f t="shared" si="458"/>
        <v>0</v>
      </c>
      <c r="DP342" s="396">
        <f t="shared" si="459"/>
        <v>0</v>
      </c>
      <c r="DQ342" s="395">
        <f t="shared" si="460"/>
        <v>0</v>
      </c>
      <c r="DR342" s="396">
        <f t="shared" si="461"/>
        <v>0</v>
      </c>
      <c r="DS342" s="395">
        <f t="shared" si="462"/>
        <v>0</v>
      </c>
      <c r="DT342" s="396">
        <f t="shared" si="463"/>
        <v>0</v>
      </c>
      <c r="DU342" s="395">
        <f t="shared" si="464"/>
        <v>0</v>
      </c>
      <c r="DV342" s="396">
        <f t="shared" si="465"/>
        <v>0</v>
      </c>
      <c r="DW342" s="395">
        <f t="shared" si="466"/>
        <v>0</v>
      </c>
      <c r="DX342" s="396">
        <f t="shared" si="467"/>
        <v>4313122</v>
      </c>
      <c r="DY342" s="395">
        <f t="shared" si="468"/>
        <v>3672269.150510204</v>
      </c>
      <c r="DZ342" s="396">
        <f t="shared" si="469"/>
        <v>4313122</v>
      </c>
      <c r="EA342" s="395">
        <f t="shared" si="470"/>
        <v>3672269.150510204</v>
      </c>
    </row>
    <row r="343" spans="1:131">
      <c r="A343" s="607" t="s">
        <v>37</v>
      </c>
      <c r="B343" s="556" t="s">
        <v>843</v>
      </c>
      <c r="C343" s="608" t="s">
        <v>976</v>
      </c>
      <c r="D343" s="558">
        <v>199449</v>
      </c>
      <c r="E343" s="443">
        <v>9</v>
      </c>
      <c r="F343" s="393"/>
      <c r="G343" s="402"/>
      <c r="H343" s="393"/>
      <c r="I343" s="402"/>
      <c r="J343" s="393"/>
      <c r="K343" s="402"/>
      <c r="L343" s="393"/>
      <c r="M343" s="402"/>
      <c r="N343" s="393"/>
      <c r="O343" s="402"/>
      <c r="P343" s="393"/>
      <c r="Q343" s="402">
        <v>0</v>
      </c>
      <c r="R343" s="393"/>
      <c r="S343" s="402"/>
      <c r="T343" s="393"/>
      <c r="U343" s="402"/>
      <c r="V343" s="393"/>
      <c r="W343" s="402">
        <v>0</v>
      </c>
      <c r="X343" s="393"/>
      <c r="Y343" s="402">
        <v>0</v>
      </c>
      <c r="Z343" s="393"/>
      <c r="AA343" s="402">
        <v>0</v>
      </c>
      <c r="AB343" s="393"/>
      <c r="AC343" s="402">
        <v>0</v>
      </c>
      <c r="AD343" s="393"/>
      <c r="AE343" s="402">
        <v>0</v>
      </c>
      <c r="AF343" s="393"/>
      <c r="AG343" s="402">
        <v>0</v>
      </c>
      <c r="AH343" s="393"/>
      <c r="AI343" s="402">
        <v>0</v>
      </c>
      <c r="AJ343" s="393"/>
      <c r="AK343" s="402">
        <v>0</v>
      </c>
      <c r="AL343" s="393"/>
      <c r="AM343" s="402">
        <v>25</v>
      </c>
      <c r="AN343" s="393"/>
      <c r="AO343" s="402">
        <v>0</v>
      </c>
      <c r="AP343" s="393"/>
      <c r="AQ343" s="402">
        <v>0</v>
      </c>
      <c r="AR343" s="393"/>
      <c r="AS343" s="402">
        <v>14</v>
      </c>
      <c r="AT343" s="393">
        <v>66</v>
      </c>
      <c r="AU343" s="402">
        <v>62</v>
      </c>
      <c r="AV343" s="393"/>
      <c r="AW343" s="402">
        <v>0</v>
      </c>
      <c r="AX343" s="393"/>
      <c r="AY343" s="402">
        <v>0</v>
      </c>
      <c r="AZ343" s="393">
        <v>20</v>
      </c>
      <c r="BA343" s="403">
        <v>27</v>
      </c>
      <c r="BB343" s="404"/>
      <c r="BC343" s="402"/>
      <c r="BD343" s="393"/>
      <c r="BE343" s="402">
        <v>0</v>
      </c>
      <c r="BF343" s="393"/>
      <c r="BG343" s="402">
        <v>0</v>
      </c>
      <c r="BH343" s="393"/>
      <c r="BI343" s="402">
        <v>0</v>
      </c>
      <c r="BJ343" s="393"/>
      <c r="BK343" s="402">
        <v>2274218</v>
      </c>
      <c r="BL343" s="393">
        <v>4867981</v>
      </c>
      <c r="BM343" s="403">
        <v>5046468</v>
      </c>
      <c r="BN343" s="394">
        <f t="shared" si="405"/>
        <v>0</v>
      </c>
      <c r="BO343" s="395">
        <f t="shared" si="406"/>
        <v>0</v>
      </c>
      <c r="BP343" s="396">
        <f t="shared" si="407"/>
        <v>0</v>
      </c>
      <c r="BQ343" s="395">
        <f t="shared" si="408"/>
        <v>0</v>
      </c>
      <c r="BR343" s="396">
        <f t="shared" si="409"/>
        <v>0</v>
      </c>
      <c r="BS343" s="395">
        <f t="shared" si="410"/>
        <v>0</v>
      </c>
      <c r="BT343" s="396">
        <f t="shared" si="411"/>
        <v>0</v>
      </c>
      <c r="BU343" s="395">
        <f t="shared" si="412"/>
        <v>0</v>
      </c>
      <c r="BV343" s="396">
        <f t="shared" si="413"/>
        <v>0</v>
      </c>
      <c r="BW343" s="395">
        <f t="shared" si="414"/>
        <v>393</v>
      </c>
      <c r="BX343" s="396">
        <f t="shared" si="415"/>
        <v>834</v>
      </c>
      <c r="BY343" s="395">
        <f t="shared" si="416"/>
        <v>882</v>
      </c>
      <c r="BZ343" s="394">
        <f t="shared" si="417"/>
        <v>0</v>
      </c>
      <c r="CA343" s="395">
        <f t="shared" si="418"/>
        <v>0</v>
      </c>
      <c r="CB343" s="396">
        <f t="shared" si="419"/>
        <v>0</v>
      </c>
      <c r="CC343" s="395">
        <f t="shared" si="420"/>
        <v>0</v>
      </c>
      <c r="CD343" s="396">
        <f t="shared" si="421"/>
        <v>0</v>
      </c>
      <c r="CE343" s="395">
        <f t="shared" si="422"/>
        <v>0</v>
      </c>
      <c r="CF343" s="396">
        <f t="shared" si="423"/>
        <v>0</v>
      </c>
      <c r="CG343" s="395">
        <f t="shared" si="424"/>
        <v>0</v>
      </c>
      <c r="CH343" s="396">
        <f t="shared" si="425"/>
        <v>0</v>
      </c>
      <c r="CI343" s="395">
        <f t="shared" si="426"/>
        <v>5786.8142493638679</v>
      </c>
      <c r="CJ343" s="396">
        <f t="shared" si="427"/>
        <v>5836.907673860911</v>
      </c>
      <c r="CK343" s="395">
        <f t="shared" si="428"/>
        <v>5721.6190476190477</v>
      </c>
      <c r="CL343" s="394">
        <f t="shared" si="429"/>
        <v>0</v>
      </c>
      <c r="CM343" s="395">
        <f t="shared" si="430"/>
        <v>0</v>
      </c>
      <c r="CN343" s="396">
        <f t="shared" si="431"/>
        <v>0</v>
      </c>
      <c r="CO343" s="395">
        <f t="shared" si="432"/>
        <v>0</v>
      </c>
      <c r="CP343" s="396">
        <f t="shared" si="433"/>
        <v>0</v>
      </c>
      <c r="CQ343" s="395">
        <f t="shared" si="434"/>
        <v>0</v>
      </c>
      <c r="CR343" s="396">
        <f t="shared" si="435"/>
        <v>0</v>
      </c>
      <c r="CS343" s="395">
        <f t="shared" si="436"/>
        <v>0</v>
      </c>
      <c r="CT343" s="396">
        <f t="shared" si="437"/>
        <v>0</v>
      </c>
      <c r="CU343" s="395">
        <f t="shared" si="438"/>
        <v>52081.32824427481</v>
      </c>
      <c r="CV343" s="396">
        <f t="shared" si="439"/>
        <v>52532.169064748203</v>
      </c>
      <c r="CW343" s="395">
        <f t="shared" si="440"/>
        <v>51494.571428571428</v>
      </c>
      <c r="CX343" s="396">
        <f t="shared" si="441"/>
        <v>52532.169064748196</v>
      </c>
      <c r="CY343" s="395">
        <f t="shared" si="442"/>
        <v>51673.348895856056</v>
      </c>
      <c r="CZ343" s="394">
        <f t="shared" si="443"/>
        <v>0</v>
      </c>
      <c r="DA343" s="395">
        <f t="shared" si="444"/>
        <v>0</v>
      </c>
      <c r="DB343" s="396">
        <f t="shared" si="445"/>
        <v>0</v>
      </c>
      <c r="DC343" s="395">
        <f t="shared" si="446"/>
        <v>0</v>
      </c>
      <c r="DD343" s="396">
        <f t="shared" si="447"/>
        <v>0</v>
      </c>
      <c r="DE343" s="395">
        <f t="shared" si="448"/>
        <v>0</v>
      </c>
      <c r="DF343" s="396">
        <f t="shared" si="449"/>
        <v>0</v>
      </c>
      <c r="DG343" s="395">
        <f t="shared" si="450"/>
        <v>0</v>
      </c>
      <c r="DH343" s="396">
        <f t="shared" si="451"/>
        <v>0</v>
      </c>
      <c r="DI343" s="395">
        <f t="shared" si="452"/>
        <v>39</v>
      </c>
      <c r="DJ343" s="396">
        <f t="shared" si="453"/>
        <v>86</v>
      </c>
      <c r="DK343" s="395">
        <f t="shared" si="454"/>
        <v>89</v>
      </c>
      <c r="DL343" s="396">
        <f t="shared" si="455"/>
        <v>86</v>
      </c>
      <c r="DM343" s="395">
        <f t="shared" si="456"/>
        <v>128</v>
      </c>
      <c r="DN343" s="394">
        <f t="shared" si="457"/>
        <v>0</v>
      </c>
      <c r="DO343" s="395">
        <f t="shared" si="458"/>
        <v>0</v>
      </c>
      <c r="DP343" s="396">
        <f t="shared" si="459"/>
        <v>0</v>
      </c>
      <c r="DQ343" s="395">
        <f t="shared" si="460"/>
        <v>0</v>
      </c>
      <c r="DR343" s="396">
        <f t="shared" si="461"/>
        <v>0</v>
      </c>
      <c r="DS343" s="395">
        <f t="shared" si="462"/>
        <v>0</v>
      </c>
      <c r="DT343" s="396">
        <f t="shared" si="463"/>
        <v>0</v>
      </c>
      <c r="DU343" s="395">
        <f t="shared" si="464"/>
        <v>0</v>
      </c>
      <c r="DV343" s="396">
        <f t="shared" si="465"/>
        <v>0</v>
      </c>
      <c r="DW343" s="395">
        <f t="shared" si="466"/>
        <v>2031171.8015267176</v>
      </c>
      <c r="DX343" s="396">
        <f t="shared" si="467"/>
        <v>4517766.5395683451</v>
      </c>
      <c r="DY343" s="395">
        <f t="shared" si="468"/>
        <v>4583016.8571428573</v>
      </c>
      <c r="DZ343" s="396">
        <f t="shared" si="469"/>
        <v>4517766.5395683451</v>
      </c>
      <c r="EA343" s="395">
        <f t="shared" si="470"/>
        <v>6614188.6586695751</v>
      </c>
    </row>
    <row r="344" spans="1:131">
      <c r="A344" s="607" t="s">
        <v>37</v>
      </c>
      <c r="B344" s="551" t="s">
        <v>844</v>
      </c>
      <c r="C344" s="552"/>
      <c r="D344" s="553">
        <v>199467</v>
      </c>
      <c r="E344" s="448">
        <v>10</v>
      </c>
      <c r="F344" s="393"/>
      <c r="G344" s="402"/>
      <c r="H344" s="393"/>
      <c r="I344" s="402"/>
      <c r="J344" s="393"/>
      <c r="K344" s="402"/>
      <c r="L344" s="393"/>
      <c r="M344" s="402"/>
      <c r="N344" s="393"/>
      <c r="O344" s="402"/>
      <c r="P344" s="393"/>
      <c r="Q344" s="402">
        <v>0</v>
      </c>
      <c r="R344" s="393"/>
      <c r="S344" s="402"/>
      <c r="T344" s="393"/>
      <c r="U344" s="402"/>
      <c r="V344" s="393"/>
      <c r="W344" s="402">
        <v>0</v>
      </c>
      <c r="X344" s="393"/>
      <c r="Y344" s="402">
        <v>0</v>
      </c>
      <c r="Z344" s="393"/>
      <c r="AA344" s="402">
        <v>0</v>
      </c>
      <c r="AB344" s="393"/>
      <c r="AC344" s="402">
        <v>0</v>
      </c>
      <c r="AD344" s="393"/>
      <c r="AE344" s="402">
        <v>0</v>
      </c>
      <c r="AF344" s="393"/>
      <c r="AG344" s="402">
        <v>0</v>
      </c>
      <c r="AH344" s="393"/>
      <c r="AI344" s="402">
        <v>0</v>
      </c>
      <c r="AJ344" s="393"/>
      <c r="AK344" s="402">
        <v>0</v>
      </c>
      <c r="AL344" s="393"/>
      <c r="AM344" s="402">
        <v>0</v>
      </c>
      <c r="AN344" s="393"/>
      <c r="AO344" s="402">
        <v>0</v>
      </c>
      <c r="AP344" s="393"/>
      <c r="AQ344" s="402">
        <v>0</v>
      </c>
      <c r="AR344" s="393"/>
      <c r="AS344" s="402">
        <v>0</v>
      </c>
      <c r="AT344" s="393">
        <v>33</v>
      </c>
      <c r="AU344" s="402">
        <v>33</v>
      </c>
      <c r="AV344" s="393"/>
      <c r="AW344" s="402">
        <v>0</v>
      </c>
      <c r="AX344" s="393"/>
      <c r="AY344" s="402">
        <v>0</v>
      </c>
      <c r="AZ344" s="393">
        <v>2</v>
      </c>
      <c r="BA344" s="403">
        <v>0</v>
      </c>
      <c r="BB344" s="404"/>
      <c r="BC344" s="402"/>
      <c r="BD344" s="393"/>
      <c r="BE344" s="402">
        <v>0</v>
      </c>
      <c r="BF344" s="393"/>
      <c r="BG344" s="402">
        <v>0</v>
      </c>
      <c r="BH344" s="393"/>
      <c r="BI344" s="402">
        <v>0</v>
      </c>
      <c r="BJ344" s="393"/>
      <c r="BK344" s="402">
        <v>0</v>
      </c>
      <c r="BL344" s="393">
        <v>1756172</v>
      </c>
      <c r="BM344" s="403">
        <v>1725789</v>
      </c>
      <c r="BN344" s="394">
        <f t="shared" si="405"/>
        <v>0</v>
      </c>
      <c r="BO344" s="395">
        <f t="shared" si="406"/>
        <v>0</v>
      </c>
      <c r="BP344" s="396">
        <f t="shared" si="407"/>
        <v>0</v>
      </c>
      <c r="BQ344" s="395">
        <f t="shared" si="408"/>
        <v>0</v>
      </c>
      <c r="BR344" s="396">
        <f t="shared" si="409"/>
        <v>0</v>
      </c>
      <c r="BS344" s="395">
        <f t="shared" si="410"/>
        <v>0</v>
      </c>
      <c r="BT344" s="396">
        <f t="shared" si="411"/>
        <v>0</v>
      </c>
      <c r="BU344" s="395">
        <f t="shared" si="412"/>
        <v>0</v>
      </c>
      <c r="BV344" s="396">
        <f t="shared" si="413"/>
        <v>0</v>
      </c>
      <c r="BW344" s="395">
        <f t="shared" si="414"/>
        <v>0</v>
      </c>
      <c r="BX344" s="396">
        <f t="shared" si="415"/>
        <v>321</v>
      </c>
      <c r="BY344" s="395">
        <f t="shared" si="416"/>
        <v>297</v>
      </c>
      <c r="BZ344" s="394">
        <f t="shared" si="417"/>
        <v>0</v>
      </c>
      <c r="CA344" s="395">
        <f t="shared" si="418"/>
        <v>0</v>
      </c>
      <c r="CB344" s="396">
        <f t="shared" si="419"/>
        <v>0</v>
      </c>
      <c r="CC344" s="395">
        <f t="shared" si="420"/>
        <v>0</v>
      </c>
      <c r="CD344" s="396">
        <f t="shared" si="421"/>
        <v>0</v>
      </c>
      <c r="CE344" s="395">
        <f t="shared" si="422"/>
        <v>0</v>
      </c>
      <c r="CF344" s="396">
        <f t="shared" si="423"/>
        <v>0</v>
      </c>
      <c r="CG344" s="395">
        <f t="shared" si="424"/>
        <v>0</v>
      </c>
      <c r="CH344" s="396">
        <f t="shared" si="425"/>
        <v>0</v>
      </c>
      <c r="CI344" s="395">
        <f t="shared" si="426"/>
        <v>0</v>
      </c>
      <c r="CJ344" s="396">
        <f t="shared" si="427"/>
        <v>5470.9408099688471</v>
      </c>
      <c r="CK344" s="395">
        <f t="shared" si="428"/>
        <v>5810.7373737373737</v>
      </c>
      <c r="CL344" s="394">
        <f t="shared" si="429"/>
        <v>0</v>
      </c>
      <c r="CM344" s="395">
        <f t="shared" si="430"/>
        <v>0</v>
      </c>
      <c r="CN344" s="396">
        <f t="shared" si="431"/>
        <v>0</v>
      </c>
      <c r="CO344" s="395">
        <f t="shared" si="432"/>
        <v>0</v>
      </c>
      <c r="CP344" s="396">
        <f t="shared" si="433"/>
        <v>0</v>
      </c>
      <c r="CQ344" s="395">
        <f t="shared" si="434"/>
        <v>0</v>
      </c>
      <c r="CR344" s="396">
        <f t="shared" si="435"/>
        <v>0</v>
      </c>
      <c r="CS344" s="395">
        <f t="shared" si="436"/>
        <v>0</v>
      </c>
      <c r="CT344" s="396">
        <f t="shared" si="437"/>
        <v>0</v>
      </c>
      <c r="CU344" s="395">
        <f t="shared" si="438"/>
        <v>0</v>
      </c>
      <c r="CV344" s="396">
        <f t="shared" si="439"/>
        <v>49238.467289719621</v>
      </c>
      <c r="CW344" s="395">
        <f t="shared" si="440"/>
        <v>52296.63636363636</v>
      </c>
      <c r="CX344" s="396">
        <f t="shared" si="441"/>
        <v>49238.467289719621</v>
      </c>
      <c r="CY344" s="395">
        <f t="shared" si="442"/>
        <v>52296.63636363636</v>
      </c>
      <c r="CZ344" s="394">
        <f t="shared" si="443"/>
        <v>0</v>
      </c>
      <c r="DA344" s="395">
        <f t="shared" si="444"/>
        <v>0</v>
      </c>
      <c r="DB344" s="396">
        <f t="shared" si="445"/>
        <v>0</v>
      </c>
      <c r="DC344" s="395">
        <f t="shared" si="446"/>
        <v>0</v>
      </c>
      <c r="DD344" s="396">
        <f t="shared" si="447"/>
        <v>0</v>
      </c>
      <c r="DE344" s="395">
        <f t="shared" si="448"/>
        <v>0</v>
      </c>
      <c r="DF344" s="396">
        <f t="shared" si="449"/>
        <v>0</v>
      </c>
      <c r="DG344" s="395">
        <f t="shared" si="450"/>
        <v>0</v>
      </c>
      <c r="DH344" s="396">
        <f t="shared" si="451"/>
        <v>0</v>
      </c>
      <c r="DI344" s="395">
        <f t="shared" si="452"/>
        <v>0</v>
      </c>
      <c r="DJ344" s="396">
        <f t="shared" si="453"/>
        <v>35</v>
      </c>
      <c r="DK344" s="395">
        <f t="shared" si="454"/>
        <v>33</v>
      </c>
      <c r="DL344" s="396">
        <f t="shared" si="455"/>
        <v>35</v>
      </c>
      <c r="DM344" s="395">
        <f t="shared" si="456"/>
        <v>33</v>
      </c>
      <c r="DN344" s="394">
        <f t="shared" si="457"/>
        <v>0</v>
      </c>
      <c r="DO344" s="395">
        <f t="shared" si="458"/>
        <v>0</v>
      </c>
      <c r="DP344" s="396">
        <f t="shared" si="459"/>
        <v>0</v>
      </c>
      <c r="DQ344" s="395">
        <f t="shared" si="460"/>
        <v>0</v>
      </c>
      <c r="DR344" s="396">
        <f t="shared" si="461"/>
        <v>0</v>
      </c>
      <c r="DS344" s="395">
        <f t="shared" si="462"/>
        <v>0</v>
      </c>
      <c r="DT344" s="396">
        <f t="shared" si="463"/>
        <v>0</v>
      </c>
      <c r="DU344" s="395">
        <f t="shared" si="464"/>
        <v>0</v>
      </c>
      <c r="DV344" s="396">
        <f t="shared" si="465"/>
        <v>0</v>
      </c>
      <c r="DW344" s="395">
        <f t="shared" si="466"/>
        <v>0</v>
      </c>
      <c r="DX344" s="396">
        <f t="shared" si="467"/>
        <v>1723346.3551401868</v>
      </c>
      <c r="DY344" s="395">
        <f t="shared" si="468"/>
        <v>1725789</v>
      </c>
      <c r="DZ344" s="396">
        <f t="shared" si="469"/>
        <v>1723346.3551401868</v>
      </c>
      <c r="EA344" s="395">
        <f t="shared" si="470"/>
        <v>1725789</v>
      </c>
    </row>
    <row r="345" spans="1:131">
      <c r="A345" s="607" t="s">
        <v>37</v>
      </c>
      <c r="B345" s="556" t="s">
        <v>845</v>
      </c>
      <c r="C345" s="557"/>
      <c r="D345" s="558">
        <v>199485</v>
      </c>
      <c r="E345" s="441">
        <v>10</v>
      </c>
      <c r="F345" s="393"/>
      <c r="G345" s="402"/>
      <c r="H345" s="393"/>
      <c r="I345" s="402"/>
      <c r="J345" s="393"/>
      <c r="K345" s="402"/>
      <c r="L345" s="393"/>
      <c r="M345" s="402"/>
      <c r="N345" s="393"/>
      <c r="O345" s="402"/>
      <c r="P345" s="393"/>
      <c r="Q345" s="402">
        <v>0</v>
      </c>
      <c r="R345" s="393"/>
      <c r="S345" s="402"/>
      <c r="T345" s="393"/>
      <c r="U345" s="402"/>
      <c r="V345" s="393"/>
      <c r="W345" s="402">
        <v>0</v>
      </c>
      <c r="X345" s="393"/>
      <c r="Y345" s="402">
        <v>0</v>
      </c>
      <c r="Z345" s="393"/>
      <c r="AA345" s="402">
        <v>0</v>
      </c>
      <c r="AB345" s="393"/>
      <c r="AC345" s="402">
        <v>0</v>
      </c>
      <c r="AD345" s="393"/>
      <c r="AE345" s="402">
        <v>1</v>
      </c>
      <c r="AF345" s="393"/>
      <c r="AG345" s="402">
        <v>0</v>
      </c>
      <c r="AH345" s="393"/>
      <c r="AI345" s="402">
        <v>0</v>
      </c>
      <c r="AJ345" s="393"/>
      <c r="AK345" s="402">
        <v>0</v>
      </c>
      <c r="AL345" s="393"/>
      <c r="AM345" s="402">
        <v>0</v>
      </c>
      <c r="AN345" s="393"/>
      <c r="AO345" s="402">
        <v>0</v>
      </c>
      <c r="AP345" s="393"/>
      <c r="AQ345" s="402">
        <v>0</v>
      </c>
      <c r="AR345" s="393"/>
      <c r="AS345" s="402">
        <v>0</v>
      </c>
      <c r="AT345" s="393">
        <v>45</v>
      </c>
      <c r="AU345" s="402">
        <v>46</v>
      </c>
      <c r="AV345" s="393"/>
      <c r="AW345" s="402">
        <v>0</v>
      </c>
      <c r="AX345" s="393"/>
      <c r="AY345" s="402">
        <v>0</v>
      </c>
      <c r="AZ345" s="393">
        <v>22</v>
      </c>
      <c r="BA345" s="403">
        <v>21</v>
      </c>
      <c r="BB345" s="404"/>
      <c r="BC345" s="402"/>
      <c r="BD345" s="393"/>
      <c r="BE345" s="402">
        <v>0</v>
      </c>
      <c r="BF345" s="393"/>
      <c r="BG345" s="402">
        <v>0</v>
      </c>
      <c r="BH345" s="393"/>
      <c r="BI345" s="402">
        <v>38025</v>
      </c>
      <c r="BJ345" s="393"/>
      <c r="BK345" s="402">
        <v>0</v>
      </c>
      <c r="BL345" s="393">
        <v>3247974</v>
      </c>
      <c r="BM345" s="403">
        <v>3292749</v>
      </c>
      <c r="BN345" s="394">
        <f t="shared" si="405"/>
        <v>0</v>
      </c>
      <c r="BO345" s="395">
        <f t="shared" si="406"/>
        <v>0</v>
      </c>
      <c r="BP345" s="396">
        <f t="shared" si="407"/>
        <v>0</v>
      </c>
      <c r="BQ345" s="395">
        <f t="shared" si="408"/>
        <v>0</v>
      </c>
      <c r="BR345" s="396">
        <f t="shared" si="409"/>
        <v>0</v>
      </c>
      <c r="BS345" s="395">
        <f t="shared" si="410"/>
        <v>0</v>
      </c>
      <c r="BT345" s="396">
        <f t="shared" si="411"/>
        <v>0</v>
      </c>
      <c r="BU345" s="395">
        <f t="shared" si="412"/>
        <v>9</v>
      </c>
      <c r="BV345" s="396">
        <f t="shared" si="413"/>
        <v>0</v>
      </c>
      <c r="BW345" s="395">
        <f t="shared" si="414"/>
        <v>0</v>
      </c>
      <c r="BX345" s="396">
        <f t="shared" si="415"/>
        <v>669</v>
      </c>
      <c r="BY345" s="395">
        <f t="shared" si="416"/>
        <v>666</v>
      </c>
      <c r="BZ345" s="394">
        <f t="shared" si="417"/>
        <v>0</v>
      </c>
      <c r="CA345" s="395">
        <f t="shared" si="418"/>
        <v>0</v>
      </c>
      <c r="CB345" s="396">
        <f t="shared" si="419"/>
        <v>0</v>
      </c>
      <c r="CC345" s="395">
        <f t="shared" si="420"/>
        <v>0</v>
      </c>
      <c r="CD345" s="396">
        <f t="shared" si="421"/>
        <v>0</v>
      </c>
      <c r="CE345" s="395">
        <f t="shared" si="422"/>
        <v>0</v>
      </c>
      <c r="CF345" s="396">
        <f t="shared" si="423"/>
        <v>0</v>
      </c>
      <c r="CG345" s="395">
        <f t="shared" si="424"/>
        <v>4225</v>
      </c>
      <c r="CH345" s="396">
        <f t="shared" si="425"/>
        <v>0</v>
      </c>
      <c r="CI345" s="395">
        <f t="shared" si="426"/>
        <v>0</v>
      </c>
      <c r="CJ345" s="396">
        <f t="shared" si="427"/>
        <v>4854.9686098654711</v>
      </c>
      <c r="CK345" s="395">
        <f t="shared" si="428"/>
        <v>4944.0675675675675</v>
      </c>
      <c r="CL345" s="394">
        <f t="shared" si="429"/>
        <v>0</v>
      </c>
      <c r="CM345" s="395">
        <f t="shared" si="430"/>
        <v>0</v>
      </c>
      <c r="CN345" s="396">
        <f t="shared" si="431"/>
        <v>0</v>
      </c>
      <c r="CO345" s="395">
        <f t="shared" si="432"/>
        <v>0</v>
      </c>
      <c r="CP345" s="396">
        <f t="shared" si="433"/>
        <v>0</v>
      </c>
      <c r="CQ345" s="395">
        <f t="shared" si="434"/>
        <v>0</v>
      </c>
      <c r="CR345" s="396">
        <f t="shared" si="435"/>
        <v>0</v>
      </c>
      <c r="CS345" s="395">
        <f t="shared" si="436"/>
        <v>38025</v>
      </c>
      <c r="CT345" s="396">
        <f t="shared" si="437"/>
        <v>0</v>
      </c>
      <c r="CU345" s="395">
        <f t="shared" si="438"/>
        <v>0</v>
      </c>
      <c r="CV345" s="396">
        <f t="shared" si="439"/>
        <v>43694.71748878924</v>
      </c>
      <c r="CW345" s="395">
        <f t="shared" si="440"/>
        <v>44496.608108108107</v>
      </c>
      <c r="CX345" s="396">
        <f t="shared" si="441"/>
        <v>43694.71748878924</v>
      </c>
      <c r="CY345" s="395">
        <f t="shared" si="442"/>
        <v>44401.437400635928</v>
      </c>
      <c r="CZ345" s="394">
        <f t="shared" si="443"/>
        <v>0</v>
      </c>
      <c r="DA345" s="395">
        <f t="shared" si="444"/>
        <v>0</v>
      </c>
      <c r="DB345" s="396">
        <f t="shared" si="445"/>
        <v>0</v>
      </c>
      <c r="DC345" s="395">
        <f t="shared" si="446"/>
        <v>0</v>
      </c>
      <c r="DD345" s="396">
        <f t="shared" si="447"/>
        <v>0</v>
      </c>
      <c r="DE345" s="395">
        <f t="shared" si="448"/>
        <v>0</v>
      </c>
      <c r="DF345" s="396">
        <f t="shared" si="449"/>
        <v>0</v>
      </c>
      <c r="DG345" s="395">
        <f t="shared" si="450"/>
        <v>1</v>
      </c>
      <c r="DH345" s="396">
        <f t="shared" si="451"/>
        <v>0</v>
      </c>
      <c r="DI345" s="395">
        <f t="shared" si="452"/>
        <v>0</v>
      </c>
      <c r="DJ345" s="396">
        <f t="shared" si="453"/>
        <v>67</v>
      </c>
      <c r="DK345" s="395">
        <f t="shared" si="454"/>
        <v>67</v>
      </c>
      <c r="DL345" s="396">
        <f t="shared" si="455"/>
        <v>67</v>
      </c>
      <c r="DM345" s="395">
        <f t="shared" si="456"/>
        <v>68</v>
      </c>
      <c r="DN345" s="394">
        <f t="shared" si="457"/>
        <v>0</v>
      </c>
      <c r="DO345" s="395">
        <f t="shared" si="458"/>
        <v>0</v>
      </c>
      <c r="DP345" s="396">
        <f t="shared" si="459"/>
        <v>0</v>
      </c>
      <c r="DQ345" s="395">
        <f t="shared" si="460"/>
        <v>0</v>
      </c>
      <c r="DR345" s="396">
        <f t="shared" si="461"/>
        <v>0</v>
      </c>
      <c r="DS345" s="395">
        <f t="shared" si="462"/>
        <v>0</v>
      </c>
      <c r="DT345" s="396">
        <f t="shared" si="463"/>
        <v>0</v>
      </c>
      <c r="DU345" s="395">
        <f t="shared" si="464"/>
        <v>38025</v>
      </c>
      <c r="DV345" s="396">
        <f t="shared" si="465"/>
        <v>0</v>
      </c>
      <c r="DW345" s="395">
        <f t="shared" si="466"/>
        <v>0</v>
      </c>
      <c r="DX345" s="396">
        <f t="shared" si="467"/>
        <v>2927546.0717488793</v>
      </c>
      <c r="DY345" s="395">
        <f t="shared" si="468"/>
        <v>2981272.7432432431</v>
      </c>
      <c r="DZ345" s="396">
        <f t="shared" si="469"/>
        <v>2927546.0717488793</v>
      </c>
      <c r="EA345" s="395">
        <f t="shared" si="470"/>
        <v>3019297.7432432431</v>
      </c>
    </row>
    <row r="346" spans="1:131">
      <c r="A346" s="607" t="s">
        <v>37</v>
      </c>
      <c r="B346" s="556" t="s">
        <v>846</v>
      </c>
      <c r="C346" s="557"/>
      <c r="D346" s="553">
        <v>199625</v>
      </c>
      <c r="E346" s="448">
        <v>10</v>
      </c>
      <c r="F346" s="393"/>
      <c r="G346" s="402"/>
      <c r="H346" s="393"/>
      <c r="I346" s="402"/>
      <c r="J346" s="393"/>
      <c r="K346" s="402"/>
      <c r="L346" s="393"/>
      <c r="M346" s="402"/>
      <c r="N346" s="393"/>
      <c r="O346" s="402"/>
      <c r="P346" s="393"/>
      <c r="Q346" s="402">
        <v>0</v>
      </c>
      <c r="R346" s="393"/>
      <c r="S346" s="402"/>
      <c r="T346" s="393"/>
      <c r="U346" s="402"/>
      <c r="V346" s="393"/>
      <c r="W346" s="402">
        <v>0</v>
      </c>
      <c r="X346" s="393"/>
      <c r="Y346" s="402">
        <v>0</v>
      </c>
      <c r="Z346" s="393"/>
      <c r="AA346" s="402">
        <v>0</v>
      </c>
      <c r="AB346" s="393"/>
      <c r="AC346" s="402">
        <v>0</v>
      </c>
      <c r="AD346" s="393"/>
      <c r="AE346" s="402">
        <v>0</v>
      </c>
      <c r="AF346" s="393"/>
      <c r="AG346" s="402">
        <v>0</v>
      </c>
      <c r="AH346" s="393"/>
      <c r="AI346" s="402">
        <v>0</v>
      </c>
      <c r="AJ346" s="393"/>
      <c r="AK346" s="402">
        <v>0</v>
      </c>
      <c r="AL346" s="393"/>
      <c r="AM346" s="402">
        <v>0</v>
      </c>
      <c r="AN346" s="393"/>
      <c r="AO346" s="402">
        <v>0</v>
      </c>
      <c r="AP346" s="393"/>
      <c r="AQ346" s="402">
        <v>0</v>
      </c>
      <c r="AR346" s="393"/>
      <c r="AS346" s="402">
        <v>0</v>
      </c>
      <c r="AT346" s="393">
        <v>22</v>
      </c>
      <c r="AU346" s="402">
        <v>22</v>
      </c>
      <c r="AV346" s="393"/>
      <c r="AW346" s="402">
        <v>0</v>
      </c>
      <c r="AX346" s="393">
        <v>4</v>
      </c>
      <c r="AY346" s="402">
        <v>2</v>
      </c>
      <c r="AZ346" s="393">
        <v>38</v>
      </c>
      <c r="BA346" s="403">
        <v>36</v>
      </c>
      <c r="BB346" s="404"/>
      <c r="BC346" s="402"/>
      <c r="BD346" s="393"/>
      <c r="BE346" s="402">
        <v>0</v>
      </c>
      <c r="BF346" s="393"/>
      <c r="BG346" s="402">
        <v>0</v>
      </c>
      <c r="BH346" s="393"/>
      <c r="BI346" s="402">
        <v>0</v>
      </c>
      <c r="BJ346" s="393"/>
      <c r="BK346" s="402">
        <v>0</v>
      </c>
      <c r="BL346" s="393">
        <v>3440489</v>
      </c>
      <c r="BM346" s="403">
        <v>3262410</v>
      </c>
      <c r="BN346" s="394">
        <f t="shared" si="405"/>
        <v>0</v>
      </c>
      <c r="BO346" s="395">
        <f t="shared" si="406"/>
        <v>0</v>
      </c>
      <c r="BP346" s="396">
        <f t="shared" si="407"/>
        <v>0</v>
      </c>
      <c r="BQ346" s="395">
        <f t="shared" si="408"/>
        <v>0</v>
      </c>
      <c r="BR346" s="396">
        <f t="shared" si="409"/>
        <v>0</v>
      </c>
      <c r="BS346" s="395">
        <f t="shared" si="410"/>
        <v>0</v>
      </c>
      <c r="BT346" s="396">
        <f t="shared" si="411"/>
        <v>0</v>
      </c>
      <c r="BU346" s="395">
        <f t="shared" si="412"/>
        <v>0</v>
      </c>
      <c r="BV346" s="396">
        <f t="shared" si="413"/>
        <v>0</v>
      </c>
      <c r="BW346" s="395">
        <f t="shared" si="414"/>
        <v>0</v>
      </c>
      <c r="BX346" s="396">
        <f t="shared" si="415"/>
        <v>698</v>
      </c>
      <c r="BY346" s="395">
        <f t="shared" si="416"/>
        <v>652</v>
      </c>
      <c r="BZ346" s="394">
        <f t="shared" si="417"/>
        <v>0</v>
      </c>
      <c r="CA346" s="395">
        <f t="shared" si="418"/>
        <v>0</v>
      </c>
      <c r="CB346" s="396">
        <f t="shared" si="419"/>
        <v>0</v>
      </c>
      <c r="CC346" s="395">
        <f t="shared" si="420"/>
        <v>0</v>
      </c>
      <c r="CD346" s="396">
        <f t="shared" si="421"/>
        <v>0</v>
      </c>
      <c r="CE346" s="395">
        <f t="shared" si="422"/>
        <v>0</v>
      </c>
      <c r="CF346" s="396">
        <f t="shared" si="423"/>
        <v>0</v>
      </c>
      <c r="CG346" s="395">
        <f t="shared" si="424"/>
        <v>0</v>
      </c>
      <c r="CH346" s="396">
        <f t="shared" si="425"/>
        <v>0</v>
      </c>
      <c r="CI346" s="395">
        <f t="shared" si="426"/>
        <v>0</v>
      </c>
      <c r="CJ346" s="396">
        <f t="shared" si="427"/>
        <v>4929.0673352435533</v>
      </c>
      <c r="CK346" s="395">
        <f t="shared" si="428"/>
        <v>5003.6963190184051</v>
      </c>
      <c r="CL346" s="394">
        <f t="shared" si="429"/>
        <v>0</v>
      </c>
      <c r="CM346" s="395">
        <f t="shared" si="430"/>
        <v>0</v>
      </c>
      <c r="CN346" s="396">
        <f t="shared" si="431"/>
        <v>0</v>
      </c>
      <c r="CO346" s="395">
        <f t="shared" si="432"/>
        <v>0</v>
      </c>
      <c r="CP346" s="396">
        <f t="shared" si="433"/>
        <v>0</v>
      </c>
      <c r="CQ346" s="395">
        <f t="shared" si="434"/>
        <v>0</v>
      </c>
      <c r="CR346" s="396">
        <f t="shared" si="435"/>
        <v>0</v>
      </c>
      <c r="CS346" s="395">
        <f t="shared" si="436"/>
        <v>0</v>
      </c>
      <c r="CT346" s="396">
        <f t="shared" si="437"/>
        <v>0</v>
      </c>
      <c r="CU346" s="395">
        <f t="shared" si="438"/>
        <v>0</v>
      </c>
      <c r="CV346" s="396">
        <f t="shared" si="439"/>
        <v>44361.606017191982</v>
      </c>
      <c r="CW346" s="395">
        <f t="shared" si="440"/>
        <v>45033.266871165644</v>
      </c>
      <c r="CX346" s="396">
        <f t="shared" si="441"/>
        <v>44361.606017191982</v>
      </c>
      <c r="CY346" s="395">
        <f t="shared" si="442"/>
        <v>45033.266871165644</v>
      </c>
      <c r="CZ346" s="394">
        <f t="shared" si="443"/>
        <v>0</v>
      </c>
      <c r="DA346" s="395">
        <f t="shared" si="444"/>
        <v>0</v>
      </c>
      <c r="DB346" s="396">
        <f t="shared" si="445"/>
        <v>0</v>
      </c>
      <c r="DC346" s="395">
        <f t="shared" si="446"/>
        <v>0</v>
      </c>
      <c r="DD346" s="396">
        <f t="shared" si="447"/>
        <v>0</v>
      </c>
      <c r="DE346" s="395">
        <f t="shared" si="448"/>
        <v>0</v>
      </c>
      <c r="DF346" s="396">
        <f t="shared" si="449"/>
        <v>0</v>
      </c>
      <c r="DG346" s="395">
        <f t="shared" si="450"/>
        <v>0</v>
      </c>
      <c r="DH346" s="396">
        <f t="shared" si="451"/>
        <v>0</v>
      </c>
      <c r="DI346" s="395">
        <f t="shared" si="452"/>
        <v>0</v>
      </c>
      <c r="DJ346" s="396">
        <f t="shared" si="453"/>
        <v>64</v>
      </c>
      <c r="DK346" s="395">
        <f t="shared" si="454"/>
        <v>60</v>
      </c>
      <c r="DL346" s="396">
        <f t="shared" si="455"/>
        <v>64</v>
      </c>
      <c r="DM346" s="395">
        <f t="shared" si="456"/>
        <v>60</v>
      </c>
      <c r="DN346" s="394">
        <f t="shared" si="457"/>
        <v>0</v>
      </c>
      <c r="DO346" s="395">
        <f t="shared" si="458"/>
        <v>0</v>
      </c>
      <c r="DP346" s="396">
        <f t="shared" si="459"/>
        <v>0</v>
      </c>
      <c r="DQ346" s="395">
        <f t="shared" si="460"/>
        <v>0</v>
      </c>
      <c r="DR346" s="396">
        <f t="shared" si="461"/>
        <v>0</v>
      </c>
      <c r="DS346" s="395">
        <f t="shared" si="462"/>
        <v>0</v>
      </c>
      <c r="DT346" s="396">
        <f t="shared" si="463"/>
        <v>0</v>
      </c>
      <c r="DU346" s="395">
        <f t="shared" si="464"/>
        <v>0</v>
      </c>
      <c r="DV346" s="396">
        <f t="shared" si="465"/>
        <v>0</v>
      </c>
      <c r="DW346" s="395">
        <f t="shared" si="466"/>
        <v>0</v>
      </c>
      <c r="DX346" s="396">
        <f t="shared" si="467"/>
        <v>2839142.7851002868</v>
      </c>
      <c r="DY346" s="395">
        <f t="shared" si="468"/>
        <v>2701996.0122699388</v>
      </c>
      <c r="DZ346" s="396">
        <f t="shared" si="469"/>
        <v>2839142.7851002868</v>
      </c>
      <c r="EA346" s="395">
        <f t="shared" si="470"/>
        <v>2701996.0122699388</v>
      </c>
    </row>
    <row r="347" spans="1:131">
      <c r="A347" s="607" t="s">
        <v>37</v>
      </c>
      <c r="B347" s="556" t="s">
        <v>847</v>
      </c>
      <c r="C347" s="557"/>
      <c r="D347" s="558">
        <v>197850</v>
      </c>
      <c r="E347" s="441">
        <v>10</v>
      </c>
      <c r="F347" s="393"/>
      <c r="G347" s="402"/>
      <c r="H347" s="393"/>
      <c r="I347" s="402"/>
      <c r="J347" s="393"/>
      <c r="K347" s="402"/>
      <c r="L347" s="393"/>
      <c r="M347" s="402"/>
      <c r="N347" s="393"/>
      <c r="O347" s="402"/>
      <c r="P347" s="393"/>
      <c r="Q347" s="402">
        <v>0</v>
      </c>
      <c r="R347" s="393"/>
      <c r="S347" s="402"/>
      <c r="T347" s="393"/>
      <c r="U347" s="402"/>
      <c r="V347" s="393"/>
      <c r="W347" s="402">
        <v>0</v>
      </c>
      <c r="X347" s="393"/>
      <c r="Y347" s="402">
        <v>0</v>
      </c>
      <c r="Z347" s="393"/>
      <c r="AA347" s="402">
        <v>0</v>
      </c>
      <c r="AB347" s="393"/>
      <c r="AC347" s="402">
        <v>0</v>
      </c>
      <c r="AD347" s="393"/>
      <c r="AE347" s="402">
        <v>0</v>
      </c>
      <c r="AF347" s="393"/>
      <c r="AG347" s="402">
        <v>0</v>
      </c>
      <c r="AH347" s="393"/>
      <c r="AI347" s="402">
        <v>0</v>
      </c>
      <c r="AJ347" s="393"/>
      <c r="AK347" s="402">
        <v>0</v>
      </c>
      <c r="AL347" s="393"/>
      <c r="AM347" s="402">
        <v>19</v>
      </c>
      <c r="AN347" s="393"/>
      <c r="AO347" s="402">
        <v>4</v>
      </c>
      <c r="AP347" s="393"/>
      <c r="AQ347" s="402">
        <v>0</v>
      </c>
      <c r="AR347" s="393"/>
      <c r="AS347" s="402">
        <v>15</v>
      </c>
      <c r="AT347" s="393">
        <v>55</v>
      </c>
      <c r="AU347" s="402">
        <v>44</v>
      </c>
      <c r="AV347" s="393"/>
      <c r="AW347" s="402">
        <v>5</v>
      </c>
      <c r="AX347" s="393"/>
      <c r="AY347" s="402">
        <v>0</v>
      </c>
      <c r="AZ347" s="393">
        <v>38</v>
      </c>
      <c r="BA347" s="403">
        <v>35</v>
      </c>
      <c r="BB347" s="404"/>
      <c r="BC347" s="402"/>
      <c r="BD347" s="393"/>
      <c r="BE347" s="402">
        <v>0</v>
      </c>
      <c r="BF347" s="393"/>
      <c r="BG347" s="402">
        <v>0</v>
      </c>
      <c r="BH347" s="393"/>
      <c r="BI347" s="402">
        <v>0</v>
      </c>
      <c r="BJ347" s="393"/>
      <c r="BK347" s="402">
        <v>1807154</v>
      </c>
      <c r="BL347" s="393">
        <v>4292688</v>
      </c>
      <c r="BM347" s="403">
        <v>3997705</v>
      </c>
      <c r="BN347" s="394">
        <f t="shared" si="405"/>
        <v>0</v>
      </c>
      <c r="BO347" s="395">
        <f t="shared" si="406"/>
        <v>0</v>
      </c>
      <c r="BP347" s="396">
        <f t="shared" si="407"/>
        <v>0</v>
      </c>
      <c r="BQ347" s="395">
        <f t="shared" si="408"/>
        <v>0</v>
      </c>
      <c r="BR347" s="396">
        <f t="shared" si="409"/>
        <v>0</v>
      </c>
      <c r="BS347" s="395">
        <f t="shared" si="410"/>
        <v>0</v>
      </c>
      <c r="BT347" s="396">
        <f t="shared" si="411"/>
        <v>0</v>
      </c>
      <c r="BU347" s="395">
        <f t="shared" si="412"/>
        <v>0</v>
      </c>
      <c r="BV347" s="396">
        <f t="shared" si="413"/>
        <v>0</v>
      </c>
      <c r="BW347" s="395">
        <f t="shared" si="414"/>
        <v>391</v>
      </c>
      <c r="BX347" s="396">
        <f t="shared" si="415"/>
        <v>951</v>
      </c>
      <c r="BY347" s="395">
        <f t="shared" si="416"/>
        <v>866</v>
      </c>
      <c r="BZ347" s="394">
        <f t="shared" si="417"/>
        <v>0</v>
      </c>
      <c r="CA347" s="395">
        <f t="shared" si="418"/>
        <v>0</v>
      </c>
      <c r="CB347" s="396">
        <f t="shared" si="419"/>
        <v>0</v>
      </c>
      <c r="CC347" s="395">
        <f t="shared" si="420"/>
        <v>0</v>
      </c>
      <c r="CD347" s="396">
        <f t="shared" si="421"/>
        <v>0</v>
      </c>
      <c r="CE347" s="395">
        <f t="shared" si="422"/>
        <v>0</v>
      </c>
      <c r="CF347" s="396">
        <f t="shared" si="423"/>
        <v>0</v>
      </c>
      <c r="CG347" s="395">
        <f t="shared" si="424"/>
        <v>0</v>
      </c>
      <c r="CH347" s="396">
        <f t="shared" si="425"/>
        <v>0</v>
      </c>
      <c r="CI347" s="395">
        <f t="shared" si="426"/>
        <v>4621.8772378516624</v>
      </c>
      <c r="CJ347" s="396">
        <f t="shared" si="427"/>
        <v>4513.8675078864353</v>
      </c>
      <c r="CK347" s="395">
        <f t="shared" si="428"/>
        <v>4616.2875288683599</v>
      </c>
      <c r="CL347" s="394">
        <f t="shared" si="429"/>
        <v>0</v>
      </c>
      <c r="CM347" s="395">
        <f t="shared" si="430"/>
        <v>0</v>
      </c>
      <c r="CN347" s="396">
        <f t="shared" si="431"/>
        <v>0</v>
      </c>
      <c r="CO347" s="395">
        <f t="shared" si="432"/>
        <v>0</v>
      </c>
      <c r="CP347" s="396">
        <f t="shared" si="433"/>
        <v>0</v>
      </c>
      <c r="CQ347" s="395">
        <f t="shared" si="434"/>
        <v>0</v>
      </c>
      <c r="CR347" s="396">
        <f t="shared" si="435"/>
        <v>0</v>
      </c>
      <c r="CS347" s="395">
        <f t="shared" si="436"/>
        <v>0</v>
      </c>
      <c r="CT347" s="396">
        <f t="shared" si="437"/>
        <v>0</v>
      </c>
      <c r="CU347" s="395">
        <f t="shared" si="438"/>
        <v>41596.895140664958</v>
      </c>
      <c r="CV347" s="396">
        <f t="shared" si="439"/>
        <v>40624.807570977915</v>
      </c>
      <c r="CW347" s="395">
        <f t="shared" si="440"/>
        <v>41546.587759815236</v>
      </c>
      <c r="CX347" s="396">
        <f t="shared" si="441"/>
        <v>40624.807570977915</v>
      </c>
      <c r="CY347" s="395">
        <f t="shared" si="442"/>
        <v>41562.257271883187</v>
      </c>
      <c r="CZ347" s="394">
        <f t="shared" si="443"/>
        <v>0</v>
      </c>
      <c r="DA347" s="395">
        <f t="shared" si="444"/>
        <v>0</v>
      </c>
      <c r="DB347" s="396">
        <f t="shared" si="445"/>
        <v>0</v>
      </c>
      <c r="DC347" s="395">
        <f t="shared" si="446"/>
        <v>0</v>
      </c>
      <c r="DD347" s="396">
        <f t="shared" si="447"/>
        <v>0</v>
      </c>
      <c r="DE347" s="395">
        <f t="shared" si="448"/>
        <v>0</v>
      </c>
      <c r="DF347" s="396">
        <f t="shared" si="449"/>
        <v>0</v>
      </c>
      <c r="DG347" s="395">
        <f t="shared" si="450"/>
        <v>0</v>
      </c>
      <c r="DH347" s="396">
        <f t="shared" si="451"/>
        <v>0</v>
      </c>
      <c r="DI347" s="395">
        <f t="shared" si="452"/>
        <v>38</v>
      </c>
      <c r="DJ347" s="396">
        <f t="shared" si="453"/>
        <v>93</v>
      </c>
      <c r="DK347" s="395">
        <f t="shared" si="454"/>
        <v>84</v>
      </c>
      <c r="DL347" s="396">
        <f t="shared" si="455"/>
        <v>93</v>
      </c>
      <c r="DM347" s="395">
        <f t="shared" si="456"/>
        <v>122</v>
      </c>
      <c r="DN347" s="394">
        <f t="shared" si="457"/>
        <v>0</v>
      </c>
      <c r="DO347" s="395">
        <f t="shared" si="458"/>
        <v>0</v>
      </c>
      <c r="DP347" s="396">
        <f t="shared" si="459"/>
        <v>0</v>
      </c>
      <c r="DQ347" s="395">
        <f t="shared" si="460"/>
        <v>0</v>
      </c>
      <c r="DR347" s="396">
        <f t="shared" si="461"/>
        <v>0</v>
      </c>
      <c r="DS347" s="395">
        <f t="shared" si="462"/>
        <v>0</v>
      </c>
      <c r="DT347" s="396">
        <f t="shared" si="463"/>
        <v>0</v>
      </c>
      <c r="DU347" s="395">
        <f t="shared" si="464"/>
        <v>0</v>
      </c>
      <c r="DV347" s="396">
        <f t="shared" si="465"/>
        <v>0</v>
      </c>
      <c r="DW347" s="395">
        <f t="shared" si="466"/>
        <v>1580682.0153452684</v>
      </c>
      <c r="DX347" s="396">
        <f t="shared" si="467"/>
        <v>3778107.1041009459</v>
      </c>
      <c r="DY347" s="395">
        <f t="shared" si="468"/>
        <v>3489913.3718244797</v>
      </c>
      <c r="DZ347" s="396">
        <f t="shared" si="469"/>
        <v>3778107.1041009459</v>
      </c>
      <c r="EA347" s="395">
        <f t="shared" si="470"/>
        <v>5070595.3871697485</v>
      </c>
    </row>
    <row r="348" spans="1:131">
      <c r="A348" s="607" t="s">
        <v>37</v>
      </c>
      <c r="B348" s="556" t="s">
        <v>848</v>
      </c>
      <c r="C348" s="557"/>
      <c r="D348" s="558">
        <v>199722</v>
      </c>
      <c r="E348" s="441">
        <v>10</v>
      </c>
      <c r="F348" s="393"/>
      <c r="G348" s="402"/>
      <c r="H348" s="393"/>
      <c r="I348" s="402"/>
      <c r="J348" s="393"/>
      <c r="K348" s="402"/>
      <c r="L348" s="393"/>
      <c r="M348" s="402"/>
      <c r="N348" s="393"/>
      <c r="O348" s="402"/>
      <c r="P348" s="393"/>
      <c r="Q348" s="402">
        <v>0</v>
      </c>
      <c r="R348" s="393"/>
      <c r="S348" s="402"/>
      <c r="T348" s="393"/>
      <c r="U348" s="402"/>
      <c r="V348" s="393"/>
      <c r="W348" s="402">
        <v>0</v>
      </c>
      <c r="X348" s="393"/>
      <c r="Y348" s="402">
        <v>0</v>
      </c>
      <c r="Z348" s="393"/>
      <c r="AA348" s="402">
        <v>0</v>
      </c>
      <c r="AB348" s="393"/>
      <c r="AC348" s="402">
        <v>0</v>
      </c>
      <c r="AD348" s="393">
        <v>46</v>
      </c>
      <c r="AE348" s="402">
        <v>59</v>
      </c>
      <c r="AF348" s="393"/>
      <c r="AG348" s="402">
        <v>0</v>
      </c>
      <c r="AH348" s="393"/>
      <c r="AI348" s="402">
        <v>0</v>
      </c>
      <c r="AJ348" s="393">
        <v>9</v>
      </c>
      <c r="AK348" s="402">
        <v>0</v>
      </c>
      <c r="AL348" s="393">
        <v>7</v>
      </c>
      <c r="AM348" s="402">
        <v>0</v>
      </c>
      <c r="AN348" s="393"/>
      <c r="AO348" s="402">
        <v>0</v>
      </c>
      <c r="AP348" s="393"/>
      <c r="AQ348" s="402">
        <v>0</v>
      </c>
      <c r="AR348" s="393">
        <v>2</v>
      </c>
      <c r="AS348" s="402">
        <v>0</v>
      </c>
      <c r="AT348" s="393"/>
      <c r="AU348" s="402">
        <v>8</v>
      </c>
      <c r="AV348" s="393"/>
      <c r="AW348" s="402">
        <v>0</v>
      </c>
      <c r="AX348" s="393"/>
      <c r="AY348" s="402">
        <v>0</v>
      </c>
      <c r="AZ348" s="393"/>
      <c r="BA348" s="403">
        <v>0</v>
      </c>
      <c r="BB348" s="404"/>
      <c r="BC348" s="402"/>
      <c r="BD348" s="393"/>
      <c r="BE348" s="402">
        <v>0</v>
      </c>
      <c r="BF348" s="393"/>
      <c r="BG348" s="402">
        <v>0</v>
      </c>
      <c r="BH348" s="393">
        <v>2813341</v>
      </c>
      <c r="BI348" s="402">
        <v>3103663</v>
      </c>
      <c r="BJ348" s="393">
        <v>492558</v>
      </c>
      <c r="BK348" s="402">
        <v>0</v>
      </c>
      <c r="BL348" s="393"/>
      <c r="BM348" s="403">
        <v>463827</v>
      </c>
      <c r="BN348" s="394">
        <f t="shared" si="405"/>
        <v>0</v>
      </c>
      <c r="BO348" s="395">
        <f t="shared" si="406"/>
        <v>0</v>
      </c>
      <c r="BP348" s="396">
        <f t="shared" si="407"/>
        <v>0</v>
      </c>
      <c r="BQ348" s="395">
        <f t="shared" si="408"/>
        <v>0</v>
      </c>
      <c r="BR348" s="396">
        <f t="shared" si="409"/>
        <v>0</v>
      </c>
      <c r="BS348" s="395">
        <f t="shared" si="410"/>
        <v>0</v>
      </c>
      <c r="BT348" s="396">
        <f t="shared" si="411"/>
        <v>522</v>
      </c>
      <c r="BU348" s="395">
        <f t="shared" si="412"/>
        <v>531</v>
      </c>
      <c r="BV348" s="396">
        <f t="shared" si="413"/>
        <v>87</v>
      </c>
      <c r="BW348" s="395">
        <f t="shared" si="414"/>
        <v>0</v>
      </c>
      <c r="BX348" s="396">
        <f t="shared" si="415"/>
        <v>0</v>
      </c>
      <c r="BY348" s="395">
        <f t="shared" si="416"/>
        <v>72</v>
      </c>
      <c r="BZ348" s="394">
        <f t="shared" si="417"/>
        <v>0</v>
      </c>
      <c r="CA348" s="395">
        <f t="shared" si="418"/>
        <v>0</v>
      </c>
      <c r="CB348" s="396">
        <f t="shared" si="419"/>
        <v>0</v>
      </c>
      <c r="CC348" s="395">
        <f t="shared" si="420"/>
        <v>0</v>
      </c>
      <c r="CD348" s="396">
        <f t="shared" si="421"/>
        <v>0</v>
      </c>
      <c r="CE348" s="395">
        <f t="shared" si="422"/>
        <v>0</v>
      </c>
      <c r="CF348" s="396">
        <f t="shared" si="423"/>
        <v>5389.5421455938695</v>
      </c>
      <c r="CG348" s="395">
        <f t="shared" si="424"/>
        <v>5844.9397363465159</v>
      </c>
      <c r="CH348" s="396">
        <f t="shared" si="425"/>
        <v>5661.5862068965516</v>
      </c>
      <c r="CI348" s="395">
        <f t="shared" si="426"/>
        <v>0</v>
      </c>
      <c r="CJ348" s="396">
        <f t="shared" si="427"/>
        <v>0</v>
      </c>
      <c r="CK348" s="395">
        <f t="shared" si="428"/>
        <v>6442.041666666667</v>
      </c>
      <c r="CL348" s="394">
        <f t="shared" si="429"/>
        <v>0</v>
      </c>
      <c r="CM348" s="395">
        <f t="shared" si="430"/>
        <v>0</v>
      </c>
      <c r="CN348" s="396">
        <f t="shared" si="431"/>
        <v>0</v>
      </c>
      <c r="CO348" s="395">
        <f t="shared" si="432"/>
        <v>0</v>
      </c>
      <c r="CP348" s="396">
        <f t="shared" si="433"/>
        <v>0</v>
      </c>
      <c r="CQ348" s="395">
        <f t="shared" si="434"/>
        <v>0</v>
      </c>
      <c r="CR348" s="396">
        <f t="shared" si="435"/>
        <v>48505.879310344826</v>
      </c>
      <c r="CS348" s="395">
        <f t="shared" si="436"/>
        <v>52604.457627118645</v>
      </c>
      <c r="CT348" s="396">
        <f t="shared" si="437"/>
        <v>50954.275862068964</v>
      </c>
      <c r="CU348" s="395">
        <f t="shared" si="438"/>
        <v>0</v>
      </c>
      <c r="CV348" s="396">
        <f t="shared" si="439"/>
        <v>0</v>
      </c>
      <c r="CW348" s="395">
        <f t="shared" si="440"/>
        <v>57978.375</v>
      </c>
      <c r="CX348" s="396">
        <f t="shared" si="441"/>
        <v>48850.185075431036</v>
      </c>
      <c r="CY348" s="395">
        <f t="shared" si="442"/>
        <v>53246.119402985074</v>
      </c>
      <c r="CZ348" s="394">
        <f t="shared" si="443"/>
        <v>0</v>
      </c>
      <c r="DA348" s="395">
        <f t="shared" si="444"/>
        <v>0</v>
      </c>
      <c r="DB348" s="396">
        <f t="shared" si="445"/>
        <v>0</v>
      </c>
      <c r="DC348" s="395">
        <f t="shared" si="446"/>
        <v>0</v>
      </c>
      <c r="DD348" s="396">
        <f t="shared" si="447"/>
        <v>0</v>
      </c>
      <c r="DE348" s="395">
        <f t="shared" si="448"/>
        <v>0</v>
      </c>
      <c r="DF348" s="396">
        <f t="shared" si="449"/>
        <v>55</v>
      </c>
      <c r="DG348" s="395">
        <f t="shared" si="450"/>
        <v>59</v>
      </c>
      <c r="DH348" s="396">
        <f t="shared" si="451"/>
        <v>9</v>
      </c>
      <c r="DI348" s="395">
        <f t="shared" si="452"/>
        <v>0</v>
      </c>
      <c r="DJ348" s="396">
        <f t="shared" si="453"/>
        <v>0</v>
      </c>
      <c r="DK348" s="395">
        <f t="shared" si="454"/>
        <v>8</v>
      </c>
      <c r="DL348" s="396">
        <f t="shared" si="455"/>
        <v>64</v>
      </c>
      <c r="DM348" s="395">
        <f t="shared" si="456"/>
        <v>67</v>
      </c>
      <c r="DN348" s="394">
        <f t="shared" si="457"/>
        <v>0</v>
      </c>
      <c r="DO348" s="395">
        <f t="shared" si="458"/>
        <v>0</v>
      </c>
      <c r="DP348" s="396">
        <f t="shared" si="459"/>
        <v>0</v>
      </c>
      <c r="DQ348" s="395">
        <f t="shared" si="460"/>
        <v>0</v>
      </c>
      <c r="DR348" s="396">
        <f t="shared" si="461"/>
        <v>0</v>
      </c>
      <c r="DS348" s="395">
        <f t="shared" si="462"/>
        <v>0</v>
      </c>
      <c r="DT348" s="396">
        <f t="shared" si="463"/>
        <v>2667823.3620689656</v>
      </c>
      <c r="DU348" s="395">
        <f t="shared" si="464"/>
        <v>3103663</v>
      </c>
      <c r="DV348" s="396">
        <f t="shared" si="465"/>
        <v>458588.4827586207</v>
      </c>
      <c r="DW348" s="395">
        <f t="shared" si="466"/>
        <v>0</v>
      </c>
      <c r="DX348" s="396">
        <f t="shared" si="467"/>
        <v>0</v>
      </c>
      <c r="DY348" s="395">
        <f t="shared" si="468"/>
        <v>463827</v>
      </c>
      <c r="DZ348" s="396">
        <f t="shared" si="469"/>
        <v>3126411.8448275863</v>
      </c>
      <c r="EA348" s="395">
        <f t="shared" si="470"/>
        <v>3567490</v>
      </c>
    </row>
    <row r="349" spans="1:131">
      <c r="A349" s="607" t="s">
        <v>37</v>
      </c>
      <c r="B349" s="556" t="s">
        <v>849</v>
      </c>
      <c r="C349" s="557"/>
      <c r="D349" s="558">
        <v>199731</v>
      </c>
      <c r="E349" s="441">
        <v>10</v>
      </c>
      <c r="F349" s="393"/>
      <c r="G349" s="402"/>
      <c r="H349" s="393"/>
      <c r="I349" s="402"/>
      <c r="J349" s="393"/>
      <c r="K349" s="402"/>
      <c r="L349" s="393"/>
      <c r="M349" s="402"/>
      <c r="N349" s="393"/>
      <c r="O349" s="402"/>
      <c r="P349" s="393"/>
      <c r="Q349" s="402">
        <v>0</v>
      </c>
      <c r="R349" s="393"/>
      <c r="S349" s="402"/>
      <c r="T349" s="393"/>
      <c r="U349" s="402"/>
      <c r="V349" s="393"/>
      <c r="W349" s="402">
        <v>0</v>
      </c>
      <c r="X349" s="393"/>
      <c r="Y349" s="402">
        <v>0</v>
      </c>
      <c r="Z349" s="393"/>
      <c r="AA349" s="402">
        <v>0</v>
      </c>
      <c r="AB349" s="393"/>
      <c r="AC349" s="402">
        <v>0</v>
      </c>
      <c r="AD349" s="393"/>
      <c r="AE349" s="402">
        <v>0</v>
      </c>
      <c r="AF349" s="393"/>
      <c r="AG349" s="402">
        <v>0</v>
      </c>
      <c r="AH349" s="393"/>
      <c r="AI349" s="402">
        <v>0</v>
      </c>
      <c r="AJ349" s="393"/>
      <c r="AK349" s="402">
        <v>0</v>
      </c>
      <c r="AL349" s="393"/>
      <c r="AM349" s="402">
        <v>22</v>
      </c>
      <c r="AN349" s="393"/>
      <c r="AO349" s="402">
        <v>5</v>
      </c>
      <c r="AP349" s="393"/>
      <c r="AQ349" s="402">
        <v>5</v>
      </c>
      <c r="AR349" s="393"/>
      <c r="AS349" s="402">
        <v>7</v>
      </c>
      <c r="AT349" s="393">
        <v>43</v>
      </c>
      <c r="AU349" s="402">
        <v>43</v>
      </c>
      <c r="AV349" s="393">
        <v>1</v>
      </c>
      <c r="AW349" s="402">
        <v>9</v>
      </c>
      <c r="AX349" s="393">
        <v>16</v>
      </c>
      <c r="AY349" s="402">
        <v>16</v>
      </c>
      <c r="AZ349" s="393">
        <v>11</v>
      </c>
      <c r="BA349" s="403">
        <v>15</v>
      </c>
      <c r="BB349" s="404"/>
      <c r="BC349" s="402"/>
      <c r="BD349" s="393"/>
      <c r="BE349" s="402">
        <v>0</v>
      </c>
      <c r="BF349" s="393"/>
      <c r="BG349" s="402">
        <v>0</v>
      </c>
      <c r="BH349" s="393"/>
      <c r="BI349" s="402">
        <v>0</v>
      </c>
      <c r="BJ349" s="393"/>
      <c r="BK349" s="402">
        <v>1869379</v>
      </c>
      <c r="BL349" s="393">
        <v>3425490</v>
      </c>
      <c r="BM349" s="403">
        <v>4051894</v>
      </c>
      <c r="BN349" s="394">
        <f t="shared" si="405"/>
        <v>0</v>
      </c>
      <c r="BO349" s="395">
        <f t="shared" si="406"/>
        <v>0</v>
      </c>
      <c r="BP349" s="396">
        <f t="shared" si="407"/>
        <v>0</v>
      </c>
      <c r="BQ349" s="395">
        <f t="shared" si="408"/>
        <v>0</v>
      </c>
      <c r="BR349" s="396">
        <f t="shared" si="409"/>
        <v>0</v>
      </c>
      <c r="BS349" s="395">
        <f t="shared" si="410"/>
        <v>0</v>
      </c>
      <c r="BT349" s="396">
        <f t="shared" si="411"/>
        <v>0</v>
      </c>
      <c r="BU349" s="395">
        <f t="shared" si="412"/>
        <v>0</v>
      </c>
      <c r="BV349" s="396">
        <f t="shared" si="413"/>
        <v>0</v>
      </c>
      <c r="BW349" s="395">
        <f t="shared" si="414"/>
        <v>387</v>
      </c>
      <c r="BX349" s="396">
        <f t="shared" si="415"/>
        <v>705</v>
      </c>
      <c r="BY349" s="395">
        <f t="shared" si="416"/>
        <v>833</v>
      </c>
      <c r="BZ349" s="394">
        <f t="shared" si="417"/>
        <v>0</v>
      </c>
      <c r="CA349" s="395">
        <f t="shared" si="418"/>
        <v>0</v>
      </c>
      <c r="CB349" s="396">
        <f t="shared" si="419"/>
        <v>0</v>
      </c>
      <c r="CC349" s="395">
        <f t="shared" si="420"/>
        <v>0</v>
      </c>
      <c r="CD349" s="396">
        <f t="shared" si="421"/>
        <v>0</v>
      </c>
      <c r="CE349" s="395">
        <f t="shared" si="422"/>
        <v>0</v>
      </c>
      <c r="CF349" s="396">
        <f t="shared" si="423"/>
        <v>0</v>
      </c>
      <c r="CG349" s="395">
        <f t="shared" si="424"/>
        <v>0</v>
      </c>
      <c r="CH349" s="396">
        <f t="shared" si="425"/>
        <v>0</v>
      </c>
      <c r="CI349" s="395">
        <f t="shared" si="426"/>
        <v>4830.4366925064596</v>
      </c>
      <c r="CJ349" s="396">
        <f t="shared" si="427"/>
        <v>4858.8510638297876</v>
      </c>
      <c r="CK349" s="395">
        <f t="shared" si="428"/>
        <v>4864.2184873949582</v>
      </c>
      <c r="CL349" s="394">
        <f t="shared" si="429"/>
        <v>0</v>
      </c>
      <c r="CM349" s="395">
        <f t="shared" si="430"/>
        <v>0</v>
      </c>
      <c r="CN349" s="396">
        <f t="shared" si="431"/>
        <v>0</v>
      </c>
      <c r="CO349" s="395">
        <f t="shared" si="432"/>
        <v>0</v>
      </c>
      <c r="CP349" s="396">
        <f t="shared" si="433"/>
        <v>0</v>
      </c>
      <c r="CQ349" s="395">
        <f t="shared" si="434"/>
        <v>0</v>
      </c>
      <c r="CR349" s="396">
        <f t="shared" si="435"/>
        <v>0</v>
      </c>
      <c r="CS349" s="395">
        <f t="shared" si="436"/>
        <v>0</v>
      </c>
      <c r="CT349" s="396">
        <f t="shared" si="437"/>
        <v>0</v>
      </c>
      <c r="CU349" s="395">
        <f t="shared" si="438"/>
        <v>43473.930232558138</v>
      </c>
      <c r="CV349" s="396">
        <f t="shared" si="439"/>
        <v>43729.659574468089</v>
      </c>
      <c r="CW349" s="395">
        <f t="shared" si="440"/>
        <v>43777.966386554624</v>
      </c>
      <c r="CX349" s="396">
        <f t="shared" si="441"/>
        <v>43729.659574468089</v>
      </c>
      <c r="CY349" s="395">
        <f t="shared" si="442"/>
        <v>43680.774501260661</v>
      </c>
      <c r="CZ349" s="394">
        <f t="shared" si="443"/>
        <v>0</v>
      </c>
      <c r="DA349" s="395">
        <f t="shared" si="444"/>
        <v>0</v>
      </c>
      <c r="DB349" s="396">
        <f t="shared" si="445"/>
        <v>0</v>
      </c>
      <c r="DC349" s="395">
        <f t="shared" si="446"/>
        <v>0</v>
      </c>
      <c r="DD349" s="396">
        <f t="shared" si="447"/>
        <v>0</v>
      </c>
      <c r="DE349" s="395">
        <f t="shared" si="448"/>
        <v>0</v>
      </c>
      <c r="DF349" s="396">
        <f t="shared" si="449"/>
        <v>0</v>
      </c>
      <c r="DG349" s="395">
        <f t="shared" si="450"/>
        <v>0</v>
      </c>
      <c r="DH349" s="396">
        <f t="shared" si="451"/>
        <v>0</v>
      </c>
      <c r="DI349" s="395">
        <f t="shared" si="452"/>
        <v>39</v>
      </c>
      <c r="DJ349" s="396">
        <f t="shared" si="453"/>
        <v>71</v>
      </c>
      <c r="DK349" s="395">
        <f t="shared" si="454"/>
        <v>83</v>
      </c>
      <c r="DL349" s="396">
        <f t="shared" si="455"/>
        <v>71</v>
      </c>
      <c r="DM349" s="395">
        <f t="shared" si="456"/>
        <v>122</v>
      </c>
      <c r="DN349" s="394">
        <f t="shared" si="457"/>
        <v>0</v>
      </c>
      <c r="DO349" s="395">
        <f t="shared" si="458"/>
        <v>0</v>
      </c>
      <c r="DP349" s="396">
        <f t="shared" si="459"/>
        <v>0</v>
      </c>
      <c r="DQ349" s="395">
        <f t="shared" si="460"/>
        <v>0</v>
      </c>
      <c r="DR349" s="396">
        <f t="shared" si="461"/>
        <v>0</v>
      </c>
      <c r="DS349" s="395">
        <f t="shared" si="462"/>
        <v>0</v>
      </c>
      <c r="DT349" s="396">
        <f t="shared" si="463"/>
        <v>0</v>
      </c>
      <c r="DU349" s="395">
        <f t="shared" si="464"/>
        <v>0</v>
      </c>
      <c r="DV349" s="396">
        <f t="shared" si="465"/>
        <v>0</v>
      </c>
      <c r="DW349" s="395">
        <f t="shared" si="466"/>
        <v>1695483.2790697673</v>
      </c>
      <c r="DX349" s="396">
        <f t="shared" si="467"/>
        <v>3104805.8297872343</v>
      </c>
      <c r="DY349" s="395">
        <f t="shared" si="468"/>
        <v>3633571.2100840337</v>
      </c>
      <c r="DZ349" s="396">
        <f t="shared" si="469"/>
        <v>3104805.8297872343</v>
      </c>
      <c r="EA349" s="395">
        <f t="shared" si="470"/>
        <v>5329054.4891538005</v>
      </c>
    </row>
    <row r="350" spans="1:131">
      <c r="A350" s="607" t="s">
        <v>37</v>
      </c>
      <c r="B350" s="551" t="s">
        <v>850</v>
      </c>
      <c r="C350" s="552"/>
      <c r="D350" s="553">
        <v>199795</v>
      </c>
      <c r="E350" s="448">
        <v>10</v>
      </c>
      <c r="F350" s="393"/>
      <c r="G350" s="402"/>
      <c r="H350" s="393"/>
      <c r="I350" s="402"/>
      <c r="J350" s="393"/>
      <c r="K350" s="402"/>
      <c r="L350" s="393"/>
      <c r="M350" s="402"/>
      <c r="N350" s="393"/>
      <c r="O350" s="402"/>
      <c r="P350" s="393"/>
      <c r="Q350" s="402">
        <v>0</v>
      </c>
      <c r="R350" s="393"/>
      <c r="S350" s="402"/>
      <c r="T350" s="393"/>
      <c r="U350" s="402"/>
      <c r="V350" s="393"/>
      <c r="W350" s="402">
        <v>7</v>
      </c>
      <c r="X350" s="393"/>
      <c r="Y350" s="402">
        <v>10</v>
      </c>
      <c r="Z350" s="393"/>
      <c r="AA350" s="402">
        <v>0</v>
      </c>
      <c r="AB350" s="393"/>
      <c r="AC350" s="402">
        <v>0</v>
      </c>
      <c r="AD350" s="393"/>
      <c r="AE350" s="402">
        <v>4</v>
      </c>
      <c r="AF350" s="393"/>
      <c r="AG350" s="402">
        <v>13</v>
      </c>
      <c r="AH350" s="393"/>
      <c r="AI350" s="402">
        <v>0</v>
      </c>
      <c r="AJ350" s="393"/>
      <c r="AK350" s="402">
        <v>0</v>
      </c>
      <c r="AL350" s="393"/>
      <c r="AM350" s="402">
        <v>0</v>
      </c>
      <c r="AN350" s="393"/>
      <c r="AO350" s="402">
        <v>0</v>
      </c>
      <c r="AP350" s="393"/>
      <c r="AQ350" s="402">
        <v>0</v>
      </c>
      <c r="AR350" s="393"/>
      <c r="AS350" s="402">
        <v>0</v>
      </c>
      <c r="AT350" s="393">
        <v>5</v>
      </c>
      <c r="AU350" s="402">
        <v>7</v>
      </c>
      <c r="AV350" s="393">
        <v>25</v>
      </c>
      <c r="AW350" s="402">
        <v>10</v>
      </c>
      <c r="AX350" s="393"/>
      <c r="AY350" s="402">
        <v>0</v>
      </c>
      <c r="AZ350" s="393"/>
      <c r="BA350" s="403">
        <v>0</v>
      </c>
      <c r="BB350" s="404"/>
      <c r="BC350" s="402"/>
      <c r="BD350" s="393"/>
      <c r="BE350" s="402">
        <v>0</v>
      </c>
      <c r="BF350" s="393"/>
      <c r="BG350" s="402">
        <v>789044</v>
      </c>
      <c r="BH350" s="393"/>
      <c r="BI350" s="402">
        <v>847252</v>
      </c>
      <c r="BJ350" s="393"/>
      <c r="BK350" s="402">
        <v>0</v>
      </c>
      <c r="BL350" s="393">
        <v>1503583</v>
      </c>
      <c r="BM350" s="403">
        <v>789044</v>
      </c>
      <c r="BN350" s="394">
        <f t="shared" si="405"/>
        <v>0</v>
      </c>
      <c r="BO350" s="395">
        <f t="shared" si="406"/>
        <v>0</v>
      </c>
      <c r="BP350" s="396">
        <f t="shared" si="407"/>
        <v>0</v>
      </c>
      <c r="BQ350" s="395">
        <f t="shared" si="408"/>
        <v>0</v>
      </c>
      <c r="BR350" s="396">
        <f t="shared" si="409"/>
        <v>0</v>
      </c>
      <c r="BS350" s="395">
        <f t="shared" si="410"/>
        <v>163</v>
      </c>
      <c r="BT350" s="396">
        <f t="shared" si="411"/>
        <v>0</v>
      </c>
      <c r="BU350" s="395">
        <f t="shared" si="412"/>
        <v>166</v>
      </c>
      <c r="BV350" s="396">
        <f t="shared" si="413"/>
        <v>0</v>
      </c>
      <c r="BW350" s="395">
        <f t="shared" si="414"/>
        <v>0</v>
      </c>
      <c r="BX350" s="396">
        <f t="shared" si="415"/>
        <v>295</v>
      </c>
      <c r="BY350" s="395">
        <f t="shared" si="416"/>
        <v>163</v>
      </c>
      <c r="BZ350" s="394">
        <f t="shared" si="417"/>
        <v>0</v>
      </c>
      <c r="CA350" s="395">
        <f t="shared" si="418"/>
        <v>0</v>
      </c>
      <c r="CB350" s="396">
        <f t="shared" si="419"/>
        <v>0</v>
      </c>
      <c r="CC350" s="395">
        <f t="shared" si="420"/>
        <v>0</v>
      </c>
      <c r="CD350" s="396">
        <f t="shared" si="421"/>
        <v>0</v>
      </c>
      <c r="CE350" s="395">
        <f t="shared" si="422"/>
        <v>4840.7607361963192</v>
      </c>
      <c r="CF350" s="396">
        <f t="shared" si="423"/>
        <v>0</v>
      </c>
      <c r="CG350" s="395">
        <f t="shared" si="424"/>
        <v>5103.9277108433735</v>
      </c>
      <c r="CH350" s="396">
        <f t="shared" si="425"/>
        <v>0</v>
      </c>
      <c r="CI350" s="395">
        <f t="shared" si="426"/>
        <v>0</v>
      </c>
      <c r="CJ350" s="396">
        <f t="shared" si="427"/>
        <v>5096.891525423729</v>
      </c>
      <c r="CK350" s="395">
        <f t="shared" si="428"/>
        <v>4840.7607361963192</v>
      </c>
      <c r="CL350" s="394">
        <f t="shared" si="429"/>
        <v>0</v>
      </c>
      <c r="CM350" s="395">
        <f t="shared" si="430"/>
        <v>0</v>
      </c>
      <c r="CN350" s="396">
        <f t="shared" si="431"/>
        <v>0</v>
      </c>
      <c r="CO350" s="395">
        <f t="shared" si="432"/>
        <v>0</v>
      </c>
      <c r="CP350" s="396">
        <f t="shared" si="433"/>
        <v>0</v>
      </c>
      <c r="CQ350" s="395">
        <f t="shared" si="434"/>
        <v>43566.84662576687</v>
      </c>
      <c r="CR350" s="396">
        <f t="shared" si="435"/>
        <v>0</v>
      </c>
      <c r="CS350" s="395">
        <f t="shared" si="436"/>
        <v>45935.349397590362</v>
      </c>
      <c r="CT350" s="396">
        <f t="shared" si="437"/>
        <v>0</v>
      </c>
      <c r="CU350" s="395">
        <f t="shared" si="438"/>
        <v>0</v>
      </c>
      <c r="CV350" s="396">
        <f t="shared" si="439"/>
        <v>45872.023728813561</v>
      </c>
      <c r="CW350" s="395">
        <f t="shared" si="440"/>
        <v>43566.84662576687</v>
      </c>
      <c r="CX350" s="396">
        <f t="shared" si="441"/>
        <v>45872.023728813561</v>
      </c>
      <c r="CY350" s="395">
        <f t="shared" si="442"/>
        <v>44356.347549708029</v>
      </c>
      <c r="CZ350" s="394">
        <f t="shared" si="443"/>
        <v>0</v>
      </c>
      <c r="DA350" s="395">
        <f t="shared" si="444"/>
        <v>0</v>
      </c>
      <c r="DB350" s="396">
        <f t="shared" si="445"/>
        <v>0</v>
      </c>
      <c r="DC350" s="395">
        <f t="shared" si="446"/>
        <v>0</v>
      </c>
      <c r="DD350" s="396">
        <f t="shared" si="447"/>
        <v>0</v>
      </c>
      <c r="DE350" s="395">
        <f t="shared" si="448"/>
        <v>17</v>
      </c>
      <c r="DF350" s="396">
        <f t="shared" si="449"/>
        <v>0</v>
      </c>
      <c r="DG350" s="395">
        <f t="shared" si="450"/>
        <v>17</v>
      </c>
      <c r="DH350" s="396">
        <f t="shared" si="451"/>
        <v>0</v>
      </c>
      <c r="DI350" s="395">
        <f t="shared" si="452"/>
        <v>0</v>
      </c>
      <c r="DJ350" s="396">
        <f t="shared" si="453"/>
        <v>30</v>
      </c>
      <c r="DK350" s="395">
        <f t="shared" si="454"/>
        <v>17</v>
      </c>
      <c r="DL350" s="396">
        <f t="shared" si="455"/>
        <v>30</v>
      </c>
      <c r="DM350" s="395">
        <f t="shared" si="456"/>
        <v>51</v>
      </c>
      <c r="DN350" s="394">
        <f t="shared" si="457"/>
        <v>0</v>
      </c>
      <c r="DO350" s="395">
        <f t="shared" si="458"/>
        <v>0</v>
      </c>
      <c r="DP350" s="396">
        <f t="shared" si="459"/>
        <v>0</v>
      </c>
      <c r="DQ350" s="395">
        <f t="shared" si="460"/>
        <v>0</v>
      </c>
      <c r="DR350" s="396">
        <f t="shared" si="461"/>
        <v>0</v>
      </c>
      <c r="DS350" s="395">
        <f t="shared" si="462"/>
        <v>740636.39263803675</v>
      </c>
      <c r="DT350" s="396">
        <f t="shared" si="463"/>
        <v>0</v>
      </c>
      <c r="DU350" s="395">
        <f t="shared" si="464"/>
        <v>780900.93975903618</v>
      </c>
      <c r="DV350" s="396">
        <f t="shared" si="465"/>
        <v>0</v>
      </c>
      <c r="DW350" s="395">
        <f t="shared" si="466"/>
        <v>0</v>
      </c>
      <c r="DX350" s="396">
        <f t="shared" si="467"/>
        <v>1376160.7118644069</v>
      </c>
      <c r="DY350" s="395">
        <f t="shared" si="468"/>
        <v>740636.39263803675</v>
      </c>
      <c r="DZ350" s="396">
        <f t="shared" si="469"/>
        <v>1376160.7118644069</v>
      </c>
      <c r="EA350" s="395">
        <f t="shared" si="470"/>
        <v>2262173.7250351096</v>
      </c>
    </row>
    <row r="351" spans="1:131">
      <c r="A351" s="607" t="s">
        <v>37</v>
      </c>
      <c r="B351" s="556" t="s">
        <v>851</v>
      </c>
      <c r="C351" s="557"/>
      <c r="D351" s="558">
        <v>199953</v>
      </c>
      <c r="E351" s="441">
        <v>10</v>
      </c>
      <c r="F351" s="393"/>
      <c r="G351" s="402"/>
      <c r="H351" s="393"/>
      <c r="I351" s="402"/>
      <c r="J351" s="393"/>
      <c r="K351" s="402"/>
      <c r="L351" s="393"/>
      <c r="M351" s="402"/>
      <c r="N351" s="393"/>
      <c r="O351" s="402"/>
      <c r="P351" s="393"/>
      <c r="Q351" s="402">
        <v>0</v>
      </c>
      <c r="R351" s="393"/>
      <c r="S351" s="402"/>
      <c r="T351" s="393"/>
      <c r="U351" s="402"/>
      <c r="V351" s="393"/>
      <c r="W351" s="402">
        <v>0</v>
      </c>
      <c r="X351" s="393"/>
      <c r="Y351" s="402">
        <v>0</v>
      </c>
      <c r="Z351" s="393"/>
      <c r="AA351" s="402">
        <v>0</v>
      </c>
      <c r="AB351" s="393"/>
      <c r="AC351" s="402">
        <v>0</v>
      </c>
      <c r="AD351" s="393"/>
      <c r="AE351" s="402">
        <v>0</v>
      </c>
      <c r="AF351" s="393"/>
      <c r="AG351" s="402">
        <v>0</v>
      </c>
      <c r="AH351" s="393"/>
      <c r="AI351" s="402">
        <v>0</v>
      </c>
      <c r="AJ351" s="393"/>
      <c r="AK351" s="402">
        <v>0</v>
      </c>
      <c r="AL351" s="393"/>
      <c r="AM351" s="402">
        <v>0</v>
      </c>
      <c r="AN351" s="393"/>
      <c r="AO351" s="402">
        <v>0</v>
      </c>
      <c r="AP351" s="393"/>
      <c r="AQ351" s="402">
        <v>0</v>
      </c>
      <c r="AR351" s="393"/>
      <c r="AS351" s="402">
        <v>13</v>
      </c>
      <c r="AT351" s="393"/>
      <c r="AU351" s="402">
        <v>0</v>
      </c>
      <c r="AV351" s="393"/>
      <c r="AW351" s="402">
        <v>0</v>
      </c>
      <c r="AX351" s="393"/>
      <c r="AY351" s="402">
        <v>0</v>
      </c>
      <c r="AZ351" s="393">
        <v>46</v>
      </c>
      <c r="BA351" s="403">
        <v>46</v>
      </c>
      <c r="BB351" s="404"/>
      <c r="BC351" s="402"/>
      <c r="BD351" s="393"/>
      <c r="BE351" s="402">
        <v>0</v>
      </c>
      <c r="BF351" s="393"/>
      <c r="BG351" s="402">
        <v>0</v>
      </c>
      <c r="BH351" s="393"/>
      <c r="BI351" s="402">
        <v>0</v>
      </c>
      <c r="BJ351" s="393"/>
      <c r="BK351" s="402">
        <v>533432</v>
      </c>
      <c r="BL351" s="393">
        <v>2782608</v>
      </c>
      <c r="BM351" s="403">
        <v>2353996</v>
      </c>
      <c r="BN351" s="394">
        <f t="shared" si="405"/>
        <v>0</v>
      </c>
      <c r="BO351" s="395">
        <f t="shared" si="406"/>
        <v>0</v>
      </c>
      <c r="BP351" s="396">
        <f t="shared" si="407"/>
        <v>0</v>
      </c>
      <c r="BQ351" s="395">
        <f t="shared" si="408"/>
        <v>0</v>
      </c>
      <c r="BR351" s="396">
        <f t="shared" si="409"/>
        <v>0</v>
      </c>
      <c r="BS351" s="395">
        <f t="shared" si="410"/>
        <v>0</v>
      </c>
      <c r="BT351" s="396">
        <f t="shared" si="411"/>
        <v>0</v>
      </c>
      <c r="BU351" s="395">
        <f t="shared" si="412"/>
        <v>0</v>
      </c>
      <c r="BV351" s="396">
        <f t="shared" si="413"/>
        <v>0</v>
      </c>
      <c r="BW351" s="395">
        <f t="shared" si="414"/>
        <v>156</v>
      </c>
      <c r="BX351" s="396">
        <f t="shared" si="415"/>
        <v>552</v>
      </c>
      <c r="BY351" s="395">
        <f t="shared" si="416"/>
        <v>552</v>
      </c>
      <c r="BZ351" s="394">
        <f t="shared" si="417"/>
        <v>0</v>
      </c>
      <c r="CA351" s="395">
        <f t="shared" si="418"/>
        <v>0</v>
      </c>
      <c r="CB351" s="396">
        <f t="shared" si="419"/>
        <v>0</v>
      </c>
      <c r="CC351" s="395">
        <f t="shared" si="420"/>
        <v>0</v>
      </c>
      <c r="CD351" s="396">
        <f t="shared" si="421"/>
        <v>0</v>
      </c>
      <c r="CE351" s="395">
        <f t="shared" si="422"/>
        <v>0</v>
      </c>
      <c r="CF351" s="396">
        <f t="shared" si="423"/>
        <v>0</v>
      </c>
      <c r="CG351" s="395">
        <f t="shared" si="424"/>
        <v>0</v>
      </c>
      <c r="CH351" s="396">
        <f t="shared" si="425"/>
        <v>0</v>
      </c>
      <c r="CI351" s="395">
        <f t="shared" si="426"/>
        <v>3419.4358974358975</v>
      </c>
      <c r="CJ351" s="396">
        <f t="shared" si="427"/>
        <v>5040.95652173913</v>
      </c>
      <c r="CK351" s="395">
        <f t="shared" si="428"/>
        <v>4264.485507246377</v>
      </c>
      <c r="CL351" s="394">
        <f t="shared" si="429"/>
        <v>0</v>
      </c>
      <c r="CM351" s="395">
        <f t="shared" si="430"/>
        <v>0</v>
      </c>
      <c r="CN351" s="396">
        <f t="shared" si="431"/>
        <v>0</v>
      </c>
      <c r="CO351" s="395">
        <f t="shared" si="432"/>
        <v>0</v>
      </c>
      <c r="CP351" s="396">
        <f t="shared" si="433"/>
        <v>0</v>
      </c>
      <c r="CQ351" s="395">
        <f t="shared" si="434"/>
        <v>0</v>
      </c>
      <c r="CR351" s="396">
        <f t="shared" si="435"/>
        <v>0</v>
      </c>
      <c r="CS351" s="395">
        <f t="shared" si="436"/>
        <v>0</v>
      </c>
      <c r="CT351" s="396">
        <f t="shared" si="437"/>
        <v>0</v>
      </c>
      <c r="CU351" s="395">
        <f t="shared" si="438"/>
        <v>30774.923076923078</v>
      </c>
      <c r="CV351" s="396">
        <f t="shared" si="439"/>
        <v>45368.608695652169</v>
      </c>
      <c r="CW351" s="395">
        <f t="shared" si="440"/>
        <v>38380.369565217392</v>
      </c>
      <c r="CX351" s="396">
        <f t="shared" si="441"/>
        <v>45368.608695652169</v>
      </c>
      <c r="CY351" s="395">
        <f t="shared" si="442"/>
        <v>36704.593220338982</v>
      </c>
      <c r="CZ351" s="394">
        <f t="shared" si="443"/>
        <v>0</v>
      </c>
      <c r="DA351" s="395">
        <f t="shared" si="444"/>
        <v>0</v>
      </c>
      <c r="DB351" s="396">
        <f t="shared" si="445"/>
        <v>0</v>
      </c>
      <c r="DC351" s="395">
        <f t="shared" si="446"/>
        <v>0</v>
      </c>
      <c r="DD351" s="396">
        <f t="shared" si="447"/>
        <v>0</v>
      </c>
      <c r="DE351" s="395">
        <f t="shared" si="448"/>
        <v>0</v>
      </c>
      <c r="DF351" s="396">
        <f t="shared" si="449"/>
        <v>0</v>
      </c>
      <c r="DG351" s="395">
        <f t="shared" si="450"/>
        <v>0</v>
      </c>
      <c r="DH351" s="396">
        <f t="shared" si="451"/>
        <v>0</v>
      </c>
      <c r="DI351" s="395">
        <f t="shared" si="452"/>
        <v>13</v>
      </c>
      <c r="DJ351" s="396">
        <f t="shared" si="453"/>
        <v>46</v>
      </c>
      <c r="DK351" s="395">
        <f t="shared" si="454"/>
        <v>46</v>
      </c>
      <c r="DL351" s="396">
        <f t="shared" si="455"/>
        <v>46</v>
      </c>
      <c r="DM351" s="395">
        <f t="shared" si="456"/>
        <v>59</v>
      </c>
      <c r="DN351" s="394">
        <f t="shared" si="457"/>
        <v>0</v>
      </c>
      <c r="DO351" s="395">
        <f t="shared" si="458"/>
        <v>0</v>
      </c>
      <c r="DP351" s="396">
        <f t="shared" si="459"/>
        <v>0</v>
      </c>
      <c r="DQ351" s="395">
        <f t="shared" si="460"/>
        <v>0</v>
      </c>
      <c r="DR351" s="396">
        <f t="shared" si="461"/>
        <v>0</v>
      </c>
      <c r="DS351" s="395">
        <f t="shared" si="462"/>
        <v>0</v>
      </c>
      <c r="DT351" s="396">
        <f t="shared" si="463"/>
        <v>0</v>
      </c>
      <c r="DU351" s="395">
        <f t="shared" si="464"/>
        <v>0</v>
      </c>
      <c r="DV351" s="396">
        <f t="shared" si="465"/>
        <v>0</v>
      </c>
      <c r="DW351" s="395">
        <f t="shared" si="466"/>
        <v>400074</v>
      </c>
      <c r="DX351" s="396">
        <f t="shared" si="467"/>
        <v>2086955.9999999998</v>
      </c>
      <c r="DY351" s="395">
        <f t="shared" si="468"/>
        <v>1765497</v>
      </c>
      <c r="DZ351" s="396">
        <f t="shared" si="469"/>
        <v>2086955.9999999998</v>
      </c>
      <c r="EA351" s="395">
        <f t="shared" si="470"/>
        <v>2165571</v>
      </c>
    </row>
    <row r="352" spans="1:131">
      <c r="A352" s="598" t="s">
        <v>38</v>
      </c>
      <c r="B352" s="599" t="s">
        <v>977</v>
      </c>
      <c r="C352" s="600"/>
      <c r="D352" s="478">
        <v>207388</v>
      </c>
      <c r="E352" s="479">
        <v>1</v>
      </c>
      <c r="F352" s="393">
        <v>230</v>
      </c>
      <c r="G352" s="402">
        <v>227</v>
      </c>
      <c r="H352" s="393"/>
      <c r="I352" s="402"/>
      <c r="J352" s="393">
        <v>60</v>
      </c>
      <c r="K352" s="402">
        <v>60</v>
      </c>
      <c r="L352" s="393"/>
      <c r="M352" s="402"/>
      <c r="N352" s="393">
        <v>259</v>
      </c>
      <c r="O352" s="402">
        <v>247</v>
      </c>
      <c r="P352" s="393"/>
      <c r="Q352" s="402"/>
      <c r="R352" s="393">
        <v>33</v>
      </c>
      <c r="S352" s="402">
        <v>38</v>
      </c>
      <c r="T352" s="393"/>
      <c r="U352" s="402"/>
      <c r="V352" s="393">
        <v>188</v>
      </c>
      <c r="W352" s="402">
        <v>208</v>
      </c>
      <c r="X352" s="393"/>
      <c r="Y352" s="402"/>
      <c r="Z352" s="393">
        <v>20</v>
      </c>
      <c r="AA352" s="402">
        <v>6</v>
      </c>
      <c r="AB352" s="393"/>
      <c r="AC352" s="402"/>
      <c r="AD352" s="393">
        <v>82</v>
      </c>
      <c r="AE352" s="402">
        <v>86</v>
      </c>
      <c r="AF352" s="393"/>
      <c r="AG352" s="402"/>
      <c r="AH352" s="393">
        <v>95</v>
      </c>
      <c r="AI352" s="402">
        <v>95</v>
      </c>
      <c r="AJ352" s="393"/>
      <c r="AK352" s="402"/>
      <c r="AL352" s="393"/>
      <c r="AM352" s="402"/>
      <c r="AN352" s="393"/>
      <c r="AO352" s="402"/>
      <c r="AP352" s="393"/>
      <c r="AQ352" s="402"/>
      <c r="AR352" s="393"/>
      <c r="AS352" s="402"/>
      <c r="AT352" s="393"/>
      <c r="AU352" s="402"/>
      <c r="AV352" s="393"/>
      <c r="AW352" s="402"/>
      <c r="AX352" s="393"/>
      <c r="AY352" s="402"/>
      <c r="AZ352" s="393"/>
      <c r="BA352" s="403"/>
      <c r="BB352" s="404">
        <v>35263810</v>
      </c>
      <c r="BC352" s="402">
        <v>34145538</v>
      </c>
      <c r="BD352" s="393">
        <v>23132020</v>
      </c>
      <c r="BE352" s="402">
        <v>22649520</v>
      </c>
      <c r="BF352" s="393">
        <v>14970584</v>
      </c>
      <c r="BG352" s="402">
        <v>15785496</v>
      </c>
      <c r="BH352" s="393">
        <v>8836658</v>
      </c>
      <c r="BI352" s="402">
        <v>8071876</v>
      </c>
      <c r="BJ352" s="393"/>
      <c r="BK352" s="402"/>
      <c r="BL352" s="393"/>
      <c r="BM352" s="403"/>
      <c r="BN352" s="394">
        <f t="shared" si="405"/>
        <v>2730</v>
      </c>
      <c r="BO352" s="395">
        <f t="shared" si="406"/>
        <v>2703</v>
      </c>
      <c r="BP352" s="396">
        <f t="shared" si="407"/>
        <v>2694</v>
      </c>
      <c r="BQ352" s="395">
        <f t="shared" si="408"/>
        <v>2641</v>
      </c>
      <c r="BR352" s="396">
        <f t="shared" si="409"/>
        <v>1912</v>
      </c>
      <c r="BS352" s="395">
        <f t="shared" si="410"/>
        <v>1938</v>
      </c>
      <c r="BT352" s="396">
        <f t="shared" si="411"/>
        <v>1783</v>
      </c>
      <c r="BU352" s="395">
        <f t="shared" si="412"/>
        <v>1819</v>
      </c>
      <c r="BV352" s="396">
        <f t="shared" si="413"/>
        <v>0</v>
      </c>
      <c r="BW352" s="395">
        <f t="shared" si="414"/>
        <v>0</v>
      </c>
      <c r="BX352" s="396">
        <f t="shared" si="415"/>
        <v>0</v>
      </c>
      <c r="BY352" s="395">
        <f t="shared" si="416"/>
        <v>0</v>
      </c>
      <c r="BZ352" s="394">
        <f t="shared" si="417"/>
        <v>12917.14652014652</v>
      </c>
      <c r="CA352" s="395">
        <f t="shared" si="418"/>
        <v>12632.45948945616</v>
      </c>
      <c r="CB352" s="396">
        <f t="shared" si="419"/>
        <v>8586.4959168522637</v>
      </c>
      <c r="CC352" s="395">
        <f t="shared" si="420"/>
        <v>8576.1151079136689</v>
      </c>
      <c r="CD352" s="396">
        <f t="shared" si="421"/>
        <v>7829.8033472803345</v>
      </c>
      <c r="CE352" s="395">
        <f t="shared" si="422"/>
        <v>8145.2507739938083</v>
      </c>
      <c r="CF352" s="396">
        <f t="shared" si="423"/>
        <v>4956.0616937745372</v>
      </c>
      <c r="CG352" s="395">
        <f t="shared" si="424"/>
        <v>4437.5349092908191</v>
      </c>
      <c r="CH352" s="396">
        <f t="shared" si="425"/>
        <v>0</v>
      </c>
      <c r="CI352" s="395">
        <f t="shared" si="426"/>
        <v>0</v>
      </c>
      <c r="CJ352" s="396">
        <f t="shared" si="427"/>
        <v>0</v>
      </c>
      <c r="CK352" s="395">
        <f t="shared" si="428"/>
        <v>0</v>
      </c>
      <c r="CL352" s="394">
        <f t="shared" si="429"/>
        <v>116254.31868131868</v>
      </c>
      <c r="CM352" s="395">
        <f t="shared" si="430"/>
        <v>113692.13540510544</v>
      </c>
      <c r="CN352" s="396">
        <f t="shared" si="431"/>
        <v>77278.463251670371</v>
      </c>
      <c r="CO352" s="395">
        <f t="shared" si="432"/>
        <v>77185.035971223027</v>
      </c>
      <c r="CP352" s="396">
        <f t="shared" si="433"/>
        <v>70468.230125523012</v>
      </c>
      <c r="CQ352" s="395">
        <f t="shared" si="434"/>
        <v>73307.256965944282</v>
      </c>
      <c r="CR352" s="396">
        <f t="shared" si="435"/>
        <v>44604.555243970834</v>
      </c>
      <c r="CS352" s="395">
        <f t="shared" si="436"/>
        <v>39937.814183617375</v>
      </c>
      <c r="CT352" s="396">
        <f t="shared" si="437"/>
        <v>0</v>
      </c>
      <c r="CU352" s="395">
        <f t="shared" si="438"/>
        <v>0</v>
      </c>
      <c r="CV352" s="396">
        <f t="shared" si="439"/>
        <v>0</v>
      </c>
      <c r="CW352" s="395">
        <f t="shared" si="440"/>
        <v>0</v>
      </c>
      <c r="CX352" s="396">
        <f t="shared" si="441"/>
        <v>81521.67717824383</v>
      </c>
      <c r="CY352" s="395">
        <f t="shared" si="442"/>
        <v>80190.150435378135</v>
      </c>
      <c r="CZ352" s="394">
        <f t="shared" si="443"/>
        <v>290</v>
      </c>
      <c r="DA352" s="395">
        <f t="shared" si="444"/>
        <v>287</v>
      </c>
      <c r="DB352" s="396">
        <f t="shared" si="445"/>
        <v>292</v>
      </c>
      <c r="DC352" s="395">
        <f t="shared" si="446"/>
        <v>285</v>
      </c>
      <c r="DD352" s="396">
        <f t="shared" si="447"/>
        <v>208</v>
      </c>
      <c r="DE352" s="395">
        <f t="shared" si="448"/>
        <v>214</v>
      </c>
      <c r="DF352" s="396">
        <f t="shared" si="449"/>
        <v>177</v>
      </c>
      <c r="DG352" s="395">
        <f t="shared" si="450"/>
        <v>181</v>
      </c>
      <c r="DH352" s="396">
        <f t="shared" si="451"/>
        <v>0</v>
      </c>
      <c r="DI352" s="395">
        <f t="shared" si="452"/>
        <v>0</v>
      </c>
      <c r="DJ352" s="396">
        <f t="shared" si="453"/>
        <v>0</v>
      </c>
      <c r="DK352" s="395">
        <f t="shared" si="454"/>
        <v>0</v>
      </c>
      <c r="DL352" s="396">
        <f t="shared" si="455"/>
        <v>967</v>
      </c>
      <c r="DM352" s="395">
        <f t="shared" si="456"/>
        <v>967</v>
      </c>
      <c r="DN352" s="394">
        <f t="shared" si="457"/>
        <v>33713752.417582415</v>
      </c>
      <c r="DO352" s="395">
        <f t="shared" si="458"/>
        <v>32629642.861265261</v>
      </c>
      <c r="DP352" s="396">
        <f t="shared" si="459"/>
        <v>22565311.26948775</v>
      </c>
      <c r="DQ352" s="395">
        <f t="shared" si="460"/>
        <v>21997735.251798563</v>
      </c>
      <c r="DR352" s="396">
        <f t="shared" si="461"/>
        <v>14657391.866108786</v>
      </c>
      <c r="DS352" s="395">
        <f t="shared" si="462"/>
        <v>15687752.990712076</v>
      </c>
      <c r="DT352" s="396">
        <f t="shared" si="463"/>
        <v>7895006.2781828372</v>
      </c>
      <c r="DU352" s="395">
        <f t="shared" si="464"/>
        <v>7228744.3672347451</v>
      </c>
      <c r="DV352" s="396">
        <f t="shared" si="465"/>
        <v>0</v>
      </c>
      <c r="DW352" s="395">
        <f t="shared" si="466"/>
        <v>0</v>
      </c>
      <c r="DX352" s="396">
        <f t="shared" si="467"/>
        <v>0</v>
      </c>
      <c r="DY352" s="395">
        <f t="shared" si="468"/>
        <v>0</v>
      </c>
      <c r="DZ352" s="396">
        <f t="shared" si="469"/>
        <v>78831461.831361786</v>
      </c>
      <c r="EA352" s="395">
        <f t="shared" si="470"/>
        <v>77543875.471010655</v>
      </c>
    </row>
    <row r="353" spans="1:131">
      <c r="A353" s="598" t="s">
        <v>38</v>
      </c>
      <c r="B353" s="599" t="s">
        <v>978</v>
      </c>
      <c r="C353" s="600"/>
      <c r="D353" s="478">
        <v>207500</v>
      </c>
      <c r="E353" s="479">
        <v>1</v>
      </c>
      <c r="F353" s="393">
        <v>349</v>
      </c>
      <c r="G353" s="402">
        <v>339</v>
      </c>
      <c r="H353" s="393"/>
      <c r="I353" s="402"/>
      <c r="J353" s="393">
        <v>82</v>
      </c>
      <c r="K353" s="402">
        <v>83</v>
      </c>
      <c r="L353" s="393"/>
      <c r="M353" s="402"/>
      <c r="N353" s="393">
        <v>269</v>
      </c>
      <c r="O353" s="402">
        <v>264</v>
      </c>
      <c r="P353" s="393"/>
      <c r="Q353" s="402"/>
      <c r="R353" s="393">
        <v>39</v>
      </c>
      <c r="S353" s="402">
        <v>34</v>
      </c>
      <c r="T353" s="393"/>
      <c r="U353" s="402"/>
      <c r="V353" s="393">
        <v>230</v>
      </c>
      <c r="W353" s="402">
        <v>263</v>
      </c>
      <c r="X353" s="393"/>
      <c r="Y353" s="402"/>
      <c r="Z353" s="393">
        <v>13</v>
      </c>
      <c r="AA353" s="402">
        <v>12</v>
      </c>
      <c r="AB353" s="393"/>
      <c r="AC353" s="402"/>
      <c r="AD353" s="393">
        <v>147</v>
      </c>
      <c r="AE353" s="402">
        <v>139</v>
      </c>
      <c r="AF353" s="393"/>
      <c r="AG353" s="402"/>
      <c r="AH353" s="393">
        <v>7</v>
      </c>
      <c r="AI353" s="402">
        <v>8</v>
      </c>
      <c r="AJ353" s="393"/>
      <c r="AK353" s="402"/>
      <c r="AL353" s="393"/>
      <c r="AM353" s="402"/>
      <c r="AN353" s="393"/>
      <c r="AO353" s="402"/>
      <c r="AP353" s="393"/>
      <c r="AQ353" s="402"/>
      <c r="AR353" s="393"/>
      <c r="AS353" s="402"/>
      <c r="AT353" s="393"/>
      <c r="AU353" s="402"/>
      <c r="AV353" s="393"/>
      <c r="AW353" s="402"/>
      <c r="AX353" s="393"/>
      <c r="AY353" s="402"/>
      <c r="AZ353" s="393"/>
      <c r="BA353" s="403"/>
      <c r="BB353" s="404">
        <v>50495989</v>
      </c>
      <c r="BC353" s="402">
        <v>49155404</v>
      </c>
      <c r="BD353" s="393">
        <v>23895172</v>
      </c>
      <c r="BE353" s="402">
        <v>2297878</v>
      </c>
      <c r="BF353" s="393">
        <v>16740907</v>
      </c>
      <c r="BG353" s="402">
        <v>19671300</v>
      </c>
      <c r="BH353" s="393">
        <v>6569619</v>
      </c>
      <c r="BI353" s="402">
        <v>6270285</v>
      </c>
      <c r="BJ353" s="393"/>
      <c r="BK353" s="402"/>
      <c r="BL353" s="393"/>
      <c r="BM353" s="403"/>
      <c r="BN353" s="394">
        <f t="shared" si="405"/>
        <v>4043</v>
      </c>
      <c r="BO353" s="395">
        <f t="shared" si="406"/>
        <v>3964</v>
      </c>
      <c r="BP353" s="396">
        <f t="shared" si="407"/>
        <v>2850</v>
      </c>
      <c r="BQ353" s="395">
        <f t="shared" si="408"/>
        <v>2750</v>
      </c>
      <c r="BR353" s="396">
        <f t="shared" si="409"/>
        <v>2213</v>
      </c>
      <c r="BS353" s="395">
        <f t="shared" si="410"/>
        <v>2499</v>
      </c>
      <c r="BT353" s="396">
        <f t="shared" si="411"/>
        <v>1400</v>
      </c>
      <c r="BU353" s="395">
        <f t="shared" si="412"/>
        <v>1339</v>
      </c>
      <c r="BV353" s="396">
        <f t="shared" si="413"/>
        <v>0</v>
      </c>
      <c r="BW353" s="395">
        <f t="shared" si="414"/>
        <v>0</v>
      </c>
      <c r="BX353" s="396">
        <f t="shared" si="415"/>
        <v>0</v>
      </c>
      <c r="BY353" s="395">
        <f t="shared" si="416"/>
        <v>0</v>
      </c>
      <c r="BZ353" s="394">
        <f t="shared" si="417"/>
        <v>12489.732624288894</v>
      </c>
      <c r="CA353" s="395">
        <f t="shared" si="418"/>
        <v>12400.455095862764</v>
      </c>
      <c r="CB353" s="396">
        <f t="shared" si="419"/>
        <v>8384.2708771929829</v>
      </c>
      <c r="CC353" s="395">
        <f t="shared" si="420"/>
        <v>835.59199999999998</v>
      </c>
      <c r="CD353" s="396">
        <f t="shared" si="421"/>
        <v>7564.8020786262996</v>
      </c>
      <c r="CE353" s="395">
        <f t="shared" si="422"/>
        <v>7871.6686674669872</v>
      </c>
      <c r="CF353" s="396">
        <f t="shared" si="423"/>
        <v>4692.585</v>
      </c>
      <c r="CG353" s="395">
        <f t="shared" si="424"/>
        <v>4682.811799850635</v>
      </c>
      <c r="CH353" s="396">
        <f t="shared" si="425"/>
        <v>0</v>
      </c>
      <c r="CI353" s="395">
        <f t="shared" si="426"/>
        <v>0</v>
      </c>
      <c r="CJ353" s="396">
        <f t="shared" si="427"/>
        <v>0</v>
      </c>
      <c r="CK353" s="395">
        <f t="shared" si="428"/>
        <v>0</v>
      </c>
      <c r="CL353" s="394">
        <f t="shared" si="429"/>
        <v>112407.59361860005</v>
      </c>
      <c r="CM353" s="395">
        <f t="shared" si="430"/>
        <v>111604.09586276488</v>
      </c>
      <c r="CN353" s="396">
        <f t="shared" si="431"/>
        <v>75458.437894736853</v>
      </c>
      <c r="CO353" s="395">
        <f t="shared" si="432"/>
        <v>7520.3279999999995</v>
      </c>
      <c r="CP353" s="396">
        <f t="shared" si="433"/>
        <v>68083.218707636697</v>
      </c>
      <c r="CQ353" s="395">
        <f t="shared" si="434"/>
        <v>70845.018007202889</v>
      </c>
      <c r="CR353" s="396">
        <f t="shared" si="435"/>
        <v>42233.264999999999</v>
      </c>
      <c r="CS353" s="395">
        <f t="shared" si="436"/>
        <v>42145.306198655715</v>
      </c>
      <c r="CT353" s="396">
        <f t="shared" si="437"/>
        <v>0</v>
      </c>
      <c r="CU353" s="395">
        <f t="shared" si="438"/>
        <v>0</v>
      </c>
      <c r="CV353" s="396">
        <f t="shared" si="439"/>
        <v>0</v>
      </c>
      <c r="CW353" s="395">
        <f t="shared" si="440"/>
        <v>0</v>
      </c>
      <c r="CX353" s="396">
        <f t="shared" si="441"/>
        <v>83395.261159464149</v>
      </c>
      <c r="CY353" s="395">
        <f t="shared" si="442"/>
        <v>65688.026410919425</v>
      </c>
      <c r="CZ353" s="394">
        <f t="shared" si="443"/>
        <v>431</v>
      </c>
      <c r="DA353" s="395">
        <f t="shared" si="444"/>
        <v>422</v>
      </c>
      <c r="DB353" s="396">
        <f t="shared" si="445"/>
        <v>308</v>
      </c>
      <c r="DC353" s="395">
        <f t="shared" si="446"/>
        <v>298</v>
      </c>
      <c r="DD353" s="396">
        <f t="shared" si="447"/>
        <v>243</v>
      </c>
      <c r="DE353" s="395">
        <f t="shared" si="448"/>
        <v>275</v>
      </c>
      <c r="DF353" s="396">
        <f t="shared" si="449"/>
        <v>154</v>
      </c>
      <c r="DG353" s="395">
        <f t="shared" si="450"/>
        <v>147</v>
      </c>
      <c r="DH353" s="396">
        <f t="shared" si="451"/>
        <v>0</v>
      </c>
      <c r="DI353" s="395">
        <f t="shared" si="452"/>
        <v>0</v>
      </c>
      <c r="DJ353" s="396">
        <f t="shared" si="453"/>
        <v>0</v>
      </c>
      <c r="DK353" s="395">
        <f t="shared" si="454"/>
        <v>0</v>
      </c>
      <c r="DL353" s="396">
        <f t="shared" si="455"/>
        <v>1136</v>
      </c>
      <c r="DM353" s="395">
        <f t="shared" si="456"/>
        <v>1142</v>
      </c>
      <c r="DN353" s="394">
        <f t="shared" si="457"/>
        <v>48447672.849616617</v>
      </c>
      <c r="DO353" s="395">
        <f t="shared" si="458"/>
        <v>47096928.454086781</v>
      </c>
      <c r="DP353" s="396">
        <f t="shared" si="459"/>
        <v>23241198.87157895</v>
      </c>
      <c r="DQ353" s="395">
        <f t="shared" si="460"/>
        <v>2241057.7439999999</v>
      </c>
      <c r="DR353" s="396">
        <f t="shared" si="461"/>
        <v>16544222.145955717</v>
      </c>
      <c r="DS353" s="395">
        <f t="shared" si="462"/>
        <v>19482379.951980796</v>
      </c>
      <c r="DT353" s="396">
        <f t="shared" si="463"/>
        <v>6503922.8099999996</v>
      </c>
      <c r="DU353" s="395">
        <f t="shared" si="464"/>
        <v>6195360.0112023903</v>
      </c>
      <c r="DV353" s="396">
        <f t="shared" si="465"/>
        <v>0</v>
      </c>
      <c r="DW353" s="395">
        <f t="shared" si="466"/>
        <v>0</v>
      </c>
      <c r="DX353" s="396">
        <f t="shared" si="467"/>
        <v>0</v>
      </c>
      <c r="DY353" s="395">
        <f t="shared" si="468"/>
        <v>0</v>
      </c>
      <c r="DZ353" s="396">
        <f t="shared" si="469"/>
        <v>94737016.677151278</v>
      </c>
      <c r="EA353" s="395">
        <f t="shared" si="470"/>
        <v>75015726.161269978</v>
      </c>
    </row>
    <row r="354" spans="1:131">
      <c r="A354" s="598" t="s">
        <v>38</v>
      </c>
      <c r="B354" s="599" t="s">
        <v>979</v>
      </c>
      <c r="C354" s="600"/>
      <c r="D354" s="478">
        <v>207263</v>
      </c>
      <c r="E354" s="479">
        <v>3</v>
      </c>
      <c r="F354" s="393">
        <v>59</v>
      </c>
      <c r="G354" s="402">
        <v>61</v>
      </c>
      <c r="H354" s="393"/>
      <c r="I354" s="402"/>
      <c r="J354" s="393">
        <v>12</v>
      </c>
      <c r="K354" s="402">
        <v>12</v>
      </c>
      <c r="L354" s="393"/>
      <c r="M354" s="402"/>
      <c r="N354" s="393">
        <v>60</v>
      </c>
      <c r="O354" s="402">
        <v>62</v>
      </c>
      <c r="P354" s="393"/>
      <c r="Q354" s="402"/>
      <c r="R354" s="393">
        <v>6</v>
      </c>
      <c r="S354" s="402">
        <v>4</v>
      </c>
      <c r="T354" s="393"/>
      <c r="U354" s="402"/>
      <c r="V354" s="393">
        <v>96</v>
      </c>
      <c r="W354" s="402">
        <v>89</v>
      </c>
      <c r="X354" s="393"/>
      <c r="Y354" s="402"/>
      <c r="Z354" s="393">
        <v>11</v>
      </c>
      <c r="AA354" s="402">
        <v>14</v>
      </c>
      <c r="AB354" s="393"/>
      <c r="AC354" s="402"/>
      <c r="AD354" s="393">
        <v>77</v>
      </c>
      <c r="AE354" s="402">
        <v>74</v>
      </c>
      <c r="AF354" s="393"/>
      <c r="AG354" s="402"/>
      <c r="AH354" s="393">
        <v>7</v>
      </c>
      <c r="AI354" s="402">
        <v>5</v>
      </c>
      <c r="AJ354" s="393"/>
      <c r="AK354" s="402"/>
      <c r="AL354" s="393"/>
      <c r="AM354" s="402"/>
      <c r="AN354" s="393"/>
      <c r="AO354" s="402"/>
      <c r="AP354" s="393"/>
      <c r="AQ354" s="402"/>
      <c r="AR354" s="393"/>
      <c r="AS354" s="402"/>
      <c r="AT354" s="393"/>
      <c r="AU354" s="402"/>
      <c r="AV354" s="393"/>
      <c r="AW354" s="402"/>
      <c r="AX354" s="393"/>
      <c r="AY354" s="402"/>
      <c r="AZ354" s="393"/>
      <c r="BA354" s="403"/>
      <c r="BB354" s="404">
        <v>5486726</v>
      </c>
      <c r="BC354" s="402">
        <v>5508434</v>
      </c>
      <c r="BD354" s="393">
        <v>4136040</v>
      </c>
      <c r="BE354" s="402">
        <v>4044480</v>
      </c>
      <c r="BF354" s="393">
        <v>5738003</v>
      </c>
      <c r="BG354" s="402">
        <v>5534808</v>
      </c>
      <c r="BH354" s="393">
        <v>3587745</v>
      </c>
      <c r="BI354" s="402">
        <v>3335301</v>
      </c>
      <c r="BJ354" s="393"/>
      <c r="BK354" s="402"/>
      <c r="BL354" s="393"/>
      <c r="BM354" s="403"/>
      <c r="BN354" s="394">
        <f t="shared" si="405"/>
        <v>663</v>
      </c>
      <c r="BO354" s="395">
        <f t="shared" si="406"/>
        <v>681</v>
      </c>
      <c r="BP354" s="396">
        <f t="shared" si="407"/>
        <v>606</v>
      </c>
      <c r="BQ354" s="395">
        <f t="shared" si="408"/>
        <v>602</v>
      </c>
      <c r="BR354" s="396">
        <f t="shared" si="409"/>
        <v>985</v>
      </c>
      <c r="BS354" s="395">
        <f t="shared" si="410"/>
        <v>955</v>
      </c>
      <c r="BT354" s="396">
        <f t="shared" si="411"/>
        <v>770</v>
      </c>
      <c r="BU354" s="395">
        <f t="shared" si="412"/>
        <v>721</v>
      </c>
      <c r="BV354" s="396">
        <f t="shared" si="413"/>
        <v>0</v>
      </c>
      <c r="BW354" s="395">
        <f t="shared" si="414"/>
        <v>0</v>
      </c>
      <c r="BX354" s="396">
        <f t="shared" si="415"/>
        <v>0</v>
      </c>
      <c r="BY354" s="395">
        <f t="shared" si="416"/>
        <v>0</v>
      </c>
      <c r="BZ354" s="394">
        <f t="shared" si="417"/>
        <v>8275.6048265460031</v>
      </c>
      <c r="CA354" s="395">
        <f t="shared" si="418"/>
        <v>8088.7430249632889</v>
      </c>
      <c r="CB354" s="396">
        <f t="shared" si="419"/>
        <v>6825.1485148514848</v>
      </c>
      <c r="CC354" s="395">
        <f t="shared" si="420"/>
        <v>6718.4053156146183</v>
      </c>
      <c r="CD354" s="396">
        <f t="shared" si="421"/>
        <v>5825.383756345178</v>
      </c>
      <c r="CE354" s="395">
        <f t="shared" si="422"/>
        <v>5795.6104712041888</v>
      </c>
      <c r="CF354" s="396">
        <f t="shared" si="423"/>
        <v>4659.409090909091</v>
      </c>
      <c r="CG354" s="395">
        <f t="shared" si="424"/>
        <v>4625.9375866851597</v>
      </c>
      <c r="CH354" s="396">
        <f t="shared" si="425"/>
        <v>0</v>
      </c>
      <c r="CI354" s="395">
        <f t="shared" si="426"/>
        <v>0</v>
      </c>
      <c r="CJ354" s="396">
        <f t="shared" si="427"/>
        <v>0</v>
      </c>
      <c r="CK354" s="395">
        <f t="shared" si="428"/>
        <v>0</v>
      </c>
      <c r="CL354" s="394">
        <f t="shared" si="429"/>
        <v>74480.443438914022</v>
      </c>
      <c r="CM354" s="395">
        <f t="shared" si="430"/>
        <v>72798.6872246696</v>
      </c>
      <c r="CN354" s="396">
        <f t="shared" si="431"/>
        <v>61426.336633663363</v>
      </c>
      <c r="CO354" s="395">
        <f t="shared" si="432"/>
        <v>60465.647840531565</v>
      </c>
      <c r="CP354" s="396">
        <f t="shared" si="433"/>
        <v>52428.453807106605</v>
      </c>
      <c r="CQ354" s="395">
        <f t="shared" si="434"/>
        <v>52160.494240837696</v>
      </c>
      <c r="CR354" s="396">
        <f t="shared" si="435"/>
        <v>41934.681818181816</v>
      </c>
      <c r="CS354" s="395">
        <f t="shared" si="436"/>
        <v>41633.43828016644</v>
      </c>
      <c r="CT354" s="396">
        <f t="shared" si="437"/>
        <v>0</v>
      </c>
      <c r="CU354" s="395">
        <f t="shared" si="438"/>
        <v>0</v>
      </c>
      <c r="CV354" s="396">
        <f t="shared" si="439"/>
        <v>0</v>
      </c>
      <c r="CW354" s="395">
        <f t="shared" si="440"/>
        <v>0</v>
      </c>
      <c r="CX354" s="396">
        <f t="shared" si="441"/>
        <v>56325.022963635238</v>
      </c>
      <c r="CY354" s="395">
        <f t="shared" si="442"/>
        <v>55970.745968272255</v>
      </c>
      <c r="CZ354" s="394">
        <f t="shared" si="443"/>
        <v>71</v>
      </c>
      <c r="DA354" s="395">
        <f t="shared" si="444"/>
        <v>73</v>
      </c>
      <c r="DB354" s="396">
        <f t="shared" si="445"/>
        <v>66</v>
      </c>
      <c r="DC354" s="395">
        <f t="shared" si="446"/>
        <v>66</v>
      </c>
      <c r="DD354" s="396">
        <f t="shared" si="447"/>
        <v>107</v>
      </c>
      <c r="DE354" s="395">
        <f t="shared" si="448"/>
        <v>103</v>
      </c>
      <c r="DF354" s="396">
        <f t="shared" si="449"/>
        <v>84</v>
      </c>
      <c r="DG354" s="395">
        <f t="shared" si="450"/>
        <v>79</v>
      </c>
      <c r="DH354" s="396">
        <f t="shared" si="451"/>
        <v>0</v>
      </c>
      <c r="DI354" s="395">
        <f t="shared" si="452"/>
        <v>0</v>
      </c>
      <c r="DJ354" s="396">
        <f t="shared" si="453"/>
        <v>0</v>
      </c>
      <c r="DK354" s="395">
        <f t="shared" si="454"/>
        <v>0</v>
      </c>
      <c r="DL354" s="396">
        <f t="shared" si="455"/>
        <v>328</v>
      </c>
      <c r="DM354" s="395">
        <f t="shared" si="456"/>
        <v>321</v>
      </c>
      <c r="DN354" s="394">
        <f t="shared" si="457"/>
        <v>5288111.4841628959</v>
      </c>
      <c r="DO354" s="395">
        <f t="shared" si="458"/>
        <v>5314304.1674008807</v>
      </c>
      <c r="DP354" s="396">
        <f t="shared" si="459"/>
        <v>4054138.217821782</v>
      </c>
      <c r="DQ354" s="395">
        <f t="shared" si="460"/>
        <v>3990732.7574750832</v>
      </c>
      <c r="DR354" s="396">
        <f t="shared" si="461"/>
        <v>5609844.557360407</v>
      </c>
      <c r="DS354" s="395">
        <f t="shared" si="462"/>
        <v>5372530.9068062827</v>
      </c>
      <c r="DT354" s="396">
        <f t="shared" si="463"/>
        <v>3522513.2727272725</v>
      </c>
      <c r="DU354" s="395">
        <f t="shared" si="464"/>
        <v>3289041.6241331487</v>
      </c>
      <c r="DV354" s="396">
        <f t="shared" si="465"/>
        <v>0</v>
      </c>
      <c r="DW354" s="395">
        <f t="shared" si="466"/>
        <v>0</v>
      </c>
      <c r="DX354" s="396">
        <f t="shared" si="467"/>
        <v>0</v>
      </c>
      <c r="DY354" s="395">
        <f t="shared" si="468"/>
        <v>0</v>
      </c>
      <c r="DZ354" s="396">
        <f t="shared" si="469"/>
        <v>18474607.532072358</v>
      </c>
      <c r="EA354" s="395">
        <f t="shared" si="470"/>
        <v>17966609.455815393</v>
      </c>
    </row>
    <row r="355" spans="1:131">
      <c r="A355" s="598" t="s">
        <v>38</v>
      </c>
      <c r="B355" s="599" t="s">
        <v>980</v>
      </c>
      <c r="C355" s="600"/>
      <c r="D355" s="478">
        <v>206941</v>
      </c>
      <c r="E355" s="479">
        <v>3</v>
      </c>
      <c r="F355" s="393">
        <v>170</v>
      </c>
      <c r="G355" s="402">
        <v>181</v>
      </c>
      <c r="H355" s="393"/>
      <c r="I355" s="402"/>
      <c r="J355" s="393"/>
      <c r="K355" s="402"/>
      <c r="L355" s="393"/>
      <c r="M355" s="402"/>
      <c r="N355" s="393">
        <v>95</v>
      </c>
      <c r="O355" s="402">
        <v>89</v>
      </c>
      <c r="P355" s="393"/>
      <c r="Q355" s="402"/>
      <c r="R355" s="393"/>
      <c r="S355" s="402"/>
      <c r="T355" s="393"/>
      <c r="U355" s="402"/>
      <c r="V355" s="393">
        <v>103</v>
      </c>
      <c r="W355" s="402">
        <v>112</v>
      </c>
      <c r="X355" s="393"/>
      <c r="Y355" s="402"/>
      <c r="Z355" s="393"/>
      <c r="AA355" s="402"/>
      <c r="AB355" s="393"/>
      <c r="AC355" s="402"/>
      <c r="AD355" s="393">
        <v>118</v>
      </c>
      <c r="AE355" s="402">
        <v>109</v>
      </c>
      <c r="AF355" s="393"/>
      <c r="AG355" s="402"/>
      <c r="AH355" s="393"/>
      <c r="AI355" s="402"/>
      <c r="AJ355" s="393"/>
      <c r="AK355" s="402"/>
      <c r="AL355" s="393"/>
      <c r="AM355" s="402"/>
      <c r="AN355" s="393"/>
      <c r="AO355" s="402"/>
      <c r="AP355" s="393"/>
      <c r="AQ355" s="402"/>
      <c r="AR355" s="393"/>
      <c r="AS355" s="402"/>
      <c r="AT355" s="393"/>
      <c r="AU355" s="402"/>
      <c r="AV355" s="393"/>
      <c r="AW355" s="402"/>
      <c r="AX355" s="393"/>
      <c r="AY355" s="402"/>
      <c r="AZ355" s="393"/>
      <c r="BA355" s="403"/>
      <c r="BB355" s="404">
        <v>14594330</v>
      </c>
      <c r="BC355" s="402">
        <v>15586996</v>
      </c>
      <c r="BD355" s="393">
        <v>6837055</v>
      </c>
      <c r="BE355" s="402">
        <v>6541678</v>
      </c>
      <c r="BF355" s="393">
        <v>6341813</v>
      </c>
      <c r="BG355" s="402">
        <v>6916000</v>
      </c>
      <c r="BH355" s="393">
        <v>5109872</v>
      </c>
      <c r="BI355" s="402">
        <v>4650594</v>
      </c>
      <c r="BJ355" s="393"/>
      <c r="BK355" s="402"/>
      <c r="BL355" s="393"/>
      <c r="BM355" s="403"/>
      <c r="BN355" s="394">
        <f t="shared" si="405"/>
        <v>1530</v>
      </c>
      <c r="BO355" s="395">
        <f t="shared" si="406"/>
        <v>1629</v>
      </c>
      <c r="BP355" s="396">
        <f t="shared" si="407"/>
        <v>855</v>
      </c>
      <c r="BQ355" s="395">
        <f t="shared" si="408"/>
        <v>801</v>
      </c>
      <c r="BR355" s="396">
        <f t="shared" si="409"/>
        <v>927</v>
      </c>
      <c r="BS355" s="395">
        <f t="shared" si="410"/>
        <v>1008</v>
      </c>
      <c r="BT355" s="396">
        <f t="shared" si="411"/>
        <v>1062</v>
      </c>
      <c r="BU355" s="395">
        <f t="shared" si="412"/>
        <v>981</v>
      </c>
      <c r="BV355" s="396">
        <f t="shared" si="413"/>
        <v>0</v>
      </c>
      <c r="BW355" s="395">
        <f t="shared" si="414"/>
        <v>0</v>
      </c>
      <c r="BX355" s="396">
        <f t="shared" si="415"/>
        <v>0</v>
      </c>
      <c r="BY355" s="395">
        <f t="shared" si="416"/>
        <v>0</v>
      </c>
      <c r="BZ355" s="394">
        <f t="shared" si="417"/>
        <v>9538.7777777777774</v>
      </c>
      <c r="CA355" s="395">
        <f t="shared" si="418"/>
        <v>9568.4444444444453</v>
      </c>
      <c r="CB355" s="396">
        <f t="shared" si="419"/>
        <v>7996.5555555555557</v>
      </c>
      <c r="CC355" s="395">
        <f t="shared" si="420"/>
        <v>8166.8888888888887</v>
      </c>
      <c r="CD355" s="396">
        <f t="shared" si="421"/>
        <v>6841.2222222222226</v>
      </c>
      <c r="CE355" s="395">
        <f t="shared" si="422"/>
        <v>6861.1111111111113</v>
      </c>
      <c r="CF355" s="396">
        <f t="shared" si="423"/>
        <v>4811.5555555555557</v>
      </c>
      <c r="CG355" s="395">
        <f t="shared" si="424"/>
        <v>4740.666666666667</v>
      </c>
      <c r="CH355" s="396">
        <f t="shared" si="425"/>
        <v>0</v>
      </c>
      <c r="CI355" s="395">
        <f t="shared" si="426"/>
        <v>0</v>
      </c>
      <c r="CJ355" s="396">
        <f t="shared" si="427"/>
        <v>0</v>
      </c>
      <c r="CK355" s="395">
        <f t="shared" si="428"/>
        <v>0</v>
      </c>
      <c r="CL355" s="394">
        <f t="shared" si="429"/>
        <v>85849</v>
      </c>
      <c r="CM355" s="395">
        <f t="shared" si="430"/>
        <v>86116</v>
      </c>
      <c r="CN355" s="396">
        <f t="shared" si="431"/>
        <v>71969</v>
      </c>
      <c r="CO355" s="395">
        <f t="shared" si="432"/>
        <v>73502</v>
      </c>
      <c r="CP355" s="396">
        <f t="shared" si="433"/>
        <v>61571</v>
      </c>
      <c r="CQ355" s="395">
        <f t="shared" si="434"/>
        <v>61750</v>
      </c>
      <c r="CR355" s="396">
        <f t="shared" si="435"/>
        <v>43304</v>
      </c>
      <c r="CS355" s="395">
        <f t="shared" si="436"/>
        <v>42666</v>
      </c>
      <c r="CT355" s="396">
        <f t="shared" si="437"/>
        <v>0</v>
      </c>
      <c r="CU355" s="395">
        <f t="shared" si="438"/>
        <v>0</v>
      </c>
      <c r="CV355" s="396">
        <f t="shared" si="439"/>
        <v>0</v>
      </c>
      <c r="CW355" s="395">
        <f t="shared" si="440"/>
        <v>0</v>
      </c>
      <c r="CX355" s="396">
        <f t="shared" si="441"/>
        <v>67660.637860082308</v>
      </c>
      <c r="CY355" s="395">
        <f t="shared" si="442"/>
        <v>68625.800407331975</v>
      </c>
      <c r="CZ355" s="394">
        <f t="shared" si="443"/>
        <v>170</v>
      </c>
      <c r="DA355" s="395">
        <f t="shared" si="444"/>
        <v>181</v>
      </c>
      <c r="DB355" s="396">
        <f t="shared" si="445"/>
        <v>95</v>
      </c>
      <c r="DC355" s="395">
        <f t="shared" si="446"/>
        <v>89</v>
      </c>
      <c r="DD355" s="396">
        <f t="shared" si="447"/>
        <v>103</v>
      </c>
      <c r="DE355" s="395">
        <f t="shared" si="448"/>
        <v>112</v>
      </c>
      <c r="DF355" s="396">
        <f t="shared" si="449"/>
        <v>118</v>
      </c>
      <c r="DG355" s="395">
        <f t="shared" si="450"/>
        <v>109</v>
      </c>
      <c r="DH355" s="396">
        <f t="shared" si="451"/>
        <v>0</v>
      </c>
      <c r="DI355" s="395">
        <f t="shared" si="452"/>
        <v>0</v>
      </c>
      <c r="DJ355" s="396">
        <f t="shared" si="453"/>
        <v>0</v>
      </c>
      <c r="DK355" s="395">
        <f t="shared" si="454"/>
        <v>0</v>
      </c>
      <c r="DL355" s="396">
        <f t="shared" si="455"/>
        <v>486</v>
      </c>
      <c r="DM355" s="395">
        <f t="shared" si="456"/>
        <v>491</v>
      </c>
      <c r="DN355" s="394">
        <f t="shared" si="457"/>
        <v>14594330</v>
      </c>
      <c r="DO355" s="395">
        <f t="shared" si="458"/>
        <v>15586996</v>
      </c>
      <c r="DP355" s="396">
        <f t="shared" si="459"/>
        <v>6837055</v>
      </c>
      <c r="DQ355" s="395">
        <f t="shared" si="460"/>
        <v>6541678</v>
      </c>
      <c r="DR355" s="396">
        <f t="shared" si="461"/>
        <v>6341813</v>
      </c>
      <c r="DS355" s="395">
        <f t="shared" si="462"/>
        <v>6916000</v>
      </c>
      <c r="DT355" s="396">
        <f t="shared" si="463"/>
        <v>5109872</v>
      </c>
      <c r="DU355" s="395">
        <f t="shared" si="464"/>
        <v>4650594</v>
      </c>
      <c r="DV355" s="396">
        <f t="shared" si="465"/>
        <v>0</v>
      </c>
      <c r="DW355" s="395">
        <f t="shared" si="466"/>
        <v>0</v>
      </c>
      <c r="DX355" s="396">
        <f t="shared" si="467"/>
        <v>0</v>
      </c>
      <c r="DY355" s="395">
        <f t="shared" si="468"/>
        <v>0</v>
      </c>
      <c r="DZ355" s="396">
        <f t="shared" si="469"/>
        <v>32883070</v>
      </c>
      <c r="EA355" s="395">
        <f t="shared" si="470"/>
        <v>33695268</v>
      </c>
    </row>
    <row r="356" spans="1:131">
      <c r="A356" s="598" t="s">
        <v>38</v>
      </c>
      <c r="B356" s="481" t="s">
        <v>981</v>
      </c>
      <c r="C356" s="601"/>
      <c r="D356" s="478">
        <v>207847</v>
      </c>
      <c r="E356" s="479">
        <v>4</v>
      </c>
      <c r="F356" s="393">
        <v>51</v>
      </c>
      <c r="G356" s="402">
        <v>52</v>
      </c>
      <c r="H356" s="393"/>
      <c r="I356" s="402"/>
      <c r="J356" s="393">
        <v>5</v>
      </c>
      <c r="K356" s="402">
        <v>5</v>
      </c>
      <c r="L356" s="393"/>
      <c r="M356" s="402"/>
      <c r="N356" s="393">
        <v>30</v>
      </c>
      <c r="O356" s="402">
        <v>29</v>
      </c>
      <c r="P356" s="393"/>
      <c r="Q356" s="402"/>
      <c r="R356" s="393">
        <v>1</v>
      </c>
      <c r="S356" s="402">
        <v>0</v>
      </c>
      <c r="T356" s="393"/>
      <c r="U356" s="402"/>
      <c r="V356" s="393">
        <v>20</v>
      </c>
      <c r="W356" s="402">
        <v>29</v>
      </c>
      <c r="X356" s="393"/>
      <c r="Y356" s="402"/>
      <c r="Z356" s="393">
        <v>6</v>
      </c>
      <c r="AA356" s="402">
        <v>3</v>
      </c>
      <c r="AB356" s="393"/>
      <c r="AC356" s="402"/>
      <c r="AD356" s="393">
        <v>12</v>
      </c>
      <c r="AE356" s="402">
        <v>13</v>
      </c>
      <c r="AF356" s="393"/>
      <c r="AG356" s="402"/>
      <c r="AH356" s="393">
        <v>7</v>
      </c>
      <c r="AI356" s="402">
        <v>4</v>
      </c>
      <c r="AJ356" s="393"/>
      <c r="AK356" s="402"/>
      <c r="AL356" s="393"/>
      <c r="AM356" s="402"/>
      <c r="AN356" s="393"/>
      <c r="AO356" s="402"/>
      <c r="AP356" s="393"/>
      <c r="AQ356" s="402"/>
      <c r="AR356" s="393"/>
      <c r="AS356" s="402"/>
      <c r="AT356" s="393"/>
      <c r="AU356" s="402"/>
      <c r="AV356" s="393"/>
      <c r="AW356" s="402"/>
      <c r="AX356" s="393"/>
      <c r="AY356" s="402"/>
      <c r="AZ356" s="393"/>
      <c r="BA356" s="403"/>
      <c r="BB356" s="404">
        <v>4338639</v>
      </c>
      <c r="BC356" s="402">
        <v>4561140</v>
      </c>
      <c r="BD356" s="393">
        <v>1881487</v>
      </c>
      <c r="BE356" s="402">
        <v>2076371</v>
      </c>
      <c r="BF356" s="393">
        <v>1534816</v>
      </c>
      <c r="BG356" s="402">
        <v>1733844</v>
      </c>
      <c r="BH356" s="393">
        <v>760320</v>
      </c>
      <c r="BI356" s="402">
        <v>717995</v>
      </c>
      <c r="BJ356" s="393"/>
      <c r="BK356" s="402"/>
      <c r="BL356" s="393"/>
      <c r="BM356" s="403"/>
      <c r="BN356" s="394">
        <f t="shared" si="405"/>
        <v>514</v>
      </c>
      <c r="BO356" s="395">
        <f t="shared" si="406"/>
        <v>523</v>
      </c>
      <c r="BP356" s="396">
        <f t="shared" si="407"/>
        <v>281</v>
      </c>
      <c r="BQ356" s="395">
        <f t="shared" si="408"/>
        <v>261</v>
      </c>
      <c r="BR356" s="396">
        <f t="shared" si="409"/>
        <v>246</v>
      </c>
      <c r="BS356" s="395">
        <f t="shared" si="410"/>
        <v>294</v>
      </c>
      <c r="BT356" s="396">
        <f t="shared" si="411"/>
        <v>185</v>
      </c>
      <c r="BU356" s="395">
        <f t="shared" si="412"/>
        <v>161</v>
      </c>
      <c r="BV356" s="396">
        <f t="shared" si="413"/>
        <v>0</v>
      </c>
      <c r="BW356" s="395">
        <f t="shared" si="414"/>
        <v>0</v>
      </c>
      <c r="BX356" s="396">
        <f t="shared" si="415"/>
        <v>0</v>
      </c>
      <c r="BY356" s="395">
        <f t="shared" si="416"/>
        <v>0</v>
      </c>
      <c r="BZ356" s="394">
        <f t="shared" si="417"/>
        <v>8440.9319066147855</v>
      </c>
      <c r="CA356" s="395">
        <f t="shared" si="418"/>
        <v>8721.1089866156781</v>
      </c>
      <c r="CB356" s="396">
        <f t="shared" si="419"/>
        <v>6695.6832740213522</v>
      </c>
      <c r="CC356" s="395">
        <f t="shared" si="420"/>
        <v>7955.4444444444443</v>
      </c>
      <c r="CD356" s="396">
        <f t="shared" si="421"/>
        <v>6239.0894308943089</v>
      </c>
      <c r="CE356" s="395">
        <f t="shared" si="422"/>
        <v>5897.4285714285716</v>
      </c>
      <c r="CF356" s="396">
        <f t="shared" si="423"/>
        <v>4109.8378378378375</v>
      </c>
      <c r="CG356" s="395">
        <f t="shared" si="424"/>
        <v>4459.5962732919252</v>
      </c>
      <c r="CH356" s="396">
        <f t="shared" si="425"/>
        <v>0</v>
      </c>
      <c r="CI356" s="395">
        <f t="shared" si="426"/>
        <v>0</v>
      </c>
      <c r="CJ356" s="396">
        <f t="shared" si="427"/>
        <v>0</v>
      </c>
      <c r="CK356" s="395">
        <f t="shared" si="428"/>
        <v>0</v>
      </c>
      <c r="CL356" s="394">
        <f t="shared" si="429"/>
        <v>75968.387159533071</v>
      </c>
      <c r="CM356" s="395">
        <f t="shared" si="430"/>
        <v>78489.980879541108</v>
      </c>
      <c r="CN356" s="396">
        <f t="shared" si="431"/>
        <v>60261.149466192168</v>
      </c>
      <c r="CO356" s="395">
        <f t="shared" si="432"/>
        <v>71599</v>
      </c>
      <c r="CP356" s="396">
        <f t="shared" si="433"/>
        <v>56151.804878048781</v>
      </c>
      <c r="CQ356" s="395">
        <f t="shared" si="434"/>
        <v>53076.857142857145</v>
      </c>
      <c r="CR356" s="396">
        <f t="shared" si="435"/>
        <v>36988.54054054054</v>
      </c>
      <c r="CS356" s="395">
        <f t="shared" si="436"/>
        <v>40136.36645962733</v>
      </c>
      <c r="CT356" s="396">
        <f t="shared" si="437"/>
        <v>0</v>
      </c>
      <c r="CU356" s="395">
        <f t="shared" si="438"/>
        <v>0</v>
      </c>
      <c r="CV356" s="396">
        <f t="shared" si="439"/>
        <v>0</v>
      </c>
      <c r="CW356" s="395">
        <f t="shared" si="440"/>
        <v>0</v>
      </c>
      <c r="CX356" s="396">
        <f t="shared" si="441"/>
        <v>62765.564480949601</v>
      </c>
      <c r="CY356" s="395">
        <f t="shared" si="442"/>
        <v>66156.130137177315</v>
      </c>
      <c r="CZ356" s="394">
        <f t="shared" si="443"/>
        <v>56</v>
      </c>
      <c r="DA356" s="395">
        <f t="shared" si="444"/>
        <v>57</v>
      </c>
      <c r="DB356" s="396">
        <f t="shared" si="445"/>
        <v>31</v>
      </c>
      <c r="DC356" s="395">
        <f t="shared" si="446"/>
        <v>29</v>
      </c>
      <c r="DD356" s="396">
        <f t="shared" si="447"/>
        <v>26</v>
      </c>
      <c r="DE356" s="395">
        <f t="shared" si="448"/>
        <v>32</v>
      </c>
      <c r="DF356" s="396">
        <f t="shared" si="449"/>
        <v>19</v>
      </c>
      <c r="DG356" s="395">
        <f t="shared" si="450"/>
        <v>17</v>
      </c>
      <c r="DH356" s="396">
        <f t="shared" si="451"/>
        <v>0</v>
      </c>
      <c r="DI356" s="395">
        <f t="shared" si="452"/>
        <v>0</v>
      </c>
      <c r="DJ356" s="396">
        <f t="shared" si="453"/>
        <v>0</v>
      </c>
      <c r="DK356" s="395">
        <f t="shared" si="454"/>
        <v>0</v>
      </c>
      <c r="DL356" s="396">
        <f t="shared" si="455"/>
        <v>132</v>
      </c>
      <c r="DM356" s="395">
        <f t="shared" si="456"/>
        <v>135</v>
      </c>
      <c r="DN356" s="394">
        <f t="shared" si="457"/>
        <v>4254229.6809338517</v>
      </c>
      <c r="DO356" s="395">
        <f t="shared" si="458"/>
        <v>4473928.9101338433</v>
      </c>
      <c r="DP356" s="396">
        <f t="shared" si="459"/>
        <v>1868095.6334519573</v>
      </c>
      <c r="DQ356" s="395">
        <f t="shared" si="460"/>
        <v>2076371</v>
      </c>
      <c r="DR356" s="396">
        <f t="shared" si="461"/>
        <v>1459946.9268292682</v>
      </c>
      <c r="DS356" s="395">
        <f t="shared" si="462"/>
        <v>1698459.4285714286</v>
      </c>
      <c r="DT356" s="396">
        <f t="shared" si="463"/>
        <v>702782.2702702703</v>
      </c>
      <c r="DU356" s="395">
        <f t="shared" si="464"/>
        <v>682318.22981366457</v>
      </c>
      <c r="DV356" s="396">
        <f t="shared" si="465"/>
        <v>0</v>
      </c>
      <c r="DW356" s="395">
        <f t="shared" si="466"/>
        <v>0</v>
      </c>
      <c r="DX356" s="396">
        <f t="shared" si="467"/>
        <v>0</v>
      </c>
      <c r="DY356" s="395">
        <f t="shared" si="468"/>
        <v>0</v>
      </c>
      <c r="DZ356" s="396">
        <f t="shared" si="469"/>
        <v>8285054.5114853475</v>
      </c>
      <c r="EA356" s="395">
        <f t="shared" si="470"/>
        <v>8931077.5685189366</v>
      </c>
    </row>
    <row r="357" spans="1:131">
      <c r="A357" s="598" t="s">
        <v>38</v>
      </c>
      <c r="B357" s="599" t="s">
        <v>982</v>
      </c>
      <c r="C357" s="600"/>
      <c r="D357" s="478">
        <v>206914</v>
      </c>
      <c r="E357" s="479">
        <v>5</v>
      </c>
      <c r="F357" s="393">
        <v>36</v>
      </c>
      <c r="G357" s="402">
        <v>40</v>
      </c>
      <c r="H357" s="393"/>
      <c r="I357" s="402"/>
      <c r="J357" s="393"/>
      <c r="K357" s="402"/>
      <c r="L357" s="393"/>
      <c r="M357" s="402"/>
      <c r="N357" s="393">
        <v>37</v>
      </c>
      <c r="O357" s="402">
        <v>31</v>
      </c>
      <c r="P357" s="393"/>
      <c r="Q357" s="402"/>
      <c r="R357" s="393">
        <v>2</v>
      </c>
      <c r="S357" s="402">
        <v>3</v>
      </c>
      <c r="T357" s="393"/>
      <c r="U357" s="402"/>
      <c r="V357" s="393">
        <v>63</v>
      </c>
      <c r="W357" s="402">
        <v>64</v>
      </c>
      <c r="X357" s="393"/>
      <c r="Y357" s="402"/>
      <c r="Z357" s="393">
        <v>1</v>
      </c>
      <c r="AA357" s="402">
        <v>0</v>
      </c>
      <c r="AB357" s="393"/>
      <c r="AC357" s="402"/>
      <c r="AD357" s="393">
        <v>54</v>
      </c>
      <c r="AE357" s="402">
        <v>47</v>
      </c>
      <c r="AF357" s="393"/>
      <c r="AG357" s="402"/>
      <c r="AH357" s="393">
        <v>2</v>
      </c>
      <c r="AI357" s="402">
        <v>2</v>
      </c>
      <c r="AJ357" s="393"/>
      <c r="AK357" s="402"/>
      <c r="AL357" s="393"/>
      <c r="AM357" s="402"/>
      <c r="AN357" s="393"/>
      <c r="AO357" s="402"/>
      <c r="AP357" s="393"/>
      <c r="AQ357" s="402"/>
      <c r="AR357" s="393"/>
      <c r="AS357" s="402"/>
      <c r="AT357" s="393"/>
      <c r="AU357" s="402"/>
      <c r="AV357" s="393"/>
      <c r="AW357" s="402"/>
      <c r="AX357" s="393"/>
      <c r="AY357" s="402"/>
      <c r="AZ357" s="393"/>
      <c r="BA357" s="403"/>
      <c r="BB357" s="404">
        <v>2594304</v>
      </c>
      <c r="BC357" s="402">
        <v>2872400</v>
      </c>
      <c r="BD357" s="393">
        <v>2380142</v>
      </c>
      <c r="BE357" s="402">
        <v>2027930</v>
      </c>
      <c r="BF357" s="393">
        <v>3226927</v>
      </c>
      <c r="BG357" s="402">
        <v>5179840</v>
      </c>
      <c r="BH357" s="393">
        <v>2782820</v>
      </c>
      <c r="BI357" s="402">
        <v>1960931</v>
      </c>
      <c r="BJ357" s="393"/>
      <c r="BK357" s="402"/>
      <c r="BL357" s="393"/>
      <c r="BM357" s="403"/>
      <c r="BN357" s="394">
        <f t="shared" si="405"/>
        <v>324</v>
      </c>
      <c r="BO357" s="395">
        <f t="shared" si="406"/>
        <v>360</v>
      </c>
      <c r="BP357" s="396">
        <f t="shared" si="407"/>
        <v>355</v>
      </c>
      <c r="BQ357" s="395">
        <f t="shared" si="408"/>
        <v>312</v>
      </c>
      <c r="BR357" s="396">
        <f t="shared" si="409"/>
        <v>578</v>
      </c>
      <c r="BS357" s="395">
        <f t="shared" si="410"/>
        <v>576</v>
      </c>
      <c r="BT357" s="396">
        <f t="shared" si="411"/>
        <v>508</v>
      </c>
      <c r="BU357" s="395">
        <f t="shared" si="412"/>
        <v>445</v>
      </c>
      <c r="BV357" s="396">
        <f t="shared" si="413"/>
        <v>0</v>
      </c>
      <c r="BW357" s="395">
        <f t="shared" si="414"/>
        <v>0</v>
      </c>
      <c r="BX357" s="396">
        <f t="shared" si="415"/>
        <v>0</v>
      </c>
      <c r="BY357" s="395">
        <f t="shared" si="416"/>
        <v>0</v>
      </c>
      <c r="BZ357" s="394">
        <f t="shared" si="417"/>
        <v>8007.1111111111113</v>
      </c>
      <c r="CA357" s="395">
        <f t="shared" si="418"/>
        <v>7978.8888888888887</v>
      </c>
      <c r="CB357" s="396">
        <f t="shared" si="419"/>
        <v>6704.6253521126764</v>
      </c>
      <c r="CC357" s="395">
        <f t="shared" si="420"/>
        <v>6499.7756410256407</v>
      </c>
      <c r="CD357" s="396">
        <f t="shared" si="421"/>
        <v>5582.918685121107</v>
      </c>
      <c r="CE357" s="395">
        <f t="shared" si="422"/>
        <v>8992.7777777777774</v>
      </c>
      <c r="CF357" s="396">
        <f t="shared" si="423"/>
        <v>5477.9921259842522</v>
      </c>
      <c r="CG357" s="395">
        <f t="shared" si="424"/>
        <v>4406.5865168539322</v>
      </c>
      <c r="CH357" s="396">
        <f t="shared" si="425"/>
        <v>0</v>
      </c>
      <c r="CI357" s="395">
        <f t="shared" si="426"/>
        <v>0</v>
      </c>
      <c r="CJ357" s="396">
        <f t="shared" si="427"/>
        <v>0</v>
      </c>
      <c r="CK357" s="395">
        <f t="shared" si="428"/>
        <v>0</v>
      </c>
      <c r="CL357" s="394">
        <f t="shared" si="429"/>
        <v>72064</v>
      </c>
      <c r="CM357" s="395">
        <f t="shared" si="430"/>
        <v>71810</v>
      </c>
      <c r="CN357" s="396">
        <f t="shared" si="431"/>
        <v>60341.62816901409</v>
      </c>
      <c r="CO357" s="395">
        <f t="shared" si="432"/>
        <v>58497.980769230766</v>
      </c>
      <c r="CP357" s="396">
        <f t="shared" si="433"/>
        <v>50246.268166089962</v>
      </c>
      <c r="CQ357" s="395">
        <f t="shared" si="434"/>
        <v>80935</v>
      </c>
      <c r="CR357" s="396">
        <f t="shared" si="435"/>
        <v>49301.92913385827</v>
      </c>
      <c r="CS357" s="395">
        <f t="shared" si="436"/>
        <v>39659.278651685388</v>
      </c>
      <c r="CT357" s="396">
        <f t="shared" si="437"/>
        <v>0</v>
      </c>
      <c r="CU357" s="395">
        <f t="shared" si="438"/>
        <v>0</v>
      </c>
      <c r="CV357" s="396">
        <f t="shared" si="439"/>
        <v>0</v>
      </c>
      <c r="CW357" s="395">
        <f t="shared" si="440"/>
        <v>0</v>
      </c>
      <c r="CX357" s="396">
        <f t="shared" si="441"/>
        <v>56022.034321627536</v>
      </c>
      <c r="CY357" s="395">
        <f t="shared" si="442"/>
        <v>64088.106952333852</v>
      </c>
      <c r="CZ357" s="394">
        <f t="shared" si="443"/>
        <v>36</v>
      </c>
      <c r="DA357" s="395">
        <f t="shared" si="444"/>
        <v>40</v>
      </c>
      <c r="DB357" s="396">
        <f t="shared" si="445"/>
        <v>39</v>
      </c>
      <c r="DC357" s="395">
        <f t="shared" si="446"/>
        <v>34</v>
      </c>
      <c r="DD357" s="396">
        <f t="shared" si="447"/>
        <v>64</v>
      </c>
      <c r="DE357" s="395">
        <f t="shared" si="448"/>
        <v>64</v>
      </c>
      <c r="DF357" s="396">
        <f t="shared" si="449"/>
        <v>56</v>
      </c>
      <c r="DG357" s="395">
        <f t="shared" si="450"/>
        <v>49</v>
      </c>
      <c r="DH357" s="396">
        <f t="shared" si="451"/>
        <v>0</v>
      </c>
      <c r="DI357" s="395">
        <f t="shared" si="452"/>
        <v>0</v>
      </c>
      <c r="DJ357" s="396">
        <f t="shared" si="453"/>
        <v>0</v>
      </c>
      <c r="DK357" s="395">
        <f t="shared" si="454"/>
        <v>0</v>
      </c>
      <c r="DL357" s="396">
        <f t="shared" si="455"/>
        <v>195</v>
      </c>
      <c r="DM357" s="395">
        <f t="shared" si="456"/>
        <v>187</v>
      </c>
      <c r="DN357" s="394">
        <f t="shared" si="457"/>
        <v>2594304</v>
      </c>
      <c r="DO357" s="395">
        <f t="shared" si="458"/>
        <v>2872400</v>
      </c>
      <c r="DP357" s="396">
        <f t="shared" si="459"/>
        <v>2353323.4985915497</v>
      </c>
      <c r="DQ357" s="395">
        <f t="shared" si="460"/>
        <v>1988931.346153846</v>
      </c>
      <c r="DR357" s="396">
        <f t="shared" si="461"/>
        <v>3215761.1626297575</v>
      </c>
      <c r="DS357" s="395">
        <f t="shared" si="462"/>
        <v>5179840</v>
      </c>
      <c r="DT357" s="396">
        <f t="shared" si="463"/>
        <v>2760908.0314960629</v>
      </c>
      <c r="DU357" s="395">
        <f t="shared" si="464"/>
        <v>1943304.653932584</v>
      </c>
      <c r="DV357" s="396">
        <f t="shared" si="465"/>
        <v>0</v>
      </c>
      <c r="DW357" s="395">
        <f t="shared" si="466"/>
        <v>0</v>
      </c>
      <c r="DX357" s="396">
        <f t="shared" si="467"/>
        <v>0</v>
      </c>
      <c r="DY357" s="395">
        <f t="shared" si="468"/>
        <v>0</v>
      </c>
      <c r="DZ357" s="396">
        <f t="shared" si="469"/>
        <v>10924296.69271737</v>
      </c>
      <c r="EA357" s="395">
        <f t="shared" si="470"/>
        <v>11984476.00008643</v>
      </c>
    </row>
    <row r="358" spans="1:131">
      <c r="A358" s="598" t="s">
        <v>38</v>
      </c>
      <c r="B358" s="599" t="s">
        <v>983</v>
      </c>
      <c r="C358" s="600"/>
      <c r="D358" s="478">
        <v>207041</v>
      </c>
      <c r="E358" s="479">
        <v>5</v>
      </c>
      <c r="F358" s="393">
        <v>48</v>
      </c>
      <c r="G358" s="402">
        <v>56</v>
      </c>
      <c r="H358" s="393"/>
      <c r="I358" s="402"/>
      <c r="J358" s="393">
        <v>3</v>
      </c>
      <c r="K358" s="402">
        <v>2</v>
      </c>
      <c r="L358" s="393"/>
      <c r="M358" s="402"/>
      <c r="N358" s="393">
        <v>14</v>
      </c>
      <c r="O358" s="402">
        <v>18</v>
      </c>
      <c r="P358" s="393"/>
      <c r="Q358" s="402"/>
      <c r="R358" s="393">
        <v>1</v>
      </c>
      <c r="S358" s="402">
        <v>1</v>
      </c>
      <c r="T358" s="393"/>
      <c r="U358" s="402"/>
      <c r="V358" s="393">
        <v>45</v>
      </c>
      <c r="W358" s="402">
        <v>44</v>
      </c>
      <c r="X358" s="393"/>
      <c r="Y358" s="402"/>
      <c r="Z358" s="393"/>
      <c r="AA358" s="402">
        <v>1</v>
      </c>
      <c r="AB358" s="393"/>
      <c r="AC358" s="402"/>
      <c r="AD358" s="393">
        <v>48</v>
      </c>
      <c r="AE358" s="402">
        <v>48</v>
      </c>
      <c r="AF358" s="393"/>
      <c r="AG358" s="402"/>
      <c r="AH358" s="393">
        <v>8</v>
      </c>
      <c r="AI358" s="402">
        <v>8</v>
      </c>
      <c r="AJ358" s="393"/>
      <c r="AK358" s="402"/>
      <c r="AL358" s="393"/>
      <c r="AM358" s="402"/>
      <c r="AN358" s="393"/>
      <c r="AO358" s="402"/>
      <c r="AP358" s="393"/>
      <c r="AQ358" s="402"/>
      <c r="AR358" s="393"/>
      <c r="AS358" s="402"/>
      <c r="AT358" s="393"/>
      <c r="AU358" s="402"/>
      <c r="AV358" s="393"/>
      <c r="AW358" s="402"/>
      <c r="AX358" s="393"/>
      <c r="AY358" s="402"/>
      <c r="AZ358" s="393"/>
      <c r="BA358" s="403"/>
      <c r="BB358" s="404">
        <v>3680631</v>
      </c>
      <c r="BC358" s="402">
        <v>4185686</v>
      </c>
      <c r="BD358" s="393">
        <v>811881</v>
      </c>
      <c r="BE358" s="402">
        <v>1069491</v>
      </c>
      <c r="BF358" s="393">
        <v>2219175</v>
      </c>
      <c r="BG358" s="402">
        <v>2268720</v>
      </c>
      <c r="BH358" s="393">
        <v>2616736</v>
      </c>
      <c r="BI358" s="402">
        <v>2411192</v>
      </c>
      <c r="BJ358" s="393"/>
      <c r="BK358" s="402"/>
      <c r="BL358" s="393"/>
      <c r="BM358" s="403"/>
      <c r="BN358" s="394">
        <f t="shared" si="405"/>
        <v>465</v>
      </c>
      <c r="BO358" s="395">
        <f t="shared" si="406"/>
        <v>526</v>
      </c>
      <c r="BP358" s="396">
        <f t="shared" si="407"/>
        <v>137</v>
      </c>
      <c r="BQ358" s="395">
        <f t="shared" si="408"/>
        <v>173</v>
      </c>
      <c r="BR358" s="396">
        <f t="shared" si="409"/>
        <v>405</v>
      </c>
      <c r="BS358" s="395">
        <f t="shared" si="410"/>
        <v>407</v>
      </c>
      <c r="BT358" s="396">
        <f t="shared" si="411"/>
        <v>520</v>
      </c>
      <c r="BU358" s="395">
        <f t="shared" si="412"/>
        <v>520</v>
      </c>
      <c r="BV358" s="396">
        <f t="shared" si="413"/>
        <v>0</v>
      </c>
      <c r="BW358" s="395">
        <f t="shared" si="414"/>
        <v>0</v>
      </c>
      <c r="BX358" s="396">
        <f t="shared" si="415"/>
        <v>0</v>
      </c>
      <c r="BY358" s="395">
        <f t="shared" si="416"/>
        <v>0</v>
      </c>
      <c r="BZ358" s="394">
        <f t="shared" si="417"/>
        <v>7915.3354838709674</v>
      </c>
      <c r="CA358" s="395">
        <f t="shared" si="418"/>
        <v>7957.5779467680604</v>
      </c>
      <c r="CB358" s="396">
        <f t="shared" si="419"/>
        <v>5926.1386861313867</v>
      </c>
      <c r="CC358" s="395">
        <f t="shared" si="420"/>
        <v>6182.0289017341038</v>
      </c>
      <c r="CD358" s="396">
        <f t="shared" si="421"/>
        <v>5479.4444444444443</v>
      </c>
      <c r="CE358" s="395">
        <f t="shared" si="422"/>
        <v>5574.2506142506145</v>
      </c>
      <c r="CF358" s="396">
        <f t="shared" si="423"/>
        <v>5032.1846153846154</v>
      </c>
      <c r="CG358" s="395">
        <f t="shared" si="424"/>
        <v>4636.9076923076927</v>
      </c>
      <c r="CH358" s="396">
        <f t="shared" si="425"/>
        <v>0</v>
      </c>
      <c r="CI358" s="395">
        <f t="shared" si="426"/>
        <v>0</v>
      </c>
      <c r="CJ358" s="396">
        <f t="shared" si="427"/>
        <v>0</v>
      </c>
      <c r="CK358" s="395">
        <f t="shared" si="428"/>
        <v>0</v>
      </c>
      <c r="CL358" s="394">
        <f t="shared" si="429"/>
        <v>71238.019354838703</v>
      </c>
      <c r="CM358" s="395">
        <f t="shared" si="430"/>
        <v>71618.201520912538</v>
      </c>
      <c r="CN358" s="396">
        <f t="shared" si="431"/>
        <v>53335.248175182482</v>
      </c>
      <c r="CO358" s="395">
        <f t="shared" si="432"/>
        <v>55638.260115606936</v>
      </c>
      <c r="CP358" s="396">
        <f t="shared" si="433"/>
        <v>49315</v>
      </c>
      <c r="CQ358" s="395">
        <f t="shared" si="434"/>
        <v>50168.255528255533</v>
      </c>
      <c r="CR358" s="396">
        <f t="shared" si="435"/>
        <v>45289.661538461536</v>
      </c>
      <c r="CS358" s="395">
        <f t="shared" si="436"/>
        <v>41732.169230769236</v>
      </c>
      <c r="CT358" s="396">
        <f t="shared" si="437"/>
        <v>0</v>
      </c>
      <c r="CU358" s="395">
        <f t="shared" si="438"/>
        <v>0</v>
      </c>
      <c r="CV358" s="396">
        <f t="shared" si="439"/>
        <v>0</v>
      </c>
      <c r="CW358" s="395">
        <f t="shared" si="440"/>
        <v>0</v>
      </c>
      <c r="CX358" s="396">
        <f t="shared" si="441"/>
        <v>55021.339855559025</v>
      </c>
      <c r="CY358" s="395">
        <f t="shared" si="442"/>
        <v>55087.391045528289</v>
      </c>
      <c r="CZ358" s="394">
        <f t="shared" si="443"/>
        <v>51</v>
      </c>
      <c r="DA358" s="395">
        <f t="shared" si="444"/>
        <v>58</v>
      </c>
      <c r="DB358" s="396">
        <f t="shared" si="445"/>
        <v>15</v>
      </c>
      <c r="DC358" s="395">
        <f t="shared" si="446"/>
        <v>19</v>
      </c>
      <c r="DD358" s="396">
        <f t="shared" si="447"/>
        <v>45</v>
      </c>
      <c r="DE358" s="395">
        <f t="shared" si="448"/>
        <v>45</v>
      </c>
      <c r="DF358" s="396">
        <f t="shared" si="449"/>
        <v>56</v>
      </c>
      <c r="DG358" s="395">
        <f t="shared" si="450"/>
        <v>56</v>
      </c>
      <c r="DH358" s="396">
        <f t="shared" si="451"/>
        <v>0</v>
      </c>
      <c r="DI358" s="395">
        <f t="shared" si="452"/>
        <v>0</v>
      </c>
      <c r="DJ358" s="396">
        <f t="shared" si="453"/>
        <v>0</v>
      </c>
      <c r="DK358" s="395">
        <f t="shared" si="454"/>
        <v>0</v>
      </c>
      <c r="DL358" s="396">
        <f t="shared" si="455"/>
        <v>167</v>
      </c>
      <c r="DM358" s="395">
        <f t="shared" si="456"/>
        <v>178</v>
      </c>
      <c r="DN358" s="394">
        <f t="shared" si="457"/>
        <v>3633138.9870967739</v>
      </c>
      <c r="DO358" s="395">
        <f t="shared" si="458"/>
        <v>4153855.6882129274</v>
      </c>
      <c r="DP358" s="396">
        <f t="shared" si="459"/>
        <v>800028.72262773721</v>
      </c>
      <c r="DQ358" s="395">
        <f t="shared" si="460"/>
        <v>1057126.9421965317</v>
      </c>
      <c r="DR358" s="396">
        <f t="shared" si="461"/>
        <v>2219175</v>
      </c>
      <c r="DS358" s="395">
        <f t="shared" si="462"/>
        <v>2257571.4987714989</v>
      </c>
      <c r="DT358" s="396">
        <f t="shared" si="463"/>
        <v>2536221.0461538462</v>
      </c>
      <c r="DU358" s="395">
        <f t="shared" si="464"/>
        <v>2337001.4769230774</v>
      </c>
      <c r="DV358" s="396">
        <f t="shared" si="465"/>
        <v>0</v>
      </c>
      <c r="DW358" s="395">
        <f t="shared" si="466"/>
        <v>0</v>
      </c>
      <c r="DX358" s="396">
        <f t="shared" si="467"/>
        <v>0</v>
      </c>
      <c r="DY358" s="395">
        <f t="shared" si="468"/>
        <v>0</v>
      </c>
      <c r="DZ358" s="396">
        <f t="shared" si="469"/>
        <v>9188563.7558783572</v>
      </c>
      <c r="EA358" s="395">
        <f t="shared" si="470"/>
        <v>9805555.6061040349</v>
      </c>
    </row>
    <row r="359" spans="1:131">
      <c r="A359" s="598" t="s">
        <v>38</v>
      </c>
      <c r="B359" s="599" t="s">
        <v>984</v>
      </c>
      <c r="C359" s="600"/>
      <c r="D359" s="478">
        <v>207209</v>
      </c>
      <c r="E359" s="479">
        <v>5</v>
      </c>
      <c r="F359" s="393">
        <v>4</v>
      </c>
      <c r="G359" s="402">
        <v>4</v>
      </c>
      <c r="H359" s="393"/>
      <c r="I359" s="402"/>
      <c r="J359" s="393">
        <v>2</v>
      </c>
      <c r="K359" s="402">
        <v>2</v>
      </c>
      <c r="L359" s="393"/>
      <c r="M359" s="402"/>
      <c r="N359" s="393">
        <v>22</v>
      </c>
      <c r="O359" s="402">
        <v>23</v>
      </c>
      <c r="P359" s="393"/>
      <c r="Q359" s="402"/>
      <c r="R359" s="393">
        <v>19</v>
      </c>
      <c r="S359" s="402">
        <v>17</v>
      </c>
      <c r="T359" s="393"/>
      <c r="U359" s="402"/>
      <c r="V359" s="393">
        <v>33</v>
      </c>
      <c r="W359" s="402">
        <v>33</v>
      </c>
      <c r="X359" s="393"/>
      <c r="Y359" s="402"/>
      <c r="Z359" s="393">
        <v>19</v>
      </c>
      <c r="AA359" s="402">
        <v>22</v>
      </c>
      <c r="AB359" s="393"/>
      <c r="AC359" s="402"/>
      <c r="AD359" s="393">
        <v>33</v>
      </c>
      <c r="AE359" s="402">
        <v>32</v>
      </c>
      <c r="AF359" s="393"/>
      <c r="AG359" s="402"/>
      <c r="AH359" s="393">
        <v>7</v>
      </c>
      <c r="AI359" s="402">
        <v>8</v>
      </c>
      <c r="AJ359" s="393"/>
      <c r="AK359" s="402"/>
      <c r="AL359" s="393"/>
      <c r="AM359" s="402"/>
      <c r="AN359" s="393"/>
      <c r="AO359" s="402"/>
      <c r="AP359" s="393"/>
      <c r="AQ359" s="402"/>
      <c r="AR359" s="393"/>
      <c r="AS359" s="402"/>
      <c r="AT359" s="393"/>
      <c r="AU359" s="402"/>
      <c r="AV359" s="393"/>
      <c r="AW359" s="402"/>
      <c r="AX359" s="393"/>
      <c r="AY359" s="402"/>
      <c r="AZ359" s="393"/>
      <c r="BA359" s="403"/>
      <c r="BB359" s="404">
        <v>539480</v>
      </c>
      <c r="BC359" s="402">
        <v>489480</v>
      </c>
      <c r="BD359" s="393">
        <v>2551003</v>
      </c>
      <c r="BE359" s="402">
        <v>2303640</v>
      </c>
      <c r="BF359" s="393">
        <v>2907661</v>
      </c>
      <c r="BG359" s="402">
        <v>2868030</v>
      </c>
      <c r="BH359" s="393">
        <v>1950630</v>
      </c>
      <c r="BI359" s="402">
        <v>1923320</v>
      </c>
      <c r="BJ359" s="393"/>
      <c r="BK359" s="402"/>
      <c r="BL359" s="393"/>
      <c r="BM359" s="403"/>
      <c r="BN359" s="394">
        <f t="shared" si="405"/>
        <v>58</v>
      </c>
      <c r="BO359" s="395">
        <f t="shared" si="406"/>
        <v>58</v>
      </c>
      <c r="BP359" s="396">
        <f t="shared" si="407"/>
        <v>407</v>
      </c>
      <c r="BQ359" s="395">
        <f t="shared" si="408"/>
        <v>394</v>
      </c>
      <c r="BR359" s="396">
        <f t="shared" si="409"/>
        <v>506</v>
      </c>
      <c r="BS359" s="395">
        <f t="shared" si="410"/>
        <v>539</v>
      </c>
      <c r="BT359" s="396">
        <f t="shared" si="411"/>
        <v>374</v>
      </c>
      <c r="BU359" s="395">
        <f t="shared" si="412"/>
        <v>376</v>
      </c>
      <c r="BV359" s="396">
        <f t="shared" si="413"/>
        <v>0</v>
      </c>
      <c r="BW359" s="395">
        <f t="shared" si="414"/>
        <v>0</v>
      </c>
      <c r="BX359" s="396">
        <f t="shared" si="415"/>
        <v>0</v>
      </c>
      <c r="BY359" s="395">
        <f t="shared" si="416"/>
        <v>0</v>
      </c>
      <c r="BZ359" s="394">
        <f t="shared" si="417"/>
        <v>9301.3793103448279</v>
      </c>
      <c r="CA359" s="395">
        <f t="shared" si="418"/>
        <v>8439.310344827587</v>
      </c>
      <c r="CB359" s="396">
        <f t="shared" si="419"/>
        <v>6267.820638820639</v>
      </c>
      <c r="CC359" s="395">
        <f t="shared" si="420"/>
        <v>5846.8020304568527</v>
      </c>
      <c r="CD359" s="396">
        <f t="shared" si="421"/>
        <v>5746.365612648221</v>
      </c>
      <c r="CE359" s="395">
        <f t="shared" si="422"/>
        <v>5321.0204081632655</v>
      </c>
      <c r="CF359" s="396">
        <f t="shared" si="423"/>
        <v>5215.588235294118</v>
      </c>
      <c r="CG359" s="395">
        <f t="shared" si="424"/>
        <v>5115.2127659574471</v>
      </c>
      <c r="CH359" s="396">
        <f t="shared" si="425"/>
        <v>0</v>
      </c>
      <c r="CI359" s="395">
        <f t="shared" si="426"/>
        <v>0</v>
      </c>
      <c r="CJ359" s="396">
        <f t="shared" si="427"/>
        <v>0</v>
      </c>
      <c r="CK359" s="395">
        <f t="shared" si="428"/>
        <v>0</v>
      </c>
      <c r="CL359" s="394">
        <f t="shared" si="429"/>
        <v>83712.413793103449</v>
      </c>
      <c r="CM359" s="395">
        <f t="shared" si="430"/>
        <v>75953.79310344829</v>
      </c>
      <c r="CN359" s="396">
        <f t="shared" si="431"/>
        <v>56410.38574938575</v>
      </c>
      <c r="CO359" s="395">
        <f t="shared" si="432"/>
        <v>52621.21827411167</v>
      </c>
      <c r="CP359" s="396">
        <f t="shared" si="433"/>
        <v>51717.290513833992</v>
      </c>
      <c r="CQ359" s="395">
        <f t="shared" si="434"/>
        <v>47889.183673469393</v>
      </c>
      <c r="CR359" s="396">
        <f t="shared" si="435"/>
        <v>46940.294117647063</v>
      </c>
      <c r="CS359" s="395">
        <f t="shared" si="436"/>
        <v>46036.914893617024</v>
      </c>
      <c r="CT359" s="396">
        <f t="shared" si="437"/>
        <v>0</v>
      </c>
      <c r="CU359" s="395">
        <f t="shared" si="438"/>
        <v>0</v>
      </c>
      <c r="CV359" s="396">
        <f t="shared" si="439"/>
        <v>0</v>
      </c>
      <c r="CW359" s="395">
        <f t="shared" si="440"/>
        <v>0</v>
      </c>
      <c r="CX359" s="396">
        <f t="shared" si="441"/>
        <v>53107.994028120047</v>
      </c>
      <c r="CY359" s="395">
        <f t="shared" si="442"/>
        <v>49900.377215394714</v>
      </c>
      <c r="CZ359" s="394">
        <f t="shared" si="443"/>
        <v>6</v>
      </c>
      <c r="DA359" s="395">
        <f t="shared" si="444"/>
        <v>6</v>
      </c>
      <c r="DB359" s="396">
        <f t="shared" si="445"/>
        <v>41</v>
      </c>
      <c r="DC359" s="395">
        <f t="shared" si="446"/>
        <v>40</v>
      </c>
      <c r="DD359" s="396">
        <f t="shared" si="447"/>
        <v>52</v>
      </c>
      <c r="DE359" s="395">
        <f t="shared" si="448"/>
        <v>55</v>
      </c>
      <c r="DF359" s="396">
        <f t="shared" si="449"/>
        <v>40</v>
      </c>
      <c r="DG359" s="395">
        <f t="shared" si="450"/>
        <v>40</v>
      </c>
      <c r="DH359" s="396">
        <f t="shared" si="451"/>
        <v>0</v>
      </c>
      <c r="DI359" s="395">
        <f t="shared" si="452"/>
        <v>0</v>
      </c>
      <c r="DJ359" s="396">
        <f t="shared" si="453"/>
        <v>0</v>
      </c>
      <c r="DK359" s="395">
        <f t="shared" si="454"/>
        <v>0</v>
      </c>
      <c r="DL359" s="396">
        <f t="shared" si="455"/>
        <v>139</v>
      </c>
      <c r="DM359" s="395">
        <f t="shared" si="456"/>
        <v>141</v>
      </c>
      <c r="DN359" s="394">
        <f t="shared" si="457"/>
        <v>502274.4827586207</v>
      </c>
      <c r="DO359" s="395">
        <f t="shared" si="458"/>
        <v>455722.75862068974</v>
      </c>
      <c r="DP359" s="396">
        <f t="shared" si="459"/>
        <v>2312825.8157248157</v>
      </c>
      <c r="DQ359" s="395">
        <f t="shared" si="460"/>
        <v>2104848.7309644669</v>
      </c>
      <c r="DR359" s="396">
        <f t="shared" si="461"/>
        <v>2689299.1067193677</v>
      </c>
      <c r="DS359" s="395">
        <f t="shared" si="462"/>
        <v>2633905.1020408166</v>
      </c>
      <c r="DT359" s="396">
        <f t="shared" si="463"/>
        <v>1877611.7647058824</v>
      </c>
      <c r="DU359" s="395">
        <f t="shared" si="464"/>
        <v>1841476.5957446811</v>
      </c>
      <c r="DV359" s="396">
        <f t="shared" si="465"/>
        <v>0</v>
      </c>
      <c r="DW359" s="395">
        <f t="shared" si="466"/>
        <v>0</v>
      </c>
      <c r="DX359" s="396">
        <f t="shared" si="467"/>
        <v>0</v>
      </c>
      <c r="DY359" s="395">
        <f t="shared" si="468"/>
        <v>0</v>
      </c>
      <c r="DZ359" s="396">
        <f t="shared" si="469"/>
        <v>7382011.1699086865</v>
      </c>
      <c r="EA359" s="395">
        <f t="shared" si="470"/>
        <v>7035953.1873706542</v>
      </c>
    </row>
    <row r="360" spans="1:131">
      <c r="A360" s="598" t="s">
        <v>38</v>
      </c>
      <c r="B360" s="599" t="s">
        <v>985</v>
      </c>
      <c r="C360" s="600"/>
      <c r="D360" s="478">
        <v>207306</v>
      </c>
      <c r="E360" s="479">
        <v>5</v>
      </c>
      <c r="F360" s="393">
        <v>12</v>
      </c>
      <c r="G360" s="402">
        <v>18</v>
      </c>
      <c r="H360" s="393"/>
      <c r="I360" s="402"/>
      <c r="J360" s="393">
        <v>1</v>
      </c>
      <c r="K360" s="402">
        <v>2</v>
      </c>
      <c r="L360" s="393"/>
      <c r="M360" s="402"/>
      <c r="N360" s="393">
        <v>13</v>
      </c>
      <c r="O360" s="402">
        <v>9</v>
      </c>
      <c r="P360" s="393"/>
      <c r="Q360" s="402"/>
      <c r="R360" s="393">
        <v>2</v>
      </c>
      <c r="S360" s="402">
        <v>1</v>
      </c>
      <c r="T360" s="393"/>
      <c r="U360" s="402"/>
      <c r="V360" s="393">
        <v>25</v>
      </c>
      <c r="W360" s="402">
        <v>23</v>
      </c>
      <c r="X360" s="393"/>
      <c r="Y360" s="402"/>
      <c r="Z360" s="393">
        <v>1</v>
      </c>
      <c r="AA360" s="402">
        <v>0</v>
      </c>
      <c r="AB360" s="393"/>
      <c r="AC360" s="402"/>
      <c r="AD360" s="393">
        <v>31</v>
      </c>
      <c r="AE360" s="402">
        <v>30</v>
      </c>
      <c r="AF360" s="393"/>
      <c r="AG360" s="402"/>
      <c r="AH360" s="393">
        <v>2</v>
      </c>
      <c r="AI360" s="402">
        <v>4</v>
      </c>
      <c r="AJ360" s="393"/>
      <c r="AK360" s="402"/>
      <c r="AL360" s="393"/>
      <c r="AM360" s="402"/>
      <c r="AN360" s="393"/>
      <c r="AO360" s="402"/>
      <c r="AP360" s="393"/>
      <c r="AQ360" s="402"/>
      <c r="AR360" s="393"/>
      <c r="AS360" s="402"/>
      <c r="AT360" s="393"/>
      <c r="AU360" s="402"/>
      <c r="AV360" s="393"/>
      <c r="AW360" s="402"/>
      <c r="AX360" s="393"/>
      <c r="AY360" s="402"/>
      <c r="AZ360" s="393"/>
      <c r="BA360" s="403"/>
      <c r="BB360" s="404">
        <v>895852</v>
      </c>
      <c r="BC360" s="402">
        <v>1362440</v>
      </c>
      <c r="BD360" s="393">
        <v>974418</v>
      </c>
      <c r="BE360" s="402">
        <v>613090</v>
      </c>
      <c r="BF360" s="393">
        <v>1379765</v>
      </c>
      <c r="BG360" s="402">
        <v>1248601</v>
      </c>
      <c r="BH360" s="393">
        <v>1390891</v>
      </c>
      <c r="BI360" s="402">
        <v>1413924</v>
      </c>
      <c r="BJ360" s="393"/>
      <c r="BK360" s="402"/>
      <c r="BL360" s="393"/>
      <c r="BM360" s="403"/>
      <c r="BN360" s="394">
        <f t="shared" si="405"/>
        <v>119</v>
      </c>
      <c r="BO360" s="395">
        <f t="shared" si="406"/>
        <v>184</v>
      </c>
      <c r="BP360" s="396">
        <f t="shared" si="407"/>
        <v>139</v>
      </c>
      <c r="BQ360" s="395">
        <f t="shared" si="408"/>
        <v>92</v>
      </c>
      <c r="BR360" s="396">
        <f t="shared" si="409"/>
        <v>236</v>
      </c>
      <c r="BS360" s="395">
        <f t="shared" si="410"/>
        <v>207</v>
      </c>
      <c r="BT360" s="396">
        <f t="shared" si="411"/>
        <v>301</v>
      </c>
      <c r="BU360" s="395">
        <f t="shared" si="412"/>
        <v>314</v>
      </c>
      <c r="BV360" s="396">
        <f t="shared" si="413"/>
        <v>0</v>
      </c>
      <c r="BW360" s="395">
        <f t="shared" si="414"/>
        <v>0</v>
      </c>
      <c r="BX360" s="396">
        <f t="shared" si="415"/>
        <v>0</v>
      </c>
      <c r="BY360" s="395">
        <f t="shared" si="416"/>
        <v>0</v>
      </c>
      <c r="BZ360" s="394">
        <f t="shared" si="417"/>
        <v>7528.1680672268903</v>
      </c>
      <c r="CA360" s="395">
        <f t="shared" si="418"/>
        <v>7404.565217391304</v>
      </c>
      <c r="CB360" s="396">
        <f t="shared" si="419"/>
        <v>7010.2014388489206</v>
      </c>
      <c r="CC360" s="395">
        <f t="shared" si="420"/>
        <v>6664.021739130435</v>
      </c>
      <c r="CD360" s="396">
        <f t="shared" si="421"/>
        <v>5846.4618644067796</v>
      </c>
      <c r="CE360" s="395">
        <f t="shared" si="422"/>
        <v>6031.8888888888887</v>
      </c>
      <c r="CF360" s="396">
        <f t="shared" si="423"/>
        <v>4620.9003322259132</v>
      </c>
      <c r="CG360" s="395">
        <f t="shared" si="424"/>
        <v>4502.9426751592355</v>
      </c>
      <c r="CH360" s="396">
        <f t="shared" si="425"/>
        <v>0</v>
      </c>
      <c r="CI360" s="395">
        <f t="shared" si="426"/>
        <v>0</v>
      </c>
      <c r="CJ360" s="396">
        <f t="shared" si="427"/>
        <v>0</v>
      </c>
      <c r="CK360" s="395">
        <f t="shared" si="428"/>
        <v>0</v>
      </c>
      <c r="CL360" s="394">
        <f t="shared" si="429"/>
        <v>67753.512605042008</v>
      </c>
      <c r="CM360" s="395">
        <f t="shared" si="430"/>
        <v>66641.086956521729</v>
      </c>
      <c r="CN360" s="396">
        <f t="shared" si="431"/>
        <v>63091.812949640283</v>
      </c>
      <c r="CO360" s="395">
        <f t="shared" si="432"/>
        <v>59976.195652173912</v>
      </c>
      <c r="CP360" s="396">
        <f t="shared" si="433"/>
        <v>52618.156779661018</v>
      </c>
      <c r="CQ360" s="395">
        <f t="shared" si="434"/>
        <v>54287</v>
      </c>
      <c r="CR360" s="396">
        <f t="shared" si="435"/>
        <v>41588.102990033221</v>
      </c>
      <c r="CS360" s="395">
        <f t="shared" si="436"/>
        <v>40526.484076433117</v>
      </c>
      <c r="CT360" s="396">
        <f t="shared" si="437"/>
        <v>0</v>
      </c>
      <c r="CU360" s="395">
        <f t="shared" si="438"/>
        <v>0</v>
      </c>
      <c r="CV360" s="396">
        <f t="shared" si="439"/>
        <v>0</v>
      </c>
      <c r="CW360" s="395">
        <f t="shared" si="440"/>
        <v>0</v>
      </c>
      <c r="CX360" s="396">
        <f t="shared" si="441"/>
        <v>52501.75095462567</v>
      </c>
      <c r="CY360" s="395">
        <f t="shared" si="442"/>
        <v>52403.27763506781</v>
      </c>
      <c r="CZ360" s="394">
        <f t="shared" si="443"/>
        <v>13</v>
      </c>
      <c r="DA360" s="395">
        <f t="shared" si="444"/>
        <v>20</v>
      </c>
      <c r="DB360" s="396">
        <f t="shared" si="445"/>
        <v>15</v>
      </c>
      <c r="DC360" s="395">
        <f t="shared" si="446"/>
        <v>10</v>
      </c>
      <c r="DD360" s="396">
        <f t="shared" si="447"/>
        <v>26</v>
      </c>
      <c r="DE360" s="395">
        <f t="shared" si="448"/>
        <v>23</v>
      </c>
      <c r="DF360" s="396">
        <f t="shared" si="449"/>
        <v>33</v>
      </c>
      <c r="DG360" s="395">
        <f t="shared" si="450"/>
        <v>34</v>
      </c>
      <c r="DH360" s="396">
        <f t="shared" si="451"/>
        <v>0</v>
      </c>
      <c r="DI360" s="395">
        <f t="shared" si="452"/>
        <v>0</v>
      </c>
      <c r="DJ360" s="396">
        <f t="shared" si="453"/>
        <v>0</v>
      </c>
      <c r="DK360" s="395">
        <f t="shared" si="454"/>
        <v>0</v>
      </c>
      <c r="DL360" s="396">
        <f t="shared" si="455"/>
        <v>87</v>
      </c>
      <c r="DM360" s="395">
        <f t="shared" si="456"/>
        <v>87</v>
      </c>
      <c r="DN360" s="394">
        <f t="shared" si="457"/>
        <v>880795.66386554611</v>
      </c>
      <c r="DO360" s="395">
        <f t="shared" si="458"/>
        <v>1332821.7391304346</v>
      </c>
      <c r="DP360" s="396">
        <f t="shared" si="459"/>
        <v>946377.19424460421</v>
      </c>
      <c r="DQ360" s="395">
        <f t="shared" si="460"/>
        <v>599761.95652173914</v>
      </c>
      <c r="DR360" s="396">
        <f t="shared" si="461"/>
        <v>1368072.0762711866</v>
      </c>
      <c r="DS360" s="395">
        <f t="shared" si="462"/>
        <v>1248601</v>
      </c>
      <c r="DT360" s="396">
        <f t="shared" si="463"/>
        <v>1372407.3986710962</v>
      </c>
      <c r="DU360" s="395">
        <f t="shared" si="464"/>
        <v>1377900.458598726</v>
      </c>
      <c r="DV360" s="396">
        <f t="shared" si="465"/>
        <v>0</v>
      </c>
      <c r="DW360" s="395">
        <f t="shared" si="466"/>
        <v>0</v>
      </c>
      <c r="DX360" s="396">
        <f t="shared" si="467"/>
        <v>0</v>
      </c>
      <c r="DY360" s="395">
        <f t="shared" si="468"/>
        <v>0</v>
      </c>
      <c r="DZ360" s="396">
        <f t="shared" si="469"/>
        <v>4567652.3330524331</v>
      </c>
      <c r="EA360" s="395">
        <f t="shared" si="470"/>
        <v>4559085.1542508993</v>
      </c>
    </row>
    <row r="361" spans="1:131">
      <c r="A361" s="598" t="s">
        <v>38</v>
      </c>
      <c r="B361" s="599" t="s">
        <v>986</v>
      </c>
      <c r="C361" s="600"/>
      <c r="D361" s="478">
        <v>207865</v>
      </c>
      <c r="E361" s="479">
        <v>5</v>
      </c>
      <c r="F361" s="393">
        <v>32</v>
      </c>
      <c r="G361" s="402">
        <v>34</v>
      </c>
      <c r="H361" s="393"/>
      <c r="I361" s="402"/>
      <c r="J361" s="393">
        <v>4</v>
      </c>
      <c r="K361" s="402">
        <v>5</v>
      </c>
      <c r="L361" s="393"/>
      <c r="M361" s="402"/>
      <c r="N361" s="393">
        <v>30</v>
      </c>
      <c r="O361" s="402">
        <v>38</v>
      </c>
      <c r="P361" s="393"/>
      <c r="Q361" s="402"/>
      <c r="R361" s="393">
        <v>9</v>
      </c>
      <c r="S361" s="402">
        <v>8</v>
      </c>
      <c r="T361" s="393"/>
      <c r="U361" s="402"/>
      <c r="V361" s="393">
        <v>44</v>
      </c>
      <c r="W361" s="402">
        <v>45</v>
      </c>
      <c r="X361" s="393"/>
      <c r="Y361" s="402"/>
      <c r="Z361" s="393">
        <v>11</v>
      </c>
      <c r="AA361" s="402">
        <v>11</v>
      </c>
      <c r="AB361" s="393"/>
      <c r="AC361" s="402"/>
      <c r="AD361" s="393">
        <v>79</v>
      </c>
      <c r="AE361" s="402">
        <v>70</v>
      </c>
      <c r="AF361" s="393"/>
      <c r="AG361" s="402"/>
      <c r="AH361" s="393">
        <v>4</v>
      </c>
      <c r="AI361" s="402">
        <v>3</v>
      </c>
      <c r="AJ361" s="393"/>
      <c r="AK361" s="402"/>
      <c r="AL361" s="393"/>
      <c r="AM361" s="402"/>
      <c r="AN361" s="393"/>
      <c r="AO361" s="402"/>
      <c r="AP361" s="393"/>
      <c r="AQ361" s="402"/>
      <c r="AR361" s="393"/>
      <c r="AS361" s="402"/>
      <c r="AT361" s="393"/>
      <c r="AU361" s="402"/>
      <c r="AV361" s="393"/>
      <c r="AW361" s="402"/>
      <c r="AX361" s="393"/>
      <c r="AY361" s="402"/>
      <c r="AZ361" s="393"/>
      <c r="BA361" s="403"/>
      <c r="BB361" s="404">
        <v>2918304</v>
      </c>
      <c r="BC361" s="402">
        <v>3121016</v>
      </c>
      <c r="BD361" s="393">
        <v>3079239</v>
      </c>
      <c r="BE361" s="402">
        <v>3095616</v>
      </c>
      <c r="BF361" s="393">
        <v>3160212</v>
      </c>
      <c r="BG361" s="402">
        <v>3093776</v>
      </c>
      <c r="BH361" s="393">
        <v>3949613</v>
      </c>
      <c r="BI361" s="402">
        <v>3534295</v>
      </c>
      <c r="BJ361" s="393"/>
      <c r="BK361" s="402"/>
      <c r="BL361" s="393"/>
      <c r="BM361" s="403"/>
      <c r="BN361" s="394">
        <f t="shared" si="405"/>
        <v>332</v>
      </c>
      <c r="BO361" s="395">
        <f t="shared" si="406"/>
        <v>361</v>
      </c>
      <c r="BP361" s="396">
        <f t="shared" si="407"/>
        <v>369</v>
      </c>
      <c r="BQ361" s="395">
        <f t="shared" si="408"/>
        <v>430</v>
      </c>
      <c r="BR361" s="396">
        <f t="shared" si="409"/>
        <v>517</v>
      </c>
      <c r="BS361" s="395">
        <f t="shared" si="410"/>
        <v>526</v>
      </c>
      <c r="BT361" s="396">
        <f t="shared" si="411"/>
        <v>755</v>
      </c>
      <c r="BU361" s="395">
        <f t="shared" si="412"/>
        <v>663</v>
      </c>
      <c r="BV361" s="396">
        <f t="shared" si="413"/>
        <v>0</v>
      </c>
      <c r="BW361" s="395">
        <f t="shared" si="414"/>
        <v>0</v>
      </c>
      <c r="BX361" s="396">
        <f t="shared" si="415"/>
        <v>0</v>
      </c>
      <c r="BY361" s="395">
        <f t="shared" si="416"/>
        <v>0</v>
      </c>
      <c r="BZ361" s="394">
        <f t="shared" si="417"/>
        <v>8790.0722891566256</v>
      </c>
      <c r="CA361" s="395">
        <f t="shared" si="418"/>
        <v>8645.4736842105267</v>
      </c>
      <c r="CB361" s="396">
        <f t="shared" si="419"/>
        <v>8344.8211382113823</v>
      </c>
      <c r="CC361" s="395">
        <f t="shared" si="420"/>
        <v>7199.1069767441859</v>
      </c>
      <c r="CD361" s="396">
        <f t="shared" si="421"/>
        <v>6112.5957446808507</v>
      </c>
      <c r="CE361" s="395">
        <f t="shared" si="422"/>
        <v>5881.7034220532323</v>
      </c>
      <c r="CF361" s="396">
        <f t="shared" si="423"/>
        <v>5231.2754966887414</v>
      </c>
      <c r="CG361" s="395">
        <f t="shared" si="424"/>
        <v>5330.761689291101</v>
      </c>
      <c r="CH361" s="396">
        <f t="shared" si="425"/>
        <v>0</v>
      </c>
      <c r="CI361" s="395">
        <f t="shared" si="426"/>
        <v>0</v>
      </c>
      <c r="CJ361" s="396">
        <f t="shared" si="427"/>
        <v>0</v>
      </c>
      <c r="CK361" s="395">
        <f t="shared" si="428"/>
        <v>0</v>
      </c>
      <c r="CL361" s="394">
        <f t="shared" si="429"/>
        <v>79110.650602409631</v>
      </c>
      <c r="CM361" s="395">
        <f t="shared" si="430"/>
        <v>77809.263157894748</v>
      </c>
      <c r="CN361" s="396">
        <f t="shared" si="431"/>
        <v>75103.390243902439</v>
      </c>
      <c r="CO361" s="395">
        <f t="shared" si="432"/>
        <v>64791.962790697675</v>
      </c>
      <c r="CP361" s="396">
        <f t="shared" si="433"/>
        <v>55013.361702127659</v>
      </c>
      <c r="CQ361" s="395">
        <f t="shared" si="434"/>
        <v>52935.330798479088</v>
      </c>
      <c r="CR361" s="396">
        <f t="shared" si="435"/>
        <v>47081.479470198676</v>
      </c>
      <c r="CS361" s="395">
        <f t="shared" si="436"/>
        <v>47976.855203619911</v>
      </c>
      <c r="CT361" s="396">
        <f t="shared" si="437"/>
        <v>0</v>
      </c>
      <c r="CU361" s="395">
        <f t="shared" si="438"/>
        <v>0</v>
      </c>
      <c r="CV361" s="396">
        <f t="shared" si="439"/>
        <v>0</v>
      </c>
      <c r="CW361" s="395">
        <f t="shared" si="440"/>
        <v>0</v>
      </c>
      <c r="CX361" s="396">
        <f t="shared" si="441"/>
        <v>59673.771506302604</v>
      </c>
      <c r="CY361" s="395">
        <f t="shared" si="442"/>
        <v>58325.60984163118</v>
      </c>
      <c r="CZ361" s="394">
        <f t="shared" si="443"/>
        <v>36</v>
      </c>
      <c r="DA361" s="395">
        <f t="shared" si="444"/>
        <v>39</v>
      </c>
      <c r="DB361" s="396">
        <f t="shared" si="445"/>
        <v>39</v>
      </c>
      <c r="DC361" s="395">
        <f t="shared" si="446"/>
        <v>46</v>
      </c>
      <c r="DD361" s="396">
        <f t="shared" si="447"/>
        <v>55</v>
      </c>
      <c r="DE361" s="395">
        <f t="shared" si="448"/>
        <v>56</v>
      </c>
      <c r="DF361" s="396">
        <f t="shared" si="449"/>
        <v>83</v>
      </c>
      <c r="DG361" s="395">
        <f t="shared" si="450"/>
        <v>73</v>
      </c>
      <c r="DH361" s="396">
        <f t="shared" si="451"/>
        <v>0</v>
      </c>
      <c r="DI361" s="395">
        <f t="shared" si="452"/>
        <v>0</v>
      </c>
      <c r="DJ361" s="396">
        <f t="shared" si="453"/>
        <v>0</v>
      </c>
      <c r="DK361" s="395">
        <f t="shared" si="454"/>
        <v>0</v>
      </c>
      <c r="DL361" s="396">
        <f t="shared" si="455"/>
        <v>213</v>
      </c>
      <c r="DM361" s="395">
        <f t="shared" si="456"/>
        <v>214</v>
      </c>
      <c r="DN361" s="394">
        <f t="shared" si="457"/>
        <v>2847983.4216867466</v>
      </c>
      <c r="DO361" s="395">
        <f t="shared" si="458"/>
        <v>3034561.2631578953</v>
      </c>
      <c r="DP361" s="396">
        <f t="shared" si="459"/>
        <v>2929032.2195121953</v>
      </c>
      <c r="DQ361" s="395">
        <f t="shared" si="460"/>
        <v>2980430.2883720929</v>
      </c>
      <c r="DR361" s="396">
        <f t="shared" si="461"/>
        <v>3025734.8936170214</v>
      </c>
      <c r="DS361" s="395">
        <f t="shared" si="462"/>
        <v>2964378.5247148289</v>
      </c>
      <c r="DT361" s="396">
        <f t="shared" si="463"/>
        <v>3907762.7960264902</v>
      </c>
      <c r="DU361" s="395">
        <f t="shared" si="464"/>
        <v>3502310.4298642534</v>
      </c>
      <c r="DV361" s="396">
        <f t="shared" si="465"/>
        <v>0</v>
      </c>
      <c r="DW361" s="395">
        <f t="shared" si="466"/>
        <v>0</v>
      </c>
      <c r="DX361" s="396">
        <f t="shared" si="467"/>
        <v>0</v>
      </c>
      <c r="DY361" s="395">
        <f t="shared" si="468"/>
        <v>0</v>
      </c>
      <c r="DZ361" s="396">
        <f t="shared" si="469"/>
        <v>12710513.330842454</v>
      </c>
      <c r="EA361" s="395">
        <f t="shared" si="470"/>
        <v>12481680.506109072</v>
      </c>
    </row>
    <row r="362" spans="1:131">
      <c r="A362" s="598" t="s">
        <v>38</v>
      </c>
      <c r="B362" s="599" t="s">
        <v>987</v>
      </c>
      <c r="C362" s="600"/>
      <c r="D362" s="478">
        <v>207351</v>
      </c>
      <c r="E362" s="479">
        <v>6</v>
      </c>
      <c r="F362" s="393">
        <v>5</v>
      </c>
      <c r="G362" s="402">
        <v>2</v>
      </c>
      <c r="H362" s="393"/>
      <c r="I362" s="402"/>
      <c r="J362" s="393"/>
      <c r="K362" s="402"/>
      <c r="L362" s="393"/>
      <c r="M362" s="402"/>
      <c r="N362" s="393">
        <v>12</v>
      </c>
      <c r="O362" s="402">
        <v>2</v>
      </c>
      <c r="P362" s="393"/>
      <c r="Q362" s="402"/>
      <c r="R362" s="393">
        <v>0</v>
      </c>
      <c r="S362" s="402">
        <v>2</v>
      </c>
      <c r="T362" s="393"/>
      <c r="U362" s="402"/>
      <c r="V362" s="393">
        <v>14</v>
      </c>
      <c r="W362" s="402">
        <v>16</v>
      </c>
      <c r="X362" s="393"/>
      <c r="Y362" s="402"/>
      <c r="Z362" s="393">
        <v>4</v>
      </c>
      <c r="AA362" s="402">
        <v>1</v>
      </c>
      <c r="AB362" s="393"/>
      <c r="AC362" s="402"/>
      <c r="AD362" s="393">
        <v>16</v>
      </c>
      <c r="AE362" s="402">
        <v>17</v>
      </c>
      <c r="AF362" s="393"/>
      <c r="AG362" s="402"/>
      <c r="AH362" s="393">
        <v>2</v>
      </c>
      <c r="AI362" s="402">
        <v>2</v>
      </c>
      <c r="AJ362" s="393"/>
      <c r="AK362" s="402"/>
      <c r="AL362" s="393"/>
      <c r="AM362" s="402"/>
      <c r="AN362" s="393"/>
      <c r="AO362" s="402"/>
      <c r="AP362" s="393"/>
      <c r="AQ362" s="402"/>
      <c r="AR362" s="393"/>
      <c r="AS362" s="402"/>
      <c r="AT362" s="393"/>
      <c r="AU362" s="402"/>
      <c r="AV362" s="393"/>
      <c r="AW362" s="402"/>
      <c r="AX362" s="393"/>
      <c r="AY362" s="402"/>
      <c r="AZ362" s="393"/>
      <c r="BA362" s="403"/>
      <c r="BB362" s="404">
        <v>242170</v>
      </c>
      <c r="BC362" s="402">
        <v>122019</v>
      </c>
      <c r="BD362" s="393">
        <v>595188</v>
      </c>
      <c r="BE362" s="402">
        <v>199764</v>
      </c>
      <c r="BF362" s="393">
        <v>933500</v>
      </c>
      <c r="BG362" s="402">
        <v>713490</v>
      </c>
      <c r="BH362" s="393">
        <v>573952</v>
      </c>
      <c r="BI362" s="402">
        <v>674880</v>
      </c>
      <c r="BJ362" s="393"/>
      <c r="BK362" s="402"/>
      <c r="BL362" s="393"/>
      <c r="BM362" s="403"/>
      <c r="BN362" s="394">
        <f t="shared" si="405"/>
        <v>45</v>
      </c>
      <c r="BO362" s="395">
        <f t="shared" si="406"/>
        <v>18</v>
      </c>
      <c r="BP362" s="396">
        <f t="shared" si="407"/>
        <v>108</v>
      </c>
      <c r="BQ362" s="395">
        <f t="shared" si="408"/>
        <v>40</v>
      </c>
      <c r="BR362" s="396">
        <f t="shared" si="409"/>
        <v>170</v>
      </c>
      <c r="BS362" s="395">
        <f t="shared" si="410"/>
        <v>155</v>
      </c>
      <c r="BT362" s="396">
        <f t="shared" si="411"/>
        <v>166</v>
      </c>
      <c r="BU362" s="395">
        <f t="shared" si="412"/>
        <v>175</v>
      </c>
      <c r="BV362" s="396">
        <f t="shared" si="413"/>
        <v>0</v>
      </c>
      <c r="BW362" s="395">
        <f t="shared" si="414"/>
        <v>0</v>
      </c>
      <c r="BX362" s="396">
        <f t="shared" si="415"/>
        <v>0</v>
      </c>
      <c r="BY362" s="395">
        <f t="shared" si="416"/>
        <v>0</v>
      </c>
      <c r="BZ362" s="394">
        <f t="shared" si="417"/>
        <v>5381.5555555555557</v>
      </c>
      <c r="CA362" s="395">
        <f t="shared" si="418"/>
        <v>6778.833333333333</v>
      </c>
      <c r="CB362" s="396">
        <f t="shared" si="419"/>
        <v>5511</v>
      </c>
      <c r="CC362" s="395">
        <f t="shared" si="420"/>
        <v>4994.1000000000004</v>
      </c>
      <c r="CD362" s="396">
        <f t="shared" si="421"/>
        <v>5491.1764705882351</v>
      </c>
      <c r="CE362" s="395">
        <f t="shared" si="422"/>
        <v>4603.1612903225805</v>
      </c>
      <c r="CF362" s="396">
        <f t="shared" si="423"/>
        <v>3457.5421686746986</v>
      </c>
      <c r="CG362" s="395">
        <f t="shared" si="424"/>
        <v>3856.457142857143</v>
      </c>
      <c r="CH362" s="396">
        <f t="shared" si="425"/>
        <v>0</v>
      </c>
      <c r="CI362" s="395">
        <f t="shared" si="426"/>
        <v>0</v>
      </c>
      <c r="CJ362" s="396">
        <f t="shared" si="427"/>
        <v>0</v>
      </c>
      <c r="CK362" s="395">
        <f t="shared" si="428"/>
        <v>0</v>
      </c>
      <c r="CL362" s="394">
        <f t="shared" si="429"/>
        <v>48434</v>
      </c>
      <c r="CM362" s="395">
        <f t="shared" si="430"/>
        <v>61009.5</v>
      </c>
      <c r="CN362" s="396">
        <f t="shared" si="431"/>
        <v>49599</v>
      </c>
      <c r="CO362" s="395">
        <f t="shared" si="432"/>
        <v>44946.9</v>
      </c>
      <c r="CP362" s="396">
        <f t="shared" si="433"/>
        <v>49420.588235294119</v>
      </c>
      <c r="CQ362" s="395">
        <f t="shared" si="434"/>
        <v>41428.451612903227</v>
      </c>
      <c r="CR362" s="396">
        <f t="shared" si="435"/>
        <v>31117.879518072288</v>
      </c>
      <c r="CS362" s="395">
        <f t="shared" si="436"/>
        <v>34708.114285714284</v>
      </c>
      <c r="CT362" s="396">
        <f t="shared" si="437"/>
        <v>0</v>
      </c>
      <c r="CU362" s="395">
        <f t="shared" si="438"/>
        <v>0</v>
      </c>
      <c r="CV362" s="396">
        <f t="shared" si="439"/>
        <v>0</v>
      </c>
      <c r="CW362" s="395">
        <f t="shared" si="440"/>
        <v>0</v>
      </c>
      <c r="CX362" s="396">
        <f t="shared" si="441"/>
        <v>43151.894708690481</v>
      </c>
      <c r="CY362" s="395">
        <f t="shared" si="442"/>
        <v>39655.820210664911</v>
      </c>
      <c r="CZ362" s="394">
        <f t="shared" si="443"/>
        <v>5</v>
      </c>
      <c r="DA362" s="395">
        <f t="shared" si="444"/>
        <v>2</v>
      </c>
      <c r="DB362" s="396">
        <f t="shared" si="445"/>
        <v>12</v>
      </c>
      <c r="DC362" s="395">
        <f t="shared" si="446"/>
        <v>4</v>
      </c>
      <c r="DD362" s="396">
        <f t="shared" si="447"/>
        <v>18</v>
      </c>
      <c r="DE362" s="395">
        <f t="shared" si="448"/>
        <v>17</v>
      </c>
      <c r="DF362" s="396">
        <f t="shared" si="449"/>
        <v>18</v>
      </c>
      <c r="DG362" s="395">
        <f t="shared" si="450"/>
        <v>19</v>
      </c>
      <c r="DH362" s="396">
        <f t="shared" si="451"/>
        <v>0</v>
      </c>
      <c r="DI362" s="395">
        <f t="shared" si="452"/>
        <v>0</v>
      </c>
      <c r="DJ362" s="396">
        <f t="shared" si="453"/>
        <v>0</v>
      </c>
      <c r="DK362" s="395">
        <f t="shared" si="454"/>
        <v>0</v>
      </c>
      <c r="DL362" s="396">
        <f t="shared" si="455"/>
        <v>53</v>
      </c>
      <c r="DM362" s="395">
        <f t="shared" si="456"/>
        <v>42</v>
      </c>
      <c r="DN362" s="394">
        <f t="shared" si="457"/>
        <v>242170</v>
      </c>
      <c r="DO362" s="395">
        <f t="shared" si="458"/>
        <v>122019</v>
      </c>
      <c r="DP362" s="396">
        <f t="shared" si="459"/>
        <v>595188</v>
      </c>
      <c r="DQ362" s="395">
        <f t="shared" si="460"/>
        <v>179787.6</v>
      </c>
      <c r="DR362" s="396">
        <f t="shared" si="461"/>
        <v>889570.5882352941</v>
      </c>
      <c r="DS362" s="395">
        <f t="shared" si="462"/>
        <v>704283.67741935491</v>
      </c>
      <c r="DT362" s="396">
        <f t="shared" si="463"/>
        <v>560121.8313253012</v>
      </c>
      <c r="DU362" s="395">
        <f t="shared" si="464"/>
        <v>659454.17142857146</v>
      </c>
      <c r="DV362" s="396">
        <f t="shared" si="465"/>
        <v>0</v>
      </c>
      <c r="DW362" s="395">
        <f t="shared" si="466"/>
        <v>0</v>
      </c>
      <c r="DX362" s="396">
        <f t="shared" si="467"/>
        <v>0</v>
      </c>
      <c r="DY362" s="395">
        <f t="shared" si="468"/>
        <v>0</v>
      </c>
      <c r="DZ362" s="396">
        <f t="shared" si="469"/>
        <v>2287050.4195605954</v>
      </c>
      <c r="EA362" s="395">
        <f t="shared" si="470"/>
        <v>1665544.4488479262</v>
      </c>
    </row>
    <row r="363" spans="1:131">
      <c r="A363" s="483" t="s">
        <v>38</v>
      </c>
      <c r="B363" s="602" t="s">
        <v>988</v>
      </c>
      <c r="C363" s="603"/>
      <c r="D363" s="604">
        <v>207661</v>
      </c>
      <c r="E363" s="605">
        <v>6</v>
      </c>
      <c r="F363" s="393">
        <v>17</v>
      </c>
      <c r="G363" s="402">
        <v>17</v>
      </c>
      <c r="H363" s="393"/>
      <c r="I363" s="402"/>
      <c r="J363" s="393">
        <v>7</v>
      </c>
      <c r="K363" s="402">
        <v>7</v>
      </c>
      <c r="L363" s="393"/>
      <c r="M363" s="402"/>
      <c r="N363" s="393">
        <v>15</v>
      </c>
      <c r="O363" s="402">
        <v>18</v>
      </c>
      <c r="P363" s="393"/>
      <c r="Q363" s="402"/>
      <c r="R363" s="393">
        <v>5</v>
      </c>
      <c r="S363" s="402">
        <v>5</v>
      </c>
      <c r="T363" s="393"/>
      <c r="U363" s="402"/>
      <c r="V363" s="393">
        <v>30</v>
      </c>
      <c r="W363" s="402">
        <v>30</v>
      </c>
      <c r="X363" s="393"/>
      <c r="Y363" s="402"/>
      <c r="Z363" s="393">
        <v>3</v>
      </c>
      <c r="AA363" s="402">
        <v>3</v>
      </c>
      <c r="AB363" s="393"/>
      <c r="AC363" s="402"/>
      <c r="AD363" s="393">
        <v>22</v>
      </c>
      <c r="AE363" s="402">
        <v>22</v>
      </c>
      <c r="AF363" s="393"/>
      <c r="AG363" s="402"/>
      <c r="AH363" s="393">
        <v>0</v>
      </c>
      <c r="AI363" s="402">
        <v>1</v>
      </c>
      <c r="AJ363" s="393"/>
      <c r="AK363" s="402"/>
      <c r="AL363" s="393"/>
      <c r="AM363" s="402"/>
      <c r="AN363" s="393"/>
      <c r="AO363" s="402"/>
      <c r="AP363" s="393"/>
      <c r="AQ363" s="402"/>
      <c r="AR363" s="393"/>
      <c r="AS363" s="402"/>
      <c r="AT363" s="393"/>
      <c r="AU363" s="402"/>
      <c r="AV363" s="393"/>
      <c r="AW363" s="402"/>
      <c r="AX363" s="393"/>
      <c r="AY363" s="402"/>
      <c r="AZ363" s="393"/>
      <c r="BA363" s="403"/>
      <c r="BB363" s="404">
        <v>1587571</v>
      </c>
      <c r="BC363" s="402">
        <v>1516368</v>
      </c>
      <c r="BD363" s="393">
        <v>1266660</v>
      </c>
      <c r="BE363" s="402">
        <v>1302812</v>
      </c>
      <c r="BF363" s="393">
        <v>1700097</v>
      </c>
      <c r="BG363" s="402">
        <v>1641981</v>
      </c>
      <c r="BH363" s="393">
        <v>923648</v>
      </c>
      <c r="BI363" s="402">
        <v>929683</v>
      </c>
      <c r="BJ363" s="393"/>
      <c r="BK363" s="402"/>
      <c r="BL363" s="393"/>
      <c r="BM363" s="403"/>
      <c r="BN363" s="394">
        <f t="shared" si="405"/>
        <v>230</v>
      </c>
      <c r="BO363" s="395">
        <f t="shared" si="406"/>
        <v>230</v>
      </c>
      <c r="BP363" s="396">
        <f t="shared" si="407"/>
        <v>190</v>
      </c>
      <c r="BQ363" s="395">
        <f t="shared" si="408"/>
        <v>217</v>
      </c>
      <c r="BR363" s="396">
        <f t="shared" si="409"/>
        <v>303</v>
      </c>
      <c r="BS363" s="395">
        <f t="shared" si="410"/>
        <v>303</v>
      </c>
      <c r="BT363" s="396">
        <f t="shared" si="411"/>
        <v>198</v>
      </c>
      <c r="BU363" s="395">
        <f t="shared" si="412"/>
        <v>209</v>
      </c>
      <c r="BV363" s="396">
        <f t="shared" si="413"/>
        <v>0</v>
      </c>
      <c r="BW363" s="395">
        <f t="shared" si="414"/>
        <v>0</v>
      </c>
      <c r="BX363" s="396">
        <f t="shared" si="415"/>
        <v>0</v>
      </c>
      <c r="BY363" s="395">
        <f t="shared" si="416"/>
        <v>0</v>
      </c>
      <c r="BZ363" s="394">
        <f t="shared" si="417"/>
        <v>6902.4826086956518</v>
      </c>
      <c r="CA363" s="395">
        <f t="shared" si="418"/>
        <v>6592.9043478260874</v>
      </c>
      <c r="CB363" s="396">
        <f t="shared" si="419"/>
        <v>6666.6315789473683</v>
      </c>
      <c r="CC363" s="395">
        <f t="shared" si="420"/>
        <v>6003.7419354838712</v>
      </c>
      <c r="CD363" s="396">
        <f t="shared" si="421"/>
        <v>5610.8811881188121</v>
      </c>
      <c r="CE363" s="395">
        <f t="shared" si="422"/>
        <v>5419.0792079207922</v>
      </c>
      <c r="CF363" s="396">
        <f t="shared" si="423"/>
        <v>4664.8888888888887</v>
      </c>
      <c r="CG363" s="395">
        <f t="shared" si="424"/>
        <v>4448.2440191387559</v>
      </c>
      <c r="CH363" s="396">
        <f t="shared" si="425"/>
        <v>0</v>
      </c>
      <c r="CI363" s="395">
        <f t="shared" si="426"/>
        <v>0</v>
      </c>
      <c r="CJ363" s="396">
        <f t="shared" si="427"/>
        <v>0</v>
      </c>
      <c r="CK363" s="395">
        <f t="shared" si="428"/>
        <v>0</v>
      </c>
      <c r="CL363" s="394">
        <f t="shared" si="429"/>
        <v>62122.343478260867</v>
      </c>
      <c r="CM363" s="395">
        <f t="shared" si="430"/>
        <v>59336.139130434785</v>
      </c>
      <c r="CN363" s="396">
        <f t="shared" si="431"/>
        <v>59999.684210526313</v>
      </c>
      <c r="CO363" s="395">
        <f t="shared" si="432"/>
        <v>54033.677419354841</v>
      </c>
      <c r="CP363" s="396">
        <f t="shared" si="433"/>
        <v>50497.930693069313</v>
      </c>
      <c r="CQ363" s="395">
        <f t="shared" si="434"/>
        <v>48771.712871287127</v>
      </c>
      <c r="CR363" s="396">
        <f t="shared" si="435"/>
        <v>41984</v>
      </c>
      <c r="CS363" s="395">
        <f t="shared" si="436"/>
        <v>40034.196172248805</v>
      </c>
      <c r="CT363" s="396">
        <f t="shared" si="437"/>
        <v>0</v>
      </c>
      <c r="CU363" s="395">
        <f t="shared" si="438"/>
        <v>0</v>
      </c>
      <c r="CV363" s="396">
        <f t="shared" si="439"/>
        <v>0</v>
      </c>
      <c r="CW363" s="395">
        <f t="shared" si="440"/>
        <v>0</v>
      </c>
      <c r="CX363" s="396">
        <f t="shared" si="441"/>
        <v>53343.531722829037</v>
      </c>
      <c r="CY363" s="395">
        <f t="shared" si="442"/>
        <v>50457.232587279555</v>
      </c>
      <c r="CZ363" s="394">
        <f t="shared" si="443"/>
        <v>24</v>
      </c>
      <c r="DA363" s="395">
        <f t="shared" si="444"/>
        <v>24</v>
      </c>
      <c r="DB363" s="396">
        <f t="shared" si="445"/>
        <v>20</v>
      </c>
      <c r="DC363" s="395">
        <f t="shared" si="446"/>
        <v>23</v>
      </c>
      <c r="DD363" s="396">
        <f t="shared" si="447"/>
        <v>33</v>
      </c>
      <c r="DE363" s="395">
        <f t="shared" si="448"/>
        <v>33</v>
      </c>
      <c r="DF363" s="396">
        <f t="shared" si="449"/>
        <v>22</v>
      </c>
      <c r="DG363" s="395">
        <f t="shared" si="450"/>
        <v>23</v>
      </c>
      <c r="DH363" s="396">
        <f t="shared" si="451"/>
        <v>0</v>
      </c>
      <c r="DI363" s="395">
        <f t="shared" si="452"/>
        <v>0</v>
      </c>
      <c r="DJ363" s="396">
        <f t="shared" si="453"/>
        <v>0</v>
      </c>
      <c r="DK363" s="395">
        <f t="shared" si="454"/>
        <v>0</v>
      </c>
      <c r="DL363" s="396">
        <f t="shared" si="455"/>
        <v>99</v>
      </c>
      <c r="DM363" s="395">
        <f t="shared" si="456"/>
        <v>103</v>
      </c>
      <c r="DN363" s="394">
        <f t="shared" si="457"/>
        <v>1490936.2434782609</v>
      </c>
      <c r="DO363" s="395">
        <f t="shared" si="458"/>
        <v>1424067.3391304349</v>
      </c>
      <c r="DP363" s="396">
        <f t="shared" si="459"/>
        <v>1199993.6842105263</v>
      </c>
      <c r="DQ363" s="395">
        <f t="shared" si="460"/>
        <v>1242774.5806451614</v>
      </c>
      <c r="DR363" s="396">
        <f t="shared" si="461"/>
        <v>1666431.7128712873</v>
      </c>
      <c r="DS363" s="395">
        <f t="shared" si="462"/>
        <v>1609466.5247524751</v>
      </c>
      <c r="DT363" s="396">
        <f t="shared" si="463"/>
        <v>923648</v>
      </c>
      <c r="DU363" s="395">
        <f t="shared" si="464"/>
        <v>920786.51196172251</v>
      </c>
      <c r="DV363" s="396">
        <f t="shared" si="465"/>
        <v>0</v>
      </c>
      <c r="DW363" s="395">
        <f t="shared" si="466"/>
        <v>0</v>
      </c>
      <c r="DX363" s="396">
        <f t="shared" si="467"/>
        <v>0</v>
      </c>
      <c r="DY363" s="395">
        <f t="shared" si="468"/>
        <v>0</v>
      </c>
      <c r="DZ363" s="396">
        <f t="shared" si="469"/>
        <v>5281009.6405600747</v>
      </c>
      <c r="EA363" s="395">
        <f t="shared" si="470"/>
        <v>5197094.956489794</v>
      </c>
    </row>
    <row r="364" spans="1:131">
      <c r="A364" s="598" t="s">
        <v>38</v>
      </c>
      <c r="B364" s="599" t="s">
        <v>989</v>
      </c>
      <c r="C364" s="600"/>
      <c r="D364" s="478">
        <v>207722</v>
      </c>
      <c r="E364" s="479">
        <v>6</v>
      </c>
      <c r="F364" s="393">
        <v>15</v>
      </c>
      <c r="G364" s="402">
        <v>15</v>
      </c>
      <c r="H364" s="393"/>
      <c r="I364" s="402"/>
      <c r="J364" s="393">
        <v>2</v>
      </c>
      <c r="K364" s="402">
        <v>2</v>
      </c>
      <c r="L364" s="393"/>
      <c r="M364" s="402"/>
      <c r="N364" s="393">
        <v>11</v>
      </c>
      <c r="O364" s="402">
        <v>12</v>
      </c>
      <c r="P364" s="393"/>
      <c r="Q364" s="402"/>
      <c r="R364" s="393">
        <v>1</v>
      </c>
      <c r="S364" s="402">
        <v>0</v>
      </c>
      <c r="T364" s="393"/>
      <c r="U364" s="402"/>
      <c r="V364" s="393">
        <v>14</v>
      </c>
      <c r="W364" s="402">
        <v>13</v>
      </c>
      <c r="X364" s="393"/>
      <c r="Y364" s="402"/>
      <c r="Z364" s="393"/>
      <c r="AA364" s="402"/>
      <c r="AB364" s="393"/>
      <c r="AC364" s="402"/>
      <c r="AD364" s="393">
        <v>8</v>
      </c>
      <c r="AE364" s="402">
        <v>8</v>
      </c>
      <c r="AF364" s="393"/>
      <c r="AG364" s="402"/>
      <c r="AH364" s="393"/>
      <c r="AI364" s="402"/>
      <c r="AJ364" s="393"/>
      <c r="AK364" s="402"/>
      <c r="AL364" s="393"/>
      <c r="AM364" s="402"/>
      <c r="AN364" s="393"/>
      <c r="AO364" s="402"/>
      <c r="AP364" s="393"/>
      <c r="AQ364" s="402"/>
      <c r="AR364" s="393"/>
      <c r="AS364" s="402"/>
      <c r="AT364" s="393"/>
      <c r="AU364" s="402"/>
      <c r="AV364" s="393"/>
      <c r="AW364" s="402"/>
      <c r="AX364" s="393"/>
      <c r="AY364" s="402"/>
      <c r="AZ364" s="393"/>
      <c r="BA364" s="403"/>
      <c r="BB364" s="404">
        <v>1053366</v>
      </c>
      <c r="BC364" s="402">
        <v>1026953</v>
      </c>
      <c r="BD364" s="393">
        <v>627080</v>
      </c>
      <c r="BE364" s="402">
        <v>610500</v>
      </c>
      <c r="BF364" s="393">
        <v>702376</v>
      </c>
      <c r="BG364" s="402">
        <v>650720</v>
      </c>
      <c r="BH364" s="393">
        <v>327168</v>
      </c>
      <c r="BI364" s="402">
        <v>330448</v>
      </c>
      <c r="BJ364" s="393"/>
      <c r="BK364" s="402"/>
      <c r="BL364" s="393"/>
      <c r="BM364" s="403"/>
      <c r="BN364" s="394">
        <f t="shared" si="405"/>
        <v>157</v>
      </c>
      <c r="BO364" s="395">
        <f t="shared" si="406"/>
        <v>157</v>
      </c>
      <c r="BP364" s="396">
        <f t="shared" si="407"/>
        <v>110</v>
      </c>
      <c r="BQ364" s="395">
        <f t="shared" si="408"/>
        <v>108</v>
      </c>
      <c r="BR364" s="396">
        <f t="shared" si="409"/>
        <v>126</v>
      </c>
      <c r="BS364" s="395">
        <f t="shared" si="410"/>
        <v>117</v>
      </c>
      <c r="BT364" s="396">
        <f t="shared" si="411"/>
        <v>72</v>
      </c>
      <c r="BU364" s="395">
        <f t="shared" si="412"/>
        <v>72</v>
      </c>
      <c r="BV364" s="396">
        <f t="shared" si="413"/>
        <v>0</v>
      </c>
      <c r="BW364" s="395">
        <f t="shared" si="414"/>
        <v>0</v>
      </c>
      <c r="BX364" s="396">
        <f t="shared" si="415"/>
        <v>0</v>
      </c>
      <c r="BY364" s="395">
        <f t="shared" si="416"/>
        <v>0</v>
      </c>
      <c r="BZ364" s="394">
        <f t="shared" si="417"/>
        <v>6709.3375796178343</v>
      </c>
      <c r="CA364" s="395">
        <f t="shared" si="418"/>
        <v>6541.1019108280252</v>
      </c>
      <c r="CB364" s="396">
        <f t="shared" si="419"/>
        <v>5700.727272727273</v>
      </c>
      <c r="CC364" s="395">
        <f t="shared" si="420"/>
        <v>5652.7777777777774</v>
      </c>
      <c r="CD364" s="396">
        <f t="shared" si="421"/>
        <v>5574.4126984126988</v>
      </c>
      <c r="CE364" s="395">
        <f t="shared" si="422"/>
        <v>5561.7094017094014</v>
      </c>
      <c r="CF364" s="396">
        <f t="shared" si="423"/>
        <v>4544</v>
      </c>
      <c r="CG364" s="395">
        <f t="shared" si="424"/>
        <v>4589.5555555555557</v>
      </c>
      <c r="CH364" s="396">
        <f t="shared" si="425"/>
        <v>0</v>
      </c>
      <c r="CI364" s="395">
        <f t="shared" si="426"/>
        <v>0</v>
      </c>
      <c r="CJ364" s="396">
        <f t="shared" si="427"/>
        <v>0</v>
      </c>
      <c r="CK364" s="395">
        <f t="shared" si="428"/>
        <v>0</v>
      </c>
      <c r="CL364" s="394">
        <f t="shared" si="429"/>
        <v>60384.038216560512</v>
      </c>
      <c r="CM364" s="395">
        <f t="shared" si="430"/>
        <v>58869.917197452225</v>
      </c>
      <c r="CN364" s="396">
        <f t="shared" si="431"/>
        <v>51306.545454545456</v>
      </c>
      <c r="CO364" s="395">
        <f t="shared" si="432"/>
        <v>50875</v>
      </c>
      <c r="CP364" s="396">
        <f t="shared" si="433"/>
        <v>50169.71428571429</v>
      </c>
      <c r="CQ364" s="395">
        <f t="shared" si="434"/>
        <v>50055.38461538461</v>
      </c>
      <c r="CR364" s="396">
        <f t="shared" si="435"/>
        <v>40896</v>
      </c>
      <c r="CS364" s="395">
        <f t="shared" si="436"/>
        <v>41306</v>
      </c>
      <c r="CT364" s="396">
        <f t="shared" si="437"/>
        <v>0</v>
      </c>
      <c r="CU364" s="395">
        <f t="shared" si="438"/>
        <v>0</v>
      </c>
      <c r="CV364" s="396">
        <f t="shared" si="439"/>
        <v>0</v>
      </c>
      <c r="CW364" s="395">
        <f t="shared" si="440"/>
        <v>0</v>
      </c>
      <c r="CX364" s="396">
        <f t="shared" si="441"/>
        <v>52387.278336001451</v>
      </c>
      <c r="CY364" s="395">
        <f t="shared" si="442"/>
        <v>51849.131847133758</v>
      </c>
      <c r="CZ364" s="394">
        <f t="shared" si="443"/>
        <v>17</v>
      </c>
      <c r="DA364" s="395">
        <f t="shared" si="444"/>
        <v>17</v>
      </c>
      <c r="DB364" s="396">
        <f t="shared" si="445"/>
        <v>12</v>
      </c>
      <c r="DC364" s="395">
        <f t="shared" si="446"/>
        <v>12</v>
      </c>
      <c r="DD364" s="396">
        <f t="shared" si="447"/>
        <v>14</v>
      </c>
      <c r="DE364" s="395">
        <f t="shared" si="448"/>
        <v>13</v>
      </c>
      <c r="DF364" s="396">
        <f t="shared" si="449"/>
        <v>8</v>
      </c>
      <c r="DG364" s="395">
        <f t="shared" si="450"/>
        <v>8</v>
      </c>
      <c r="DH364" s="396">
        <f t="shared" si="451"/>
        <v>0</v>
      </c>
      <c r="DI364" s="395">
        <f t="shared" si="452"/>
        <v>0</v>
      </c>
      <c r="DJ364" s="396">
        <f t="shared" si="453"/>
        <v>0</v>
      </c>
      <c r="DK364" s="395">
        <f t="shared" si="454"/>
        <v>0</v>
      </c>
      <c r="DL364" s="396">
        <f t="shared" si="455"/>
        <v>51</v>
      </c>
      <c r="DM364" s="395">
        <f t="shared" si="456"/>
        <v>50</v>
      </c>
      <c r="DN364" s="394">
        <f t="shared" si="457"/>
        <v>1026528.6496815287</v>
      </c>
      <c r="DO364" s="395">
        <f t="shared" si="458"/>
        <v>1000788.5923566879</v>
      </c>
      <c r="DP364" s="396">
        <f t="shared" si="459"/>
        <v>615678.54545454541</v>
      </c>
      <c r="DQ364" s="395">
        <f t="shared" si="460"/>
        <v>610500</v>
      </c>
      <c r="DR364" s="396">
        <f t="shared" si="461"/>
        <v>702376</v>
      </c>
      <c r="DS364" s="395">
        <f t="shared" si="462"/>
        <v>650719.99999999988</v>
      </c>
      <c r="DT364" s="396">
        <f t="shared" si="463"/>
        <v>327168</v>
      </c>
      <c r="DU364" s="395">
        <f t="shared" si="464"/>
        <v>330448</v>
      </c>
      <c r="DV364" s="396">
        <f t="shared" si="465"/>
        <v>0</v>
      </c>
      <c r="DW364" s="395">
        <f t="shared" si="466"/>
        <v>0</v>
      </c>
      <c r="DX364" s="396">
        <f t="shared" si="467"/>
        <v>0</v>
      </c>
      <c r="DY364" s="395">
        <f t="shared" si="468"/>
        <v>0</v>
      </c>
      <c r="DZ364" s="396">
        <f t="shared" si="469"/>
        <v>2671751.195136074</v>
      </c>
      <c r="EA364" s="395">
        <f t="shared" si="470"/>
        <v>2592456.5923566879</v>
      </c>
    </row>
    <row r="365" spans="1:131">
      <c r="A365" s="483" t="s">
        <v>38</v>
      </c>
      <c r="B365" s="599" t="s">
        <v>990</v>
      </c>
      <c r="C365" s="600"/>
      <c r="D365" s="478">
        <v>207564</v>
      </c>
      <c r="E365" s="479">
        <v>7</v>
      </c>
      <c r="F365" s="393"/>
      <c r="G365" s="402"/>
      <c r="H365" s="393"/>
      <c r="I365" s="402"/>
      <c r="J365" s="393"/>
      <c r="K365" s="402"/>
      <c r="L365" s="393"/>
      <c r="M365" s="402"/>
      <c r="N365" s="393"/>
      <c r="O365" s="402"/>
      <c r="P365" s="393"/>
      <c r="Q365" s="402"/>
      <c r="R365" s="393"/>
      <c r="S365" s="402"/>
      <c r="T365" s="393"/>
      <c r="U365" s="402"/>
      <c r="V365" s="393"/>
      <c r="W365" s="402"/>
      <c r="X365" s="393"/>
      <c r="Y365" s="402"/>
      <c r="Z365" s="393"/>
      <c r="AA365" s="402"/>
      <c r="AB365" s="393"/>
      <c r="AC365" s="402"/>
      <c r="AD365" s="393"/>
      <c r="AE365" s="402"/>
      <c r="AF365" s="393"/>
      <c r="AG365" s="402"/>
      <c r="AH365" s="393"/>
      <c r="AI365" s="402"/>
      <c r="AJ365" s="393"/>
      <c r="AK365" s="402"/>
      <c r="AL365" s="393"/>
      <c r="AM365" s="402"/>
      <c r="AN365" s="393"/>
      <c r="AO365" s="402"/>
      <c r="AP365" s="393"/>
      <c r="AQ365" s="402"/>
      <c r="AR365" s="393"/>
      <c r="AS365" s="402"/>
      <c r="AT365" s="393">
        <v>123</v>
      </c>
      <c r="AU365" s="402">
        <v>122</v>
      </c>
      <c r="AV365" s="393"/>
      <c r="AW365" s="402"/>
      <c r="AX365" s="393"/>
      <c r="AY365" s="402"/>
      <c r="AZ365" s="393"/>
      <c r="BA365" s="403"/>
      <c r="BB365" s="404"/>
      <c r="BC365" s="402"/>
      <c r="BD365" s="393"/>
      <c r="BE365" s="402"/>
      <c r="BF365" s="393"/>
      <c r="BG365" s="402"/>
      <c r="BH365" s="393"/>
      <c r="BI365" s="402"/>
      <c r="BJ365" s="393"/>
      <c r="BK365" s="402"/>
      <c r="BL365" s="393">
        <v>6684927</v>
      </c>
      <c r="BM365" s="403">
        <v>6691578</v>
      </c>
      <c r="BN365" s="394">
        <f t="shared" si="405"/>
        <v>0</v>
      </c>
      <c r="BO365" s="395">
        <f t="shared" si="406"/>
        <v>0</v>
      </c>
      <c r="BP365" s="396">
        <f t="shared" si="407"/>
        <v>0</v>
      </c>
      <c r="BQ365" s="395">
        <f t="shared" si="408"/>
        <v>0</v>
      </c>
      <c r="BR365" s="396">
        <f t="shared" si="409"/>
        <v>0</v>
      </c>
      <c r="BS365" s="395">
        <f t="shared" si="410"/>
        <v>0</v>
      </c>
      <c r="BT365" s="396">
        <f t="shared" si="411"/>
        <v>0</v>
      </c>
      <c r="BU365" s="395">
        <f t="shared" si="412"/>
        <v>0</v>
      </c>
      <c r="BV365" s="396">
        <f t="shared" si="413"/>
        <v>0</v>
      </c>
      <c r="BW365" s="395">
        <f t="shared" si="414"/>
        <v>0</v>
      </c>
      <c r="BX365" s="396">
        <f t="shared" si="415"/>
        <v>1107</v>
      </c>
      <c r="BY365" s="395">
        <f t="shared" si="416"/>
        <v>1098</v>
      </c>
      <c r="BZ365" s="394">
        <f t="shared" si="417"/>
        <v>0</v>
      </c>
      <c r="CA365" s="395">
        <f t="shared" si="418"/>
        <v>0</v>
      </c>
      <c r="CB365" s="396">
        <f t="shared" si="419"/>
        <v>0</v>
      </c>
      <c r="CC365" s="395">
        <f t="shared" si="420"/>
        <v>0</v>
      </c>
      <c r="CD365" s="396">
        <f t="shared" si="421"/>
        <v>0</v>
      </c>
      <c r="CE365" s="395">
        <f t="shared" si="422"/>
        <v>0</v>
      </c>
      <c r="CF365" s="396">
        <f t="shared" si="423"/>
        <v>0</v>
      </c>
      <c r="CG365" s="395">
        <f t="shared" si="424"/>
        <v>0</v>
      </c>
      <c r="CH365" s="396">
        <f t="shared" si="425"/>
        <v>0</v>
      </c>
      <c r="CI365" s="395">
        <f t="shared" si="426"/>
        <v>0</v>
      </c>
      <c r="CJ365" s="396">
        <f t="shared" si="427"/>
        <v>6038.7777777777774</v>
      </c>
      <c r="CK365" s="395">
        <f t="shared" si="428"/>
        <v>6094.333333333333</v>
      </c>
      <c r="CL365" s="394">
        <f t="shared" si="429"/>
        <v>0</v>
      </c>
      <c r="CM365" s="395">
        <f t="shared" si="430"/>
        <v>0</v>
      </c>
      <c r="CN365" s="396">
        <f t="shared" si="431"/>
        <v>0</v>
      </c>
      <c r="CO365" s="395">
        <f t="shared" si="432"/>
        <v>0</v>
      </c>
      <c r="CP365" s="396">
        <f t="shared" si="433"/>
        <v>0</v>
      </c>
      <c r="CQ365" s="395">
        <f t="shared" si="434"/>
        <v>0</v>
      </c>
      <c r="CR365" s="396">
        <f t="shared" si="435"/>
        <v>0</v>
      </c>
      <c r="CS365" s="395">
        <f t="shared" si="436"/>
        <v>0</v>
      </c>
      <c r="CT365" s="396">
        <f t="shared" si="437"/>
        <v>0</v>
      </c>
      <c r="CU365" s="395">
        <f t="shared" si="438"/>
        <v>0</v>
      </c>
      <c r="CV365" s="396">
        <f t="shared" si="439"/>
        <v>54349</v>
      </c>
      <c r="CW365" s="395">
        <f t="shared" si="440"/>
        <v>54849</v>
      </c>
      <c r="CX365" s="396">
        <f t="shared" si="441"/>
        <v>54349</v>
      </c>
      <c r="CY365" s="395">
        <f t="shared" si="442"/>
        <v>54849</v>
      </c>
      <c r="CZ365" s="394">
        <f t="shared" si="443"/>
        <v>0</v>
      </c>
      <c r="DA365" s="395">
        <f t="shared" si="444"/>
        <v>0</v>
      </c>
      <c r="DB365" s="396">
        <f t="shared" si="445"/>
        <v>0</v>
      </c>
      <c r="DC365" s="395">
        <f t="shared" si="446"/>
        <v>0</v>
      </c>
      <c r="DD365" s="396">
        <f t="shared" si="447"/>
        <v>0</v>
      </c>
      <c r="DE365" s="395">
        <f t="shared" si="448"/>
        <v>0</v>
      </c>
      <c r="DF365" s="396">
        <f t="shared" si="449"/>
        <v>0</v>
      </c>
      <c r="DG365" s="395">
        <f t="shared" si="450"/>
        <v>0</v>
      </c>
      <c r="DH365" s="396">
        <f t="shared" si="451"/>
        <v>0</v>
      </c>
      <c r="DI365" s="395">
        <f t="shared" si="452"/>
        <v>0</v>
      </c>
      <c r="DJ365" s="396">
        <f t="shared" si="453"/>
        <v>123</v>
      </c>
      <c r="DK365" s="395">
        <f t="shared" si="454"/>
        <v>122</v>
      </c>
      <c r="DL365" s="396">
        <f t="shared" si="455"/>
        <v>123</v>
      </c>
      <c r="DM365" s="395">
        <f t="shared" si="456"/>
        <v>122</v>
      </c>
      <c r="DN365" s="394">
        <f t="shared" si="457"/>
        <v>0</v>
      </c>
      <c r="DO365" s="395">
        <f t="shared" si="458"/>
        <v>0</v>
      </c>
      <c r="DP365" s="396">
        <f t="shared" si="459"/>
        <v>0</v>
      </c>
      <c r="DQ365" s="395">
        <f t="shared" si="460"/>
        <v>0</v>
      </c>
      <c r="DR365" s="396">
        <f t="shared" si="461"/>
        <v>0</v>
      </c>
      <c r="DS365" s="395">
        <f t="shared" si="462"/>
        <v>0</v>
      </c>
      <c r="DT365" s="396">
        <f t="shared" si="463"/>
        <v>0</v>
      </c>
      <c r="DU365" s="395">
        <f t="shared" si="464"/>
        <v>0</v>
      </c>
      <c r="DV365" s="396">
        <f t="shared" si="465"/>
        <v>0</v>
      </c>
      <c r="DW365" s="395">
        <f t="shared" si="466"/>
        <v>0</v>
      </c>
      <c r="DX365" s="396">
        <f t="shared" si="467"/>
        <v>6684927</v>
      </c>
      <c r="DY365" s="395">
        <f t="shared" si="468"/>
        <v>6691578</v>
      </c>
      <c r="DZ365" s="396">
        <f t="shared" si="469"/>
        <v>6684927</v>
      </c>
      <c r="EA365" s="395">
        <f t="shared" si="470"/>
        <v>6691578</v>
      </c>
    </row>
    <row r="366" spans="1:131">
      <c r="A366" s="598" t="s">
        <v>38</v>
      </c>
      <c r="B366" s="481" t="s">
        <v>991</v>
      </c>
      <c r="C366" s="600"/>
      <c r="D366" s="478">
        <v>207397</v>
      </c>
      <c r="E366" s="479">
        <v>7</v>
      </c>
      <c r="F366" s="393"/>
      <c r="G366" s="402"/>
      <c r="H366" s="393"/>
      <c r="I366" s="402"/>
      <c r="J366" s="393"/>
      <c r="K366" s="402"/>
      <c r="L366" s="393"/>
      <c r="M366" s="402"/>
      <c r="N366" s="393"/>
      <c r="O366" s="402"/>
      <c r="P366" s="393"/>
      <c r="Q366" s="402"/>
      <c r="R366" s="393"/>
      <c r="S366" s="402"/>
      <c r="T366" s="393"/>
      <c r="U366" s="402"/>
      <c r="V366" s="393"/>
      <c r="W366" s="402"/>
      <c r="X366" s="393"/>
      <c r="Y366" s="402"/>
      <c r="Z366" s="393"/>
      <c r="AA366" s="402"/>
      <c r="AB366" s="393"/>
      <c r="AC366" s="402"/>
      <c r="AD366" s="393"/>
      <c r="AE366" s="402"/>
      <c r="AF366" s="393"/>
      <c r="AG366" s="402"/>
      <c r="AH366" s="393"/>
      <c r="AI366" s="402"/>
      <c r="AJ366" s="393"/>
      <c r="AK366" s="402"/>
      <c r="AL366" s="393"/>
      <c r="AM366" s="402"/>
      <c r="AN366" s="393"/>
      <c r="AO366" s="402"/>
      <c r="AP366" s="393"/>
      <c r="AQ366" s="402"/>
      <c r="AR366" s="393"/>
      <c r="AS366" s="402"/>
      <c r="AT366" s="393">
        <v>55</v>
      </c>
      <c r="AU366" s="402">
        <v>56</v>
      </c>
      <c r="AV366" s="393"/>
      <c r="AW366" s="402"/>
      <c r="AX366" s="393">
        <v>28</v>
      </c>
      <c r="AY366" s="402">
        <v>25</v>
      </c>
      <c r="AZ366" s="393"/>
      <c r="BA366" s="403"/>
      <c r="BB366" s="404"/>
      <c r="BC366" s="402"/>
      <c r="BD366" s="393"/>
      <c r="BE366" s="402"/>
      <c r="BF366" s="393"/>
      <c r="BG366" s="402"/>
      <c r="BH366" s="393"/>
      <c r="BI366" s="402"/>
      <c r="BJ366" s="393"/>
      <c r="BK366" s="402"/>
      <c r="BL366" s="393">
        <v>4575672</v>
      </c>
      <c r="BM366" s="403">
        <v>4248531</v>
      </c>
      <c r="BN366" s="394">
        <f t="shared" si="405"/>
        <v>0</v>
      </c>
      <c r="BO366" s="395">
        <f t="shared" si="406"/>
        <v>0</v>
      </c>
      <c r="BP366" s="396">
        <f t="shared" si="407"/>
        <v>0</v>
      </c>
      <c r="BQ366" s="395">
        <f t="shared" si="408"/>
        <v>0</v>
      </c>
      <c r="BR366" s="396">
        <f t="shared" si="409"/>
        <v>0</v>
      </c>
      <c r="BS366" s="395">
        <f t="shared" si="410"/>
        <v>0</v>
      </c>
      <c r="BT366" s="396">
        <f t="shared" si="411"/>
        <v>0</v>
      </c>
      <c r="BU366" s="395">
        <f t="shared" si="412"/>
        <v>0</v>
      </c>
      <c r="BV366" s="396">
        <f t="shared" si="413"/>
        <v>0</v>
      </c>
      <c r="BW366" s="395">
        <f t="shared" si="414"/>
        <v>0</v>
      </c>
      <c r="BX366" s="396">
        <f t="shared" si="415"/>
        <v>803</v>
      </c>
      <c r="BY366" s="395">
        <f t="shared" si="416"/>
        <v>779</v>
      </c>
      <c r="BZ366" s="394">
        <f t="shared" si="417"/>
        <v>0</v>
      </c>
      <c r="CA366" s="395">
        <f t="shared" si="418"/>
        <v>0</v>
      </c>
      <c r="CB366" s="396">
        <f t="shared" si="419"/>
        <v>0</v>
      </c>
      <c r="CC366" s="395">
        <f t="shared" si="420"/>
        <v>0</v>
      </c>
      <c r="CD366" s="396">
        <f t="shared" si="421"/>
        <v>0</v>
      </c>
      <c r="CE366" s="395">
        <f t="shared" si="422"/>
        <v>0</v>
      </c>
      <c r="CF366" s="396">
        <f t="shared" si="423"/>
        <v>0</v>
      </c>
      <c r="CG366" s="395">
        <f t="shared" si="424"/>
        <v>0</v>
      </c>
      <c r="CH366" s="396">
        <f t="shared" si="425"/>
        <v>0</v>
      </c>
      <c r="CI366" s="395">
        <f t="shared" si="426"/>
        <v>0</v>
      </c>
      <c r="CJ366" s="396">
        <f t="shared" si="427"/>
        <v>5698.2216687422169</v>
      </c>
      <c r="CK366" s="395">
        <f t="shared" si="428"/>
        <v>5453.8267008985877</v>
      </c>
      <c r="CL366" s="394">
        <f t="shared" si="429"/>
        <v>0</v>
      </c>
      <c r="CM366" s="395">
        <f t="shared" si="430"/>
        <v>0</v>
      </c>
      <c r="CN366" s="396">
        <f t="shared" si="431"/>
        <v>0</v>
      </c>
      <c r="CO366" s="395">
        <f t="shared" si="432"/>
        <v>0</v>
      </c>
      <c r="CP366" s="396">
        <f t="shared" si="433"/>
        <v>0</v>
      </c>
      <c r="CQ366" s="395">
        <f t="shared" si="434"/>
        <v>0</v>
      </c>
      <c r="CR366" s="396">
        <f t="shared" si="435"/>
        <v>0</v>
      </c>
      <c r="CS366" s="395">
        <f t="shared" si="436"/>
        <v>0</v>
      </c>
      <c r="CT366" s="396">
        <f t="shared" si="437"/>
        <v>0</v>
      </c>
      <c r="CU366" s="395">
        <f t="shared" si="438"/>
        <v>0</v>
      </c>
      <c r="CV366" s="396">
        <f t="shared" si="439"/>
        <v>51283.995018679954</v>
      </c>
      <c r="CW366" s="395">
        <f t="shared" si="440"/>
        <v>49084.440308087287</v>
      </c>
      <c r="CX366" s="396">
        <f t="shared" si="441"/>
        <v>51283.995018679954</v>
      </c>
      <c r="CY366" s="395">
        <f t="shared" si="442"/>
        <v>49084.440308087287</v>
      </c>
      <c r="CZ366" s="394">
        <f t="shared" si="443"/>
        <v>0</v>
      </c>
      <c r="DA366" s="395">
        <f t="shared" si="444"/>
        <v>0</v>
      </c>
      <c r="DB366" s="396">
        <f t="shared" si="445"/>
        <v>0</v>
      </c>
      <c r="DC366" s="395">
        <f t="shared" si="446"/>
        <v>0</v>
      </c>
      <c r="DD366" s="396">
        <f t="shared" si="447"/>
        <v>0</v>
      </c>
      <c r="DE366" s="395">
        <f t="shared" si="448"/>
        <v>0</v>
      </c>
      <c r="DF366" s="396">
        <f t="shared" si="449"/>
        <v>0</v>
      </c>
      <c r="DG366" s="395">
        <f t="shared" si="450"/>
        <v>0</v>
      </c>
      <c r="DH366" s="396">
        <f t="shared" si="451"/>
        <v>0</v>
      </c>
      <c r="DI366" s="395">
        <f t="shared" si="452"/>
        <v>0</v>
      </c>
      <c r="DJ366" s="396">
        <f t="shared" si="453"/>
        <v>83</v>
      </c>
      <c r="DK366" s="395">
        <f t="shared" si="454"/>
        <v>81</v>
      </c>
      <c r="DL366" s="396">
        <f t="shared" si="455"/>
        <v>83</v>
      </c>
      <c r="DM366" s="395">
        <f t="shared" si="456"/>
        <v>81</v>
      </c>
      <c r="DN366" s="394">
        <f t="shared" si="457"/>
        <v>0</v>
      </c>
      <c r="DO366" s="395">
        <f t="shared" si="458"/>
        <v>0</v>
      </c>
      <c r="DP366" s="396">
        <f t="shared" si="459"/>
        <v>0</v>
      </c>
      <c r="DQ366" s="395">
        <f t="shared" si="460"/>
        <v>0</v>
      </c>
      <c r="DR366" s="396">
        <f t="shared" si="461"/>
        <v>0</v>
      </c>
      <c r="DS366" s="395">
        <f t="shared" si="462"/>
        <v>0</v>
      </c>
      <c r="DT366" s="396">
        <f t="shared" si="463"/>
        <v>0</v>
      </c>
      <c r="DU366" s="395">
        <f t="shared" si="464"/>
        <v>0</v>
      </c>
      <c r="DV366" s="396">
        <f t="shared" si="465"/>
        <v>0</v>
      </c>
      <c r="DW366" s="395">
        <f t="shared" si="466"/>
        <v>0</v>
      </c>
      <c r="DX366" s="396">
        <f t="shared" si="467"/>
        <v>4256571.586550436</v>
      </c>
      <c r="DY366" s="395">
        <f t="shared" si="468"/>
        <v>3975839.6649550702</v>
      </c>
      <c r="DZ366" s="396">
        <f t="shared" si="469"/>
        <v>4256571.586550436</v>
      </c>
      <c r="EA366" s="395">
        <f t="shared" si="470"/>
        <v>3975839.6649550702</v>
      </c>
    </row>
    <row r="367" spans="1:131">
      <c r="A367" s="606" t="s">
        <v>38</v>
      </c>
      <c r="B367" s="594" t="s">
        <v>992</v>
      </c>
      <c r="C367" s="600"/>
      <c r="D367" s="478">
        <v>207449</v>
      </c>
      <c r="E367" s="479">
        <v>8</v>
      </c>
      <c r="F367" s="393"/>
      <c r="G367" s="402"/>
      <c r="H367" s="393"/>
      <c r="I367" s="402"/>
      <c r="J367" s="393"/>
      <c r="K367" s="402"/>
      <c r="L367" s="393"/>
      <c r="M367" s="402"/>
      <c r="N367" s="393"/>
      <c r="O367" s="402"/>
      <c r="P367" s="393"/>
      <c r="Q367" s="402"/>
      <c r="R367" s="393"/>
      <c r="S367" s="402"/>
      <c r="T367" s="393"/>
      <c r="U367" s="402"/>
      <c r="V367" s="393"/>
      <c r="W367" s="402"/>
      <c r="X367" s="393"/>
      <c r="Y367" s="402"/>
      <c r="Z367" s="393"/>
      <c r="AA367" s="402"/>
      <c r="AB367" s="393"/>
      <c r="AC367" s="402"/>
      <c r="AD367" s="393"/>
      <c r="AE367" s="402"/>
      <c r="AF367" s="393"/>
      <c r="AG367" s="402"/>
      <c r="AH367" s="393"/>
      <c r="AI367" s="402"/>
      <c r="AJ367" s="393"/>
      <c r="AK367" s="402"/>
      <c r="AL367" s="393"/>
      <c r="AM367" s="402"/>
      <c r="AN367" s="393"/>
      <c r="AO367" s="402"/>
      <c r="AP367" s="393"/>
      <c r="AQ367" s="402"/>
      <c r="AR367" s="393"/>
      <c r="AS367" s="402"/>
      <c r="AT367" s="393">
        <v>142</v>
      </c>
      <c r="AU367" s="402">
        <v>140</v>
      </c>
      <c r="AV367" s="393"/>
      <c r="AW367" s="402"/>
      <c r="AX367" s="393">
        <v>3</v>
      </c>
      <c r="AY367" s="402">
        <v>3</v>
      </c>
      <c r="AZ367" s="393"/>
      <c r="BA367" s="403"/>
      <c r="BB367" s="404"/>
      <c r="BC367" s="402"/>
      <c r="BD367" s="393"/>
      <c r="BE367" s="402"/>
      <c r="BF367" s="393"/>
      <c r="BG367" s="402"/>
      <c r="BH367" s="393"/>
      <c r="BI367" s="402"/>
      <c r="BJ367" s="393"/>
      <c r="BK367" s="402"/>
      <c r="BL367" s="393">
        <v>7452443</v>
      </c>
      <c r="BM367" s="403">
        <v>7057336</v>
      </c>
      <c r="BN367" s="394">
        <f t="shared" si="405"/>
        <v>0</v>
      </c>
      <c r="BO367" s="395">
        <f t="shared" si="406"/>
        <v>0</v>
      </c>
      <c r="BP367" s="396">
        <f t="shared" si="407"/>
        <v>0</v>
      </c>
      <c r="BQ367" s="395">
        <f t="shared" si="408"/>
        <v>0</v>
      </c>
      <c r="BR367" s="396">
        <f t="shared" si="409"/>
        <v>0</v>
      </c>
      <c r="BS367" s="395">
        <f t="shared" si="410"/>
        <v>0</v>
      </c>
      <c r="BT367" s="396">
        <f t="shared" si="411"/>
        <v>0</v>
      </c>
      <c r="BU367" s="395">
        <f t="shared" si="412"/>
        <v>0</v>
      </c>
      <c r="BV367" s="396">
        <f t="shared" si="413"/>
        <v>0</v>
      </c>
      <c r="BW367" s="395">
        <f t="shared" si="414"/>
        <v>0</v>
      </c>
      <c r="BX367" s="396">
        <f t="shared" si="415"/>
        <v>1311</v>
      </c>
      <c r="BY367" s="395">
        <f t="shared" si="416"/>
        <v>1293</v>
      </c>
      <c r="BZ367" s="394">
        <f t="shared" si="417"/>
        <v>0</v>
      </c>
      <c r="CA367" s="395">
        <f t="shared" si="418"/>
        <v>0</v>
      </c>
      <c r="CB367" s="396">
        <f t="shared" si="419"/>
        <v>0</v>
      </c>
      <c r="CC367" s="395">
        <f t="shared" si="420"/>
        <v>0</v>
      </c>
      <c r="CD367" s="396">
        <f t="shared" si="421"/>
        <v>0</v>
      </c>
      <c r="CE367" s="395">
        <f t="shared" si="422"/>
        <v>0</v>
      </c>
      <c r="CF367" s="396">
        <f t="shared" si="423"/>
        <v>0</v>
      </c>
      <c r="CG367" s="395">
        <f t="shared" si="424"/>
        <v>0</v>
      </c>
      <c r="CH367" s="396">
        <f t="shared" si="425"/>
        <v>0</v>
      </c>
      <c r="CI367" s="395">
        <f t="shared" si="426"/>
        <v>0</v>
      </c>
      <c r="CJ367" s="396">
        <f t="shared" si="427"/>
        <v>5684.5484363081614</v>
      </c>
      <c r="CK367" s="395">
        <f t="shared" si="428"/>
        <v>5458.1098221191032</v>
      </c>
      <c r="CL367" s="394">
        <f t="shared" si="429"/>
        <v>0</v>
      </c>
      <c r="CM367" s="395">
        <f t="shared" si="430"/>
        <v>0</v>
      </c>
      <c r="CN367" s="396">
        <f t="shared" si="431"/>
        <v>0</v>
      </c>
      <c r="CO367" s="395">
        <f t="shared" si="432"/>
        <v>0</v>
      </c>
      <c r="CP367" s="396">
        <f t="shared" si="433"/>
        <v>0</v>
      </c>
      <c r="CQ367" s="395">
        <f t="shared" si="434"/>
        <v>0</v>
      </c>
      <c r="CR367" s="396">
        <f t="shared" si="435"/>
        <v>0</v>
      </c>
      <c r="CS367" s="395">
        <f t="shared" si="436"/>
        <v>0</v>
      </c>
      <c r="CT367" s="396">
        <f t="shared" si="437"/>
        <v>0</v>
      </c>
      <c r="CU367" s="395">
        <f t="shared" si="438"/>
        <v>0</v>
      </c>
      <c r="CV367" s="396">
        <f t="shared" si="439"/>
        <v>51160.935926773454</v>
      </c>
      <c r="CW367" s="395">
        <f t="shared" si="440"/>
        <v>49122.988399071932</v>
      </c>
      <c r="CX367" s="396">
        <f t="shared" si="441"/>
        <v>51160.935926773454</v>
      </c>
      <c r="CY367" s="395">
        <f t="shared" si="442"/>
        <v>49122.988399071932</v>
      </c>
      <c r="CZ367" s="394">
        <f t="shared" si="443"/>
        <v>0</v>
      </c>
      <c r="DA367" s="395">
        <f t="shared" si="444"/>
        <v>0</v>
      </c>
      <c r="DB367" s="396">
        <f t="shared" si="445"/>
        <v>0</v>
      </c>
      <c r="DC367" s="395">
        <f t="shared" si="446"/>
        <v>0</v>
      </c>
      <c r="DD367" s="396">
        <f t="shared" si="447"/>
        <v>0</v>
      </c>
      <c r="DE367" s="395">
        <f t="shared" si="448"/>
        <v>0</v>
      </c>
      <c r="DF367" s="396">
        <f t="shared" si="449"/>
        <v>0</v>
      </c>
      <c r="DG367" s="395">
        <f t="shared" si="450"/>
        <v>0</v>
      </c>
      <c r="DH367" s="396">
        <f t="shared" si="451"/>
        <v>0</v>
      </c>
      <c r="DI367" s="395">
        <f t="shared" si="452"/>
        <v>0</v>
      </c>
      <c r="DJ367" s="396">
        <f t="shared" si="453"/>
        <v>145</v>
      </c>
      <c r="DK367" s="395">
        <f t="shared" si="454"/>
        <v>143</v>
      </c>
      <c r="DL367" s="396">
        <f t="shared" si="455"/>
        <v>145</v>
      </c>
      <c r="DM367" s="395">
        <f t="shared" si="456"/>
        <v>143</v>
      </c>
      <c r="DN367" s="394">
        <f t="shared" si="457"/>
        <v>0</v>
      </c>
      <c r="DO367" s="395">
        <f t="shared" si="458"/>
        <v>0</v>
      </c>
      <c r="DP367" s="396">
        <f t="shared" si="459"/>
        <v>0</v>
      </c>
      <c r="DQ367" s="395">
        <f t="shared" si="460"/>
        <v>0</v>
      </c>
      <c r="DR367" s="396">
        <f t="shared" si="461"/>
        <v>0</v>
      </c>
      <c r="DS367" s="395">
        <f t="shared" si="462"/>
        <v>0</v>
      </c>
      <c r="DT367" s="396">
        <f t="shared" si="463"/>
        <v>0</v>
      </c>
      <c r="DU367" s="395">
        <f t="shared" si="464"/>
        <v>0</v>
      </c>
      <c r="DV367" s="396">
        <f t="shared" si="465"/>
        <v>0</v>
      </c>
      <c r="DW367" s="395">
        <f t="shared" si="466"/>
        <v>0</v>
      </c>
      <c r="DX367" s="396">
        <f t="shared" si="467"/>
        <v>7418335.7093821513</v>
      </c>
      <c r="DY367" s="395">
        <f t="shared" si="468"/>
        <v>7024587.3410672862</v>
      </c>
      <c r="DZ367" s="396">
        <f t="shared" si="469"/>
        <v>7418335.7093821513</v>
      </c>
      <c r="EA367" s="395">
        <f t="shared" si="470"/>
        <v>7024587.3410672862</v>
      </c>
    </row>
    <row r="368" spans="1:131">
      <c r="A368" s="606" t="s">
        <v>38</v>
      </c>
      <c r="B368" s="481" t="s">
        <v>993</v>
      </c>
      <c r="C368" s="600" t="s">
        <v>1004</v>
      </c>
      <c r="D368" s="478">
        <v>207670</v>
      </c>
      <c r="E368" s="479">
        <v>8</v>
      </c>
      <c r="F368" s="393"/>
      <c r="G368" s="402"/>
      <c r="H368" s="393"/>
      <c r="I368" s="402"/>
      <c r="J368" s="393"/>
      <c r="K368" s="402"/>
      <c r="L368" s="393"/>
      <c r="M368" s="402"/>
      <c r="N368" s="393"/>
      <c r="O368" s="402"/>
      <c r="P368" s="393"/>
      <c r="Q368" s="402"/>
      <c r="R368" s="393"/>
      <c r="S368" s="402"/>
      <c r="T368" s="393"/>
      <c r="U368" s="402"/>
      <c r="V368" s="393"/>
      <c r="W368" s="402"/>
      <c r="X368" s="393"/>
      <c r="Y368" s="402"/>
      <c r="Z368" s="393"/>
      <c r="AA368" s="402"/>
      <c r="AB368" s="393"/>
      <c r="AC368" s="402"/>
      <c r="AD368" s="393"/>
      <c r="AE368" s="402"/>
      <c r="AF368" s="393"/>
      <c r="AG368" s="402"/>
      <c r="AH368" s="393"/>
      <c r="AI368" s="402"/>
      <c r="AJ368" s="393"/>
      <c r="AK368" s="402"/>
      <c r="AL368" s="393"/>
      <c r="AM368" s="402"/>
      <c r="AN368" s="393"/>
      <c r="AO368" s="402"/>
      <c r="AP368" s="393"/>
      <c r="AQ368" s="402"/>
      <c r="AR368" s="393"/>
      <c r="AS368" s="402"/>
      <c r="AT368" s="393">
        <v>104</v>
      </c>
      <c r="AU368" s="402">
        <v>98</v>
      </c>
      <c r="AV368" s="393"/>
      <c r="AW368" s="402"/>
      <c r="AX368" s="393">
        <v>17</v>
      </c>
      <c r="AY368" s="402">
        <v>6</v>
      </c>
      <c r="AZ368" s="393"/>
      <c r="BA368" s="403"/>
      <c r="BB368" s="404"/>
      <c r="BC368" s="402"/>
      <c r="BD368" s="393"/>
      <c r="BE368" s="402"/>
      <c r="BF368" s="393"/>
      <c r="BG368" s="402"/>
      <c r="BH368" s="393"/>
      <c r="BI368" s="402"/>
      <c r="BJ368" s="393"/>
      <c r="BK368" s="402"/>
      <c r="BL368" s="393">
        <v>5981256</v>
      </c>
      <c r="BM368" s="403">
        <v>4868760</v>
      </c>
      <c r="BN368" s="394">
        <f t="shared" si="405"/>
        <v>0</v>
      </c>
      <c r="BO368" s="395">
        <f t="shared" si="406"/>
        <v>0</v>
      </c>
      <c r="BP368" s="396">
        <f t="shared" si="407"/>
        <v>0</v>
      </c>
      <c r="BQ368" s="395">
        <f t="shared" si="408"/>
        <v>0</v>
      </c>
      <c r="BR368" s="396">
        <f t="shared" si="409"/>
        <v>0</v>
      </c>
      <c r="BS368" s="395">
        <f t="shared" si="410"/>
        <v>0</v>
      </c>
      <c r="BT368" s="396">
        <f t="shared" si="411"/>
        <v>0</v>
      </c>
      <c r="BU368" s="395">
        <f t="shared" si="412"/>
        <v>0</v>
      </c>
      <c r="BV368" s="396">
        <f t="shared" si="413"/>
        <v>0</v>
      </c>
      <c r="BW368" s="395">
        <f t="shared" si="414"/>
        <v>0</v>
      </c>
      <c r="BX368" s="396">
        <f t="shared" si="415"/>
        <v>1123</v>
      </c>
      <c r="BY368" s="395">
        <f t="shared" si="416"/>
        <v>948</v>
      </c>
      <c r="BZ368" s="394">
        <f t="shared" si="417"/>
        <v>0</v>
      </c>
      <c r="CA368" s="395">
        <f t="shared" si="418"/>
        <v>0</v>
      </c>
      <c r="CB368" s="396">
        <f t="shared" si="419"/>
        <v>0</v>
      </c>
      <c r="CC368" s="395">
        <f t="shared" si="420"/>
        <v>0</v>
      </c>
      <c r="CD368" s="396">
        <f t="shared" si="421"/>
        <v>0</v>
      </c>
      <c r="CE368" s="395">
        <f t="shared" si="422"/>
        <v>0</v>
      </c>
      <c r="CF368" s="396">
        <f t="shared" si="423"/>
        <v>0</v>
      </c>
      <c r="CG368" s="395">
        <f t="shared" si="424"/>
        <v>0</v>
      </c>
      <c r="CH368" s="396">
        <f t="shared" si="425"/>
        <v>0</v>
      </c>
      <c r="CI368" s="395">
        <f t="shared" si="426"/>
        <v>0</v>
      </c>
      <c r="CJ368" s="396">
        <f t="shared" si="427"/>
        <v>5326.140694568121</v>
      </c>
      <c r="CK368" s="395">
        <f t="shared" si="428"/>
        <v>5135.8227848101269</v>
      </c>
      <c r="CL368" s="394">
        <f t="shared" si="429"/>
        <v>0</v>
      </c>
      <c r="CM368" s="395">
        <f t="shared" si="430"/>
        <v>0</v>
      </c>
      <c r="CN368" s="396">
        <f t="shared" si="431"/>
        <v>0</v>
      </c>
      <c r="CO368" s="395">
        <f t="shared" si="432"/>
        <v>0</v>
      </c>
      <c r="CP368" s="396">
        <f t="shared" si="433"/>
        <v>0</v>
      </c>
      <c r="CQ368" s="395">
        <f t="shared" si="434"/>
        <v>0</v>
      </c>
      <c r="CR368" s="396">
        <f t="shared" si="435"/>
        <v>0</v>
      </c>
      <c r="CS368" s="395">
        <f t="shared" si="436"/>
        <v>0</v>
      </c>
      <c r="CT368" s="396">
        <f t="shared" si="437"/>
        <v>0</v>
      </c>
      <c r="CU368" s="395">
        <f t="shared" si="438"/>
        <v>0</v>
      </c>
      <c r="CV368" s="396">
        <f t="shared" si="439"/>
        <v>47935.266251113091</v>
      </c>
      <c r="CW368" s="395">
        <f t="shared" si="440"/>
        <v>46222.405063291139</v>
      </c>
      <c r="CX368" s="396">
        <f t="shared" si="441"/>
        <v>47935.266251113091</v>
      </c>
      <c r="CY368" s="395">
        <f t="shared" si="442"/>
        <v>46222.405063291131</v>
      </c>
      <c r="CZ368" s="394">
        <f t="shared" si="443"/>
        <v>0</v>
      </c>
      <c r="DA368" s="395">
        <f t="shared" si="444"/>
        <v>0</v>
      </c>
      <c r="DB368" s="396">
        <f t="shared" si="445"/>
        <v>0</v>
      </c>
      <c r="DC368" s="395">
        <f t="shared" si="446"/>
        <v>0</v>
      </c>
      <c r="DD368" s="396">
        <f t="shared" si="447"/>
        <v>0</v>
      </c>
      <c r="DE368" s="395">
        <f t="shared" si="448"/>
        <v>0</v>
      </c>
      <c r="DF368" s="396">
        <f t="shared" si="449"/>
        <v>0</v>
      </c>
      <c r="DG368" s="395">
        <f t="shared" si="450"/>
        <v>0</v>
      </c>
      <c r="DH368" s="396">
        <f t="shared" si="451"/>
        <v>0</v>
      </c>
      <c r="DI368" s="395">
        <f t="shared" si="452"/>
        <v>0</v>
      </c>
      <c r="DJ368" s="396">
        <f t="shared" si="453"/>
        <v>121</v>
      </c>
      <c r="DK368" s="395">
        <f t="shared" si="454"/>
        <v>104</v>
      </c>
      <c r="DL368" s="396">
        <f t="shared" si="455"/>
        <v>121</v>
      </c>
      <c r="DM368" s="395">
        <f t="shared" si="456"/>
        <v>104</v>
      </c>
      <c r="DN368" s="394">
        <f t="shared" si="457"/>
        <v>0</v>
      </c>
      <c r="DO368" s="395">
        <f t="shared" si="458"/>
        <v>0</v>
      </c>
      <c r="DP368" s="396">
        <f t="shared" si="459"/>
        <v>0</v>
      </c>
      <c r="DQ368" s="395">
        <f t="shared" si="460"/>
        <v>0</v>
      </c>
      <c r="DR368" s="396">
        <f t="shared" si="461"/>
        <v>0</v>
      </c>
      <c r="DS368" s="395">
        <f t="shared" si="462"/>
        <v>0</v>
      </c>
      <c r="DT368" s="396">
        <f t="shared" si="463"/>
        <v>0</v>
      </c>
      <c r="DU368" s="395">
        <f t="shared" si="464"/>
        <v>0</v>
      </c>
      <c r="DV368" s="396">
        <f t="shared" si="465"/>
        <v>0</v>
      </c>
      <c r="DW368" s="395">
        <f t="shared" si="466"/>
        <v>0</v>
      </c>
      <c r="DX368" s="396">
        <f t="shared" si="467"/>
        <v>5800167.2163846837</v>
      </c>
      <c r="DY368" s="395">
        <f t="shared" si="468"/>
        <v>4807130.1265822779</v>
      </c>
      <c r="DZ368" s="396">
        <f t="shared" si="469"/>
        <v>5800167.2163846837</v>
      </c>
      <c r="EA368" s="395">
        <f t="shared" si="470"/>
        <v>4807130.1265822779</v>
      </c>
    </row>
    <row r="369" spans="1:131">
      <c r="A369" s="606" t="s">
        <v>38</v>
      </c>
      <c r="B369" s="599" t="s">
        <v>994</v>
      </c>
      <c r="C369" s="600"/>
      <c r="D369" s="478">
        <v>207935</v>
      </c>
      <c r="E369" s="479">
        <v>8</v>
      </c>
      <c r="F369" s="393"/>
      <c r="G369" s="402"/>
      <c r="H369" s="393"/>
      <c r="I369" s="402"/>
      <c r="J369" s="393"/>
      <c r="K369" s="402"/>
      <c r="L369" s="393"/>
      <c r="M369" s="402"/>
      <c r="N369" s="393"/>
      <c r="O369" s="402"/>
      <c r="P369" s="393"/>
      <c r="Q369" s="402"/>
      <c r="R369" s="393"/>
      <c r="S369" s="402"/>
      <c r="T369" s="393"/>
      <c r="U369" s="402"/>
      <c r="V369" s="393"/>
      <c r="W369" s="402"/>
      <c r="X369" s="393"/>
      <c r="Y369" s="402"/>
      <c r="Z369" s="393"/>
      <c r="AA369" s="402"/>
      <c r="AB369" s="393"/>
      <c r="AC369" s="402"/>
      <c r="AD369" s="393"/>
      <c r="AE369" s="402"/>
      <c r="AF369" s="393"/>
      <c r="AG369" s="402"/>
      <c r="AH369" s="393"/>
      <c r="AI369" s="402"/>
      <c r="AJ369" s="393"/>
      <c r="AK369" s="402"/>
      <c r="AL369" s="393"/>
      <c r="AM369" s="402"/>
      <c r="AN369" s="393"/>
      <c r="AO369" s="402"/>
      <c r="AP369" s="393"/>
      <c r="AQ369" s="402"/>
      <c r="AR369" s="393"/>
      <c r="AS369" s="402"/>
      <c r="AT369" s="393">
        <v>258</v>
      </c>
      <c r="AU369" s="402">
        <v>258</v>
      </c>
      <c r="AV369" s="393"/>
      <c r="AW369" s="402"/>
      <c r="AX369" s="393">
        <v>49</v>
      </c>
      <c r="AY369" s="402">
        <v>48</v>
      </c>
      <c r="AZ369" s="393"/>
      <c r="BA369" s="403"/>
      <c r="BB369" s="404"/>
      <c r="BC369" s="402"/>
      <c r="BD369" s="393"/>
      <c r="BE369" s="402"/>
      <c r="BF369" s="393"/>
      <c r="BG369" s="402"/>
      <c r="BH369" s="393"/>
      <c r="BI369" s="402"/>
      <c r="BJ369" s="393"/>
      <c r="BK369" s="402"/>
      <c r="BL369" s="393">
        <v>18372039</v>
      </c>
      <c r="BM369" s="403">
        <v>17529210</v>
      </c>
      <c r="BN369" s="394">
        <f t="shared" si="405"/>
        <v>0</v>
      </c>
      <c r="BO369" s="395">
        <f t="shared" si="406"/>
        <v>0</v>
      </c>
      <c r="BP369" s="396">
        <f t="shared" si="407"/>
        <v>0</v>
      </c>
      <c r="BQ369" s="395">
        <f t="shared" si="408"/>
        <v>0</v>
      </c>
      <c r="BR369" s="396">
        <f t="shared" si="409"/>
        <v>0</v>
      </c>
      <c r="BS369" s="395">
        <f t="shared" si="410"/>
        <v>0</v>
      </c>
      <c r="BT369" s="396">
        <f t="shared" si="411"/>
        <v>0</v>
      </c>
      <c r="BU369" s="395">
        <f t="shared" si="412"/>
        <v>0</v>
      </c>
      <c r="BV369" s="396">
        <f t="shared" si="413"/>
        <v>0</v>
      </c>
      <c r="BW369" s="395">
        <f t="shared" si="414"/>
        <v>0</v>
      </c>
      <c r="BX369" s="396">
        <f t="shared" si="415"/>
        <v>2861</v>
      </c>
      <c r="BY369" s="395">
        <f t="shared" si="416"/>
        <v>2850</v>
      </c>
      <c r="BZ369" s="394">
        <f t="shared" si="417"/>
        <v>0</v>
      </c>
      <c r="CA369" s="395">
        <f t="shared" si="418"/>
        <v>0</v>
      </c>
      <c r="CB369" s="396">
        <f t="shared" si="419"/>
        <v>0</v>
      </c>
      <c r="CC369" s="395">
        <f t="shared" si="420"/>
        <v>0</v>
      </c>
      <c r="CD369" s="396">
        <f t="shared" si="421"/>
        <v>0</v>
      </c>
      <c r="CE369" s="395">
        <f t="shared" si="422"/>
        <v>0</v>
      </c>
      <c r="CF369" s="396">
        <f t="shared" si="423"/>
        <v>0</v>
      </c>
      <c r="CG369" s="395">
        <f t="shared" si="424"/>
        <v>0</v>
      </c>
      <c r="CH369" s="396">
        <f t="shared" si="425"/>
        <v>0</v>
      </c>
      <c r="CI369" s="395">
        <f t="shared" si="426"/>
        <v>0</v>
      </c>
      <c r="CJ369" s="396">
        <f t="shared" si="427"/>
        <v>6421.5445648374698</v>
      </c>
      <c r="CK369" s="395">
        <f t="shared" si="428"/>
        <v>6150.6</v>
      </c>
      <c r="CL369" s="394">
        <f t="shared" si="429"/>
        <v>0</v>
      </c>
      <c r="CM369" s="395">
        <f t="shared" si="430"/>
        <v>0</v>
      </c>
      <c r="CN369" s="396">
        <f t="shared" si="431"/>
        <v>0</v>
      </c>
      <c r="CO369" s="395">
        <f t="shared" si="432"/>
        <v>0</v>
      </c>
      <c r="CP369" s="396">
        <f t="shared" si="433"/>
        <v>0</v>
      </c>
      <c r="CQ369" s="395">
        <f t="shared" si="434"/>
        <v>0</v>
      </c>
      <c r="CR369" s="396">
        <f t="shared" si="435"/>
        <v>0</v>
      </c>
      <c r="CS369" s="395">
        <f t="shared" si="436"/>
        <v>0</v>
      </c>
      <c r="CT369" s="396">
        <f t="shared" si="437"/>
        <v>0</v>
      </c>
      <c r="CU369" s="395">
        <f t="shared" si="438"/>
        <v>0</v>
      </c>
      <c r="CV369" s="396">
        <f t="shared" si="439"/>
        <v>57793.901083537232</v>
      </c>
      <c r="CW369" s="395">
        <f t="shared" si="440"/>
        <v>55355.4</v>
      </c>
      <c r="CX369" s="396">
        <f t="shared" si="441"/>
        <v>57793.901083537232</v>
      </c>
      <c r="CY369" s="395">
        <f t="shared" si="442"/>
        <v>55355.400000000009</v>
      </c>
      <c r="CZ369" s="394">
        <f t="shared" si="443"/>
        <v>0</v>
      </c>
      <c r="DA369" s="395">
        <f t="shared" si="444"/>
        <v>0</v>
      </c>
      <c r="DB369" s="396">
        <f t="shared" si="445"/>
        <v>0</v>
      </c>
      <c r="DC369" s="395">
        <f t="shared" si="446"/>
        <v>0</v>
      </c>
      <c r="DD369" s="396">
        <f t="shared" si="447"/>
        <v>0</v>
      </c>
      <c r="DE369" s="395">
        <f t="shared" si="448"/>
        <v>0</v>
      </c>
      <c r="DF369" s="396">
        <f t="shared" si="449"/>
        <v>0</v>
      </c>
      <c r="DG369" s="395">
        <f t="shared" si="450"/>
        <v>0</v>
      </c>
      <c r="DH369" s="396">
        <f t="shared" si="451"/>
        <v>0</v>
      </c>
      <c r="DI369" s="395">
        <f t="shared" si="452"/>
        <v>0</v>
      </c>
      <c r="DJ369" s="396">
        <f t="shared" si="453"/>
        <v>307</v>
      </c>
      <c r="DK369" s="395">
        <f t="shared" si="454"/>
        <v>306</v>
      </c>
      <c r="DL369" s="396">
        <f t="shared" si="455"/>
        <v>307</v>
      </c>
      <c r="DM369" s="395">
        <f t="shared" si="456"/>
        <v>306</v>
      </c>
      <c r="DN369" s="394">
        <f t="shared" si="457"/>
        <v>0</v>
      </c>
      <c r="DO369" s="395">
        <f t="shared" si="458"/>
        <v>0</v>
      </c>
      <c r="DP369" s="396">
        <f t="shared" si="459"/>
        <v>0</v>
      </c>
      <c r="DQ369" s="395">
        <f t="shared" si="460"/>
        <v>0</v>
      </c>
      <c r="DR369" s="396">
        <f t="shared" si="461"/>
        <v>0</v>
      </c>
      <c r="DS369" s="395">
        <f t="shared" si="462"/>
        <v>0</v>
      </c>
      <c r="DT369" s="396">
        <f t="shared" si="463"/>
        <v>0</v>
      </c>
      <c r="DU369" s="395">
        <f t="shared" si="464"/>
        <v>0</v>
      </c>
      <c r="DV369" s="396">
        <f t="shared" si="465"/>
        <v>0</v>
      </c>
      <c r="DW369" s="395">
        <f t="shared" si="466"/>
        <v>0</v>
      </c>
      <c r="DX369" s="396">
        <f t="shared" si="467"/>
        <v>17742727.632645931</v>
      </c>
      <c r="DY369" s="395">
        <f t="shared" si="468"/>
        <v>16938752.400000002</v>
      </c>
      <c r="DZ369" s="396">
        <f t="shared" si="469"/>
        <v>17742727.632645931</v>
      </c>
      <c r="EA369" s="395">
        <f t="shared" si="470"/>
        <v>16938752.400000002</v>
      </c>
    </row>
    <row r="370" spans="1:131">
      <c r="A370" s="606" t="s">
        <v>38</v>
      </c>
      <c r="B370" s="481" t="s">
        <v>995</v>
      </c>
      <c r="C370" s="600" t="s">
        <v>1005</v>
      </c>
      <c r="D370" s="478">
        <v>206923</v>
      </c>
      <c r="E370" s="479">
        <v>9</v>
      </c>
      <c r="F370" s="393"/>
      <c r="G370" s="402"/>
      <c r="H370" s="393"/>
      <c r="I370" s="402"/>
      <c r="J370" s="393"/>
      <c r="K370" s="402"/>
      <c r="L370" s="393"/>
      <c r="M370" s="402"/>
      <c r="N370" s="393"/>
      <c r="O370" s="402"/>
      <c r="P370" s="393"/>
      <c r="Q370" s="402"/>
      <c r="R370" s="393"/>
      <c r="S370" s="402"/>
      <c r="T370" s="393"/>
      <c r="U370" s="402"/>
      <c r="V370" s="393"/>
      <c r="W370" s="402"/>
      <c r="X370" s="393"/>
      <c r="Y370" s="402"/>
      <c r="Z370" s="393"/>
      <c r="AA370" s="402"/>
      <c r="AB370" s="393"/>
      <c r="AC370" s="402"/>
      <c r="AD370" s="393"/>
      <c r="AE370" s="402"/>
      <c r="AF370" s="393"/>
      <c r="AG370" s="402"/>
      <c r="AH370" s="393"/>
      <c r="AI370" s="402"/>
      <c r="AJ370" s="393"/>
      <c r="AK370" s="402"/>
      <c r="AL370" s="393"/>
      <c r="AM370" s="402"/>
      <c r="AN370" s="393"/>
      <c r="AO370" s="402"/>
      <c r="AP370" s="393"/>
      <c r="AQ370" s="402"/>
      <c r="AR370" s="393"/>
      <c r="AS370" s="402"/>
      <c r="AT370" s="393">
        <v>48</v>
      </c>
      <c r="AU370" s="402">
        <v>48</v>
      </c>
      <c r="AV370" s="393"/>
      <c r="AW370" s="402"/>
      <c r="AX370" s="393">
        <v>5</v>
      </c>
      <c r="AY370" s="402">
        <v>5</v>
      </c>
      <c r="AZ370" s="393"/>
      <c r="BA370" s="403"/>
      <c r="BB370" s="404"/>
      <c r="BC370" s="402"/>
      <c r="BD370" s="393"/>
      <c r="BE370" s="402"/>
      <c r="BF370" s="393"/>
      <c r="BG370" s="402"/>
      <c r="BH370" s="393"/>
      <c r="BI370" s="402"/>
      <c r="BJ370" s="393"/>
      <c r="BK370" s="402"/>
      <c r="BL370" s="393">
        <v>2328400</v>
      </c>
      <c r="BM370" s="403">
        <v>2292356</v>
      </c>
      <c r="BN370" s="394">
        <f t="shared" si="405"/>
        <v>0</v>
      </c>
      <c r="BO370" s="395">
        <f t="shared" si="406"/>
        <v>0</v>
      </c>
      <c r="BP370" s="396">
        <f t="shared" si="407"/>
        <v>0</v>
      </c>
      <c r="BQ370" s="395">
        <f t="shared" si="408"/>
        <v>0</v>
      </c>
      <c r="BR370" s="396">
        <f t="shared" si="409"/>
        <v>0</v>
      </c>
      <c r="BS370" s="395">
        <f t="shared" si="410"/>
        <v>0</v>
      </c>
      <c r="BT370" s="396">
        <f t="shared" si="411"/>
        <v>0</v>
      </c>
      <c r="BU370" s="395">
        <f t="shared" si="412"/>
        <v>0</v>
      </c>
      <c r="BV370" s="396">
        <f t="shared" si="413"/>
        <v>0</v>
      </c>
      <c r="BW370" s="395">
        <f t="shared" si="414"/>
        <v>0</v>
      </c>
      <c r="BX370" s="396">
        <f t="shared" si="415"/>
        <v>487</v>
      </c>
      <c r="BY370" s="395">
        <f t="shared" si="416"/>
        <v>487</v>
      </c>
      <c r="BZ370" s="394">
        <f t="shared" si="417"/>
        <v>0</v>
      </c>
      <c r="CA370" s="395">
        <f t="shared" si="418"/>
        <v>0</v>
      </c>
      <c r="CB370" s="396">
        <f t="shared" si="419"/>
        <v>0</v>
      </c>
      <c r="CC370" s="395">
        <f t="shared" si="420"/>
        <v>0</v>
      </c>
      <c r="CD370" s="396">
        <f t="shared" si="421"/>
        <v>0</v>
      </c>
      <c r="CE370" s="395">
        <f t="shared" si="422"/>
        <v>0</v>
      </c>
      <c r="CF370" s="396">
        <f t="shared" si="423"/>
        <v>0</v>
      </c>
      <c r="CG370" s="395">
        <f t="shared" si="424"/>
        <v>0</v>
      </c>
      <c r="CH370" s="396">
        <f t="shared" si="425"/>
        <v>0</v>
      </c>
      <c r="CI370" s="395">
        <f t="shared" si="426"/>
        <v>0</v>
      </c>
      <c r="CJ370" s="396">
        <f t="shared" si="427"/>
        <v>4781.1088295687887</v>
      </c>
      <c r="CK370" s="395">
        <f t="shared" si="428"/>
        <v>4707.0965092402466</v>
      </c>
      <c r="CL370" s="394">
        <f t="shared" si="429"/>
        <v>0</v>
      </c>
      <c r="CM370" s="395">
        <f t="shared" si="430"/>
        <v>0</v>
      </c>
      <c r="CN370" s="396">
        <f t="shared" si="431"/>
        <v>0</v>
      </c>
      <c r="CO370" s="395">
        <f t="shared" si="432"/>
        <v>0</v>
      </c>
      <c r="CP370" s="396">
        <f t="shared" si="433"/>
        <v>0</v>
      </c>
      <c r="CQ370" s="395">
        <f t="shared" si="434"/>
        <v>0</v>
      </c>
      <c r="CR370" s="396">
        <f t="shared" si="435"/>
        <v>0</v>
      </c>
      <c r="CS370" s="395">
        <f t="shared" si="436"/>
        <v>0</v>
      </c>
      <c r="CT370" s="396">
        <f t="shared" si="437"/>
        <v>0</v>
      </c>
      <c r="CU370" s="395">
        <f t="shared" si="438"/>
        <v>0</v>
      </c>
      <c r="CV370" s="396">
        <f t="shared" si="439"/>
        <v>43029.979466119097</v>
      </c>
      <c r="CW370" s="395">
        <f t="shared" si="440"/>
        <v>42363.868583162221</v>
      </c>
      <c r="CX370" s="396">
        <f t="shared" si="441"/>
        <v>43029.979466119097</v>
      </c>
      <c r="CY370" s="395">
        <f t="shared" si="442"/>
        <v>42363.868583162221</v>
      </c>
      <c r="CZ370" s="394">
        <f t="shared" si="443"/>
        <v>0</v>
      </c>
      <c r="DA370" s="395">
        <f t="shared" si="444"/>
        <v>0</v>
      </c>
      <c r="DB370" s="396">
        <f t="shared" si="445"/>
        <v>0</v>
      </c>
      <c r="DC370" s="395">
        <f t="shared" si="446"/>
        <v>0</v>
      </c>
      <c r="DD370" s="396">
        <f t="shared" si="447"/>
        <v>0</v>
      </c>
      <c r="DE370" s="395">
        <f t="shared" si="448"/>
        <v>0</v>
      </c>
      <c r="DF370" s="396">
        <f t="shared" si="449"/>
        <v>0</v>
      </c>
      <c r="DG370" s="395">
        <f t="shared" si="450"/>
        <v>0</v>
      </c>
      <c r="DH370" s="396">
        <f t="shared" si="451"/>
        <v>0</v>
      </c>
      <c r="DI370" s="395">
        <f t="shared" si="452"/>
        <v>0</v>
      </c>
      <c r="DJ370" s="396">
        <f t="shared" si="453"/>
        <v>53</v>
      </c>
      <c r="DK370" s="395">
        <f t="shared" si="454"/>
        <v>53</v>
      </c>
      <c r="DL370" s="396">
        <f t="shared" si="455"/>
        <v>53</v>
      </c>
      <c r="DM370" s="395">
        <f t="shared" si="456"/>
        <v>53</v>
      </c>
      <c r="DN370" s="394">
        <f t="shared" si="457"/>
        <v>0</v>
      </c>
      <c r="DO370" s="395">
        <f t="shared" si="458"/>
        <v>0</v>
      </c>
      <c r="DP370" s="396">
        <f t="shared" si="459"/>
        <v>0</v>
      </c>
      <c r="DQ370" s="395">
        <f t="shared" si="460"/>
        <v>0</v>
      </c>
      <c r="DR370" s="396">
        <f t="shared" si="461"/>
        <v>0</v>
      </c>
      <c r="DS370" s="395">
        <f t="shared" si="462"/>
        <v>0</v>
      </c>
      <c r="DT370" s="396">
        <f t="shared" si="463"/>
        <v>0</v>
      </c>
      <c r="DU370" s="395">
        <f t="shared" si="464"/>
        <v>0</v>
      </c>
      <c r="DV370" s="396">
        <f t="shared" si="465"/>
        <v>0</v>
      </c>
      <c r="DW370" s="395">
        <f t="shared" si="466"/>
        <v>0</v>
      </c>
      <c r="DX370" s="396">
        <f t="shared" si="467"/>
        <v>2280588.9117043121</v>
      </c>
      <c r="DY370" s="395">
        <f t="shared" si="468"/>
        <v>2245285.0349075976</v>
      </c>
      <c r="DZ370" s="396">
        <f t="shared" si="469"/>
        <v>2280588.9117043121</v>
      </c>
      <c r="EA370" s="395">
        <f t="shared" si="470"/>
        <v>2245285.0349075976</v>
      </c>
    </row>
    <row r="371" spans="1:131">
      <c r="A371" s="606" t="s">
        <v>38</v>
      </c>
      <c r="B371" s="594" t="s">
        <v>996</v>
      </c>
      <c r="C371" s="600"/>
      <c r="D371" s="478">
        <v>207281</v>
      </c>
      <c r="E371" s="479">
        <v>9</v>
      </c>
      <c r="F371" s="393"/>
      <c r="G371" s="402"/>
      <c r="H371" s="393"/>
      <c r="I371" s="402"/>
      <c r="J371" s="393"/>
      <c r="K371" s="402"/>
      <c r="L371" s="393"/>
      <c r="M371" s="402"/>
      <c r="N371" s="393"/>
      <c r="O371" s="402"/>
      <c r="P371" s="393"/>
      <c r="Q371" s="402"/>
      <c r="R371" s="393"/>
      <c r="S371" s="402"/>
      <c r="T371" s="393"/>
      <c r="U371" s="402"/>
      <c r="V371" s="393"/>
      <c r="W371" s="402"/>
      <c r="X371" s="393"/>
      <c r="Y371" s="402"/>
      <c r="Z371" s="393"/>
      <c r="AA371" s="402"/>
      <c r="AB371" s="393"/>
      <c r="AC371" s="402"/>
      <c r="AD371" s="393"/>
      <c r="AE371" s="402"/>
      <c r="AF371" s="393"/>
      <c r="AG371" s="402"/>
      <c r="AH371" s="393"/>
      <c r="AI371" s="402"/>
      <c r="AJ371" s="393"/>
      <c r="AK371" s="402"/>
      <c r="AL371" s="393"/>
      <c r="AM371" s="402"/>
      <c r="AN371" s="393"/>
      <c r="AO371" s="402"/>
      <c r="AP371" s="393"/>
      <c r="AQ371" s="402"/>
      <c r="AR371" s="393"/>
      <c r="AS371" s="402"/>
      <c r="AT371" s="393">
        <v>95</v>
      </c>
      <c r="AU371" s="402">
        <v>96</v>
      </c>
      <c r="AV371" s="393"/>
      <c r="AW371" s="402"/>
      <c r="AX371" s="393">
        <v>3</v>
      </c>
      <c r="AY371" s="402">
        <v>3</v>
      </c>
      <c r="AZ371" s="393"/>
      <c r="BA371" s="403"/>
      <c r="BB371" s="404"/>
      <c r="BC371" s="402"/>
      <c r="BD371" s="393"/>
      <c r="BE371" s="402"/>
      <c r="BF371" s="393"/>
      <c r="BG371" s="402"/>
      <c r="BH371" s="393"/>
      <c r="BI371" s="402"/>
      <c r="BJ371" s="393"/>
      <c r="BK371" s="402"/>
      <c r="BL371" s="393">
        <v>4613140</v>
      </c>
      <c r="BM371" s="403">
        <v>4800213</v>
      </c>
      <c r="BN371" s="394">
        <f t="shared" si="405"/>
        <v>0</v>
      </c>
      <c r="BO371" s="395">
        <f t="shared" si="406"/>
        <v>0</v>
      </c>
      <c r="BP371" s="396">
        <f t="shared" si="407"/>
        <v>0</v>
      </c>
      <c r="BQ371" s="395">
        <f t="shared" si="408"/>
        <v>0</v>
      </c>
      <c r="BR371" s="396">
        <f t="shared" si="409"/>
        <v>0</v>
      </c>
      <c r="BS371" s="395">
        <f t="shared" si="410"/>
        <v>0</v>
      </c>
      <c r="BT371" s="396">
        <f t="shared" si="411"/>
        <v>0</v>
      </c>
      <c r="BU371" s="395">
        <f t="shared" si="412"/>
        <v>0</v>
      </c>
      <c r="BV371" s="396">
        <f t="shared" si="413"/>
        <v>0</v>
      </c>
      <c r="BW371" s="395">
        <f t="shared" si="414"/>
        <v>0</v>
      </c>
      <c r="BX371" s="396">
        <f t="shared" si="415"/>
        <v>888</v>
      </c>
      <c r="BY371" s="395">
        <f t="shared" si="416"/>
        <v>897</v>
      </c>
      <c r="BZ371" s="394">
        <f t="shared" si="417"/>
        <v>0</v>
      </c>
      <c r="CA371" s="395">
        <f t="shared" si="418"/>
        <v>0</v>
      </c>
      <c r="CB371" s="396">
        <f t="shared" si="419"/>
        <v>0</v>
      </c>
      <c r="CC371" s="395">
        <f t="shared" si="420"/>
        <v>0</v>
      </c>
      <c r="CD371" s="396">
        <f t="shared" si="421"/>
        <v>0</v>
      </c>
      <c r="CE371" s="395">
        <f t="shared" si="422"/>
        <v>0</v>
      </c>
      <c r="CF371" s="396">
        <f t="shared" si="423"/>
        <v>0</v>
      </c>
      <c r="CG371" s="395">
        <f t="shared" si="424"/>
        <v>0</v>
      </c>
      <c r="CH371" s="396">
        <f t="shared" si="425"/>
        <v>0</v>
      </c>
      <c r="CI371" s="395">
        <f t="shared" si="426"/>
        <v>0</v>
      </c>
      <c r="CJ371" s="396">
        <f t="shared" si="427"/>
        <v>5194.9774774774778</v>
      </c>
      <c r="CK371" s="395">
        <f t="shared" si="428"/>
        <v>5351.4080267558529</v>
      </c>
      <c r="CL371" s="394">
        <f t="shared" si="429"/>
        <v>0</v>
      </c>
      <c r="CM371" s="395">
        <f t="shared" si="430"/>
        <v>0</v>
      </c>
      <c r="CN371" s="396">
        <f t="shared" si="431"/>
        <v>0</v>
      </c>
      <c r="CO371" s="395">
        <f t="shared" si="432"/>
        <v>0</v>
      </c>
      <c r="CP371" s="396">
        <f t="shared" si="433"/>
        <v>0</v>
      </c>
      <c r="CQ371" s="395">
        <f t="shared" si="434"/>
        <v>0</v>
      </c>
      <c r="CR371" s="396">
        <f t="shared" si="435"/>
        <v>0</v>
      </c>
      <c r="CS371" s="395">
        <f t="shared" si="436"/>
        <v>0</v>
      </c>
      <c r="CT371" s="396">
        <f t="shared" si="437"/>
        <v>0</v>
      </c>
      <c r="CU371" s="395">
        <f t="shared" si="438"/>
        <v>0</v>
      </c>
      <c r="CV371" s="396">
        <f t="shared" si="439"/>
        <v>46754.7972972973</v>
      </c>
      <c r="CW371" s="395">
        <f t="shared" si="440"/>
        <v>48162.672240802676</v>
      </c>
      <c r="CX371" s="396">
        <f t="shared" si="441"/>
        <v>46754.7972972973</v>
      </c>
      <c r="CY371" s="395">
        <f t="shared" si="442"/>
        <v>48162.672240802676</v>
      </c>
      <c r="CZ371" s="394">
        <f t="shared" si="443"/>
        <v>0</v>
      </c>
      <c r="DA371" s="395">
        <f t="shared" si="444"/>
        <v>0</v>
      </c>
      <c r="DB371" s="396">
        <f t="shared" si="445"/>
        <v>0</v>
      </c>
      <c r="DC371" s="395">
        <f t="shared" si="446"/>
        <v>0</v>
      </c>
      <c r="DD371" s="396">
        <f t="shared" si="447"/>
        <v>0</v>
      </c>
      <c r="DE371" s="395">
        <f t="shared" si="448"/>
        <v>0</v>
      </c>
      <c r="DF371" s="396">
        <f t="shared" si="449"/>
        <v>0</v>
      </c>
      <c r="DG371" s="395">
        <f t="shared" si="450"/>
        <v>0</v>
      </c>
      <c r="DH371" s="396">
        <f t="shared" si="451"/>
        <v>0</v>
      </c>
      <c r="DI371" s="395">
        <f t="shared" si="452"/>
        <v>0</v>
      </c>
      <c r="DJ371" s="396">
        <f t="shared" si="453"/>
        <v>98</v>
      </c>
      <c r="DK371" s="395">
        <f t="shared" si="454"/>
        <v>99</v>
      </c>
      <c r="DL371" s="396">
        <f t="shared" si="455"/>
        <v>98</v>
      </c>
      <c r="DM371" s="395">
        <f t="shared" si="456"/>
        <v>99</v>
      </c>
      <c r="DN371" s="394">
        <f t="shared" si="457"/>
        <v>0</v>
      </c>
      <c r="DO371" s="395">
        <f t="shared" si="458"/>
        <v>0</v>
      </c>
      <c r="DP371" s="396">
        <f t="shared" si="459"/>
        <v>0</v>
      </c>
      <c r="DQ371" s="395">
        <f t="shared" si="460"/>
        <v>0</v>
      </c>
      <c r="DR371" s="396">
        <f t="shared" si="461"/>
        <v>0</v>
      </c>
      <c r="DS371" s="395">
        <f t="shared" si="462"/>
        <v>0</v>
      </c>
      <c r="DT371" s="396">
        <f t="shared" si="463"/>
        <v>0</v>
      </c>
      <c r="DU371" s="395">
        <f t="shared" si="464"/>
        <v>0</v>
      </c>
      <c r="DV371" s="396">
        <f t="shared" si="465"/>
        <v>0</v>
      </c>
      <c r="DW371" s="395">
        <f t="shared" si="466"/>
        <v>0</v>
      </c>
      <c r="DX371" s="396">
        <f t="shared" si="467"/>
        <v>4581970.1351351356</v>
      </c>
      <c r="DY371" s="395">
        <f t="shared" si="468"/>
        <v>4768104.5518394653</v>
      </c>
      <c r="DZ371" s="396">
        <f t="shared" si="469"/>
        <v>4581970.1351351356</v>
      </c>
      <c r="EA371" s="395">
        <f t="shared" si="470"/>
        <v>4768104.5518394653</v>
      </c>
    </row>
    <row r="372" spans="1:131">
      <c r="A372" s="606" t="s">
        <v>38</v>
      </c>
      <c r="B372" s="599" t="s">
        <v>997</v>
      </c>
      <c r="C372" s="600"/>
      <c r="D372" s="478">
        <v>206996</v>
      </c>
      <c r="E372" s="479">
        <v>10</v>
      </c>
      <c r="F372" s="393"/>
      <c r="G372" s="402"/>
      <c r="H372" s="393"/>
      <c r="I372" s="402"/>
      <c r="J372" s="393"/>
      <c r="K372" s="402"/>
      <c r="L372" s="393"/>
      <c r="M372" s="402"/>
      <c r="N372" s="393"/>
      <c r="O372" s="402"/>
      <c r="P372" s="393"/>
      <c r="Q372" s="402"/>
      <c r="R372" s="393"/>
      <c r="S372" s="402"/>
      <c r="T372" s="393"/>
      <c r="U372" s="402"/>
      <c r="V372" s="393"/>
      <c r="W372" s="402"/>
      <c r="X372" s="393"/>
      <c r="Y372" s="402"/>
      <c r="Z372" s="393"/>
      <c r="AA372" s="402"/>
      <c r="AB372" s="393"/>
      <c r="AC372" s="402"/>
      <c r="AD372" s="393"/>
      <c r="AE372" s="402"/>
      <c r="AF372" s="393"/>
      <c r="AG372" s="402"/>
      <c r="AH372" s="393"/>
      <c r="AI372" s="402"/>
      <c r="AJ372" s="393"/>
      <c r="AK372" s="402"/>
      <c r="AL372" s="393"/>
      <c r="AM372" s="402"/>
      <c r="AN372" s="393"/>
      <c r="AO372" s="402"/>
      <c r="AP372" s="393"/>
      <c r="AQ372" s="402"/>
      <c r="AR372" s="393"/>
      <c r="AS372" s="402"/>
      <c r="AT372" s="393">
        <v>40</v>
      </c>
      <c r="AU372" s="402">
        <v>43</v>
      </c>
      <c r="AV372" s="393"/>
      <c r="AW372" s="402"/>
      <c r="AX372" s="393">
        <v>4</v>
      </c>
      <c r="AY372" s="402">
        <v>0</v>
      </c>
      <c r="AZ372" s="393"/>
      <c r="BA372" s="403"/>
      <c r="BB372" s="404"/>
      <c r="BC372" s="402"/>
      <c r="BD372" s="393"/>
      <c r="BE372" s="402"/>
      <c r="BF372" s="393"/>
      <c r="BG372" s="402"/>
      <c r="BH372" s="393"/>
      <c r="BI372" s="402"/>
      <c r="BJ372" s="393"/>
      <c r="BK372" s="402"/>
      <c r="BL372" s="393">
        <v>2007800</v>
      </c>
      <c r="BM372" s="403">
        <v>1998700</v>
      </c>
      <c r="BN372" s="394">
        <f t="shared" si="405"/>
        <v>0</v>
      </c>
      <c r="BO372" s="395">
        <f t="shared" si="406"/>
        <v>0</v>
      </c>
      <c r="BP372" s="396">
        <f t="shared" si="407"/>
        <v>0</v>
      </c>
      <c r="BQ372" s="395">
        <f t="shared" si="408"/>
        <v>0</v>
      </c>
      <c r="BR372" s="396">
        <f t="shared" si="409"/>
        <v>0</v>
      </c>
      <c r="BS372" s="395">
        <f t="shared" si="410"/>
        <v>0</v>
      </c>
      <c r="BT372" s="396">
        <f t="shared" si="411"/>
        <v>0</v>
      </c>
      <c r="BU372" s="395">
        <f t="shared" si="412"/>
        <v>0</v>
      </c>
      <c r="BV372" s="396">
        <f t="shared" si="413"/>
        <v>0</v>
      </c>
      <c r="BW372" s="395">
        <f t="shared" si="414"/>
        <v>0</v>
      </c>
      <c r="BX372" s="396">
        <f t="shared" si="415"/>
        <v>404</v>
      </c>
      <c r="BY372" s="395">
        <f t="shared" si="416"/>
        <v>387</v>
      </c>
      <c r="BZ372" s="394">
        <f t="shared" si="417"/>
        <v>0</v>
      </c>
      <c r="CA372" s="395">
        <f t="shared" si="418"/>
        <v>0</v>
      </c>
      <c r="CB372" s="396">
        <f t="shared" si="419"/>
        <v>0</v>
      </c>
      <c r="CC372" s="395">
        <f t="shared" si="420"/>
        <v>0</v>
      </c>
      <c r="CD372" s="396">
        <f t="shared" si="421"/>
        <v>0</v>
      </c>
      <c r="CE372" s="395">
        <f t="shared" si="422"/>
        <v>0</v>
      </c>
      <c r="CF372" s="396">
        <f t="shared" si="423"/>
        <v>0</v>
      </c>
      <c r="CG372" s="395">
        <f t="shared" si="424"/>
        <v>0</v>
      </c>
      <c r="CH372" s="396">
        <f t="shared" si="425"/>
        <v>0</v>
      </c>
      <c r="CI372" s="395">
        <f t="shared" si="426"/>
        <v>0</v>
      </c>
      <c r="CJ372" s="396">
        <f t="shared" si="427"/>
        <v>4969.8019801980199</v>
      </c>
      <c r="CK372" s="395">
        <f t="shared" si="428"/>
        <v>5164.5994832041342</v>
      </c>
      <c r="CL372" s="394">
        <f t="shared" si="429"/>
        <v>0</v>
      </c>
      <c r="CM372" s="395">
        <f t="shared" si="430"/>
        <v>0</v>
      </c>
      <c r="CN372" s="396">
        <f t="shared" si="431"/>
        <v>0</v>
      </c>
      <c r="CO372" s="395">
        <f t="shared" si="432"/>
        <v>0</v>
      </c>
      <c r="CP372" s="396">
        <f t="shared" si="433"/>
        <v>0</v>
      </c>
      <c r="CQ372" s="395">
        <f t="shared" si="434"/>
        <v>0</v>
      </c>
      <c r="CR372" s="396">
        <f t="shared" si="435"/>
        <v>0</v>
      </c>
      <c r="CS372" s="395">
        <f t="shared" si="436"/>
        <v>0</v>
      </c>
      <c r="CT372" s="396">
        <f t="shared" si="437"/>
        <v>0</v>
      </c>
      <c r="CU372" s="395">
        <f t="shared" si="438"/>
        <v>0</v>
      </c>
      <c r="CV372" s="396">
        <f t="shared" si="439"/>
        <v>44728.217821782178</v>
      </c>
      <c r="CW372" s="395">
        <f t="shared" si="440"/>
        <v>46481.395348837206</v>
      </c>
      <c r="CX372" s="396">
        <f t="shared" si="441"/>
        <v>44728.217821782178</v>
      </c>
      <c r="CY372" s="395">
        <f t="shared" si="442"/>
        <v>46481.395348837206</v>
      </c>
      <c r="CZ372" s="394">
        <f t="shared" si="443"/>
        <v>0</v>
      </c>
      <c r="DA372" s="395">
        <f t="shared" si="444"/>
        <v>0</v>
      </c>
      <c r="DB372" s="396">
        <f t="shared" si="445"/>
        <v>0</v>
      </c>
      <c r="DC372" s="395">
        <f t="shared" si="446"/>
        <v>0</v>
      </c>
      <c r="DD372" s="396">
        <f t="shared" si="447"/>
        <v>0</v>
      </c>
      <c r="DE372" s="395">
        <f t="shared" si="448"/>
        <v>0</v>
      </c>
      <c r="DF372" s="396">
        <f t="shared" si="449"/>
        <v>0</v>
      </c>
      <c r="DG372" s="395">
        <f t="shared" si="450"/>
        <v>0</v>
      </c>
      <c r="DH372" s="396">
        <f t="shared" si="451"/>
        <v>0</v>
      </c>
      <c r="DI372" s="395">
        <f t="shared" si="452"/>
        <v>0</v>
      </c>
      <c r="DJ372" s="396">
        <f t="shared" si="453"/>
        <v>44</v>
      </c>
      <c r="DK372" s="395">
        <f t="shared" si="454"/>
        <v>43</v>
      </c>
      <c r="DL372" s="396">
        <f t="shared" si="455"/>
        <v>44</v>
      </c>
      <c r="DM372" s="395">
        <f t="shared" si="456"/>
        <v>43</v>
      </c>
      <c r="DN372" s="394">
        <f t="shared" si="457"/>
        <v>0</v>
      </c>
      <c r="DO372" s="395">
        <f t="shared" si="458"/>
        <v>0</v>
      </c>
      <c r="DP372" s="396">
        <f t="shared" si="459"/>
        <v>0</v>
      </c>
      <c r="DQ372" s="395">
        <f t="shared" si="460"/>
        <v>0</v>
      </c>
      <c r="DR372" s="396">
        <f t="shared" si="461"/>
        <v>0</v>
      </c>
      <c r="DS372" s="395">
        <f t="shared" si="462"/>
        <v>0</v>
      </c>
      <c r="DT372" s="396">
        <f t="shared" si="463"/>
        <v>0</v>
      </c>
      <c r="DU372" s="395">
        <f t="shared" si="464"/>
        <v>0</v>
      </c>
      <c r="DV372" s="396">
        <f t="shared" si="465"/>
        <v>0</v>
      </c>
      <c r="DW372" s="395">
        <f t="shared" si="466"/>
        <v>0</v>
      </c>
      <c r="DX372" s="396">
        <f t="shared" si="467"/>
        <v>1968041.5841584159</v>
      </c>
      <c r="DY372" s="395">
        <f t="shared" si="468"/>
        <v>1998699.9999999998</v>
      </c>
      <c r="DZ372" s="396">
        <f t="shared" si="469"/>
        <v>1968041.5841584159</v>
      </c>
      <c r="EA372" s="395">
        <f t="shared" si="470"/>
        <v>1998699.9999999998</v>
      </c>
    </row>
    <row r="373" spans="1:131">
      <c r="A373" s="606" t="s">
        <v>38</v>
      </c>
      <c r="B373" s="599" t="s">
        <v>998</v>
      </c>
      <c r="C373" s="600"/>
      <c r="D373" s="478">
        <v>207050</v>
      </c>
      <c r="E373" s="479">
        <v>10</v>
      </c>
      <c r="F373" s="393"/>
      <c r="G373" s="402"/>
      <c r="H373" s="393"/>
      <c r="I373" s="402"/>
      <c r="J373" s="393"/>
      <c r="K373" s="402"/>
      <c r="L373" s="393"/>
      <c r="M373" s="402"/>
      <c r="N373" s="393"/>
      <c r="O373" s="402"/>
      <c r="P373" s="393"/>
      <c r="Q373" s="402"/>
      <c r="R373" s="393"/>
      <c r="S373" s="402"/>
      <c r="T373" s="393"/>
      <c r="U373" s="402"/>
      <c r="V373" s="393"/>
      <c r="W373" s="402"/>
      <c r="X373" s="393"/>
      <c r="Y373" s="402"/>
      <c r="Z373" s="393"/>
      <c r="AA373" s="402"/>
      <c r="AB373" s="393"/>
      <c r="AC373" s="402"/>
      <c r="AD373" s="393"/>
      <c r="AE373" s="402"/>
      <c r="AF373" s="393"/>
      <c r="AG373" s="402"/>
      <c r="AH373" s="393"/>
      <c r="AI373" s="402"/>
      <c r="AJ373" s="393"/>
      <c r="AK373" s="402"/>
      <c r="AL373" s="393"/>
      <c r="AM373" s="402"/>
      <c r="AN373" s="393"/>
      <c r="AO373" s="402"/>
      <c r="AP373" s="393"/>
      <c r="AQ373" s="402"/>
      <c r="AR373" s="393"/>
      <c r="AS373" s="402"/>
      <c r="AT373" s="393">
        <v>39</v>
      </c>
      <c r="AU373" s="402">
        <v>39</v>
      </c>
      <c r="AV373" s="393"/>
      <c r="AW373" s="402"/>
      <c r="AX373" s="393">
        <v>1</v>
      </c>
      <c r="AY373" s="402">
        <v>0</v>
      </c>
      <c r="AZ373" s="393"/>
      <c r="BA373" s="403"/>
      <c r="BB373" s="404"/>
      <c r="BC373" s="402"/>
      <c r="BD373" s="393"/>
      <c r="BE373" s="402"/>
      <c r="BF373" s="393"/>
      <c r="BG373" s="402"/>
      <c r="BH373" s="393"/>
      <c r="BI373" s="402"/>
      <c r="BJ373" s="393"/>
      <c r="BK373" s="402"/>
      <c r="BL373" s="393">
        <v>1681596</v>
      </c>
      <c r="BM373" s="403">
        <v>1686906</v>
      </c>
      <c r="BN373" s="394">
        <f t="shared" si="405"/>
        <v>0</v>
      </c>
      <c r="BO373" s="395">
        <f t="shared" si="406"/>
        <v>0</v>
      </c>
      <c r="BP373" s="396">
        <f t="shared" si="407"/>
        <v>0</v>
      </c>
      <c r="BQ373" s="395">
        <f t="shared" si="408"/>
        <v>0</v>
      </c>
      <c r="BR373" s="396">
        <f t="shared" si="409"/>
        <v>0</v>
      </c>
      <c r="BS373" s="395">
        <f t="shared" si="410"/>
        <v>0</v>
      </c>
      <c r="BT373" s="396">
        <f t="shared" si="411"/>
        <v>0</v>
      </c>
      <c r="BU373" s="395">
        <f t="shared" si="412"/>
        <v>0</v>
      </c>
      <c r="BV373" s="396">
        <f t="shared" si="413"/>
        <v>0</v>
      </c>
      <c r="BW373" s="395">
        <f t="shared" si="414"/>
        <v>0</v>
      </c>
      <c r="BX373" s="396">
        <f t="shared" si="415"/>
        <v>362</v>
      </c>
      <c r="BY373" s="395">
        <f t="shared" si="416"/>
        <v>351</v>
      </c>
      <c r="BZ373" s="394">
        <f t="shared" si="417"/>
        <v>0</v>
      </c>
      <c r="CA373" s="395">
        <f t="shared" si="418"/>
        <v>0</v>
      </c>
      <c r="CB373" s="396">
        <f t="shared" si="419"/>
        <v>0</v>
      </c>
      <c r="CC373" s="395">
        <f t="shared" si="420"/>
        <v>0</v>
      </c>
      <c r="CD373" s="396">
        <f t="shared" si="421"/>
        <v>0</v>
      </c>
      <c r="CE373" s="395">
        <f t="shared" si="422"/>
        <v>0</v>
      </c>
      <c r="CF373" s="396">
        <f t="shared" si="423"/>
        <v>0</v>
      </c>
      <c r="CG373" s="395">
        <f t="shared" si="424"/>
        <v>0</v>
      </c>
      <c r="CH373" s="396">
        <f t="shared" si="425"/>
        <v>0</v>
      </c>
      <c r="CI373" s="395">
        <f t="shared" si="426"/>
        <v>0</v>
      </c>
      <c r="CJ373" s="396">
        <f t="shared" si="427"/>
        <v>4645.2928176795576</v>
      </c>
      <c r="CK373" s="395">
        <f t="shared" si="428"/>
        <v>4806</v>
      </c>
      <c r="CL373" s="394">
        <f t="shared" si="429"/>
        <v>0</v>
      </c>
      <c r="CM373" s="395">
        <f t="shared" si="430"/>
        <v>0</v>
      </c>
      <c r="CN373" s="396">
        <f t="shared" si="431"/>
        <v>0</v>
      </c>
      <c r="CO373" s="395">
        <f t="shared" si="432"/>
        <v>0</v>
      </c>
      <c r="CP373" s="396">
        <f t="shared" si="433"/>
        <v>0</v>
      </c>
      <c r="CQ373" s="395">
        <f t="shared" si="434"/>
        <v>0</v>
      </c>
      <c r="CR373" s="396">
        <f t="shared" si="435"/>
        <v>0</v>
      </c>
      <c r="CS373" s="395">
        <f t="shared" si="436"/>
        <v>0</v>
      </c>
      <c r="CT373" s="396">
        <f t="shared" si="437"/>
        <v>0</v>
      </c>
      <c r="CU373" s="395">
        <f t="shared" si="438"/>
        <v>0</v>
      </c>
      <c r="CV373" s="396">
        <f t="shared" si="439"/>
        <v>41807.635359116015</v>
      </c>
      <c r="CW373" s="395">
        <f t="shared" si="440"/>
        <v>43254</v>
      </c>
      <c r="CX373" s="396">
        <f t="shared" si="441"/>
        <v>41807.635359116015</v>
      </c>
      <c r="CY373" s="395">
        <f t="shared" si="442"/>
        <v>43254</v>
      </c>
      <c r="CZ373" s="394">
        <f t="shared" si="443"/>
        <v>0</v>
      </c>
      <c r="DA373" s="395">
        <f t="shared" si="444"/>
        <v>0</v>
      </c>
      <c r="DB373" s="396">
        <f t="shared" si="445"/>
        <v>0</v>
      </c>
      <c r="DC373" s="395">
        <f t="shared" si="446"/>
        <v>0</v>
      </c>
      <c r="DD373" s="396">
        <f t="shared" si="447"/>
        <v>0</v>
      </c>
      <c r="DE373" s="395">
        <f t="shared" si="448"/>
        <v>0</v>
      </c>
      <c r="DF373" s="396">
        <f t="shared" si="449"/>
        <v>0</v>
      </c>
      <c r="DG373" s="395">
        <f t="shared" si="450"/>
        <v>0</v>
      </c>
      <c r="DH373" s="396">
        <f t="shared" si="451"/>
        <v>0</v>
      </c>
      <c r="DI373" s="395">
        <f t="shared" si="452"/>
        <v>0</v>
      </c>
      <c r="DJ373" s="396">
        <f t="shared" si="453"/>
        <v>40</v>
      </c>
      <c r="DK373" s="395">
        <f t="shared" si="454"/>
        <v>39</v>
      </c>
      <c r="DL373" s="396">
        <f t="shared" si="455"/>
        <v>40</v>
      </c>
      <c r="DM373" s="395">
        <f t="shared" si="456"/>
        <v>39</v>
      </c>
      <c r="DN373" s="394">
        <f t="shared" si="457"/>
        <v>0</v>
      </c>
      <c r="DO373" s="395">
        <f t="shared" si="458"/>
        <v>0</v>
      </c>
      <c r="DP373" s="396">
        <f t="shared" si="459"/>
        <v>0</v>
      </c>
      <c r="DQ373" s="395">
        <f t="shared" si="460"/>
        <v>0</v>
      </c>
      <c r="DR373" s="396">
        <f t="shared" si="461"/>
        <v>0</v>
      </c>
      <c r="DS373" s="395">
        <f t="shared" si="462"/>
        <v>0</v>
      </c>
      <c r="DT373" s="396">
        <f t="shared" si="463"/>
        <v>0</v>
      </c>
      <c r="DU373" s="395">
        <f t="shared" si="464"/>
        <v>0</v>
      </c>
      <c r="DV373" s="396">
        <f t="shared" si="465"/>
        <v>0</v>
      </c>
      <c r="DW373" s="395">
        <f t="shared" si="466"/>
        <v>0</v>
      </c>
      <c r="DX373" s="396">
        <f t="shared" si="467"/>
        <v>1672305.4143646406</v>
      </c>
      <c r="DY373" s="395">
        <f t="shared" si="468"/>
        <v>1686906</v>
      </c>
      <c r="DZ373" s="396">
        <f t="shared" si="469"/>
        <v>1672305.4143646406</v>
      </c>
      <c r="EA373" s="395">
        <f t="shared" si="470"/>
        <v>1686906</v>
      </c>
    </row>
    <row r="374" spans="1:131">
      <c r="A374" s="606" t="s">
        <v>38</v>
      </c>
      <c r="B374" s="481" t="s">
        <v>999</v>
      </c>
      <c r="C374" s="600"/>
      <c r="D374" s="478">
        <v>207236</v>
      </c>
      <c r="E374" s="479">
        <v>10</v>
      </c>
      <c r="F374" s="393"/>
      <c r="G374" s="402"/>
      <c r="H374" s="393"/>
      <c r="I374" s="402"/>
      <c r="J374" s="393"/>
      <c r="K374" s="402"/>
      <c r="L374" s="393"/>
      <c r="M374" s="402"/>
      <c r="N374" s="393"/>
      <c r="O374" s="402"/>
      <c r="P374" s="393"/>
      <c r="Q374" s="402"/>
      <c r="R374" s="393"/>
      <c r="S374" s="402"/>
      <c r="T374" s="393"/>
      <c r="U374" s="402"/>
      <c r="V374" s="393"/>
      <c r="W374" s="402"/>
      <c r="X374" s="393"/>
      <c r="Y374" s="402"/>
      <c r="Z374" s="393"/>
      <c r="AA374" s="402"/>
      <c r="AB374" s="393"/>
      <c r="AC374" s="402"/>
      <c r="AD374" s="393"/>
      <c r="AE374" s="402"/>
      <c r="AF374" s="393"/>
      <c r="AG374" s="402"/>
      <c r="AH374" s="393"/>
      <c r="AI374" s="402"/>
      <c r="AJ374" s="393"/>
      <c r="AK374" s="402"/>
      <c r="AL374" s="393"/>
      <c r="AM374" s="402"/>
      <c r="AN374" s="393"/>
      <c r="AO374" s="402"/>
      <c r="AP374" s="393"/>
      <c r="AQ374" s="402"/>
      <c r="AR374" s="393"/>
      <c r="AS374" s="402"/>
      <c r="AT374" s="393">
        <v>43</v>
      </c>
      <c r="AU374" s="402">
        <v>49</v>
      </c>
      <c r="AV374" s="393"/>
      <c r="AW374" s="402"/>
      <c r="AX374" s="393">
        <v>7</v>
      </c>
      <c r="AY374" s="402">
        <v>8</v>
      </c>
      <c r="AZ374" s="393"/>
      <c r="BA374" s="403"/>
      <c r="BB374" s="404"/>
      <c r="BC374" s="402"/>
      <c r="BD374" s="393"/>
      <c r="BE374" s="402"/>
      <c r="BF374" s="393"/>
      <c r="BG374" s="402"/>
      <c r="BH374" s="393"/>
      <c r="BI374" s="402"/>
      <c r="BJ374" s="393"/>
      <c r="BK374" s="402"/>
      <c r="BL374" s="393">
        <v>2350194</v>
      </c>
      <c r="BM374" s="403">
        <v>2621886</v>
      </c>
      <c r="BN374" s="394">
        <f t="shared" si="405"/>
        <v>0</v>
      </c>
      <c r="BO374" s="395">
        <f t="shared" si="406"/>
        <v>0</v>
      </c>
      <c r="BP374" s="396">
        <f t="shared" si="407"/>
        <v>0</v>
      </c>
      <c r="BQ374" s="395">
        <f t="shared" si="408"/>
        <v>0</v>
      </c>
      <c r="BR374" s="396">
        <f t="shared" si="409"/>
        <v>0</v>
      </c>
      <c r="BS374" s="395">
        <f t="shared" si="410"/>
        <v>0</v>
      </c>
      <c r="BT374" s="396">
        <f t="shared" si="411"/>
        <v>0</v>
      </c>
      <c r="BU374" s="395">
        <f t="shared" si="412"/>
        <v>0</v>
      </c>
      <c r="BV374" s="396">
        <f t="shared" si="413"/>
        <v>0</v>
      </c>
      <c r="BW374" s="395">
        <f t="shared" si="414"/>
        <v>0</v>
      </c>
      <c r="BX374" s="396">
        <f t="shared" si="415"/>
        <v>464</v>
      </c>
      <c r="BY374" s="395">
        <f t="shared" si="416"/>
        <v>529</v>
      </c>
      <c r="BZ374" s="394">
        <f t="shared" si="417"/>
        <v>0</v>
      </c>
      <c r="CA374" s="395">
        <f t="shared" si="418"/>
        <v>0</v>
      </c>
      <c r="CB374" s="396">
        <f t="shared" si="419"/>
        <v>0</v>
      </c>
      <c r="CC374" s="395">
        <f t="shared" si="420"/>
        <v>0</v>
      </c>
      <c r="CD374" s="396">
        <f t="shared" si="421"/>
        <v>0</v>
      </c>
      <c r="CE374" s="395">
        <f t="shared" si="422"/>
        <v>0</v>
      </c>
      <c r="CF374" s="396">
        <f t="shared" si="423"/>
        <v>0</v>
      </c>
      <c r="CG374" s="395">
        <f t="shared" si="424"/>
        <v>0</v>
      </c>
      <c r="CH374" s="396">
        <f t="shared" si="425"/>
        <v>0</v>
      </c>
      <c r="CI374" s="395">
        <f t="shared" si="426"/>
        <v>0</v>
      </c>
      <c r="CJ374" s="396">
        <f t="shared" si="427"/>
        <v>5065.0732758620688</v>
      </c>
      <c r="CK374" s="395">
        <f t="shared" si="428"/>
        <v>4956.3062381852551</v>
      </c>
      <c r="CL374" s="394">
        <f t="shared" si="429"/>
        <v>0</v>
      </c>
      <c r="CM374" s="395">
        <f t="shared" si="430"/>
        <v>0</v>
      </c>
      <c r="CN374" s="396">
        <f t="shared" si="431"/>
        <v>0</v>
      </c>
      <c r="CO374" s="395">
        <f t="shared" si="432"/>
        <v>0</v>
      </c>
      <c r="CP374" s="396">
        <f t="shared" si="433"/>
        <v>0</v>
      </c>
      <c r="CQ374" s="395">
        <f t="shared" si="434"/>
        <v>0</v>
      </c>
      <c r="CR374" s="396">
        <f t="shared" si="435"/>
        <v>0</v>
      </c>
      <c r="CS374" s="395">
        <f t="shared" si="436"/>
        <v>0</v>
      </c>
      <c r="CT374" s="396">
        <f t="shared" si="437"/>
        <v>0</v>
      </c>
      <c r="CU374" s="395">
        <f t="shared" si="438"/>
        <v>0</v>
      </c>
      <c r="CV374" s="396">
        <f t="shared" si="439"/>
        <v>45585.659482758623</v>
      </c>
      <c r="CW374" s="395">
        <f t="shared" si="440"/>
        <v>44606.756143667299</v>
      </c>
      <c r="CX374" s="396">
        <f t="shared" si="441"/>
        <v>45585.659482758623</v>
      </c>
      <c r="CY374" s="395">
        <f t="shared" si="442"/>
        <v>44606.756143667299</v>
      </c>
      <c r="CZ374" s="394">
        <f t="shared" si="443"/>
        <v>0</v>
      </c>
      <c r="DA374" s="395">
        <f t="shared" si="444"/>
        <v>0</v>
      </c>
      <c r="DB374" s="396">
        <f t="shared" si="445"/>
        <v>0</v>
      </c>
      <c r="DC374" s="395">
        <f t="shared" si="446"/>
        <v>0</v>
      </c>
      <c r="DD374" s="396">
        <f t="shared" si="447"/>
        <v>0</v>
      </c>
      <c r="DE374" s="395">
        <f t="shared" si="448"/>
        <v>0</v>
      </c>
      <c r="DF374" s="396">
        <f t="shared" si="449"/>
        <v>0</v>
      </c>
      <c r="DG374" s="395">
        <f t="shared" si="450"/>
        <v>0</v>
      </c>
      <c r="DH374" s="396">
        <f t="shared" si="451"/>
        <v>0</v>
      </c>
      <c r="DI374" s="395">
        <f t="shared" si="452"/>
        <v>0</v>
      </c>
      <c r="DJ374" s="396">
        <f t="shared" si="453"/>
        <v>50</v>
      </c>
      <c r="DK374" s="395">
        <f t="shared" si="454"/>
        <v>57</v>
      </c>
      <c r="DL374" s="396">
        <f t="shared" si="455"/>
        <v>50</v>
      </c>
      <c r="DM374" s="395">
        <f t="shared" si="456"/>
        <v>57</v>
      </c>
      <c r="DN374" s="394">
        <f t="shared" si="457"/>
        <v>0</v>
      </c>
      <c r="DO374" s="395">
        <f t="shared" si="458"/>
        <v>0</v>
      </c>
      <c r="DP374" s="396">
        <f t="shared" si="459"/>
        <v>0</v>
      </c>
      <c r="DQ374" s="395">
        <f t="shared" si="460"/>
        <v>0</v>
      </c>
      <c r="DR374" s="396">
        <f t="shared" si="461"/>
        <v>0</v>
      </c>
      <c r="DS374" s="395">
        <f t="shared" si="462"/>
        <v>0</v>
      </c>
      <c r="DT374" s="396">
        <f t="shared" si="463"/>
        <v>0</v>
      </c>
      <c r="DU374" s="395">
        <f t="shared" si="464"/>
        <v>0</v>
      </c>
      <c r="DV374" s="396">
        <f t="shared" si="465"/>
        <v>0</v>
      </c>
      <c r="DW374" s="395">
        <f t="shared" si="466"/>
        <v>0</v>
      </c>
      <c r="DX374" s="396">
        <f t="shared" si="467"/>
        <v>2279282.9741379311</v>
      </c>
      <c r="DY374" s="395">
        <f t="shared" si="468"/>
        <v>2542585.1001890362</v>
      </c>
      <c r="DZ374" s="396">
        <f t="shared" si="469"/>
        <v>2279282.9741379311</v>
      </c>
      <c r="EA374" s="395">
        <f t="shared" si="470"/>
        <v>2542585.1001890362</v>
      </c>
    </row>
    <row r="375" spans="1:131">
      <c r="A375" s="606" t="s">
        <v>38</v>
      </c>
      <c r="B375" s="599" t="s">
        <v>1000</v>
      </c>
      <c r="C375" s="600"/>
      <c r="D375" s="478">
        <v>207290</v>
      </c>
      <c r="E375" s="479">
        <v>10</v>
      </c>
      <c r="F375" s="393"/>
      <c r="G375" s="402"/>
      <c r="H375" s="393"/>
      <c r="I375" s="402"/>
      <c r="J375" s="393"/>
      <c r="K375" s="402"/>
      <c r="L375" s="393"/>
      <c r="M375" s="402"/>
      <c r="N375" s="393"/>
      <c r="O375" s="402"/>
      <c r="P375" s="393"/>
      <c r="Q375" s="402"/>
      <c r="R375" s="393"/>
      <c r="S375" s="402"/>
      <c r="T375" s="393"/>
      <c r="U375" s="402"/>
      <c r="V375" s="393"/>
      <c r="W375" s="402"/>
      <c r="X375" s="393"/>
      <c r="Y375" s="402"/>
      <c r="Z375" s="393"/>
      <c r="AA375" s="402"/>
      <c r="AB375" s="393"/>
      <c r="AC375" s="402"/>
      <c r="AD375" s="393"/>
      <c r="AE375" s="402"/>
      <c r="AF375" s="393"/>
      <c r="AG375" s="402"/>
      <c r="AH375" s="393"/>
      <c r="AI375" s="402"/>
      <c r="AJ375" s="393"/>
      <c r="AK375" s="402"/>
      <c r="AL375" s="393"/>
      <c r="AM375" s="402"/>
      <c r="AN375" s="393"/>
      <c r="AO375" s="402"/>
      <c r="AP375" s="393"/>
      <c r="AQ375" s="402"/>
      <c r="AR375" s="393"/>
      <c r="AS375" s="402"/>
      <c r="AT375" s="393">
        <v>69</v>
      </c>
      <c r="AU375" s="402">
        <v>61</v>
      </c>
      <c r="AV375" s="393"/>
      <c r="AW375" s="402"/>
      <c r="AX375" s="393"/>
      <c r="AY375" s="402"/>
      <c r="AZ375" s="393"/>
      <c r="BA375" s="403"/>
      <c r="BB375" s="404"/>
      <c r="BC375" s="402"/>
      <c r="BD375" s="393"/>
      <c r="BE375" s="402"/>
      <c r="BF375" s="393"/>
      <c r="BG375" s="402"/>
      <c r="BH375" s="393"/>
      <c r="BI375" s="402"/>
      <c r="BJ375" s="393"/>
      <c r="BK375" s="402"/>
      <c r="BL375" s="393">
        <v>3142467</v>
      </c>
      <c r="BM375" s="403">
        <v>2749758</v>
      </c>
      <c r="BN375" s="394">
        <f t="shared" si="405"/>
        <v>0</v>
      </c>
      <c r="BO375" s="395">
        <f t="shared" si="406"/>
        <v>0</v>
      </c>
      <c r="BP375" s="396">
        <f t="shared" si="407"/>
        <v>0</v>
      </c>
      <c r="BQ375" s="395">
        <f t="shared" si="408"/>
        <v>0</v>
      </c>
      <c r="BR375" s="396">
        <f t="shared" si="409"/>
        <v>0</v>
      </c>
      <c r="BS375" s="395">
        <f t="shared" si="410"/>
        <v>0</v>
      </c>
      <c r="BT375" s="396">
        <f t="shared" si="411"/>
        <v>0</v>
      </c>
      <c r="BU375" s="395">
        <f t="shared" si="412"/>
        <v>0</v>
      </c>
      <c r="BV375" s="396">
        <f t="shared" si="413"/>
        <v>0</v>
      </c>
      <c r="BW375" s="395">
        <f t="shared" si="414"/>
        <v>0</v>
      </c>
      <c r="BX375" s="396">
        <f t="shared" si="415"/>
        <v>621</v>
      </c>
      <c r="BY375" s="395">
        <f t="shared" si="416"/>
        <v>549</v>
      </c>
      <c r="BZ375" s="394">
        <f t="shared" si="417"/>
        <v>0</v>
      </c>
      <c r="CA375" s="395">
        <f t="shared" si="418"/>
        <v>0</v>
      </c>
      <c r="CB375" s="396">
        <f t="shared" si="419"/>
        <v>0</v>
      </c>
      <c r="CC375" s="395">
        <f t="shared" si="420"/>
        <v>0</v>
      </c>
      <c r="CD375" s="396">
        <f t="shared" si="421"/>
        <v>0</v>
      </c>
      <c r="CE375" s="395">
        <f t="shared" si="422"/>
        <v>0</v>
      </c>
      <c r="CF375" s="396">
        <f t="shared" si="423"/>
        <v>0</v>
      </c>
      <c r="CG375" s="395">
        <f t="shared" si="424"/>
        <v>0</v>
      </c>
      <c r="CH375" s="396">
        <f t="shared" si="425"/>
        <v>0</v>
      </c>
      <c r="CI375" s="395">
        <f t="shared" si="426"/>
        <v>0</v>
      </c>
      <c r="CJ375" s="396">
        <f t="shared" si="427"/>
        <v>5060.333333333333</v>
      </c>
      <c r="CK375" s="395">
        <f t="shared" si="428"/>
        <v>5008.666666666667</v>
      </c>
      <c r="CL375" s="394">
        <f t="shared" si="429"/>
        <v>0</v>
      </c>
      <c r="CM375" s="395">
        <f t="shared" si="430"/>
        <v>0</v>
      </c>
      <c r="CN375" s="396">
        <f t="shared" si="431"/>
        <v>0</v>
      </c>
      <c r="CO375" s="395">
        <f t="shared" si="432"/>
        <v>0</v>
      </c>
      <c r="CP375" s="396">
        <f t="shared" si="433"/>
        <v>0</v>
      </c>
      <c r="CQ375" s="395">
        <f t="shared" si="434"/>
        <v>0</v>
      </c>
      <c r="CR375" s="396">
        <f t="shared" si="435"/>
        <v>0</v>
      </c>
      <c r="CS375" s="395">
        <f t="shared" si="436"/>
        <v>0</v>
      </c>
      <c r="CT375" s="396">
        <f t="shared" si="437"/>
        <v>0</v>
      </c>
      <c r="CU375" s="395">
        <f t="shared" si="438"/>
        <v>0</v>
      </c>
      <c r="CV375" s="396">
        <f t="shared" si="439"/>
        <v>45543</v>
      </c>
      <c r="CW375" s="395">
        <f t="shared" si="440"/>
        <v>45078</v>
      </c>
      <c r="CX375" s="396">
        <f t="shared" si="441"/>
        <v>45543</v>
      </c>
      <c r="CY375" s="395">
        <f t="shared" si="442"/>
        <v>45078</v>
      </c>
      <c r="CZ375" s="394">
        <f t="shared" si="443"/>
        <v>0</v>
      </c>
      <c r="DA375" s="395">
        <f t="shared" si="444"/>
        <v>0</v>
      </c>
      <c r="DB375" s="396">
        <f t="shared" si="445"/>
        <v>0</v>
      </c>
      <c r="DC375" s="395">
        <f t="shared" si="446"/>
        <v>0</v>
      </c>
      <c r="DD375" s="396">
        <f t="shared" si="447"/>
        <v>0</v>
      </c>
      <c r="DE375" s="395">
        <f t="shared" si="448"/>
        <v>0</v>
      </c>
      <c r="DF375" s="396">
        <f t="shared" si="449"/>
        <v>0</v>
      </c>
      <c r="DG375" s="395">
        <f t="shared" si="450"/>
        <v>0</v>
      </c>
      <c r="DH375" s="396">
        <f t="shared" si="451"/>
        <v>0</v>
      </c>
      <c r="DI375" s="395">
        <f t="shared" si="452"/>
        <v>0</v>
      </c>
      <c r="DJ375" s="396">
        <f t="shared" si="453"/>
        <v>69</v>
      </c>
      <c r="DK375" s="395">
        <f t="shared" si="454"/>
        <v>61</v>
      </c>
      <c r="DL375" s="396">
        <f t="shared" si="455"/>
        <v>69</v>
      </c>
      <c r="DM375" s="395">
        <f t="shared" si="456"/>
        <v>61</v>
      </c>
      <c r="DN375" s="394">
        <f t="shared" si="457"/>
        <v>0</v>
      </c>
      <c r="DO375" s="395">
        <f t="shared" si="458"/>
        <v>0</v>
      </c>
      <c r="DP375" s="396">
        <f t="shared" si="459"/>
        <v>0</v>
      </c>
      <c r="DQ375" s="395">
        <f t="shared" si="460"/>
        <v>0</v>
      </c>
      <c r="DR375" s="396">
        <f t="shared" si="461"/>
        <v>0</v>
      </c>
      <c r="DS375" s="395">
        <f t="shared" si="462"/>
        <v>0</v>
      </c>
      <c r="DT375" s="396">
        <f t="shared" si="463"/>
        <v>0</v>
      </c>
      <c r="DU375" s="395">
        <f t="shared" si="464"/>
        <v>0</v>
      </c>
      <c r="DV375" s="396">
        <f t="shared" si="465"/>
        <v>0</v>
      </c>
      <c r="DW375" s="395">
        <f t="shared" si="466"/>
        <v>0</v>
      </c>
      <c r="DX375" s="396">
        <f t="shared" si="467"/>
        <v>3142467</v>
      </c>
      <c r="DY375" s="395">
        <f t="shared" si="468"/>
        <v>2749758</v>
      </c>
      <c r="DZ375" s="396">
        <f t="shared" si="469"/>
        <v>3142467</v>
      </c>
      <c r="EA375" s="395">
        <f t="shared" si="470"/>
        <v>2749758</v>
      </c>
    </row>
    <row r="376" spans="1:131">
      <c r="A376" s="606" t="s">
        <v>38</v>
      </c>
      <c r="B376" s="599" t="s">
        <v>1001</v>
      </c>
      <c r="C376" s="600"/>
      <c r="D376" s="478">
        <v>207069</v>
      </c>
      <c r="E376" s="479">
        <v>10</v>
      </c>
      <c r="F376" s="393"/>
      <c r="G376" s="402"/>
      <c r="H376" s="393"/>
      <c r="I376" s="402"/>
      <c r="J376" s="393"/>
      <c r="K376" s="402"/>
      <c r="L376" s="393"/>
      <c r="M376" s="402"/>
      <c r="N376" s="393"/>
      <c r="O376" s="402"/>
      <c r="P376" s="393"/>
      <c r="Q376" s="402"/>
      <c r="R376" s="393"/>
      <c r="S376" s="402"/>
      <c r="T376" s="393"/>
      <c r="U376" s="402"/>
      <c r="V376" s="393"/>
      <c r="W376" s="402"/>
      <c r="X376" s="393"/>
      <c r="Y376" s="402"/>
      <c r="Z376" s="393"/>
      <c r="AA376" s="402"/>
      <c r="AB376" s="393"/>
      <c r="AC376" s="402"/>
      <c r="AD376" s="393"/>
      <c r="AE376" s="402"/>
      <c r="AF376" s="393"/>
      <c r="AG376" s="402"/>
      <c r="AH376" s="393"/>
      <c r="AI376" s="402"/>
      <c r="AJ376" s="393"/>
      <c r="AK376" s="402"/>
      <c r="AL376" s="393"/>
      <c r="AM376" s="402"/>
      <c r="AN376" s="393"/>
      <c r="AO376" s="402"/>
      <c r="AP376" s="393"/>
      <c r="AQ376" s="402"/>
      <c r="AR376" s="393"/>
      <c r="AS376" s="402"/>
      <c r="AT376" s="393">
        <v>25</v>
      </c>
      <c r="AU376" s="402">
        <v>23</v>
      </c>
      <c r="AV376" s="393"/>
      <c r="AW376" s="402"/>
      <c r="AX376" s="393">
        <v>7</v>
      </c>
      <c r="AY376" s="402">
        <v>4</v>
      </c>
      <c r="AZ376" s="393"/>
      <c r="BA376" s="403"/>
      <c r="BB376" s="404"/>
      <c r="BC376" s="402"/>
      <c r="BD376" s="393"/>
      <c r="BE376" s="402"/>
      <c r="BF376" s="393"/>
      <c r="BG376" s="402"/>
      <c r="BH376" s="393"/>
      <c r="BI376" s="402"/>
      <c r="BJ376" s="393"/>
      <c r="BK376" s="402"/>
      <c r="BL376" s="393">
        <v>1382738</v>
      </c>
      <c r="BM376" s="403">
        <v>1092987</v>
      </c>
      <c r="BN376" s="394">
        <f t="shared" si="405"/>
        <v>0</v>
      </c>
      <c r="BO376" s="395">
        <f t="shared" si="406"/>
        <v>0</v>
      </c>
      <c r="BP376" s="396">
        <f t="shared" si="407"/>
        <v>0</v>
      </c>
      <c r="BQ376" s="395">
        <f t="shared" si="408"/>
        <v>0</v>
      </c>
      <c r="BR376" s="396">
        <f t="shared" si="409"/>
        <v>0</v>
      </c>
      <c r="BS376" s="395">
        <f t="shared" si="410"/>
        <v>0</v>
      </c>
      <c r="BT376" s="396">
        <f t="shared" si="411"/>
        <v>0</v>
      </c>
      <c r="BU376" s="395">
        <f t="shared" si="412"/>
        <v>0</v>
      </c>
      <c r="BV376" s="396">
        <f t="shared" si="413"/>
        <v>0</v>
      </c>
      <c r="BW376" s="395">
        <f t="shared" si="414"/>
        <v>0</v>
      </c>
      <c r="BX376" s="396">
        <f t="shared" si="415"/>
        <v>302</v>
      </c>
      <c r="BY376" s="395">
        <f t="shared" si="416"/>
        <v>251</v>
      </c>
      <c r="BZ376" s="394">
        <f t="shared" si="417"/>
        <v>0</v>
      </c>
      <c r="CA376" s="395">
        <f t="shared" si="418"/>
        <v>0</v>
      </c>
      <c r="CB376" s="396">
        <f t="shared" si="419"/>
        <v>0</v>
      </c>
      <c r="CC376" s="395">
        <f t="shared" si="420"/>
        <v>0</v>
      </c>
      <c r="CD376" s="396">
        <f t="shared" si="421"/>
        <v>0</v>
      </c>
      <c r="CE376" s="395">
        <f t="shared" si="422"/>
        <v>0</v>
      </c>
      <c r="CF376" s="396">
        <f t="shared" si="423"/>
        <v>0</v>
      </c>
      <c r="CG376" s="395">
        <f t="shared" si="424"/>
        <v>0</v>
      </c>
      <c r="CH376" s="396">
        <f t="shared" si="425"/>
        <v>0</v>
      </c>
      <c r="CI376" s="395">
        <f t="shared" si="426"/>
        <v>0</v>
      </c>
      <c r="CJ376" s="396">
        <f t="shared" si="427"/>
        <v>4578.6026490066224</v>
      </c>
      <c r="CK376" s="395">
        <f t="shared" si="428"/>
        <v>4354.5298804780878</v>
      </c>
      <c r="CL376" s="394">
        <f t="shared" si="429"/>
        <v>0</v>
      </c>
      <c r="CM376" s="395">
        <f t="shared" si="430"/>
        <v>0</v>
      </c>
      <c r="CN376" s="396">
        <f t="shared" si="431"/>
        <v>0</v>
      </c>
      <c r="CO376" s="395">
        <f t="shared" si="432"/>
        <v>0</v>
      </c>
      <c r="CP376" s="396">
        <f t="shared" si="433"/>
        <v>0</v>
      </c>
      <c r="CQ376" s="395">
        <f t="shared" si="434"/>
        <v>0</v>
      </c>
      <c r="CR376" s="396">
        <f t="shared" si="435"/>
        <v>0</v>
      </c>
      <c r="CS376" s="395">
        <f t="shared" si="436"/>
        <v>0</v>
      </c>
      <c r="CT376" s="396">
        <f t="shared" si="437"/>
        <v>0</v>
      </c>
      <c r="CU376" s="395">
        <f t="shared" si="438"/>
        <v>0</v>
      </c>
      <c r="CV376" s="396">
        <f t="shared" si="439"/>
        <v>41207.423841059601</v>
      </c>
      <c r="CW376" s="395">
        <f t="shared" si="440"/>
        <v>39190.768924302793</v>
      </c>
      <c r="CX376" s="396">
        <f t="shared" si="441"/>
        <v>41207.423841059601</v>
      </c>
      <c r="CY376" s="395">
        <f t="shared" si="442"/>
        <v>39190.768924302793</v>
      </c>
      <c r="CZ376" s="394">
        <f t="shared" si="443"/>
        <v>0</v>
      </c>
      <c r="DA376" s="395">
        <f t="shared" si="444"/>
        <v>0</v>
      </c>
      <c r="DB376" s="396">
        <f t="shared" si="445"/>
        <v>0</v>
      </c>
      <c r="DC376" s="395">
        <f t="shared" si="446"/>
        <v>0</v>
      </c>
      <c r="DD376" s="396">
        <f t="shared" si="447"/>
        <v>0</v>
      </c>
      <c r="DE376" s="395">
        <f t="shared" si="448"/>
        <v>0</v>
      </c>
      <c r="DF376" s="396">
        <f t="shared" si="449"/>
        <v>0</v>
      </c>
      <c r="DG376" s="395">
        <f t="shared" si="450"/>
        <v>0</v>
      </c>
      <c r="DH376" s="396">
        <f t="shared" si="451"/>
        <v>0</v>
      </c>
      <c r="DI376" s="395">
        <f t="shared" si="452"/>
        <v>0</v>
      </c>
      <c r="DJ376" s="396">
        <f t="shared" si="453"/>
        <v>32</v>
      </c>
      <c r="DK376" s="395">
        <f t="shared" si="454"/>
        <v>27</v>
      </c>
      <c r="DL376" s="396">
        <f t="shared" si="455"/>
        <v>32</v>
      </c>
      <c r="DM376" s="395">
        <f t="shared" si="456"/>
        <v>27</v>
      </c>
      <c r="DN376" s="394">
        <f t="shared" si="457"/>
        <v>0</v>
      </c>
      <c r="DO376" s="395">
        <f t="shared" si="458"/>
        <v>0</v>
      </c>
      <c r="DP376" s="396">
        <f t="shared" si="459"/>
        <v>0</v>
      </c>
      <c r="DQ376" s="395">
        <f t="shared" si="460"/>
        <v>0</v>
      </c>
      <c r="DR376" s="396">
        <f t="shared" si="461"/>
        <v>0</v>
      </c>
      <c r="DS376" s="395">
        <f t="shared" si="462"/>
        <v>0</v>
      </c>
      <c r="DT376" s="396">
        <f t="shared" si="463"/>
        <v>0</v>
      </c>
      <c r="DU376" s="395">
        <f t="shared" si="464"/>
        <v>0</v>
      </c>
      <c r="DV376" s="396">
        <f t="shared" si="465"/>
        <v>0</v>
      </c>
      <c r="DW376" s="395">
        <f t="shared" si="466"/>
        <v>0</v>
      </c>
      <c r="DX376" s="396">
        <f t="shared" si="467"/>
        <v>1318637.5629139072</v>
      </c>
      <c r="DY376" s="395">
        <f t="shared" si="468"/>
        <v>1058150.7609561754</v>
      </c>
      <c r="DZ376" s="396">
        <f t="shared" si="469"/>
        <v>1318637.5629139072</v>
      </c>
      <c r="EA376" s="395">
        <f t="shared" si="470"/>
        <v>1058150.7609561754</v>
      </c>
    </row>
    <row r="377" spans="1:131">
      <c r="A377" s="606" t="s">
        <v>38</v>
      </c>
      <c r="B377" s="599" t="s">
        <v>1002</v>
      </c>
      <c r="C377" s="600"/>
      <c r="D377" s="478">
        <v>207740</v>
      </c>
      <c r="E377" s="479">
        <v>10</v>
      </c>
      <c r="F377" s="393"/>
      <c r="G377" s="402"/>
      <c r="H377" s="393"/>
      <c r="I377" s="402"/>
      <c r="J377" s="393"/>
      <c r="K377" s="402"/>
      <c r="L377" s="393"/>
      <c r="M377" s="402"/>
      <c r="N377" s="393"/>
      <c r="O377" s="402"/>
      <c r="P377" s="393"/>
      <c r="Q377" s="402"/>
      <c r="R377" s="393"/>
      <c r="S377" s="402"/>
      <c r="T377" s="393"/>
      <c r="U377" s="402"/>
      <c r="V377" s="393"/>
      <c r="W377" s="402"/>
      <c r="X377" s="393"/>
      <c r="Y377" s="402"/>
      <c r="Z377" s="393"/>
      <c r="AA377" s="402"/>
      <c r="AB377" s="393"/>
      <c r="AC377" s="402"/>
      <c r="AD377" s="393"/>
      <c r="AE377" s="402"/>
      <c r="AF377" s="393"/>
      <c r="AG377" s="402"/>
      <c r="AH377" s="393"/>
      <c r="AI377" s="402"/>
      <c r="AJ377" s="393"/>
      <c r="AK377" s="402"/>
      <c r="AL377" s="393"/>
      <c r="AM377" s="402"/>
      <c r="AN377" s="393"/>
      <c r="AO377" s="402"/>
      <c r="AP377" s="393"/>
      <c r="AQ377" s="402"/>
      <c r="AR377" s="393"/>
      <c r="AS377" s="402"/>
      <c r="AT377" s="393">
        <v>36</v>
      </c>
      <c r="AU377" s="402">
        <v>31</v>
      </c>
      <c r="AV377" s="393"/>
      <c r="AW377" s="402"/>
      <c r="AX377" s="393">
        <v>6</v>
      </c>
      <c r="AY377" s="402">
        <v>5</v>
      </c>
      <c r="AZ377" s="393"/>
      <c r="BA377" s="403"/>
      <c r="BB377" s="404"/>
      <c r="BC377" s="402"/>
      <c r="BD377" s="393"/>
      <c r="BE377" s="402"/>
      <c r="BF377" s="393"/>
      <c r="BG377" s="402"/>
      <c r="BH377" s="393"/>
      <c r="BI377" s="402"/>
      <c r="BJ377" s="393"/>
      <c r="BK377" s="402"/>
      <c r="BL377" s="393">
        <v>1956891</v>
      </c>
      <c r="BM377" s="403">
        <v>1572768</v>
      </c>
      <c r="BN377" s="394">
        <f t="shared" si="405"/>
        <v>0</v>
      </c>
      <c r="BO377" s="395">
        <f t="shared" si="406"/>
        <v>0</v>
      </c>
      <c r="BP377" s="396">
        <f t="shared" si="407"/>
        <v>0</v>
      </c>
      <c r="BQ377" s="395">
        <f t="shared" si="408"/>
        <v>0</v>
      </c>
      <c r="BR377" s="396">
        <f t="shared" si="409"/>
        <v>0</v>
      </c>
      <c r="BS377" s="395">
        <f t="shared" si="410"/>
        <v>0</v>
      </c>
      <c r="BT377" s="396">
        <f t="shared" si="411"/>
        <v>0</v>
      </c>
      <c r="BU377" s="395">
        <f t="shared" si="412"/>
        <v>0</v>
      </c>
      <c r="BV377" s="396">
        <f t="shared" si="413"/>
        <v>0</v>
      </c>
      <c r="BW377" s="395">
        <f t="shared" si="414"/>
        <v>0</v>
      </c>
      <c r="BX377" s="396">
        <f t="shared" si="415"/>
        <v>390</v>
      </c>
      <c r="BY377" s="395">
        <f t="shared" si="416"/>
        <v>334</v>
      </c>
      <c r="BZ377" s="394">
        <f t="shared" si="417"/>
        <v>0</v>
      </c>
      <c r="CA377" s="395">
        <f t="shared" si="418"/>
        <v>0</v>
      </c>
      <c r="CB377" s="396">
        <f t="shared" si="419"/>
        <v>0</v>
      </c>
      <c r="CC377" s="395">
        <f t="shared" si="420"/>
        <v>0</v>
      </c>
      <c r="CD377" s="396">
        <f t="shared" si="421"/>
        <v>0</v>
      </c>
      <c r="CE377" s="395">
        <f t="shared" si="422"/>
        <v>0</v>
      </c>
      <c r="CF377" s="396">
        <f t="shared" si="423"/>
        <v>0</v>
      </c>
      <c r="CG377" s="395">
        <f t="shared" si="424"/>
        <v>0</v>
      </c>
      <c r="CH377" s="396">
        <f t="shared" si="425"/>
        <v>0</v>
      </c>
      <c r="CI377" s="395">
        <f t="shared" si="426"/>
        <v>0</v>
      </c>
      <c r="CJ377" s="396">
        <f t="shared" si="427"/>
        <v>5017.669230769231</v>
      </c>
      <c r="CK377" s="395">
        <f t="shared" si="428"/>
        <v>4708.8862275449101</v>
      </c>
      <c r="CL377" s="394">
        <f t="shared" si="429"/>
        <v>0</v>
      </c>
      <c r="CM377" s="395">
        <f t="shared" si="430"/>
        <v>0</v>
      </c>
      <c r="CN377" s="396">
        <f t="shared" si="431"/>
        <v>0</v>
      </c>
      <c r="CO377" s="395">
        <f t="shared" si="432"/>
        <v>0</v>
      </c>
      <c r="CP377" s="396">
        <f t="shared" si="433"/>
        <v>0</v>
      </c>
      <c r="CQ377" s="395">
        <f t="shared" si="434"/>
        <v>0</v>
      </c>
      <c r="CR377" s="396">
        <f t="shared" si="435"/>
        <v>0</v>
      </c>
      <c r="CS377" s="395">
        <f t="shared" si="436"/>
        <v>0</v>
      </c>
      <c r="CT377" s="396">
        <f t="shared" si="437"/>
        <v>0</v>
      </c>
      <c r="CU377" s="395">
        <f t="shared" si="438"/>
        <v>0</v>
      </c>
      <c r="CV377" s="396">
        <f t="shared" si="439"/>
        <v>45159.023076923077</v>
      </c>
      <c r="CW377" s="395">
        <f t="shared" si="440"/>
        <v>42379.976047904187</v>
      </c>
      <c r="CX377" s="396">
        <f t="shared" si="441"/>
        <v>45159.023076923077</v>
      </c>
      <c r="CY377" s="395">
        <f t="shared" si="442"/>
        <v>42379.976047904187</v>
      </c>
      <c r="CZ377" s="394">
        <f t="shared" si="443"/>
        <v>0</v>
      </c>
      <c r="DA377" s="395">
        <f t="shared" si="444"/>
        <v>0</v>
      </c>
      <c r="DB377" s="396">
        <f t="shared" si="445"/>
        <v>0</v>
      </c>
      <c r="DC377" s="395">
        <f t="shared" si="446"/>
        <v>0</v>
      </c>
      <c r="DD377" s="396">
        <f t="shared" si="447"/>
        <v>0</v>
      </c>
      <c r="DE377" s="395">
        <f t="shared" si="448"/>
        <v>0</v>
      </c>
      <c r="DF377" s="396">
        <f t="shared" si="449"/>
        <v>0</v>
      </c>
      <c r="DG377" s="395">
        <f t="shared" si="450"/>
        <v>0</v>
      </c>
      <c r="DH377" s="396">
        <f t="shared" si="451"/>
        <v>0</v>
      </c>
      <c r="DI377" s="395">
        <f t="shared" si="452"/>
        <v>0</v>
      </c>
      <c r="DJ377" s="396">
        <f t="shared" si="453"/>
        <v>42</v>
      </c>
      <c r="DK377" s="395">
        <f t="shared" si="454"/>
        <v>36</v>
      </c>
      <c r="DL377" s="396">
        <f t="shared" si="455"/>
        <v>42</v>
      </c>
      <c r="DM377" s="395">
        <f t="shared" si="456"/>
        <v>36</v>
      </c>
      <c r="DN377" s="394">
        <f t="shared" si="457"/>
        <v>0</v>
      </c>
      <c r="DO377" s="395">
        <f t="shared" si="458"/>
        <v>0</v>
      </c>
      <c r="DP377" s="396">
        <f t="shared" si="459"/>
        <v>0</v>
      </c>
      <c r="DQ377" s="395">
        <f t="shared" si="460"/>
        <v>0</v>
      </c>
      <c r="DR377" s="396">
        <f t="shared" si="461"/>
        <v>0</v>
      </c>
      <c r="DS377" s="395">
        <f t="shared" si="462"/>
        <v>0</v>
      </c>
      <c r="DT377" s="396">
        <f t="shared" si="463"/>
        <v>0</v>
      </c>
      <c r="DU377" s="395">
        <f t="shared" si="464"/>
        <v>0</v>
      </c>
      <c r="DV377" s="396">
        <f t="shared" si="465"/>
        <v>0</v>
      </c>
      <c r="DW377" s="395">
        <f t="shared" si="466"/>
        <v>0</v>
      </c>
      <c r="DX377" s="396">
        <f t="shared" si="467"/>
        <v>1896678.9692307692</v>
      </c>
      <c r="DY377" s="395">
        <f t="shared" si="468"/>
        <v>1525679.1377245507</v>
      </c>
      <c r="DZ377" s="396">
        <f t="shared" si="469"/>
        <v>1896678.9692307692</v>
      </c>
      <c r="EA377" s="395">
        <f t="shared" si="470"/>
        <v>1525679.1377245507</v>
      </c>
    </row>
    <row r="378" spans="1:131">
      <c r="A378" s="606" t="s">
        <v>38</v>
      </c>
      <c r="B378" s="599" t="s">
        <v>1003</v>
      </c>
      <c r="C378" s="600"/>
      <c r="D378" s="478">
        <v>208035</v>
      </c>
      <c r="E378" s="479">
        <v>10</v>
      </c>
      <c r="F378" s="393"/>
      <c r="G378" s="402"/>
      <c r="H378" s="393"/>
      <c r="I378" s="402"/>
      <c r="J378" s="393"/>
      <c r="K378" s="402"/>
      <c r="L378" s="393"/>
      <c r="M378" s="402"/>
      <c r="N378" s="393"/>
      <c r="O378" s="402"/>
      <c r="P378" s="393"/>
      <c r="Q378" s="402"/>
      <c r="R378" s="393"/>
      <c r="S378" s="402"/>
      <c r="T378" s="393"/>
      <c r="U378" s="402"/>
      <c r="V378" s="393"/>
      <c r="W378" s="402"/>
      <c r="X378" s="393"/>
      <c r="Y378" s="402"/>
      <c r="Z378" s="393"/>
      <c r="AA378" s="402"/>
      <c r="AB378" s="393"/>
      <c r="AC378" s="402"/>
      <c r="AD378" s="393"/>
      <c r="AE378" s="402"/>
      <c r="AF378" s="393"/>
      <c r="AG378" s="402"/>
      <c r="AH378" s="393"/>
      <c r="AI378" s="402"/>
      <c r="AJ378" s="393"/>
      <c r="AK378" s="402"/>
      <c r="AL378" s="393"/>
      <c r="AM378" s="402"/>
      <c r="AN378" s="393"/>
      <c r="AO378" s="402"/>
      <c r="AP378" s="393"/>
      <c r="AQ378" s="402"/>
      <c r="AR378" s="393"/>
      <c r="AS378" s="402"/>
      <c r="AT378" s="393">
        <v>37</v>
      </c>
      <c r="AU378" s="402">
        <v>38</v>
      </c>
      <c r="AV378" s="393"/>
      <c r="AW378" s="402"/>
      <c r="AX378" s="393">
        <v>3</v>
      </c>
      <c r="AY378" s="402">
        <v>3</v>
      </c>
      <c r="AZ378" s="393"/>
      <c r="BA378" s="403"/>
      <c r="BB378" s="404"/>
      <c r="BC378" s="402"/>
      <c r="BD378" s="393"/>
      <c r="BE378" s="402"/>
      <c r="BF378" s="393"/>
      <c r="BG378" s="402"/>
      <c r="BH378" s="393"/>
      <c r="BI378" s="402"/>
      <c r="BJ378" s="393"/>
      <c r="BK378" s="402"/>
      <c r="BL378" s="393">
        <v>1808874</v>
      </c>
      <c r="BM378" s="403">
        <v>1826058</v>
      </c>
      <c r="BN378" s="394">
        <f t="shared" si="405"/>
        <v>0</v>
      </c>
      <c r="BO378" s="395">
        <f t="shared" si="406"/>
        <v>0</v>
      </c>
      <c r="BP378" s="396">
        <f t="shared" si="407"/>
        <v>0</v>
      </c>
      <c r="BQ378" s="395">
        <f t="shared" si="408"/>
        <v>0</v>
      </c>
      <c r="BR378" s="396">
        <f t="shared" si="409"/>
        <v>0</v>
      </c>
      <c r="BS378" s="395">
        <f t="shared" si="410"/>
        <v>0</v>
      </c>
      <c r="BT378" s="396">
        <f t="shared" si="411"/>
        <v>0</v>
      </c>
      <c r="BU378" s="395">
        <f t="shared" si="412"/>
        <v>0</v>
      </c>
      <c r="BV378" s="396">
        <f t="shared" si="413"/>
        <v>0</v>
      </c>
      <c r="BW378" s="395">
        <f t="shared" si="414"/>
        <v>0</v>
      </c>
      <c r="BX378" s="396">
        <f t="shared" si="415"/>
        <v>366</v>
      </c>
      <c r="BY378" s="395">
        <f t="shared" si="416"/>
        <v>375</v>
      </c>
      <c r="BZ378" s="394">
        <f t="shared" si="417"/>
        <v>0</v>
      </c>
      <c r="CA378" s="395">
        <f t="shared" si="418"/>
        <v>0</v>
      </c>
      <c r="CB378" s="396">
        <f t="shared" si="419"/>
        <v>0</v>
      </c>
      <c r="CC378" s="395">
        <f t="shared" si="420"/>
        <v>0</v>
      </c>
      <c r="CD378" s="396">
        <f t="shared" si="421"/>
        <v>0</v>
      </c>
      <c r="CE378" s="395">
        <f t="shared" si="422"/>
        <v>0</v>
      </c>
      <c r="CF378" s="396">
        <f t="shared" si="423"/>
        <v>0</v>
      </c>
      <c r="CG378" s="395">
        <f t="shared" si="424"/>
        <v>0</v>
      </c>
      <c r="CH378" s="396">
        <f t="shared" si="425"/>
        <v>0</v>
      </c>
      <c r="CI378" s="395">
        <f t="shared" si="426"/>
        <v>0</v>
      </c>
      <c r="CJ378" s="396">
        <f t="shared" si="427"/>
        <v>4942.2786885245905</v>
      </c>
      <c r="CK378" s="395">
        <f t="shared" si="428"/>
        <v>4869.4880000000003</v>
      </c>
      <c r="CL378" s="394">
        <f t="shared" si="429"/>
        <v>0</v>
      </c>
      <c r="CM378" s="395">
        <f t="shared" si="430"/>
        <v>0</v>
      </c>
      <c r="CN378" s="396">
        <f t="shared" si="431"/>
        <v>0</v>
      </c>
      <c r="CO378" s="395">
        <f t="shared" si="432"/>
        <v>0</v>
      </c>
      <c r="CP378" s="396">
        <f t="shared" si="433"/>
        <v>0</v>
      </c>
      <c r="CQ378" s="395">
        <f t="shared" si="434"/>
        <v>0</v>
      </c>
      <c r="CR378" s="396">
        <f t="shared" si="435"/>
        <v>0</v>
      </c>
      <c r="CS378" s="395">
        <f t="shared" si="436"/>
        <v>0</v>
      </c>
      <c r="CT378" s="396">
        <f t="shared" si="437"/>
        <v>0</v>
      </c>
      <c r="CU378" s="395">
        <f t="shared" si="438"/>
        <v>0</v>
      </c>
      <c r="CV378" s="396">
        <f t="shared" si="439"/>
        <v>44480.508196721312</v>
      </c>
      <c r="CW378" s="395">
        <f t="shared" si="440"/>
        <v>43825.392</v>
      </c>
      <c r="CX378" s="396">
        <f t="shared" si="441"/>
        <v>44480.508196721312</v>
      </c>
      <c r="CY378" s="395">
        <f t="shared" si="442"/>
        <v>43825.392</v>
      </c>
      <c r="CZ378" s="394">
        <f t="shared" si="443"/>
        <v>0</v>
      </c>
      <c r="DA378" s="395">
        <f t="shared" si="444"/>
        <v>0</v>
      </c>
      <c r="DB378" s="396">
        <f t="shared" si="445"/>
        <v>0</v>
      </c>
      <c r="DC378" s="395">
        <f t="shared" si="446"/>
        <v>0</v>
      </c>
      <c r="DD378" s="396">
        <f t="shared" si="447"/>
        <v>0</v>
      </c>
      <c r="DE378" s="395">
        <f t="shared" si="448"/>
        <v>0</v>
      </c>
      <c r="DF378" s="396">
        <f t="shared" si="449"/>
        <v>0</v>
      </c>
      <c r="DG378" s="395">
        <f t="shared" si="450"/>
        <v>0</v>
      </c>
      <c r="DH378" s="396">
        <f t="shared" si="451"/>
        <v>0</v>
      </c>
      <c r="DI378" s="395">
        <f t="shared" si="452"/>
        <v>0</v>
      </c>
      <c r="DJ378" s="396">
        <f t="shared" si="453"/>
        <v>40</v>
      </c>
      <c r="DK378" s="395">
        <f t="shared" si="454"/>
        <v>41</v>
      </c>
      <c r="DL378" s="396">
        <f t="shared" si="455"/>
        <v>40</v>
      </c>
      <c r="DM378" s="395">
        <f t="shared" si="456"/>
        <v>41</v>
      </c>
      <c r="DN378" s="394">
        <f t="shared" si="457"/>
        <v>0</v>
      </c>
      <c r="DO378" s="395">
        <f t="shared" si="458"/>
        <v>0</v>
      </c>
      <c r="DP378" s="396">
        <f t="shared" si="459"/>
        <v>0</v>
      </c>
      <c r="DQ378" s="395">
        <f t="shared" si="460"/>
        <v>0</v>
      </c>
      <c r="DR378" s="396">
        <f t="shared" si="461"/>
        <v>0</v>
      </c>
      <c r="DS378" s="395">
        <f t="shared" si="462"/>
        <v>0</v>
      </c>
      <c r="DT378" s="396">
        <f t="shared" si="463"/>
        <v>0</v>
      </c>
      <c r="DU378" s="395">
        <f t="shared" si="464"/>
        <v>0</v>
      </c>
      <c r="DV378" s="396">
        <f t="shared" si="465"/>
        <v>0</v>
      </c>
      <c r="DW378" s="395">
        <f t="shared" si="466"/>
        <v>0</v>
      </c>
      <c r="DX378" s="396">
        <f t="shared" si="467"/>
        <v>1779220.3278688525</v>
      </c>
      <c r="DY378" s="395">
        <f t="shared" si="468"/>
        <v>1796841.0719999999</v>
      </c>
      <c r="DZ378" s="396">
        <f t="shared" si="469"/>
        <v>1779220.3278688525</v>
      </c>
      <c r="EA378" s="395">
        <f t="shared" si="470"/>
        <v>1796841.0719999999</v>
      </c>
    </row>
    <row r="379" spans="1:131">
      <c r="A379" s="562" t="s">
        <v>38</v>
      </c>
      <c r="B379" s="563" t="s">
        <v>852</v>
      </c>
      <c r="C379" s="457"/>
      <c r="D379" s="461">
        <v>365374</v>
      </c>
      <c r="E379" s="407">
        <v>12</v>
      </c>
      <c r="F379" s="393"/>
      <c r="G379" s="402"/>
      <c r="H379" s="393"/>
      <c r="I379" s="402"/>
      <c r="J379" s="393"/>
      <c r="K379" s="402"/>
      <c r="L379" s="393"/>
      <c r="M379" s="402"/>
      <c r="N379" s="393"/>
      <c r="O379" s="402"/>
      <c r="P379" s="393"/>
      <c r="Q379" s="402"/>
      <c r="R379" s="393"/>
      <c r="S379" s="402"/>
      <c r="T379" s="393"/>
      <c r="U379" s="402"/>
      <c r="V379" s="393"/>
      <c r="W379" s="402"/>
      <c r="X379" s="393"/>
      <c r="Y379" s="402"/>
      <c r="Z379" s="393"/>
      <c r="AA379" s="402"/>
      <c r="AB379" s="393"/>
      <c r="AC379" s="402"/>
      <c r="AD379" s="393"/>
      <c r="AE379" s="402"/>
      <c r="AF379" s="393"/>
      <c r="AG379" s="402"/>
      <c r="AH379" s="393"/>
      <c r="AI379" s="402"/>
      <c r="AJ379" s="393"/>
      <c r="AK379" s="402"/>
      <c r="AL379" s="393"/>
      <c r="AM379" s="402"/>
      <c r="AN379" s="393"/>
      <c r="AO379" s="402"/>
      <c r="AP379" s="393"/>
      <c r="AQ379" s="402"/>
      <c r="AR379" s="393"/>
      <c r="AS379" s="402"/>
      <c r="AT379" s="393"/>
      <c r="AU379" s="402"/>
      <c r="AV379" s="393">
        <v>39</v>
      </c>
      <c r="AW379" s="402">
        <v>39</v>
      </c>
      <c r="AX379" s="393">
        <v>11</v>
      </c>
      <c r="AY379" s="402">
        <v>14</v>
      </c>
      <c r="AZ379" s="393">
        <v>4</v>
      </c>
      <c r="BA379" s="403">
        <v>3</v>
      </c>
      <c r="BB379" s="404"/>
      <c r="BC379" s="402"/>
      <c r="BD379" s="393"/>
      <c r="BE379" s="402"/>
      <c r="BF379" s="393"/>
      <c r="BG379" s="402"/>
      <c r="BH379" s="393"/>
      <c r="BI379" s="402"/>
      <c r="BJ379" s="393"/>
      <c r="BK379" s="402"/>
      <c r="BL379" s="393">
        <v>3201554</v>
      </c>
      <c r="BM379" s="403">
        <v>3368390</v>
      </c>
      <c r="BN379" s="394">
        <f t="shared" si="405"/>
        <v>0</v>
      </c>
      <c r="BO379" s="395">
        <f t="shared" si="406"/>
        <v>0</v>
      </c>
      <c r="BP379" s="396">
        <f t="shared" si="407"/>
        <v>0</v>
      </c>
      <c r="BQ379" s="395">
        <f t="shared" si="408"/>
        <v>0</v>
      </c>
      <c r="BR379" s="396">
        <f t="shared" si="409"/>
        <v>0</v>
      </c>
      <c r="BS379" s="395">
        <f t="shared" si="410"/>
        <v>0</v>
      </c>
      <c r="BT379" s="396">
        <f t="shared" si="411"/>
        <v>0</v>
      </c>
      <c r="BU379" s="395">
        <f t="shared" si="412"/>
        <v>0</v>
      </c>
      <c r="BV379" s="396">
        <f t="shared" si="413"/>
        <v>0</v>
      </c>
      <c r="BW379" s="395">
        <f t="shared" si="414"/>
        <v>0</v>
      </c>
      <c r="BX379" s="396">
        <f t="shared" si="415"/>
        <v>559</v>
      </c>
      <c r="BY379" s="395">
        <f t="shared" si="416"/>
        <v>580</v>
      </c>
      <c r="BZ379" s="394">
        <f t="shared" si="417"/>
        <v>0</v>
      </c>
      <c r="CA379" s="395">
        <f t="shared" si="418"/>
        <v>0</v>
      </c>
      <c r="CB379" s="396">
        <f t="shared" si="419"/>
        <v>0</v>
      </c>
      <c r="CC379" s="395">
        <f t="shared" si="420"/>
        <v>0</v>
      </c>
      <c r="CD379" s="396">
        <f t="shared" si="421"/>
        <v>0</v>
      </c>
      <c r="CE379" s="395">
        <f t="shared" si="422"/>
        <v>0</v>
      </c>
      <c r="CF379" s="396">
        <f t="shared" si="423"/>
        <v>0</v>
      </c>
      <c r="CG379" s="395">
        <f t="shared" si="424"/>
        <v>0</v>
      </c>
      <c r="CH379" s="396">
        <f t="shared" si="425"/>
        <v>0</v>
      </c>
      <c r="CI379" s="395">
        <f t="shared" si="426"/>
        <v>0</v>
      </c>
      <c r="CJ379" s="396">
        <f t="shared" si="427"/>
        <v>5727.2880143112698</v>
      </c>
      <c r="CK379" s="395">
        <f t="shared" si="428"/>
        <v>5807.5689655172409</v>
      </c>
      <c r="CL379" s="394">
        <f t="shared" si="429"/>
        <v>0</v>
      </c>
      <c r="CM379" s="395">
        <f t="shared" si="430"/>
        <v>0</v>
      </c>
      <c r="CN379" s="396">
        <f t="shared" si="431"/>
        <v>0</v>
      </c>
      <c r="CO379" s="395">
        <f t="shared" si="432"/>
        <v>0</v>
      </c>
      <c r="CP379" s="396">
        <f t="shared" si="433"/>
        <v>0</v>
      </c>
      <c r="CQ379" s="395">
        <f t="shared" si="434"/>
        <v>0</v>
      </c>
      <c r="CR379" s="396">
        <f t="shared" si="435"/>
        <v>0</v>
      </c>
      <c r="CS379" s="395">
        <f t="shared" si="436"/>
        <v>0</v>
      </c>
      <c r="CT379" s="396">
        <f t="shared" si="437"/>
        <v>0</v>
      </c>
      <c r="CU379" s="395">
        <f t="shared" si="438"/>
        <v>0</v>
      </c>
      <c r="CV379" s="396">
        <f t="shared" si="439"/>
        <v>51545.592128801429</v>
      </c>
      <c r="CW379" s="395">
        <f t="shared" si="440"/>
        <v>52268.120689655167</v>
      </c>
      <c r="CX379" s="396">
        <f t="shared" si="441"/>
        <v>51545.592128801429</v>
      </c>
      <c r="CY379" s="395">
        <f t="shared" si="442"/>
        <v>52268.120689655167</v>
      </c>
      <c r="CZ379" s="394">
        <f t="shared" si="443"/>
        <v>0</v>
      </c>
      <c r="DA379" s="395">
        <f t="shared" si="444"/>
        <v>0</v>
      </c>
      <c r="DB379" s="396">
        <f t="shared" si="445"/>
        <v>0</v>
      </c>
      <c r="DC379" s="395">
        <f t="shared" si="446"/>
        <v>0</v>
      </c>
      <c r="DD379" s="396">
        <f t="shared" si="447"/>
        <v>0</v>
      </c>
      <c r="DE379" s="395">
        <f t="shared" si="448"/>
        <v>0</v>
      </c>
      <c r="DF379" s="396">
        <f t="shared" si="449"/>
        <v>0</v>
      </c>
      <c r="DG379" s="395">
        <f t="shared" si="450"/>
        <v>0</v>
      </c>
      <c r="DH379" s="396">
        <f t="shared" si="451"/>
        <v>0</v>
      </c>
      <c r="DI379" s="395">
        <f t="shared" si="452"/>
        <v>0</v>
      </c>
      <c r="DJ379" s="396">
        <f t="shared" si="453"/>
        <v>54</v>
      </c>
      <c r="DK379" s="395">
        <f t="shared" si="454"/>
        <v>56</v>
      </c>
      <c r="DL379" s="396">
        <f t="shared" si="455"/>
        <v>54</v>
      </c>
      <c r="DM379" s="395">
        <f t="shared" si="456"/>
        <v>56</v>
      </c>
      <c r="DN379" s="394">
        <f t="shared" si="457"/>
        <v>0</v>
      </c>
      <c r="DO379" s="395">
        <f t="shared" si="458"/>
        <v>0</v>
      </c>
      <c r="DP379" s="396">
        <f t="shared" si="459"/>
        <v>0</v>
      </c>
      <c r="DQ379" s="395">
        <f t="shared" si="460"/>
        <v>0</v>
      </c>
      <c r="DR379" s="396">
        <f t="shared" si="461"/>
        <v>0</v>
      </c>
      <c r="DS379" s="395">
        <f t="shared" si="462"/>
        <v>0</v>
      </c>
      <c r="DT379" s="396">
        <f t="shared" si="463"/>
        <v>0</v>
      </c>
      <c r="DU379" s="395">
        <f t="shared" si="464"/>
        <v>0</v>
      </c>
      <c r="DV379" s="396">
        <f t="shared" si="465"/>
        <v>0</v>
      </c>
      <c r="DW379" s="395">
        <f t="shared" si="466"/>
        <v>0</v>
      </c>
      <c r="DX379" s="396">
        <f t="shared" si="467"/>
        <v>2783461.9749552771</v>
      </c>
      <c r="DY379" s="395">
        <f t="shared" si="468"/>
        <v>2927014.7586206892</v>
      </c>
      <c r="DZ379" s="396">
        <f t="shared" si="469"/>
        <v>2783461.9749552771</v>
      </c>
      <c r="EA379" s="395">
        <f t="shared" si="470"/>
        <v>2927014.7586206892</v>
      </c>
    </row>
    <row r="380" spans="1:131">
      <c r="A380" s="562" t="s">
        <v>38</v>
      </c>
      <c r="B380" s="456" t="s">
        <v>853</v>
      </c>
      <c r="C380" s="457"/>
      <c r="D380" s="461">
        <v>245999</v>
      </c>
      <c r="E380" s="407">
        <v>12</v>
      </c>
      <c r="F380" s="393"/>
      <c r="G380" s="402"/>
      <c r="H380" s="393"/>
      <c r="I380" s="402"/>
      <c r="J380" s="393"/>
      <c r="K380" s="402"/>
      <c r="L380" s="393"/>
      <c r="M380" s="402"/>
      <c r="N380" s="393"/>
      <c r="O380" s="402"/>
      <c r="P380" s="393"/>
      <c r="Q380" s="402"/>
      <c r="R380" s="393"/>
      <c r="S380" s="402"/>
      <c r="T380" s="393"/>
      <c r="U380" s="402"/>
      <c r="V380" s="393"/>
      <c r="W380" s="402"/>
      <c r="X380" s="393"/>
      <c r="Y380" s="402"/>
      <c r="Z380" s="393"/>
      <c r="AA380" s="402"/>
      <c r="AB380" s="393"/>
      <c r="AC380" s="402"/>
      <c r="AD380" s="393"/>
      <c r="AE380" s="402"/>
      <c r="AF380" s="393"/>
      <c r="AG380" s="402"/>
      <c r="AH380" s="393"/>
      <c r="AI380" s="402"/>
      <c r="AJ380" s="393"/>
      <c r="AK380" s="402"/>
      <c r="AL380" s="393"/>
      <c r="AM380" s="402"/>
      <c r="AN380" s="393"/>
      <c r="AO380" s="402"/>
      <c r="AP380" s="393"/>
      <c r="AQ380" s="402"/>
      <c r="AR380" s="393"/>
      <c r="AS380" s="402"/>
      <c r="AT380" s="393"/>
      <c r="AU380" s="402"/>
      <c r="AV380" s="393">
        <v>77</v>
      </c>
      <c r="AW380" s="402">
        <v>78</v>
      </c>
      <c r="AX380" s="393">
        <v>13</v>
      </c>
      <c r="AY380" s="402">
        <v>13</v>
      </c>
      <c r="AZ380" s="393">
        <v>15</v>
      </c>
      <c r="BA380" s="403">
        <v>15</v>
      </c>
      <c r="BB380" s="404"/>
      <c r="BC380" s="402"/>
      <c r="BD380" s="393"/>
      <c r="BE380" s="402"/>
      <c r="BF380" s="393"/>
      <c r="BG380" s="402"/>
      <c r="BH380" s="393"/>
      <c r="BI380" s="402"/>
      <c r="BJ380" s="393"/>
      <c r="BK380" s="402"/>
      <c r="BL380" s="393">
        <v>6923174</v>
      </c>
      <c r="BM380" s="403">
        <v>7131249</v>
      </c>
      <c r="BN380" s="394">
        <f t="shared" si="405"/>
        <v>0</v>
      </c>
      <c r="BO380" s="395">
        <f t="shared" si="406"/>
        <v>0</v>
      </c>
      <c r="BP380" s="396">
        <f t="shared" si="407"/>
        <v>0</v>
      </c>
      <c r="BQ380" s="395">
        <f t="shared" si="408"/>
        <v>0</v>
      </c>
      <c r="BR380" s="396">
        <f t="shared" si="409"/>
        <v>0</v>
      </c>
      <c r="BS380" s="395">
        <f t="shared" si="410"/>
        <v>0</v>
      </c>
      <c r="BT380" s="396">
        <f t="shared" si="411"/>
        <v>0</v>
      </c>
      <c r="BU380" s="395">
        <f t="shared" si="412"/>
        <v>0</v>
      </c>
      <c r="BV380" s="396">
        <f t="shared" si="413"/>
        <v>0</v>
      </c>
      <c r="BW380" s="395">
        <f t="shared" si="414"/>
        <v>0</v>
      </c>
      <c r="BX380" s="396">
        <f t="shared" si="415"/>
        <v>1093</v>
      </c>
      <c r="BY380" s="395">
        <f t="shared" si="416"/>
        <v>1103</v>
      </c>
      <c r="BZ380" s="394">
        <f t="shared" si="417"/>
        <v>0</v>
      </c>
      <c r="CA380" s="395">
        <f t="shared" si="418"/>
        <v>0</v>
      </c>
      <c r="CB380" s="396">
        <f t="shared" si="419"/>
        <v>0</v>
      </c>
      <c r="CC380" s="395">
        <f t="shared" si="420"/>
        <v>0</v>
      </c>
      <c r="CD380" s="396">
        <f t="shared" si="421"/>
        <v>0</v>
      </c>
      <c r="CE380" s="395">
        <f t="shared" si="422"/>
        <v>0</v>
      </c>
      <c r="CF380" s="396">
        <f t="shared" si="423"/>
        <v>0</v>
      </c>
      <c r="CG380" s="395">
        <f t="shared" si="424"/>
        <v>0</v>
      </c>
      <c r="CH380" s="396">
        <f t="shared" si="425"/>
        <v>0</v>
      </c>
      <c r="CI380" s="395">
        <f t="shared" si="426"/>
        <v>0</v>
      </c>
      <c r="CJ380" s="396">
        <f t="shared" si="427"/>
        <v>6334.1024702653249</v>
      </c>
      <c r="CK380" s="395">
        <f t="shared" si="428"/>
        <v>6465.320942883046</v>
      </c>
      <c r="CL380" s="394">
        <f t="shared" si="429"/>
        <v>0</v>
      </c>
      <c r="CM380" s="395">
        <f t="shared" si="430"/>
        <v>0</v>
      </c>
      <c r="CN380" s="396">
        <f t="shared" si="431"/>
        <v>0</v>
      </c>
      <c r="CO380" s="395">
        <f t="shared" si="432"/>
        <v>0</v>
      </c>
      <c r="CP380" s="396">
        <f t="shared" si="433"/>
        <v>0</v>
      </c>
      <c r="CQ380" s="395">
        <f t="shared" si="434"/>
        <v>0</v>
      </c>
      <c r="CR380" s="396">
        <f t="shared" si="435"/>
        <v>0</v>
      </c>
      <c r="CS380" s="395">
        <f t="shared" si="436"/>
        <v>0</v>
      </c>
      <c r="CT380" s="396">
        <f t="shared" si="437"/>
        <v>0</v>
      </c>
      <c r="CU380" s="395">
        <f t="shared" si="438"/>
        <v>0</v>
      </c>
      <c r="CV380" s="396">
        <f t="shared" si="439"/>
        <v>57006.922232387922</v>
      </c>
      <c r="CW380" s="395">
        <f t="shared" si="440"/>
        <v>58187.888485947413</v>
      </c>
      <c r="CX380" s="396">
        <f t="shared" si="441"/>
        <v>57006.922232387922</v>
      </c>
      <c r="CY380" s="395">
        <f t="shared" si="442"/>
        <v>58187.888485947413</v>
      </c>
      <c r="CZ380" s="394">
        <f t="shared" si="443"/>
        <v>0</v>
      </c>
      <c r="DA380" s="395">
        <f t="shared" si="444"/>
        <v>0</v>
      </c>
      <c r="DB380" s="396">
        <f t="shared" si="445"/>
        <v>0</v>
      </c>
      <c r="DC380" s="395">
        <f t="shared" si="446"/>
        <v>0</v>
      </c>
      <c r="DD380" s="396">
        <f t="shared" si="447"/>
        <v>0</v>
      </c>
      <c r="DE380" s="395">
        <f t="shared" si="448"/>
        <v>0</v>
      </c>
      <c r="DF380" s="396">
        <f t="shared" si="449"/>
        <v>0</v>
      </c>
      <c r="DG380" s="395">
        <f t="shared" si="450"/>
        <v>0</v>
      </c>
      <c r="DH380" s="396">
        <f t="shared" si="451"/>
        <v>0</v>
      </c>
      <c r="DI380" s="395">
        <f t="shared" si="452"/>
        <v>0</v>
      </c>
      <c r="DJ380" s="396">
        <f t="shared" si="453"/>
        <v>105</v>
      </c>
      <c r="DK380" s="395">
        <f t="shared" si="454"/>
        <v>106</v>
      </c>
      <c r="DL380" s="396">
        <f t="shared" si="455"/>
        <v>105</v>
      </c>
      <c r="DM380" s="395">
        <f t="shared" si="456"/>
        <v>106</v>
      </c>
      <c r="DN380" s="394">
        <f t="shared" si="457"/>
        <v>0</v>
      </c>
      <c r="DO380" s="395">
        <f t="shared" si="458"/>
        <v>0</v>
      </c>
      <c r="DP380" s="396">
        <f t="shared" si="459"/>
        <v>0</v>
      </c>
      <c r="DQ380" s="395">
        <f t="shared" si="460"/>
        <v>0</v>
      </c>
      <c r="DR380" s="396">
        <f t="shared" si="461"/>
        <v>0</v>
      </c>
      <c r="DS380" s="395">
        <f t="shared" si="462"/>
        <v>0</v>
      </c>
      <c r="DT380" s="396">
        <f t="shared" si="463"/>
        <v>0</v>
      </c>
      <c r="DU380" s="395">
        <f t="shared" si="464"/>
        <v>0</v>
      </c>
      <c r="DV380" s="396">
        <f t="shared" si="465"/>
        <v>0</v>
      </c>
      <c r="DW380" s="395">
        <f t="shared" si="466"/>
        <v>0</v>
      </c>
      <c r="DX380" s="396">
        <f t="shared" si="467"/>
        <v>5985726.8344007321</v>
      </c>
      <c r="DY380" s="395">
        <f t="shared" si="468"/>
        <v>6167916.1795104258</v>
      </c>
      <c r="DZ380" s="396">
        <f t="shared" si="469"/>
        <v>5985726.8344007321</v>
      </c>
      <c r="EA380" s="395">
        <f t="shared" si="470"/>
        <v>6167916.1795104258</v>
      </c>
    </row>
    <row r="381" spans="1:131">
      <c r="A381" s="562" t="s">
        <v>38</v>
      </c>
      <c r="B381" s="456" t="s">
        <v>854</v>
      </c>
      <c r="C381" s="457"/>
      <c r="D381" s="461">
        <v>363165</v>
      </c>
      <c r="E381" s="407">
        <v>12</v>
      </c>
      <c r="F381" s="393"/>
      <c r="G381" s="402"/>
      <c r="H381" s="393"/>
      <c r="I381" s="402"/>
      <c r="J381" s="393"/>
      <c r="K381" s="402"/>
      <c r="L381" s="393"/>
      <c r="M381" s="402"/>
      <c r="N381" s="393"/>
      <c r="O381" s="402"/>
      <c r="P381" s="393"/>
      <c r="Q381" s="402"/>
      <c r="R381" s="393"/>
      <c r="S381" s="402"/>
      <c r="T381" s="393"/>
      <c r="U381" s="402"/>
      <c r="V381" s="393"/>
      <c r="W381" s="402"/>
      <c r="X381" s="393"/>
      <c r="Y381" s="402"/>
      <c r="Z381" s="393"/>
      <c r="AA381" s="402"/>
      <c r="AB381" s="393"/>
      <c r="AC381" s="402"/>
      <c r="AD381" s="393"/>
      <c r="AE381" s="402"/>
      <c r="AF381" s="393"/>
      <c r="AG381" s="402"/>
      <c r="AH381" s="393"/>
      <c r="AI381" s="402"/>
      <c r="AJ381" s="393"/>
      <c r="AK381" s="402"/>
      <c r="AL381" s="393"/>
      <c r="AM381" s="402"/>
      <c r="AN381" s="393"/>
      <c r="AO381" s="402"/>
      <c r="AP381" s="393"/>
      <c r="AQ381" s="402"/>
      <c r="AR381" s="393"/>
      <c r="AS381" s="402"/>
      <c r="AT381" s="393"/>
      <c r="AU381" s="402"/>
      <c r="AV381" s="393">
        <v>30</v>
      </c>
      <c r="AW381" s="402">
        <v>31</v>
      </c>
      <c r="AX381" s="393">
        <v>10</v>
      </c>
      <c r="AY381" s="402">
        <v>8</v>
      </c>
      <c r="AZ381" s="393">
        <v>19</v>
      </c>
      <c r="BA381" s="403">
        <v>19</v>
      </c>
      <c r="BB381" s="404"/>
      <c r="BC381" s="402"/>
      <c r="BD381" s="393"/>
      <c r="BE381" s="402"/>
      <c r="BF381" s="393"/>
      <c r="BG381" s="402"/>
      <c r="BH381" s="393"/>
      <c r="BI381" s="402"/>
      <c r="BJ381" s="393"/>
      <c r="BK381" s="402"/>
      <c r="BL381" s="393">
        <v>3413502</v>
      </c>
      <c r="BM381" s="403">
        <v>3321910</v>
      </c>
      <c r="BN381" s="394">
        <f t="shared" si="405"/>
        <v>0</v>
      </c>
      <c r="BO381" s="395">
        <f t="shared" si="406"/>
        <v>0</v>
      </c>
      <c r="BP381" s="396">
        <f t="shared" si="407"/>
        <v>0</v>
      </c>
      <c r="BQ381" s="395">
        <f t="shared" si="408"/>
        <v>0</v>
      </c>
      <c r="BR381" s="396">
        <f t="shared" si="409"/>
        <v>0</v>
      </c>
      <c r="BS381" s="395">
        <f t="shared" si="410"/>
        <v>0</v>
      </c>
      <c r="BT381" s="396">
        <f t="shared" si="411"/>
        <v>0</v>
      </c>
      <c r="BU381" s="395">
        <f t="shared" si="412"/>
        <v>0</v>
      </c>
      <c r="BV381" s="396">
        <f t="shared" si="413"/>
        <v>0</v>
      </c>
      <c r="BW381" s="395">
        <f t="shared" si="414"/>
        <v>0</v>
      </c>
      <c r="BX381" s="396">
        <f t="shared" si="415"/>
        <v>638</v>
      </c>
      <c r="BY381" s="395">
        <f t="shared" si="416"/>
        <v>626</v>
      </c>
      <c r="BZ381" s="394">
        <f t="shared" si="417"/>
        <v>0</v>
      </c>
      <c r="CA381" s="395">
        <f t="shared" si="418"/>
        <v>0</v>
      </c>
      <c r="CB381" s="396">
        <f t="shared" si="419"/>
        <v>0</v>
      </c>
      <c r="CC381" s="395">
        <f t="shared" si="420"/>
        <v>0</v>
      </c>
      <c r="CD381" s="396">
        <f t="shared" si="421"/>
        <v>0</v>
      </c>
      <c r="CE381" s="395">
        <f t="shared" si="422"/>
        <v>0</v>
      </c>
      <c r="CF381" s="396">
        <f t="shared" si="423"/>
        <v>0</v>
      </c>
      <c r="CG381" s="395">
        <f t="shared" si="424"/>
        <v>0</v>
      </c>
      <c r="CH381" s="396">
        <f t="shared" si="425"/>
        <v>0</v>
      </c>
      <c r="CI381" s="395">
        <f t="shared" si="426"/>
        <v>0</v>
      </c>
      <c r="CJ381" s="396">
        <f t="shared" si="427"/>
        <v>5350.3166144200623</v>
      </c>
      <c r="CK381" s="395">
        <f t="shared" si="428"/>
        <v>5306.5654952076675</v>
      </c>
      <c r="CL381" s="394">
        <f t="shared" si="429"/>
        <v>0</v>
      </c>
      <c r="CM381" s="395">
        <f t="shared" si="430"/>
        <v>0</v>
      </c>
      <c r="CN381" s="396">
        <f t="shared" si="431"/>
        <v>0</v>
      </c>
      <c r="CO381" s="395">
        <f t="shared" si="432"/>
        <v>0</v>
      </c>
      <c r="CP381" s="396">
        <f t="shared" si="433"/>
        <v>0</v>
      </c>
      <c r="CQ381" s="395">
        <f t="shared" si="434"/>
        <v>0</v>
      </c>
      <c r="CR381" s="396">
        <f t="shared" si="435"/>
        <v>0</v>
      </c>
      <c r="CS381" s="395">
        <f t="shared" si="436"/>
        <v>0</v>
      </c>
      <c r="CT381" s="396">
        <f t="shared" si="437"/>
        <v>0</v>
      </c>
      <c r="CU381" s="395">
        <f t="shared" si="438"/>
        <v>0</v>
      </c>
      <c r="CV381" s="396">
        <f t="shared" si="439"/>
        <v>48152.849529780564</v>
      </c>
      <c r="CW381" s="395">
        <f t="shared" si="440"/>
        <v>47759.089456869006</v>
      </c>
      <c r="CX381" s="396">
        <f t="shared" si="441"/>
        <v>48152.849529780564</v>
      </c>
      <c r="CY381" s="395">
        <f t="shared" si="442"/>
        <v>47759.089456869006</v>
      </c>
      <c r="CZ381" s="394">
        <f t="shared" si="443"/>
        <v>0</v>
      </c>
      <c r="DA381" s="395">
        <f t="shared" si="444"/>
        <v>0</v>
      </c>
      <c r="DB381" s="396">
        <f t="shared" si="445"/>
        <v>0</v>
      </c>
      <c r="DC381" s="395">
        <f t="shared" si="446"/>
        <v>0</v>
      </c>
      <c r="DD381" s="396">
        <f t="shared" si="447"/>
        <v>0</v>
      </c>
      <c r="DE381" s="395">
        <f t="shared" si="448"/>
        <v>0</v>
      </c>
      <c r="DF381" s="396">
        <f t="shared" si="449"/>
        <v>0</v>
      </c>
      <c r="DG381" s="395">
        <f t="shared" si="450"/>
        <v>0</v>
      </c>
      <c r="DH381" s="396">
        <f t="shared" si="451"/>
        <v>0</v>
      </c>
      <c r="DI381" s="395">
        <f t="shared" si="452"/>
        <v>0</v>
      </c>
      <c r="DJ381" s="396">
        <f t="shared" si="453"/>
        <v>59</v>
      </c>
      <c r="DK381" s="395">
        <f t="shared" si="454"/>
        <v>58</v>
      </c>
      <c r="DL381" s="396">
        <f t="shared" si="455"/>
        <v>59</v>
      </c>
      <c r="DM381" s="395">
        <f t="shared" si="456"/>
        <v>58</v>
      </c>
      <c r="DN381" s="394">
        <f t="shared" si="457"/>
        <v>0</v>
      </c>
      <c r="DO381" s="395">
        <f t="shared" si="458"/>
        <v>0</v>
      </c>
      <c r="DP381" s="396">
        <f t="shared" si="459"/>
        <v>0</v>
      </c>
      <c r="DQ381" s="395">
        <f t="shared" si="460"/>
        <v>0</v>
      </c>
      <c r="DR381" s="396">
        <f t="shared" si="461"/>
        <v>0</v>
      </c>
      <c r="DS381" s="395">
        <f t="shared" si="462"/>
        <v>0</v>
      </c>
      <c r="DT381" s="396">
        <f t="shared" si="463"/>
        <v>0</v>
      </c>
      <c r="DU381" s="395">
        <f t="shared" si="464"/>
        <v>0</v>
      </c>
      <c r="DV381" s="396">
        <f t="shared" si="465"/>
        <v>0</v>
      </c>
      <c r="DW381" s="395">
        <f t="shared" si="466"/>
        <v>0</v>
      </c>
      <c r="DX381" s="396">
        <f t="shared" si="467"/>
        <v>2841018.1222570534</v>
      </c>
      <c r="DY381" s="395">
        <f t="shared" si="468"/>
        <v>2770027.1884984025</v>
      </c>
      <c r="DZ381" s="396">
        <f t="shared" si="469"/>
        <v>2841018.1222570534</v>
      </c>
      <c r="EA381" s="395">
        <f t="shared" si="470"/>
        <v>2770027.1884984025</v>
      </c>
    </row>
    <row r="382" spans="1:131">
      <c r="A382" s="562" t="s">
        <v>38</v>
      </c>
      <c r="B382" s="456" t="s">
        <v>855</v>
      </c>
      <c r="C382" s="460"/>
      <c r="D382" s="461">
        <v>365213</v>
      </c>
      <c r="E382" s="407">
        <v>13</v>
      </c>
      <c r="F382" s="393"/>
      <c r="G382" s="402"/>
      <c r="H382" s="393"/>
      <c r="I382" s="402"/>
      <c r="J382" s="393"/>
      <c r="K382" s="402"/>
      <c r="L382" s="393"/>
      <c r="M382" s="402"/>
      <c r="N382" s="393"/>
      <c r="O382" s="402"/>
      <c r="P382" s="393"/>
      <c r="Q382" s="402"/>
      <c r="R382" s="393"/>
      <c r="S382" s="402"/>
      <c r="T382" s="393"/>
      <c r="U382" s="402"/>
      <c r="V382" s="393"/>
      <c r="W382" s="402"/>
      <c r="X382" s="393"/>
      <c r="Y382" s="402"/>
      <c r="Z382" s="393"/>
      <c r="AA382" s="402"/>
      <c r="AB382" s="393"/>
      <c r="AC382" s="402"/>
      <c r="AD382" s="393"/>
      <c r="AE382" s="402"/>
      <c r="AF382" s="393"/>
      <c r="AG382" s="402"/>
      <c r="AH382" s="393"/>
      <c r="AI382" s="402"/>
      <c r="AJ382" s="393"/>
      <c r="AK382" s="402"/>
      <c r="AL382" s="393"/>
      <c r="AM382" s="402"/>
      <c r="AN382" s="393"/>
      <c r="AO382" s="402"/>
      <c r="AP382" s="393"/>
      <c r="AQ382" s="402"/>
      <c r="AR382" s="393"/>
      <c r="AS382" s="402"/>
      <c r="AT382" s="393"/>
      <c r="AU382" s="402"/>
      <c r="AV382" s="393">
        <v>19</v>
      </c>
      <c r="AW382" s="402">
        <v>19</v>
      </c>
      <c r="AX382" s="393">
        <v>2</v>
      </c>
      <c r="AY382" s="402">
        <v>2</v>
      </c>
      <c r="AZ382" s="393">
        <v>8</v>
      </c>
      <c r="BA382" s="403">
        <v>8</v>
      </c>
      <c r="BB382" s="404"/>
      <c r="BC382" s="402"/>
      <c r="BD382" s="393"/>
      <c r="BE382" s="402"/>
      <c r="BF382" s="393"/>
      <c r="BG382" s="402"/>
      <c r="BH382" s="393"/>
      <c r="BI382" s="402"/>
      <c r="BJ382" s="393"/>
      <c r="BK382" s="402"/>
      <c r="BL382" s="393">
        <v>1701668.47</v>
      </c>
      <c r="BM382" s="403">
        <v>1752122</v>
      </c>
      <c r="BN382" s="394">
        <f t="shared" si="405"/>
        <v>0</v>
      </c>
      <c r="BO382" s="395">
        <f t="shared" si="406"/>
        <v>0</v>
      </c>
      <c r="BP382" s="396">
        <f t="shared" si="407"/>
        <v>0</v>
      </c>
      <c r="BQ382" s="395">
        <f t="shared" si="408"/>
        <v>0</v>
      </c>
      <c r="BR382" s="396">
        <f t="shared" si="409"/>
        <v>0</v>
      </c>
      <c r="BS382" s="395">
        <f t="shared" si="410"/>
        <v>0</v>
      </c>
      <c r="BT382" s="396">
        <f t="shared" si="411"/>
        <v>0</v>
      </c>
      <c r="BU382" s="395">
        <f t="shared" si="412"/>
        <v>0</v>
      </c>
      <c r="BV382" s="396">
        <f t="shared" si="413"/>
        <v>0</v>
      </c>
      <c r="BW382" s="395">
        <f t="shared" si="414"/>
        <v>0</v>
      </c>
      <c r="BX382" s="396">
        <f t="shared" si="415"/>
        <v>308</v>
      </c>
      <c r="BY382" s="395">
        <f t="shared" si="416"/>
        <v>308</v>
      </c>
      <c r="BZ382" s="394">
        <f t="shared" si="417"/>
        <v>0</v>
      </c>
      <c r="CA382" s="395">
        <f t="shared" si="418"/>
        <v>0</v>
      </c>
      <c r="CB382" s="396">
        <f t="shared" si="419"/>
        <v>0</v>
      </c>
      <c r="CC382" s="395">
        <f t="shared" si="420"/>
        <v>0</v>
      </c>
      <c r="CD382" s="396">
        <f t="shared" si="421"/>
        <v>0</v>
      </c>
      <c r="CE382" s="395">
        <f t="shared" si="422"/>
        <v>0</v>
      </c>
      <c r="CF382" s="396">
        <f t="shared" si="423"/>
        <v>0</v>
      </c>
      <c r="CG382" s="395">
        <f t="shared" si="424"/>
        <v>0</v>
      </c>
      <c r="CH382" s="396">
        <f t="shared" si="425"/>
        <v>0</v>
      </c>
      <c r="CI382" s="395">
        <f t="shared" si="426"/>
        <v>0</v>
      </c>
      <c r="CJ382" s="396">
        <f t="shared" si="427"/>
        <v>5524.89762987013</v>
      </c>
      <c r="CK382" s="395">
        <f t="shared" si="428"/>
        <v>5688.7077922077924</v>
      </c>
      <c r="CL382" s="394">
        <f t="shared" si="429"/>
        <v>0</v>
      </c>
      <c r="CM382" s="395">
        <f t="shared" si="430"/>
        <v>0</v>
      </c>
      <c r="CN382" s="396">
        <f t="shared" si="431"/>
        <v>0</v>
      </c>
      <c r="CO382" s="395">
        <f t="shared" si="432"/>
        <v>0</v>
      </c>
      <c r="CP382" s="396">
        <f t="shared" si="433"/>
        <v>0</v>
      </c>
      <c r="CQ382" s="395">
        <f t="shared" si="434"/>
        <v>0</v>
      </c>
      <c r="CR382" s="396">
        <f t="shared" si="435"/>
        <v>0</v>
      </c>
      <c r="CS382" s="395">
        <f t="shared" si="436"/>
        <v>0</v>
      </c>
      <c r="CT382" s="396">
        <f t="shared" si="437"/>
        <v>0</v>
      </c>
      <c r="CU382" s="395">
        <f t="shared" si="438"/>
        <v>0</v>
      </c>
      <c r="CV382" s="396">
        <f t="shared" si="439"/>
        <v>49724.078668831171</v>
      </c>
      <c r="CW382" s="395">
        <f t="shared" si="440"/>
        <v>51198.370129870134</v>
      </c>
      <c r="CX382" s="396">
        <f t="shared" si="441"/>
        <v>49724.078668831171</v>
      </c>
      <c r="CY382" s="395">
        <f t="shared" si="442"/>
        <v>51198.370129870142</v>
      </c>
      <c r="CZ382" s="394">
        <f t="shared" si="443"/>
        <v>0</v>
      </c>
      <c r="DA382" s="395">
        <f t="shared" si="444"/>
        <v>0</v>
      </c>
      <c r="DB382" s="396">
        <f t="shared" si="445"/>
        <v>0</v>
      </c>
      <c r="DC382" s="395">
        <f t="shared" si="446"/>
        <v>0</v>
      </c>
      <c r="DD382" s="396">
        <f t="shared" si="447"/>
        <v>0</v>
      </c>
      <c r="DE382" s="395">
        <f t="shared" si="448"/>
        <v>0</v>
      </c>
      <c r="DF382" s="396">
        <f t="shared" si="449"/>
        <v>0</v>
      </c>
      <c r="DG382" s="395">
        <f t="shared" si="450"/>
        <v>0</v>
      </c>
      <c r="DH382" s="396">
        <f t="shared" si="451"/>
        <v>0</v>
      </c>
      <c r="DI382" s="395">
        <f t="shared" si="452"/>
        <v>0</v>
      </c>
      <c r="DJ382" s="396">
        <f t="shared" si="453"/>
        <v>29</v>
      </c>
      <c r="DK382" s="395">
        <f t="shared" si="454"/>
        <v>29</v>
      </c>
      <c r="DL382" s="396">
        <f t="shared" si="455"/>
        <v>29</v>
      </c>
      <c r="DM382" s="395">
        <f t="shared" si="456"/>
        <v>29</v>
      </c>
      <c r="DN382" s="394">
        <f t="shared" si="457"/>
        <v>0</v>
      </c>
      <c r="DO382" s="395">
        <f t="shared" si="458"/>
        <v>0</v>
      </c>
      <c r="DP382" s="396">
        <f t="shared" si="459"/>
        <v>0</v>
      </c>
      <c r="DQ382" s="395">
        <f t="shared" si="460"/>
        <v>0</v>
      </c>
      <c r="DR382" s="396">
        <f t="shared" si="461"/>
        <v>0</v>
      </c>
      <c r="DS382" s="395">
        <f t="shared" si="462"/>
        <v>0</v>
      </c>
      <c r="DT382" s="396">
        <f t="shared" si="463"/>
        <v>0</v>
      </c>
      <c r="DU382" s="395">
        <f t="shared" si="464"/>
        <v>0</v>
      </c>
      <c r="DV382" s="396">
        <f t="shared" si="465"/>
        <v>0</v>
      </c>
      <c r="DW382" s="395">
        <f t="shared" si="466"/>
        <v>0</v>
      </c>
      <c r="DX382" s="396">
        <f t="shared" si="467"/>
        <v>1441998.281396104</v>
      </c>
      <c r="DY382" s="395">
        <f t="shared" si="468"/>
        <v>1484752.733766234</v>
      </c>
      <c r="DZ382" s="396">
        <f t="shared" si="469"/>
        <v>1441998.281396104</v>
      </c>
      <c r="EA382" s="395">
        <f t="shared" si="470"/>
        <v>1484752.733766234</v>
      </c>
    </row>
    <row r="383" spans="1:131">
      <c r="A383" s="562" t="s">
        <v>38</v>
      </c>
      <c r="B383" s="456" t="s">
        <v>856</v>
      </c>
      <c r="C383" s="460"/>
      <c r="D383" s="461">
        <v>364946</v>
      </c>
      <c r="E383" s="407">
        <v>13</v>
      </c>
      <c r="F383" s="393"/>
      <c r="G383" s="402"/>
      <c r="H383" s="393"/>
      <c r="I383" s="402"/>
      <c r="J383" s="393"/>
      <c r="K383" s="402"/>
      <c r="L383" s="393"/>
      <c r="M383" s="402"/>
      <c r="N383" s="393"/>
      <c r="O383" s="402"/>
      <c r="P383" s="393"/>
      <c r="Q383" s="402"/>
      <c r="R383" s="393"/>
      <c r="S383" s="402"/>
      <c r="T383" s="393"/>
      <c r="U383" s="402"/>
      <c r="V383" s="393"/>
      <c r="W383" s="402"/>
      <c r="X383" s="393"/>
      <c r="Y383" s="402"/>
      <c r="Z383" s="393"/>
      <c r="AA383" s="402"/>
      <c r="AB383" s="393"/>
      <c r="AC383" s="402"/>
      <c r="AD383" s="393"/>
      <c r="AE383" s="402"/>
      <c r="AF383" s="393"/>
      <c r="AG383" s="402"/>
      <c r="AH383" s="393"/>
      <c r="AI383" s="402"/>
      <c r="AJ383" s="393"/>
      <c r="AK383" s="402"/>
      <c r="AL383" s="393"/>
      <c r="AM383" s="402"/>
      <c r="AN383" s="393"/>
      <c r="AO383" s="402"/>
      <c r="AP383" s="393"/>
      <c r="AQ383" s="402"/>
      <c r="AR383" s="393"/>
      <c r="AS383" s="402"/>
      <c r="AT383" s="393"/>
      <c r="AU383" s="402"/>
      <c r="AV383" s="393">
        <v>22</v>
      </c>
      <c r="AW383" s="402">
        <v>22</v>
      </c>
      <c r="AX383" s="393">
        <v>5</v>
      </c>
      <c r="AY383" s="402">
        <v>5</v>
      </c>
      <c r="AZ383" s="393">
        <v>2</v>
      </c>
      <c r="BA383" s="403">
        <v>2</v>
      </c>
      <c r="BB383" s="404"/>
      <c r="BC383" s="402"/>
      <c r="BD383" s="393"/>
      <c r="BE383" s="402"/>
      <c r="BF383" s="393"/>
      <c r="BG383" s="402"/>
      <c r="BH383" s="393"/>
      <c r="BI383" s="402"/>
      <c r="BJ383" s="393"/>
      <c r="BK383" s="402"/>
      <c r="BL383" s="393">
        <v>1473810</v>
      </c>
      <c r="BM383" s="403">
        <v>1473056</v>
      </c>
      <c r="BN383" s="394">
        <f t="shared" si="405"/>
        <v>0</v>
      </c>
      <c r="BO383" s="395">
        <f t="shared" si="406"/>
        <v>0</v>
      </c>
      <c r="BP383" s="396">
        <f t="shared" si="407"/>
        <v>0</v>
      </c>
      <c r="BQ383" s="395">
        <f t="shared" si="408"/>
        <v>0</v>
      </c>
      <c r="BR383" s="396">
        <f t="shared" si="409"/>
        <v>0</v>
      </c>
      <c r="BS383" s="395">
        <f t="shared" si="410"/>
        <v>0</v>
      </c>
      <c r="BT383" s="396">
        <f t="shared" si="411"/>
        <v>0</v>
      </c>
      <c r="BU383" s="395">
        <f t="shared" si="412"/>
        <v>0</v>
      </c>
      <c r="BV383" s="396">
        <f t="shared" si="413"/>
        <v>0</v>
      </c>
      <c r="BW383" s="395">
        <f t="shared" si="414"/>
        <v>0</v>
      </c>
      <c r="BX383" s="396">
        <f t="shared" si="415"/>
        <v>299</v>
      </c>
      <c r="BY383" s="395">
        <f t="shared" si="416"/>
        <v>299</v>
      </c>
      <c r="BZ383" s="394">
        <f t="shared" si="417"/>
        <v>0</v>
      </c>
      <c r="CA383" s="395">
        <f t="shared" si="418"/>
        <v>0</v>
      </c>
      <c r="CB383" s="396">
        <f t="shared" si="419"/>
        <v>0</v>
      </c>
      <c r="CC383" s="395">
        <f t="shared" si="420"/>
        <v>0</v>
      </c>
      <c r="CD383" s="396">
        <f t="shared" si="421"/>
        <v>0</v>
      </c>
      <c r="CE383" s="395">
        <f t="shared" si="422"/>
        <v>0</v>
      </c>
      <c r="CF383" s="396">
        <f t="shared" si="423"/>
        <v>0</v>
      </c>
      <c r="CG383" s="395">
        <f t="shared" si="424"/>
        <v>0</v>
      </c>
      <c r="CH383" s="396">
        <f t="shared" si="425"/>
        <v>0</v>
      </c>
      <c r="CI383" s="395">
        <f t="shared" si="426"/>
        <v>0</v>
      </c>
      <c r="CJ383" s="396">
        <f t="shared" si="427"/>
        <v>4929.130434782609</v>
      </c>
      <c r="CK383" s="395">
        <f t="shared" si="428"/>
        <v>4926.608695652174</v>
      </c>
      <c r="CL383" s="394">
        <f t="shared" si="429"/>
        <v>0</v>
      </c>
      <c r="CM383" s="395">
        <f t="shared" si="430"/>
        <v>0</v>
      </c>
      <c r="CN383" s="396">
        <f t="shared" si="431"/>
        <v>0</v>
      </c>
      <c r="CO383" s="395">
        <f t="shared" si="432"/>
        <v>0</v>
      </c>
      <c r="CP383" s="396">
        <f t="shared" si="433"/>
        <v>0</v>
      </c>
      <c r="CQ383" s="395">
        <f t="shared" si="434"/>
        <v>0</v>
      </c>
      <c r="CR383" s="396">
        <f t="shared" si="435"/>
        <v>0</v>
      </c>
      <c r="CS383" s="395">
        <f t="shared" si="436"/>
        <v>0</v>
      </c>
      <c r="CT383" s="396">
        <f t="shared" si="437"/>
        <v>0</v>
      </c>
      <c r="CU383" s="395">
        <f t="shared" si="438"/>
        <v>0</v>
      </c>
      <c r="CV383" s="396">
        <f t="shared" si="439"/>
        <v>44362.17391304348</v>
      </c>
      <c r="CW383" s="395">
        <f t="shared" si="440"/>
        <v>44339.478260869568</v>
      </c>
      <c r="CX383" s="396">
        <f t="shared" si="441"/>
        <v>44362.17391304348</v>
      </c>
      <c r="CY383" s="395">
        <f t="shared" si="442"/>
        <v>44339.478260869568</v>
      </c>
      <c r="CZ383" s="394">
        <f t="shared" si="443"/>
        <v>0</v>
      </c>
      <c r="DA383" s="395">
        <f t="shared" si="444"/>
        <v>0</v>
      </c>
      <c r="DB383" s="396">
        <f t="shared" si="445"/>
        <v>0</v>
      </c>
      <c r="DC383" s="395">
        <f t="shared" si="446"/>
        <v>0</v>
      </c>
      <c r="DD383" s="396">
        <f t="shared" si="447"/>
        <v>0</v>
      </c>
      <c r="DE383" s="395">
        <f t="shared" si="448"/>
        <v>0</v>
      </c>
      <c r="DF383" s="396">
        <f t="shared" si="449"/>
        <v>0</v>
      </c>
      <c r="DG383" s="395">
        <f t="shared" si="450"/>
        <v>0</v>
      </c>
      <c r="DH383" s="396">
        <f t="shared" si="451"/>
        <v>0</v>
      </c>
      <c r="DI383" s="395">
        <f t="shared" si="452"/>
        <v>0</v>
      </c>
      <c r="DJ383" s="396">
        <f t="shared" si="453"/>
        <v>29</v>
      </c>
      <c r="DK383" s="395">
        <f t="shared" si="454"/>
        <v>29</v>
      </c>
      <c r="DL383" s="396">
        <f t="shared" si="455"/>
        <v>29</v>
      </c>
      <c r="DM383" s="395">
        <f t="shared" si="456"/>
        <v>29</v>
      </c>
      <c r="DN383" s="394">
        <f t="shared" si="457"/>
        <v>0</v>
      </c>
      <c r="DO383" s="395">
        <f t="shared" si="458"/>
        <v>0</v>
      </c>
      <c r="DP383" s="396">
        <f t="shared" si="459"/>
        <v>0</v>
      </c>
      <c r="DQ383" s="395">
        <f t="shared" si="460"/>
        <v>0</v>
      </c>
      <c r="DR383" s="396">
        <f t="shared" si="461"/>
        <v>0</v>
      </c>
      <c r="DS383" s="395">
        <f t="shared" si="462"/>
        <v>0</v>
      </c>
      <c r="DT383" s="396">
        <f t="shared" si="463"/>
        <v>0</v>
      </c>
      <c r="DU383" s="395">
        <f t="shared" si="464"/>
        <v>0</v>
      </c>
      <c r="DV383" s="396">
        <f t="shared" si="465"/>
        <v>0</v>
      </c>
      <c r="DW383" s="395">
        <f t="shared" si="466"/>
        <v>0</v>
      </c>
      <c r="DX383" s="396">
        <f t="shared" si="467"/>
        <v>1286503.043478261</v>
      </c>
      <c r="DY383" s="395">
        <f t="shared" si="468"/>
        <v>1285844.8695652175</v>
      </c>
      <c r="DZ383" s="396">
        <f t="shared" si="469"/>
        <v>1286503.043478261</v>
      </c>
      <c r="EA383" s="395">
        <f t="shared" si="470"/>
        <v>1285844.8695652175</v>
      </c>
    </row>
    <row r="384" spans="1:131">
      <c r="A384" s="562" t="s">
        <v>38</v>
      </c>
      <c r="B384" s="456" t="s">
        <v>857</v>
      </c>
      <c r="C384" s="460"/>
      <c r="D384" s="461">
        <v>246017</v>
      </c>
      <c r="E384" s="407">
        <v>13</v>
      </c>
      <c r="F384" s="393"/>
      <c r="G384" s="402"/>
      <c r="H384" s="393"/>
      <c r="I384" s="402"/>
      <c r="J384" s="393"/>
      <c r="K384" s="402"/>
      <c r="L384" s="393"/>
      <c r="M384" s="402"/>
      <c r="N384" s="393"/>
      <c r="O384" s="402"/>
      <c r="P384" s="393"/>
      <c r="Q384" s="402"/>
      <c r="R384" s="393"/>
      <c r="S384" s="402"/>
      <c r="T384" s="393"/>
      <c r="U384" s="402"/>
      <c r="V384" s="393"/>
      <c r="W384" s="402"/>
      <c r="X384" s="393"/>
      <c r="Y384" s="402"/>
      <c r="Z384" s="393"/>
      <c r="AA384" s="402"/>
      <c r="AB384" s="393"/>
      <c r="AC384" s="402"/>
      <c r="AD384" s="393"/>
      <c r="AE384" s="402"/>
      <c r="AF384" s="393"/>
      <c r="AG384" s="402"/>
      <c r="AH384" s="393"/>
      <c r="AI384" s="402"/>
      <c r="AJ384" s="393"/>
      <c r="AK384" s="402"/>
      <c r="AL384" s="393"/>
      <c r="AM384" s="402"/>
      <c r="AN384" s="393"/>
      <c r="AO384" s="402"/>
      <c r="AP384" s="393"/>
      <c r="AQ384" s="402"/>
      <c r="AR384" s="393"/>
      <c r="AS384" s="402"/>
      <c r="AT384" s="393"/>
      <c r="AU384" s="402"/>
      <c r="AV384" s="393">
        <v>29</v>
      </c>
      <c r="AW384" s="402">
        <v>30</v>
      </c>
      <c r="AX384" s="393">
        <v>0</v>
      </c>
      <c r="AY384" s="402">
        <v>0</v>
      </c>
      <c r="AZ384" s="393">
        <v>17</v>
      </c>
      <c r="BA384" s="403">
        <v>18</v>
      </c>
      <c r="BB384" s="404"/>
      <c r="BC384" s="402"/>
      <c r="BD384" s="393"/>
      <c r="BE384" s="402"/>
      <c r="BF384" s="393"/>
      <c r="BG384" s="402"/>
      <c r="BH384" s="393"/>
      <c r="BI384" s="402"/>
      <c r="BJ384" s="393"/>
      <c r="BK384" s="402"/>
      <c r="BL384" s="393">
        <v>2460994</v>
      </c>
      <c r="BM384" s="403">
        <v>2629483</v>
      </c>
      <c r="BN384" s="394">
        <f t="shared" si="405"/>
        <v>0</v>
      </c>
      <c r="BO384" s="395">
        <f t="shared" si="406"/>
        <v>0</v>
      </c>
      <c r="BP384" s="396">
        <f t="shared" si="407"/>
        <v>0</v>
      </c>
      <c r="BQ384" s="395">
        <f t="shared" si="408"/>
        <v>0</v>
      </c>
      <c r="BR384" s="396">
        <f t="shared" si="409"/>
        <v>0</v>
      </c>
      <c r="BS384" s="395">
        <f t="shared" si="410"/>
        <v>0</v>
      </c>
      <c r="BT384" s="396">
        <f t="shared" si="411"/>
        <v>0</v>
      </c>
      <c r="BU384" s="395">
        <f t="shared" si="412"/>
        <v>0</v>
      </c>
      <c r="BV384" s="396">
        <f t="shared" si="413"/>
        <v>0</v>
      </c>
      <c r="BW384" s="395">
        <f t="shared" si="414"/>
        <v>0</v>
      </c>
      <c r="BX384" s="396">
        <f t="shared" si="415"/>
        <v>494</v>
      </c>
      <c r="BY384" s="395">
        <f t="shared" si="416"/>
        <v>516</v>
      </c>
      <c r="BZ384" s="394">
        <f t="shared" si="417"/>
        <v>0</v>
      </c>
      <c r="CA384" s="395">
        <f t="shared" si="418"/>
        <v>0</v>
      </c>
      <c r="CB384" s="396">
        <f t="shared" si="419"/>
        <v>0</v>
      </c>
      <c r="CC384" s="395">
        <f t="shared" si="420"/>
        <v>0</v>
      </c>
      <c r="CD384" s="396">
        <f t="shared" si="421"/>
        <v>0</v>
      </c>
      <c r="CE384" s="395">
        <f t="shared" si="422"/>
        <v>0</v>
      </c>
      <c r="CF384" s="396">
        <f t="shared" si="423"/>
        <v>0</v>
      </c>
      <c r="CG384" s="395">
        <f t="shared" si="424"/>
        <v>0</v>
      </c>
      <c r="CH384" s="396">
        <f t="shared" si="425"/>
        <v>0</v>
      </c>
      <c r="CI384" s="395">
        <f t="shared" si="426"/>
        <v>0</v>
      </c>
      <c r="CJ384" s="396">
        <f t="shared" si="427"/>
        <v>4981.7692307692305</v>
      </c>
      <c r="CK384" s="395">
        <f t="shared" si="428"/>
        <v>5095.8972868217052</v>
      </c>
      <c r="CL384" s="394">
        <f t="shared" si="429"/>
        <v>0</v>
      </c>
      <c r="CM384" s="395">
        <f t="shared" si="430"/>
        <v>0</v>
      </c>
      <c r="CN384" s="396">
        <f t="shared" si="431"/>
        <v>0</v>
      </c>
      <c r="CO384" s="395">
        <f t="shared" si="432"/>
        <v>0</v>
      </c>
      <c r="CP384" s="396">
        <f t="shared" si="433"/>
        <v>0</v>
      </c>
      <c r="CQ384" s="395">
        <f t="shared" si="434"/>
        <v>0</v>
      </c>
      <c r="CR384" s="396">
        <f t="shared" si="435"/>
        <v>0</v>
      </c>
      <c r="CS384" s="395">
        <f t="shared" si="436"/>
        <v>0</v>
      </c>
      <c r="CT384" s="396">
        <f t="shared" si="437"/>
        <v>0</v>
      </c>
      <c r="CU384" s="395">
        <f t="shared" si="438"/>
        <v>0</v>
      </c>
      <c r="CV384" s="396">
        <f t="shared" si="439"/>
        <v>44835.923076923078</v>
      </c>
      <c r="CW384" s="395">
        <f t="shared" si="440"/>
        <v>45863.075581395344</v>
      </c>
      <c r="CX384" s="396">
        <f t="shared" si="441"/>
        <v>44835.923076923078</v>
      </c>
      <c r="CY384" s="395">
        <f t="shared" si="442"/>
        <v>45863.075581395336</v>
      </c>
      <c r="CZ384" s="394">
        <f t="shared" si="443"/>
        <v>0</v>
      </c>
      <c r="DA384" s="395">
        <f t="shared" si="444"/>
        <v>0</v>
      </c>
      <c r="DB384" s="396">
        <f t="shared" si="445"/>
        <v>0</v>
      </c>
      <c r="DC384" s="395">
        <f t="shared" si="446"/>
        <v>0</v>
      </c>
      <c r="DD384" s="396">
        <f t="shared" si="447"/>
        <v>0</v>
      </c>
      <c r="DE384" s="395">
        <f t="shared" si="448"/>
        <v>0</v>
      </c>
      <c r="DF384" s="396">
        <f t="shared" si="449"/>
        <v>0</v>
      </c>
      <c r="DG384" s="395">
        <f t="shared" si="450"/>
        <v>0</v>
      </c>
      <c r="DH384" s="396">
        <f t="shared" si="451"/>
        <v>0</v>
      </c>
      <c r="DI384" s="395">
        <f t="shared" si="452"/>
        <v>0</v>
      </c>
      <c r="DJ384" s="396">
        <f t="shared" si="453"/>
        <v>46</v>
      </c>
      <c r="DK384" s="395">
        <f t="shared" si="454"/>
        <v>48</v>
      </c>
      <c r="DL384" s="396">
        <f t="shared" si="455"/>
        <v>46</v>
      </c>
      <c r="DM384" s="395">
        <f t="shared" si="456"/>
        <v>48</v>
      </c>
      <c r="DN384" s="394">
        <f t="shared" si="457"/>
        <v>0</v>
      </c>
      <c r="DO384" s="395">
        <f t="shared" si="458"/>
        <v>0</v>
      </c>
      <c r="DP384" s="396">
        <f t="shared" si="459"/>
        <v>0</v>
      </c>
      <c r="DQ384" s="395">
        <f t="shared" si="460"/>
        <v>0</v>
      </c>
      <c r="DR384" s="396">
        <f t="shared" si="461"/>
        <v>0</v>
      </c>
      <c r="DS384" s="395">
        <f t="shared" si="462"/>
        <v>0</v>
      </c>
      <c r="DT384" s="396">
        <f t="shared" si="463"/>
        <v>0</v>
      </c>
      <c r="DU384" s="395">
        <f t="shared" si="464"/>
        <v>0</v>
      </c>
      <c r="DV384" s="396">
        <f t="shared" si="465"/>
        <v>0</v>
      </c>
      <c r="DW384" s="395">
        <f t="shared" si="466"/>
        <v>0</v>
      </c>
      <c r="DX384" s="396">
        <f t="shared" si="467"/>
        <v>2062452.4615384615</v>
      </c>
      <c r="DY384" s="395">
        <f t="shared" si="468"/>
        <v>2201427.6279069763</v>
      </c>
      <c r="DZ384" s="396">
        <f t="shared" si="469"/>
        <v>2062452.4615384615</v>
      </c>
      <c r="EA384" s="395">
        <f t="shared" si="470"/>
        <v>2201427.6279069763</v>
      </c>
    </row>
    <row r="385" spans="1:131">
      <c r="A385" s="562" t="s">
        <v>38</v>
      </c>
      <c r="B385" s="456" t="s">
        <v>858</v>
      </c>
      <c r="C385" s="460"/>
      <c r="D385" s="461">
        <v>375656</v>
      </c>
      <c r="E385" s="407">
        <v>13</v>
      </c>
      <c r="F385" s="393"/>
      <c r="G385" s="402"/>
      <c r="H385" s="393"/>
      <c r="I385" s="402"/>
      <c r="J385" s="393"/>
      <c r="K385" s="402"/>
      <c r="L385" s="393"/>
      <c r="M385" s="402"/>
      <c r="N385" s="393"/>
      <c r="O385" s="402"/>
      <c r="P385" s="393"/>
      <c r="Q385" s="402"/>
      <c r="R385" s="393"/>
      <c r="S385" s="402"/>
      <c r="T385" s="393"/>
      <c r="U385" s="402"/>
      <c r="V385" s="393"/>
      <c r="W385" s="402"/>
      <c r="X385" s="393"/>
      <c r="Y385" s="402"/>
      <c r="Z385" s="393"/>
      <c r="AA385" s="402"/>
      <c r="AB385" s="393"/>
      <c r="AC385" s="402"/>
      <c r="AD385" s="393"/>
      <c r="AE385" s="402"/>
      <c r="AF385" s="393"/>
      <c r="AG385" s="402"/>
      <c r="AH385" s="393"/>
      <c r="AI385" s="402"/>
      <c r="AJ385" s="393"/>
      <c r="AK385" s="402"/>
      <c r="AL385" s="393"/>
      <c r="AM385" s="402"/>
      <c r="AN385" s="393"/>
      <c r="AO385" s="402"/>
      <c r="AP385" s="393"/>
      <c r="AQ385" s="402"/>
      <c r="AR385" s="393"/>
      <c r="AS385" s="402"/>
      <c r="AT385" s="393"/>
      <c r="AU385" s="402"/>
      <c r="AV385" s="393">
        <v>4</v>
      </c>
      <c r="AW385" s="402">
        <v>4</v>
      </c>
      <c r="AX385" s="393">
        <v>0</v>
      </c>
      <c r="AY385" s="402">
        <v>0</v>
      </c>
      <c r="AZ385" s="393">
        <v>2</v>
      </c>
      <c r="BA385" s="403">
        <v>2</v>
      </c>
      <c r="BB385" s="404"/>
      <c r="BC385" s="402"/>
      <c r="BD385" s="393"/>
      <c r="BE385" s="402"/>
      <c r="BF385" s="393"/>
      <c r="BG385" s="402"/>
      <c r="BH385" s="393"/>
      <c r="BI385" s="402"/>
      <c r="BJ385" s="393"/>
      <c r="BK385" s="402"/>
      <c r="BL385" s="393">
        <v>297080</v>
      </c>
      <c r="BM385" s="403">
        <v>273850</v>
      </c>
      <c r="BN385" s="394">
        <f t="shared" si="405"/>
        <v>0</v>
      </c>
      <c r="BO385" s="395">
        <f t="shared" si="406"/>
        <v>0</v>
      </c>
      <c r="BP385" s="396">
        <f t="shared" si="407"/>
        <v>0</v>
      </c>
      <c r="BQ385" s="395">
        <f t="shared" si="408"/>
        <v>0</v>
      </c>
      <c r="BR385" s="396">
        <f t="shared" si="409"/>
        <v>0</v>
      </c>
      <c r="BS385" s="395">
        <f t="shared" si="410"/>
        <v>0</v>
      </c>
      <c r="BT385" s="396">
        <f t="shared" si="411"/>
        <v>0</v>
      </c>
      <c r="BU385" s="395">
        <f t="shared" si="412"/>
        <v>0</v>
      </c>
      <c r="BV385" s="396">
        <f t="shared" si="413"/>
        <v>0</v>
      </c>
      <c r="BW385" s="395">
        <f t="shared" si="414"/>
        <v>0</v>
      </c>
      <c r="BX385" s="396">
        <f t="shared" si="415"/>
        <v>64</v>
      </c>
      <c r="BY385" s="395">
        <f t="shared" si="416"/>
        <v>64</v>
      </c>
      <c r="BZ385" s="394">
        <f t="shared" si="417"/>
        <v>0</v>
      </c>
      <c r="CA385" s="395">
        <f t="shared" si="418"/>
        <v>0</v>
      </c>
      <c r="CB385" s="396">
        <f t="shared" si="419"/>
        <v>0</v>
      </c>
      <c r="CC385" s="395">
        <f t="shared" si="420"/>
        <v>0</v>
      </c>
      <c r="CD385" s="396">
        <f t="shared" si="421"/>
        <v>0</v>
      </c>
      <c r="CE385" s="395">
        <f t="shared" si="422"/>
        <v>0</v>
      </c>
      <c r="CF385" s="396">
        <f t="shared" si="423"/>
        <v>0</v>
      </c>
      <c r="CG385" s="395">
        <f t="shared" si="424"/>
        <v>0</v>
      </c>
      <c r="CH385" s="396">
        <f t="shared" si="425"/>
        <v>0</v>
      </c>
      <c r="CI385" s="395">
        <f t="shared" si="426"/>
        <v>0</v>
      </c>
      <c r="CJ385" s="396">
        <f t="shared" si="427"/>
        <v>4641.875</v>
      </c>
      <c r="CK385" s="395">
        <f t="shared" si="428"/>
        <v>4278.90625</v>
      </c>
      <c r="CL385" s="394">
        <f t="shared" si="429"/>
        <v>0</v>
      </c>
      <c r="CM385" s="395">
        <f t="shared" si="430"/>
        <v>0</v>
      </c>
      <c r="CN385" s="396">
        <f t="shared" si="431"/>
        <v>0</v>
      </c>
      <c r="CO385" s="395">
        <f t="shared" si="432"/>
        <v>0</v>
      </c>
      <c r="CP385" s="396">
        <f t="shared" si="433"/>
        <v>0</v>
      </c>
      <c r="CQ385" s="395">
        <f t="shared" si="434"/>
        <v>0</v>
      </c>
      <c r="CR385" s="396">
        <f t="shared" si="435"/>
        <v>0</v>
      </c>
      <c r="CS385" s="395">
        <f t="shared" si="436"/>
        <v>0</v>
      </c>
      <c r="CT385" s="396">
        <f t="shared" si="437"/>
        <v>0</v>
      </c>
      <c r="CU385" s="395">
        <f t="shared" si="438"/>
        <v>0</v>
      </c>
      <c r="CV385" s="396">
        <f t="shared" si="439"/>
        <v>41776.875</v>
      </c>
      <c r="CW385" s="395">
        <f t="shared" si="440"/>
        <v>38510.15625</v>
      </c>
      <c r="CX385" s="396">
        <f t="shared" si="441"/>
        <v>41776.875</v>
      </c>
      <c r="CY385" s="395">
        <f t="shared" si="442"/>
        <v>38510.15625</v>
      </c>
      <c r="CZ385" s="394">
        <f t="shared" si="443"/>
        <v>0</v>
      </c>
      <c r="DA385" s="395">
        <f t="shared" si="444"/>
        <v>0</v>
      </c>
      <c r="DB385" s="396">
        <f t="shared" si="445"/>
        <v>0</v>
      </c>
      <c r="DC385" s="395">
        <f t="shared" si="446"/>
        <v>0</v>
      </c>
      <c r="DD385" s="396">
        <f t="shared" si="447"/>
        <v>0</v>
      </c>
      <c r="DE385" s="395">
        <f t="shared" si="448"/>
        <v>0</v>
      </c>
      <c r="DF385" s="396">
        <f t="shared" si="449"/>
        <v>0</v>
      </c>
      <c r="DG385" s="395">
        <f t="shared" si="450"/>
        <v>0</v>
      </c>
      <c r="DH385" s="396">
        <f t="shared" si="451"/>
        <v>0</v>
      </c>
      <c r="DI385" s="395">
        <f t="shared" si="452"/>
        <v>0</v>
      </c>
      <c r="DJ385" s="396">
        <f t="shared" si="453"/>
        <v>6</v>
      </c>
      <c r="DK385" s="395">
        <f t="shared" si="454"/>
        <v>6</v>
      </c>
      <c r="DL385" s="396">
        <f t="shared" si="455"/>
        <v>6</v>
      </c>
      <c r="DM385" s="395">
        <f t="shared" si="456"/>
        <v>6</v>
      </c>
      <c r="DN385" s="394">
        <f t="shared" si="457"/>
        <v>0</v>
      </c>
      <c r="DO385" s="395">
        <f t="shared" si="458"/>
        <v>0</v>
      </c>
      <c r="DP385" s="396">
        <f t="shared" si="459"/>
        <v>0</v>
      </c>
      <c r="DQ385" s="395">
        <f t="shared" si="460"/>
        <v>0</v>
      </c>
      <c r="DR385" s="396">
        <f t="shared" si="461"/>
        <v>0</v>
      </c>
      <c r="DS385" s="395">
        <f t="shared" si="462"/>
        <v>0</v>
      </c>
      <c r="DT385" s="396">
        <f t="shared" si="463"/>
        <v>0</v>
      </c>
      <c r="DU385" s="395">
        <f t="shared" si="464"/>
        <v>0</v>
      </c>
      <c r="DV385" s="396">
        <f t="shared" si="465"/>
        <v>0</v>
      </c>
      <c r="DW385" s="395">
        <f t="shared" si="466"/>
        <v>0</v>
      </c>
      <c r="DX385" s="396">
        <f t="shared" si="467"/>
        <v>250661.25</v>
      </c>
      <c r="DY385" s="395">
        <f t="shared" si="468"/>
        <v>231060.9375</v>
      </c>
      <c r="DZ385" s="396">
        <f t="shared" si="469"/>
        <v>250661.25</v>
      </c>
      <c r="EA385" s="395">
        <f t="shared" si="470"/>
        <v>231060.9375</v>
      </c>
    </row>
    <row r="386" spans="1:131">
      <c r="A386" s="562" t="s">
        <v>38</v>
      </c>
      <c r="B386" s="456" t="s">
        <v>859</v>
      </c>
      <c r="C386" s="460"/>
      <c r="D386" s="461">
        <v>418348</v>
      </c>
      <c r="E386" s="407">
        <v>13</v>
      </c>
      <c r="F386" s="393"/>
      <c r="G386" s="402"/>
      <c r="H386" s="393"/>
      <c r="I386" s="402"/>
      <c r="J386" s="393"/>
      <c r="K386" s="402"/>
      <c r="L386" s="393"/>
      <c r="M386" s="402"/>
      <c r="N386" s="393"/>
      <c r="O386" s="402"/>
      <c r="P386" s="393"/>
      <c r="Q386" s="402"/>
      <c r="R386" s="393"/>
      <c r="S386" s="402"/>
      <c r="T386" s="393"/>
      <c r="U386" s="402"/>
      <c r="V386" s="393"/>
      <c r="W386" s="402"/>
      <c r="X386" s="393"/>
      <c r="Y386" s="402"/>
      <c r="Z386" s="393"/>
      <c r="AA386" s="402"/>
      <c r="AB386" s="393"/>
      <c r="AC386" s="402"/>
      <c r="AD386" s="393"/>
      <c r="AE386" s="402"/>
      <c r="AF386" s="393"/>
      <c r="AG386" s="402"/>
      <c r="AH386" s="393"/>
      <c r="AI386" s="402"/>
      <c r="AJ386" s="393"/>
      <c r="AK386" s="402"/>
      <c r="AL386" s="393"/>
      <c r="AM386" s="402"/>
      <c r="AN386" s="393"/>
      <c r="AO386" s="402"/>
      <c r="AP386" s="393"/>
      <c r="AQ386" s="402"/>
      <c r="AR386" s="393"/>
      <c r="AS386" s="402"/>
      <c r="AT386" s="393"/>
      <c r="AU386" s="402"/>
      <c r="AV386" s="393">
        <v>16</v>
      </c>
      <c r="AW386" s="402">
        <v>15</v>
      </c>
      <c r="AX386" s="393">
        <v>2</v>
      </c>
      <c r="AY386" s="402">
        <v>2</v>
      </c>
      <c r="AZ386" s="393">
        <v>1</v>
      </c>
      <c r="BA386" s="403">
        <v>1</v>
      </c>
      <c r="BB386" s="404"/>
      <c r="BC386" s="402"/>
      <c r="BD386" s="393"/>
      <c r="BE386" s="402"/>
      <c r="BF386" s="393"/>
      <c r="BG386" s="402"/>
      <c r="BH386" s="393"/>
      <c r="BI386" s="402"/>
      <c r="BJ386" s="393"/>
      <c r="BK386" s="402"/>
      <c r="BL386" s="393">
        <v>1034835</v>
      </c>
      <c r="BM386" s="403">
        <v>1000825</v>
      </c>
      <c r="BN386" s="394">
        <f t="shared" si="405"/>
        <v>0</v>
      </c>
      <c r="BO386" s="395">
        <f t="shared" si="406"/>
        <v>0</v>
      </c>
      <c r="BP386" s="396">
        <f t="shared" si="407"/>
        <v>0</v>
      </c>
      <c r="BQ386" s="395">
        <f t="shared" si="408"/>
        <v>0</v>
      </c>
      <c r="BR386" s="396">
        <f t="shared" si="409"/>
        <v>0</v>
      </c>
      <c r="BS386" s="395">
        <f t="shared" si="410"/>
        <v>0</v>
      </c>
      <c r="BT386" s="396">
        <f t="shared" si="411"/>
        <v>0</v>
      </c>
      <c r="BU386" s="395">
        <f t="shared" si="412"/>
        <v>0</v>
      </c>
      <c r="BV386" s="396">
        <f t="shared" si="413"/>
        <v>0</v>
      </c>
      <c r="BW386" s="395">
        <f t="shared" si="414"/>
        <v>0</v>
      </c>
      <c r="BX386" s="396">
        <f t="shared" si="415"/>
        <v>194</v>
      </c>
      <c r="BY386" s="395">
        <f t="shared" si="416"/>
        <v>184</v>
      </c>
      <c r="BZ386" s="394">
        <f t="shared" si="417"/>
        <v>0</v>
      </c>
      <c r="CA386" s="395">
        <f t="shared" si="418"/>
        <v>0</v>
      </c>
      <c r="CB386" s="396">
        <f t="shared" si="419"/>
        <v>0</v>
      </c>
      <c r="CC386" s="395">
        <f t="shared" si="420"/>
        <v>0</v>
      </c>
      <c r="CD386" s="396">
        <f t="shared" si="421"/>
        <v>0</v>
      </c>
      <c r="CE386" s="395">
        <f t="shared" si="422"/>
        <v>0</v>
      </c>
      <c r="CF386" s="396">
        <f t="shared" si="423"/>
        <v>0</v>
      </c>
      <c r="CG386" s="395">
        <f t="shared" si="424"/>
        <v>0</v>
      </c>
      <c r="CH386" s="396">
        <f t="shared" si="425"/>
        <v>0</v>
      </c>
      <c r="CI386" s="395">
        <f t="shared" si="426"/>
        <v>0</v>
      </c>
      <c r="CJ386" s="396">
        <f t="shared" si="427"/>
        <v>5334.2010309278348</v>
      </c>
      <c r="CK386" s="395">
        <f t="shared" si="428"/>
        <v>5439.266304347826</v>
      </c>
      <c r="CL386" s="394">
        <f t="shared" si="429"/>
        <v>0</v>
      </c>
      <c r="CM386" s="395">
        <f t="shared" si="430"/>
        <v>0</v>
      </c>
      <c r="CN386" s="396">
        <f t="shared" si="431"/>
        <v>0</v>
      </c>
      <c r="CO386" s="395">
        <f t="shared" si="432"/>
        <v>0</v>
      </c>
      <c r="CP386" s="396">
        <f t="shared" si="433"/>
        <v>0</v>
      </c>
      <c r="CQ386" s="395">
        <f t="shared" si="434"/>
        <v>0</v>
      </c>
      <c r="CR386" s="396">
        <f t="shared" si="435"/>
        <v>0</v>
      </c>
      <c r="CS386" s="395">
        <f t="shared" si="436"/>
        <v>0</v>
      </c>
      <c r="CT386" s="396">
        <f t="shared" si="437"/>
        <v>0</v>
      </c>
      <c r="CU386" s="395">
        <f t="shared" si="438"/>
        <v>0</v>
      </c>
      <c r="CV386" s="396">
        <f t="shared" si="439"/>
        <v>48007.809278350513</v>
      </c>
      <c r="CW386" s="395">
        <f t="shared" si="440"/>
        <v>48953.396739130432</v>
      </c>
      <c r="CX386" s="396">
        <f t="shared" si="441"/>
        <v>48007.809278350513</v>
      </c>
      <c r="CY386" s="395">
        <f t="shared" si="442"/>
        <v>48953.396739130432</v>
      </c>
      <c r="CZ386" s="394">
        <f t="shared" si="443"/>
        <v>0</v>
      </c>
      <c r="DA386" s="395">
        <f t="shared" si="444"/>
        <v>0</v>
      </c>
      <c r="DB386" s="396">
        <f t="shared" si="445"/>
        <v>0</v>
      </c>
      <c r="DC386" s="395">
        <f t="shared" si="446"/>
        <v>0</v>
      </c>
      <c r="DD386" s="396">
        <f t="shared" si="447"/>
        <v>0</v>
      </c>
      <c r="DE386" s="395">
        <f t="shared" si="448"/>
        <v>0</v>
      </c>
      <c r="DF386" s="396">
        <f t="shared" si="449"/>
        <v>0</v>
      </c>
      <c r="DG386" s="395">
        <f t="shared" si="450"/>
        <v>0</v>
      </c>
      <c r="DH386" s="396">
        <f t="shared" si="451"/>
        <v>0</v>
      </c>
      <c r="DI386" s="395">
        <f t="shared" si="452"/>
        <v>0</v>
      </c>
      <c r="DJ386" s="396">
        <f t="shared" si="453"/>
        <v>19</v>
      </c>
      <c r="DK386" s="395">
        <f t="shared" si="454"/>
        <v>18</v>
      </c>
      <c r="DL386" s="396">
        <f t="shared" si="455"/>
        <v>19</v>
      </c>
      <c r="DM386" s="395">
        <f t="shared" si="456"/>
        <v>18</v>
      </c>
      <c r="DN386" s="394">
        <f t="shared" si="457"/>
        <v>0</v>
      </c>
      <c r="DO386" s="395">
        <f t="shared" si="458"/>
        <v>0</v>
      </c>
      <c r="DP386" s="396">
        <f t="shared" si="459"/>
        <v>0</v>
      </c>
      <c r="DQ386" s="395">
        <f t="shared" si="460"/>
        <v>0</v>
      </c>
      <c r="DR386" s="396">
        <f t="shared" si="461"/>
        <v>0</v>
      </c>
      <c r="DS386" s="395">
        <f t="shared" si="462"/>
        <v>0</v>
      </c>
      <c r="DT386" s="396">
        <f t="shared" si="463"/>
        <v>0</v>
      </c>
      <c r="DU386" s="395">
        <f t="shared" si="464"/>
        <v>0</v>
      </c>
      <c r="DV386" s="396">
        <f t="shared" si="465"/>
        <v>0</v>
      </c>
      <c r="DW386" s="395">
        <f t="shared" si="466"/>
        <v>0</v>
      </c>
      <c r="DX386" s="396">
        <f t="shared" si="467"/>
        <v>912148.37628865975</v>
      </c>
      <c r="DY386" s="395">
        <f t="shared" si="468"/>
        <v>881161.14130434778</v>
      </c>
      <c r="DZ386" s="396">
        <f t="shared" si="469"/>
        <v>912148.37628865975</v>
      </c>
      <c r="EA386" s="395">
        <f t="shared" si="470"/>
        <v>881161.14130434778</v>
      </c>
    </row>
    <row r="387" spans="1:131">
      <c r="A387" s="562" t="s">
        <v>38</v>
      </c>
      <c r="B387" s="456" t="s">
        <v>860</v>
      </c>
      <c r="C387" s="460"/>
      <c r="D387" s="461">
        <v>375683</v>
      </c>
      <c r="E387" s="407">
        <v>13</v>
      </c>
      <c r="F387" s="393"/>
      <c r="G387" s="402"/>
      <c r="H387" s="393"/>
      <c r="I387" s="402"/>
      <c r="J387" s="393"/>
      <c r="K387" s="402"/>
      <c r="L387" s="393"/>
      <c r="M387" s="402"/>
      <c r="N387" s="393"/>
      <c r="O387" s="402"/>
      <c r="P387" s="393"/>
      <c r="Q387" s="402"/>
      <c r="R387" s="393"/>
      <c r="S387" s="402"/>
      <c r="T387" s="393"/>
      <c r="U387" s="402"/>
      <c r="V387" s="393"/>
      <c r="W387" s="402"/>
      <c r="X387" s="393"/>
      <c r="Y387" s="402"/>
      <c r="Z387" s="393"/>
      <c r="AA387" s="402"/>
      <c r="AB387" s="393"/>
      <c r="AC387" s="402"/>
      <c r="AD387" s="393"/>
      <c r="AE387" s="402"/>
      <c r="AF387" s="393"/>
      <c r="AG387" s="402"/>
      <c r="AH387" s="393"/>
      <c r="AI387" s="402"/>
      <c r="AJ387" s="393"/>
      <c r="AK387" s="402"/>
      <c r="AL387" s="393"/>
      <c r="AM387" s="402"/>
      <c r="AN387" s="393"/>
      <c r="AO387" s="402"/>
      <c r="AP387" s="393"/>
      <c r="AQ387" s="402"/>
      <c r="AR387" s="393"/>
      <c r="AS387" s="402"/>
      <c r="AT387" s="393"/>
      <c r="AU387" s="402"/>
      <c r="AV387" s="393">
        <v>27</v>
      </c>
      <c r="AW387" s="402">
        <v>25</v>
      </c>
      <c r="AX387" s="393">
        <v>0</v>
      </c>
      <c r="AY387" s="402">
        <v>0</v>
      </c>
      <c r="AZ387" s="393">
        <v>8</v>
      </c>
      <c r="BA387" s="403">
        <v>8</v>
      </c>
      <c r="BB387" s="404"/>
      <c r="BC387" s="402"/>
      <c r="BD387" s="393"/>
      <c r="BE387" s="402"/>
      <c r="BF387" s="393"/>
      <c r="BG387" s="402"/>
      <c r="BH387" s="393"/>
      <c r="BI387" s="402"/>
      <c r="BJ387" s="393"/>
      <c r="BK387" s="402"/>
      <c r="BL387" s="393">
        <v>1966386</v>
      </c>
      <c r="BM387" s="403">
        <v>1936891</v>
      </c>
      <c r="BN387" s="394">
        <f t="shared" si="405"/>
        <v>0</v>
      </c>
      <c r="BO387" s="395">
        <f t="shared" si="406"/>
        <v>0</v>
      </c>
      <c r="BP387" s="396">
        <f t="shared" si="407"/>
        <v>0</v>
      </c>
      <c r="BQ387" s="395">
        <f t="shared" si="408"/>
        <v>0</v>
      </c>
      <c r="BR387" s="396">
        <f t="shared" si="409"/>
        <v>0</v>
      </c>
      <c r="BS387" s="395">
        <f t="shared" si="410"/>
        <v>0</v>
      </c>
      <c r="BT387" s="396">
        <f t="shared" si="411"/>
        <v>0</v>
      </c>
      <c r="BU387" s="395">
        <f t="shared" si="412"/>
        <v>0</v>
      </c>
      <c r="BV387" s="396">
        <f t="shared" si="413"/>
        <v>0</v>
      </c>
      <c r="BW387" s="395">
        <f t="shared" si="414"/>
        <v>0</v>
      </c>
      <c r="BX387" s="396">
        <f t="shared" si="415"/>
        <v>366</v>
      </c>
      <c r="BY387" s="395">
        <f t="shared" si="416"/>
        <v>346</v>
      </c>
      <c r="BZ387" s="394">
        <f t="shared" si="417"/>
        <v>0</v>
      </c>
      <c r="CA387" s="395">
        <f t="shared" si="418"/>
        <v>0</v>
      </c>
      <c r="CB387" s="396">
        <f t="shared" si="419"/>
        <v>0</v>
      </c>
      <c r="CC387" s="395">
        <f t="shared" si="420"/>
        <v>0</v>
      </c>
      <c r="CD387" s="396">
        <f t="shared" si="421"/>
        <v>0</v>
      </c>
      <c r="CE387" s="395">
        <f t="shared" si="422"/>
        <v>0</v>
      </c>
      <c r="CF387" s="396">
        <f t="shared" si="423"/>
        <v>0</v>
      </c>
      <c r="CG387" s="395">
        <f t="shared" si="424"/>
        <v>0</v>
      </c>
      <c r="CH387" s="396">
        <f t="shared" si="425"/>
        <v>0</v>
      </c>
      <c r="CI387" s="395">
        <f t="shared" si="426"/>
        <v>0</v>
      </c>
      <c r="CJ387" s="396">
        <f t="shared" si="427"/>
        <v>5372.6393442622948</v>
      </c>
      <c r="CK387" s="395">
        <f t="shared" si="428"/>
        <v>5597.9508670520236</v>
      </c>
      <c r="CL387" s="394">
        <f t="shared" si="429"/>
        <v>0</v>
      </c>
      <c r="CM387" s="395">
        <f t="shared" si="430"/>
        <v>0</v>
      </c>
      <c r="CN387" s="396">
        <f t="shared" si="431"/>
        <v>0</v>
      </c>
      <c r="CO387" s="395">
        <f t="shared" si="432"/>
        <v>0</v>
      </c>
      <c r="CP387" s="396">
        <f t="shared" si="433"/>
        <v>0</v>
      </c>
      <c r="CQ387" s="395">
        <f t="shared" si="434"/>
        <v>0</v>
      </c>
      <c r="CR387" s="396">
        <f t="shared" si="435"/>
        <v>0</v>
      </c>
      <c r="CS387" s="395">
        <f t="shared" si="436"/>
        <v>0</v>
      </c>
      <c r="CT387" s="396">
        <f t="shared" si="437"/>
        <v>0</v>
      </c>
      <c r="CU387" s="395">
        <f t="shared" si="438"/>
        <v>0</v>
      </c>
      <c r="CV387" s="396">
        <f t="shared" si="439"/>
        <v>48353.754098360652</v>
      </c>
      <c r="CW387" s="395">
        <f t="shared" si="440"/>
        <v>50381.557803468211</v>
      </c>
      <c r="CX387" s="396">
        <f t="shared" si="441"/>
        <v>48353.754098360652</v>
      </c>
      <c r="CY387" s="395">
        <f t="shared" si="442"/>
        <v>50381.557803468211</v>
      </c>
      <c r="CZ387" s="394">
        <f t="shared" si="443"/>
        <v>0</v>
      </c>
      <c r="DA387" s="395">
        <f t="shared" si="444"/>
        <v>0</v>
      </c>
      <c r="DB387" s="396">
        <f t="shared" si="445"/>
        <v>0</v>
      </c>
      <c r="DC387" s="395">
        <f t="shared" si="446"/>
        <v>0</v>
      </c>
      <c r="DD387" s="396">
        <f t="shared" si="447"/>
        <v>0</v>
      </c>
      <c r="DE387" s="395">
        <f t="shared" si="448"/>
        <v>0</v>
      </c>
      <c r="DF387" s="396">
        <f t="shared" si="449"/>
        <v>0</v>
      </c>
      <c r="DG387" s="395">
        <f t="shared" si="450"/>
        <v>0</v>
      </c>
      <c r="DH387" s="396">
        <f t="shared" si="451"/>
        <v>0</v>
      </c>
      <c r="DI387" s="395">
        <f t="shared" si="452"/>
        <v>0</v>
      </c>
      <c r="DJ387" s="396">
        <f t="shared" si="453"/>
        <v>35</v>
      </c>
      <c r="DK387" s="395">
        <f t="shared" si="454"/>
        <v>33</v>
      </c>
      <c r="DL387" s="396">
        <f t="shared" si="455"/>
        <v>35</v>
      </c>
      <c r="DM387" s="395">
        <f t="shared" si="456"/>
        <v>33</v>
      </c>
      <c r="DN387" s="394">
        <f t="shared" si="457"/>
        <v>0</v>
      </c>
      <c r="DO387" s="395">
        <f t="shared" si="458"/>
        <v>0</v>
      </c>
      <c r="DP387" s="396">
        <f t="shared" si="459"/>
        <v>0</v>
      </c>
      <c r="DQ387" s="395">
        <f t="shared" si="460"/>
        <v>0</v>
      </c>
      <c r="DR387" s="396">
        <f t="shared" si="461"/>
        <v>0</v>
      </c>
      <c r="DS387" s="395">
        <f t="shared" si="462"/>
        <v>0</v>
      </c>
      <c r="DT387" s="396">
        <f t="shared" si="463"/>
        <v>0</v>
      </c>
      <c r="DU387" s="395">
        <f t="shared" si="464"/>
        <v>0</v>
      </c>
      <c r="DV387" s="396">
        <f t="shared" si="465"/>
        <v>0</v>
      </c>
      <c r="DW387" s="395">
        <f t="shared" si="466"/>
        <v>0</v>
      </c>
      <c r="DX387" s="396">
        <f t="shared" si="467"/>
        <v>1692381.3934426229</v>
      </c>
      <c r="DY387" s="395">
        <f t="shared" si="468"/>
        <v>1662591.4075144511</v>
      </c>
      <c r="DZ387" s="396">
        <f t="shared" si="469"/>
        <v>1692381.3934426229</v>
      </c>
      <c r="EA387" s="395">
        <f t="shared" si="470"/>
        <v>1662591.4075144511</v>
      </c>
    </row>
    <row r="388" spans="1:131">
      <c r="A388" s="562" t="s">
        <v>38</v>
      </c>
      <c r="B388" s="456" t="s">
        <v>861</v>
      </c>
      <c r="C388" s="462"/>
      <c r="D388" s="461">
        <v>364548</v>
      </c>
      <c r="E388" s="401">
        <v>13</v>
      </c>
      <c r="F388" s="393"/>
      <c r="G388" s="402"/>
      <c r="H388" s="393"/>
      <c r="I388" s="402"/>
      <c r="J388" s="393"/>
      <c r="K388" s="402"/>
      <c r="L388" s="393"/>
      <c r="M388" s="402"/>
      <c r="N388" s="393"/>
      <c r="O388" s="402"/>
      <c r="P388" s="393"/>
      <c r="Q388" s="402"/>
      <c r="R388" s="393"/>
      <c r="S388" s="402"/>
      <c r="T388" s="393"/>
      <c r="U388" s="402"/>
      <c r="V388" s="393"/>
      <c r="W388" s="402"/>
      <c r="X388" s="393"/>
      <c r="Y388" s="402"/>
      <c r="Z388" s="393"/>
      <c r="AA388" s="402"/>
      <c r="AB388" s="393"/>
      <c r="AC388" s="402"/>
      <c r="AD388" s="393"/>
      <c r="AE388" s="402"/>
      <c r="AF388" s="393"/>
      <c r="AG388" s="402"/>
      <c r="AH388" s="393"/>
      <c r="AI388" s="402"/>
      <c r="AJ388" s="393"/>
      <c r="AK388" s="402"/>
      <c r="AL388" s="393"/>
      <c r="AM388" s="402"/>
      <c r="AN388" s="393"/>
      <c r="AO388" s="402"/>
      <c r="AP388" s="393"/>
      <c r="AQ388" s="402"/>
      <c r="AR388" s="393"/>
      <c r="AS388" s="402"/>
      <c r="AT388" s="393"/>
      <c r="AU388" s="402"/>
      <c r="AV388" s="393">
        <v>30</v>
      </c>
      <c r="AW388" s="402">
        <v>31</v>
      </c>
      <c r="AX388" s="393">
        <v>0</v>
      </c>
      <c r="AY388" s="402">
        <v>0</v>
      </c>
      <c r="AZ388" s="393">
        <v>17</v>
      </c>
      <c r="BA388" s="403">
        <v>17</v>
      </c>
      <c r="BB388" s="404"/>
      <c r="BC388" s="402"/>
      <c r="BD388" s="393"/>
      <c r="BE388" s="402"/>
      <c r="BF388" s="393"/>
      <c r="BG388" s="402"/>
      <c r="BH388" s="393"/>
      <c r="BI388" s="402"/>
      <c r="BJ388" s="393"/>
      <c r="BK388" s="402"/>
      <c r="BL388" s="393">
        <v>2340890</v>
      </c>
      <c r="BM388" s="403">
        <v>2382777</v>
      </c>
      <c r="BN388" s="394">
        <f t="shared" si="405"/>
        <v>0</v>
      </c>
      <c r="BO388" s="395">
        <f t="shared" si="406"/>
        <v>0</v>
      </c>
      <c r="BP388" s="396">
        <f t="shared" si="407"/>
        <v>0</v>
      </c>
      <c r="BQ388" s="395">
        <f t="shared" si="408"/>
        <v>0</v>
      </c>
      <c r="BR388" s="396">
        <f t="shared" si="409"/>
        <v>0</v>
      </c>
      <c r="BS388" s="395">
        <f t="shared" si="410"/>
        <v>0</v>
      </c>
      <c r="BT388" s="396">
        <f t="shared" si="411"/>
        <v>0</v>
      </c>
      <c r="BU388" s="395">
        <f t="shared" si="412"/>
        <v>0</v>
      </c>
      <c r="BV388" s="396">
        <f t="shared" si="413"/>
        <v>0</v>
      </c>
      <c r="BW388" s="395">
        <f t="shared" si="414"/>
        <v>0</v>
      </c>
      <c r="BX388" s="396">
        <f t="shared" si="415"/>
        <v>504</v>
      </c>
      <c r="BY388" s="395">
        <f t="shared" si="416"/>
        <v>514</v>
      </c>
      <c r="BZ388" s="394">
        <f t="shared" si="417"/>
        <v>0</v>
      </c>
      <c r="CA388" s="395">
        <f t="shared" si="418"/>
        <v>0</v>
      </c>
      <c r="CB388" s="396">
        <f t="shared" si="419"/>
        <v>0</v>
      </c>
      <c r="CC388" s="395">
        <f t="shared" si="420"/>
        <v>0</v>
      </c>
      <c r="CD388" s="396">
        <f t="shared" si="421"/>
        <v>0</v>
      </c>
      <c r="CE388" s="395">
        <f t="shared" si="422"/>
        <v>0</v>
      </c>
      <c r="CF388" s="396">
        <f t="shared" si="423"/>
        <v>0</v>
      </c>
      <c r="CG388" s="395">
        <f t="shared" si="424"/>
        <v>0</v>
      </c>
      <c r="CH388" s="396">
        <f t="shared" si="425"/>
        <v>0</v>
      </c>
      <c r="CI388" s="395">
        <f t="shared" si="426"/>
        <v>0</v>
      </c>
      <c r="CJ388" s="396">
        <f t="shared" si="427"/>
        <v>4644.6230158730159</v>
      </c>
      <c r="CK388" s="395">
        <f t="shared" si="428"/>
        <v>4635.752918287938</v>
      </c>
      <c r="CL388" s="394">
        <f t="shared" si="429"/>
        <v>0</v>
      </c>
      <c r="CM388" s="395">
        <f t="shared" si="430"/>
        <v>0</v>
      </c>
      <c r="CN388" s="396">
        <f t="shared" si="431"/>
        <v>0</v>
      </c>
      <c r="CO388" s="395">
        <f t="shared" si="432"/>
        <v>0</v>
      </c>
      <c r="CP388" s="396">
        <f t="shared" si="433"/>
        <v>0</v>
      </c>
      <c r="CQ388" s="395">
        <f t="shared" si="434"/>
        <v>0</v>
      </c>
      <c r="CR388" s="396">
        <f t="shared" si="435"/>
        <v>0</v>
      </c>
      <c r="CS388" s="395">
        <f t="shared" si="436"/>
        <v>0</v>
      </c>
      <c r="CT388" s="396">
        <f t="shared" si="437"/>
        <v>0</v>
      </c>
      <c r="CU388" s="395">
        <f t="shared" si="438"/>
        <v>0</v>
      </c>
      <c r="CV388" s="396">
        <f t="shared" si="439"/>
        <v>41801.607142857145</v>
      </c>
      <c r="CW388" s="395">
        <f t="shared" si="440"/>
        <v>41721.776264591441</v>
      </c>
      <c r="CX388" s="396">
        <f t="shared" si="441"/>
        <v>41801.607142857145</v>
      </c>
      <c r="CY388" s="395">
        <f t="shared" si="442"/>
        <v>41721.776264591441</v>
      </c>
      <c r="CZ388" s="394">
        <f t="shared" si="443"/>
        <v>0</v>
      </c>
      <c r="DA388" s="395">
        <f t="shared" si="444"/>
        <v>0</v>
      </c>
      <c r="DB388" s="396">
        <f t="shared" si="445"/>
        <v>0</v>
      </c>
      <c r="DC388" s="395">
        <f t="shared" si="446"/>
        <v>0</v>
      </c>
      <c r="DD388" s="396">
        <f t="shared" si="447"/>
        <v>0</v>
      </c>
      <c r="DE388" s="395">
        <f t="shared" si="448"/>
        <v>0</v>
      </c>
      <c r="DF388" s="396">
        <f t="shared" si="449"/>
        <v>0</v>
      </c>
      <c r="DG388" s="395">
        <f t="shared" si="450"/>
        <v>0</v>
      </c>
      <c r="DH388" s="396">
        <f t="shared" si="451"/>
        <v>0</v>
      </c>
      <c r="DI388" s="395">
        <f t="shared" si="452"/>
        <v>0</v>
      </c>
      <c r="DJ388" s="396">
        <f t="shared" si="453"/>
        <v>47</v>
      </c>
      <c r="DK388" s="395">
        <f t="shared" si="454"/>
        <v>48</v>
      </c>
      <c r="DL388" s="396">
        <f t="shared" si="455"/>
        <v>47</v>
      </c>
      <c r="DM388" s="395">
        <f t="shared" si="456"/>
        <v>48</v>
      </c>
      <c r="DN388" s="394">
        <f t="shared" si="457"/>
        <v>0</v>
      </c>
      <c r="DO388" s="395">
        <f t="shared" si="458"/>
        <v>0</v>
      </c>
      <c r="DP388" s="396">
        <f t="shared" si="459"/>
        <v>0</v>
      </c>
      <c r="DQ388" s="395">
        <f t="shared" si="460"/>
        <v>0</v>
      </c>
      <c r="DR388" s="396">
        <f t="shared" si="461"/>
        <v>0</v>
      </c>
      <c r="DS388" s="395">
        <f t="shared" si="462"/>
        <v>0</v>
      </c>
      <c r="DT388" s="396">
        <f t="shared" si="463"/>
        <v>0</v>
      </c>
      <c r="DU388" s="395">
        <f t="shared" si="464"/>
        <v>0</v>
      </c>
      <c r="DV388" s="396">
        <f t="shared" si="465"/>
        <v>0</v>
      </c>
      <c r="DW388" s="395">
        <f t="shared" si="466"/>
        <v>0</v>
      </c>
      <c r="DX388" s="396">
        <f t="shared" si="467"/>
        <v>1964675.5357142859</v>
      </c>
      <c r="DY388" s="395">
        <f t="shared" si="468"/>
        <v>2002645.2607003893</v>
      </c>
      <c r="DZ388" s="396">
        <f t="shared" si="469"/>
        <v>1964675.5357142859</v>
      </c>
      <c r="EA388" s="395">
        <f t="shared" si="470"/>
        <v>2002645.2607003893</v>
      </c>
    </row>
    <row r="389" spans="1:131">
      <c r="A389" s="562" t="s">
        <v>38</v>
      </c>
      <c r="B389" s="456" t="s">
        <v>862</v>
      </c>
      <c r="C389" s="460"/>
      <c r="D389" s="461">
        <v>428019</v>
      </c>
      <c r="E389" s="407">
        <v>13</v>
      </c>
      <c r="F389" s="393"/>
      <c r="G389" s="402"/>
      <c r="H389" s="393"/>
      <c r="I389" s="402"/>
      <c r="J389" s="393"/>
      <c r="K389" s="402"/>
      <c r="L389" s="393"/>
      <c r="M389" s="402"/>
      <c r="N389" s="393"/>
      <c r="O389" s="402"/>
      <c r="P389" s="393"/>
      <c r="Q389" s="402"/>
      <c r="R389" s="393"/>
      <c r="S389" s="402"/>
      <c r="T389" s="393"/>
      <c r="U389" s="402"/>
      <c r="V389" s="393"/>
      <c r="W389" s="402"/>
      <c r="X389" s="393"/>
      <c r="Y389" s="402"/>
      <c r="Z389" s="393"/>
      <c r="AA389" s="402"/>
      <c r="AB389" s="393"/>
      <c r="AC389" s="402"/>
      <c r="AD389" s="393"/>
      <c r="AE389" s="402"/>
      <c r="AF389" s="393"/>
      <c r="AG389" s="402"/>
      <c r="AH389" s="393"/>
      <c r="AI389" s="402"/>
      <c r="AJ389" s="393"/>
      <c r="AK389" s="402"/>
      <c r="AL389" s="393"/>
      <c r="AM389" s="402"/>
      <c r="AN389" s="393"/>
      <c r="AO389" s="402"/>
      <c r="AP389" s="393"/>
      <c r="AQ389" s="402"/>
      <c r="AR389" s="393"/>
      <c r="AS389" s="402"/>
      <c r="AT389" s="393"/>
      <c r="AU389" s="402"/>
      <c r="AV389" s="393">
        <v>6</v>
      </c>
      <c r="AW389" s="402">
        <v>4</v>
      </c>
      <c r="AX389" s="393">
        <v>1</v>
      </c>
      <c r="AY389" s="402">
        <v>1</v>
      </c>
      <c r="AZ389" s="393">
        <v>5</v>
      </c>
      <c r="BA389" s="403">
        <v>6</v>
      </c>
      <c r="BB389" s="404"/>
      <c r="BC389" s="402"/>
      <c r="BD389" s="393"/>
      <c r="BE389" s="402"/>
      <c r="BF389" s="393"/>
      <c r="BG389" s="402"/>
      <c r="BH389" s="393"/>
      <c r="BI389" s="402"/>
      <c r="BJ389" s="393"/>
      <c r="BK389" s="402"/>
      <c r="BL389" s="393">
        <v>579082</v>
      </c>
      <c r="BM389" s="403">
        <v>539570</v>
      </c>
      <c r="BN389" s="394">
        <f t="shared" si="405"/>
        <v>0</v>
      </c>
      <c r="BO389" s="395">
        <f t="shared" si="406"/>
        <v>0</v>
      </c>
      <c r="BP389" s="396">
        <f t="shared" si="407"/>
        <v>0</v>
      </c>
      <c r="BQ389" s="395">
        <f t="shared" si="408"/>
        <v>0</v>
      </c>
      <c r="BR389" s="396">
        <f t="shared" si="409"/>
        <v>0</v>
      </c>
      <c r="BS389" s="395">
        <f t="shared" si="410"/>
        <v>0</v>
      </c>
      <c r="BT389" s="396">
        <f t="shared" si="411"/>
        <v>0</v>
      </c>
      <c r="BU389" s="395">
        <f t="shared" si="412"/>
        <v>0</v>
      </c>
      <c r="BV389" s="396">
        <f t="shared" si="413"/>
        <v>0</v>
      </c>
      <c r="BW389" s="395">
        <f t="shared" si="414"/>
        <v>0</v>
      </c>
      <c r="BX389" s="396">
        <f t="shared" si="415"/>
        <v>131</v>
      </c>
      <c r="BY389" s="395">
        <f t="shared" si="416"/>
        <v>123</v>
      </c>
      <c r="BZ389" s="394">
        <f t="shared" si="417"/>
        <v>0</v>
      </c>
      <c r="CA389" s="395">
        <f t="shared" si="418"/>
        <v>0</v>
      </c>
      <c r="CB389" s="396">
        <f t="shared" si="419"/>
        <v>0</v>
      </c>
      <c r="CC389" s="395">
        <f t="shared" si="420"/>
        <v>0</v>
      </c>
      <c r="CD389" s="396">
        <f t="shared" si="421"/>
        <v>0</v>
      </c>
      <c r="CE389" s="395">
        <f t="shared" si="422"/>
        <v>0</v>
      </c>
      <c r="CF389" s="396">
        <f t="shared" si="423"/>
        <v>0</v>
      </c>
      <c r="CG389" s="395">
        <f t="shared" si="424"/>
        <v>0</v>
      </c>
      <c r="CH389" s="396">
        <f t="shared" si="425"/>
        <v>0</v>
      </c>
      <c r="CI389" s="395">
        <f t="shared" si="426"/>
        <v>0</v>
      </c>
      <c r="CJ389" s="396">
        <f t="shared" si="427"/>
        <v>4420.4732824427483</v>
      </c>
      <c r="CK389" s="395">
        <f t="shared" si="428"/>
        <v>4386.747967479675</v>
      </c>
      <c r="CL389" s="394">
        <f t="shared" si="429"/>
        <v>0</v>
      </c>
      <c r="CM389" s="395">
        <f t="shared" si="430"/>
        <v>0</v>
      </c>
      <c r="CN389" s="396">
        <f t="shared" si="431"/>
        <v>0</v>
      </c>
      <c r="CO389" s="395">
        <f t="shared" si="432"/>
        <v>0</v>
      </c>
      <c r="CP389" s="396">
        <f t="shared" si="433"/>
        <v>0</v>
      </c>
      <c r="CQ389" s="395">
        <f t="shared" si="434"/>
        <v>0</v>
      </c>
      <c r="CR389" s="396">
        <f t="shared" si="435"/>
        <v>0</v>
      </c>
      <c r="CS389" s="395">
        <f t="shared" si="436"/>
        <v>0</v>
      </c>
      <c r="CT389" s="396">
        <f t="shared" si="437"/>
        <v>0</v>
      </c>
      <c r="CU389" s="395">
        <f t="shared" si="438"/>
        <v>0</v>
      </c>
      <c r="CV389" s="396">
        <f t="shared" si="439"/>
        <v>39784.259541984735</v>
      </c>
      <c r="CW389" s="395">
        <f t="shared" si="440"/>
        <v>39480.731707317078</v>
      </c>
      <c r="CX389" s="396">
        <f t="shared" si="441"/>
        <v>39784.259541984735</v>
      </c>
      <c r="CY389" s="395">
        <f t="shared" si="442"/>
        <v>39480.731707317078</v>
      </c>
      <c r="CZ389" s="394">
        <f t="shared" si="443"/>
        <v>0</v>
      </c>
      <c r="DA389" s="395">
        <f t="shared" si="444"/>
        <v>0</v>
      </c>
      <c r="DB389" s="396">
        <f t="shared" si="445"/>
        <v>0</v>
      </c>
      <c r="DC389" s="395">
        <f t="shared" si="446"/>
        <v>0</v>
      </c>
      <c r="DD389" s="396">
        <f t="shared" si="447"/>
        <v>0</v>
      </c>
      <c r="DE389" s="395">
        <f t="shared" si="448"/>
        <v>0</v>
      </c>
      <c r="DF389" s="396">
        <f t="shared" si="449"/>
        <v>0</v>
      </c>
      <c r="DG389" s="395">
        <f t="shared" si="450"/>
        <v>0</v>
      </c>
      <c r="DH389" s="396">
        <f t="shared" si="451"/>
        <v>0</v>
      </c>
      <c r="DI389" s="395">
        <f t="shared" si="452"/>
        <v>0</v>
      </c>
      <c r="DJ389" s="396">
        <f t="shared" si="453"/>
        <v>12</v>
      </c>
      <c r="DK389" s="395">
        <f t="shared" si="454"/>
        <v>11</v>
      </c>
      <c r="DL389" s="396">
        <f t="shared" si="455"/>
        <v>12</v>
      </c>
      <c r="DM389" s="395">
        <f t="shared" si="456"/>
        <v>11</v>
      </c>
      <c r="DN389" s="394">
        <f t="shared" si="457"/>
        <v>0</v>
      </c>
      <c r="DO389" s="395">
        <f t="shared" si="458"/>
        <v>0</v>
      </c>
      <c r="DP389" s="396">
        <f t="shared" si="459"/>
        <v>0</v>
      </c>
      <c r="DQ389" s="395">
        <f t="shared" si="460"/>
        <v>0</v>
      </c>
      <c r="DR389" s="396">
        <f t="shared" si="461"/>
        <v>0</v>
      </c>
      <c r="DS389" s="395">
        <f t="shared" si="462"/>
        <v>0</v>
      </c>
      <c r="DT389" s="396">
        <f t="shared" si="463"/>
        <v>0</v>
      </c>
      <c r="DU389" s="395">
        <f t="shared" si="464"/>
        <v>0</v>
      </c>
      <c r="DV389" s="396">
        <f t="shared" si="465"/>
        <v>0</v>
      </c>
      <c r="DW389" s="395">
        <f t="shared" si="466"/>
        <v>0</v>
      </c>
      <c r="DX389" s="396">
        <f t="shared" si="467"/>
        <v>477411.11450381682</v>
      </c>
      <c r="DY389" s="395">
        <f t="shared" si="468"/>
        <v>434288.04878048785</v>
      </c>
      <c r="DZ389" s="396">
        <f t="shared" si="469"/>
        <v>477411.11450381682</v>
      </c>
      <c r="EA389" s="395">
        <f t="shared" si="470"/>
        <v>434288.04878048785</v>
      </c>
    </row>
    <row r="390" spans="1:131">
      <c r="A390" s="562" t="s">
        <v>38</v>
      </c>
      <c r="B390" s="456" t="s">
        <v>863</v>
      </c>
      <c r="C390" s="460"/>
      <c r="D390" s="461">
        <v>208053</v>
      </c>
      <c r="E390" s="407">
        <v>13</v>
      </c>
      <c r="F390" s="393"/>
      <c r="G390" s="402"/>
      <c r="H390" s="393"/>
      <c r="I390" s="402"/>
      <c r="J390" s="393"/>
      <c r="K390" s="402"/>
      <c r="L390" s="393"/>
      <c r="M390" s="402"/>
      <c r="N390" s="393"/>
      <c r="O390" s="402"/>
      <c r="P390" s="393"/>
      <c r="Q390" s="402"/>
      <c r="R390" s="393"/>
      <c r="S390" s="402"/>
      <c r="T390" s="393"/>
      <c r="U390" s="402"/>
      <c r="V390" s="393"/>
      <c r="W390" s="402"/>
      <c r="X390" s="393"/>
      <c r="Y390" s="402"/>
      <c r="Z390" s="393"/>
      <c r="AA390" s="402"/>
      <c r="AB390" s="393"/>
      <c r="AC390" s="402"/>
      <c r="AD390" s="393"/>
      <c r="AE390" s="402"/>
      <c r="AF390" s="393"/>
      <c r="AG390" s="402"/>
      <c r="AH390" s="393"/>
      <c r="AI390" s="402"/>
      <c r="AJ390" s="393"/>
      <c r="AK390" s="402"/>
      <c r="AL390" s="393"/>
      <c r="AM390" s="402"/>
      <c r="AN390" s="393"/>
      <c r="AO390" s="402"/>
      <c r="AP390" s="393"/>
      <c r="AQ390" s="402"/>
      <c r="AR390" s="393"/>
      <c r="AS390" s="402"/>
      <c r="AT390" s="393"/>
      <c r="AU390" s="402"/>
      <c r="AV390" s="393">
        <v>11</v>
      </c>
      <c r="AW390" s="402">
        <v>9</v>
      </c>
      <c r="AX390" s="393">
        <v>1</v>
      </c>
      <c r="AY390" s="402">
        <v>1</v>
      </c>
      <c r="AZ390" s="393">
        <v>3</v>
      </c>
      <c r="BA390" s="403">
        <v>3</v>
      </c>
      <c r="BB390" s="404"/>
      <c r="BC390" s="402"/>
      <c r="BD390" s="393"/>
      <c r="BE390" s="402"/>
      <c r="BF390" s="393"/>
      <c r="BG390" s="402"/>
      <c r="BH390" s="393"/>
      <c r="BI390" s="402"/>
      <c r="BJ390" s="393"/>
      <c r="BK390" s="402"/>
      <c r="BL390" s="393">
        <v>806538</v>
      </c>
      <c r="BM390" s="403">
        <v>712436</v>
      </c>
      <c r="BN390" s="394">
        <f t="shared" si="405"/>
        <v>0</v>
      </c>
      <c r="BO390" s="395">
        <f t="shared" si="406"/>
        <v>0</v>
      </c>
      <c r="BP390" s="396">
        <f t="shared" si="407"/>
        <v>0</v>
      </c>
      <c r="BQ390" s="395">
        <f t="shared" si="408"/>
        <v>0</v>
      </c>
      <c r="BR390" s="396">
        <f t="shared" si="409"/>
        <v>0</v>
      </c>
      <c r="BS390" s="395">
        <f t="shared" si="410"/>
        <v>0</v>
      </c>
      <c r="BT390" s="396">
        <f t="shared" si="411"/>
        <v>0</v>
      </c>
      <c r="BU390" s="395">
        <f t="shared" si="412"/>
        <v>0</v>
      </c>
      <c r="BV390" s="396">
        <f t="shared" si="413"/>
        <v>0</v>
      </c>
      <c r="BW390" s="395">
        <f t="shared" si="414"/>
        <v>0</v>
      </c>
      <c r="BX390" s="396">
        <f t="shared" si="415"/>
        <v>157</v>
      </c>
      <c r="BY390" s="395">
        <f t="shared" si="416"/>
        <v>137</v>
      </c>
      <c r="BZ390" s="394">
        <f t="shared" si="417"/>
        <v>0</v>
      </c>
      <c r="CA390" s="395">
        <f t="shared" si="418"/>
        <v>0</v>
      </c>
      <c r="CB390" s="396">
        <f t="shared" si="419"/>
        <v>0</v>
      </c>
      <c r="CC390" s="395">
        <f t="shared" si="420"/>
        <v>0</v>
      </c>
      <c r="CD390" s="396">
        <f t="shared" si="421"/>
        <v>0</v>
      </c>
      <c r="CE390" s="395">
        <f t="shared" si="422"/>
        <v>0</v>
      </c>
      <c r="CF390" s="396">
        <f t="shared" si="423"/>
        <v>0</v>
      </c>
      <c r="CG390" s="395">
        <f t="shared" si="424"/>
        <v>0</v>
      </c>
      <c r="CH390" s="396">
        <f t="shared" si="425"/>
        <v>0</v>
      </c>
      <c r="CI390" s="395">
        <f t="shared" si="426"/>
        <v>0</v>
      </c>
      <c r="CJ390" s="396">
        <f t="shared" si="427"/>
        <v>5137.1847133757965</v>
      </c>
      <c r="CK390" s="395">
        <f t="shared" si="428"/>
        <v>5200.2627737226276</v>
      </c>
      <c r="CL390" s="394">
        <f t="shared" si="429"/>
        <v>0</v>
      </c>
      <c r="CM390" s="395">
        <f t="shared" si="430"/>
        <v>0</v>
      </c>
      <c r="CN390" s="396">
        <f t="shared" si="431"/>
        <v>0</v>
      </c>
      <c r="CO390" s="395">
        <f t="shared" si="432"/>
        <v>0</v>
      </c>
      <c r="CP390" s="396">
        <f t="shared" si="433"/>
        <v>0</v>
      </c>
      <c r="CQ390" s="395">
        <f t="shared" si="434"/>
        <v>0</v>
      </c>
      <c r="CR390" s="396">
        <f t="shared" si="435"/>
        <v>0</v>
      </c>
      <c r="CS390" s="395">
        <f t="shared" si="436"/>
        <v>0</v>
      </c>
      <c r="CT390" s="396">
        <f t="shared" si="437"/>
        <v>0</v>
      </c>
      <c r="CU390" s="395">
        <f t="shared" si="438"/>
        <v>0</v>
      </c>
      <c r="CV390" s="396">
        <f t="shared" si="439"/>
        <v>46234.66242038217</v>
      </c>
      <c r="CW390" s="395">
        <f t="shared" si="440"/>
        <v>46802.364963503649</v>
      </c>
      <c r="CX390" s="396">
        <f t="shared" si="441"/>
        <v>46234.66242038217</v>
      </c>
      <c r="CY390" s="395">
        <f t="shared" si="442"/>
        <v>46802.364963503656</v>
      </c>
      <c r="CZ390" s="394">
        <f t="shared" si="443"/>
        <v>0</v>
      </c>
      <c r="DA390" s="395">
        <f t="shared" si="444"/>
        <v>0</v>
      </c>
      <c r="DB390" s="396">
        <f t="shared" si="445"/>
        <v>0</v>
      </c>
      <c r="DC390" s="395">
        <f t="shared" si="446"/>
        <v>0</v>
      </c>
      <c r="DD390" s="396">
        <f t="shared" si="447"/>
        <v>0</v>
      </c>
      <c r="DE390" s="395">
        <f t="shared" si="448"/>
        <v>0</v>
      </c>
      <c r="DF390" s="396">
        <f t="shared" si="449"/>
        <v>0</v>
      </c>
      <c r="DG390" s="395">
        <f t="shared" si="450"/>
        <v>0</v>
      </c>
      <c r="DH390" s="396">
        <f t="shared" si="451"/>
        <v>0</v>
      </c>
      <c r="DI390" s="395">
        <f t="shared" si="452"/>
        <v>0</v>
      </c>
      <c r="DJ390" s="396">
        <f t="shared" si="453"/>
        <v>15</v>
      </c>
      <c r="DK390" s="395">
        <f t="shared" si="454"/>
        <v>13</v>
      </c>
      <c r="DL390" s="396">
        <f t="shared" si="455"/>
        <v>15</v>
      </c>
      <c r="DM390" s="395">
        <f t="shared" si="456"/>
        <v>13</v>
      </c>
      <c r="DN390" s="394">
        <f t="shared" si="457"/>
        <v>0</v>
      </c>
      <c r="DO390" s="395">
        <f t="shared" si="458"/>
        <v>0</v>
      </c>
      <c r="DP390" s="396">
        <f t="shared" si="459"/>
        <v>0</v>
      </c>
      <c r="DQ390" s="395">
        <f t="shared" si="460"/>
        <v>0</v>
      </c>
      <c r="DR390" s="396">
        <f t="shared" si="461"/>
        <v>0</v>
      </c>
      <c r="DS390" s="395">
        <f t="shared" si="462"/>
        <v>0</v>
      </c>
      <c r="DT390" s="396">
        <f t="shared" si="463"/>
        <v>0</v>
      </c>
      <c r="DU390" s="395">
        <f t="shared" si="464"/>
        <v>0</v>
      </c>
      <c r="DV390" s="396">
        <f t="shared" si="465"/>
        <v>0</v>
      </c>
      <c r="DW390" s="395">
        <f t="shared" si="466"/>
        <v>0</v>
      </c>
      <c r="DX390" s="396">
        <f t="shared" si="467"/>
        <v>693519.93630573258</v>
      </c>
      <c r="DY390" s="395">
        <f t="shared" si="468"/>
        <v>608430.74452554749</v>
      </c>
      <c r="DZ390" s="396">
        <f t="shared" si="469"/>
        <v>693519.93630573258</v>
      </c>
      <c r="EA390" s="395">
        <f t="shared" si="470"/>
        <v>608430.74452554749</v>
      </c>
    </row>
    <row r="391" spans="1:131">
      <c r="A391" s="562" t="s">
        <v>38</v>
      </c>
      <c r="B391" s="456" t="s">
        <v>864</v>
      </c>
      <c r="C391" s="460"/>
      <c r="D391" s="461">
        <v>418296</v>
      </c>
      <c r="E391" s="407">
        <v>13</v>
      </c>
      <c r="F391" s="393"/>
      <c r="G391" s="402"/>
      <c r="H391" s="393"/>
      <c r="I391" s="402"/>
      <c r="J391" s="393"/>
      <c r="K391" s="402"/>
      <c r="L391" s="393"/>
      <c r="M391" s="402"/>
      <c r="N391" s="393"/>
      <c r="O391" s="402"/>
      <c r="P391" s="393"/>
      <c r="Q391" s="402"/>
      <c r="R391" s="393"/>
      <c r="S391" s="402"/>
      <c r="T391" s="393"/>
      <c r="U391" s="402"/>
      <c r="V391" s="393"/>
      <c r="W391" s="402"/>
      <c r="X391" s="393"/>
      <c r="Y391" s="402"/>
      <c r="Z391" s="393"/>
      <c r="AA391" s="402"/>
      <c r="AB391" s="393"/>
      <c r="AC391" s="402"/>
      <c r="AD391" s="393"/>
      <c r="AE391" s="402"/>
      <c r="AF391" s="393"/>
      <c r="AG391" s="402"/>
      <c r="AH391" s="393"/>
      <c r="AI391" s="402"/>
      <c r="AJ391" s="393"/>
      <c r="AK391" s="402"/>
      <c r="AL391" s="393"/>
      <c r="AM391" s="402"/>
      <c r="AN391" s="393"/>
      <c r="AO391" s="402"/>
      <c r="AP391" s="393"/>
      <c r="AQ391" s="402"/>
      <c r="AR391" s="393"/>
      <c r="AS391" s="402"/>
      <c r="AT391" s="393"/>
      <c r="AU391" s="402"/>
      <c r="AV391" s="393">
        <v>20</v>
      </c>
      <c r="AW391" s="402">
        <v>20</v>
      </c>
      <c r="AX391" s="393">
        <v>1</v>
      </c>
      <c r="AY391" s="402">
        <v>1</v>
      </c>
      <c r="AZ391" s="393">
        <v>5</v>
      </c>
      <c r="BA391" s="403">
        <v>7</v>
      </c>
      <c r="BB391" s="404"/>
      <c r="BC391" s="402"/>
      <c r="BD391" s="393"/>
      <c r="BE391" s="402"/>
      <c r="BF391" s="393"/>
      <c r="BG391" s="402"/>
      <c r="BH391" s="393"/>
      <c r="BI391" s="402"/>
      <c r="BJ391" s="393"/>
      <c r="BK391" s="402"/>
      <c r="BL391" s="393">
        <v>1352442</v>
      </c>
      <c r="BM391" s="403">
        <v>1469154</v>
      </c>
      <c r="BN391" s="394">
        <f t="shared" si="405"/>
        <v>0</v>
      </c>
      <c r="BO391" s="395">
        <f t="shared" si="406"/>
        <v>0</v>
      </c>
      <c r="BP391" s="396">
        <f t="shared" si="407"/>
        <v>0</v>
      </c>
      <c r="BQ391" s="395">
        <f t="shared" si="408"/>
        <v>0</v>
      </c>
      <c r="BR391" s="396">
        <f t="shared" si="409"/>
        <v>0</v>
      </c>
      <c r="BS391" s="395">
        <f t="shared" si="410"/>
        <v>0</v>
      </c>
      <c r="BT391" s="396">
        <f t="shared" si="411"/>
        <v>0</v>
      </c>
      <c r="BU391" s="395">
        <f t="shared" si="412"/>
        <v>0</v>
      </c>
      <c r="BV391" s="396">
        <f t="shared" si="413"/>
        <v>0</v>
      </c>
      <c r="BW391" s="395">
        <f t="shared" si="414"/>
        <v>0</v>
      </c>
      <c r="BX391" s="396">
        <f t="shared" si="415"/>
        <v>271</v>
      </c>
      <c r="BY391" s="395">
        <f t="shared" si="416"/>
        <v>295</v>
      </c>
      <c r="BZ391" s="394">
        <f t="shared" si="417"/>
        <v>0</v>
      </c>
      <c r="CA391" s="395">
        <f t="shared" si="418"/>
        <v>0</v>
      </c>
      <c r="CB391" s="396">
        <f t="shared" si="419"/>
        <v>0</v>
      </c>
      <c r="CC391" s="395">
        <f t="shared" si="420"/>
        <v>0</v>
      </c>
      <c r="CD391" s="396">
        <f t="shared" si="421"/>
        <v>0</v>
      </c>
      <c r="CE391" s="395">
        <f t="shared" si="422"/>
        <v>0</v>
      </c>
      <c r="CF391" s="396">
        <f t="shared" si="423"/>
        <v>0</v>
      </c>
      <c r="CG391" s="395">
        <f t="shared" si="424"/>
        <v>0</v>
      </c>
      <c r="CH391" s="396">
        <f t="shared" si="425"/>
        <v>0</v>
      </c>
      <c r="CI391" s="395">
        <f t="shared" si="426"/>
        <v>0</v>
      </c>
      <c r="CJ391" s="396">
        <f t="shared" si="427"/>
        <v>4990.5608856088556</v>
      </c>
      <c r="CK391" s="395">
        <f t="shared" si="428"/>
        <v>4980.1830508474577</v>
      </c>
      <c r="CL391" s="394">
        <f t="shared" si="429"/>
        <v>0</v>
      </c>
      <c r="CM391" s="395">
        <f t="shared" si="430"/>
        <v>0</v>
      </c>
      <c r="CN391" s="396">
        <f t="shared" si="431"/>
        <v>0</v>
      </c>
      <c r="CO391" s="395">
        <f t="shared" si="432"/>
        <v>0</v>
      </c>
      <c r="CP391" s="396">
        <f t="shared" si="433"/>
        <v>0</v>
      </c>
      <c r="CQ391" s="395">
        <f t="shared" si="434"/>
        <v>0</v>
      </c>
      <c r="CR391" s="396">
        <f t="shared" si="435"/>
        <v>0</v>
      </c>
      <c r="CS391" s="395">
        <f t="shared" si="436"/>
        <v>0</v>
      </c>
      <c r="CT391" s="396">
        <f t="shared" si="437"/>
        <v>0</v>
      </c>
      <c r="CU391" s="395">
        <f t="shared" si="438"/>
        <v>0</v>
      </c>
      <c r="CV391" s="396">
        <f t="shared" si="439"/>
        <v>44915.047970479704</v>
      </c>
      <c r="CW391" s="395">
        <f t="shared" si="440"/>
        <v>44821.647457627121</v>
      </c>
      <c r="CX391" s="396">
        <f t="shared" si="441"/>
        <v>44915.047970479704</v>
      </c>
      <c r="CY391" s="395">
        <f t="shared" si="442"/>
        <v>44821.647457627121</v>
      </c>
      <c r="CZ391" s="394">
        <f t="shared" si="443"/>
        <v>0</v>
      </c>
      <c r="DA391" s="395">
        <f t="shared" si="444"/>
        <v>0</v>
      </c>
      <c r="DB391" s="396">
        <f t="shared" si="445"/>
        <v>0</v>
      </c>
      <c r="DC391" s="395">
        <f t="shared" si="446"/>
        <v>0</v>
      </c>
      <c r="DD391" s="396">
        <f t="shared" si="447"/>
        <v>0</v>
      </c>
      <c r="DE391" s="395">
        <f t="shared" si="448"/>
        <v>0</v>
      </c>
      <c r="DF391" s="396">
        <f t="shared" si="449"/>
        <v>0</v>
      </c>
      <c r="DG391" s="395">
        <f t="shared" si="450"/>
        <v>0</v>
      </c>
      <c r="DH391" s="396">
        <f t="shared" si="451"/>
        <v>0</v>
      </c>
      <c r="DI391" s="395">
        <f t="shared" si="452"/>
        <v>0</v>
      </c>
      <c r="DJ391" s="396">
        <f t="shared" si="453"/>
        <v>26</v>
      </c>
      <c r="DK391" s="395">
        <f t="shared" si="454"/>
        <v>28</v>
      </c>
      <c r="DL391" s="396">
        <f t="shared" si="455"/>
        <v>26</v>
      </c>
      <c r="DM391" s="395">
        <f t="shared" si="456"/>
        <v>28</v>
      </c>
      <c r="DN391" s="394">
        <f t="shared" si="457"/>
        <v>0</v>
      </c>
      <c r="DO391" s="395">
        <f t="shared" si="458"/>
        <v>0</v>
      </c>
      <c r="DP391" s="396">
        <f t="shared" si="459"/>
        <v>0</v>
      </c>
      <c r="DQ391" s="395">
        <f t="shared" si="460"/>
        <v>0</v>
      </c>
      <c r="DR391" s="396">
        <f t="shared" si="461"/>
        <v>0</v>
      </c>
      <c r="DS391" s="395">
        <f t="shared" si="462"/>
        <v>0</v>
      </c>
      <c r="DT391" s="396">
        <f t="shared" si="463"/>
        <v>0</v>
      </c>
      <c r="DU391" s="395">
        <f t="shared" si="464"/>
        <v>0</v>
      </c>
      <c r="DV391" s="396">
        <f t="shared" si="465"/>
        <v>0</v>
      </c>
      <c r="DW391" s="395">
        <f t="shared" si="466"/>
        <v>0</v>
      </c>
      <c r="DX391" s="396">
        <f t="shared" si="467"/>
        <v>1167791.2472324723</v>
      </c>
      <c r="DY391" s="395">
        <f t="shared" si="468"/>
        <v>1255006.1288135594</v>
      </c>
      <c r="DZ391" s="396">
        <f t="shared" si="469"/>
        <v>1167791.2472324723</v>
      </c>
      <c r="EA391" s="395">
        <f t="shared" si="470"/>
        <v>1255006.1288135594</v>
      </c>
    </row>
    <row r="392" spans="1:131">
      <c r="A392" s="562" t="s">
        <v>38</v>
      </c>
      <c r="B392" s="456" t="s">
        <v>865</v>
      </c>
      <c r="C392" s="460"/>
      <c r="D392" s="461">
        <v>421540</v>
      </c>
      <c r="E392" s="407">
        <v>13</v>
      </c>
      <c r="F392" s="393"/>
      <c r="G392" s="402"/>
      <c r="H392" s="393"/>
      <c r="I392" s="402"/>
      <c r="J392" s="393"/>
      <c r="K392" s="402"/>
      <c r="L392" s="393"/>
      <c r="M392" s="402"/>
      <c r="N392" s="393"/>
      <c r="O392" s="402"/>
      <c r="P392" s="393"/>
      <c r="Q392" s="402"/>
      <c r="R392" s="393"/>
      <c r="S392" s="402"/>
      <c r="T392" s="393"/>
      <c r="U392" s="402"/>
      <c r="V392" s="393"/>
      <c r="W392" s="402"/>
      <c r="X392" s="393"/>
      <c r="Y392" s="402"/>
      <c r="Z392" s="393"/>
      <c r="AA392" s="402"/>
      <c r="AB392" s="393"/>
      <c r="AC392" s="402"/>
      <c r="AD392" s="393"/>
      <c r="AE392" s="402"/>
      <c r="AF392" s="393"/>
      <c r="AG392" s="402"/>
      <c r="AH392" s="393"/>
      <c r="AI392" s="402"/>
      <c r="AJ392" s="393"/>
      <c r="AK392" s="402"/>
      <c r="AL392" s="393"/>
      <c r="AM392" s="402"/>
      <c r="AN392" s="393"/>
      <c r="AO392" s="402"/>
      <c r="AP392" s="393"/>
      <c r="AQ392" s="402"/>
      <c r="AR392" s="393"/>
      <c r="AS392" s="402"/>
      <c r="AT392" s="393"/>
      <c r="AU392" s="402"/>
      <c r="AV392" s="393">
        <v>8</v>
      </c>
      <c r="AW392" s="402">
        <v>7</v>
      </c>
      <c r="AX392" s="393">
        <v>0</v>
      </c>
      <c r="AY392" s="402">
        <v>0</v>
      </c>
      <c r="AZ392" s="393">
        <v>2</v>
      </c>
      <c r="BA392" s="403">
        <v>3</v>
      </c>
      <c r="BB392" s="404"/>
      <c r="BC392" s="402"/>
      <c r="BD392" s="393"/>
      <c r="BE392" s="402"/>
      <c r="BF392" s="393"/>
      <c r="BG392" s="402"/>
      <c r="BH392" s="393"/>
      <c r="BI392" s="402"/>
      <c r="BJ392" s="393"/>
      <c r="BK392" s="402"/>
      <c r="BL392" s="393">
        <v>530784</v>
      </c>
      <c r="BM392" s="403">
        <v>529532</v>
      </c>
      <c r="BN392" s="394">
        <f t="shared" si="405"/>
        <v>0</v>
      </c>
      <c r="BO392" s="395">
        <f t="shared" si="406"/>
        <v>0</v>
      </c>
      <c r="BP392" s="396">
        <f t="shared" si="407"/>
        <v>0</v>
      </c>
      <c r="BQ392" s="395">
        <f t="shared" si="408"/>
        <v>0</v>
      </c>
      <c r="BR392" s="396">
        <f t="shared" si="409"/>
        <v>0</v>
      </c>
      <c r="BS392" s="395">
        <f t="shared" si="410"/>
        <v>0</v>
      </c>
      <c r="BT392" s="396">
        <f t="shared" si="411"/>
        <v>0</v>
      </c>
      <c r="BU392" s="395">
        <f t="shared" si="412"/>
        <v>0</v>
      </c>
      <c r="BV392" s="396">
        <f t="shared" si="413"/>
        <v>0</v>
      </c>
      <c r="BW392" s="395">
        <f t="shared" si="414"/>
        <v>0</v>
      </c>
      <c r="BX392" s="396">
        <f t="shared" si="415"/>
        <v>104</v>
      </c>
      <c r="BY392" s="395">
        <f t="shared" si="416"/>
        <v>106</v>
      </c>
      <c r="BZ392" s="394">
        <f t="shared" si="417"/>
        <v>0</v>
      </c>
      <c r="CA392" s="395">
        <f t="shared" si="418"/>
        <v>0</v>
      </c>
      <c r="CB392" s="396">
        <f t="shared" si="419"/>
        <v>0</v>
      </c>
      <c r="CC392" s="395">
        <f t="shared" si="420"/>
        <v>0</v>
      </c>
      <c r="CD392" s="396">
        <f t="shared" si="421"/>
        <v>0</v>
      </c>
      <c r="CE392" s="395">
        <f t="shared" si="422"/>
        <v>0</v>
      </c>
      <c r="CF392" s="396">
        <f t="shared" si="423"/>
        <v>0</v>
      </c>
      <c r="CG392" s="395">
        <f t="shared" si="424"/>
        <v>0</v>
      </c>
      <c r="CH392" s="396">
        <f t="shared" si="425"/>
        <v>0</v>
      </c>
      <c r="CI392" s="395">
        <f t="shared" si="426"/>
        <v>0</v>
      </c>
      <c r="CJ392" s="396">
        <f t="shared" si="427"/>
        <v>5103.6923076923076</v>
      </c>
      <c r="CK392" s="395">
        <f t="shared" si="428"/>
        <v>4995.5849056603774</v>
      </c>
      <c r="CL392" s="394">
        <f t="shared" si="429"/>
        <v>0</v>
      </c>
      <c r="CM392" s="395">
        <f t="shared" si="430"/>
        <v>0</v>
      </c>
      <c r="CN392" s="396">
        <f t="shared" si="431"/>
        <v>0</v>
      </c>
      <c r="CO392" s="395">
        <f t="shared" si="432"/>
        <v>0</v>
      </c>
      <c r="CP392" s="396">
        <f t="shared" si="433"/>
        <v>0</v>
      </c>
      <c r="CQ392" s="395">
        <f t="shared" si="434"/>
        <v>0</v>
      </c>
      <c r="CR392" s="396">
        <f t="shared" si="435"/>
        <v>0</v>
      </c>
      <c r="CS392" s="395">
        <f t="shared" si="436"/>
        <v>0</v>
      </c>
      <c r="CT392" s="396">
        <f t="shared" si="437"/>
        <v>0</v>
      </c>
      <c r="CU392" s="395">
        <f t="shared" si="438"/>
        <v>0</v>
      </c>
      <c r="CV392" s="396">
        <f t="shared" si="439"/>
        <v>45933.230769230766</v>
      </c>
      <c r="CW392" s="395">
        <f t="shared" si="440"/>
        <v>44960.264150943396</v>
      </c>
      <c r="CX392" s="396">
        <f t="shared" si="441"/>
        <v>45933.230769230766</v>
      </c>
      <c r="CY392" s="395">
        <f t="shared" si="442"/>
        <v>44960.264150943396</v>
      </c>
      <c r="CZ392" s="394">
        <f t="shared" si="443"/>
        <v>0</v>
      </c>
      <c r="DA392" s="395">
        <f t="shared" si="444"/>
        <v>0</v>
      </c>
      <c r="DB392" s="396">
        <f t="shared" si="445"/>
        <v>0</v>
      </c>
      <c r="DC392" s="395">
        <f t="shared" si="446"/>
        <v>0</v>
      </c>
      <c r="DD392" s="396">
        <f t="shared" si="447"/>
        <v>0</v>
      </c>
      <c r="DE392" s="395">
        <f t="shared" si="448"/>
        <v>0</v>
      </c>
      <c r="DF392" s="396">
        <f t="shared" si="449"/>
        <v>0</v>
      </c>
      <c r="DG392" s="395">
        <f t="shared" si="450"/>
        <v>0</v>
      </c>
      <c r="DH392" s="396">
        <f t="shared" si="451"/>
        <v>0</v>
      </c>
      <c r="DI392" s="395">
        <f t="shared" si="452"/>
        <v>0</v>
      </c>
      <c r="DJ392" s="396">
        <f t="shared" si="453"/>
        <v>10</v>
      </c>
      <c r="DK392" s="395">
        <f t="shared" si="454"/>
        <v>10</v>
      </c>
      <c r="DL392" s="396">
        <f t="shared" si="455"/>
        <v>10</v>
      </c>
      <c r="DM392" s="395">
        <f t="shared" si="456"/>
        <v>10</v>
      </c>
      <c r="DN392" s="394">
        <f t="shared" si="457"/>
        <v>0</v>
      </c>
      <c r="DO392" s="395">
        <f t="shared" si="458"/>
        <v>0</v>
      </c>
      <c r="DP392" s="396">
        <f t="shared" si="459"/>
        <v>0</v>
      </c>
      <c r="DQ392" s="395">
        <f t="shared" si="460"/>
        <v>0</v>
      </c>
      <c r="DR392" s="396">
        <f t="shared" si="461"/>
        <v>0</v>
      </c>
      <c r="DS392" s="395">
        <f t="shared" si="462"/>
        <v>0</v>
      </c>
      <c r="DT392" s="396">
        <f t="shared" si="463"/>
        <v>0</v>
      </c>
      <c r="DU392" s="395">
        <f t="shared" si="464"/>
        <v>0</v>
      </c>
      <c r="DV392" s="396">
        <f t="shared" si="465"/>
        <v>0</v>
      </c>
      <c r="DW392" s="395">
        <f t="shared" si="466"/>
        <v>0</v>
      </c>
      <c r="DX392" s="396">
        <f t="shared" si="467"/>
        <v>459332.30769230763</v>
      </c>
      <c r="DY392" s="395">
        <f t="shared" si="468"/>
        <v>449602.64150943398</v>
      </c>
      <c r="DZ392" s="396">
        <f t="shared" si="469"/>
        <v>459332.30769230763</v>
      </c>
      <c r="EA392" s="395">
        <f t="shared" si="470"/>
        <v>449602.64150943398</v>
      </c>
    </row>
    <row r="393" spans="1:131">
      <c r="A393" s="562" t="s">
        <v>38</v>
      </c>
      <c r="B393" s="456" t="s">
        <v>866</v>
      </c>
      <c r="C393" s="460"/>
      <c r="D393" s="461">
        <v>421559</v>
      </c>
      <c r="E393" s="407">
        <v>13</v>
      </c>
      <c r="F393" s="393"/>
      <c r="G393" s="402"/>
      <c r="H393" s="393"/>
      <c r="I393" s="402"/>
      <c r="J393" s="393"/>
      <c r="K393" s="402"/>
      <c r="L393" s="393"/>
      <c r="M393" s="402"/>
      <c r="N393" s="393"/>
      <c r="O393" s="402"/>
      <c r="P393" s="393"/>
      <c r="Q393" s="402"/>
      <c r="R393" s="393"/>
      <c r="S393" s="402"/>
      <c r="T393" s="393"/>
      <c r="U393" s="402"/>
      <c r="V393" s="393"/>
      <c r="W393" s="402"/>
      <c r="X393" s="393"/>
      <c r="Y393" s="402"/>
      <c r="Z393" s="393"/>
      <c r="AA393" s="402"/>
      <c r="AB393" s="393"/>
      <c r="AC393" s="402"/>
      <c r="AD393" s="393"/>
      <c r="AE393" s="402"/>
      <c r="AF393" s="393"/>
      <c r="AG393" s="402"/>
      <c r="AH393" s="393"/>
      <c r="AI393" s="402"/>
      <c r="AJ393" s="393"/>
      <c r="AK393" s="402"/>
      <c r="AL393" s="393"/>
      <c r="AM393" s="402"/>
      <c r="AN393" s="393"/>
      <c r="AO393" s="402"/>
      <c r="AP393" s="393"/>
      <c r="AQ393" s="402"/>
      <c r="AR393" s="393"/>
      <c r="AS393" s="402"/>
      <c r="AT393" s="393"/>
      <c r="AU393" s="402"/>
      <c r="AV393" s="393">
        <v>6</v>
      </c>
      <c r="AW393" s="402">
        <v>5</v>
      </c>
      <c r="AX393" s="393">
        <v>0</v>
      </c>
      <c r="AY393" s="402">
        <v>0</v>
      </c>
      <c r="AZ393" s="393">
        <v>2</v>
      </c>
      <c r="BA393" s="403">
        <v>2</v>
      </c>
      <c r="BB393" s="404"/>
      <c r="BC393" s="402"/>
      <c r="BD393" s="393"/>
      <c r="BE393" s="402"/>
      <c r="BF393" s="393"/>
      <c r="BG393" s="402"/>
      <c r="BH393" s="393"/>
      <c r="BI393" s="402"/>
      <c r="BJ393" s="393"/>
      <c r="BK393" s="402"/>
      <c r="BL393" s="393">
        <v>425916</v>
      </c>
      <c r="BM393" s="403">
        <v>361550</v>
      </c>
      <c r="BN393" s="394">
        <f t="shared" ref="BN393:BN456" si="471">((F393*9)+(H393*10)+(J393*11)+(L393*12))</f>
        <v>0</v>
      </c>
      <c r="BO393" s="395">
        <f t="shared" ref="BO393:BO456" si="472">((G393*9)+(I393*10)+(K393*11)+(M393*12))</f>
        <v>0</v>
      </c>
      <c r="BP393" s="396">
        <f t="shared" ref="BP393:BP456" si="473">((N393*9)+(P393*10)+(R393*11)+(T393*12))</f>
        <v>0</v>
      </c>
      <c r="BQ393" s="395">
        <f t="shared" ref="BQ393:BQ456" si="474">((O393*9)+(Q393*10)+(S393*11)+(U393*12))</f>
        <v>0</v>
      </c>
      <c r="BR393" s="396">
        <f t="shared" ref="BR393:BR456" si="475">((V393*9)+(X393*10)+(Z393*11)+(AB393*12))</f>
        <v>0</v>
      </c>
      <c r="BS393" s="395">
        <f t="shared" ref="BS393:BS456" si="476">((W393*9)+(Y393*10)+(AA393*11)+(AC393*12))</f>
        <v>0</v>
      </c>
      <c r="BT393" s="396">
        <f t="shared" ref="BT393:BT456" si="477">((AD393*9)+(AF393*10)+(AH393*11)+(AJ393*12))</f>
        <v>0</v>
      </c>
      <c r="BU393" s="395">
        <f t="shared" ref="BU393:BU456" si="478">((AE393*9)+(AG393*10)+(AI393*11)+(AK393*12))</f>
        <v>0</v>
      </c>
      <c r="BV393" s="396">
        <f t="shared" ref="BV393:BV456" si="479">((AL393*9)+(AN393*10)+(AP393*11)+(AR393*12))</f>
        <v>0</v>
      </c>
      <c r="BW393" s="395">
        <f t="shared" ref="BW393:BW456" si="480">((AM393*9)+(AO393*10)+(AQ393*11)+(AS393*12))</f>
        <v>0</v>
      </c>
      <c r="BX393" s="396">
        <f t="shared" ref="BX393:BX456" si="481">((AT393*9)+(AV393*10)+(AX393*11)+(AZ393*12))</f>
        <v>84</v>
      </c>
      <c r="BY393" s="395">
        <f t="shared" ref="BY393:BY456" si="482">((AU393*9)+(AW393*10)+(AY393*11)+(BA393*12))</f>
        <v>74</v>
      </c>
      <c r="BZ393" s="394">
        <f t="shared" ref="BZ393:BZ456" si="483">IF(BN393&gt;0,BB393/BN393,)</f>
        <v>0</v>
      </c>
      <c r="CA393" s="395">
        <f t="shared" ref="CA393:CA456" si="484">IF(BO393&gt;0,BC393/BO393,)</f>
        <v>0</v>
      </c>
      <c r="CB393" s="396">
        <f t="shared" ref="CB393:CB456" si="485">IF(BP393&gt;0,BD393/BP393,)</f>
        <v>0</v>
      </c>
      <c r="CC393" s="395">
        <f t="shared" ref="CC393:CC456" si="486">IF(BQ393&gt;0,BE393/BQ393,)</f>
        <v>0</v>
      </c>
      <c r="CD393" s="396">
        <f t="shared" ref="CD393:CD456" si="487">IF(BR393&gt;0,BF393/BR393,)</f>
        <v>0</v>
      </c>
      <c r="CE393" s="395">
        <f t="shared" ref="CE393:CE456" si="488">IF(BS393&gt;0,BG393/BS393,)</f>
        <v>0</v>
      </c>
      <c r="CF393" s="396">
        <f t="shared" ref="CF393:CF456" si="489">IF(BT393&gt;0,BH393/BT393,)</f>
        <v>0</v>
      </c>
      <c r="CG393" s="395">
        <f t="shared" ref="CG393:CG456" si="490">IF(BU393&gt;0,BI393/BU393,)</f>
        <v>0</v>
      </c>
      <c r="CH393" s="396">
        <f t="shared" ref="CH393:CH456" si="491">IF(BV393&gt;0,BJ393/BV393,)</f>
        <v>0</v>
      </c>
      <c r="CI393" s="395">
        <f t="shared" ref="CI393:CI456" si="492">IF(BW393&gt;0,BK393/BW393,)</f>
        <v>0</v>
      </c>
      <c r="CJ393" s="396">
        <f t="shared" ref="CJ393:CJ456" si="493">IF(BX393&gt;0,BL393/BX393,)</f>
        <v>5070.4285714285716</v>
      </c>
      <c r="CK393" s="395">
        <f t="shared" ref="CK393:CK456" si="494">IF(BY393&gt;0,BM393/BY393,)</f>
        <v>4885.8108108108108</v>
      </c>
      <c r="CL393" s="394">
        <f t="shared" ref="CL393:CL456" si="495">+BZ393*9</f>
        <v>0</v>
      </c>
      <c r="CM393" s="395">
        <f t="shared" ref="CM393:CM456" si="496">+CA393*9</f>
        <v>0</v>
      </c>
      <c r="CN393" s="396">
        <f t="shared" ref="CN393:CN456" si="497">+CB393*9</f>
        <v>0</v>
      </c>
      <c r="CO393" s="395">
        <f t="shared" ref="CO393:CO456" si="498">+CC393*9</f>
        <v>0</v>
      </c>
      <c r="CP393" s="396">
        <f t="shared" ref="CP393:CP456" si="499">+CD393*9</f>
        <v>0</v>
      </c>
      <c r="CQ393" s="395">
        <f t="shared" ref="CQ393:CQ456" si="500">+CE393*9</f>
        <v>0</v>
      </c>
      <c r="CR393" s="396">
        <f t="shared" ref="CR393:CR456" si="501">+CF393*9</f>
        <v>0</v>
      </c>
      <c r="CS393" s="395">
        <f t="shared" ref="CS393:CS456" si="502">+CG393*9</f>
        <v>0</v>
      </c>
      <c r="CT393" s="396">
        <f t="shared" ref="CT393:CT456" si="503">+CH393*9</f>
        <v>0</v>
      </c>
      <c r="CU393" s="395">
        <f t="shared" ref="CU393:CU456" si="504">+CI393*9</f>
        <v>0</v>
      </c>
      <c r="CV393" s="396">
        <f t="shared" ref="CV393:CV456" si="505">+CJ393*9</f>
        <v>45633.857142857145</v>
      </c>
      <c r="CW393" s="395">
        <f t="shared" ref="CW393:CW456" si="506">+CK393*9</f>
        <v>43972.2972972973</v>
      </c>
      <c r="CX393" s="396">
        <f t="shared" ref="CX393:CX456" si="507">IF(DL393&gt;0,((CL393*CZ393)+(CN393*DB393)+(CP393*DD393)+(CR393*DF393)+(CT393*DH393)+(CV393*DJ393))/DL393,)</f>
        <v>45633.857142857145</v>
      </c>
      <c r="CY393" s="395">
        <f t="shared" ref="CY393:CY456" si="508">IF(DM393&gt;0,((CM393*DA393)+(CO393*DC393)+(CQ393*DE393)+(CS393*DG393)+(CU393*DI393)+(CW393*DK393))/DM393,)</f>
        <v>43972.2972972973</v>
      </c>
      <c r="CZ393" s="394">
        <f t="shared" ref="CZ393:CZ456" si="509">+F393+H393+J393+L393</f>
        <v>0</v>
      </c>
      <c r="DA393" s="395">
        <f t="shared" ref="DA393:DA456" si="510">+G393+I393+K393+M393</f>
        <v>0</v>
      </c>
      <c r="DB393" s="396">
        <f t="shared" ref="DB393:DB456" si="511">+N393+P393+R393+T393</f>
        <v>0</v>
      </c>
      <c r="DC393" s="395">
        <f t="shared" ref="DC393:DC456" si="512">+O393+Q393+S393+U393</f>
        <v>0</v>
      </c>
      <c r="DD393" s="396">
        <f t="shared" ref="DD393:DD456" si="513">+V393+X393+Z393+AB393</f>
        <v>0</v>
      </c>
      <c r="DE393" s="395">
        <f t="shared" ref="DE393:DE456" si="514">+W393+Y393+AA393+AC393</f>
        <v>0</v>
      </c>
      <c r="DF393" s="396">
        <f t="shared" ref="DF393:DF456" si="515">+AD393+AF393+AH393+AJ393</f>
        <v>0</v>
      </c>
      <c r="DG393" s="395">
        <f t="shared" ref="DG393:DG456" si="516">+AE393+AG393+AI393+AK393</f>
        <v>0</v>
      </c>
      <c r="DH393" s="396">
        <f t="shared" ref="DH393:DH456" si="517">+AL393+AN393+AP393+AR393</f>
        <v>0</v>
      </c>
      <c r="DI393" s="395">
        <f t="shared" ref="DI393:DI456" si="518">+AM393+AO393+AQ393+AS393</f>
        <v>0</v>
      </c>
      <c r="DJ393" s="396">
        <f t="shared" ref="DJ393:DJ456" si="519">+AT393+AV393+AX393+AZ393</f>
        <v>8</v>
      </c>
      <c r="DK393" s="395">
        <f t="shared" ref="DK393:DK456" si="520">+AU393+AW393+AY393+BA393</f>
        <v>7</v>
      </c>
      <c r="DL393" s="396">
        <f t="shared" ref="DL393:DL456" si="521">+CZ393+DB393+DD393+DF393+DH393+DJ393</f>
        <v>8</v>
      </c>
      <c r="DM393" s="395">
        <f t="shared" ref="DM393:DM456" si="522">+DA393+DC393+DE393+DG393+DI393+DK393</f>
        <v>7</v>
      </c>
      <c r="DN393" s="394">
        <f t="shared" ref="DN393:DN456" si="523">+CZ393*CL393</f>
        <v>0</v>
      </c>
      <c r="DO393" s="395">
        <f t="shared" ref="DO393:DO456" si="524">+DA393*CM393</f>
        <v>0</v>
      </c>
      <c r="DP393" s="396">
        <f t="shared" ref="DP393:DP456" si="525">+DB393*CN393</f>
        <v>0</v>
      </c>
      <c r="DQ393" s="395">
        <f t="shared" ref="DQ393:DQ456" si="526">+DC393*CO393</f>
        <v>0</v>
      </c>
      <c r="DR393" s="396">
        <f t="shared" ref="DR393:DR456" si="527">+DD393*CP393</f>
        <v>0</v>
      </c>
      <c r="DS393" s="395">
        <f t="shared" ref="DS393:DS456" si="528">+DE393*CQ393</f>
        <v>0</v>
      </c>
      <c r="DT393" s="396">
        <f t="shared" ref="DT393:DT456" si="529">+DF393*CR393</f>
        <v>0</v>
      </c>
      <c r="DU393" s="395">
        <f t="shared" ref="DU393:DU456" si="530">+DG393*CS393</f>
        <v>0</v>
      </c>
      <c r="DV393" s="396">
        <f t="shared" ref="DV393:DV456" si="531">+DH393*CT393</f>
        <v>0</v>
      </c>
      <c r="DW393" s="395">
        <f t="shared" ref="DW393:DW456" si="532">+DI393*CU393</f>
        <v>0</v>
      </c>
      <c r="DX393" s="396">
        <f t="shared" ref="DX393:DX456" si="533">+DJ393*CV393</f>
        <v>365070.85714285716</v>
      </c>
      <c r="DY393" s="395">
        <f t="shared" ref="DY393:DY456" si="534">+DK393*CW393</f>
        <v>307806.08108108112</v>
      </c>
      <c r="DZ393" s="396">
        <f t="shared" ref="DZ393:DZ456" si="535">+DL393*CX393</f>
        <v>365070.85714285716</v>
      </c>
      <c r="EA393" s="395">
        <f t="shared" ref="EA393:EA456" si="536">+DM393*CY393</f>
        <v>307806.08108108112</v>
      </c>
    </row>
    <row r="394" spans="1:131">
      <c r="A394" s="562" t="s">
        <v>38</v>
      </c>
      <c r="B394" s="456" t="s">
        <v>867</v>
      </c>
      <c r="C394" s="460"/>
      <c r="D394" s="461">
        <v>208026</v>
      </c>
      <c r="E394" s="407">
        <v>13</v>
      </c>
      <c r="F394" s="393"/>
      <c r="G394" s="402"/>
      <c r="H394" s="393"/>
      <c r="I394" s="402"/>
      <c r="J394" s="393"/>
      <c r="K394" s="402"/>
      <c r="L394" s="393"/>
      <c r="M394" s="402"/>
      <c r="N394" s="393"/>
      <c r="O394" s="402"/>
      <c r="P394" s="393"/>
      <c r="Q394" s="402"/>
      <c r="R394" s="393"/>
      <c r="S394" s="402"/>
      <c r="T394" s="393"/>
      <c r="U394" s="402"/>
      <c r="V394" s="393"/>
      <c r="W394" s="402"/>
      <c r="X394" s="393"/>
      <c r="Y394" s="402"/>
      <c r="Z394" s="393"/>
      <c r="AA394" s="402"/>
      <c r="AB394" s="393"/>
      <c r="AC394" s="402"/>
      <c r="AD394" s="393"/>
      <c r="AE394" s="402"/>
      <c r="AF394" s="393"/>
      <c r="AG394" s="402"/>
      <c r="AH394" s="393"/>
      <c r="AI394" s="402"/>
      <c r="AJ394" s="393"/>
      <c r="AK394" s="402"/>
      <c r="AL394" s="393"/>
      <c r="AM394" s="402"/>
      <c r="AN394" s="393"/>
      <c r="AO394" s="402"/>
      <c r="AP394" s="393"/>
      <c r="AQ394" s="402"/>
      <c r="AR394" s="393"/>
      <c r="AS394" s="402"/>
      <c r="AT394" s="393"/>
      <c r="AU394" s="402"/>
      <c r="AV394" s="393">
        <v>12</v>
      </c>
      <c r="AW394" s="402">
        <v>12</v>
      </c>
      <c r="AX394" s="393">
        <v>0</v>
      </c>
      <c r="AY394" s="402">
        <v>0</v>
      </c>
      <c r="AZ394" s="393">
        <v>2</v>
      </c>
      <c r="BA394" s="403">
        <v>2</v>
      </c>
      <c r="BB394" s="404"/>
      <c r="BC394" s="402"/>
      <c r="BD394" s="393"/>
      <c r="BE394" s="402"/>
      <c r="BF394" s="393"/>
      <c r="BG394" s="402"/>
      <c r="BH394" s="393"/>
      <c r="BI394" s="402"/>
      <c r="BJ394" s="393"/>
      <c r="BK394" s="402"/>
      <c r="BL394" s="393">
        <v>703024</v>
      </c>
      <c r="BM394" s="403">
        <v>703024</v>
      </c>
      <c r="BN394" s="394">
        <f t="shared" si="471"/>
        <v>0</v>
      </c>
      <c r="BO394" s="395">
        <f t="shared" si="472"/>
        <v>0</v>
      </c>
      <c r="BP394" s="396">
        <f t="shared" si="473"/>
        <v>0</v>
      </c>
      <c r="BQ394" s="395">
        <f t="shared" si="474"/>
        <v>0</v>
      </c>
      <c r="BR394" s="396">
        <f t="shared" si="475"/>
        <v>0</v>
      </c>
      <c r="BS394" s="395">
        <f t="shared" si="476"/>
        <v>0</v>
      </c>
      <c r="BT394" s="396">
        <f t="shared" si="477"/>
        <v>0</v>
      </c>
      <c r="BU394" s="395">
        <f t="shared" si="478"/>
        <v>0</v>
      </c>
      <c r="BV394" s="396">
        <f t="shared" si="479"/>
        <v>0</v>
      </c>
      <c r="BW394" s="395">
        <f t="shared" si="480"/>
        <v>0</v>
      </c>
      <c r="BX394" s="396">
        <f t="shared" si="481"/>
        <v>144</v>
      </c>
      <c r="BY394" s="395">
        <f t="shared" si="482"/>
        <v>144</v>
      </c>
      <c r="BZ394" s="394">
        <f t="shared" si="483"/>
        <v>0</v>
      </c>
      <c r="CA394" s="395">
        <f t="shared" si="484"/>
        <v>0</v>
      </c>
      <c r="CB394" s="396">
        <f t="shared" si="485"/>
        <v>0</v>
      </c>
      <c r="CC394" s="395">
        <f t="shared" si="486"/>
        <v>0</v>
      </c>
      <c r="CD394" s="396">
        <f t="shared" si="487"/>
        <v>0</v>
      </c>
      <c r="CE394" s="395">
        <f t="shared" si="488"/>
        <v>0</v>
      </c>
      <c r="CF394" s="396">
        <f t="shared" si="489"/>
        <v>0</v>
      </c>
      <c r="CG394" s="395">
        <f t="shared" si="490"/>
        <v>0</v>
      </c>
      <c r="CH394" s="396">
        <f t="shared" si="491"/>
        <v>0</v>
      </c>
      <c r="CI394" s="395">
        <f t="shared" si="492"/>
        <v>0</v>
      </c>
      <c r="CJ394" s="396">
        <f t="shared" si="493"/>
        <v>4882.1111111111113</v>
      </c>
      <c r="CK394" s="395">
        <f t="shared" si="494"/>
        <v>4882.1111111111113</v>
      </c>
      <c r="CL394" s="394">
        <f t="shared" si="495"/>
        <v>0</v>
      </c>
      <c r="CM394" s="395">
        <f t="shared" si="496"/>
        <v>0</v>
      </c>
      <c r="CN394" s="396">
        <f t="shared" si="497"/>
        <v>0</v>
      </c>
      <c r="CO394" s="395">
        <f t="shared" si="498"/>
        <v>0</v>
      </c>
      <c r="CP394" s="396">
        <f t="shared" si="499"/>
        <v>0</v>
      </c>
      <c r="CQ394" s="395">
        <f t="shared" si="500"/>
        <v>0</v>
      </c>
      <c r="CR394" s="396">
        <f t="shared" si="501"/>
        <v>0</v>
      </c>
      <c r="CS394" s="395">
        <f t="shared" si="502"/>
        <v>0</v>
      </c>
      <c r="CT394" s="396">
        <f t="shared" si="503"/>
        <v>0</v>
      </c>
      <c r="CU394" s="395">
        <f t="shared" si="504"/>
        <v>0</v>
      </c>
      <c r="CV394" s="396">
        <f t="shared" si="505"/>
        <v>43939</v>
      </c>
      <c r="CW394" s="395">
        <f t="shared" si="506"/>
        <v>43939</v>
      </c>
      <c r="CX394" s="396">
        <f t="shared" si="507"/>
        <v>43939</v>
      </c>
      <c r="CY394" s="395">
        <f t="shared" si="508"/>
        <v>43939</v>
      </c>
      <c r="CZ394" s="394">
        <f t="shared" si="509"/>
        <v>0</v>
      </c>
      <c r="DA394" s="395">
        <f t="shared" si="510"/>
        <v>0</v>
      </c>
      <c r="DB394" s="396">
        <f t="shared" si="511"/>
        <v>0</v>
      </c>
      <c r="DC394" s="395">
        <f t="shared" si="512"/>
        <v>0</v>
      </c>
      <c r="DD394" s="396">
        <f t="shared" si="513"/>
        <v>0</v>
      </c>
      <c r="DE394" s="395">
        <f t="shared" si="514"/>
        <v>0</v>
      </c>
      <c r="DF394" s="396">
        <f t="shared" si="515"/>
        <v>0</v>
      </c>
      <c r="DG394" s="395">
        <f t="shared" si="516"/>
        <v>0</v>
      </c>
      <c r="DH394" s="396">
        <f t="shared" si="517"/>
        <v>0</v>
      </c>
      <c r="DI394" s="395">
        <f t="shared" si="518"/>
        <v>0</v>
      </c>
      <c r="DJ394" s="396">
        <f t="shared" si="519"/>
        <v>14</v>
      </c>
      <c r="DK394" s="395">
        <f t="shared" si="520"/>
        <v>14</v>
      </c>
      <c r="DL394" s="396">
        <f t="shared" si="521"/>
        <v>14</v>
      </c>
      <c r="DM394" s="395">
        <f t="shared" si="522"/>
        <v>14</v>
      </c>
      <c r="DN394" s="394">
        <f t="shared" si="523"/>
        <v>0</v>
      </c>
      <c r="DO394" s="395">
        <f t="shared" si="524"/>
        <v>0</v>
      </c>
      <c r="DP394" s="396">
        <f t="shared" si="525"/>
        <v>0</v>
      </c>
      <c r="DQ394" s="395">
        <f t="shared" si="526"/>
        <v>0</v>
      </c>
      <c r="DR394" s="396">
        <f t="shared" si="527"/>
        <v>0</v>
      </c>
      <c r="DS394" s="395">
        <f t="shared" si="528"/>
        <v>0</v>
      </c>
      <c r="DT394" s="396">
        <f t="shared" si="529"/>
        <v>0</v>
      </c>
      <c r="DU394" s="395">
        <f t="shared" si="530"/>
        <v>0</v>
      </c>
      <c r="DV394" s="396">
        <f t="shared" si="531"/>
        <v>0</v>
      </c>
      <c r="DW394" s="395">
        <f t="shared" si="532"/>
        <v>0</v>
      </c>
      <c r="DX394" s="396">
        <f t="shared" si="533"/>
        <v>615146</v>
      </c>
      <c r="DY394" s="395">
        <f t="shared" si="534"/>
        <v>615146</v>
      </c>
      <c r="DZ394" s="396">
        <f t="shared" si="535"/>
        <v>615146</v>
      </c>
      <c r="EA394" s="395">
        <f t="shared" si="536"/>
        <v>615146</v>
      </c>
    </row>
    <row r="395" spans="1:131">
      <c r="A395" s="562" t="s">
        <v>38</v>
      </c>
      <c r="B395" s="456" t="s">
        <v>868</v>
      </c>
      <c r="C395" s="460"/>
      <c r="D395" s="461">
        <v>375692</v>
      </c>
      <c r="E395" s="407">
        <v>13</v>
      </c>
      <c r="F395" s="393"/>
      <c r="G395" s="402"/>
      <c r="H395" s="393"/>
      <c r="I395" s="402"/>
      <c r="J395" s="393"/>
      <c r="K395" s="402"/>
      <c r="L395" s="393"/>
      <c r="M395" s="402"/>
      <c r="N395" s="393"/>
      <c r="O395" s="402"/>
      <c r="P395" s="393"/>
      <c r="Q395" s="402"/>
      <c r="R395" s="393"/>
      <c r="S395" s="402"/>
      <c r="T395" s="393"/>
      <c r="U395" s="402"/>
      <c r="V395" s="393"/>
      <c r="W395" s="402"/>
      <c r="X395" s="393"/>
      <c r="Y395" s="402"/>
      <c r="Z395" s="393"/>
      <c r="AA395" s="402"/>
      <c r="AB395" s="393"/>
      <c r="AC395" s="402"/>
      <c r="AD395" s="393"/>
      <c r="AE395" s="402"/>
      <c r="AF395" s="393"/>
      <c r="AG395" s="402"/>
      <c r="AH395" s="393"/>
      <c r="AI395" s="402"/>
      <c r="AJ395" s="393"/>
      <c r="AK395" s="402"/>
      <c r="AL395" s="393"/>
      <c r="AM395" s="402"/>
      <c r="AN395" s="393"/>
      <c r="AO395" s="402"/>
      <c r="AP395" s="393"/>
      <c r="AQ395" s="402"/>
      <c r="AR395" s="393"/>
      <c r="AS395" s="402"/>
      <c r="AT395" s="393"/>
      <c r="AU395" s="402"/>
      <c r="AV395" s="393">
        <v>7</v>
      </c>
      <c r="AW395" s="402">
        <v>7</v>
      </c>
      <c r="AX395" s="393">
        <v>0</v>
      </c>
      <c r="AY395" s="402">
        <v>0</v>
      </c>
      <c r="AZ395" s="393">
        <v>1</v>
      </c>
      <c r="BA395" s="403">
        <v>1</v>
      </c>
      <c r="BB395" s="404"/>
      <c r="BC395" s="402"/>
      <c r="BD395" s="393"/>
      <c r="BE395" s="402"/>
      <c r="BF395" s="393"/>
      <c r="BG395" s="402"/>
      <c r="BH395" s="393"/>
      <c r="BI395" s="402"/>
      <c r="BJ395" s="393"/>
      <c r="BK395" s="402"/>
      <c r="BL395" s="393">
        <v>412520</v>
      </c>
      <c r="BM395" s="403">
        <v>418345</v>
      </c>
      <c r="BN395" s="394">
        <f t="shared" si="471"/>
        <v>0</v>
      </c>
      <c r="BO395" s="395">
        <f t="shared" si="472"/>
        <v>0</v>
      </c>
      <c r="BP395" s="396">
        <f t="shared" si="473"/>
        <v>0</v>
      </c>
      <c r="BQ395" s="395">
        <f t="shared" si="474"/>
        <v>0</v>
      </c>
      <c r="BR395" s="396">
        <f t="shared" si="475"/>
        <v>0</v>
      </c>
      <c r="BS395" s="395">
        <f t="shared" si="476"/>
        <v>0</v>
      </c>
      <c r="BT395" s="396">
        <f t="shared" si="477"/>
        <v>0</v>
      </c>
      <c r="BU395" s="395">
        <f t="shared" si="478"/>
        <v>0</v>
      </c>
      <c r="BV395" s="396">
        <f t="shared" si="479"/>
        <v>0</v>
      </c>
      <c r="BW395" s="395">
        <f t="shared" si="480"/>
        <v>0</v>
      </c>
      <c r="BX395" s="396">
        <f t="shared" si="481"/>
        <v>82</v>
      </c>
      <c r="BY395" s="395">
        <f t="shared" si="482"/>
        <v>82</v>
      </c>
      <c r="BZ395" s="394">
        <f t="shared" si="483"/>
        <v>0</v>
      </c>
      <c r="CA395" s="395">
        <f t="shared" si="484"/>
        <v>0</v>
      </c>
      <c r="CB395" s="396">
        <f t="shared" si="485"/>
        <v>0</v>
      </c>
      <c r="CC395" s="395">
        <f t="shared" si="486"/>
        <v>0</v>
      </c>
      <c r="CD395" s="396">
        <f t="shared" si="487"/>
        <v>0</v>
      </c>
      <c r="CE395" s="395">
        <f t="shared" si="488"/>
        <v>0</v>
      </c>
      <c r="CF395" s="396">
        <f t="shared" si="489"/>
        <v>0</v>
      </c>
      <c r="CG395" s="395">
        <f t="shared" si="490"/>
        <v>0</v>
      </c>
      <c r="CH395" s="396">
        <f t="shared" si="491"/>
        <v>0</v>
      </c>
      <c r="CI395" s="395">
        <f t="shared" si="492"/>
        <v>0</v>
      </c>
      <c r="CJ395" s="396">
        <f t="shared" si="493"/>
        <v>5030.7317073170734</v>
      </c>
      <c r="CK395" s="395">
        <f t="shared" si="494"/>
        <v>5101.7682926829266</v>
      </c>
      <c r="CL395" s="394">
        <f t="shared" si="495"/>
        <v>0</v>
      </c>
      <c r="CM395" s="395">
        <f t="shared" si="496"/>
        <v>0</v>
      </c>
      <c r="CN395" s="396">
        <f t="shared" si="497"/>
        <v>0</v>
      </c>
      <c r="CO395" s="395">
        <f t="shared" si="498"/>
        <v>0</v>
      </c>
      <c r="CP395" s="396">
        <f t="shared" si="499"/>
        <v>0</v>
      </c>
      <c r="CQ395" s="395">
        <f t="shared" si="500"/>
        <v>0</v>
      </c>
      <c r="CR395" s="396">
        <f t="shared" si="501"/>
        <v>0</v>
      </c>
      <c r="CS395" s="395">
        <f t="shared" si="502"/>
        <v>0</v>
      </c>
      <c r="CT395" s="396">
        <f t="shared" si="503"/>
        <v>0</v>
      </c>
      <c r="CU395" s="395">
        <f t="shared" si="504"/>
        <v>0</v>
      </c>
      <c r="CV395" s="396">
        <f t="shared" si="505"/>
        <v>45276.585365853658</v>
      </c>
      <c r="CW395" s="395">
        <f t="shared" si="506"/>
        <v>45915.914634146342</v>
      </c>
      <c r="CX395" s="396">
        <f t="shared" si="507"/>
        <v>45276.585365853658</v>
      </c>
      <c r="CY395" s="395">
        <f t="shared" si="508"/>
        <v>45915.914634146342</v>
      </c>
      <c r="CZ395" s="394">
        <f t="shared" si="509"/>
        <v>0</v>
      </c>
      <c r="DA395" s="395">
        <f t="shared" si="510"/>
        <v>0</v>
      </c>
      <c r="DB395" s="396">
        <f t="shared" si="511"/>
        <v>0</v>
      </c>
      <c r="DC395" s="395">
        <f t="shared" si="512"/>
        <v>0</v>
      </c>
      <c r="DD395" s="396">
        <f t="shared" si="513"/>
        <v>0</v>
      </c>
      <c r="DE395" s="395">
        <f t="shared" si="514"/>
        <v>0</v>
      </c>
      <c r="DF395" s="396">
        <f t="shared" si="515"/>
        <v>0</v>
      </c>
      <c r="DG395" s="395">
        <f t="shared" si="516"/>
        <v>0</v>
      </c>
      <c r="DH395" s="396">
        <f t="shared" si="517"/>
        <v>0</v>
      </c>
      <c r="DI395" s="395">
        <f t="shared" si="518"/>
        <v>0</v>
      </c>
      <c r="DJ395" s="396">
        <f t="shared" si="519"/>
        <v>8</v>
      </c>
      <c r="DK395" s="395">
        <f t="shared" si="520"/>
        <v>8</v>
      </c>
      <c r="DL395" s="396">
        <f t="shared" si="521"/>
        <v>8</v>
      </c>
      <c r="DM395" s="395">
        <f t="shared" si="522"/>
        <v>8</v>
      </c>
      <c r="DN395" s="394">
        <f t="shared" si="523"/>
        <v>0</v>
      </c>
      <c r="DO395" s="395">
        <f t="shared" si="524"/>
        <v>0</v>
      </c>
      <c r="DP395" s="396">
        <f t="shared" si="525"/>
        <v>0</v>
      </c>
      <c r="DQ395" s="395">
        <f t="shared" si="526"/>
        <v>0</v>
      </c>
      <c r="DR395" s="396">
        <f t="shared" si="527"/>
        <v>0</v>
      </c>
      <c r="DS395" s="395">
        <f t="shared" si="528"/>
        <v>0</v>
      </c>
      <c r="DT395" s="396">
        <f t="shared" si="529"/>
        <v>0</v>
      </c>
      <c r="DU395" s="395">
        <f t="shared" si="530"/>
        <v>0</v>
      </c>
      <c r="DV395" s="396">
        <f t="shared" si="531"/>
        <v>0</v>
      </c>
      <c r="DW395" s="395">
        <f t="shared" si="532"/>
        <v>0</v>
      </c>
      <c r="DX395" s="396">
        <f t="shared" si="533"/>
        <v>362212.68292682926</v>
      </c>
      <c r="DY395" s="395">
        <f t="shared" si="534"/>
        <v>367327.31707317074</v>
      </c>
      <c r="DZ395" s="396">
        <f t="shared" si="535"/>
        <v>362212.68292682926</v>
      </c>
      <c r="EA395" s="395">
        <f t="shared" si="536"/>
        <v>367327.31707317074</v>
      </c>
    </row>
    <row r="396" spans="1:131">
      <c r="A396" s="562" t="s">
        <v>38</v>
      </c>
      <c r="B396" s="456" t="s">
        <v>869</v>
      </c>
      <c r="C396" s="460"/>
      <c r="D396" s="461">
        <v>375708</v>
      </c>
      <c r="E396" s="407">
        <v>13</v>
      </c>
      <c r="F396" s="393"/>
      <c r="G396" s="402"/>
      <c r="H396" s="393"/>
      <c r="I396" s="402"/>
      <c r="J396" s="393"/>
      <c r="K396" s="402"/>
      <c r="L396" s="393"/>
      <c r="M396" s="402"/>
      <c r="N396" s="393"/>
      <c r="O396" s="402"/>
      <c r="P396" s="393"/>
      <c r="Q396" s="402"/>
      <c r="R396" s="393"/>
      <c r="S396" s="402"/>
      <c r="T396" s="393"/>
      <c r="U396" s="402"/>
      <c r="V396" s="393"/>
      <c r="W396" s="402"/>
      <c r="X396" s="393"/>
      <c r="Y396" s="402"/>
      <c r="Z396" s="393"/>
      <c r="AA396" s="402"/>
      <c r="AB396" s="393"/>
      <c r="AC396" s="402"/>
      <c r="AD396" s="393"/>
      <c r="AE396" s="402"/>
      <c r="AF396" s="393"/>
      <c r="AG396" s="402"/>
      <c r="AH396" s="393"/>
      <c r="AI396" s="402"/>
      <c r="AJ396" s="393"/>
      <c r="AK396" s="402"/>
      <c r="AL396" s="393"/>
      <c r="AM396" s="402"/>
      <c r="AN396" s="393"/>
      <c r="AO396" s="402"/>
      <c r="AP396" s="393"/>
      <c r="AQ396" s="402"/>
      <c r="AR396" s="393"/>
      <c r="AS396" s="402"/>
      <c r="AT396" s="393"/>
      <c r="AU396" s="402"/>
      <c r="AV396" s="393">
        <v>8</v>
      </c>
      <c r="AW396" s="402">
        <v>8</v>
      </c>
      <c r="AX396" s="393">
        <v>0</v>
      </c>
      <c r="AY396" s="402">
        <v>0</v>
      </c>
      <c r="AZ396" s="393">
        <v>2</v>
      </c>
      <c r="BA396" s="403">
        <v>2</v>
      </c>
      <c r="BB396" s="404"/>
      <c r="BC396" s="402"/>
      <c r="BD396" s="393"/>
      <c r="BE396" s="402"/>
      <c r="BF396" s="393"/>
      <c r="BG396" s="402"/>
      <c r="BH396" s="393"/>
      <c r="BI396" s="402"/>
      <c r="BJ396" s="393"/>
      <c r="BK396" s="402"/>
      <c r="BL396" s="393">
        <v>536797</v>
      </c>
      <c r="BM396" s="403">
        <v>542616</v>
      </c>
      <c r="BN396" s="394">
        <f t="shared" si="471"/>
        <v>0</v>
      </c>
      <c r="BO396" s="395">
        <f t="shared" si="472"/>
        <v>0</v>
      </c>
      <c r="BP396" s="396">
        <f t="shared" si="473"/>
        <v>0</v>
      </c>
      <c r="BQ396" s="395">
        <f t="shared" si="474"/>
        <v>0</v>
      </c>
      <c r="BR396" s="396">
        <f t="shared" si="475"/>
        <v>0</v>
      </c>
      <c r="BS396" s="395">
        <f t="shared" si="476"/>
        <v>0</v>
      </c>
      <c r="BT396" s="396">
        <f t="shared" si="477"/>
        <v>0</v>
      </c>
      <c r="BU396" s="395">
        <f t="shared" si="478"/>
        <v>0</v>
      </c>
      <c r="BV396" s="396">
        <f t="shared" si="479"/>
        <v>0</v>
      </c>
      <c r="BW396" s="395">
        <f t="shared" si="480"/>
        <v>0</v>
      </c>
      <c r="BX396" s="396">
        <f t="shared" si="481"/>
        <v>104</v>
      </c>
      <c r="BY396" s="395">
        <f t="shared" si="482"/>
        <v>104</v>
      </c>
      <c r="BZ396" s="394">
        <f t="shared" si="483"/>
        <v>0</v>
      </c>
      <c r="CA396" s="395">
        <f t="shared" si="484"/>
        <v>0</v>
      </c>
      <c r="CB396" s="396">
        <f t="shared" si="485"/>
        <v>0</v>
      </c>
      <c r="CC396" s="395">
        <f t="shared" si="486"/>
        <v>0</v>
      </c>
      <c r="CD396" s="396">
        <f t="shared" si="487"/>
        <v>0</v>
      </c>
      <c r="CE396" s="395">
        <f t="shared" si="488"/>
        <v>0</v>
      </c>
      <c r="CF396" s="396">
        <f t="shared" si="489"/>
        <v>0</v>
      </c>
      <c r="CG396" s="395">
        <f t="shared" si="490"/>
        <v>0</v>
      </c>
      <c r="CH396" s="396">
        <f t="shared" si="491"/>
        <v>0</v>
      </c>
      <c r="CI396" s="395">
        <f t="shared" si="492"/>
        <v>0</v>
      </c>
      <c r="CJ396" s="396">
        <f t="shared" si="493"/>
        <v>5161.5096153846152</v>
      </c>
      <c r="CK396" s="395">
        <f t="shared" si="494"/>
        <v>5217.4615384615381</v>
      </c>
      <c r="CL396" s="394">
        <f t="shared" si="495"/>
        <v>0</v>
      </c>
      <c r="CM396" s="395">
        <f t="shared" si="496"/>
        <v>0</v>
      </c>
      <c r="CN396" s="396">
        <f t="shared" si="497"/>
        <v>0</v>
      </c>
      <c r="CO396" s="395">
        <f t="shared" si="498"/>
        <v>0</v>
      </c>
      <c r="CP396" s="396">
        <f t="shared" si="499"/>
        <v>0</v>
      </c>
      <c r="CQ396" s="395">
        <f t="shared" si="500"/>
        <v>0</v>
      </c>
      <c r="CR396" s="396">
        <f t="shared" si="501"/>
        <v>0</v>
      </c>
      <c r="CS396" s="395">
        <f t="shared" si="502"/>
        <v>0</v>
      </c>
      <c r="CT396" s="396">
        <f t="shared" si="503"/>
        <v>0</v>
      </c>
      <c r="CU396" s="395">
        <f t="shared" si="504"/>
        <v>0</v>
      </c>
      <c r="CV396" s="396">
        <f t="shared" si="505"/>
        <v>46453.586538461539</v>
      </c>
      <c r="CW396" s="395">
        <f t="shared" si="506"/>
        <v>46957.153846153844</v>
      </c>
      <c r="CX396" s="396">
        <f t="shared" si="507"/>
        <v>46453.586538461539</v>
      </c>
      <c r="CY396" s="395">
        <f t="shared" si="508"/>
        <v>46957.153846153844</v>
      </c>
      <c r="CZ396" s="394">
        <f t="shared" si="509"/>
        <v>0</v>
      </c>
      <c r="DA396" s="395">
        <f t="shared" si="510"/>
        <v>0</v>
      </c>
      <c r="DB396" s="396">
        <f t="shared" si="511"/>
        <v>0</v>
      </c>
      <c r="DC396" s="395">
        <f t="shared" si="512"/>
        <v>0</v>
      </c>
      <c r="DD396" s="396">
        <f t="shared" si="513"/>
        <v>0</v>
      </c>
      <c r="DE396" s="395">
        <f t="shared" si="514"/>
        <v>0</v>
      </c>
      <c r="DF396" s="396">
        <f t="shared" si="515"/>
        <v>0</v>
      </c>
      <c r="DG396" s="395">
        <f t="shared" si="516"/>
        <v>0</v>
      </c>
      <c r="DH396" s="396">
        <f t="shared" si="517"/>
        <v>0</v>
      </c>
      <c r="DI396" s="395">
        <f t="shared" si="518"/>
        <v>0</v>
      </c>
      <c r="DJ396" s="396">
        <f t="shared" si="519"/>
        <v>10</v>
      </c>
      <c r="DK396" s="395">
        <f t="shared" si="520"/>
        <v>10</v>
      </c>
      <c r="DL396" s="396">
        <f t="shared" si="521"/>
        <v>10</v>
      </c>
      <c r="DM396" s="395">
        <f t="shared" si="522"/>
        <v>10</v>
      </c>
      <c r="DN396" s="394">
        <f t="shared" si="523"/>
        <v>0</v>
      </c>
      <c r="DO396" s="395">
        <f t="shared" si="524"/>
        <v>0</v>
      </c>
      <c r="DP396" s="396">
        <f t="shared" si="525"/>
        <v>0</v>
      </c>
      <c r="DQ396" s="395">
        <f t="shared" si="526"/>
        <v>0</v>
      </c>
      <c r="DR396" s="396">
        <f t="shared" si="527"/>
        <v>0</v>
      </c>
      <c r="DS396" s="395">
        <f t="shared" si="528"/>
        <v>0</v>
      </c>
      <c r="DT396" s="396">
        <f t="shared" si="529"/>
        <v>0</v>
      </c>
      <c r="DU396" s="395">
        <f t="shared" si="530"/>
        <v>0</v>
      </c>
      <c r="DV396" s="396">
        <f t="shared" si="531"/>
        <v>0</v>
      </c>
      <c r="DW396" s="395">
        <f t="shared" si="532"/>
        <v>0</v>
      </c>
      <c r="DX396" s="396">
        <f t="shared" si="533"/>
        <v>464535.86538461538</v>
      </c>
      <c r="DY396" s="395">
        <f t="shared" si="534"/>
        <v>469571.53846153844</v>
      </c>
      <c r="DZ396" s="396">
        <f t="shared" si="535"/>
        <v>464535.86538461538</v>
      </c>
      <c r="EA396" s="395">
        <f t="shared" si="536"/>
        <v>469571.53846153844</v>
      </c>
    </row>
    <row r="397" spans="1:131">
      <c r="A397" s="562" t="s">
        <v>38</v>
      </c>
      <c r="B397" s="456" t="s">
        <v>870</v>
      </c>
      <c r="C397" s="460"/>
      <c r="D397" s="461">
        <v>375717</v>
      </c>
      <c r="E397" s="407">
        <v>13</v>
      </c>
      <c r="F397" s="393"/>
      <c r="G397" s="402"/>
      <c r="H397" s="393"/>
      <c r="I397" s="402"/>
      <c r="J397" s="393"/>
      <c r="K397" s="402"/>
      <c r="L397" s="393"/>
      <c r="M397" s="402"/>
      <c r="N397" s="393"/>
      <c r="O397" s="402"/>
      <c r="P397" s="393"/>
      <c r="Q397" s="402"/>
      <c r="R397" s="393"/>
      <c r="S397" s="402"/>
      <c r="T397" s="393"/>
      <c r="U397" s="402"/>
      <c r="V397" s="393"/>
      <c r="W397" s="402"/>
      <c r="X397" s="393"/>
      <c r="Y397" s="402"/>
      <c r="Z397" s="393"/>
      <c r="AA397" s="402"/>
      <c r="AB397" s="393"/>
      <c r="AC397" s="402"/>
      <c r="AD397" s="393"/>
      <c r="AE397" s="402"/>
      <c r="AF397" s="393"/>
      <c r="AG397" s="402"/>
      <c r="AH397" s="393"/>
      <c r="AI397" s="402"/>
      <c r="AJ397" s="393"/>
      <c r="AK397" s="402"/>
      <c r="AL397" s="393"/>
      <c r="AM397" s="402"/>
      <c r="AN397" s="393"/>
      <c r="AO397" s="402"/>
      <c r="AP397" s="393"/>
      <c r="AQ397" s="402"/>
      <c r="AR397" s="393"/>
      <c r="AS397" s="402"/>
      <c r="AT397" s="393"/>
      <c r="AU397" s="402"/>
      <c r="AV397" s="393">
        <v>9</v>
      </c>
      <c r="AW397" s="402">
        <v>7</v>
      </c>
      <c r="AX397" s="393">
        <v>0</v>
      </c>
      <c r="AY397" s="402">
        <v>0</v>
      </c>
      <c r="AZ397" s="393">
        <v>2</v>
      </c>
      <c r="BA397" s="403">
        <v>2</v>
      </c>
      <c r="BB397" s="404"/>
      <c r="BC397" s="402"/>
      <c r="BD397" s="393"/>
      <c r="BE397" s="402"/>
      <c r="BF397" s="393"/>
      <c r="BG397" s="402"/>
      <c r="BH397" s="393"/>
      <c r="BI397" s="402"/>
      <c r="BJ397" s="393"/>
      <c r="BK397" s="402"/>
      <c r="BL397" s="393">
        <v>619071</v>
      </c>
      <c r="BM397" s="403">
        <v>496668</v>
      </c>
      <c r="BN397" s="394">
        <f t="shared" si="471"/>
        <v>0</v>
      </c>
      <c r="BO397" s="395">
        <f t="shared" si="472"/>
        <v>0</v>
      </c>
      <c r="BP397" s="396">
        <f t="shared" si="473"/>
        <v>0</v>
      </c>
      <c r="BQ397" s="395">
        <f t="shared" si="474"/>
        <v>0</v>
      </c>
      <c r="BR397" s="396">
        <f t="shared" si="475"/>
        <v>0</v>
      </c>
      <c r="BS397" s="395">
        <f t="shared" si="476"/>
        <v>0</v>
      </c>
      <c r="BT397" s="396">
        <f t="shared" si="477"/>
        <v>0</v>
      </c>
      <c r="BU397" s="395">
        <f t="shared" si="478"/>
        <v>0</v>
      </c>
      <c r="BV397" s="396">
        <f t="shared" si="479"/>
        <v>0</v>
      </c>
      <c r="BW397" s="395">
        <f t="shared" si="480"/>
        <v>0</v>
      </c>
      <c r="BX397" s="396">
        <f t="shared" si="481"/>
        <v>114</v>
      </c>
      <c r="BY397" s="395">
        <f t="shared" si="482"/>
        <v>94</v>
      </c>
      <c r="BZ397" s="394">
        <f t="shared" si="483"/>
        <v>0</v>
      </c>
      <c r="CA397" s="395">
        <f t="shared" si="484"/>
        <v>0</v>
      </c>
      <c r="CB397" s="396">
        <f t="shared" si="485"/>
        <v>0</v>
      </c>
      <c r="CC397" s="395">
        <f t="shared" si="486"/>
        <v>0</v>
      </c>
      <c r="CD397" s="396">
        <f t="shared" si="487"/>
        <v>0</v>
      </c>
      <c r="CE397" s="395">
        <f t="shared" si="488"/>
        <v>0</v>
      </c>
      <c r="CF397" s="396">
        <f t="shared" si="489"/>
        <v>0</v>
      </c>
      <c r="CG397" s="395">
        <f t="shared" si="490"/>
        <v>0</v>
      </c>
      <c r="CH397" s="396">
        <f t="shared" si="491"/>
        <v>0</v>
      </c>
      <c r="CI397" s="395">
        <f t="shared" si="492"/>
        <v>0</v>
      </c>
      <c r="CJ397" s="396">
        <f t="shared" si="493"/>
        <v>5430.4473684210525</v>
      </c>
      <c r="CK397" s="395">
        <f t="shared" si="494"/>
        <v>5283.7021276595742</v>
      </c>
      <c r="CL397" s="394">
        <f t="shared" si="495"/>
        <v>0</v>
      </c>
      <c r="CM397" s="395">
        <f t="shared" si="496"/>
        <v>0</v>
      </c>
      <c r="CN397" s="396">
        <f t="shared" si="497"/>
        <v>0</v>
      </c>
      <c r="CO397" s="395">
        <f t="shared" si="498"/>
        <v>0</v>
      </c>
      <c r="CP397" s="396">
        <f t="shared" si="499"/>
        <v>0</v>
      </c>
      <c r="CQ397" s="395">
        <f t="shared" si="500"/>
        <v>0</v>
      </c>
      <c r="CR397" s="396">
        <f t="shared" si="501"/>
        <v>0</v>
      </c>
      <c r="CS397" s="395">
        <f t="shared" si="502"/>
        <v>0</v>
      </c>
      <c r="CT397" s="396">
        <f t="shared" si="503"/>
        <v>0</v>
      </c>
      <c r="CU397" s="395">
        <f t="shared" si="504"/>
        <v>0</v>
      </c>
      <c r="CV397" s="396">
        <f t="shared" si="505"/>
        <v>48874.026315789473</v>
      </c>
      <c r="CW397" s="395">
        <f t="shared" si="506"/>
        <v>47553.319148936171</v>
      </c>
      <c r="CX397" s="396">
        <f t="shared" si="507"/>
        <v>48874.026315789466</v>
      </c>
      <c r="CY397" s="395">
        <f t="shared" si="508"/>
        <v>47553.319148936171</v>
      </c>
      <c r="CZ397" s="394">
        <f t="shared" si="509"/>
        <v>0</v>
      </c>
      <c r="DA397" s="395">
        <f t="shared" si="510"/>
        <v>0</v>
      </c>
      <c r="DB397" s="396">
        <f t="shared" si="511"/>
        <v>0</v>
      </c>
      <c r="DC397" s="395">
        <f t="shared" si="512"/>
        <v>0</v>
      </c>
      <c r="DD397" s="396">
        <f t="shared" si="513"/>
        <v>0</v>
      </c>
      <c r="DE397" s="395">
        <f t="shared" si="514"/>
        <v>0</v>
      </c>
      <c r="DF397" s="396">
        <f t="shared" si="515"/>
        <v>0</v>
      </c>
      <c r="DG397" s="395">
        <f t="shared" si="516"/>
        <v>0</v>
      </c>
      <c r="DH397" s="396">
        <f t="shared" si="517"/>
        <v>0</v>
      </c>
      <c r="DI397" s="395">
        <f t="shared" si="518"/>
        <v>0</v>
      </c>
      <c r="DJ397" s="396">
        <f t="shared" si="519"/>
        <v>11</v>
      </c>
      <c r="DK397" s="395">
        <f t="shared" si="520"/>
        <v>9</v>
      </c>
      <c r="DL397" s="396">
        <f t="shared" si="521"/>
        <v>11</v>
      </c>
      <c r="DM397" s="395">
        <f t="shared" si="522"/>
        <v>9</v>
      </c>
      <c r="DN397" s="394">
        <f t="shared" si="523"/>
        <v>0</v>
      </c>
      <c r="DO397" s="395">
        <f t="shared" si="524"/>
        <v>0</v>
      </c>
      <c r="DP397" s="396">
        <f t="shared" si="525"/>
        <v>0</v>
      </c>
      <c r="DQ397" s="395">
        <f t="shared" si="526"/>
        <v>0</v>
      </c>
      <c r="DR397" s="396">
        <f t="shared" si="527"/>
        <v>0</v>
      </c>
      <c r="DS397" s="395">
        <f t="shared" si="528"/>
        <v>0</v>
      </c>
      <c r="DT397" s="396">
        <f t="shared" si="529"/>
        <v>0</v>
      </c>
      <c r="DU397" s="395">
        <f t="shared" si="530"/>
        <v>0</v>
      </c>
      <c r="DV397" s="396">
        <f t="shared" si="531"/>
        <v>0</v>
      </c>
      <c r="DW397" s="395">
        <f t="shared" si="532"/>
        <v>0</v>
      </c>
      <c r="DX397" s="396">
        <f t="shared" si="533"/>
        <v>537614.28947368416</v>
      </c>
      <c r="DY397" s="395">
        <f t="shared" si="534"/>
        <v>427979.87234042556</v>
      </c>
      <c r="DZ397" s="396">
        <f t="shared" si="535"/>
        <v>537614.28947368416</v>
      </c>
      <c r="EA397" s="395">
        <f t="shared" si="536"/>
        <v>427979.87234042556</v>
      </c>
    </row>
    <row r="398" spans="1:131">
      <c r="A398" s="562" t="s">
        <v>38</v>
      </c>
      <c r="B398" s="456" t="s">
        <v>871</v>
      </c>
      <c r="C398" s="460"/>
      <c r="D398" s="461">
        <v>375735</v>
      </c>
      <c r="E398" s="407">
        <v>13</v>
      </c>
      <c r="F398" s="393"/>
      <c r="G398" s="402"/>
      <c r="H398" s="393"/>
      <c r="I398" s="402"/>
      <c r="J398" s="393"/>
      <c r="K398" s="402"/>
      <c r="L398" s="393"/>
      <c r="M398" s="402"/>
      <c r="N398" s="393"/>
      <c r="O398" s="402"/>
      <c r="P398" s="393"/>
      <c r="Q398" s="402"/>
      <c r="R398" s="393"/>
      <c r="S398" s="402"/>
      <c r="T398" s="393"/>
      <c r="U398" s="402"/>
      <c r="V398" s="393"/>
      <c r="W398" s="402"/>
      <c r="X398" s="393"/>
      <c r="Y398" s="402"/>
      <c r="Z398" s="393"/>
      <c r="AA398" s="402"/>
      <c r="AB398" s="393"/>
      <c r="AC398" s="402"/>
      <c r="AD398" s="393"/>
      <c r="AE398" s="402"/>
      <c r="AF398" s="393"/>
      <c r="AG398" s="402"/>
      <c r="AH398" s="393"/>
      <c r="AI398" s="402"/>
      <c r="AJ398" s="393"/>
      <c r="AK398" s="402"/>
      <c r="AL398" s="393"/>
      <c r="AM398" s="402"/>
      <c r="AN398" s="393"/>
      <c r="AO398" s="402"/>
      <c r="AP398" s="393"/>
      <c r="AQ398" s="402"/>
      <c r="AR398" s="393"/>
      <c r="AS398" s="402"/>
      <c r="AT398" s="393"/>
      <c r="AU398" s="402"/>
      <c r="AV398" s="393">
        <v>10</v>
      </c>
      <c r="AW398" s="402">
        <v>11</v>
      </c>
      <c r="AX398" s="393">
        <v>0</v>
      </c>
      <c r="AY398" s="402">
        <v>0</v>
      </c>
      <c r="AZ398" s="393">
        <v>2</v>
      </c>
      <c r="BA398" s="403">
        <v>2</v>
      </c>
      <c r="BB398" s="404"/>
      <c r="BC398" s="402"/>
      <c r="BD398" s="393"/>
      <c r="BE398" s="402"/>
      <c r="BF398" s="393"/>
      <c r="BG398" s="402"/>
      <c r="BH398" s="393"/>
      <c r="BI398" s="402"/>
      <c r="BJ398" s="393"/>
      <c r="BK398" s="402"/>
      <c r="BL398" s="393">
        <v>639091</v>
      </c>
      <c r="BM398" s="403">
        <v>712886</v>
      </c>
      <c r="BN398" s="394">
        <f t="shared" si="471"/>
        <v>0</v>
      </c>
      <c r="BO398" s="395">
        <f t="shared" si="472"/>
        <v>0</v>
      </c>
      <c r="BP398" s="396">
        <f t="shared" si="473"/>
        <v>0</v>
      </c>
      <c r="BQ398" s="395">
        <f t="shared" si="474"/>
        <v>0</v>
      </c>
      <c r="BR398" s="396">
        <f t="shared" si="475"/>
        <v>0</v>
      </c>
      <c r="BS398" s="395">
        <f t="shared" si="476"/>
        <v>0</v>
      </c>
      <c r="BT398" s="396">
        <f t="shared" si="477"/>
        <v>0</v>
      </c>
      <c r="BU398" s="395">
        <f t="shared" si="478"/>
        <v>0</v>
      </c>
      <c r="BV398" s="396">
        <f t="shared" si="479"/>
        <v>0</v>
      </c>
      <c r="BW398" s="395">
        <f t="shared" si="480"/>
        <v>0</v>
      </c>
      <c r="BX398" s="396">
        <f t="shared" si="481"/>
        <v>124</v>
      </c>
      <c r="BY398" s="395">
        <f t="shared" si="482"/>
        <v>134</v>
      </c>
      <c r="BZ398" s="394">
        <f t="shared" si="483"/>
        <v>0</v>
      </c>
      <c r="CA398" s="395">
        <f t="shared" si="484"/>
        <v>0</v>
      </c>
      <c r="CB398" s="396">
        <f t="shared" si="485"/>
        <v>0</v>
      </c>
      <c r="CC398" s="395">
        <f t="shared" si="486"/>
        <v>0</v>
      </c>
      <c r="CD398" s="396">
        <f t="shared" si="487"/>
        <v>0</v>
      </c>
      <c r="CE398" s="395">
        <f t="shared" si="488"/>
        <v>0</v>
      </c>
      <c r="CF398" s="396">
        <f t="shared" si="489"/>
        <v>0</v>
      </c>
      <c r="CG398" s="395">
        <f t="shared" si="490"/>
        <v>0</v>
      </c>
      <c r="CH398" s="396">
        <f t="shared" si="491"/>
        <v>0</v>
      </c>
      <c r="CI398" s="395">
        <f t="shared" si="492"/>
        <v>0</v>
      </c>
      <c r="CJ398" s="396">
        <f t="shared" si="493"/>
        <v>5153.9596774193551</v>
      </c>
      <c r="CK398" s="395">
        <f t="shared" si="494"/>
        <v>5320.0447761194027</v>
      </c>
      <c r="CL398" s="394">
        <f t="shared" si="495"/>
        <v>0</v>
      </c>
      <c r="CM398" s="395">
        <f t="shared" si="496"/>
        <v>0</v>
      </c>
      <c r="CN398" s="396">
        <f t="shared" si="497"/>
        <v>0</v>
      </c>
      <c r="CO398" s="395">
        <f t="shared" si="498"/>
        <v>0</v>
      </c>
      <c r="CP398" s="396">
        <f t="shared" si="499"/>
        <v>0</v>
      </c>
      <c r="CQ398" s="395">
        <f t="shared" si="500"/>
        <v>0</v>
      </c>
      <c r="CR398" s="396">
        <f t="shared" si="501"/>
        <v>0</v>
      </c>
      <c r="CS398" s="395">
        <f t="shared" si="502"/>
        <v>0</v>
      </c>
      <c r="CT398" s="396">
        <f t="shared" si="503"/>
        <v>0</v>
      </c>
      <c r="CU398" s="395">
        <f t="shared" si="504"/>
        <v>0</v>
      </c>
      <c r="CV398" s="396">
        <f t="shared" si="505"/>
        <v>46385.637096774197</v>
      </c>
      <c r="CW398" s="395">
        <f t="shared" si="506"/>
        <v>47880.402985074623</v>
      </c>
      <c r="CX398" s="396">
        <f t="shared" si="507"/>
        <v>46385.637096774204</v>
      </c>
      <c r="CY398" s="395">
        <f t="shared" si="508"/>
        <v>47880.402985074623</v>
      </c>
      <c r="CZ398" s="394">
        <f t="shared" si="509"/>
        <v>0</v>
      </c>
      <c r="DA398" s="395">
        <f t="shared" si="510"/>
        <v>0</v>
      </c>
      <c r="DB398" s="396">
        <f t="shared" si="511"/>
        <v>0</v>
      </c>
      <c r="DC398" s="395">
        <f t="shared" si="512"/>
        <v>0</v>
      </c>
      <c r="DD398" s="396">
        <f t="shared" si="513"/>
        <v>0</v>
      </c>
      <c r="DE398" s="395">
        <f t="shared" si="514"/>
        <v>0</v>
      </c>
      <c r="DF398" s="396">
        <f t="shared" si="515"/>
        <v>0</v>
      </c>
      <c r="DG398" s="395">
        <f t="shared" si="516"/>
        <v>0</v>
      </c>
      <c r="DH398" s="396">
        <f t="shared" si="517"/>
        <v>0</v>
      </c>
      <c r="DI398" s="395">
        <f t="shared" si="518"/>
        <v>0</v>
      </c>
      <c r="DJ398" s="396">
        <f t="shared" si="519"/>
        <v>12</v>
      </c>
      <c r="DK398" s="395">
        <f t="shared" si="520"/>
        <v>13</v>
      </c>
      <c r="DL398" s="396">
        <f t="shared" si="521"/>
        <v>12</v>
      </c>
      <c r="DM398" s="395">
        <f t="shared" si="522"/>
        <v>13</v>
      </c>
      <c r="DN398" s="394">
        <f t="shared" si="523"/>
        <v>0</v>
      </c>
      <c r="DO398" s="395">
        <f t="shared" si="524"/>
        <v>0</v>
      </c>
      <c r="DP398" s="396">
        <f t="shared" si="525"/>
        <v>0</v>
      </c>
      <c r="DQ398" s="395">
        <f t="shared" si="526"/>
        <v>0</v>
      </c>
      <c r="DR398" s="396">
        <f t="shared" si="527"/>
        <v>0</v>
      </c>
      <c r="DS398" s="395">
        <f t="shared" si="528"/>
        <v>0</v>
      </c>
      <c r="DT398" s="396">
        <f t="shared" si="529"/>
        <v>0</v>
      </c>
      <c r="DU398" s="395">
        <f t="shared" si="530"/>
        <v>0</v>
      </c>
      <c r="DV398" s="396">
        <f t="shared" si="531"/>
        <v>0</v>
      </c>
      <c r="DW398" s="395">
        <f t="shared" si="532"/>
        <v>0</v>
      </c>
      <c r="DX398" s="396">
        <f t="shared" si="533"/>
        <v>556627.64516129042</v>
      </c>
      <c r="DY398" s="395">
        <f t="shared" si="534"/>
        <v>622445.23880597006</v>
      </c>
      <c r="DZ398" s="396">
        <f t="shared" si="535"/>
        <v>556627.64516129042</v>
      </c>
      <c r="EA398" s="395">
        <f t="shared" si="536"/>
        <v>622445.23880597006</v>
      </c>
    </row>
    <row r="399" spans="1:131">
      <c r="A399" s="562" t="s">
        <v>38</v>
      </c>
      <c r="B399" s="456" t="s">
        <v>872</v>
      </c>
      <c r="C399" s="460"/>
      <c r="D399" s="461">
        <v>375726</v>
      </c>
      <c r="E399" s="407">
        <v>13</v>
      </c>
      <c r="F399" s="393"/>
      <c r="G399" s="402"/>
      <c r="H399" s="393"/>
      <c r="I399" s="402"/>
      <c r="J399" s="393"/>
      <c r="K399" s="402"/>
      <c r="L399" s="393"/>
      <c r="M399" s="402"/>
      <c r="N399" s="393"/>
      <c r="O399" s="402"/>
      <c r="P399" s="393"/>
      <c r="Q399" s="402"/>
      <c r="R399" s="393"/>
      <c r="S399" s="402"/>
      <c r="T399" s="393"/>
      <c r="U399" s="402"/>
      <c r="V399" s="393"/>
      <c r="W399" s="402"/>
      <c r="X399" s="393"/>
      <c r="Y399" s="402"/>
      <c r="Z399" s="393"/>
      <c r="AA399" s="402"/>
      <c r="AB399" s="393"/>
      <c r="AC399" s="402"/>
      <c r="AD399" s="393"/>
      <c r="AE399" s="402"/>
      <c r="AF399" s="393"/>
      <c r="AG399" s="402"/>
      <c r="AH399" s="393"/>
      <c r="AI399" s="402"/>
      <c r="AJ399" s="393"/>
      <c r="AK399" s="402"/>
      <c r="AL399" s="393"/>
      <c r="AM399" s="402"/>
      <c r="AN399" s="393"/>
      <c r="AO399" s="402"/>
      <c r="AP399" s="393"/>
      <c r="AQ399" s="402"/>
      <c r="AR399" s="393"/>
      <c r="AS399" s="402"/>
      <c r="AT399" s="393"/>
      <c r="AU399" s="402"/>
      <c r="AV399" s="393">
        <v>16</v>
      </c>
      <c r="AW399" s="402">
        <v>16</v>
      </c>
      <c r="AX399" s="393">
        <v>0</v>
      </c>
      <c r="AY399" s="402">
        <v>0</v>
      </c>
      <c r="AZ399" s="393">
        <v>2</v>
      </c>
      <c r="BA399" s="403">
        <v>2</v>
      </c>
      <c r="BB399" s="404"/>
      <c r="BC399" s="402"/>
      <c r="BD399" s="393"/>
      <c r="BE399" s="402"/>
      <c r="BF399" s="393"/>
      <c r="BG399" s="402"/>
      <c r="BH399" s="393"/>
      <c r="BI399" s="402"/>
      <c r="BJ399" s="393"/>
      <c r="BK399" s="402"/>
      <c r="BL399" s="393">
        <v>955591</v>
      </c>
      <c r="BM399" s="403">
        <v>985286</v>
      </c>
      <c r="BN399" s="394">
        <f t="shared" si="471"/>
        <v>0</v>
      </c>
      <c r="BO399" s="395">
        <f t="shared" si="472"/>
        <v>0</v>
      </c>
      <c r="BP399" s="396">
        <f t="shared" si="473"/>
        <v>0</v>
      </c>
      <c r="BQ399" s="395">
        <f t="shared" si="474"/>
        <v>0</v>
      </c>
      <c r="BR399" s="396">
        <f t="shared" si="475"/>
        <v>0</v>
      </c>
      <c r="BS399" s="395">
        <f t="shared" si="476"/>
        <v>0</v>
      </c>
      <c r="BT399" s="396">
        <f t="shared" si="477"/>
        <v>0</v>
      </c>
      <c r="BU399" s="395">
        <f t="shared" si="478"/>
        <v>0</v>
      </c>
      <c r="BV399" s="396">
        <f t="shared" si="479"/>
        <v>0</v>
      </c>
      <c r="BW399" s="395">
        <f t="shared" si="480"/>
        <v>0</v>
      </c>
      <c r="BX399" s="396">
        <f t="shared" si="481"/>
        <v>184</v>
      </c>
      <c r="BY399" s="395">
        <f t="shared" si="482"/>
        <v>184</v>
      </c>
      <c r="BZ399" s="394">
        <f t="shared" si="483"/>
        <v>0</v>
      </c>
      <c r="CA399" s="395">
        <f t="shared" si="484"/>
        <v>0</v>
      </c>
      <c r="CB399" s="396">
        <f t="shared" si="485"/>
        <v>0</v>
      </c>
      <c r="CC399" s="395">
        <f t="shared" si="486"/>
        <v>0</v>
      </c>
      <c r="CD399" s="396">
        <f t="shared" si="487"/>
        <v>0</v>
      </c>
      <c r="CE399" s="395">
        <f t="shared" si="488"/>
        <v>0</v>
      </c>
      <c r="CF399" s="396">
        <f t="shared" si="489"/>
        <v>0</v>
      </c>
      <c r="CG399" s="395">
        <f t="shared" si="490"/>
        <v>0</v>
      </c>
      <c r="CH399" s="396">
        <f t="shared" si="491"/>
        <v>0</v>
      </c>
      <c r="CI399" s="395">
        <f t="shared" si="492"/>
        <v>0</v>
      </c>
      <c r="CJ399" s="396">
        <f t="shared" si="493"/>
        <v>5193.429347826087</v>
      </c>
      <c r="CK399" s="395">
        <f t="shared" si="494"/>
        <v>5354.815217391304</v>
      </c>
      <c r="CL399" s="394">
        <f t="shared" si="495"/>
        <v>0</v>
      </c>
      <c r="CM399" s="395">
        <f t="shared" si="496"/>
        <v>0</v>
      </c>
      <c r="CN399" s="396">
        <f t="shared" si="497"/>
        <v>0</v>
      </c>
      <c r="CO399" s="395">
        <f t="shared" si="498"/>
        <v>0</v>
      </c>
      <c r="CP399" s="396">
        <f t="shared" si="499"/>
        <v>0</v>
      </c>
      <c r="CQ399" s="395">
        <f t="shared" si="500"/>
        <v>0</v>
      </c>
      <c r="CR399" s="396">
        <f t="shared" si="501"/>
        <v>0</v>
      </c>
      <c r="CS399" s="395">
        <f t="shared" si="502"/>
        <v>0</v>
      </c>
      <c r="CT399" s="396">
        <f t="shared" si="503"/>
        <v>0</v>
      </c>
      <c r="CU399" s="395">
        <f t="shared" si="504"/>
        <v>0</v>
      </c>
      <c r="CV399" s="396">
        <f t="shared" si="505"/>
        <v>46740.864130434784</v>
      </c>
      <c r="CW399" s="395">
        <f t="shared" si="506"/>
        <v>48193.336956521736</v>
      </c>
      <c r="CX399" s="396">
        <f t="shared" si="507"/>
        <v>46740.864130434784</v>
      </c>
      <c r="CY399" s="395">
        <f t="shared" si="508"/>
        <v>48193.336956521736</v>
      </c>
      <c r="CZ399" s="394">
        <f t="shared" si="509"/>
        <v>0</v>
      </c>
      <c r="DA399" s="395">
        <f t="shared" si="510"/>
        <v>0</v>
      </c>
      <c r="DB399" s="396">
        <f t="shared" si="511"/>
        <v>0</v>
      </c>
      <c r="DC399" s="395">
        <f t="shared" si="512"/>
        <v>0</v>
      </c>
      <c r="DD399" s="396">
        <f t="shared" si="513"/>
        <v>0</v>
      </c>
      <c r="DE399" s="395">
        <f t="shared" si="514"/>
        <v>0</v>
      </c>
      <c r="DF399" s="396">
        <f t="shared" si="515"/>
        <v>0</v>
      </c>
      <c r="DG399" s="395">
        <f t="shared" si="516"/>
        <v>0</v>
      </c>
      <c r="DH399" s="396">
        <f t="shared" si="517"/>
        <v>0</v>
      </c>
      <c r="DI399" s="395">
        <f t="shared" si="518"/>
        <v>0</v>
      </c>
      <c r="DJ399" s="396">
        <f t="shared" si="519"/>
        <v>18</v>
      </c>
      <c r="DK399" s="395">
        <f t="shared" si="520"/>
        <v>18</v>
      </c>
      <c r="DL399" s="396">
        <f t="shared" si="521"/>
        <v>18</v>
      </c>
      <c r="DM399" s="395">
        <f t="shared" si="522"/>
        <v>18</v>
      </c>
      <c r="DN399" s="394">
        <f t="shared" si="523"/>
        <v>0</v>
      </c>
      <c r="DO399" s="395">
        <f t="shared" si="524"/>
        <v>0</v>
      </c>
      <c r="DP399" s="396">
        <f t="shared" si="525"/>
        <v>0</v>
      </c>
      <c r="DQ399" s="395">
        <f t="shared" si="526"/>
        <v>0</v>
      </c>
      <c r="DR399" s="396">
        <f t="shared" si="527"/>
        <v>0</v>
      </c>
      <c r="DS399" s="395">
        <f t="shared" si="528"/>
        <v>0</v>
      </c>
      <c r="DT399" s="396">
        <f t="shared" si="529"/>
        <v>0</v>
      </c>
      <c r="DU399" s="395">
        <f t="shared" si="530"/>
        <v>0</v>
      </c>
      <c r="DV399" s="396">
        <f t="shared" si="531"/>
        <v>0</v>
      </c>
      <c r="DW399" s="395">
        <f t="shared" si="532"/>
        <v>0</v>
      </c>
      <c r="DX399" s="396">
        <f t="shared" si="533"/>
        <v>841335.55434782617</v>
      </c>
      <c r="DY399" s="395">
        <f t="shared" si="534"/>
        <v>867480.06521739124</v>
      </c>
      <c r="DZ399" s="396">
        <f t="shared" si="535"/>
        <v>841335.55434782617</v>
      </c>
      <c r="EA399" s="395">
        <f t="shared" si="536"/>
        <v>867480.06521739124</v>
      </c>
    </row>
    <row r="400" spans="1:131">
      <c r="A400" s="562" t="s">
        <v>38</v>
      </c>
      <c r="B400" s="456" t="s">
        <v>873</v>
      </c>
      <c r="C400" s="460"/>
      <c r="D400" s="461">
        <v>375744</v>
      </c>
      <c r="E400" s="407">
        <v>13</v>
      </c>
      <c r="F400" s="393"/>
      <c r="G400" s="402"/>
      <c r="H400" s="393"/>
      <c r="I400" s="402"/>
      <c r="J400" s="393"/>
      <c r="K400" s="402"/>
      <c r="L400" s="393"/>
      <c r="M400" s="402"/>
      <c r="N400" s="393"/>
      <c r="O400" s="402"/>
      <c r="P400" s="393"/>
      <c r="Q400" s="402"/>
      <c r="R400" s="393"/>
      <c r="S400" s="402"/>
      <c r="T400" s="393"/>
      <c r="U400" s="402"/>
      <c r="V400" s="393"/>
      <c r="W400" s="402"/>
      <c r="X400" s="393"/>
      <c r="Y400" s="402"/>
      <c r="Z400" s="393"/>
      <c r="AA400" s="402"/>
      <c r="AB400" s="393"/>
      <c r="AC400" s="402"/>
      <c r="AD400" s="393"/>
      <c r="AE400" s="402"/>
      <c r="AF400" s="393"/>
      <c r="AG400" s="402"/>
      <c r="AH400" s="393"/>
      <c r="AI400" s="402"/>
      <c r="AJ400" s="393"/>
      <c r="AK400" s="402"/>
      <c r="AL400" s="393"/>
      <c r="AM400" s="402"/>
      <c r="AN400" s="393"/>
      <c r="AO400" s="402"/>
      <c r="AP400" s="393"/>
      <c r="AQ400" s="402"/>
      <c r="AR400" s="393"/>
      <c r="AS400" s="402"/>
      <c r="AT400" s="393"/>
      <c r="AU400" s="402"/>
      <c r="AV400" s="393">
        <v>10</v>
      </c>
      <c r="AW400" s="402">
        <v>10</v>
      </c>
      <c r="AX400" s="393">
        <v>0</v>
      </c>
      <c r="AY400" s="402">
        <v>0</v>
      </c>
      <c r="AZ400" s="393">
        <v>4</v>
      </c>
      <c r="BA400" s="403">
        <v>3</v>
      </c>
      <c r="BB400" s="404"/>
      <c r="BC400" s="402"/>
      <c r="BD400" s="393"/>
      <c r="BE400" s="402"/>
      <c r="BF400" s="393"/>
      <c r="BG400" s="402"/>
      <c r="BH400" s="393"/>
      <c r="BI400" s="402"/>
      <c r="BJ400" s="393"/>
      <c r="BK400" s="402"/>
      <c r="BL400" s="393">
        <v>739525</v>
      </c>
      <c r="BM400" s="403">
        <v>699709</v>
      </c>
      <c r="BN400" s="394">
        <f t="shared" si="471"/>
        <v>0</v>
      </c>
      <c r="BO400" s="395">
        <f t="shared" si="472"/>
        <v>0</v>
      </c>
      <c r="BP400" s="396">
        <f t="shared" si="473"/>
        <v>0</v>
      </c>
      <c r="BQ400" s="395">
        <f t="shared" si="474"/>
        <v>0</v>
      </c>
      <c r="BR400" s="396">
        <f t="shared" si="475"/>
        <v>0</v>
      </c>
      <c r="BS400" s="395">
        <f t="shared" si="476"/>
        <v>0</v>
      </c>
      <c r="BT400" s="396">
        <f t="shared" si="477"/>
        <v>0</v>
      </c>
      <c r="BU400" s="395">
        <f t="shared" si="478"/>
        <v>0</v>
      </c>
      <c r="BV400" s="396">
        <f t="shared" si="479"/>
        <v>0</v>
      </c>
      <c r="BW400" s="395">
        <f t="shared" si="480"/>
        <v>0</v>
      </c>
      <c r="BX400" s="396">
        <f t="shared" si="481"/>
        <v>148</v>
      </c>
      <c r="BY400" s="395">
        <f t="shared" si="482"/>
        <v>136</v>
      </c>
      <c r="BZ400" s="394">
        <f t="shared" si="483"/>
        <v>0</v>
      </c>
      <c r="CA400" s="395">
        <f t="shared" si="484"/>
        <v>0</v>
      </c>
      <c r="CB400" s="396">
        <f t="shared" si="485"/>
        <v>0</v>
      </c>
      <c r="CC400" s="395">
        <f t="shared" si="486"/>
        <v>0</v>
      </c>
      <c r="CD400" s="396">
        <f t="shared" si="487"/>
        <v>0</v>
      </c>
      <c r="CE400" s="395">
        <f t="shared" si="488"/>
        <v>0</v>
      </c>
      <c r="CF400" s="396">
        <f t="shared" si="489"/>
        <v>0</v>
      </c>
      <c r="CG400" s="395">
        <f t="shared" si="490"/>
        <v>0</v>
      </c>
      <c r="CH400" s="396">
        <f t="shared" si="491"/>
        <v>0</v>
      </c>
      <c r="CI400" s="395">
        <f t="shared" si="492"/>
        <v>0</v>
      </c>
      <c r="CJ400" s="396">
        <f t="shared" si="493"/>
        <v>4996.7905405405409</v>
      </c>
      <c r="CK400" s="395">
        <f t="shared" si="494"/>
        <v>5144.9191176470586</v>
      </c>
      <c r="CL400" s="394">
        <f t="shared" si="495"/>
        <v>0</v>
      </c>
      <c r="CM400" s="395">
        <f t="shared" si="496"/>
        <v>0</v>
      </c>
      <c r="CN400" s="396">
        <f t="shared" si="497"/>
        <v>0</v>
      </c>
      <c r="CO400" s="395">
        <f t="shared" si="498"/>
        <v>0</v>
      </c>
      <c r="CP400" s="396">
        <f t="shared" si="499"/>
        <v>0</v>
      </c>
      <c r="CQ400" s="395">
        <f t="shared" si="500"/>
        <v>0</v>
      </c>
      <c r="CR400" s="396">
        <f t="shared" si="501"/>
        <v>0</v>
      </c>
      <c r="CS400" s="395">
        <f t="shared" si="502"/>
        <v>0</v>
      </c>
      <c r="CT400" s="396">
        <f t="shared" si="503"/>
        <v>0</v>
      </c>
      <c r="CU400" s="395">
        <f t="shared" si="504"/>
        <v>0</v>
      </c>
      <c r="CV400" s="396">
        <f t="shared" si="505"/>
        <v>44971.114864864867</v>
      </c>
      <c r="CW400" s="395">
        <f t="shared" si="506"/>
        <v>46304.272058823524</v>
      </c>
      <c r="CX400" s="396">
        <f t="shared" si="507"/>
        <v>44971.114864864867</v>
      </c>
      <c r="CY400" s="395">
        <f t="shared" si="508"/>
        <v>46304.272058823524</v>
      </c>
      <c r="CZ400" s="394">
        <f t="shared" si="509"/>
        <v>0</v>
      </c>
      <c r="DA400" s="395">
        <f t="shared" si="510"/>
        <v>0</v>
      </c>
      <c r="DB400" s="396">
        <f t="shared" si="511"/>
        <v>0</v>
      </c>
      <c r="DC400" s="395">
        <f t="shared" si="512"/>
        <v>0</v>
      </c>
      <c r="DD400" s="396">
        <f t="shared" si="513"/>
        <v>0</v>
      </c>
      <c r="DE400" s="395">
        <f t="shared" si="514"/>
        <v>0</v>
      </c>
      <c r="DF400" s="396">
        <f t="shared" si="515"/>
        <v>0</v>
      </c>
      <c r="DG400" s="395">
        <f t="shared" si="516"/>
        <v>0</v>
      </c>
      <c r="DH400" s="396">
        <f t="shared" si="517"/>
        <v>0</v>
      </c>
      <c r="DI400" s="395">
        <f t="shared" si="518"/>
        <v>0</v>
      </c>
      <c r="DJ400" s="396">
        <f t="shared" si="519"/>
        <v>14</v>
      </c>
      <c r="DK400" s="395">
        <f t="shared" si="520"/>
        <v>13</v>
      </c>
      <c r="DL400" s="396">
        <f t="shared" si="521"/>
        <v>14</v>
      </c>
      <c r="DM400" s="395">
        <f t="shared" si="522"/>
        <v>13</v>
      </c>
      <c r="DN400" s="394">
        <f t="shared" si="523"/>
        <v>0</v>
      </c>
      <c r="DO400" s="395">
        <f t="shared" si="524"/>
        <v>0</v>
      </c>
      <c r="DP400" s="396">
        <f t="shared" si="525"/>
        <v>0</v>
      </c>
      <c r="DQ400" s="395">
        <f t="shared" si="526"/>
        <v>0</v>
      </c>
      <c r="DR400" s="396">
        <f t="shared" si="527"/>
        <v>0</v>
      </c>
      <c r="DS400" s="395">
        <f t="shared" si="528"/>
        <v>0</v>
      </c>
      <c r="DT400" s="396">
        <f t="shared" si="529"/>
        <v>0</v>
      </c>
      <c r="DU400" s="395">
        <f t="shared" si="530"/>
        <v>0</v>
      </c>
      <c r="DV400" s="396">
        <f t="shared" si="531"/>
        <v>0</v>
      </c>
      <c r="DW400" s="395">
        <f t="shared" si="532"/>
        <v>0</v>
      </c>
      <c r="DX400" s="396">
        <f t="shared" si="533"/>
        <v>629595.60810810816</v>
      </c>
      <c r="DY400" s="395">
        <f t="shared" si="534"/>
        <v>601955.53676470579</v>
      </c>
      <c r="DZ400" s="396">
        <f t="shared" si="535"/>
        <v>629595.60810810816</v>
      </c>
      <c r="EA400" s="395">
        <f t="shared" si="536"/>
        <v>601955.53676470579</v>
      </c>
    </row>
    <row r="401" spans="1:131">
      <c r="A401" s="562" t="s">
        <v>38</v>
      </c>
      <c r="B401" s="456" t="s">
        <v>874</v>
      </c>
      <c r="C401" s="460"/>
      <c r="D401" s="461">
        <v>375753</v>
      </c>
      <c r="E401" s="407">
        <v>13</v>
      </c>
      <c r="F401" s="393"/>
      <c r="G401" s="402"/>
      <c r="H401" s="393"/>
      <c r="I401" s="402"/>
      <c r="J401" s="393"/>
      <c r="K401" s="402"/>
      <c r="L401" s="393"/>
      <c r="M401" s="402"/>
      <c r="N401" s="393"/>
      <c r="O401" s="402"/>
      <c r="P401" s="393"/>
      <c r="Q401" s="402"/>
      <c r="R401" s="393"/>
      <c r="S401" s="402"/>
      <c r="T401" s="393"/>
      <c r="U401" s="402"/>
      <c r="V401" s="393"/>
      <c r="W401" s="402"/>
      <c r="X401" s="393"/>
      <c r="Y401" s="402"/>
      <c r="Z401" s="393"/>
      <c r="AA401" s="402"/>
      <c r="AB401" s="393"/>
      <c r="AC401" s="402"/>
      <c r="AD401" s="393"/>
      <c r="AE401" s="402"/>
      <c r="AF401" s="393"/>
      <c r="AG401" s="402"/>
      <c r="AH401" s="393"/>
      <c r="AI401" s="402"/>
      <c r="AJ401" s="393"/>
      <c r="AK401" s="402"/>
      <c r="AL401" s="393"/>
      <c r="AM401" s="402"/>
      <c r="AN401" s="393"/>
      <c r="AO401" s="402"/>
      <c r="AP401" s="393"/>
      <c r="AQ401" s="402"/>
      <c r="AR401" s="393"/>
      <c r="AS401" s="402"/>
      <c r="AT401" s="393"/>
      <c r="AU401" s="402"/>
      <c r="AV401" s="393">
        <v>2</v>
      </c>
      <c r="AW401" s="402">
        <v>2</v>
      </c>
      <c r="AX401" s="393">
        <v>0</v>
      </c>
      <c r="AY401" s="402">
        <v>0</v>
      </c>
      <c r="AZ401" s="393">
        <v>0</v>
      </c>
      <c r="BA401" s="403">
        <v>0</v>
      </c>
      <c r="BB401" s="404"/>
      <c r="BC401" s="402"/>
      <c r="BD401" s="393"/>
      <c r="BE401" s="402"/>
      <c r="BF401" s="393"/>
      <c r="BG401" s="402"/>
      <c r="BH401" s="393"/>
      <c r="BI401" s="402"/>
      <c r="BJ401" s="393"/>
      <c r="BK401" s="402"/>
      <c r="BL401" s="393">
        <v>93900</v>
      </c>
      <c r="BM401" s="403">
        <v>97900</v>
      </c>
      <c r="BN401" s="394">
        <f t="shared" si="471"/>
        <v>0</v>
      </c>
      <c r="BO401" s="395">
        <f t="shared" si="472"/>
        <v>0</v>
      </c>
      <c r="BP401" s="396">
        <f t="shared" si="473"/>
        <v>0</v>
      </c>
      <c r="BQ401" s="395">
        <f t="shared" si="474"/>
        <v>0</v>
      </c>
      <c r="BR401" s="396">
        <f t="shared" si="475"/>
        <v>0</v>
      </c>
      <c r="BS401" s="395">
        <f t="shared" si="476"/>
        <v>0</v>
      </c>
      <c r="BT401" s="396">
        <f t="shared" si="477"/>
        <v>0</v>
      </c>
      <c r="BU401" s="395">
        <f t="shared" si="478"/>
        <v>0</v>
      </c>
      <c r="BV401" s="396">
        <f t="shared" si="479"/>
        <v>0</v>
      </c>
      <c r="BW401" s="395">
        <f t="shared" si="480"/>
        <v>0</v>
      </c>
      <c r="BX401" s="396">
        <f t="shared" si="481"/>
        <v>20</v>
      </c>
      <c r="BY401" s="395">
        <f t="shared" si="482"/>
        <v>20</v>
      </c>
      <c r="BZ401" s="394">
        <f t="shared" si="483"/>
        <v>0</v>
      </c>
      <c r="CA401" s="395">
        <f t="shared" si="484"/>
        <v>0</v>
      </c>
      <c r="CB401" s="396">
        <f t="shared" si="485"/>
        <v>0</v>
      </c>
      <c r="CC401" s="395">
        <f t="shared" si="486"/>
        <v>0</v>
      </c>
      <c r="CD401" s="396">
        <f t="shared" si="487"/>
        <v>0</v>
      </c>
      <c r="CE401" s="395">
        <f t="shared" si="488"/>
        <v>0</v>
      </c>
      <c r="CF401" s="396">
        <f t="shared" si="489"/>
        <v>0</v>
      </c>
      <c r="CG401" s="395">
        <f t="shared" si="490"/>
        <v>0</v>
      </c>
      <c r="CH401" s="396">
        <f t="shared" si="491"/>
        <v>0</v>
      </c>
      <c r="CI401" s="395">
        <f t="shared" si="492"/>
        <v>0</v>
      </c>
      <c r="CJ401" s="396">
        <f t="shared" si="493"/>
        <v>4695</v>
      </c>
      <c r="CK401" s="395">
        <f t="shared" si="494"/>
        <v>4895</v>
      </c>
      <c r="CL401" s="394">
        <f t="shared" si="495"/>
        <v>0</v>
      </c>
      <c r="CM401" s="395">
        <f t="shared" si="496"/>
        <v>0</v>
      </c>
      <c r="CN401" s="396">
        <f t="shared" si="497"/>
        <v>0</v>
      </c>
      <c r="CO401" s="395">
        <f t="shared" si="498"/>
        <v>0</v>
      </c>
      <c r="CP401" s="396">
        <f t="shared" si="499"/>
        <v>0</v>
      </c>
      <c r="CQ401" s="395">
        <f t="shared" si="500"/>
        <v>0</v>
      </c>
      <c r="CR401" s="396">
        <f t="shared" si="501"/>
        <v>0</v>
      </c>
      <c r="CS401" s="395">
        <f t="shared" si="502"/>
        <v>0</v>
      </c>
      <c r="CT401" s="396">
        <f t="shared" si="503"/>
        <v>0</v>
      </c>
      <c r="CU401" s="395">
        <f t="shared" si="504"/>
        <v>0</v>
      </c>
      <c r="CV401" s="396">
        <f t="shared" si="505"/>
        <v>42255</v>
      </c>
      <c r="CW401" s="395">
        <f t="shared" si="506"/>
        <v>44055</v>
      </c>
      <c r="CX401" s="396">
        <f t="shared" si="507"/>
        <v>42255</v>
      </c>
      <c r="CY401" s="395">
        <f t="shared" si="508"/>
        <v>44055</v>
      </c>
      <c r="CZ401" s="394">
        <f t="shared" si="509"/>
        <v>0</v>
      </c>
      <c r="DA401" s="395">
        <f t="shared" si="510"/>
        <v>0</v>
      </c>
      <c r="DB401" s="396">
        <f t="shared" si="511"/>
        <v>0</v>
      </c>
      <c r="DC401" s="395">
        <f t="shared" si="512"/>
        <v>0</v>
      </c>
      <c r="DD401" s="396">
        <f t="shared" si="513"/>
        <v>0</v>
      </c>
      <c r="DE401" s="395">
        <f t="shared" si="514"/>
        <v>0</v>
      </c>
      <c r="DF401" s="396">
        <f t="shared" si="515"/>
        <v>0</v>
      </c>
      <c r="DG401" s="395">
        <f t="shared" si="516"/>
        <v>0</v>
      </c>
      <c r="DH401" s="396">
        <f t="shared" si="517"/>
        <v>0</v>
      </c>
      <c r="DI401" s="395">
        <f t="shared" si="518"/>
        <v>0</v>
      </c>
      <c r="DJ401" s="396">
        <f t="shared" si="519"/>
        <v>2</v>
      </c>
      <c r="DK401" s="395">
        <f t="shared" si="520"/>
        <v>2</v>
      </c>
      <c r="DL401" s="396">
        <f t="shared" si="521"/>
        <v>2</v>
      </c>
      <c r="DM401" s="395">
        <f t="shared" si="522"/>
        <v>2</v>
      </c>
      <c r="DN401" s="394">
        <f t="shared" si="523"/>
        <v>0</v>
      </c>
      <c r="DO401" s="395">
        <f t="shared" si="524"/>
        <v>0</v>
      </c>
      <c r="DP401" s="396">
        <f t="shared" si="525"/>
        <v>0</v>
      </c>
      <c r="DQ401" s="395">
        <f t="shared" si="526"/>
        <v>0</v>
      </c>
      <c r="DR401" s="396">
        <f t="shared" si="527"/>
        <v>0</v>
      </c>
      <c r="DS401" s="395">
        <f t="shared" si="528"/>
        <v>0</v>
      </c>
      <c r="DT401" s="396">
        <f t="shared" si="529"/>
        <v>0</v>
      </c>
      <c r="DU401" s="395">
        <f t="shared" si="530"/>
        <v>0</v>
      </c>
      <c r="DV401" s="396">
        <f t="shared" si="531"/>
        <v>0</v>
      </c>
      <c r="DW401" s="395">
        <f t="shared" si="532"/>
        <v>0</v>
      </c>
      <c r="DX401" s="396">
        <f t="shared" si="533"/>
        <v>84510</v>
      </c>
      <c r="DY401" s="395">
        <f t="shared" si="534"/>
        <v>88110</v>
      </c>
      <c r="DZ401" s="396">
        <f t="shared" si="535"/>
        <v>84510</v>
      </c>
      <c r="EA401" s="395">
        <f t="shared" si="536"/>
        <v>88110</v>
      </c>
    </row>
    <row r="402" spans="1:131">
      <c r="A402" s="562" t="s">
        <v>38</v>
      </c>
      <c r="B402" s="456" t="s">
        <v>875</v>
      </c>
      <c r="C402" s="460"/>
      <c r="D402" s="461">
        <v>405748</v>
      </c>
      <c r="E402" s="407">
        <v>13</v>
      </c>
      <c r="F402" s="393"/>
      <c r="G402" s="402"/>
      <c r="H402" s="393"/>
      <c r="I402" s="402"/>
      <c r="J402" s="393"/>
      <c r="K402" s="402"/>
      <c r="L402" s="393"/>
      <c r="M402" s="402"/>
      <c r="N402" s="393"/>
      <c r="O402" s="402"/>
      <c r="P402" s="393"/>
      <c r="Q402" s="402"/>
      <c r="R402" s="393"/>
      <c r="S402" s="402"/>
      <c r="T402" s="393"/>
      <c r="U402" s="402"/>
      <c r="V402" s="393"/>
      <c r="W402" s="402"/>
      <c r="X402" s="393"/>
      <c r="Y402" s="402"/>
      <c r="Z402" s="393"/>
      <c r="AA402" s="402"/>
      <c r="AB402" s="393"/>
      <c r="AC402" s="402"/>
      <c r="AD402" s="393"/>
      <c r="AE402" s="402"/>
      <c r="AF402" s="393"/>
      <c r="AG402" s="402"/>
      <c r="AH402" s="393"/>
      <c r="AI402" s="402"/>
      <c r="AJ402" s="393"/>
      <c r="AK402" s="402"/>
      <c r="AL402" s="393"/>
      <c r="AM402" s="402"/>
      <c r="AN402" s="393"/>
      <c r="AO402" s="402"/>
      <c r="AP402" s="393"/>
      <c r="AQ402" s="402"/>
      <c r="AR402" s="393"/>
      <c r="AS402" s="402"/>
      <c r="AT402" s="393"/>
      <c r="AU402" s="402"/>
      <c r="AV402" s="393">
        <v>6</v>
      </c>
      <c r="AW402" s="402">
        <v>6</v>
      </c>
      <c r="AX402" s="393">
        <v>0</v>
      </c>
      <c r="AY402" s="402">
        <v>0</v>
      </c>
      <c r="AZ402" s="393">
        <v>0</v>
      </c>
      <c r="BA402" s="403">
        <v>0</v>
      </c>
      <c r="BB402" s="404"/>
      <c r="BC402" s="402"/>
      <c r="BD402" s="393"/>
      <c r="BE402" s="402"/>
      <c r="BF402" s="393"/>
      <c r="BG402" s="402"/>
      <c r="BH402" s="393"/>
      <c r="BI402" s="402"/>
      <c r="BJ402" s="393"/>
      <c r="BK402" s="402"/>
      <c r="BL402" s="393">
        <v>294940</v>
      </c>
      <c r="BM402" s="403">
        <v>303940</v>
      </c>
      <c r="BN402" s="394">
        <f t="shared" si="471"/>
        <v>0</v>
      </c>
      <c r="BO402" s="395">
        <f t="shared" si="472"/>
        <v>0</v>
      </c>
      <c r="BP402" s="396">
        <f t="shared" si="473"/>
        <v>0</v>
      </c>
      <c r="BQ402" s="395">
        <f t="shared" si="474"/>
        <v>0</v>
      </c>
      <c r="BR402" s="396">
        <f t="shared" si="475"/>
        <v>0</v>
      </c>
      <c r="BS402" s="395">
        <f t="shared" si="476"/>
        <v>0</v>
      </c>
      <c r="BT402" s="396">
        <f t="shared" si="477"/>
        <v>0</v>
      </c>
      <c r="BU402" s="395">
        <f t="shared" si="478"/>
        <v>0</v>
      </c>
      <c r="BV402" s="396">
        <f t="shared" si="479"/>
        <v>0</v>
      </c>
      <c r="BW402" s="395">
        <f t="shared" si="480"/>
        <v>0</v>
      </c>
      <c r="BX402" s="396">
        <f t="shared" si="481"/>
        <v>60</v>
      </c>
      <c r="BY402" s="395">
        <f t="shared" si="482"/>
        <v>60</v>
      </c>
      <c r="BZ402" s="394">
        <f t="shared" si="483"/>
        <v>0</v>
      </c>
      <c r="CA402" s="395">
        <f t="shared" si="484"/>
        <v>0</v>
      </c>
      <c r="CB402" s="396">
        <f t="shared" si="485"/>
        <v>0</v>
      </c>
      <c r="CC402" s="395">
        <f t="shared" si="486"/>
        <v>0</v>
      </c>
      <c r="CD402" s="396">
        <f t="shared" si="487"/>
        <v>0</v>
      </c>
      <c r="CE402" s="395">
        <f t="shared" si="488"/>
        <v>0</v>
      </c>
      <c r="CF402" s="396">
        <f t="shared" si="489"/>
        <v>0</v>
      </c>
      <c r="CG402" s="395">
        <f t="shared" si="490"/>
        <v>0</v>
      </c>
      <c r="CH402" s="396">
        <f t="shared" si="491"/>
        <v>0</v>
      </c>
      <c r="CI402" s="395">
        <f t="shared" si="492"/>
        <v>0</v>
      </c>
      <c r="CJ402" s="396">
        <f t="shared" si="493"/>
        <v>4915.666666666667</v>
      </c>
      <c r="CK402" s="395">
        <f t="shared" si="494"/>
        <v>5065.666666666667</v>
      </c>
      <c r="CL402" s="394">
        <f t="shared" si="495"/>
        <v>0</v>
      </c>
      <c r="CM402" s="395">
        <f t="shared" si="496"/>
        <v>0</v>
      </c>
      <c r="CN402" s="396">
        <f t="shared" si="497"/>
        <v>0</v>
      </c>
      <c r="CO402" s="395">
        <f t="shared" si="498"/>
        <v>0</v>
      </c>
      <c r="CP402" s="396">
        <f t="shared" si="499"/>
        <v>0</v>
      </c>
      <c r="CQ402" s="395">
        <f t="shared" si="500"/>
        <v>0</v>
      </c>
      <c r="CR402" s="396">
        <f t="shared" si="501"/>
        <v>0</v>
      </c>
      <c r="CS402" s="395">
        <f t="shared" si="502"/>
        <v>0</v>
      </c>
      <c r="CT402" s="396">
        <f t="shared" si="503"/>
        <v>0</v>
      </c>
      <c r="CU402" s="395">
        <f t="shared" si="504"/>
        <v>0</v>
      </c>
      <c r="CV402" s="396">
        <f t="shared" si="505"/>
        <v>44241</v>
      </c>
      <c r="CW402" s="395">
        <f t="shared" si="506"/>
        <v>45591</v>
      </c>
      <c r="CX402" s="396">
        <f t="shared" si="507"/>
        <v>44241</v>
      </c>
      <c r="CY402" s="395">
        <f t="shared" si="508"/>
        <v>45591</v>
      </c>
      <c r="CZ402" s="394">
        <f t="shared" si="509"/>
        <v>0</v>
      </c>
      <c r="DA402" s="395">
        <f t="shared" si="510"/>
        <v>0</v>
      </c>
      <c r="DB402" s="396">
        <f t="shared" si="511"/>
        <v>0</v>
      </c>
      <c r="DC402" s="395">
        <f t="shared" si="512"/>
        <v>0</v>
      </c>
      <c r="DD402" s="396">
        <f t="shared" si="513"/>
        <v>0</v>
      </c>
      <c r="DE402" s="395">
        <f t="shared" si="514"/>
        <v>0</v>
      </c>
      <c r="DF402" s="396">
        <f t="shared" si="515"/>
        <v>0</v>
      </c>
      <c r="DG402" s="395">
        <f t="shared" si="516"/>
        <v>0</v>
      </c>
      <c r="DH402" s="396">
        <f t="shared" si="517"/>
        <v>0</v>
      </c>
      <c r="DI402" s="395">
        <f t="shared" si="518"/>
        <v>0</v>
      </c>
      <c r="DJ402" s="396">
        <f t="shared" si="519"/>
        <v>6</v>
      </c>
      <c r="DK402" s="395">
        <f t="shared" si="520"/>
        <v>6</v>
      </c>
      <c r="DL402" s="396">
        <f t="shared" si="521"/>
        <v>6</v>
      </c>
      <c r="DM402" s="395">
        <f t="shared" si="522"/>
        <v>6</v>
      </c>
      <c r="DN402" s="394">
        <f t="shared" si="523"/>
        <v>0</v>
      </c>
      <c r="DO402" s="395">
        <f t="shared" si="524"/>
        <v>0</v>
      </c>
      <c r="DP402" s="396">
        <f t="shared" si="525"/>
        <v>0</v>
      </c>
      <c r="DQ402" s="395">
        <f t="shared" si="526"/>
        <v>0</v>
      </c>
      <c r="DR402" s="396">
        <f t="shared" si="527"/>
        <v>0</v>
      </c>
      <c r="DS402" s="395">
        <f t="shared" si="528"/>
        <v>0</v>
      </c>
      <c r="DT402" s="396">
        <f t="shared" si="529"/>
        <v>0</v>
      </c>
      <c r="DU402" s="395">
        <f t="shared" si="530"/>
        <v>0</v>
      </c>
      <c r="DV402" s="396">
        <f t="shared" si="531"/>
        <v>0</v>
      </c>
      <c r="DW402" s="395">
        <f t="shared" si="532"/>
        <v>0</v>
      </c>
      <c r="DX402" s="396">
        <f t="shared" si="533"/>
        <v>265446</v>
      </c>
      <c r="DY402" s="395">
        <f t="shared" si="534"/>
        <v>273546</v>
      </c>
      <c r="DZ402" s="396">
        <f t="shared" si="535"/>
        <v>265446</v>
      </c>
      <c r="EA402" s="395">
        <f t="shared" si="536"/>
        <v>273546</v>
      </c>
    </row>
    <row r="403" spans="1:131">
      <c r="A403" s="562" t="s">
        <v>38</v>
      </c>
      <c r="B403" s="456" t="s">
        <v>876</v>
      </c>
      <c r="C403" s="460"/>
      <c r="D403" s="461">
        <v>375762</v>
      </c>
      <c r="E403" s="407">
        <v>13</v>
      </c>
      <c r="F403" s="393"/>
      <c r="G403" s="402"/>
      <c r="H403" s="393"/>
      <c r="I403" s="402"/>
      <c r="J403" s="393"/>
      <c r="K403" s="402"/>
      <c r="L403" s="393"/>
      <c r="M403" s="402"/>
      <c r="N403" s="393"/>
      <c r="O403" s="402"/>
      <c r="P403" s="393"/>
      <c r="Q403" s="402"/>
      <c r="R403" s="393"/>
      <c r="S403" s="402"/>
      <c r="T403" s="393"/>
      <c r="U403" s="402"/>
      <c r="V403" s="393"/>
      <c r="W403" s="402"/>
      <c r="X403" s="393"/>
      <c r="Y403" s="402"/>
      <c r="Z403" s="393"/>
      <c r="AA403" s="402"/>
      <c r="AB403" s="393"/>
      <c r="AC403" s="402"/>
      <c r="AD403" s="393"/>
      <c r="AE403" s="402"/>
      <c r="AF403" s="393"/>
      <c r="AG403" s="402"/>
      <c r="AH403" s="393"/>
      <c r="AI403" s="402"/>
      <c r="AJ403" s="393"/>
      <c r="AK403" s="402"/>
      <c r="AL403" s="393"/>
      <c r="AM403" s="402"/>
      <c r="AN403" s="393"/>
      <c r="AO403" s="402"/>
      <c r="AP403" s="393"/>
      <c r="AQ403" s="402"/>
      <c r="AR403" s="393"/>
      <c r="AS403" s="402"/>
      <c r="AT403" s="393"/>
      <c r="AU403" s="402"/>
      <c r="AV403" s="393">
        <v>5</v>
      </c>
      <c r="AW403" s="402">
        <v>5</v>
      </c>
      <c r="AX403" s="393">
        <v>0</v>
      </c>
      <c r="AY403" s="402">
        <v>0</v>
      </c>
      <c r="AZ403" s="393">
        <v>0</v>
      </c>
      <c r="BA403" s="403">
        <v>0</v>
      </c>
      <c r="BB403" s="404"/>
      <c r="BC403" s="402"/>
      <c r="BD403" s="393"/>
      <c r="BE403" s="402"/>
      <c r="BF403" s="393"/>
      <c r="BG403" s="402"/>
      <c r="BH403" s="393"/>
      <c r="BI403" s="402"/>
      <c r="BJ403" s="393"/>
      <c r="BK403" s="402"/>
      <c r="BL403" s="393">
        <v>243750</v>
      </c>
      <c r="BM403" s="403">
        <v>254100</v>
      </c>
      <c r="BN403" s="394">
        <f t="shared" si="471"/>
        <v>0</v>
      </c>
      <c r="BO403" s="395">
        <f t="shared" si="472"/>
        <v>0</v>
      </c>
      <c r="BP403" s="396">
        <f t="shared" si="473"/>
        <v>0</v>
      </c>
      <c r="BQ403" s="395">
        <f t="shared" si="474"/>
        <v>0</v>
      </c>
      <c r="BR403" s="396">
        <f t="shared" si="475"/>
        <v>0</v>
      </c>
      <c r="BS403" s="395">
        <f t="shared" si="476"/>
        <v>0</v>
      </c>
      <c r="BT403" s="396">
        <f t="shared" si="477"/>
        <v>0</v>
      </c>
      <c r="BU403" s="395">
        <f t="shared" si="478"/>
        <v>0</v>
      </c>
      <c r="BV403" s="396">
        <f t="shared" si="479"/>
        <v>0</v>
      </c>
      <c r="BW403" s="395">
        <f t="shared" si="480"/>
        <v>0</v>
      </c>
      <c r="BX403" s="396">
        <f t="shared" si="481"/>
        <v>50</v>
      </c>
      <c r="BY403" s="395">
        <f t="shared" si="482"/>
        <v>50</v>
      </c>
      <c r="BZ403" s="394">
        <f t="shared" si="483"/>
        <v>0</v>
      </c>
      <c r="CA403" s="395">
        <f t="shared" si="484"/>
        <v>0</v>
      </c>
      <c r="CB403" s="396">
        <f t="shared" si="485"/>
        <v>0</v>
      </c>
      <c r="CC403" s="395">
        <f t="shared" si="486"/>
        <v>0</v>
      </c>
      <c r="CD403" s="396">
        <f t="shared" si="487"/>
        <v>0</v>
      </c>
      <c r="CE403" s="395">
        <f t="shared" si="488"/>
        <v>0</v>
      </c>
      <c r="CF403" s="396">
        <f t="shared" si="489"/>
        <v>0</v>
      </c>
      <c r="CG403" s="395">
        <f t="shared" si="490"/>
        <v>0</v>
      </c>
      <c r="CH403" s="396">
        <f t="shared" si="491"/>
        <v>0</v>
      </c>
      <c r="CI403" s="395">
        <f t="shared" si="492"/>
        <v>0</v>
      </c>
      <c r="CJ403" s="396">
        <f t="shared" si="493"/>
        <v>4875</v>
      </c>
      <c r="CK403" s="395">
        <f t="shared" si="494"/>
        <v>5082</v>
      </c>
      <c r="CL403" s="394">
        <f t="shared" si="495"/>
        <v>0</v>
      </c>
      <c r="CM403" s="395">
        <f t="shared" si="496"/>
        <v>0</v>
      </c>
      <c r="CN403" s="396">
        <f t="shared" si="497"/>
        <v>0</v>
      </c>
      <c r="CO403" s="395">
        <f t="shared" si="498"/>
        <v>0</v>
      </c>
      <c r="CP403" s="396">
        <f t="shared" si="499"/>
        <v>0</v>
      </c>
      <c r="CQ403" s="395">
        <f t="shared" si="500"/>
        <v>0</v>
      </c>
      <c r="CR403" s="396">
        <f t="shared" si="501"/>
        <v>0</v>
      </c>
      <c r="CS403" s="395">
        <f t="shared" si="502"/>
        <v>0</v>
      </c>
      <c r="CT403" s="396">
        <f t="shared" si="503"/>
        <v>0</v>
      </c>
      <c r="CU403" s="395">
        <f t="shared" si="504"/>
        <v>0</v>
      </c>
      <c r="CV403" s="396">
        <f t="shared" si="505"/>
        <v>43875</v>
      </c>
      <c r="CW403" s="395">
        <f t="shared" si="506"/>
        <v>45738</v>
      </c>
      <c r="CX403" s="396">
        <f t="shared" si="507"/>
        <v>43875</v>
      </c>
      <c r="CY403" s="395">
        <f t="shared" si="508"/>
        <v>45738</v>
      </c>
      <c r="CZ403" s="394">
        <f t="shared" si="509"/>
        <v>0</v>
      </c>
      <c r="DA403" s="395">
        <f t="shared" si="510"/>
        <v>0</v>
      </c>
      <c r="DB403" s="396">
        <f t="shared" si="511"/>
        <v>0</v>
      </c>
      <c r="DC403" s="395">
        <f t="shared" si="512"/>
        <v>0</v>
      </c>
      <c r="DD403" s="396">
        <f t="shared" si="513"/>
        <v>0</v>
      </c>
      <c r="DE403" s="395">
        <f t="shared" si="514"/>
        <v>0</v>
      </c>
      <c r="DF403" s="396">
        <f t="shared" si="515"/>
        <v>0</v>
      </c>
      <c r="DG403" s="395">
        <f t="shared" si="516"/>
        <v>0</v>
      </c>
      <c r="DH403" s="396">
        <f t="shared" si="517"/>
        <v>0</v>
      </c>
      <c r="DI403" s="395">
        <f t="shared" si="518"/>
        <v>0</v>
      </c>
      <c r="DJ403" s="396">
        <f t="shared" si="519"/>
        <v>5</v>
      </c>
      <c r="DK403" s="395">
        <f t="shared" si="520"/>
        <v>5</v>
      </c>
      <c r="DL403" s="396">
        <f t="shared" si="521"/>
        <v>5</v>
      </c>
      <c r="DM403" s="395">
        <f t="shared" si="522"/>
        <v>5</v>
      </c>
      <c r="DN403" s="394">
        <f t="shared" si="523"/>
        <v>0</v>
      </c>
      <c r="DO403" s="395">
        <f t="shared" si="524"/>
        <v>0</v>
      </c>
      <c r="DP403" s="396">
        <f t="shared" si="525"/>
        <v>0</v>
      </c>
      <c r="DQ403" s="395">
        <f t="shared" si="526"/>
        <v>0</v>
      </c>
      <c r="DR403" s="396">
        <f t="shared" si="527"/>
        <v>0</v>
      </c>
      <c r="DS403" s="395">
        <f t="shared" si="528"/>
        <v>0</v>
      </c>
      <c r="DT403" s="396">
        <f t="shared" si="529"/>
        <v>0</v>
      </c>
      <c r="DU403" s="395">
        <f t="shared" si="530"/>
        <v>0</v>
      </c>
      <c r="DV403" s="396">
        <f t="shared" si="531"/>
        <v>0</v>
      </c>
      <c r="DW403" s="395">
        <f t="shared" si="532"/>
        <v>0</v>
      </c>
      <c r="DX403" s="396">
        <f t="shared" si="533"/>
        <v>219375</v>
      </c>
      <c r="DY403" s="395">
        <f t="shared" si="534"/>
        <v>228690</v>
      </c>
      <c r="DZ403" s="396">
        <f t="shared" si="535"/>
        <v>219375</v>
      </c>
      <c r="EA403" s="395">
        <f t="shared" si="536"/>
        <v>228690</v>
      </c>
    </row>
    <row r="404" spans="1:131">
      <c r="A404" s="562" t="s">
        <v>38</v>
      </c>
      <c r="B404" s="456" t="s">
        <v>877</v>
      </c>
      <c r="C404" s="460"/>
      <c r="D404" s="461">
        <v>365480</v>
      </c>
      <c r="E404" s="407">
        <v>13</v>
      </c>
      <c r="F404" s="393"/>
      <c r="G404" s="402"/>
      <c r="H404" s="393"/>
      <c r="I404" s="402"/>
      <c r="J404" s="393"/>
      <c r="K404" s="402"/>
      <c r="L404" s="393"/>
      <c r="M404" s="402"/>
      <c r="N404" s="393"/>
      <c r="O404" s="402"/>
      <c r="P404" s="393"/>
      <c r="Q404" s="402"/>
      <c r="R404" s="393"/>
      <c r="S404" s="402"/>
      <c r="T404" s="393"/>
      <c r="U404" s="402"/>
      <c r="V404" s="393"/>
      <c r="W404" s="402"/>
      <c r="X404" s="393"/>
      <c r="Y404" s="402"/>
      <c r="Z404" s="393"/>
      <c r="AA404" s="402"/>
      <c r="AB404" s="393"/>
      <c r="AC404" s="402"/>
      <c r="AD404" s="393"/>
      <c r="AE404" s="402"/>
      <c r="AF404" s="393"/>
      <c r="AG404" s="402"/>
      <c r="AH404" s="393"/>
      <c r="AI404" s="402"/>
      <c r="AJ404" s="393"/>
      <c r="AK404" s="402"/>
      <c r="AL404" s="393"/>
      <c r="AM404" s="402"/>
      <c r="AN404" s="393"/>
      <c r="AO404" s="402"/>
      <c r="AP404" s="393"/>
      <c r="AQ404" s="402"/>
      <c r="AR404" s="393"/>
      <c r="AS404" s="402"/>
      <c r="AT404" s="393"/>
      <c r="AU404" s="402"/>
      <c r="AV404" s="393">
        <v>28</v>
      </c>
      <c r="AW404" s="402">
        <v>27</v>
      </c>
      <c r="AX404" s="393">
        <v>0</v>
      </c>
      <c r="AY404" s="402">
        <v>0</v>
      </c>
      <c r="AZ404" s="393">
        <v>9</v>
      </c>
      <c r="BA404" s="403">
        <v>10</v>
      </c>
      <c r="BB404" s="404"/>
      <c r="BC404" s="402"/>
      <c r="BD404" s="393"/>
      <c r="BE404" s="402"/>
      <c r="BF404" s="393"/>
      <c r="BG404" s="402"/>
      <c r="BH404" s="393"/>
      <c r="BI404" s="402"/>
      <c r="BJ404" s="393"/>
      <c r="BK404" s="402"/>
      <c r="BL404" s="393">
        <v>2035660</v>
      </c>
      <c r="BM404" s="403">
        <v>2088878</v>
      </c>
      <c r="BN404" s="394">
        <f t="shared" si="471"/>
        <v>0</v>
      </c>
      <c r="BO404" s="395">
        <f t="shared" si="472"/>
        <v>0</v>
      </c>
      <c r="BP404" s="396">
        <f t="shared" si="473"/>
        <v>0</v>
      </c>
      <c r="BQ404" s="395">
        <f t="shared" si="474"/>
        <v>0</v>
      </c>
      <c r="BR404" s="396">
        <f t="shared" si="475"/>
        <v>0</v>
      </c>
      <c r="BS404" s="395">
        <f t="shared" si="476"/>
        <v>0</v>
      </c>
      <c r="BT404" s="396">
        <f t="shared" si="477"/>
        <v>0</v>
      </c>
      <c r="BU404" s="395">
        <f t="shared" si="478"/>
        <v>0</v>
      </c>
      <c r="BV404" s="396">
        <f t="shared" si="479"/>
        <v>0</v>
      </c>
      <c r="BW404" s="395">
        <f t="shared" si="480"/>
        <v>0</v>
      </c>
      <c r="BX404" s="396">
        <f t="shared" si="481"/>
        <v>388</v>
      </c>
      <c r="BY404" s="395">
        <f t="shared" si="482"/>
        <v>390</v>
      </c>
      <c r="BZ404" s="394">
        <f t="shared" si="483"/>
        <v>0</v>
      </c>
      <c r="CA404" s="395">
        <f t="shared" si="484"/>
        <v>0</v>
      </c>
      <c r="CB404" s="396">
        <f t="shared" si="485"/>
        <v>0</v>
      </c>
      <c r="CC404" s="395">
        <f t="shared" si="486"/>
        <v>0</v>
      </c>
      <c r="CD404" s="396">
        <f t="shared" si="487"/>
        <v>0</v>
      </c>
      <c r="CE404" s="395">
        <f t="shared" si="488"/>
        <v>0</v>
      </c>
      <c r="CF404" s="396">
        <f t="shared" si="489"/>
        <v>0</v>
      </c>
      <c r="CG404" s="395">
        <f t="shared" si="490"/>
        <v>0</v>
      </c>
      <c r="CH404" s="396">
        <f t="shared" si="491"/>
        <v>0</v>
      </c>
      <c r="CI404" s="395">
        <f t="shared" si="492"/>
        <v>0</v>
      </c>
      <c r="CJ404" s="396">
        <f t="shared" si="493"/>
        <v>5246.5463917525776</v>
      </c>
      <c r="CK404" s="395">
        <f t="shared" si="494"/>
        <v>5356.0974358974363</v>
      </c>
      <c r="CL404" s="394">
        <f t="shared" si="495"/>
        <v>0</v>
      </c>
      <c r="CM404" s="395">
        <f t="shared" si="496"/>
        <v>0</v>
      </c>
      <c r="CN404" s="396">
        <f t="shared" si="497"/>
        <v>0</v>
      </c>
      <c r="CO404" s="395">
        <f t="shared" si="498"/>
        <v>0</v>
      </c>
      <c r="CP404" s="396">
        <f t="shared" si="499"/>
        <v>0</v>
      </c>
      <c r="CQ404" s="395">
        <f t="shared" si="500"/>
        <v>0</v>
      </c>
      <c r="CR404" s="396">
        <f t="shared" si="501"/>
        <v>0</v>
      </c>
      <c r="CS404" s="395">
        <f t="shared" si="502"/>
        <v>0</v>
      </c>
      <c r="CT404" s="396">
        <f t="shared" si="503"/>
        <v>0</v>
      </c>
      <c r="CU404" s="395">
        <f t="shared" si="504"/>
        <v>0</v>
      </c>
      <c r="CV404" s="396">
        <f t="shared" si="505"/>
        <v>47218.917525773199</v>
      </c>
      <c r="CW404" s="395">
        <f t="shared" si="506"/>
        <v>48204.876923076925</v>
      </c>
      <c r="CX404" s="396">
        <f t="shared" si="507"/>
        <v>47218.917525773199</v>
      </c>
      <c r="CY404" s="395">
        <f t="shared" si="508"/>
        <v>48204.876923076925</v>
      </c>
      <c r="CZ404" s="394">
        <f t="shared" si="509"/>
        <v>0</v>
      </c>
      <c r="DA404" s="395">
        <f t="shared" si="510"/>
        <v>0</v>
      </c>
      <c r="DB404" s="396">
        <f t="shared" si="511"/>
        <v>0</v>
      </c>
      <c r="DC404" s="395">
        <f t="shared" si="512"/>
        <v>0</v>
      </c>
      <c r="DD404" s="396">
        <f t="shared" si="513"/>
        <v>0</v>
      </c>
      <c r="DE404" s="395">
        <f t="shared" si="514"/>
        <v>0</v>
      </c>
      <c r="DF404" s="396">
        <f t="shared" si="515"/>
        <v>0</v>
      </c>
      <c r="DG404" s="395">
        <f t="shared" si="516"/>
        <v>0</v>
      </c>
      <c r="DH404" s="396">
        <f t="shared" si="517"/>
        <v>0</v>
      </c>
      <c r="DI404" s="395">
        <f t="shared" si="518"/>
        <v>0</v>
      </c>
      <c r="DJ404" s="396">
        <f t="shared" si="519"/>
        <v>37</v>
      </c>
      <c r="DK404" s="395">
        <f t="shared" si="520"/>
        <v>37</v>
      </c>
      <c r="DL404" s="396">
        <f t="shared" si="521"/>
        <v>37</v>
      </c>
      <c r="DM404" s="395">
        <f t="shared" si="522"/>
        <v>37</v>
      </c>
      <c r="DN404" s="394">
        <f t="shared" si="523"/>
        <v>0</v>
      </c>
      <c r="DO404" s="395">
        <f t="shared" si="524"/>
        <v>0</v>
      </c>
      <c r="DP404" s="396">
        <f t="shared" si="525"/>
        <v>0</v>
      </c>
      <c r="DQ404" s="395">
        <f t="shared" si="526"/>
        <v>0</v>
      </c>
      <c r="DR404" s="396">
        <f t="shared" si="527"/>
        <v>0</v>
      </c>
      <c r="DS404" s="395">
        <f t="shared" si="528"/>
        <v>0</v>
      </c>
      <c r="DT404" s="396">
        <f t="shared" si="529"/>
        <v>0</v>
      </c>
      <c r="DU404" s="395">
        <f t="shared" si="530"/>
        <v>0</v>
      </c>
      <c r="DV404" s="396">
        <f t="shared" si="531"/>
        <v>0</v>
      </c>
      <c r="DW404" s="395">
        <f t="shared" si="532"/>
        <v>0</v>
      </c>
      <c r="DX404" s="396">
        <f t="shared" si="533"/>
        <v>1747099.9484536084</v>
      </c>
      <c r="DY404" s="395">
        <f t="shared" si="534"/>
        <v>1783580.4461538461</v>
      </c>
      <c r="DZ404" s="396">
        <f t="shared" si="535"/>
        <v>1747099.9484536084</v>
      </c>
      <c r="EA404" s="395">
        <f t="shared" si="536"/>
        <v>1783580.4461538461</v>
      </c>
    </row>
    <row r="405" spans="1:131">
      <c r="A405" s="562" t="s">
        <v>38</v>
      </c>
      <c r="B405" s="456" t="s">
        <v>878</v>
      </c>
      <c r="C405" s="460"/>
      <c r="D405" s="461">
        <v>418320</v>
      </c>
      <c r="E405" s="407">
        <v>13</v>
      </c>
      <c r="F405" s="393"/>
      <c r="G405" s="402"/>
      <c r="H405" s="393"/>
      <c r="I405" s="402"/>
      <c r="J405" s="393"/>
      <c r="K405" s="402"/>
      <c r="L405" s="393"/>
      <c r="M405" s="402"/>
      <c r="N405" s="393"/>
      <c r="O405" s="402"/>
      <c r="P405" s="393"/>
      <c r="Q405" s="402"/>
      <c r="R405" s="393"/>
      <c r="S405" s="402"/>
      <c r="T405" s="393"/>
      <c r="U405" s="402"/>
      <c r="V405" s="393"/>
      <c r="W405" s="402"/>
      <c r="X405" s="393"/>
      <c r="Y405" s="402"/>
      <c r="Z405" s="393"/>
      <c r="AA405" s="402"/>
      <c r="AB405" s="393"/>
      <c r="AC405" s="402"/>
      <c r="AD405" s="393"/>
      <c r="AE405" s="402"/>
      <c r="AF405" s="393"/>
      <c r="AG405" s="402"/>
      <c r="AH405" s="393"/>
      <c r="AI405" s="402"/>
      <c r="AJ405" s="393"/>
      <c r="AK405" s="402"/>
      <c r="AL405" s="393"/>
      <c r="AM405" s="402"/>
      <c r="AN405" s="393"/>
      <c r="AO405" s="402"/>
      <c r="AP405" s="393"/>
      <c r="AQ405" s="402"/>
      <c r="AR405" s="393"/>
      <c r="AS405" s="402"/>
      <c r="AT405" s="393"/>
      <c r="AU405" s="402"/>
      <c r="AV405" s="393">
        <v>23</v>
      </c>
      <c r="AW405" s="402">
        <v>25</v>
      </c>
      <c r="AX405" s="393">
        <v>3</v>
      </c>
      <c r="AY405" s="402">
        <v>3</v>
      </c>
      <c r="AZ405" s="393">
        <v>4</v>
      </c>
      <c r="BA405" s="403">
        <v>3</v>
      </c>
      <c r="BB405" s="404"/>
      <c r="BC405" s="402"/>
      <c r="BD405" s="393"/>
      <c r="BE405" s="402"/>
      <c r="BF405" s="393"/>
      <c r="BG405" s="402"/>
      <c r="BH405" s="393"/>
      <c r="BI405" s="402"/>
      <c r="BJ405" s="393"/>
      <c r="BK405" s="402"/>
      <c r="BL405" s="393">
        <v>1575523</v>
      </c>
      <c r="BM405" s="403">
        <v>1679200</v>
      </c>
      <c r="BN405" s="394">
        <f t="shared" si="471"/>
        <v>0</v>
      </c>
      <c r="BO405" s="395">
        <f t="shared" si="472"/>
        <v>0</v>
      </c>
      <c r="BP405" s="396">
        <f t="shared" si="473"/>
        <v>0</v>
      </c>
      <c r="BQ405" s="395">
        <f t="shared" si="474"/>
        <v>0</v>
      </c>
      <c r="BR405" s="396">
        <f t="shared" si="475"/>
        <v>0</v>
      </c>
      <c r="BS405" s="395">
        <f t="shared" si="476"/>
        <v>0</v>
      </c>
      <c r="BT405" s="396">
        <f t="shared" si="477"/>
        <v>0</v>
      </c>
      <c r="BU405" s="395">
        <f t="shared" si="478"/>
        <v>0</v>
      </c>
      <c r="BV405" s="396">
        <f t="shared" si="479"/>
        <v>0</v>
      </c>
      <c r="BW405" s="395">
        <f t="shared" si="480"/>
        <v>0</v>
      </c>
      <c r="BX405" s="396">
        <f t="shared" si="481"/>
        <v>311</v>
      </c>
      <c r="BY405" s="395">
        <f t="shared" si="482"/>
        <v>319</v>
      </c>
      <c r="BZ405" s="394">
        <f t="shared" si="483"/>
        <v>0</v>
      </c>
      <c r="CA405" s="395">
        <f t="shared" si="484"/>
        <v>0</v>
      </c>
      <c r="CB405" s="396">
        <f t="shared" si="485"/>
        <v>0</v>
      </c>
      <c r="CC405" s="395">
        <f t="shared" si="486"/>
        <v>0</v>
      </c>
      <c r="CD405" s="396">
        <f t="shared" si="487"/>
        <v>0</v>
      </c>
      <c r="CE405" s="395">
        <f t="shared" si="488"/>
        <v>0</v>
      </c>
      <c r="CF405" s="396">
        <f t="shared" si="489"/>
        <v>0</v>
      </c>
      <c r="CG405" s="395">
        <f t="shared" si="490"/>
        <v>0</v>
      </c>
      <c r="CH405" s="396">
        <f t="shared" si="491"/>
        <v>0</v>
      </c>
      <c r="CI405" s="395">
        <f t="shared" si="492"/>
        <v>0</v>
      </c>
      <c r="CJ405" s="396">
        <f t="shared" si="493"/>
        <v>5065.990353697749</v>
      </c>
      <c r="CK405" s="395">
        <f t="shared" si="494"/>
        <v>5263.9498432601877</v>
      </c>
      <c r="CL405" s="394">
        <f t="shared" si="495"/>
        <v>0</v>
      </c>
      <c r="CM405" s="395">
        <f t="shared" si="496"/>
        <v>0</v>
      </c>
      <c r="CN405" s="396">
        <f t="shared" si="497"/>
        <v>0</v>
      </c>
      <c r="CO405" s="395">
        <f t="shared" si="498"/>
        <v>0</v>
      </c>
      <c r="CP405" s="396">
        <f t="shared" si="499"/>
        <v>0</v>
      </c>
      <c r="CQ405" s="395">
        <f t="shared" si="500"/>
        <v>0</v>
      </c>
      <c r="CR405" s="396">
        <f t="shared" si="501"/>
        <v>0</v>
      </c>
      <c r="CS405" s="395">
        <f t="shared" si="502"/>
        <v>0</v>
      </c>
      <c r="CT405" s="396">
        <f t="shared" si="503"/>
        <v>0</v>
      </c>
      <c r="CU405" s="395">
        <f t="shared" si="504"/>
        <v>0</v>
      </c>
      <c r="CV405" s="396">
        <f t="shared" si="505"/>
        <v>45593.913183279743</v>
      </c>
      <c r="CW405" s="395">
        <f t="shared" si="506"/>
        <v>47375.548589341692</v>
      </c>
      <c r="CX405" s="396">
        <f t="shared" si="507"/>
        <v>45593.913183279736</v>
      </c>
      <c r="CY405" s="395">
        <f t="shared" si="508"/>
        <v>47375.548589341684</v>
      </c>
      <c r="CZ405" s="394">
        <f t="shared" si="509"/>
        <v>0</v>
      </c>
      <c r="DA405" s="395">
        <f t="shared" si="510"/>
        <v>0</v>
      </c>
      <c r="DB405" s="396">
        <f t="shared" si="511"/>
        <v>0</v>
      </c>
      <c r="DC405" s="395">
        <f t="shared" si="512"/>
        <v>0</v>
      </c>
      <c r="DD405" s="396">
        <f t="shared" si="513"/>
        <v>0</v>
      </c>
      <c r="DE405" s="395">
        <f t="shared" si="514"/>
        <v>0</v>
      </c>
      <c r="DF405" s="396">
        <f t="shared" si="515"/>
        <v>0</v>
      </c>
      <c r="DG405" s="395">
        <f t="shared" si="516"/>
        <v>0</v>
      </c>
      <c r="DH405" s="396">
        <f t="shared" si="517"/>
        <v>0</v>
      </c>
      <c r="DI405" s="395">
        <f t="shared" si="518"/>
        <v>0</v>
      </c>
      <c r="DJ405" s="396">
        <f t="shared" si="519"/>
        <v>30</v>
      </c>
      <c r="DK405" s="395">
        <f t="shared" si="520"/>
        <v>31</v>
      </c>
      <c r="DL405" s="396">
        <f t="shared" si="521"/>
        <v>30</v>
      </c>
      <c r="DM405" s="395">
        <f t="shared" si="522"/>
        <v>31</v>
      </c>
      <c r="DN405" s="394">
        <f t="shared" si="523"/>
        <v>0</v>
      </c>
      <c r="DO405" s="395">
        <f t="shared" si="524"/>
        <v>0</v>
      </c>
      <c r="DP405" s="396">
        <f t="shared" si="525"/>
        <v>0</v>
      </c>
      <c r="DQ405" s="395">
        <f t="shared" si="526"/>
        <v>0</v>
      </c>
      <c r="DR405" s="396">
        <f t="shared" si="527"/>
        <v>0</v>
      </c>
      <c r="DS405" s="395">
        <f t="shared" si="528"/>
        <v>0</v>
      </c>
      <c r="DT405" s="396">
        <f t="shared" si="529"/>
        <v>0</v>
      </c>
      <c r="DU405" s="395">
        <f t="shared" si="530"/>
        <v>0</v>
      </c>
      <c r="DV405" s="396">
        <f t="shared" si="531"/>
        <v>0</v>
      </c>
      <c r="DW405" s="395">
        <f t="shared" si="532"/>
        <v>0</v>
      </c>
      <c r="DX405" s="396">
        <f t="shared" si="533"/>
        <v>1367817.3954983922</v>
      </c>
      <c r="DY405" s="395">
        <f t="shared" si="534"/>
        <v>1468642.0062695923</v>
      </c>
      <c r="DZ405" s="396">
        <f t="shared" si="535"/>
        <v>1367817.3954983922</v>
      </c>
      <c r="EA405" s="395">
        <f t="shared" si="536"/>
        <v>1468642.0062695923</v>
      </c>
    </row>
    <row r="406" spans="1:131">
      <c r="A406" s="562" t="s">
        <v>38</v>
      </c>
      <c r="B406" s="456" t="s">
        <v>879</v>
      </c>
      <c r="C406" s="460"/>
      <c r="D406" s="461">
        <v>431017</v>
      </c>
      <c r="E406" s="407">
        <v>13</v>
      </c>
      <c r="F406" s="393"/>
      <c r="G406" s="402"/>
      <c r="H406" s="393"/>
      <c r="I406" s="402"/>
      <c r="J406" s="393"/>
      <c r="K406" s="402"/>
      <c r="L406" s="393"/>
      <c r="M406" s="402"/>
      <c r="N406" s="393"/>
      <c r="O406" s="402"/>
      <c r="P406" s="393"/>
      <c r="Q406" s="402"/>
      <c r="R406" s="393"/>
      <c r="S406" s="402"/>
      <c r="T406" s="393"/>
      <c r="U406" s="402"/>
      <c r="V406" s="393"/>
      <c r="W406" s="402"/>
      <c r="X406" s="393"/>
      <c r="Y406" s="402"/>
      <c r="Z406" s="393"/>
      <c r="AA406" s="402"/>
      <c r="AB406" s="393"/>
      <c r="AC406" s="402"/>
      <c r="AD406" s="393"/>
      <c r="AE406" s="402"/>
      <c r="AF406" s="393"/>
      <c r="AG406" s="402"/>
      <c r="AH406" s="393"/>
      <c r="AI406" s="402"/>
      <c r="AJ406" s="393"/>
      <c r="AK406" s="402"/>
      <c r="AL406" s="393"/>
      <c r="AM406" s="402"/>
      <c r="AN406" s="393"/>
      <c r="AO406" s="402"/>
      <c r="AP406" s="393"/>
      <c r="AQ406" s="402"/>
      <c r="AR406" s="393"/>
      <c r="AS406" s="402"/>
      <c r="AT406" s="393"/>
      <c r="AU406" s="402"/>
      <c r="AV406" s="393">
        <v>21</v>
      </c>
      <c r="AW406" s="402">
        <v>22</v>
      </c>
      <c r="AX406" s="393">
        <v>0</v>
      </c>
      <c r="AY406" s="402">
        <v>0</v>
      </c>
      <c r="AZ406" s="393">
        <v>3</v>
      </c>
      <c r="BA406" s="403">
        <v>4</v>
      </c>
      <c r="BB406" s="404"/>
      <c r="BC406" s="402"/>
      <c r="BD406" s="393"/>
      <c r="BE406" s="402"/>
      <c r="BF406" s="393"/>
      <c r="BG406" s="402"/>
      <c r="BH406" s="393"/>
      <c r="BI406" s="402"/>
      <c r="BJ406" s="393"/>
      <c r="BK406" s="402"/>
      <c r="BL406" s="393">
        <v>1306254</v>
      </c>
      <c r="BM406" s="403">
        <v>1393488</v>
      </c>
      <c r="BN406" s="394">
        <f t="shared" si="471"/>
        <v>0</v>
      </c>
      <c r="BO406" s="395">
        <f t="shared" si="472"/>
        <v>0</v>
      </c>
      <c r="BP406" s="396">
        <f t="shared" si="473"/>
        <v>0</v>
      </c>
      <c r="BQ406" s="395">
        <f t="shared" si="474"/>
        <v>0</v>
      </c>
      <c r="BR406" s="396">
        <f t="shared" si="475"/>
        <v>0</v>
      </c>
      <c r="BS406" s="395">
        <f t="shared" si="476"/>
        <v>0</v>
      </c>
      <c r="BT406" s="396">
        <f t="shared" si="477"/>
        <v>0</v>
      </c>
      <c r="BU406" s="395">
        <f t="shared" si="478"/>
        <v>0</v>
      </c>
      <c r="BV406" s="396">
        <f t="shared" si="479"/>
        <v>0</v>
      </c>
      <c r="BW406" s="395">
        <f t="shared" si="480"/>
        <v>0</v>
      </c>
      <c r="BX406" s="396">
        <f t="shared" si="481"/>
        <v>246</v>
      </c>
      <c r="BY406" s="395">
        <f t="shared" si="482"/>
        <v>268</v>
      </c>
      <c r="BZ406" s="394">
        <f t="shared" si="483"/>
        <v>0</v>
      </c>
      <c r="CA406" s="395">
        <f t="shared" si="484"/>
        <v>0</v>
      </c>
      <c r="CB406" s="396">
        <f t="shared" si="485"/>
        <v>0</v>
      </c>
      <c r="CC406" s="395">
        <f t="shared" si="486"/>
        <v>0</v>
      </c>
      <c r="CD406" s="396">
        <f t="shared" si="487"/>
        <v>0</v>
      </c>
      <c r="CE406" s="395">
        <f t="shared" si="488"/>
        <v>0</v>
      </c>
      <c r="CF406" s="396">
        <f t="shared" si="489"/>
        <v>0</v>
      </c>
      <c r="CG406" s="395">
        <f t="shared" si="490"/>
        <v>0</v>
      </c>
      <c r="CH406" s="396">
        <f t="shared" si="491"/>
        <v>0</v>
      </c>
      <c r="CI406" s="395">
        <f t="shared" si="492"/>
        <v>0</v>
      </c>
      <c r="CJ406" s="396">
        <f t="shared" si="493"/>
        <v>5309.9756097560976</v>
      </c>
      <c r="CK406" s="395">
        <f t="shared" si="494"/>
        <v>5199.5820895522384</v>
      </c>
      <c r="CL406" s="394">
        <f t="shared" si="495"/>
        <v>0</v>
      </c>
      <c r="CM406" s="395">
        <f t="shared" si="496"/>
        <v>0</v>
      </c>
      <c r="CN406" s="396">
        <f t="shared" si="497"/>
        <v>0</v>
      </c>
      <c r="CO406" s="395">
        <f t="shared" si="498"/>
        <v>0</v>
      </c>
      <c r="CP406" s="396">
        <f t="shared" si="499"/>
        <v>0</v>
      </c>
      <c r="CQ406" s="395">
        <f t="shared" si="500"/>
        <v>0</v>
      </c>
      <c r="CR406" s="396">
        <f t="shared" si="501"/>
        <v>0</v>
      </c>
      <c r="CS406" s="395">
        <f t="shared" si="502"/>
        <v>0</v>
      </c>
      <c r="CT406" s="396">
        <f t="shared" si="503"/>
        <v>0</v>
      </c>
      <c r="CU406" s="395">
        <f t="shared" si="504"/>
        <v>0</v>
      </c>
      <c r="CV406" s="396">
        <f t="shared" si="505"/>
        <v>47789.780487804877</v>
      </c>
      <c r="CW406" s="395">
        <f t="shared" si="506"/>
        <v>46796.238805970148</v>
      </c>
      <c r="CX406" s="396">
        <f t="shared" si="507"/>
        <v>47789.780487804877</v>
      </c>
      <c r="CY406" s="395">
        <f t="shared" si="508"/>
        <v>46796.238805970148</v>
      </c>
      <c r="CZ406" s="394">
        <f t="shared" si="509"/>
        <v>0</v>
      </c>
      <c r="DA406" s="395">
        <f t="shared" si="510"/>
        <v>0</v>
      </c>
      <c r="DB406" s="396">
        <f t="shared" si="511"/>
        <v>0</v>
      </c>
      <c r="DC406" s="395">
        <f t="shared" si="512"/>
        <v>0</v>
      </c>
      <c r="DD406" s="396">
        <f t="shared" si="513"/>
        <v>0</v>
      </c>
      <c r="DE406" s="395">
        <f t="shared" si="514"/>
        <v>0</v>
      </c>
      <c r="DF406" s="396">
        <f t="shared" si="515"/>
        <v>0</v>
      </c>
      <c r="DG406" s="395">
        <f t="shared" si="516"/>
        <v>0</v>
      </c>
      <c r="DH406" s="396">
        <f t="shared" si="517"/>
        <v>0</v>
      </c>
      <c r="DI406" s="395">
        <f t="shared" si="518"/>
        <v>0</v>
      </c>
      <c r="DJ406" s="396">
        <f t="shared" si="519"/>
        <v>24</v>
      </c>
      <c r="DK406" s="395">
        <f t="shared" si="520"/>
        <v>26</v>
      </c>
      <c r="DL406" s="396">
        <f t="shared" si="521"/>
        <v>24</v>
      </c>
      <c r="DM406" s="395">
        <f t="shared" si="522"/>
        <v>26</v>
      </c>
      <c r="DN406" s="394">
        <f t="shared" si="523"/>
        <v>0</v>
      </c>
      <c r="DO406" s="395">
        <f t="shared" si="524"/>
        <v>0</v>
      </c>
      <c r="DP406" s="396">
        <f t="shared" si="525"/>
        <v>0</v>
      </c>
      <c r="DQ406" s="395">
        <f t="shared" si="526"/>
        <v>0</v>
      </c>
      <c r="DR406" s="396">
        <f t="shared" si="527"/>
        <v>0</v>
      </c>
      <c r="DS406" s="395">
        <f t="shared" si="528"/>
        <v>0</v>
      </c>
      <c r="DT406" s="396">
        <f t="shared" si="529"/>
        <v>0</v>
      </c>
      <c r="DU406" s="395">
        <f t="shared" si="530"/>
        <v>0</v>
      </c>
      <c r="DV406" s="396">
        <f t="shared" si="531"/>
        <v>0</v>
      </c>
      <c r="DW406" s="395">
        <f t="shared" si="532"/>
        <v>0</v>
      </c>
      <c r="DX406" s="396">
        <f t="shared" si="533"/>
        <v>1146954.7317073171</v>
      </c>
      <c r="DY406" s="395">
        <f t="shared" si="534"/>
        <v>1216702.2089552239</v>
      </c>
      <c r="DZ406" s="396">
        <f t="shared" si="535"/>
        <v>1146954.7317073171</v>
      </c>
      <c r="EA406" s="395">
        <f t="shared" si="536"/>
        <v>1216702.2089552239</v>
      </c>
    </row>
    <row r="407" spans="1:131">
      <c r="A407" s="455" t="s">
        <v>38</v>
      </c>
      <c r="B407" s="563" t="s">
        <v>880</v>
      </c>
      <c r="C407" s="564"/>
      <c r="D407" s="461">
        <v>248606</v>
      </c>
      <c r="E407" s="407">
        <v>13</v>
      </c>
      <c r="F407" s="393"/>
      <c r="G407" s="402"/>
      <c r="H407" s="393"/>
      <c r="I407" s="402"/>
      <c r="J407" s="393"/>
      <c r="K407" s="402"/>
      <c r="L407" s="393"/>
      <c r="M407" s="402"/>
      <c r="N407" s="393"/>
      <c r="O407" s="402"/>
      <c r="P407" s="393"/>
      <c r="Q407" s="402"/>
      <c r="R407" s="393"/>
      <c r="S407" s="402"/>
      <c r="T407" s="393"/>
      <c r="U407" s="402"/>
      <c r="V407" s="393"/>
      <c r="W407" s="402"/>
      <c r="X407" s="393"/>
      <c r="Y407" s="402"/>
      <c r="Z407" s="393"/>
      <c r="AA407" s="402"/>
      <c r="AB407" s="393"/>
      <c r="AC407" s="402"/>
      <c r="AD407" s="393"/>
      <c r="AE407" s="402"/>
      <c r="AF407" s="393"/>
      <c r="AG407" s="402"/>
      <c r="AH407" s="393"/>
      <c r="AI407" s="402"/>
      <c r="AJ407" s="393"/>
      <c r="AK407" s="402"/>
      <c r="AL407" s="393"/>
      <c r="AM407" s="402"/>
      <c r="AN407" s="393"/>
      <c r="AO407" s="402"/>
      <c r="AP407" s="393"/>
      <c r="AQ407" s="402"/>
      <c r="AR407" s="393"/>
      <c r="AS407" s="402"/>
      <c r="AT407" s="393"/>
      <c r="AU407" s="402"/>
      <c r="AV407" s="393">
        <v>47</v>
      </c>
      <c r="AW407" s="402">
        <v>51</v>
      </c>
      <c r="AX407" s="393">
        <v>0</v>
      </c>
      <c r="AY407" s="402">
        <v>0</v>
      </c>
      <c r="AZ407" s="393">
        <v>1</v>
      </c>
      <c r="BA407" s="403">
        <v>1</v>
      </c>
      <c r="BB407" s="404"/>
      <c r="BC407" s="402"/>
      <c r="BD407" s="393"/>
      <c r="BE407" s="402"/>
      <c r="BF407" s="393"/>
      <c r="BG407" s="402"/>
      <c r="BH407" s="393"/>
      <c r="BI407" s="402"/>
      <c r="BJ407" s="393"/>
      <c r="BK407" s="402"/>
      <c r="BL407" s="393">
        <v>2784924</v>
      </c>
      <c r="BM407" s="403">
        <v>2972513</v>
      </c>
      <c r="BN407" s="394">
        <f t="shared" si="471"/>
        <v>0</v>
      </c>
      <c r="BO407" s="395">
        <f t="shared" si="472"/>
        <v>0</v>
      </c>
      <c r="BP407" s="396">
        <f t="shared" si="473"/>
        <v>0</v>
      </c>
      <c r="BQ407" s="395">
        <f t="shared" si="474"/>
        <v>0</v>
      </c>
      <c r="BR407" s="396">
        <f t="shared" si="475"/>
        <v>0</v>
      </c>
      <c r="BS407" s="395">
        <f t="shared" si="476"/>
        <v>0</v>
      </c>
      <c r="BT407" s="396">
        <f t="shared" si="477"/>
        <v>0</v>
      </c>
      <c r="BU407" s="395">
        <f t="shared" si="478"/>
        <v>0</v>
      </c>
      <c r="BV407" s="396">
        <f t="shared" si="479"/>
        <v>0</v>
      </c>
      <c r="BW407" s="395">
        <f t="shared" si="480"/>
        <v>0</v>
      </c>
      <c r="BX407" s="396">
        <f t="shared" si="481"/>
        <v>482</v>
      </c>
      <c r="BY407" s="395">
        <f t="shared" si="482"/>
        <v>522</v>
      </c>
      <c r="BZ407" s="394">
        <f t="shared" si="483"/>
        <v>0</v>
      </c>
      <c r="CA407" s="395">
        <f t="shared" si="484"/>
        <v>0</v>
      </c>
      <c r="CB407" s="396">
        <f t="shared" si="485"/>
        <v>0</v>
      </c>
      <c r="CC407" s="395">
        <f t="shared" si="486"/>
        <v>0</v>
      </c>
      <c r="CD407" s="396">
        <f t="shared" si="487"/>
        <v>0</v>
      </c>
      <c r="CE407" s="395">
        <f t="shared" si="488"/>
        <v>0</v>
      </c>
      <c r="CF407" s="396">
        <f t="shared" si="489"/>
        <v>0</v>
      </c>
      <c r="CG407" s="395">
        <f t="shared" si="490"/>
        <v>0</v>
      </c>
      <c r="CH407" s="396">
        <f t="shared" si="491"/>
        <v>0</v>
      </c>
      <c r="CI407" s="395">
        <f t="shared" si="492"/>
        <v>0</v>
      </c>
      <c r="CJ407" s="396">
        <f t="shared" si="493"/>
        <v>5777.8506224066386</v>
      </c>
      <c r="CK407" s="395">
        <f t="shared" si="494"/>
        <v>5694.469348659004</v>
      </c>
      <c r="CL407" s="394">
        <f t="shared" si="495"/>
        <v>0</v>
      </c>
      <c r="CM407" s="395">
        <f t="shared" si="496"/>
        <v>0</v>
      </c>
      <c r="CN407" s="396">
        <f t="shared" si="497"/>
        <v>0</v>
      </c>
      <c r="CO407" s="395">
        <f t="shared" si="498"/>
        <v>0</v>
      </c>
      <c r="CP407" s="396">
        <f t="shared" si="499"/>
        <v>0</v>
      </c>
      <c r="CQ407" s="395">
        <f t="shared" si="500"/>
        <v>0</v>
      </c>
      <c r="CR407" s="396">
        <f t="shared" si="501"/>
        <v>0</v>
      </c>
      <c r="CS407" s="395">
        <f t="shared" si="502"/>
        <v>0</v>
      </c>
      <c r="CT407" s="396">
        <f t="shared" si="503"/>
        <v>0</v>
      </c>
      <c r="CU407" s="395">
        <f t="shared" si="504"/>
        <v>0</v>
      </c>
      <c r="CV407" s="396">
        <f t="shared" si="505"/>
        <v>52000.655601659746</v>
      </c>
      <c r="CW407" s="395">
        <f t="shared" si="506"/>
        <v>51250.224137931036</v>
      </c>
      <c r="CX407" s="396">
        <f t="shared" si="507"/>
        <v>52000.655601659753</v>
      </c>
      <c r="CY407" s="395">
        <f t="shared" si="508"/>
        <v>51250.224137931029</v>
      </c>
      <c r="CZ407" s="394">
        <f t="shared" si="509"/>
        <v>0</v>
      </c>
      <c r="DA407" s="395">
        <f t="shared" si="510"/>
        <v>0</v>
      </c>
      <c r="DB407" s="396">
        <f t="shared" si="511"/>
        <v>0</v>
      </c>
      <c r="DC407" s="395">
        <f t="shared" si="512"/>
        <v>0</v>
      </c>
      <c r="DD407" s="396">
        <f t="shared" si="513"/>
        <v>0</v>
      </c>
      <c r="DE407" s="395">
        <f t="shared" si="514"/>
        <v>0</v>
      </c>
      <c r="DF407" s="396">
        <f t="shared" si="515"/>
        <v>0</v>
      </c>
      <c r="DG407" s="395">
        <f t="shared" si="516"/>
        <v>0</v>
      </c>
      <c r="DH407" s="396">
        <f t="shared" si="517"/>
        <v>0</v>
      </c>
      <c r="DI407" s="395">
        <f t="shared" si="518"/>
        <v>0</v>
      </c>
      <c r="DJ407" s="396">
        <f t="shared" si="519"/>
        <v>48</v>
      </c>
      <c r="DK407" s="395">
        <f t="shared" si="520"/>
        <v>52</v>
      </c>
      <c r="DL407" s="396">
        <f t="shared" si="521"/>
        <v>48</v>
      </c>
      <c r="DM407" s="395">
        <f t="shared" si="522"/>
        <v>52</v>
      </c>
      <c r="DN407" s="394">
        <f t="shared" si="523"/>
        <v>0</v>
      </c>
      <c r="DO407" s="395">
        <f t="shared" si="524"/>
        <v>0</v>
      </c>
      <c r="DP407" s="396">
        <f t="shared" si="525"/>
        <v>0</v>
      </c>
      <c r="DQ407" s="395">
        <f t="shared" si="526"/>
        <v>0</v>
      </c>
      <c r="DR407" s="396">
        <f t="shared" si="527"/>
        <v>0</v>
      </c>
      <c r="DS407" s="395">
        <f t="shared" si="528"/>
        <v>0</v>
      </c>
      <c r="DT407" s="396">
        <f t="shared" si="529"/>
        <v>0</v>
      </c>
      <c r="DU407" s="395">
        <f t="shared" si="530"/>
        <v>0</v>
      </c>
      <c r="DV407" s="396">
        <f t="shared" si="531"/>
        <v>0</v>
      </c>
      <c r="DW407" s="395">
        <f t="shared" si="532"/>
        <v>0</v>
      </c>
      <c r="DX407" s="396">
        <f t="shared" si="533"/>
        <v>2496031.468879668</v>
      </c>
      <c r="DY407" s="395">
        <f t="shared" si="534"/>
        <v>2665011.6551724137</v>
      </c>
      <c r="DZ407" s="396">
        <f t="shared" si="535"/>
        <v>2496031.468879668</v>
      </c>
      <c r="EA407" s="395">
        <f t="shared" si="536"/>
        <v>2665011.6551724137</v>
      </c>
    </row>
    <row r="408" spans="1:131">
      <c r="A408" s="455" t="s">
        <v>38</v>
      </c>
      <c r="B408" s="456" t="s">
        <v>881</v>
      </c>
      <c r="C408" s="460"/>
      <c r="D408" s="461">
        <v>420459</v>
      </c>
      <c r="E408" s="407">
        <v>13</v>
      </c>
      <c r="F408" s="393"/>
      <c r="G408" s="402"/>
      <c r="H408" s="393"/>
      <c r="I408" s="402"/>
      <c r="J408" s="393"/>
      <c r="K408" s="402"/>
      <c r="L408" s="393"/>
      <c r="M408" s="402"/>
      <c r="N408" s="393"/>
      <c r="O408" s="402"/>
      <c r="P408" s="393"/>
      <c r="Q408" s="402"/>
      <c r="R408" s="393"/>
      <c r="S408" s="402"/>
      <c r="T408" s="393"/>
      <c r="U408" s="402"/>
      <c r="V408" s="393"/>
      <c r="W408" s="402"/>
      <c r="X408" s="393"/>
      <c r="Y408" s="402"/>
      <c r="Z408" s="393"/>
      <c r="AA408" s="402"/>
      <c r="AB408" s="393"/>
      <c r="AC408" s="402"/>
      <c r="AD408" s="393"/>
      <c r="AE408" s="402"/>
      <c r="AF408" s="393"/>
      <c r="AG408" s="402"/>
      <c r="AH408" s="393"/>
      <c r="AI408" s="402"/>
      <c r="AJ408" s="393"/>
      <c r="AK408" s="402"/>
      <c r="AL408" s="393"/>
      <c r="AM408" s="402"/>
      <c r="AN408" s="393"/>
      <c r="AO408" s="402"/>
      <c r="AP408" s="393"/>
      <c r="AQ408" s="402"/>
      <c r="AR408" s="393"/>
      <c r="AS408" s="402"/>
      <c r="AT408" s="393"/>
      <c r="AU408" s="402"/>
      <c r="AV408" s="393">
        <v>14</v>
      </c>
      <c r="AW408" s="402">
        <v>14</v>
      </c>
      <c r="AX408" s="393">
        <v>0</v>
      </c>
      <c r="AY408" s="402">
        <v>0</v>
      </c>
      <c r="AZ408" s="393">
        <v>2</v>
      </c>
      <c r="BA408" s="403">
        <v>2</v>
      </c>
      <c r="BB408" s="404"/>
      <c r="BC408" s="402"/>
      <c r="BD408" s="393"/>
      <c r="BE408" s="402"/>
      <c r="BF408" s="393"/>
      <c r="BG408" s="402"/>
      <c r="BH408" s="393"/>
      <c r="BI408" s="402"/>
      <c r="BJ408" s="393"/>
      <c r="BK408" s="402"/>
      <c r="BL408" s="393">
        <v>923616</v>
      </c>
      <c r="BM408" s="403">
        <v>914928</v>
      </c>
      <c r="BN408" s="394">
        <f t="shared" si="471"/>
        <v>0</v>
      </c>
      <c r="BO408" s="395">
        <f t="shared" si="472"/>
        <v>0</v>
      </c>
      <c r="BP408" s="396">
        <f t="shared" si="473"/>
        <v>0</v>
      </c>
      <c r="BQ408" s="395">
        <f t="shared" si="474"/>
        <v>0</v>
      </c>
      <c r="BR408" s="396">
        <f t="shared" si="475"/>
        <v>0</v>
      </c>
      <c r="BS408" s="395">
        <f t="shared" si="476"/>
        <v>0</v>
      </c>
      <c r="BT408" s="396">
        <f t="shared" si="477"/>
        <v>0</v>
      </c>
      <c r="BU408" s="395">
        <f t="shared" si="478"/>
        <v>0</v>
      </c>
      <c r="BV408" s="396">
        <f t="shared" si="479"/>
        <v>0</v>
      </c>
      <c r="BW408" s="395">
        <f t="shared" si="480"/>
        <v>0</v>
      </c>
      <c r="BX408" s="396">
        <f t="shared" si="481"/>
        <v>164</v>
      </c>
      <c r="BY408" s="395">
        <f t="shared" si="482"/>
        <v>164</v>
      </c>
      <c r="BZ408" s="394">
        <f t="shared" si="483"/>
        <v>0</v>
      </c>
      <c r="CA408" s="395">
        <f t="shared" si="484"/>
        <v>0</v>
      </c>
      <c r="CB408" s="396">
        <f t="shared" si="485"/>
        <v>0</v>
      </c>
      <c r="CC408" s="395">
        <f t="shared" si="486"/>
        <v>0</v>
      </c>
      <c r="CD408" s="396">
        <f t="shared" si="487"/>
        <v>0</v>
      </c>
      <c r="CE408" s="395">
        <f t="shared" si="488"/>
        <v>0</v>
      </c>
      <c r="CF408" s="396">
        <f t="shared" si="489"/>
        <v>0</v>
      </c>
      <c r="CG408" s="395">
        <f t="shared" si="490"/>
        <v>0</v>
      </c>
      <c r="CH408" s="396">
        <f t="shared" si="491"/>
        <v>0</v>
      </c>
      <c r="CI408" s="395">
        <f t="shared" si="492"/>
        <v>0</v>
      </c>
      <c r="CJ408" s="396">
        <f t="shared" si="493"/>
        <v>5631.8048780487807</v>
      </c>
      <c r="CK408" s="395">
        <f t="shared" si="494"/>
        <v>5578.8292682926831</v>
      </c>
      <c r="CL408" s="394">
        <f t="shared" si="495"/>
        <v>0</v>
      </c>
      <c r="CM408" s="395">
        <f t="shared" si="496"/>
        <v>0</v>
      </c>
      <c r="CN408" s="396">
        <f t="shared" si="497"/>
        <v>0</v>
      </c>
      <c r="CO408" s="395">
        <f t="shared" si="498"/>
        <v>0</v>
      </c>
      <c r="CP408" s="396">
        <f t="shared" si="499"/>
        <v>0</v>
      </c>
      <c r="CQ408" s="395">
        <f t="shared" si="500"/>
        <v>0</v>
      </c>
      <c r="CR408" s="396">
        <f t="shared" si="501"/>
        <v>0</v>
      </c>
      <c r="CS408" s="395">
        <f t="shared" si="502"/>
        <v>0</v>
      </c>
      <c r="CT408" s="396">
        <f t="shared" si="503"/>
        <v>0</v>
      </c>
      <c r="CU408" s="395">
        <f t="shared" si="504"/>
        <v>0</v>
      </c>
      <c r="CV408" s="396">
        <f t="shared" si="505"/>
        <v>50686.243902439026</v>
      </c>
      <c r="CW408" s="395">
        <f t="shared" si="506"/>
        <v>50209.463414634149</v>
      </c>
      <c r="CX408" s="396">
        <f t="shared" si="507"/>
        <v>50686.243902439026</v>
      </c>
      <c r="CY408" s="395">
        <f t="shared" si="508"/>
        <v>50209.463414634149</v>
      </c>
      <c r="CZ408" s="394">
        <f t="shared" si="509"/>
        <v>0</v>
      </c>
      <c r="DA408" s="395">
        <f t="shared" si="510"/>
        <v>0</v>
      </c>
      <c r="DB408" s="396">
        <f t="shared" si="511"/>
        <v>0</v>
      </c>
      <c r="DC408" s="395">
        <f t="shared" si="512"/>
        <v>0</v>
      </c>
      <c r="DD408" s="396">
        <f t="shared" si="513"/>
        <v>0</v>
      </c>
      <c r="DE408" s="395">
        <f t="shared" si="514"/>
        <v>0</v>
      </c>
      <c r="DF408" s="396">
        <f t="shared" si="515"/>
        <v>0</v>
      </c>
      <c r="DG408" s="395">
        <f t="shared" si="516"/>
        <v>0</v>
      </c>
      <c r="DH408" s="396">
        <f t="shared" si="517"/>
        <v>0</v>
      </c>
      <c r="DI408" s="395">
        <f t="shared" si="518"/>
        <v>0</v>
      </c>
      <c r="DJ408" s="396">
        <f t="shared" si="519"/>
        <v>16</v>
      </c>
      <c r="DK408" s="395">
        <f t="shared" si="520"/>
        <v>16</v>
      </c>
      <c r="DL408" s="396">
        <f t="shared" si="521"/>
        <v>16</v>
      </c>
      <c r="DM408" s="395">
        <f t="shared" si="522"/>
        <v>16</v>
      </c>
      <c r="DN408" s="394">
        <f t="shared" si="523"/>
        <v>0</v>
      </c>
      <c r="DO408" s="395">
        <f t="shared" si="524"/>
        <v>0</v>
      </c>
      <c r="DP408" s="396">
        <f t="shared" si="525"/>
        <v>0</v>
      </c>
      <c r="DQ408" s="395">
        <f t="shared" si="526"/>
        <v>0</v>
      </c>
      <c r="DR408" s="396">
        <f t="shared" si="527"/>
        <v>0</v>
      </c>
      <c r="DS408" s="395">
        <f t="shared" si="528"/>
        <v>0</v>
      </c>
      <c r="DT408" s="396">
        <f t="shared" si="529"/>
        <v>0</v>
      </c>
      <c r="DU408" s="395">
        <f t="shared" si="530"/>
        <v>0</v>
      </c>
      <c r="DV408" s="396">
        <f t="shared" si="531"/>
        <v>0</v>
      </c>
      <c r="DW408" s="395">
        <f t="shared" si="532"/>
        <v>0</v>
      </c>
      <c r="DX408" s="396">
        <f t="shared" si="533"/>
        <v>810979.90243902442</v>
      </c>
      <c r="DY408" s="395">
        <f t="shared" si="534"/>
        <v>803351.41463414638</v>
      </c>
      <c r="DZ408" s="396">
        <f t="shared" si="535"/>
        <v>810979.90243902442</v>
      </c>
      <c r="EA408" s="395">
        <f t="shared" si="536"/>
        <v>803351.41463414638</v>
      </c>
    </row>
    <row r="409" spans="1:131">
      <c r="A409" s="565" t="s">
        <v>38</v>
      </c>
      <c r="B409" s="566" t="s">
        <v>882</v>
      </c>
      <c r="C409" s="567"/>
      <c r="D409" s="568">
        <v>456560</v>
      </c>
      <c r="E409" s="569">
        <v>13</v>
      </c>
      <c r="F409" s="393"/>
      <c r="G409" s="402"/>
      <c r="H409" s="393"/>
      <c r="I409" s="402"/>
      <c r="J409" s="393"/>
      <c r="K409" s="402"/>
      <c r="L409" s="393"/>
      <c r="M409" s="402"/>
      <c r="N409" s="393"/>
      <c r="O409" s="402"/>
      <c r="P409" s="393"/>
      <c r="Q409" s="402"/>
      <c r="R409" s="393"/>
      <c r="S409" s="402"/>
      <c r="T409" s="393"/>
      <c r="U409" s="402"/>
      <c r="V409" s="393"/>
      <c r="W409" s="402"/>
      <c r="X409" s="393"/>
      <c r="Y409" s="402"/>
      <c r="Z409" s="393"/>
      <c r="AA409" s="402"/>
      <c r="AB409" s="393"/>
      <c r="AC409" s="402"/>
      <c r="AD409" s="393"/>
      <c r="AE409" s="402"/>
      <c r="AF409" s="393"/>
      <c r="AG409" s="402"/>
      <c r="AH409" s="393"/>
      <c r="AI409" s="402"/>
      <c r="AJ409" s="393"/>
      <c r="AK409" s="402"/>
      <c r="AL409" s="393"/>
      <c r="AM409" s="402"/>
      <c r="AN409" s="393"/>
      <c r="AO409" s="402"/>
      <c r="AP409" s="393"/>
      <c r="AQ409" s="402"/>
      <c r="AR409" s="393"/>
      <c r="AS409" s="402"/>
      <c r="AT409" s="393"/>
      <c r="AU409" s="402"/>
      <c r="AV409" s="393">
        <v>6</v>
      </c>
      <c r="AW409" s="402">
        <v>6</v>
      </c>
      <c r="AX409" s="393">
        <v>0</v>
      </c>
      <c r="AY409" s="402">
        <v>0</v>
      </c>
      <c r="AZ409" s="393">
        <v>2</v>
      </c>
      <c r="BA409" s="403">
        <v>2</v>
      </c>
      <c r="BB409" s="404"/>
      <c r="BC409" s="402"/>
      <c r="BD409" s="393"/>
      <c r="BE409" s="402"/>
      <c r="BF409" s="393"/>
      <c r="BG409" s="402"/>
      <c r="BH409" s="393"/>
      <c r="BI409" s="402"/>
      <c r="BJ409" s="393"/>
      <c r="BK409" s="402"/>
      <c r="BL409" s="393">
        <v>450833</v>
      </c>
      <c r="BM409" s="403">
        <v>463933</v>
      </c>
      <c r="BN409" s="394">
        <f t="shared" si="471"/>
        <v>0</v>
      </c>
      <c r="BO409" s="395">
        <f t="shared" si="472"/>
        <v>0</v>
      </c>
      <c r="BP409" s="396">
        <f t="shared" si="473"/>
        <v>0</v>
      </c>
      <c r="BQ409" s="395">
        <f t="shared" si="474"/>
        <v>0</v>
      </c>
      <c r="BR409" s="396">
        <f t="shared" si="475"/>
        <v>0</v>
      </c>
      <c r="BS409" s="395">
        <f t="shared" si="476"/>
        <v>0</v>
      </c>
      <c r="BT409" s="396">
        <f t="shared" si="477"/>
        <v>0</v>
      </c>
      <c r="BU409" s="395">
        <f t="shared" si="478"/>
        <v>0</v>
      </c>
      <c r="BV409" s="396">
        <f t="shared" si="479"/>
        <v>0</v>
      </c>
      <c r="BW409" s="395">
        <f t="shared" si="480"/>
        <v>0</v>
      </c>
      <c r="BX409" s="396">
        <f t="shared" si="481"/>
        <v>84</v>
      </c>
      <c r="BY409" s="395">
        <f t="shared" si="482"/>
        <v>84</v>
      </c>
      <c r="BZ409" s="394">
        <f t="shared" si="483"/>
        <v>0</v>
      </c>
      <c r="CA409" s="395">
        <f t="shared" si="484"/>
        <v>0</v>
      </c>
      <c r="CB409" s="396">
        <f t="shared" si="485"/>
        <v>0</v>
      </c>
      <c r="CC409" s="395">
        <f t="shared" si="486"/>
        <v>0</v>
      </c>
      <c r="CD409" s="396">
        <f t="shared" si="487"/>
        <v>0</v>
      </c>
      <c r="CE409" s="395">
        <f t="shared" si="488"/>
        <v>0</v>
      </c>
      <c r="CF409" s="396">
        <f t="shared" si="489"/>
        <v>0</v>
      </c>
      <c r="CG409" s="395">
        <f t="shared" si="490"/>
        <v>0</v>
      </c>
      <c r="CH409" s="396">
        <f t="shared" si="491"/>
        <v>0</v>
      </c>
      <c r="CI409" s="395">
        <f t="shared" si="492"/>
        <v>0</v>
      </c>
      <c r="CJ409" s="396">
        <f t="shared" si="493"/>
        <v>5367.0595238095239</v>
      </c>
      <c r="CK409" s="395">
        <f t="shared" si="494"/>
        <v>5523.0119047619046</v>
      </c>
      <c r="CL409" s="394">
        <f t="shared" si="495"/>
        <v>0</v>
      </c>
      <c r="CM409" s="395">
        <f t="shared" si="496"/>
        <v>0</v>
      </c>
      <c r="CN409" s="396">
        <f t="shared" si="497"/>
        <v>0</v>
      </c>
      <c r="CO409" s="395">
        <f t="shared" si="498"/>
        <v>0</v>
      </c>
      <c r="CP409" s="396">
        <f t="shared" si="499"/>
        <v>0</v>
      </c>
      <c r="CQ409" s="395">
        <f t="shared" si="500"/>
        <v>0</v>
      </c>
      <c r="CR409" s="396">
        <f t="shared" si="501"/>
        <v>0</v>
      </c>
      <c r="CS409" s="395">
        <f t="shared" si="502"/>
        <v>0</v>
      </c>
      <c r="CT409" s="396">
        <f t="shared" si="503"/>
        <v>0</v>
      </c>
      <c r="CU409" s="395">
        <f t="shared" si="504"/>
        <v>0</v>
      </c>
      <c r="CV409" s="396">
        <f t="shared" si="505"/>
        <v>48303.535714285717</v>
      </c>
      <c r="CW409" s="395">
        <f t="shared" si="506"/>
        <v>49707.107142857145</v>
      </c>
      <c r="CX409" s="396">
        <f t="shared" si="507"/>
        <v>48303.535714285717</v>
      </c>
      <c r="CY409" s="395">
        <f t="shared" si="508"/>
        <v>49707.107142857145</v>
      </c>
      <c r="CZ409" s="394">
        <f t="shared" si="509"/>
        <v>0</v>
      </c>
      <c r="DA409" s="395">
        <f t="shared" si="510"/>
        <v>0</v>
      </c>
      <c r="DB409" s="396">
        <f t="shared" si="511"/>
        <v>0</v>
      </c>
      <c r="DC409" s="395">
        <f t="shared" si="512"/>
        <v>0</v>
      </c>
      <c r="DD409" s="396">
        <f t="shared" si="513"/>
        <v>0</v>
      </c>
      <c r="DE409" s="395">
        <f t="shared" si="514"/>
        <v>0</v>
      </c>
      <c r="DF409" s="396">
        <f t="shared" si="515"/>
        <v>0</v>
      </c>
      <c r="DG409" s="395">
        <f t="shared" si="516"/>
        <v>0</v>
      </c>
      <c r="DH409" s="396">
        <f t="shared" si="517"/>
        <v>0</v>
      </c>
      <c r="DI409" s="395">
        <f t="shared" si="518"/>
        <v>0</v>
      </c>
      <c r="DJ409" s="396">
        <f t="shared" si="519"/>
        <v>8</v>
      </c>
      <c r="DK409" s="395">
        <f t="shared" si="520"/>
        <v>8</v>
      </c>
      <c r="DL409" s="396">
        <f t="shared" si="521"/>
        <v>8</v>
      </c>
      <c r="DM409" s="395">
        <f t="shared" si="522"/>
        <v>8</v>
      </c>
      <c r="DN409" s="394">
        <f t="shared" si="523"/>
        <v>0</v>
      </c>
      <c r="DO409" s="395">
        <f t="shared" si="524"/>
        <v>0</v>
      </c>
      <c r="DP409" s="396">
        <f t="shared" si="525"/>
        <v>0</v>
      </c>
      <c r="DQ409" s="395">
        <f t="shared" si="526"/>
        <v>0</v>
      </c>
      <c r="DR409" s="396">
        <f t="shared" si="527"/>
        <v>0</v>
      </c>
      <c r="DS409" s="395">
        <f t="shared" si="528"/>
        <v>0</v>
      </c>
      <c r="DT409" s="396">
        <f t="shared" si="529"/>
        <v>0</v>
      </c>
      <c r="DU409" s="395">
        <f t="shared" si="530"/>
        <v>0</v>
      </c>
      <c r="DV409" s="396">
        <f t="shared" si="531"/>
        <v>0</v>
      </c>
      <c r="DW409" s="395">
        <f t="shared" si="532"/>
        <v>0</v>
      </c>
      <c r="DX409" s="396">
        <f t="shared" si="533"/>
        <v>386428.28571428574</v>
      </c>
      <c r="DY409" s="395">
        <f t="shared" si="534"/>
        <v>397656.85714285716</v>
      </c>
      <c r="DZ409" s="396">
        <f t="shared" si="535"/>
        <v>386428.28571428574</v>
      </c>
      <c r="EA409" s="395">
        <f t="shared" si="536"/>
        <v>397656.85714285716</v>
      </c>
    </row>
    <row r="410" spans="1:131">
      <c r="A410" s="455" t="s">
        <v>38</v>
      </c>
      <c r="B410" s="570" t="s">
        <v>883</v>
      </c>
      <c r="C410" s="571"/>
      <c r="D410" s="572">
        <v>432074</v>
      </c>
      <c r="E410" s="407">
        <v>13</v>
      </c>
      <c r="F410" s="393"/>
      <c r="G410" s="402"/>
      <c r="H410" s="393"/>
      <c r="I410" s="402"/>
      <c r="J410" s="393"/>
      <c r="K410" s="402"/>
      <c r="L410" s="393"/>
      <c r="M410" s="402"/>
      <c r="N410" s="393"/>
      <c r="O410" s="402"/>
      <c r="P410" s="393"/>
      <c r="Q410" s="402"/>
      <c r="R410" s="393"/>
      <c r="S410" s="402"/>
      <c r="T410" s="393"/>
      <c r="U410" s="402"/>
      <c r="V410" s="393"/>
      <c r="W410" s="402"/>
      <c r="X410" s="393"/>
      <c r="Y410" s="402"/>
      <c r="Z410" s="393"/>
      <c r="AA410" s="402"/>
      <c r="AB410" s="393"/>
      <c r="AC410" s="402"/>
      <c r="AD410" s="393"/>
      <c r="AE410" s="402"/>
      <c r="AF410" s="393"/>
      <c r="AG410" s="402"/>
      <c r="AH410" s="393"/>
      <c r="AI410" s="402"/>
      <c r="AJ410" s="393"/>
      <c r="AK410" s="402"/>
      <c r="AL410" s="393"/>
      <c r="AM410" s="402"/>
      <c r="AN410" s="393"/>
      <c r="AO410" s="402"/>
      <c r="AP410" s="393"/>
      <c r="AQ410" s="402"/>
      <c r="AR410" s="393"/>
      <c r="AS410" s="402"/>
      <c r="AT410" s="393"/>
      <c r="AU410" s="402"/>
      <c r="AV410" s="393">
        <v>6</v>
      </c>
      <c r="AW410" s="402">
        <v>6</v>
      </c>
      <c r="AX410" s="393">
        <v>0</v>
      </c>
      <c r="AY410" s="402">
        <v>0</v>
      </c>
      <c r="AZ410" s="393">
        <v>3</v>
      </c>
      <c r="BA410" s="403">
        <v>3</v>
      </c>
      <c r="BB410" s="404"/>
      <c r="BC410" s="402"/>
      <c r="BD410" s="393"/>
      <c r="BE410" s="402"/>
      <c r="BF410" s="393"/>
      <c r="BG410" s="402"/>
      <c r="BH410" s="393"/>
      <c r="BI410" s="402"/>
      <c r="BJ410" s="393"/>
      <c r="BK410" s="402"/>
      <c r="BL410" s="393">
        <v>531946</v>
      </c>
      <c r="BM410" s="403">
        <v>539426</v>
      </c>
      <c r="BN410" s="394">
        <f t="shared" si="471"/>
        <v>0</v>
      </c>
      <c r="BO410" s="395">
        <f t="shared" si="472"/>
        <v>0</v>
      </c>
      <c r="BP410" s="396">
        <f t="shared" si="473"/>
        <v>0</v>
      </c>
      <c r="BQ410" s="395">
        <f t="shared" si="474"/>
        <v>0</v>
      </c>
      <c r="BR410" s="396">
        <f t="shared" si="475"/>
        <v>0</v>
      </c>
      <c r="BS410" s="395">
        <f t="shared" si="476"/>
        <v>0</v>
      </c>
      <c r="BT410" s="396">
        <f t="shared" si="477"/>
        <v>0</v>
      </c>
      <c r="BU410" s="395">
        <f t="shared" si="478"/>
        <v>0</v>
      </c>
      <c r="BV410" s="396">
        <f t="shared" si="479"/>
        <v>0</v>
      </c>
      <c r="BW410" s="395">
        <f t="shared" si="480"/>
        <v>0</v>
      </c>
      <c r="BX410" s="396">
        <f t="shared" si="481"/>
        <v>96</v>
      </c>
      <c r="BY410" s="395">
        <f t="shared" si="482"/>
        <v>96</v>
      </c>
      <c r="BZ410" s="394">
        <f t="shared" si="483"/>
        <v>0</v>
      </c>
      <c r="CA410" s="395">
        <f t="shared" si="484"/>
        <v>0</v>
      </c>
      <c r="CB410" s="396">
        <f t="shared" si="485"/>
        <v>0</v>
      </c>
      <c r="CC410" s="395">
        <f t="shared" si="486"/>
        <v>0</v>
      </c>
      <c r="CD410" s="396">
        <f t="shared" si="487"/>
        <v>0</v>
      </c>
      <c r="CE410" s="395">
        <f t="shared" si="488"/>
        <v>0</v>
      </c>
      <c r="CF410" s="396">
        <f t="shared" si="489"/>
        <v>0</v>
      </c>
      <c r="CG410" s="395">
        <f t="shared" si="490"/>
        <v>0</v>
      </c>
      <c r="CH410" s="396">
        <f t="shared" si="491"/>
        <v>0</v>
      </c>
      <c r="CI410" s="395">
        <f t="shared" si="492"/>
        <v>0</v>
      </c>
      <c r="CJ410" s="396">
        <f t="shared" si="493"/>
        <v>5541.104166666667</v>
      </c>
      <c r="CK410" s="395">
        <f t="shared" si="494"/>
        <v>5619.020833333333</v>
      </c>
      <c r="CL410" s="394">
        <f t="shared" si="495"/>
        <v>0</v>
      </c>
      <c r="CM410" s="395">
        <f t="shared" si="496"/>
        <v>0</v>
      </c>
      <c r="CN410" s="396">
        <f t="shared" si="497"/>
        <v>0</v>
      </c>
      <c r="CO410" s="395">
        <f t="shared" si="498"/>
        <v>0</v>
      </c>
      <c r="CP410" s="396">
        <f t="shared" si="499"/>
        <v>0</v>
      </c>
      <c r="CQ410" s="395">
        <f t="shared" si="500"/>
        <v>0</v>
      </c>
      <c r="CR410" s="396">
        <f t="shared" si="501"/>
        <v>0</v>
      </c>
      <c r="CS410" s="395">
        <f t="shared" si="502"/>
        <v>0</v>
      </c>
      <c r="CT410" s="396">
        <f t="shared" si="503"/>
        <v>0</v>
      </c>
      <c r="CU410" s="395">
        <f t="shared" si="504"/>
        <v>0</v>
      </c>
      <c r="CV410" s="396">
        <f t="shared" si="505"/>
        <v>49869.9375</v>
      </c>
      <c r="CW410" s="395">
        <f t="shared" si="506"/>
        <v>50571.1875</v>
      </c>
      <c r="CX410" s="396">
        <f t="shared" si="507"/>
        <v>49869.9375</v>
      </c>
      <c r="CY410" s="395">
        <f t="shared" si="508"/>
        <v>50571.1875</v>
      </c>
      <c r="CZ410" s="394">
        <f t="shared" si="509"/>
        <v>0</v>
      </c>
      <c r="DA410" s="395">
        <f t="shared" si="510"/>
        <v>0</v>
      </c>
      <c r="DB410" s="396">
        <f t="shared" si="511"/>
        <v>0</v>
      </c>
      <c r="DC410" s="395">
        <f t="shared" si="512"/>
        <v>0</v>
      </c>
      <c r="DD410" s="396">
        <f t="shared" si="513"/>
        <v>0</v>
      </c>
      <c r="DE410" s="395">
        <f t="shared" si="514"/>
        <v>0</v>
      </c>
      <c r="DF410" s="396">
        <f t="shared" si="515"/>
        <v>0</v>
      </c>
      <c r="DG410" s="395">
        <f t="shared" si="516"/>
        <v>0</v>
      </c>
      <c r="DH410" s="396">
        <f t="shared" si="517"/>
        <v>0</v>
      </c>
      <c r="DI410" s="395">
        <f t="shared" si="518"/>
        <v>0</v>
      </c>
      <c r="DJ410" s="396">
        <f t="shared" si="519"/>
        <v>9</v>
      </c>
      <c r="DK410" s="395">
        <f t="shared" si="520"/>
        <v>9</v>
      </c>
      <c r="DL410" s="396">
        <f t="shared" si="521"/>
        <v>9</v>
      </c>
      <c r="DM410" s="395">
        <f t="shared" si="522"/>
        <v>9</v>
      </c>
      <c r="DN410" s="394">
        <f t="shared" si="523"/>
        <v>0</v>
      </c>
      <c r="DO410" s="395">
        <f t="shared" si="524"/>
        <v>0</v>
      </c>
      <c r="DP410" s="396">
        <f t="shared" si="525"/>
        <v>0</v>
      </c>
      <c r="DQ410" s="395">
        <f t="shared" si="526"/>
        <v>0</v>
      </c>
      <c r="DR410" s="396">
        <f t="shared" si="527"/>
        <v>0</v>
      </c>
      <c r="DS410" s="395">
        <f t="shared" si="528"/>
        <v>0</v>
      </c>
      <c r="DT410" s="396">
        <f t="shared" si="529"/>
        <v>0</v>
      </c>
      <c r="DU410" s="395">
        <f t="shared" si="530"/>
        <v>0</v>
      </c>
      <c r="DV410" s="396">
        <f t="shared" si="531"/>
        <v>0</v>
      </c>
      <c r="DW410" s="395">
        <f t="shared" si="532"/>
        <v>0</v>
      </c>
      <c r="DX410" s="396">
        <f t="shared" si="533"/>
        <v>448829.4375</v>
      </c>
      <c r="DY410" s="395">
        <f t="shared" si="534"/>
        <v>455140.6875</v>
      </c>
      <c r="DZ410" s="396">
        <f t="shared" si="535"/>
        <v>448829.4375</v>
      </c>
      <c r="EA410" s="395">
        <f t="shared" si="536"/>
        <v>455140.6875</v>
      </c>
    </row>
    <row r="411" spans="1:131">
      <c r="A411" s="455" t="s">
        <v>38</v>
      </c>
      <c r="B411" s="570" t="s">
        <v>884</v>
      </c>
      <c r="C411" s="571"/>
      <c r="D411" s="572">
        <v>418339</v>
      </c>
      <c r="E411" s="407">
        <v>13</v>
      </c>
      <c r="F411" s="393"/>
      <c r="G411" s="402"/>
      <c r="H411" s="393"/>
      <c r="I411" s="402"/>
      <c r="J411" s="393"/>
      <c r="K411" s="402"/>
      <c r="L411" s="393"/>
      <c r="M411" s="402"/>
      <c r="N411" s="393"/>
      <c r="O411" s="402"/>
      <c r="P411" s="393"/>
      <c r="Q411" s="402"/>
      <c r="R411" s="393"/>
      <c r="S411" s="402"/>
      <c r="T411" s="393"/>
      <c r="U411" s="402"/>
      <c r="V411" s="393"/>
      <c r="W411" s="402"/>
      <c r="X411" s="393"/>
      <c r="Y411" s="402"/>
      <c r="Z411" s="393"/>
      <c r="AA411" s="402"/>
      <c r="AB411" s="393"/>
      <c r="AC411" s="402"/>
      <c r="AD411" s="393"/>
      <c r="AE411" s="402"/>
      <c r="AF411" s="393"/>
      <c r="AG411" s="402"/>
      <c r="AH411" s="393"/>
      <c r="AI411" s="402"/>
      <c r="AJ411" s="393"/>
      <c r="AK411" s="402"/>
      <c r="AL411" s="393"/>
      <c r="AM411" s="402"/>
      <c r="AN411" s="393"/>
      <c r="AO411" s="402"/>
      <c r="AP411" s="393"/>
      <c r="AQ411" s="402"/>
      <c r="AR411" s="393"/>
      <c r="AS411" s="402"/>
      <c r="AT411" s="393"/>
      <c r="AU411" s="402"/>
      <c r="AV411" s="393">
        <v>13</v>
      </c>
      <c r="AW411" s="402">
        <v>13</v>
      </c>
      <c r="AX411" s="393">
        <v>0</v>
      </c>
      <c r="AY411" s="402">
        <v>0</v>
      </c>
      <c r="AZ411" s="393">
        <v>3</v>
      </c>
      <c r="BA411" s="403">
        <v>3</v>
      </c>
      <c r="BB411" s="404"/>
      <c r="BC411" s="402"/>
      <c r="BD411" s="393"/>
      <c r="BE411" s="402"/>
      <c r="BF411" s="393"/>
      <c r="BG411" s="402"/>
      <c r="BH411" s="393"/>
      <c r="BI411" s="402"/>
      <c r="BJ411" s="393"/>
      <c r="BK411" s="402"/>
      <c r="BL411" s="393">
        <v>886550</v>
      </c>
      <c r="BM411" s="403">
        <v>915398</v>
      </c>
      <c r="BN411" s="394">
        <f t="shared" si="471"/>
        <v>0</v>
      </c>
      <c r="BO411" s="395">
        <f t="shared" si="472"/>
        <v>0</v>
      </c>
      <c r="BP411" s="396">
        <f t="shared" si="473"/>
        <v>0</v>
      </c>
      <c r="BQ411" s="395">
        <f t="shared" si="474"/>
        <v>0</v>
      </c>
      <c r="BR411" s="396">
        <f t="shared" si="475"/>
        <v>0</v>
      </c>
      <c r="BS411" s="395">
        <f t="shared" si="476"/>
        <v>0</v>
      </c>
      <c r="BT411" s="396">
        <f t="shared" si="477"/>
        <v>0</v>
      </c>
      <c r="BU411" s="395">
        <f t="shared" si="478"/>
        <v>0</v>
      </c>
      <c r="BV411" s="396">
        <f t="shared" si="479"/>
        <v>0</v>
      </c>
      <c r="BW411" s="395">
        <f t="shared" si="480"/>
        <v>0</v>
      </c>
      <c r="BX411" s="396">
        <f t="shared" si="481"/>
        <v>166</v>
      </c>
      <c r="BY411" s="395">
        <f t="shared" si="482"/>
        <v>166</v>
      </c>
      <c r="BZ411" s="394">
        <f t="shared" si="483"/>
        <v>0</v>
      </c>
      <c r="CA411" s="395">
        <f t="shared" si="484"/>
        <v>0</v>
      </c>
      <c r="CB411" s="396">
        <f t="shared" si="485"/>
        <v>0</v>
      </c>
      <c r="CC411" s="395">
        <f t="shared" si="486"/>
        <v>0</v>
      </c>
      <c r="CD411" s="396">
        <f t="shared" si="487"/>
        <v>0</v>
      </c>
      <c r="CE411" s="395">
        <f t="shared" si="488"/>
        <v>0</v>
      </c>
      <c r="CF411" s="396">
        <f t="shared" si="489"/>
        <v>0</v>
      </c>
      <c r="CG411" s="395">
        <f t="shared" si="490"/>
        <v>0</v>
      </c>
      <c r="CH411" s="396">
        <f t="shared" si="491"/>
        <v>0</v>
      </c>
      <c r="CI411" s="395">
        <f t="shared" si="492"/>
        <v>0</v>
      </c>
      <c r="CJ411" s="396">
        <f t="shared" si="493"/>
        <v>5340.6626506024095</v>
      </c>
      <c r="CK411" s="395">
        <f t="shared" si="494"/>
        <v>5514.4457831325299</v>
      </c>
      <c r="CL411" s="394">
        <f t="shared" si="495"/>
        <v>0</v>
      </c>
      <c r="CM411" s="395">
        <f t="shared" si="496"/>
        <v>0</v>
      </c>
      <c r="CN411" s="396">
        <f t="shared" si="497"/>
        <v>0</v>
      </c>
      <c r="CO411" s="395">
        <f t="shared" si="498"/>
        <v>0</v>
      </c>
      <c r="CP411" s="396">
        <f t="shared" si="499"/>
        <v>0</v>
      </c>
      <c r="CQ411" s="395">
        <f t="shared" si="500"/>
        <v>0</v>
      </c>
      <c r="CR411" s="396">
        <f t="shared" si="501"/>
        <v>0</v>
      </c>
      <c r="CS411" s="395">
        <f t="shared" si="502"/>
        <v>0</v>
      </c>
      <c r="CT411" s="396">
        <f t="shared" si="503"/>
        <v>0</v>
      </c>
      <c r="CU411" s="395">
        <f t="shared" si="504"/>
        <v>0</v>
      </c>
      <c r="CV411" s="396">
        <f t="shared" si="505"/>
        <v>48065.963855421687</v>
      </c>
      <c r="CW411" s="395">
        <f t="shared" si="506"/>
        <v>49630.012048192766</v>
      </c>
      <c r="CX411" s="396">
        <f t="shared" si="507"/>
        <v>48065.963855421687</v>
      </c>
      <c r="CY411" s="395">
        <f t="shared" si="508"/>
        <v>49630.012048192766</v>
      </c>
      <c r="CZ411" s="394">
        <f t="shared" si="509"/>
        <v>0</v>
      </c>
      <c r="DA411" s="395">
        <f t="shared" si="510"/>
        <v>0</v>
      </c>
      <c r="DB411" s="396">
        <f t="shared" si="511"/>
        <v>0</v>
      </c>
      <c r="DC411" s="395">
        <f t="shared" si="512"/>
        <v>0</v>
      </c>
      <c r="DD411" s="396">
        <f t="shared" si="513"/>
        <v>0</v>
      </c>
      <c r="DE411" s="395">
        <f t="shared" si="514"/>
        <v>0</v>
      </c>
      <c r="DF411" s="396">
        <f t="shared" si="515"/>
        <v>0</v>
      </c>
      <c r="DG411" s="395">
        <f t="shared" si="516"/>
        <v>0</v>
      </c>
      <c r="DH411" s="396">
        <f t="shared" si="517"/>
        <v>0</v>
      </c>
      <c r="DI411" s="395">
        <f t="shared" si="518"/>
        <v>0</v>
      </c>
      <c r="DJ411" s="396">
        <f t="shared" si="519"/>
        <v>16</v>
      </c>
      <c r="DK411" s="395">
        <f t="shared" si="520"/>
        <v>16</v>
      </c>
      <c r="DL411" s="396">
        <f t="shared" si="521"/>
        <v>16</v>
      </c>
      <c r="DM411" s="395">
        <f t="shared" si="522"/>
        <v>16</v>
      </c>
      <c r="DN411" s="394">
        <f t="shared" si="523"/>
        <v>0</v>
      </c>
      <c r="DO411" s="395">
        <f t="shared" si="524"/>
        <v>0</v>
      </c>
      <c r="DP411" s="396">
        <f t="shared" si="525"/>
        <v>0</v>
      </c>
      <c r="DQ411" s="395">
        <f t="shared" si="526"/>
        <v>0</v>
      </c>
      <c r="DR411" s="396">
        <f t="shared" si="527"/>
        <v>0</v>
      </c>
      <c r="DS411" s="395">
        <f t="shared" si="528"/>
        <v>0</v>
      </c>
      <c r="DT411" s="396">
        <f t="shared" si="529"/>
        <v>0</v>
      </c>
      <c r="DU411" s="395">
        <f t="shared" si="530"/>
        <v>0</v>
      </c>
      <c r="DV411" s="396">
        <f t="shared" si="531"/>
        <v>0</v>
      </c>
      <c r="DW411" s="395">
        <f t="shared" si="532"/>
        <v>0</v>
      </c>
      <c r="DX411" s="396">
        <f t="shared" si="533"/>
        <v>769055.42168674699</v>
      </c>
      <c r="DY411" s="395">
        <f t="shared" si="534"/>
        <v>794080.19277108426</v>
      </c>
      <c r="DZ411" s="396">
        <f t="shared" si="535"/>
        <v>769055.42168674699</v>
      </c>
      <c r="EA411" s="395">
        <f t="shared" si="536"/>
        <v>794080.19277108426</v>
      </c>
    </row>
    <row r="412" spans="1:131">
      <c r="A412" s="455" t="s">
        <v>38</v>
      </c>
      <c r="B412" s="570" t="s">
        <v>885</v>
      </c>
      <c r="C412" s="571"/>
      <c r="D412" s="572">
        <v>366623</v>
      </c>
      <c r="E412" s="407">
        <v>13</v>
      </c>
      <c r="F412" s="393"/>
      <c r="G412" s="402"/>
      <c r="H412" s="393"/>
      <c r="I412" s="402"/>
      <c r="J412" s="393"/>
      <c r="K412" s="402"/>
      <c r="L412" s="393"/>
      <c r="M412" s="402"/>
      <c r="N412" s="393"/>
      <c r="O412" s="402"/>
      <c r="P412" s="393"/>
      <c r="Q412" s="402"/>
      <c r="R412" s="393"/>
      <c r="S412" s="402"/>
      <c r="T412" s="393"/>
      <c r="U412" s="402"/>
      <c r="V412" s="393"/>
      <c r="W412" s="402"/>
      <c r="X412" s="393"/>
      <c r="Y412" s="402"/>
      <c r="Z412" s="393"/>
      <c r="AA412" s="402"/>
      <c r="AB412" s="393"/>
      <c r="AC412" s="402"/>
      <c r="AD412" s="393"/>
      <c r="AE412" s="402"/>
      <c r="AF412" s="393"/>
      <c r="AG412" s="402"/>
      <c r="AH412" s="393"/>
      <c r="AI412" s="402"/>
      <c r="AJ412" s="393"/>
      <c r="AK412" s="402"/>
      <c r="AL412" s="393"/>
      <c r="AM412" s="402"/>
      <c r="AN412" s="393"/>
      <c r="AO412" s="402"/>
      <c r="AP412" s="393"/>
      <c r="AQ412" s="402"/>
      <c r="AR412" s="393"/>
      <c r="AS412" s="402"/>
      <c r="AT412" s="393"/>
      <c r="AU412" s="402"/>
      <c r="AV412" s="393">
        <v>8</v>
      </c>
      <c r="AW412" s="402">
        <v>8</v>
      </c>
      <c r="AX412" s="393">
        <v>0</v>
      </c>
      <c r="AY412" s="402">
        <v>0</v>
      </c>
      <c r="AZ412" s="393">
        <v>2</v>
      </c>
      <c r="BA412" s="403">
        <v>2</v>
      </c>
      <c r="BB412" s="404"/>
      <c r="BC412" s="402"/>
      <c r="BD412" s="393"/>
      <c r="BE412" s="402"/>
      <c r="BF412" s="393"/>
      <c r="BG412" s="402"/>
      <c r="BH412" s="393"/>
      <c r="BI412" s="402"/>
      <c r="BJ412" s="393"/>
      <c r="BK412" s="402"/>
      <c r="BL412" s="393">
        <v>564484</v>
      </c>
      <c r="BM412" s="403">
        <v>565324</v>
      </c>
      <c r="BN412" s="394">
        <f t="shared" si="471"/>
        <v>0</v>
      </c>
      <c r="BO412" s="395">
        <f t="shared" si="472"/>
        <v>0</v>
      </c>
      <c r="BP412" s="396">
        <f t="shared" si="473"/>
        <v>0</v>
      </c>
      <c r="BQ412" s="395">
        <f t="shared" si="474"/>
        <v>0</v>
      </c>
      <c r="BR412" s="396">
        <f t="shared" si="475"/>
        <v>0</v>
      </c>
      <c r="BS412" s="395">
        <f t="shared" si="476"/>
        <v>0</v>
      </c>
      <c r="BT412" s="396">
        <f t="shared" si="477"/>
        <v>0</v>
      </c>
      <c r="BU412" s="395">
        <f t="shared" si="478"/>
        <v>0</v>
      </c>
      <c r="BV412" s="396">
        <f t="shared" si="479"/>
        <v>0</v>
      </c>
      <c r="BW412" s="395">
        <f t="shared" si="480"/>
        <v>0</v>
      </c>
      <c r="BX412" s="396">
        <f t="shared" si="481"/>
        <v>104</v>
      </c>
      <c r="BY412" s="395">
        <f t="shared" si="482"/>
        <v>104</v>
      </c>
      <c r="BZ412" s="394">
        <f t="shared" si="483"/>
        <v>0</v>
      </c>
      <c r="CA412" s="395">
        <f t="shared" si="484"/>
        <v>0</v>
      </c>
      <c r="CB412" s="396">
        <f t="shared" si="485"/>
        <v>0</v>
      </c>
      <c r="CC412" s="395">
        <f t="shared" si="486"/>
        <v>0</v>
      </c>
      <c r="CD412" s="396">
        <f t="shared" si="487"/>
        <v>0</v>
      </c>
      <c r="CE412" s="395">
        <f t="shared" si="488"/>
        <v>0</v>
      </c>
      <c r="CF412" s="396">
        <f t="shared" si="489"/>
        <v>0</v>
      </c>
      <c r="CG412" s="395">
        <f t="shared" si="490"/>
        <v>0</v>
      </c>
      <c r="CH412" s="396">
        <f t="shared" si="491"/>
        <v>0</v>
      </c>
      <c r="CI412" s="395">
        <f t="shared" si="492"/>
        <v>0</v>
      </c>
      <c r="CJ412" s="396">
        <f t="shared" si="493"/>
        <v>5427.7307692307695</v>
      </c>
      <c r="CK412" s="395">
        <f t="shared" si="494"/>
        <v>5435.8076923076924</v>
      </c>
      <c r="CL412" s="394">
        <f t="shared" si="495"/>
        <v>0</v>
      </c>
      <c r="CM412" s="395">
        <f t="shared" si="496"/>
        <v>0</v>
      </c>
      <c r="CN412" s="396">
        <f t="shared" si="497"/>
        <v>0</v>
      </c>
      <c r="CO412" s="395">
        <f t="shared" si="498"/>
        <v>0</v>
      </c>
      <c r="CP412" s="396">
        <f t="shared" si="499"/>
        <v>0</v>
      </c>
      <c r="CQ412" s="395">
        <f t="shared" si="500"/>
        <v>0</v>
      </c>
      <c r="CR412" s="396">
        <f t="shared" si="501"/>
        <v>0</v>
      </c>
      <c r="CS412" s="395">
        <f t="shared" si="502"/>
        <v>0</v>
      </c>
      <c r="CT412" s="396">
        <f t="shared" si="503"/>
        <v>0</v>
      </c>
      <c r="CU412" s="395">
        <f t="shared" si="504"/>
        <v>0</v>
      </c>
      <c r="CV412" s="396">
        <f t="shared" si="505"/>
        <v>48849.576923076922</v>
      </c>
      <c r="CW412" s="395">
        <f t="shared" si="506"/>
        <v>48922.269230769234</v>
      </c>
      <c r="CX412" s="396">
        <f t="shared" si="507"/>
        <v>48849.576923076922</v>
      </c>
      <c r="CY412" s="395">
        <f t="shared" si="508"/>
        <v>48922.269230769234</v>
      </c>
      <c r="CZ412" s="394">
        <f t="shared" si="509"/>
        <v>0</v>
      </c>
      <c r="DA412" s="395">
        <f t="shared" si="510"/>
        <v>0</v>
      </c>
      <c r="DB412" s="396">
        <f t="shared" si="511"/>
        <v>0</v>
      </c>
      <c r="DC412" s="395">
        <f t="shared" si="512"/>
        <v>0</v>
      </c>
      <c r="DD412" s="396">
        <f t="shared" si="513"/>
        <v>0</v>
      </c>
      <c r="DE412" s="395">
        <f t="shared" si="514"/>
        <v>0</v>
      </c>
      <c r="DF412" s="396">
        <f t="shared" si="515"/>
        <v>0</v>
      </c>
      <c r="DG412" s="395">
        <f t="shared" si="516"/>
        <v>0</v>
      </c>
      <c r="DH412" s="396">
        <f t="shared" si="517"/>
        <v>0</v>
      </c>
      <c r="DI412" s="395">
        <f t="shared" si="518"/>
        <v>0</v>
      </c>
      <c r="DJ412" s="396">
        <f t="shared" si="519"/>
        <v>10</v>
      </c>
      <c r="DK412" s="395">
        <f t="shared" si="520"/>
        <v>10</v>
      </c>
      <c r="DL412" s="396">
        <f t="shared" si="521"/>
        <v>10</v>
      </c>
      <c r="DM412" s="395">
        <f t="shared" si="522"/>
        <v>10</v>
      </c>
      <c r="DN412" s="394">
        <f t="shared" si="523"/>
        <v>0</v>
      </c>
      <c r="DO412" s="395">
        <f t="shared" si="524"/>
        <v>0</v>
      </c>
      <c r="DP412" s="396">
        <f t="shared" si="525"/>
        <v>0</v>
      </c>
      <c r="DQ412" s="395">
        <f t="shared" si="526"/>
        <v>0</v>
      </c>
      <c r="DR412" s="396">
        <f t="shared" si="527"/>
        <v>0</v>
      </c>
      <c r="DS412" s="395">
        <f t="shared" si="528"/>
        <v>0</v>
      </c>
      <c r="DT412" s="396">
        <f t="shared" si="529"/>
        <v>0</v>
      </c>
      <c r="DU412" s="395">
        <f t="shared" si="530"/>
        <v>0</v>
      </c>
      <c r="DV412" s="396">
        <f t="shared" si="531"/>
        <v>0</v>
      </c>
      <c r="DW412" s="395">
        <f t="shared" si="532"/>
        <v>0</v>
      </c>
      <c r="DX412" s="396">
        <f t="shared" si="533"/>
        <v>488495.76923076925</v>
      </c>
      <c r="DY412" s="395">
        <f t="shared" si="534"/>
        <v>489222.69230769237</v>
      </c>
      <c r="DZ412" s="396">
        <f t="shared" si="535"/>
        <v>488495.76923076925</v>
      </c>
      <c r="EA412" s="395">
        <f t="shared" si="536"/>
        <v>489222.69230769237</v>
      </c>
    </row>
    <row r="413" spans="1:131">
      <c r="A413" s="455" t="s">
        <v>38</v>
      </c>
      <c r="B413" s="570" t="s">
        <v>886</v>
      </c>
      <c r="C413" s="571"/>
      <c r="D413" s="572">
        <v>407601</v>
      </c>
      <c r="E413" s="407">
        <v>13</v>
      </c>
      <c r="F413" s="393"/>
      <c r="G413" s="402"/>
      <c r="H413" s="393"/>
      <c r="I413" s="402"/>
      <c r="J413" s="393"/>
      <c r="K413" s="402"/>
      <c r="L413" s="393"/>
      <c r="M413" s="402"/>
      <c r="N413" s="393"/>
      <c r="O413" s="402"/>
      <c r="P413" s="393"/>
      <c r="Q413" s="402"/>
      <c r="R413" s="393"/>
      <c r="S413" s="402"/>
      <c r="T413" s="393"/>
      <c r="U413" s="402"/>
      <c r="V413" s="393"/>
      <c r="W413" s="402"/>
      <c r="X413" s="393"/>
      <c r="Y413" s="402"/>
      <c r="Z413" s="393"/>
      <c r="AA413" s="402"/>
      <c r="AB413" s="393"/>
      <c r="AC413" s="402"/>
      <c r="AD413" s="393"/>
      <c r="AE413" s="402"/>
      <c r="AF413" s="393"/>
      <c r="AG413" s="402"/>
      <c r="AH413" s="393"/>
      <c r="AI413" s="402"/>
      <c r="AJ413" s="393"/>
      <c r="AK413" s="402"/>
      <c r="AL413" s="393"/>
      <c r="AM413" s="402"/>
      <c r="AN413" s="393"/>
      <c r="AO413" s="402"/>
      <c r="AP413" s="393"/>
      <c r="AQ413" s="402"/>
      <c r="AR413" s="393"/>
      <c r="AS413" s="402"/>
      <c r="AT413" s="393"/>
      <c r="AU413" s="402"/>
      <c r="AV413" s="393">
        <v>7</v>
      </c>
      <c r="AW413" s="402">
        <v>6</v>
      </c>
      <c r="AX413" s="393">
        <v>0</v>
      </c>
      <c r="AY413" s="402">
        <v>0</v>
      </c>
      <c r="AZ413" s="393">
        <v>0</v>
      </c>
      <c r="BA413" s="403">
        <v>0</v>
      </c>
      <c r="BB413" s="404"/>
      <c r="BC413" s="402"/>
      <c r="BD413" s="393"/>
      <c r="BE413" s="402"/>
      <c r="BF413" s="393"/>
      <c r="BG413" s="402"/>
      <c r="BH413" s="393"/>
      <c r="BI413" s="402"/>
      <c r="BJ413" s="393"/>
      <c r="BK413" s="402"/>
      <c r="BL413" s="393">
        <v>367909</v>
      </c>
      <c r="BM413" s="403">
        <v>314322</v>
      </c>
      <c r="BN413" s="394">
        <f t="shared" si="471"/>
        <v>0</v>
      </c>
      <c r="BO413" s="395">
        <f t="shared" si="472"/>
        <v>0</v>
      </c>
      <c r="BP413" s="396">
        <f t="shared" si="473"/>
        <v>0</v>
      </c>
      <c r="BQ413" s="395">
        <f t="shared" si="474"/>
        <v>0</v>
      </c>
      <c r="BR413" s="396">
        <f t="shared" si="475"/>
        <v>0</v>
      </c>
      <c r="BS413" s="395">
        <f t="shared" si="476"/>
        <v>0</v>
      </c>
      <c r="BT413" s="396">
        <f t="shared" si="477"/>
        <v>0</v>
      </c>
      <c r="BU413" s="395">
        <f t="shared" si="478"/>
        <v>0</v>
      </c>
      <c r="BV413" s="396">
        <f t="shared" si="479"/>
        <v>0</v>
      </c>
      <c r="BW413" s="395">
        <f t="shared" si="480"/>
        <v>0</v>
      </c>
      <c r="BX413" s="396">
        <f t="shared" si="481"/>
        <v>70</v>
      </c>
      <c r="BY413" s="395">
        <f t="shared" si="482"/>
        <v>60</v>
      </c>
      <c r="BZ413" s="394">
        <f t="shared" si="483"/>
        <v>0</v>
      </c>
      <c r="CA413" s="395">
        <f t="shared" si="484"/>
        <v>0</v>
      </c>
      <c r="CB413" s="396">
        <f t="shared" si="485"/>
        <v>0</v>
      </c>
      <c r="CC413" s="395">
        <f t="shared" si="486"/>
        <v>0</v>
      </c>
      <c r="CD413" s="396">
        <f t="shared" si="487"/>
        <v>0</v>
      </c>
      <c r="CE413" s="395">
        <f t="shared" si="488"/>
        <v>0</v>
      </c>
      <c r="CF413" s="396">
        <f t="shared" si="489"/>
        <v>0</v>
      </c>
      <c r="CG413" s="395">
        <f t="shared" si="490"/>
        <v>0</v>
      </c>
      <c r="CH413" s="396">
        <f t="shared" si="491"/>
        <v>0</v>
      </c>
      <c r="CI413" s="395">
        <f t="shared" si="492"/>
        <v>0</v>
      </c>
      <c r="CJ413" s="396">
        <f t="shared" si="493"/>
        <v>5255.8428571428567</v>
      </c>
      <c r="CK413" s="395">
        <f t="shared" si="494"/>
        <v>5238.7</v>
      </c>
      <c r="CL413" s="394">
        <f t="shared" si="495"/>
        <v>0</v>
      </c>
      <c r="CM413" s="395">
        <f t="shared" si="496"/>
        <v>0</v>
      </c>
      <c r="CN413" s="396">
        <f t="shared" si="497"/>
        <v>0</v>
      </c>
      <c r="CO413" s="395">
        <f t="shared" si="498"/>
        <v>0</v>
      </c>
      <c r="CP413" s="396">
        <f t="shared" si="499"/>
        <v>0</v>
      </c>
      <c r="CQ413" s="395">
        <f t="shared" si="500"/>
        <v>0</v>
      </c>
      <c r="CR413" s="396">
        <f t="shared" si="501"/>
        <v>0</v>
      </c>
      <c r="CS413" s="395">
        <f t="shared" si="502"/>
        <v>0</v>
      </c>
      <c r="CT413" s="396">
        <f t="shared" si="503"/>
        <v>0</v>
      </c>
      <c r="CU413" s="395">
        <f t="shared" si="504"/>
        <v>0</v>
      </c>
      <c r="CV413" s="396">
        <f t="shared" si="505"/>
        <v>47302.585714285713</v>
      </c>
      <c r="CW413" s="395">
        <f t="shared" si="506"/>
        <v>47148.299999999996</v>
      </c>
      <c r="CX413" s="396">
        <f t="shared" si="507"/>
        <v>47302.585714285713</v>
      </c>
      <c r="CY413" s="395">
        <f t="shared" si="508"/>
        <v>47148.299999999996</v>
      </c>
      <c r="CZ413" s="394">
        <f t="shared" si="509"/>
        <v>0</v>
      </c>
      <c r="DA413" s="395">
        <f t="shared" si="510"/>
        <v>0</v>
      </c>
      <c r="DB413" s="396">
        <f t="shared" si="511"/>
        <v>0</v>
      </c>
      <c r="DC413" s="395">
        <f t="shared" si="512"/>
        <v>0</v>
      </c>
      <c r="DD413" s="396">
        <f t="shared" si="513"/>
        <v>0</v>
      </c>
      <c r="DE413" s="395">
        <f t="shared" si="514"/>
        <v>0</v>
      </c>
      <c r="DF413" s="396">
        <f t="shared" si="515"/>
        <v>0</v>
      </c>
      <c r="DG413" s="395">
        <f t="shared" si="516"/>
        <v>0</v>
      </c>
      <c r="DH413" s="396">
        <f t="shared" si="517"/>
        <v>0</v>
      </c>
      <c r="DI413" s="395">
        <f t="shared" si="518"/>
        <v>0</v>
      </c>
      <c r="DJ413" s="396">
        <f t="shared" si="519"/>
        <v>7</v>
      </c>
      <c r="DK413" s="395">
        <f t="shared" si="520"/>
        <v>6</v>
      </c>
      <c r="DL413" s="396">
        <f t="shared" si="521"/>
        <v>7</v>
      </c>
      <c r="DM413" s="395">
        <f t="shared" si="522"/>
        <v>6</v>
      </c>
      <c r="DN413" s="394">
        <f t="shared" si="523"/>
        <v>0</v>
      </c>
      <c r="DO413" s="395">
        <f t="shared" si="524"/>
        <v>0</v>
      </c>
      <c r="DP413" s="396">
        <f t="shared" si="525"/>
        <v>0</v>
      </c>
      <c r="DQ413" s="395">
        <f t="shared" si="526"/>
        <v>0</v>
      </c>
      <c r="DR413" s="396">
        <f t="shared" si="527"/>
        <v>0</v>
      </c>
      <c r="DS413" s="395">
        <f t="shared" si="528"/>
        <v>0</v>
      </c>
      <c r="DT413" s="396">
        <f t="shared" si="529"/>
        <v>0</v>
      </c>
      <c r="DU413" s="395">
        <f t="shared" si="530"/>
        <v>0</v>
      </c>
      <c r="DV413" s="396">
        <f t="shared" si="531"/>
        <v>0</v>
      </c>
      <c r="DW413" s="395">
        <f t="shared" si="532"/>
        <v>0</v>
      </c>
      <c r="DX413" s="396">
        <f t="shared" si="533"/>
        <v>331118.09999999998</v>
      </c>
      <c r="DY413" s="395">
        <f t="shared" si="534"/>
        <v>282889.8</v>
      </c>
      <c r="DZ413" s="396">
        <f t="shared" si="535"/>
        <v>331118.09999999998</v>
      </c>
      <c r="EA413" s="395">
        <f t="shared" si="536"/>
        <v>282889.8</v>
      </c>
    </row>
    <row r="414" spans="1:131">
      <c r="A414" s="455" t="s">
        <v>38</v>
      </c>
      <c r="B414" s="570" t="s">
        <v>887</v>
      </c>
      <c r="C414" s="571"/>
      <c r="D414" s="572">
        <v>364627</v>
      </c>
      <c r="E414" s="407">
        <v>13</v>
      </c>
      <c r="F414" s="393"/>
      <c r="G414" s="402"/>
      <c r="H414" s="393"/>
      <c r="I414" s="402"/>
      <c r="J414" s="393"/>
      <c r="K414" s="402"/>
      <c r="L414" s="393"/>
      <c r="M414" s="402"/>
      <c r="N414" s="393"/>
      <c r="O414" s="402"/>
      <c r="P414" s="393"/>
      <c r="Q414" s="402"/>
      <c r="R414" s="393"/>
      <c r="S414" s="402"/>
      <c r="T414" s="393"/>
      <c r="U414" s="402"/>
      <c r="V414" s="393"/>
      <c r="W414" s="402"/>
      <c r="X414" s="393"/>
      <c r="Y414" s="402"/>
      <c r="Z414" s="393"/>
      <c r="AA414" s="402"/>
      <c r="AB414" s="393"/>
      <c r="AC414" s="402"/>
      <c r="AD414" s="393"/>
      <c r="AE414" s="402"/>
      <c r="AF414" s="393"/>
      <c r="AG414" s="402"/>
      <c r="AH414" s="393"/>
      <c r="AI414" s="402"/>
      <c r="AJ414" s="393"/>
      <c r="AK414" s="402"/>
      <c r="AL414" s="393"/>
      <c r="AM414" s="402"/>
      <c r="AN414" s="393"/>
      <c r="AO414" s="402"/>
      <c r="AP414" s="393"/>
      <c r="AQ414" s="402"/>
      <c r="AR414" s="393"/>
      <c r="AS414" s="402"/>
      <c r="AT414" s="393"/>
      <c r="AU414" s="402"/>
      <c r="AV414" s="393">
        <v>11</v>
      </c>
      <c r="AW414" s="402">
        <v>11</v>
      </c>
      <c r="AX414" s="393">
        <v>0</v>
      </c>
      <c r="AY414" s="402">
        <v>0</v>
      </c>
      <c r="AZ414" s="393">
        <v>10</v>
      </c>
      <c r="BA414" s="403">
        <v>10</v>
      </c>
      <c r="BB414" s="404"/>
      <c r="BC414" s="402"/>
      <c r="BD414" s="393"/>
      <c r="BE414" s="402"/>
      <c r="BF414" s="393"/>
      <c r="BG414" s="402"/>
      <c r="BH414" s="393"/>
      <c r="BI414" s="402"/>
      <c r="BJ414" s="393"/>
      <c r="BK414" s="402"/>
      <c r="BL414" s="393">
        <v>1095666</v>
      </c>
      <c r="BM414" s="403">
        <v>1113266</v>
      </c>
      <c r="BN414" s="394">
        <f t="shared" si="471"/>
        <v>0</v>
      </c>
      <c r="BO414" s="395">
        <f t="shared" si="472"/>
        <v>0</v>
      </c>
      <c r="BP414" s="396">
        <f t="shared" si="473"/>
        <v>0</v>
      </c>
      <c r="BQ414" s="395">
        <f t="shared" si="474"/>
        <v>0</v>
      </c>
      <c r="BR414" s="396">
        <f t="shared" si="475"/>
        <v>0</v>
      </c>
      <c r="BS414" s="395">
        <f t="shared" si="476"/>
        <v>0</v>
      </c>
      <c r="BT414" s="396">
        <f t="shared" si="477"/>
        <v>0</v>
      </c>
      <c r="BU414" s="395">
        <f t="shared" si="478"/>
        <v>0</v>
      </c>
      <c r="BV414" s="396">
        <f t="shared" si="479"/>
        <v>0</v>
      </c>
      <c r="BW414" s="395">
        <f t="shared" si="480"/>
        <v>0</v>
      </c>
      <c r="BX414" s="396">
        <f t="shared" si="481"/>
        <v>230</v>
      </c>
      <c r="BY414" s="395">
        <f t="shared" si="482"/>
        <v>230</v>
      </c>
      <c r="BZ414" s="394">
        <f t="shared" si="483"/>
        <v>0</v>
      </c>
      <c r="CA414" s="395">
        <f t="shared" si="484"/>
        <v>0</v>
      </c>
      <c r="CB414" s="396">
        <f t="shared" si="485"/>
        <v>0</v>
      </c>
      <c r="CC414" s="395">
        <f t="shared" si="486"/>
        <v>0</v>
      </c>
      <c r="CD414" s="396">
        <f t="shared" si="487"/>
        <v>0</v>
      </c>
      <c r="CE414" s="395">
        <f t="shared" si="488"/>
        <v>0</v>
      </c>
      <c r="CF414" s="396">
        <f t="shared" si="489"/>
        <v>0</v>
      </c>
      <c r="CG414" s="395">
        <f t="shared" si="490"/>
        <v>0</v>
      </c>
      <c r="CH414" s="396">
        <f t="shared" si="491"/>
        <v>0</v>
      </c>
      <c r="CI414" s="395">
        <f t="shared" si="492"/>
        <v>0</v>
      </c>
      <c r="CJ414" s="396">
        <f t="shared" si="493"/>
        <v>4763.7652173913048</v>
      </c>
      <c r="CK414" s="395">
        <f t="shared" si="494"/>
        <v>4840.2869565217388</v>
      </c>
      <c r="CL414" s="394">
        <f t="shared" si="495"/>
        <v>0</v>
      </c>
      <c r="CM414" s="395">
        <f t="shared" si="496"/>
        <v>0</v>
      </c>
      <c r="CN414" s="396">
        <f t="shared" si="497"/>
        <v>0</v>
      </c>
      <c r="CO414" s="395">
        <f t="shared" si="498"/>
        <v>0</v>
      </c>
      <c r="CP414" s="396">
        <f t="shared" si="499"/>
        <v>0</v>
      </c>
      <c r="CQ414" s="395">
        <f t="shared" si="500"/>
        <v>0</v>
      </c>
      <c r="CR414" s="396">
        <f t="shared" si="501"/>
        <v>0</v>
      </c>
      <c r="CS414" s="395">
        <f t="shared" si="502"/>
        <v>0</v>
      </c>
      <c r="CT414" s="396">
        <f t="shared" si="503"/>
        <v>0</v>
      </c>
      <c r="CU414" s="395">
        <f t="shared" si="504"/>
        <v>0</v>
      </c>
      <c r="CV414" s="396">
        <f t="shared" si="505"/>
        <v>42873.886956521746</v>
      </c>
      <c r="CW414" s="395">
        <f t="shared" si="506"/>
        <v>43562.582608695651</v>
      </c>
      <c r="CX414" s="396">
        <f t="shared" si="507"/>
        <v>42873.886956521746</v>
      </c>
      <c r="CY414" s="395">
        <f t="shared" si="508"/>
        <v>43562.582608695651</v>
      </c>
      <c r="CZ414" s="394">
        <f t="shared" si="509"/>
        <v>0</v>
      </c>
      <c r="DA414" s="395">
        <f t="shared" si="510"/>
        <v>0</v>
      </c>
      <c r="DB414" s="396">
        <f t="shared" si="511"/>
        <v>0</v>
      </c>
      <c r="DC414" s="395">
        <f t="shared" si="512"/>
        <v>0</v>
      </c>
      <c r="DD414" s="396">
        <f t="shared" si="513"/>
        <v>0</v>
      </c>
      <c r="DE414" s="395">
        <f t="shared" si="514"/>
        <v>0</v>
      </c>
      <c r="DF414" s="396">
        <f t="shared" si="515"/>
        <v>0</v>
      </c>
      <c r="DG414" s="395">
        <f t="shared" si="516"/>
        <v>0</v>
      </c>
      <c r="DH414" s="396">
        <f t="shared" si="517"/>
        <v>0</v>
      </c>
      <c r="DI414" s="395">
        <f t="shared" si="518"/>
        <v>0</v>
      </c>
      <c r="DJ414" s="396">
        <f t="shared" si="519"/>
        <v>21</v>
      </c>
      <c r="DK414" s="395">
        <f t="shared" si="520"/>
        <v>21</v>
      </c>
      <c r="DL414" s="396">
        <f t="shared" si="521"/>
        <v>21</v>
      </c>
      <c r="DM414" s="395">
        <f t="shared" si="522"/>
        <v>21</v>
      </c>
      <c r="DN414" s="394">
        <f t="shared" si="523"/>
        <v>0</v>
      </c>
      <c r="DO414" s="395">
        <f t="shared" si="524"/>
        <v>0</v>
      </c>
      <c r="DP414" s="396">
        <f t="shared" si="525"/>
        <v>0</v>
      </c>
      <c r="DQ414" s="395">
        <f t="shared" si="526"/>
        <v>0</v>
      </c>
      <c r="DR414" s="396">
        <f t="shared" si="527"/>
        <v>0</v>
      </c>
      <c r="DS414" s="395">
        <f t="shared" si="528"/>
        <v>0</v>
      </c>
      <c r="DT414" s="396">
        <f t="shared" si="529"/>
        <v>0</v>
      </c>
      <c r="DU414" s="395">
        <f t="shared" si="530"/>
        <v>0</v>
      </c>
      <c r="DV414" s="396">
        <f t="shared" si="531"/>
        <v>0</v>
      </c>
      <c r="DW414" s="395">
        <f t="shared" si="532"/>
        <v>0</v>
      </c>
      <c r="DX414" s="396">
        <f t="shared" si="533"/>
        <v>900351.6260869567</v>
      </c>
      <c r="DY414" s="395">
        <f t="shared" si="534"/>
        <v>914814.23478260869</v>
      </c>
      <c r="DZ414" s="396">
        <f t="shared" si="535"/>
        <v>900351.6260869567</v>
      </c>
      <c r="EA414" s="395">
        <f t="shared" si="536"/>
        <v>914814.23478260869</v>
      </c>
    </row>
    <row r="415" spans="1:131">
      <c r="A415" s="455" t="s">
        <v>38</v>
      </c>
      <c r="B415" s="570" t="s">
        <v>888</v>
      </c>
      <c r="C415" s="571"/>
      <c r="D415" s="572">
        <v>206905</v>
      </c>
      <c r="E415" s="407">
        <v>13</v>
      </c>
      <c r="F415" s="393"/>
      <c r="G415" s="402"/>
      <c r="H415" s="393"/>
      <c r="I415" s="402"/>
      <c r="J415" s="393"/>
      <c r="K415" s="402"/>
      <c r="L415" s="393"/>
      <c r="M415" s="402"/>
      <c r="N415" s="393"/>
      <c r="O415" s="402"/>
      <c r="P415" s="393"/>
      <c r="Q415" s="402"/>
      <c r="R415" s="393"/>
      <c r="S415" s="402"/>
      <c r="T415" s="393"/>
      <c r="U415" s="402"/>
      <c r="V415" s="393"/>
      <c r="W415" s="402"/>
      <c r="X415" s="393"/>
      <c r="Y415" s="402"/>
      <c r="Z415" s="393"/>
      <c r="AA415" s="402"/>
      <c r="AB415" s="393"/>
      <c r="AC415" s="402"/>
      <c r="AD415" s="393"/>
      <c r="AE415" s="402"/>
      <c r="AF415" s="393"/>
      <c r="AG415" s="402"/>
      <c r="AH415" s="393"/>
      <c r="AI415" s="402"/>
      <c r="AJ415" s="393"/>
      <c r="AK415" s="402"/>
      <c r="AL415" s="393"/>
      <c r="AM415" s="402"/>
      <c r="AN415" s="393"/>
      <c r="AO415" s="402"/>
      <c r="AP415" s="393"/>
      <c r="AQ415" s="402"/>
      <c r="AR415" s="393"/>
      <c r="AS415" s="402"/>
      <c r="AT415" s="393"/>
      <c r="AU415" s="402"/>
      <c r="AV415" s="393">
        <v>6</v>
      </c>
      <c r="AW415" s="402">
        <v>8</v>
      </c>
      <c r="AX415" s="393">
        <v>1</v>
      </c>
      <c r="AY415" s="402">
        <v>0</v>
      </c>
      <c r="AZ415" s="393">
        <v>2</v>
      </c>
      <c r="BA415" s="403">
        <v>3</v>
      </c>
      <c r="BB415" s="404"/>
      <c r="BC415" s="402"/>
      <c r="BD415" s="393"/>
      <c r="BE415" s="402"/>
      <c r="BF415" s="393"/>
      <c r="BG415" s="402"/>
      <c r="BH415" s="393"/>
      <c r="BI415" s="402"/>
      <c r="BJ415" s="393"/>
      <c r="BK415" s="402"/>
      <c r="BL415" s="393">
        <v>432719</v>
      </c>
      <c r="BM415" s="403">
        <v>539500</v>
      </c>
      <c r="BN415" s="394">
        <f t="shared" si="471"/>
        <v>0</v>
      </c>
      <c r="BO415" s="395">
        <f t="shared" si="472"/>
        <v>0</v>
      </c>
      <c r="BP415" s="396">
        <f t="shared" si="473"/>
        <v>0</v>
      </c>
      <c r="BQ415" s="395">
        <f t="shared" si="474"/>
        <v>0</v>
      </c>
      <c r="BR415" s="396">
        <f t="shared" si="475"/>
        <v>0</v>
      </c>
      <c r="BS415" s="395">
        <f t="shared" si="476"/>
        <v>0</v>
      </c>
      <c r="BT415" s="396">
        <f t="shared" si="477"/>
        <v>0</v>
      </c>
      <c r="BU415" s="395">
        <f t="shared" si="478"/>
        <v>0</v>
      </c>
      <c r="BV415" s="396">
        <f t="shared" si="479"/>
        <v>0</v>
      </c>
      <c r="BW415" s="395">
        <f t="shared" si="480"/>
        <v>0</v>
      </c>
      <c r="BX415" s="396">
        <f t="shared" si="481"/>
        <v>95</v>
      </c>
      <c r="BY415" s="395">
        <f t="shared" si="482"/>
        <v>116</v>
      </c>
      <c r="BZ415" s="394">
        <f t="shared" si="483"/>
        <v>0</v>
      </c>
      <c r="CA415" s="395">
        <f t="shared" si="484"/>
        <v>0</v>
      </c>
      <c r="CB415" s="396">
        <f t="shared" si="485"/>
        <v>0</v>
      </c>
      <c r="CC415" s="395">
        <f t="shared" si="486"/>
        <v>0</v>
      </c>
      <c r="CD415" s="396">
        <f t="shared" si="487"/>
        <v>0</v>
      </c>
      <c r="CE415" s="395">
        <f t="shared" si="488"/>
        <v>0</v>
      </c>
      <c r="CF415" s="396">
        <f t="shared" si="489"/>
        <v>0</v>
      </c>
      <c r="CG415" s="395">
        <f t="shared" si="490"/>
        <v>0</v>
      </c>
      <c r="CH415" s="396">
        <f t="shared" si="491"/>
        <v>0</v>
      </c>
      <c r="CI415" s="395">
        <f t="shared" si="492"/>
        <v>0</v>
      </c>
      <c r="CJ415" s="396">
        <f t="shared" si="493"/>
        <v>4554.9368421052632</v>
      </c>
      <c r="CK415" s="395">
        <f t="shared" si="494"/>
        <v>4650.8620689655172</v>
      </c>
      <c r="CL415" s="394">
        <f t="shared" si="495"/>
        <v>0</v>
      </c>
      <c r="CM415" s="395">
        <f t="shared" si="496"/>
        <v>0</v>
      </c>
      <c r="CN415" s="396">
        <f t="shared" si="497"/>
        <v>0</v>
      </c>
      <c r="CO415" s="395">
        <f t="shared" si="498"/>
        <v>0</v>
      </c>
      <c r="CP415" s="396">
        <f t="shared" si="499"/>
        <v>0</v>
      </c>
      <c r="CQ415" s="395">
        <f t="shared" si="500"/>
        <v>0</v>
      </c>
      <c r="CR415" s="396">
        <f t="shared" si="501"/>
        <v>0</v>
      </c>
      <c r="CS415" s="395">
        <f t="shared" si="502"/>
        <v>0</v>
      </c>
      <c r="CT415" s="396">
        <f t="shared" si="503"/>
        <v>0</v>
      </c>
      <c r="CU415" s="395">
        <f t="shared" si="504"/>
        <v>0</v>
      </c>
      <c r="CV415" s="396">
        <f t="shared" si="505"/>
        <v>40994.431578947369</v>
      </c>
      <c r="CW415" s="395">
        <f t="shared" si="506"/>
        <v>41857.758620689652</v>
      </c>
      <c r="CX415" s="396">
        <f t="shared" si="507"/>
        <v>40994.431578947369</v>
      </c>
      <c r="CY415" s="395">
        <f t="shared" si="508"/>
        <v>41857.758620689652</v>
      </c>
      <c r="CZ415" s="394">
        <f t="shared" si="509"/>
        <v>0</v>
      </c>
      <c r="DA415" s="395">
        <f t="shared" si="510"/>
        <v>0</v>
      </c>
      <c r="DB415" s="396">
        <f t="shared" si="511"/>
        <v>0</v>
      </c>
      <c r="DC415" s="395">
        <f t="shared" si="512"/>
        <v>0</v>
      </c>
      <c r="DD415" s="396">
        <f t="shared" si="513"/>
        <v>0</v>
      </c>
      <c r="DE415" s="395">
        <f t="shared" si="514"/>
        <v>0</v>
      </c>
      <c r="DF415" s="396">
        <f t="shared" si="515"/>
        <v>0</v>
      </c>
      <c r="DG415" s="395">
        <f t="shared" si="516"/>
        <v>0</v>
      </c>
      <c r="DH415" s="396">
        <f t="shared" si="517"/>
        <v>0</v>
      </c>
      <c r="DI415" s="395">
        <f t="shared" si="518"/>
        <v>0</v>
      </c>
      <c r="DJ415" s="396">
        <f t="shared" si="519"/>
        <v>9</v>
      </c>
      <c r="DK415" s="395">
        <f t="shared" si="520"/>
        <v>11</v>
      </c>
      <c r="DL415" s="396">
        <f t="shared" si="521"/>
        <v>9</v>
      </c>
      <c r="DM415" s="395">
        <f t="shared" si="522"/>
        <v>11</v>
      </c>
      <c r="DN415" s="394">
        <f t="shared" si="523"/>
        <v>0</v>
      </c>
      <c r="DO415" s="395">
        <f t="shared" si="524"/>
        <v>0</v>
      </c>
      <c r="DP415" s="396">
        <f t="shared" si="525"/>
        <v>0</v>
      </c>
      <c r="DQ415" s="395">
        <f t="shared" si="526"/>
        <v>0</v>
      </c>
      <c r="DR415" s="396">
        <f t="shared" si="527"/>
        <v>0</v>
      </c>
      <c r="DS415" s="395">
        <f t="shared" si="528"/>
        <v>0</v>
      </c>
      <c r="DT415" s="396">
        <f t="shared" si="529"/>
        <v>0</v>
      </c>
      <c r="DU415" s="395">
        <f t="shared" si="530"/>
        <v>0</v>
      </c>
      <c r="DV415" s="396">
        <f t="shared" si="531"/>
        <v>0</v>
      </c>
      <c r="DW415" s="395">
        <f t="shared" si="532"/>
        <v>0</v>
      </c>
      <c r="DX415" s="396">
        <f t="shared" si="533"/>
        <v>368949.8842105263</v>
      </c>
      <c r="DY415" s="395">
        <f t="shared" si="534"/>
        <v>460435.3448275862</v>
      </c>
      <c r="DZ415" s="396">
        <f t="shared" si="535"/>
        <v>368949.8842105263</v>
      </c>
      <c r="EA415" s="395">
        <f t="shared" si="536"/>
        <v>460435.3448275862</v>
      </c>
    </row>
    <row r="416" spans="1:131">
      <c r="A416" s="455" t="s">
        <v>38</v>
      </c>
      <c r="B416" s="570" t="s">
        <v>889</v>
      </c>
      <c r="C416" s="571"/>
      <c r="D416" s="572">
        <v>250993</v>
      </c>
      <c r="E416" s="407">
        <v>13</v>
      </c>
      <c r="F416" s="393"/>
      <c r="G416" s="402"/>
      <c r="H416" s="393"/>
      <c r="I416" s="402"/>
      <c r="J416" s="393"/>
      <c r="K416" s="402"/>
      <c r="L416" s="393"/>
      <c r="M416" s="402"/>
      <c r="N416" s="393"/>
      <c r="O416" s="402"/>
      <c r="P416" s="393"/>
      <c r="Q416" s="402"/>
      <c r="R416" s="393"/>
      <c r="S416" s="402"/>
      <c r="T416" s="393"/>
      <c r="U416" s="402"/>
      <c r="V416" s="393"/>
      <c r="W416" s="402"/>
      <c r="X416" s="393"/>
      <c r="Y416" s="402"/>
      <c r="Z416" s="393"/>
      <c r="AA416" s="402"/>
      <c r="AB416" s="393"/>
      <c r="AC416" s="402"/>
      <c r="AD416" s="393"/>
      <c r="AE416" s="402"/>
      <c r="AF416" s="393"/>
      <c r="AG416" s="402"/>
      <c r="AH416" s="393"/>
      <c r="AI416" s="402"/>
      <c r="AJ416" s="393"/>
      <c r="AK416" s="402"/>
      <c r="AL416" s="393"/>
      <c r="AM416" s="402"/>
      <c r="AN416" s="393"/>
      <c r="AO416" s="402"/>
      <c r="AP416" s="393"/>
      <c r="AQ416" s="402"/>
      <c r="AR416" s="393"/>
      <c r="AS416" s="402"/>
      <c r="AT416" s="393"/>
      <c r="AU416" s="402"/>
      <c r="AV416" s="393">
        <v>18</v>
      </c>
      <c r="AW416" s="402">
        <v>17</v>
      </c>
      <c r="AX416" s="393">
        <v>1</v>
      </c>
      <c r="AY416" s="402">
        <v>1</v>
      </c>
      <c r="AZ416" s="393">
        <v>3</v>
      </c>
      <c r="BA416" s="403">
        <v>3</v>
      </c>
      <c r="BB416" s="404"/>
      <c r="BC416" s="402"/>
      <c r="BD416" s="393"/>
      <c r="BE416" s="402"/>
      <c r="BF416" s="393"/>
      <c r="BG416" s="402"/>
      <c r="BH416" s="393"/>
      <c r="BI416" s="402"/>
      <c r="BJ416" s="393"/>
      <c r="BK416" s="402"/>
      <c r="BL416" s="393">
        <v>1164539</v>
      </c>
      <c r="BM416" s="403">
        <v>1135626</v>
      </c>
      <c r="BN416" s="394">
        <f t="shared" si="471"/>
        <v>0</v>
      </c>
      <c r="BO416" s="395">
        <f t="shared" si="472"/>
        <v>0</v>
      </c>
      <c r="BP416" s="396">
        <f t="shared" si="473"/>
        <v>0</v>
      </c>
      <c r="BQ416" s="395">
        <f t="shared" si="474"/>
        <v>0</v>
      </c>
      <c r="BR416" s="396">
        <f t="shared" si="475"/>
        <v>0</v>
      </c>
      <c r="BS416" s="395">
        <f t="shared" si="476"/>
        <v>0</v>
      </c>
      <c r="BT416" s="396">
        <f t="shared" si="477"/>
        <v>0</v>
      </c>
      <c r="BU416" s="395">
        <f t="shared" si="478"/>
        <v>0</v>
      </c>
      <c r="BV416" s="396">
        <f t="shared" si="479"/>
        <v>0</v>
      </c>
      <c r="BW416" s="395">
        <f t="shared" si="480"/>
        <v>0</v>
      </c>
      <c r="BX416" s="396">
        <f t="shared" si="481"/>
        <v>227</v>
      </c>
      <c r="BY416" s="395">
        <f t="shared" si="482"/>
        <v>217</v>
      </c>
      <c r="BZ416" s="394">
        <f t="shared" si="483"/>
        <v>0</v>
      </c>
      <c r="CA416" s="395">
        <f t="shared" si="484"/>
        <v>0</v>
      </c>
      <c r="CB416" s="396">
        <f t="shared" si="485"/>
        <v>0</v>
      </c>
      <c r="CC416" s="395">
        <f t="shared" si="486"/>
        <v>0</v>
      </c>
      <c r="CD416" s="396">
        <f t="shared" si="487"/>
        <v>0</v>
      </c>
      <c r="CE416" s="395">
        <f t="shared" si="488"/>
        <v>0</v>
      </c>
      <c r="CF416" s="396">
        <f t="shared" si="489"/>
        <v>0</v>
      </c>
      <c r="CG416" s="395">
        <f t="shared" si="490"/>
        <v>0</v>
      </c>
      <c r="CH416" s="396">
        <f t="shared" si="491"/>
        <v>0</v>
      </c>
      <c r="CI416" s="395">
        <f t="shared" si="492"/>
        <v>0</v>
      </c>
      <c r="CJ416" s="396">
        <f t="shared" si="493"/>
        <v>5130.1277533039647</v>
      </c>
      <c r="CK416" s="395">
        <f t="shared" si="494"/>
        <v>5233.2995391705072</v>
      </c>
      <c r="CL416" s="394">
        <f t="shared" si="495"/>
        <v>0</v>
      </c>
      <c r="CM416" s="395">
        <f t="shared" si="496"/>
        <v>0</v>
      </c>
      <c r="CN416" s="396">
        <f t="shared" si="497"/>
        <v>0</v>
      </c>
      <c r="CO416" s="395">
        <f t="shared" si="498"/>
        <v>0</v>
      </c>
      <c r="CP416" s="396">
        <f t="shared" si="499"/>
        <v>0</v>
      </c>
      <c r="CQ416" s="395">
        <f t="shared" si="500"/>
        <v>0</v>
      </c>
      <c r="CR416" s="396">
        <f t="shared" si="501"/>
        <v>0</v>
      </c>
      <c r="CS416" s="395">
        <f t="shared" si="502"/>
        <v>0</v>
      </c>
      <c r="CT416" s="396">
        <f t="shared" si="503"/>
        <v>0</v>
      </c>
      <c r="CU416" s="395">
        <f t="shared" si="504"/>
        <v>0</v>
      </c>
      <c r="CV416" s="396">
        <f t="shared" si="505"/>
        <v>46171.149779735686</v>
      </c>
      <c r="CW416" s="395">
        <f t="shared" si="506"/>
        <v>47099.695852534562</v>
      </c>
      <c r="CX416" s="396">
        <f t="shared" si="507"/>
        <v>46171.149779735686</v>
      </c>
      <c r="CY416" s="395">
        <f t="shared" si="508"/>
        <v>47099.695852534562</v>
      </c>
      <c r="CZ416" s="394">
        <f t="shared" si="509"/>
        <v>0</v>
      </c>
      <c r="DA416" s="395">
        <f t="shared" si="510"/>
        <v>0</v>
      </c>
      <c r="DB416" s="396">
        <f t="shared" si="511"/>
        <v>0</v>
      </c>
      <c r="DC416" s="395">
        <f t="shared" si="512"/>
        <v>0</v>
      </c>
      <c r="DD416" s="396">
        <f t="shared" si="513"/>
        <v>0</v>
      </c>
      <c r="DE416" s="395">
        <f t="shared" si="514"/>
        <v>0</v>
      </c>
      <c r="DF416" s="396">
        <f t="shared" si="515"/>
        <v>0</v>
      </c>
      <c r="DG416" s="395">
        <f t="shared" si="516"/>
        <v>0</v>
      </c>
      <c r="DH416" s="396">
        <f t="shared" si="517"/>
        <v>0</v>
      </c>
      <c r="DI416" s="395">
        <f t="shared" si="518"/>
        <v>0</v>
      </c>
      <c r="DJ416" s="396">
        <f t="shared" si="519"/>
        <v>22</v>
      </c>
      <c r="DK416" s="395">
        <f t="shared" si="520"/>
        <v>21</v>
      </c>
      <c r="DL416" s="396">
        <f t="shared" si="521"/>
        <v>22</v>
      </c>
      <c r="DM416" s="395">
        <f t="shared" si="522"/>
        <v>21</v>
      </c>
      <c r="DN416" s="394">
        <f t="shared" si="523"/>
        <v>0</v>
      </c>
      <c r="DO416" s="395">
        <f t="shared" si="524"/>
        <v>0</v>
      </c>
      <c r="DP416" s="396">
        <f t="shared" si="525"/>
        <v>0</v>
      </c>
      <c r="DQ416" s="395">
        <f t="shared" si="526"/>
        <v>0</v>
      </c>
      <c r="DR416" s="396">
        <f t="shared" si="527"/>
        <v>0</v>
      </c>
      <c r="DS416" s="395">
        <f t="shared" si="528"/>
        <v>0</v>
      </c>
      <c r="DT416" s="396">
        <f t="shared" si="529"/>
        <v>0</v>
      </c>
      <c r="DU416" s="395">
        <f t="shared" si="530"/>
        <v>0</v>
      </c>
      <c r="DV416" s="396">
        <f t="shared" si="531"/>
        <v>0</v>
      </c>
      <c r="DW416" s="395">
        <f t="shared" si="532"/>
        <v>0</v>
      </c>
      <c r="DX416" s="396">
        <f t="shared" si="533"/>
        <v>1015765.295154185</v>
      </c>
      <c r="DY416" s="395">
        <f t="shared" si="534"/>
        <v>989093.61290322582</v>
      </c>
      <c r="DZ416" s="396">
        <f t="shared" si="535"/>
        <v>1015765.295154185</v>
      </c>
      <c r="EA416" s="395">
        <f t="shared" si="536"/>
        <v>989093.61290322582</v>
      </c>
    </row>
    <row r="417" spans="1:131">
      <c r="A417" s="455" t="s">
        <v>38</v>
      </c>
      <c r="B417" s="570" t="s">
        <v>890</v>
      </c>
      <c r="C417" s="571"/>
      <c r="D417" s="572">
        <v>365198</v>
      </c>
      <c r="E417" s="407">
        <v>13</v>
      </c>
      <c r="F417" s="393"/>
      <c r="G417" s="402"/>
      <c r="H417" s="393"/>
      <c r="I417" s="402"/>
      <c r="J417" s="393"/>
      <c r="K417" s="402"/>
      <c r="L417" s="393"/>
      <c r="M417" s="402"/>
      <c r="N417" s="393"/>
      <c r="O417" s="402"/>
      <c r="P417" s="393"/>
      <c r="Q417" s="402"/>
      <c r="R417" s="393"/>
      <c r="S417" s="402"/>
      <c r="T417" s="393"/>
      <c r="U417" s="402"/>
      <c r="V417" s="393"/>
      <c r="W417" s="402"/>
      <c r="X417" s="393"/>
      <c r="Y417" s="402"/>
      <c r="Z417" s="393"/>
      <c r="AA417" s="402"/>
      <c r="AB417" s="393"/>
      <c r="AC417" s="402"/>
      <c r="AD417" s="393"/>
      <c r="AE417" s="402"/>
      <c r="AF417" s="393"/>
      <c r="AG417" s="402"/>
      <c r="AH417" s="393"/>
      <c r="AI417" s="402"/>
      <c r="AJ417" s="393"/>
      <c r="AK417" s="402"/>
      <c r="AL417" s="393"/>
      <c r="AM417" s="402"/>
      <c r="AN417" s="393"/>
      <c r="AO417" s="402"/>
      <c r="AP417" s="393"/>
      <c r="AQ417" s="402"/>
      <c r="AR417" s="393"/>
      <c r="AS417" s="402"/>
      <c r="AT417" s="393"/>
      <c r="AU417" s="402"/>
      <c r="AV417" s="393">
        <v>4</v>
      </c>
      <c r="AW417" s="402">
        <v>5</v>
      </c>
      <c r="AX417" s="393">
        <v>0</v>
      </c>
      <c r="AY417" s="402">
        <v>0</v>
      </c>
      <c r="AZ417" s="393">
        <v>23</v>
      </c>
      <c r="BA417" s="403">
        <v>21</v>
      </c>
      <c r="BB417" s="404"/>
      <c r="BC417" s="402"/>
      <c r="BD417" s="393"/>
      <c r="BE417" s="402"/>
      <c r="BF417" s="393"/>
      <c r="BG417" s="402"/>
      <c r="BH417" s="393"/>
      <c r="BI417" s="402"/>
      <c r="BJ417" s="393"/>
      <c r="BK417" s="402"/>
      <c r="BL417" s="393">
        <v>1492456</v>
      </c>
      <c r="BM417" s="403">
        <v>1467723</v>
      </c>
      <c r="BN417" s="394">
        <f t="shared" si="471"/>
        <v>0</v>
      </c>
      <c r="BO417" s="395">
        <f t="shared" si="472"/>
        <v>0</v>
      </c>
      <c r="BP417" s="396">
        <f t="shared" si="473"/>
        <v>0</v>
      </c>
      <c r="BQ417" s="395">
        <f t="shared" si="474"/>
        <v>0</v>
      </c>
      <c r="BR417" s="396">
        <f t="shared" si="475"/>
        <v>0</v>
      </c>
      <c r="BS417" s="395">
        <f t="shared" si="476"/>
        <v>0</v>
      </c>
      <c r="BT417" s="396">
        <f t="shared" si="477"/>
        <v>0</v>
      </c>
      <c r="BU417" s="395">
        <f t="shared" si="478"/>
        <v>0</v>
      </c>
      <c r="BV417" s="396">
        <f t="shared" si="479"/>
        <v>0</v>
      </c>
      <c r="BW417" s="395">
        <f t="shared" si="480"/>
        <v>0</v>
      </c>
      <c r="BX417" s="396">
        <f t="shared" si="481"/>
        <v>316</v>
      </c>
      <c r="BY417" s="395">
        <f t="shared" si="482"/>
        <v>302</v>
      </c>
      <c r="BZ417" s="394">
        <f t="shared" si="483"/>
        <v>0</v>
      </c>
      <c r="CA417" s="395">
        <f t="shared" si="484"/>
        <v>0</v>
      </c>
      <c r="CB417" s="396">
        <f t="shared" si="485"/>
        <v>0</v>
      </c>
      <c r="CC417" s="395">
        <f t="shared" si="486"/>
        <v>0</v>
      </c>
      <c r="CD417" s="396">
        <f t="shared" si="487"/>
        <v>0</v>
      </c>
      <c r="CE417" s="395">
        <f t="shared" si="488"/>
        <v>0</v>
      </c>
      <c r="CF417" s="396">
        <f t="shared" si="489"/>
        <v>0</v>
      </c>
      <c r="CG417" s="395">
        <f t="shared" si="490"/>
        <v>0</v>
      </c>
      <c r="CH417" s="396">
        <f t="shared" si="491"/>
        <v>0</v>
      </c>
      <c r="CI417" s="395">
        <f t="shared" si="492"/>
        <v>0</v>
      </c>
      <c r="CJ417" s="396">
        <f t="shared" si="493"/>
        <v>4722.9620253164558</v>
      </c>
      <c r="CK417" s="395">
        <f t="shared" si="494"/>
        <v>4860.0099337748343</v>
      </c>
      <c r="CL417" s="394">
        <f t="shared" si="495"/>
        <v>0</v>
      </c>
      <c r="CM417" s="395">
        <f t="shared" si="496"/>
        <v>0</v>
      </c>
      <c r="CN417" s="396">
        <f t="shared" si="497"/>
        <v>0</v>
      </c>
      <c r="CO417" s="395">
        <f t="shared" si="498"/>
        <v>0</v>
      </c>
      <c r="CP417" s="396">
        <f t="shared" si="499"/>
        <v>0</v>
      </c>
      <c r="CQ417" s="395">
        <f t="shared" si="500"/>
        <v>0</v>
      </c>
      <c r="CR417" s="396">
        <f t="shared" si="501"/>
        <v>0</v>
      </c>
      <c r="CS417" s="395">
        <f t="shared" si="502"/>
        <v>0</v>
      </c>
      <c r="CT417" s="396">
        <f t="shared" si="503"/>
        <v>0</v>
      </c>
      <c r="CU417" s="395">
        <f t="shared" si="504"/>
        <v>0</v>
      </c>
      <c r="CV417" s="396">
        <f t="shared" si="505"/>
        <v>42506.6582278481</v>
      </c>
      <c r="CW417" s="395">
        <f t="shared" si="506"/>
        <v>43740.089403973507</v>
      </c>
      <c r="CX417" s="396">
        <f t="shared" si="507"/>
        <v>42506.658227848093</v>
      </c>
      <c r="CY417" s="395">
        <f t="shared" si="508"/>
        <v>43740.089403973507</v>
      </c>
      <c r="CZ417" s="394">
        <f t="shared" si="509"/>
        <v>0</v>
      </c>
      <c r="DA417" s="395">
        <f t="shared" si="510"/>
        <v>0</v>
      </c>
      <c r="DB417" s="396">
        <f t="shared" si="511"/>
        <v>0</v>
      </c>
      <c r="DC417" s="395">
        <f t="shared" si="512"/>
        <v>0</v>
      </c>
      <c r="DD417" s="396">
        <f t="shared" si="513"/>
        <v>0</v>
      </c>
      <c r="DE417" s="395">
        <f t="shared" si="514"/>
        <v>0</v>
      </c>
      <c r="DF417" s="396">
        <f t="shared" si="515"/>
        <v>0</v>
      </c>
      <c r="DG417" s="395">
        <f t="shared" si="516"/>
        <v>0</v>
      </c>
      <c r="DH417" s="396">
        <f t="shared" si="517"/>
        <v>0</v>
      </c>
      <c r="DI417" s="395">
        <f t="shared" si="518"/>
        <v>0</v>
      </c>
      <c r="DJ417" s="396">
        <f t="shared" si="519"/>
        <v>27</v>
      </c>
      <c r="DK417" s="395">
        <f t="shared" si="520"/>
        <v>26</v>
      </c>
      <c r="DL417" s="396">
        <f t="shared" si="521"/>
        <v>27</v>
      </c>
      <c r="DM417" s="395">
        <f t="shared" si="522"/>
        <v>26</v>
      </c>
      <c r="DN417" s="394">
        <f t="shared" si="523"/>
        <v>0</v>
      </c>
      <c r="DO417" s="395">
        <f t="shared" si="524"/>
        <v>0</v>
      </c>
      <c r="DP417" s="396">
        <f t="shared" si="525"/>
        <v>0</v>
      </c>
      <c r="DQ417" s="395">
        <f t="shared" si="526"/>
        <v>0</v>
      </c>
      <c r="DR417" s="396">
        <f t="shared" si="527"/>
        <v>0</v>
      </c>
      <c r="DS417" s="395">
        <f t="shared" si="528"/>
        <v>0</v>
      </c>
      <c r="DT417" s="396">
        <f t="shared" si="529"/>
        <v>0</v>
      </c>
      <c r="DU417" s="395">
        <f t="shared" si="530"/>
        <v>0</v>
      </c>
      <c r="DV417" s="396">
        <f t="shared" si="531"/>
        <v>0</v>
      </c>
      <c r="DW417" s="395">
        <f t="shared" si="532"/>
        <v>0</v>
      </c>
      <c r="DX417" s="396">
        <f t="shared" si="533"/>
        <v>1147679.7721518986</v>
      </c>
      <c r="DY417" s="395">
        <f t="shared" si="534"/>
        <v>1137242.3245033112</v>
      </c>
      <c r="DZ417" s="396">
        <f t="shared" si="535"/>
        <v>1147679.7721518986</v>
      </c>
      <c r="EA417" s="395">
        <f t="shared" si="536"/>
        <v>1137242.3245033112</v>
      </c>
    </row>
    <row r="418" spans="1:131">
      <c r="A418" s="455" t="s">
        <v>38</v>
      </c>
      <c r="B418" s="570" t="s">
        <v>891</v>
      </c>
      <c r="C418" s="571"/>
      <c r="D418" s="572">
        <v>368364</v>
      </c>
      <c r="E418" s="407">
        <v>13</v>
      </c>
      <c r="F418" s="393"/>
      <c r="G418" s="402"/>
      <c r="H418" s="393"/>
      <c r="I418" s="402"/>
      <c r="J418" s="393"/>
      <c r="K418" s="402"/>
      <c r="L418" s="393"/>
      <c r="M418" s="402"/>
      <c r="N418" s="393"/>
      <c r="O418" s="402"/>
      <c r="P418" s="393"/>
      <c r="Q418" s="402"/>
      <c r="R418" s="393"/>
      <c r="S418" s="402"/>
      <c r="T418" s="393"/>
      <c r="U418" s="402"/>
      <c r="V418" s="393"/>
      <c r="W418" s="402"/>
      <c r="X418" s="393"/>
      <c r="Y418" s="402"/>
      <c r="Z418" s="393"/>
      <c r="AA418" s="402"/>
      <c r="AB418" s="393"/>
      <c r="AC418" s="402"/>
      <c r="AD418" s="393"/>
      <c r="AE418" s="402"/>
      <c r="AF418" s="393"/>
      <c r="AG418" s="402"/>
      <c r="AH418" s="393"/>
      <c r="AI418" s="402"/>
      <c r="AJ418" s="393"/>
      <c r="AK418" s="402"/>
      <c r="AL418" s="393"/>
      <c r="AM418" s="402"/>
      <c r="AN418" s="393"/>
      <c r="AO418" s="402"/>
      <c r="AP418" s="393"/>
      <c r="AQ418" s="402"/>
      <c r="AR418" s="393"/>
      <c r="AS418" s="402"/>
      <c r="AT418" s="393"/>
      <c r="AU418" s="402"/>
      <c r="AV418" s="393">
        <v>8</v>
      </c>
      <c r="AW418" s="402">
        <v>8</v>
      </c>
      <c r="AX418" s="393">
        <v>2</v>
      </c>
      <c r="AY418" s="402">
        <v>3</v>
      </c>
      <c r="AZ418" s="393">
        <v>5</v>
      </c>
      <c r="BA418" s="403">
        <v>4</v>
      </c>
      <c r="BB418" s="404"/>
      <c r="BC418" s="402"/>
      <c r="BD418" s="393"/>
      <c r="BE418" s="402"/>
      <c r="BF418" s="393"/>
      <c r="BG418" s="402"/>
      <c r="BH418" s="393"/>
      <c r="BI418" s="402"/>
      <c r="BJ418" s="393"/>
      <c r="BK418" s="402"/>
      <c r="BL418" s="393">
        <v>723692</v>
      </c>
      <c r="BM418" s="403">
        <v>744767</v>
      </c>
      <c r="BN418" s="394">
        <f t="shared" si="471"/>
        <v>0</v>
      </c>
      <c r="BO418" s="395">
        <f t="shared" si="472"/>
        <v>0</v>
      </c>
      <c r="BP418" s="396">
        <f t="shared" si="473"/>
        <v>0</v>
      </c>
      <c r="BQ418" s="395">
        <f t="shared" si="474"/>
        <v>0</v>
      </c>
      <c r="BR418" s="396">
        <f t="shared" si="475"/>
        <v>0</v>
      </c>
      <c r="BS418" s="395">
        <f t="shared" si="476"/>
        <v>0</v>
      </c>
      <c r="BT418" s="396">
        <f t="shared" si="477"/>
        <v>0</v>
      </c>
      <c r="BU418" s="395">
        <f t="shared" si="478"/>
        <v>0</v>
      </c>
      <c r="BV418" s="396">
        <f t="shared" si="479"/>
        <v>0</v>
      </c>
      <c r="BW418" s="395">
        <f t="shared" si="480"/>
        <v>0</v>
      </c>
      <c r="BX418" s="396">
        <f t="shared" si="481"/>
        <v>162</v>
      </c>
      <c r="BY418" s="395">
        <f t="shared" si="482"/>
        <v>161</v>
      </c>
      <c r="BZ418" s="394">
        <f t="shared" si="483"/>
        <v>0</v>
      </c>
      <c r="CA418" s="395">
        <f t="shared" si="484"/>
        <v>0</v>
      </c>
      <c r="CB418" s="396">
        <f t="shared" si="485"/>
        <v>0</v>
      </c>
      <c r="CC418" s="395">
        <f t="shared" si="486"/>
        <v>0</v>
      </c>
      <c r="CD418" s="396">
        <f t="shared" si="487"/>
        <v>0</v>
      </c>
      <c r="CE418" s="395">
        <f t="shared" si="488"/>
        <v>0</v>
      </c>
      <c r="CF418" s="396">
        <f t="shared" si="489"/>
        <v>0</v>
      </c>
      <c r="CG418" s="395">
        <f t="shared" si="490"/>
        <v>0</v>
      </c>
      <c r="CH418" s="396">
        <f t="shared" si="491"/>
        <v>0</v>
      </c>
      <c r="CI418" s="395">
        <f t="shared" si="492"/>
        <v>0</v>
      </c>
      <c r="CJ418" s="396">
        <f t="shared" si="493"/>
        <v>4467.2345679012342</v>
      </c>
      <c r="CK418" s="395">
        <f t="shared" si="494"/>
        <v>4625.8819875776398</v>
      </c>
      <c r="CL418" s="394">
        <f t="shared" si="495"/>
        <v>0</v>
      </c>
      <c r="CM418" s="395">
        <f t="shared" si="496"/>
        <v>0</v>
      </c>
      <c r="CN418" s="396">
        <f t="shared" si="497"/>
        <v>0</v>
      </c>
      <c r="CO418" s="395">
        <f t="shared" si="498"/>
        <v>0</v>
      </c>
      <c r="CP418" s="396">
        <f t="shared" si="499"/>
        <v>0</v>
      </c>
      <c r="CQ418" s="395">
        <f t="shared" si="500"/>
        <v>0</v>
      </c>
      <c r="CR418" s="396">
        <f t="shared" si="501"/>
        <v>0</v>
      </c>
      <c r="CS418" s="395">
        <f t="shared" si="502"/>
        <v>0</v>
      </c>
      <c r="CT418" s="396">
        <f t="shared" si="503"/>
        <v>0</v>
      </c>
      <c r="CU418" s="395">
        <f t="shared" si="504"/>
        <v>0</v>
      </c>
      <c r="CV418" s="396">
        <f t="shared" si="505"/>
        <v>40205.111111111109</v>
      </c>
      <c r="CW418" s="395">
        <f t="shared" si="506"/>
        <v>41632.937888198758</v>
      </c>
      <c r="CX418" s="396">
        <f t="shared" si="507"/>
        <v>40205.111111111109</v>
      </c>
      <c r="CY418" s="395">
        <f t="shared" si="508"/>
        <v>41632.937888198758</v>
      </c>
      <c r="CZ418" s="394">
        <f t="shared" si="509"/>
        <v>0</v>
      </c>
      <c r="DA418" s="395">
        <f t="shared" si="510"/>
        <v>0</v>
      </c>
      <c r="DB418" s="396">
        <f t="shared" si="511"/>
        <v>0</v>
      </c>
      <c r="DC418" s="395">
        <f t="shared" si="512"/>
        <v>0</v>
      </c>
      <c r="DD418" s="396">
        <f t="shared" si="513"/>
        <v>0</v>
      </c>
      <c r="DE418" s="395">
        <f t="shared" si="514"/>
        <v>0</v>
      </c>
      <c r="DF418" s="396">
        <f t="shared" si="515"/>
        <v>0</v>
      </c>
      <c r="DG418" s="395">
        <f t="shared" si="516"/>
        <v>0</v>
      </c>
      <c r="DH418" s="396">
        <f t="shared" si="517"/>
        <v>0</v>
      </c>
      <c r="DI418" s="395">
        <f t="shared" si="518"/>
        <v>0</v>
      </c>
      <c r="DJ418" s="396">
        <f t="shared" si="519"/>
        <v>15</v>
      </c>
      <c r="DK418" s="395">
        <f t="shared" si="520"/>
        <v>15</v>
      </c>
      <c r="DL418" s="396">
        <f t="shared" si="521"/>
        <v>15</v>
      </c>
      <c r="DM418" s="395">
        <f t="shared" si="522"/>
        <v>15</v>
      </c>
      <c r="DN418" s="394">
        <f t="shared" si="523"/>
        <v>0</v>
      </c>
      <c r="DO418" s="395">
        <f t="shared" si="524"/>
        <v>0</v>
      </c>
      <c r="DP418" s="396">
        <f t="shared" si="525"/>
        <v>0</v>
      </c>
      <c r="DQ418" s="395">
        <f t="shared" si="526"/>
        <v>0</v>
      </c>
      <c r="DR418" s="396">
        <f t="shared" si="527"/>
        <v>0</v>
      </c>
      <c r="DS418" s="395">
        <f t="shared" si="528"/>
        <v>0</v>
      </c>
      <c r="DT418" s="396">
        <f t="shared" si="529"/>
        <v>0</v>
      </c>
      <c r="DU418" s="395">
        <f t="shared" si="530"/>
        <v>0</v>
      </c>
      <c r="DV418" s="396">
        <f t="shared" si="531"/>
        <v>0</v>
      </c>
      <c r="DW418" s="395">
        <f t="shared" si="532"/>
        <v>0</v>
      </c>
      <c r="DX418" s="396">
        <f t="shared" si="533"/>
        <v>603076.66666666663</v>
      </c>
      <c r="DY418" s="395">
        <f t="shared" si="534"/>
        <v>624494.06832298136</v>
      </c>
      <c r="DZ418" s="396">
        <f t="shared" si="535"/>
        <v>603076.66666666663</v>
      </c>
      <c r="EA418" s="395">
        <f t="shared" si="536"/>
        <v>624494.06832298136</v>
      </c>
    </row>
    <row r="419" spans="1:131">
      <c r="A419" s="455" t="s">
        <v>38</v>
      </c>
      <c r="B419" s="570" t="s">
        <v>892</v>
      </c>
      <c r="C419" s="571"/>
      <c r="D419" s="572">
        <v>418287</v>
      </c>
      <c r="E419" s="407">
        <v>13</v>
      </c>
      <c r="F419" s="393"/>
      <c r="G419" s="402"/>
      <c r="H419" s="393"/>
      <c r="I419" s="402"/>
      <c r="J419" s="393"/>
      <c r="K419" s="402"/>
      <c r="L419" s="393"/>
      <c r="M419" s="402"/>
      <c r="N419" s="393"/>
      <c r="O419" s="402"/>
      <c r="P419" s="393"/>
      <c r="Q419" s="402"/>
      <c r="R419" s="393"/>
      <c r="S419" s="402"/>
      <c r="T419" s="393"/>
      <c r="U419" s="402"/>
      <c r="V419" s="393"/>
      <c r="W419" s="402"/>
      <c r="X419" s="393"/>
      <c r="Y419" s="402"/>
      <c r="Z419" s="393"/>
      <c r="AA419" s="402"/>
      <c r="AB419" s="393"/>
      <c r="AC419" s="402"/>
      <c r="AD419" s="393"/>
      <c r="AE419" s="402"/>
      <c r="AF419" s="393"/>
      <c r="AG419" s="402"/>
      <c r="AH419" s="393"/>
      <c r="AI419" s="402"/>
      <c r="AJ419" s="393"/>
      <c r="AK419" s="402"/>
      <c r="AL419" s="393"/>
      <c r="AM419" s="402"/>
      <c r="AN419" s="393"/>
      <c r="AO419" s="402"/>
      <c r="AP419" s="393"/>
      <c r="AQ419" s="402"/>
      <c r="AR419" s="393"/>
      <c r="AS419" s="402"/>
      <c r="AT419" s="393"/>
      <c r="AU419" s="402"/>
      <c r="AV419" s="393">
        <v>21</v>
      </c>
      <c r="AW419" s="402">
        <v>19</v>
      </c>
      <c r="AX419" s="393">
        <v>9</v>
      </c>
      <c r="AY419" s="402">
        <v>7</v>
      </c>
      <c r="AZ419" s="393">
        <v>1</v>
      </c>
      <c r="BA419" s="403">
        <v>1</v>
      </c>
      <c r="BB419" s="404"/>
      <c r="BC419" s="402"/>
      <c r="BD419" s="393"/>
      <c r="BE419" s="402"/>
      <c r="BF419" s="393"/>
      <c r="BG419" s="402"/>
      <c r="BH419" s="393"/>
      <c r="BI419" s="402"/>
      <c r="BJ419" s="393"/>
      <c r="BK419" s="402"/>
      <c r="BL419" s="393">
        <v>1688020</v>
      </c>
      <c r="BM419" s="403">
        <v>1485168</v>
      </c>
      <c r="BN419" s="394">
        <f t="shared" si="471"/>
        <v>0</v>
      </c>
      <c r="BO419" s="395">
        <f t="shared" si="472"/>
        <v>0</v>
      </c>
      <c r="BP419" s="396">
        <f t="shared" si="473"/>
        <v>0</v>
      </c>
      <c r="BQ419" s="395">
        <f t="shared" si="474"/>
        <v>0</v>
      </c>
      <c r="BR419" s="396">
        <f t="shared" si="475"/>
        <v>0</v>
      </c>
      <c r="BS419" s="395">
        <f t="shared" si="476"/>
        <v>0</v>
      </c>
      <c r="BT419" s="396">
        <f t="shared" si="477"/>
        <v>0</v>
      </c>
      <c r="BU419" s="395">
        <f t="shared" si="478"/>
        <v>0</v>
      </c>
      <c r="BV419" s="396">
        <f t="shared" si="479"/>
        <v>0</v>
      </c>
      <c r="BW419" s="395">
        <f t="shared" si="480"/>
        <v>0</v>
      </c>
      <c r="BX419" s="396">
        <f t="shared" si="481"/>
        <v>321</v>
      </c>
      <c r="BY419" s="395">
        <f t="shared" si="482"/>
        <v>279</v>
      </c>
      <c r="BZ419" s="394">
        <f t="shared" si="483"/>
        <v>0</v>
      </c>
      <c r="CA419" s="395">
        <f t="shared" si="484"/>
        <v>0</v>
      </c>
      <c r="CB419" s="396">
        <f t="shared" si="485"/>
        <v>0</v>
      </c>
      <c r="CC419" s="395">
        <f t="shared" si="486"/>
        <v>0</v>
      </c>
      <c r="CD419" s="396">
        <f t="shared" si="487"/>
        <v>0</v>
      </c>
      <c r="CE419" s="395">
        <f t="shared" si="488"/>
        <v>0</v>
      </c>
      <c r="CF419" s="396">
        <f t="shared" si="489"/>
        <v>0</v>
      </c>
      <c r="CG419" s="395">
        <f t="shared" si="490"/>
        <v>0</v>
      </c>
      <c r="CH419" s="396">
        <f t="shared" si="491"/>
        <v>0</v>
      </c>
      <c r="CI419" s="395">
        <f t="shared" si="492"/>
        <v>0</v>
      </c>
      <c r="CJ419" s="396">
        <f t="shared" si="493"/>
        <v>5258.6292834890965</v>
      </c>
      <c r="CK419" s="395">
        <f t="shared" si="494"/>
        <v>5323.1827956989246</v>
      </c>
      <c r="CL419" s="394">
        <f t="shared" si="495"/>
        <v>0</v>
      </c>
      <c r="CM419" s="395">
        <f t="shared" si="496"/>
        <v>0</v>
      </c>
      <c r="CN419" s="396">
        <f t="shared" si="497"/>
        <v>0</v>
      </c>
      <c r="CO419" s="395">
        <f t="shared" si="498"/>
        <v>0</v>
      </c>
      <c r="CP419" s="396">
        <f t="shared" si="499"/>
        <v>0</v>
      </c>
      <c r="CQ419" s="395">
        <f t="shared" si="500"/>
        <v>0</v>
      </c>
      <c r="CR419" s="396">
        <f t="shared" si="501"/>
        <v>0</v>
      </c>
      <c r="CS419" s="395">
        <f t="shared" si="502"/>
        <v>0</v>
      </c>
      <c r="CT419" s="396">
        <f t="shared" si="503"/>
        <v>0</v>
      </c>
      <c r="CU419" s="395">
        <f t="shared" si="504"/>
        <v>0</v>
      </c>
      <c r="CV419" s="396">
        <f t="shared" si="505"/>
        <v>47327.663551401871</v>
      </c>
      <c r="CW419" s="395">
        <f t="shared" si="506"/>
        <v>47908.645161290318</v>
      </c>
      <c r="CX419" s="396">
        <f t="shared" si="507"/>
        <v>47327.663551401871</v>
      </c>
      <c r="CY419" s="395">
        <f t="shared" si="508"/>
        <v>47908.645161290318</v>
      </c>
      <c r="CZ419" s="394">
        <f t="shared" si="509"/>
        <v>0</v>
      </c>
      <c r="DA419" s="395">
        <f t="shared" si="510"/>
        <v>0</v>
      </c>
      <c r="DB419" s="396">
        <f t="shared" si="511"/>
        <v>0</v>
      </c>
      <c r="DC419" s="395">
        <f t="shared" si="512"/>
        <v>0</v>
      </c>
      <c r="DD419" s="396">
        <f t="shared" si="513"/>
        <v>0</v>
      </c>
      <c r="DE419" s="395">
        <f t="shared" si="514"/>
        <v>0</v>
      </c>
      <c r="DF419" s="396">
        <f t="shared" si="515"/>
        <v>0</v>
      </c>
      <c r="DG419" s="395">
        <f t="shared" si="516"/>
        <v>0</v>
      </c>
      <c r="DH419" s="396">
        <f t="shared" si="517"/>
        <v>0</v>
      </c>
      <c r="DI419" s="395">
        <f t="shared" si="518"/>
        <v>0</v>
      </c>
      <c r="DJ419" s="396">
        <f t="shared" si="519"/>
        <v>31</v>
      </c>
      <c r="DK419" s="395">
        <f t="shared" si="520"/>
        <v>27</v>
      </c>
      <c r="DL419" s="396">
        <f t="shared" si="521"/>
        <v>31</v>
      </c>
      <c r="DM419" s="395">
        <f t="shared" si="522"/>
        <v>27</v>
      </c>
      <c r="DN419" s="394">
        <f t="shared" si="523"/>
        <v>0</v>
      </c>
      <c r="DO419" s="395">
        <f t="shared" si="524"/>
        <v>0</v>
      </c>
      <c r="DP419" s="396">
        <f t="shared" si="525"/>
        <v>0</v>
      </c>
      <c r="DQ419" s="395">
        <f t="shared" si="526"/>
        <v>0</v>
      </c>
      <c r="DR419" s="396">
        <f t="shared" si="527"/>
        <v>0</v>
      </c>
      <c r="DS419" s="395">
        <f t="shared" si="528"/>
        <v>0</v>
      </c>
      <c r="DT419" s="396">
        <f t="shared" si="529"/>
        <v>0</v>
      </c>
      <c r="DU419" s="395">
        <f t="shared" si="530"/>
        <v>0</v>
      </c>
      <c r="DV419" s="396">
        <f t="shared" si="531"/>
        <v>0</v>
      </c>
      <c r="DW419" s="395">
        <f t="shared" si="532"/>
        <v>0</v>
      </c>
      <c r="DX419" s="396">
        <f t="shared" si="533"/>
        <v>1467157.5700934581</v>
      </c>
      <c r="DY419" s="395">
        <f t="shared" si="534"/>
        <v>1293533.4193548386</v>
      </c>
      <c r="DZ419" s="396">
        <f t="shared" si="535"/>
        <v>1467157.5700934581</v>
      </c>
      <c r="EA419" s="395">
        <f t="shared" si="536"/>
        <v>1293533.4193548386</v>
      </c>
    </row>
    <row r="420" spans="1:131">
      <c r="A420" s="455" t="s">
        <v>38</v>
      </c>
      <c r="B420" s="570" t="s">
        <v>893</v>
      </c>
      <c r="C420" s="571"/>
      <c r="D420" s="572">
        <v>207607</v>
      </c>
      <c r="E420" s="407">
        <v>13</v>
      </c>
      <c r="F420" s="393"/>
      <c r="G420" s="402"/>
      <c r="H420" s="393"/>
      <c r="I420" s="402"/>
      <c r="J420" s="393"/>
      <c r="K420" s="402"/>
      <c r="L420" s="393"/>
      <c r="M420" s="402"/>
      <c r="N420" s="393"/>
      <c r="O420" s="402"/>
      <c r="P420" s="393"/>
      <c r="Q420" s="402"/>
      <c r="R420" s="393"/>
      <c r="S420" s="402"/>
      <c r="T420" s="393"/>
      <c r="U420" s="402"/>
      <c r="V420" s="393"/>
      <c r="W420" s="402"/>
      <c r="X420" s="393"/>
      <c r="Y420" s="402"/>
      <c r="Z420" s="393"/>
      <c r="AA420" s="402"/>
      <c r="AB420" s="393"/>
      <c r="AC420" s="402"/>
      <c r="AD420" s="393"/>
      <c r="AE420" s="402"/>
      <c r="AF420" s="393"/>
      <c r="AG420" s="402"/>
      <c r="AH420" s="393"/>
      <c r="AI420" s="402"/>
      <c r="AJ420" s="393"/>
      <c r="AK420" s="402"/>
      <c r="AL420" s="393"/>
      <c r="AM420" s="402"/>
      <c r="AN420" s="393"/>
      <c r="AO420" s="402"/>
      <c r="AP420" s="393"/>
      <c r="AQ420" s="402"/>
      <c r="AR420" s="393"/>
      <c r="AS420" s="402"/>
      <c r="AT420" s="393"/>
      <c r="AU420" s="402"/>
      <c r="AV420" s="393"/>
      <c r="AW420" s="402">
        <v>0</v>
      </c>
      <c r="AX420" s="393">
        <v>20</v>
      </c>
      <c r="AY420" s="402">
        <v>23</v>
      </c>
      <c r="AZ420" s="393">
        <v>2</v>
      </c>
      <c r="BA420" s="403">
        <v>1</v>
      </c>
      <c r="BB420" s="404"/>
      <c r="BC420" s="402"/>
      <c r="BD420" s="393"/>
      <c r="BE420" s="402"/>
      <c r="BF420" s="393"/>
      <c r="BG420" s="402"/>
      <c r="BH420" s="393"/>
      <c r="BI420" s="402"/>
      <c r="BJ420" s="393"/>
      <c r="BK420" s="402"/>
      <c r="BL420" s="393">
        <v>1182746.42</v>
      </c>
      <c r="BM420" s="403">
        <v>1332235</v>
      </c>
      <c r="BN420" s="394">
        <f t="shared" si="471"/>
        <v>0</v>
      </c>
      <c r="BO420" s="395">
        <f t="shared" si="472"/>
        <v>0</v>
      </c>
      <c r="BP420" s="396">
        <f t="shared" si="473"/>
        <v>0</v>
      </c>
      <c r="BQ420" s="395">
        <f t="shared" si="474"/>
        <v>0</v>
      </c>
      <c r="BR420" s="396">
        <f t="shared" si="475"/>
        <v>0</v>
      </c>
      <c r="BS420" s="395">
        <f t="shared" si="476"/>
        <v>0</v>
      </c>
      <c r="BT420" s="396">
        <f t="shared" si="477"/>
        <v>0</v>
      </c>
      <c r="BU420" s="395">
        <f t="shared" si="478"/>
        <v>0</v>
      </c>
      <c r="BV420" s="396">
        <f t="shared" si="479"/>
        <v>0</v>
      </c>
      <c r="BW420" s="395">
        <f t="shared" si="480"/>
        <v>0</v>
      </c>
      <c r="BX420" s="396">
        <f t="shared" si="481"/>
        <v>244</v>
      </c>
      <c r="BY420" s="395">
        <f t="shared" si="482"/>
        <v>265</v>
      </c>
      <c r="BZ420" s="394">
        <f t="shared" si="483"/>
        <v>0</v>
      </c>
      <c r="CA420" s="395">
        <f t="shared" si="484"/>
        <v>0</v>
      </c>
      <c r="CB420" s="396">
        <f t="shared" si="485"/>
        <v>0</v>
      </c>
      <c r="CC420" s="395">
        <f t="shared" si="486"/>
        <v>0</v>
      </c>
      <c r="CD420" s="396">
        <f t="shared" si="487"/>
        <v>0</v>
      </c>
      <c r="CE420" s="395">
        <f t="shared" si="488"/>
        <v>0</v>
      </c>
      <c r="CF420" s="396">
        <f t="shared" si="489"/>
        <v>0</v>
      </c>
      <c r="CG420" s="395">
        <f t="shared" si="490"/>
        <v>0</v>
      </c>
      <c r="CH420" s="396">
        <f t="shared" si="491"/>
        <v>0</v>
      </c>
      <c r="CI420" s="395">
        <f t="shared" si="492"/>
        <v>0</v>
      </c>
      <c r="CJ420" s="396">
        <f t="shared" si="493"/>
        <v>4847.321393442623</v>
      </c>
      <c r="CK420" s="395">
        <f t="shared" si="494"/>
        <v>5027.3018867924529</v>
      </c>
      <c r="CL420" s="394">
        <f t="shared" si="495"/>
        <v>0</v>
      </c>
      <c r="CM420" s="395">
        <f t="shared" si="496"/>
        <v>0</v>
      </c>
      <c r="CN420" s="396">
        <f t="shared" si="497"/>
        <v>0</v>
      </c>
      <c r="CO420" s="395">
        <f t="shared" si="498"/>
        <v>0</v>
      </c>
      <c r="CP420" s="396">
        <f t="shared" si="499"/>
        <v>0</v>
      </c>
      <c r="CQ420" s="395">
        <f t="shared" si="500"/>
        <v>0</v>
      </c>
      <c r="CR420" s="396">
        <f t="shared" si="501"/>
        <v>0</v>
      </c>
      <c r="CS420" s="395">
        <f t="shared" si="502"/>
        <v>0</v>
      </c>
      <c r="CT420" s="396">
        <f t="shared" si="503"/>
        <v>0</v>
      </c>
      <c r="CU420" s="395">
        <f t="shared" si="504"/>
        <v>0</v>
      </c>
      <c r="CV420" s="396">
        <f t="shared" si="505"/>
        <v>43625.892540983608</v>
      </c>
      <c r="CW420" s="395">
        <f t="shared" si="506"/>
        <v>45245.716981132078</v>
      </c>
      <c r="CX420" s="396">
        <f t="shared" si="507"/>
        <v>43625.892540983608</v>
      </c>
      <c r="CY420" s="395">
        <f t="shared" si="508"/>
        <v>45245.716981132078</v>
      </c>
      <c r="CZ420" s="394">
        <f t="shared" si="509"/>
        <v>0</v>
      </c>
      <c r="DA420" s="395">
        <f t="shared" si="510"/>
        <v>0</v>
      </c>
      <c r="DB420" s="396">
        <f t="shared" si="511"/>
        <v>0</v>
      </c>
      <c r="DC420" s="395">
        <f t="shared" si="512"/>
        <v>0</v>
      </c>
      <c r="DD420" s="396">
        <f t="shared" si="513"/>
        <v>0</v>
      </c>
      <c r="DE420" s="395">
        <f t="shared" si="514"/>
        <v>0</v>
      </c>
      <c r="DF420" s="396">
        <f t="shared" si="515"/>
        <v>0</v>
      </c>
      <c r="DG420" s="395">
        <f t="shared" si="516"/>
        <v>0</v>
      </c>
      <c r="DH420" s="396">
        <f t="shared" si="517"/>
        <v>0</v>
      </c>
      <c r="DI420" s="395">
        <f t="shared" si="518"/>
        <v>0</v>
      </c>
      <c r="DJ420" s="396">
        <f t="shared" si="519"/>
        <v>22</v>
      </c>
      <c r="DK420" s="395">
        <f t="shared" si="520"/>
        <v>24</v>
      </c>
      <c r="DL420" s="396">
        <f t="shared" si="521"/>
        <v>22</v>
      </c>
      <c r="DM420" s="395">
        <f t="shared" si="522"/>
        <v>24</v>
      </c>
      <c r="DN420" s="394">
        <f t="shared" si="523"/>
        <v>0</v>
      </c>
      <c r="DO420" s="395">
        <f t="shared" si="524"/>
        <v>0</v>
      </c>
      <c r="DP420" s="396">
        <f t="shared" si="525"/>
        <v>0</v>
      </c>
      <c r="DQ420" s="395">
        <f t="shared" si="526"/>
        <v>0</v>
      </c>
      <c r="DR420" s="396">
        <f t="shared" si="527"/>
        <v>0</v>
      </c>
      <c r="DS420" s="395">
        <f t="shared" si="528"/>
        <v>0</v>
      </c>
      <c r="DT420" s="396">
        <f t="shared" si="529"/>
        <v>0</v>
      </c>
      <c r="DU420" s="395">
        <f t="shared" si="530"/>
        <v>0</v>
      </c>
      <c r="DV420" s="396">
        <f t="shared" si="531"/>
        <v>0</v>
      </c>
      <c r="DW420" s="395">
        <f t="shared" si="532"/>
        <v>0</v>
      </c>
      <c r="DX420" s="396">
        <f t="shared" si="533"/>
        <v>959769.63590163935</v>
      </c>
      <c r="DY420" s="395">
        <f t="shared" si="534"/>
        <v>1085897.2075471699</v>
      </c>
      <c r="DZ420" s="396">
        <f t="shared" si="535"/>
        <v>959769.63590163935</v>
      </c>
      <c r="EA420" s="395">
        <f t="shared" si="536"/>
        <v>1085897.2075471699</v>
      </c>
    </row>
    <row r="421" spans="1:131">
      <c r="A421" s="455" t="s">
        <v>38</v>
      </c>
      <c r="B421" s="456" t="s">
        <v>894</v>
      </c>
      <c r="C421" s="457"/>
      <c r="D421" s="572">
        <v>261393</v>
      </c>
      <c r="E421" s="401">
        <v>13</v>
      </c>
      <c r="F421" s="393"/>
      <c r="G421" s="402"/>
      <c r="H421" s="393"/>
      <c r="I421" s="402"/>
      <c r="J421" s="393"/>
      <c r="K421" s="402"/>
      <c r="L421" s="393"/>
      <c r="M421" s="402"/>
      <c r="N421" s="393"/>
      <c r="O421" s="402"/>
      <c r="P421" s="393"/>
      <c r="Q421" s="402"/>
      <c r="R421" s="393"/>
      <c r="S421" s="402"/>
      <c r="T421" s="393"/>
      <c r="U421" s="402"/>
      <c r="V421" s="393"/>
      <c r="W421" s="402"/>
      <c r="X421" s="393"/>
      <c r="Y421" s="402"/>
      <c r="Z421" s="393"/>
      <c r="AA421" s="402"/>
      <c r="AB421" s="393"/>
      <c r="AC421" s="402"/>
      <c r="AD421" s="393"/>
      <c r="AE421" s="402"/>
      <c r="AF421" s="393"/>
      <c r="AG421" s="402"/>
      <c r="AH421" s="393"/>
      <c r="AI421" s="402"/>
      <c r="AJ421" s="393"/>
      <c r="AK421" s="402"/>
      <c r="AL421" s="393"/>
      <c r="AM421" s="402"/>
      <c r="AN421" s="393"/>
      <c r="AO421" s="402"/>
      <c r="AP421" s="393"/>
      <c r="AQ421" s="402"/>
      <c r="AR421" s="393"/>
      <c r="AS421" s="402"/>
      <c r="AT421" s="393"/>
      <c r="AU421" s="402"/>
      <c r="AV421" s="393"/>
      <c r="AW421" s="402">
        <v>0</v>
      </c>
      <c r="AX421" s="393">
        <v>27</v>
      </c>
      <c r="AY421" s="402">
        <v>30</v>
      </c>
      <c r="AZ421" s="393"/>
      <c r="BA421" s="403">
        <v>0</v>
      </c>
      <c r="BB421" s="404"/>
      <c r="BC421" s="402"/>
      <c r="BD421" s="393"/>
      <c r="BE421" s="402"/>
      <c r="BF421" s="393"/>
      <c r="BG421" s="402"/>
      <c r="BH421" s="393"/>
      <c r="BI421" s="402"/>
      <c r="BJ421" s="393"/>
      <c r="BK421" s="402"/>
      <c r="BL421" s="393">
        <v>1405937.62</v>
      </c>
      <c r="BM421" s="403">
        <v>1675930</v>
      </c>
      <c r="BN421" s="394">
        <f t="shared" si="471"/>
        <v>0</v>
      </c>
      <c r="BO421" s="395">
        <f t="shared" si="472"/>
        <v>0</v>
      </c>
      <c r="BP421" s="396">
        <f t="shared" si="473"/>
        <v>0</v>
      </c>
      <c r="BQ421" s="395">
        <f t="shared" si="474"/>
        <v>0</v>
      </c>
      <c r="BR421" s="396">
        <f t="shared" si="475"/>
        <v>0</v>
      </c>
      <c r="BS421" s="395">
        <f t="shared" si="476"/>
        <v>0</v>
      </c>
      <c r="BT421" s="396">
        <f t="shared" si="477"/>
        <v>0</v>
      </c>
      <c r="BU421" s="395">
        <f t="shared" si="478"/>
        <v>0</v>
      </c>
      <c r="BV421" s="396">
        <f t="shared" si="479"/>
        <v>0</v>
      </c>
      <c r="BW421" s="395">
        <f t="shared" si="480"/>
        <v>0</v>
      </c>
      <c r="BX421" s="396">
        <f t="shared" si="481"/>
        <v>297</v>
      </c>
      <c r="BY421" s="395">
        <f t="shared" si="482"/>
        <v>330</v>
      </c>
      <c r="BZ421" s="394">
        <f t="shared" si="483"/>
        <v>0</v>
      </c>
      <c r="CA421" s="395">
        <f t="shared" si="484"/>
        <v>0</v>
      </c>
      <c r="CB421" s="396">
        <f t="shared" si="485"/>
        <v>0</v>
      </c>
      <c r="CC421" s="395">
        <f t="shared" si="486"/>
        <v>0</v>
      </c>
      <c r="CD421" s="396">
        <f t="shared" si="487"/>
        <v>0</v>
      </c>
      <c r="CE421" s="395">
        <f t="shared" si="488"/>
        <v>0</v>
      </c>
      <c r="CF421" s="396">
        <f t="shared" si="489"/>
        <v>0</v>
      </c>
      <c r="CG421" s="395">
        <f t="shared" si="490"/>
        <v>0</v>
      </c>
      <c r="CH421" s="396">
        <f t="shared" si="491"/>
        <v>0</v>
      </c>
      <c r="CI421" s="395">
        <f t="shared" si="492"/>
        <v>0</v>
      </c>
      <c r="CJ421" s="396">
        <f t="shared" si="493"/>
        <v>4733.7967003367003</v>
      </c>
      <c r="CK421" s="395">
        <f t="shared" si="494"/>
        <v>5078.575757575758</v>
      </c>
      <c r="CL421" s="394">
        <f t="shared" si="495"/>
        <v>0</v>
      </c>
      <c r="CM421" s="395">
        <f t="shared" si="496"/>
        <v>0</v>
      </c>
      <c r="CN421" s="396">
        <f t="shared" si="497"/>
        <v>0</v>
      </c>
      <c r="CO421" s="395">
        <f t="shared" si="498"/>
        <v>0</v>
      </c>
      <c r="CP421" s="396">
        <f t="shared" si="499"/>
        <v>0</v>
      </c>
      <c r="CQ421" s="395">
        <f t="shared" si="500"/>
        <v>0</v>
      </c>
      <c r="CR421" s="396">
        <f t="shared" si="501"/>
        <v>0</v>
      </c>
      <c r="CS421" s="395">
        <f t="shared" si="502"/>
        <v>0</v>
      </c>
      <c r="CT421" s="396">
        <f t="shared" si="503"/>
        <v>0</v>
      </c>
      <c r="CU421" s="395">
        <f t="shared" si="504"/>
        <v>0</v>
      </c>
      <c r="CV421" s="396">
        <f t="shared" si="505"/>
        <v>42604.170303030303</v>
      </c>
      <c r="CW421" s="395">
        <f t="shared" si="506"/>
        <v>45707.181818181823</v>
      </c>
      <c r="CX421" s="396">
        <f t="shared" si="507"/>
        <v>42604.170303030303</v>
      </c>
      <c r="CY421" s="395">
        <f t="shared" si="508"/>
        <v>45707.181818181816</v>
      </c>
      <c r="CZ421" s="394">
        <f t="shared" si="509"/>
        <v>0</v>
      </c>
      <c r="DA421" s="395">
        <f t="shared" si="510"/>
        <v>0</v>
      </c>
      <c r="DB421" s="396">
        <f t="shared" si="511"/>
        <v>0</v>
      </c>
      <c r="DC421" s="395">
        <f t="shared" si="512"/>
        <v>0</v>
      </c>
      <c r="DD421" s="396">
        <f t="shared" si="513"/>
        <v>0</v>
      </c>
      <c r="DE421" s="395">
        <f t="shared" si="514"/>
        <v>0</v>
      </c>
      <c r="DF421" s="396">
        <f t="shared" si="515"/>
        <v>0</v>
      </c>
      <c r="DG421" s="395">
        <f t="shared" si="516"/>
        <v>0</v>
      </c>
      <c r="DH421" s="396">
        <f t="shared" si="517"/>
        <v>0</v>
      </c>
      <c r="DI421" s="395">
        <f t="shared" si="518"/>
        <v>0</v>
      </c>
      <c r="DJ421" s="396">
        <f t="shared" si="519"/>
        <v>27</v>
      </c>
      <c r="DK421" s="395">
        <f t="shared" si="520"/>
        <v>30</v>
      </c>
      <c r="DL421" s="396">
        <f t="shared" si="521"/>
        <v>27</v>
      </c>
      <c r="DM421" s="395">
        <f t="shared" si="522"/>
        <v>30</v>
      </c>
      <c r="DN421" s="394">
        <f t="shared" si="523"/>
        <v>0</v>
      </c>
      <c r="DO421" s="395">
        <f t="shared" si="524"/>
        <v>0</v>
      </c>
      <c r="DP421" s="396">
        <f t="shared" si="525"/>
        <v>0</v>
      </c>
      <c r="DQ421" s="395">
        <f t="shared" si="526"/>
        <v>0</v>
      </c>
      <c r="DR421" s="396">
        <f t="shared" si="527"/>
        <v>0</v>
      </c>
      <c r="DS421" s="395">
        <f t="shared" si="528"/>
        <v>0</v>
      </c>
      <c r="DT421" s="396">
        <f t="shared" si="529"/>
        <v>0</v>
      </c>
      <c r="DU421" s="395">
        <f t="shared" si="530"/>
        <v>0</v>
      </c>
      <c r="DV421" s="396">
        <f t="shared" si="531"/>
        <v>0</v>
      </c>
      <c r="DW421" s="395">
        <f t="shared" si="532"/>
        <v>0</v>
      </c>
      <c r="DX421" s="396">
        <f t="shared" si="533"/>
        <v>1150312.5981818181</v>
      </c>
      <c r="DY421" s="395">
        <f t="shared" si="534"/>
        <v>1371215.4545454546</v>
      </c>
      <c r="DZ421" s="396">
        <f t="shared" si="535"/>
        <v>1150312.5981818181</v>
      </c>
      <c r="EA421" s="395">
        <f t="shared" si="536"/>
        <v>1371215.4545454546</v>
      </c>
    </row>
    <row r="422" spans="1:131">
      <c r="A422" s="455" t="s">
        <v>38</v>
      </c>
      <c r="B422" s="570" t="s">
        <v>895</v>
      </c>
      <c r="C422" s="457" t="s">
        <v>901</v>
      </c>
      <c r="D422" s="572">
        <v>261375</v>
      </c>
      <c r="E422" s="407">
        <v>13</v>
      </c>
      <c r="F422" s="393"/>
      <c r="G422" s="402"/>
      <c r="H422" s="393"/>
      <c r="I422" s="402"/>
      <c r="J422" s="393"/>
      <c r="K422" s="402"/>
      <c r="L422" s="393"/>
      <c r="M422" s="402"/>
      <c r="N422" s="393"/>
      <c r="O422" s="402"/>
      <c r="P422" s="393"/>
      <c r="Q422" s="402"/>
      <c r="R422" s="393"/>
      <c r="S422" s="402"/>
      <c r="T422" s="393"/>
      <c r="U422" s="402"/>
      <c r="V422" s="393"/>
      <c r="W422" s="402"/>
      <c r="X422" s="393"/>
      <c r="Y422" s="402"/>
      <c r="Z422" s="393"/>
      <c r="AA422" s="402"/>
      <c r="AB422" s="393"/>
      <c r="AC422" s="402"/>
      <c r="AD422" s="393"/>
      <c r="AE422" s="402"/>
      <c r="AF422" s="393"/>
      <c r="AG422" s="402"/>
      <c r="AH422" s="393"/>
      <c r="AI422" s="402"/>
      <c r="AJ422" s="393"/>
      <c r="AK422" s="402"/>
      <c r="AL422" s="393"/>
      <c r="AM422" s="402"/>
      <c r="AN422" s="393"/>
      <c r="AO422" s="402"/>
      <c r="AP422" s="393"/>
      <c r="AQ422" s="402"/>
      <c r="AR422" s="393"/>
      <c r="AS422" s="402"/>
      <c r="AT422" s="393"/>
      <c r="AU422" s="402"/>
      <c r="AV422" s="393">
        <v>1</v>
      </c>
      <c r="AW422" s="402">
        <v>0</v>
      </c>
      <c r="AX422" s="393">
        <v>60</v>
      </c>
      <c r="AY422" s="402">
        <v>65</v>
      </c>
      <c r="AZ422" s="393">
        <v>1</v>
      </c>
      <c r="BA422" s="403">
        <v>0</v>
      </c>
      <c r="BB422" s="404"/>
      <c r="BC422" s="402"/>
      <c r="BD422" s="393"/>
      <c r="BE422" s="402"/>
      <c r="BF422" s="393"/>
      <c r="BG422" s="402"/>
      <c r="BH422" s="393"/>
      <c r="BI422" s="402"/>
      <c r="BJ422" s="393"/>
      <c r="BK422" s="402"/>
      <c r="BL422" s="393">
        <v>3486414.78</v>
      </c>
      <c r="BM422" s="403">
        <v>3787245</v>
      </c>
      <c r="BN422" s="394">
        <f t="shared" si="471"/>
        <v>0</v>
      </c>
      <c r="BO422" s="395">
        <f t="shared" si="472"/>
        <v>0</v>
      </c>
      <c r="BP422" s="396">
        <f t="shared" si="473"/>
        <v>0</v>
      </c>
      <c r="BQ422" s="395">
        <f t="shared" si="474"/>
        <v>0</v>
      </c>
      <c r="BR422" s="396">
        <f t="shared" si="475"/>
        <v>0</v>
      </c>
      <c r="BS422" s="395">
        <f t="shared" si="476"/>
        <v>0</v>
      </c>
      <c r="BT422" s="396">
        <f t="shared" si="477"/>
        <v>0</v>
      </c>
      <c r="BU422" s="395">
        <f t="shared" si="478"/>
        <v>0</v>
      </c>
      <c r="BV422" s="396">
        <f t="shared" si="479"/>
        <v>0</v>
      </c>
      <c r="BW422" s="395">
        <f t="shared" si="480"/>
        <v>0</v>
      </c>
      <c r="BX422" s="396">
        <f t="shared" si="481"/>
        <v>682</v>
      </c>
      <c r="BY422" s="395">
        <f t="shared" si="482"/>
        <v>715</v>
      </c>
      <c r="BZ422" s="394">
        <f t="shared" si="483"/>
        <v>0</v>
      </c>
      <c r="CA422" s="395">
        <f t="shared" si="484"/>
        <v>0</v>
      </c>
      <c r="CB422" s="396">
        <f t="shared" si="485"/>
        <v>0</v>
      </c>
      <c r="CC422" s="395">
        <f t="shared" si="486"/>
        <v>0</v>
      </c>
      <c r="CD422" s="396">
        <f t="shared" si="487"/>
        <v>0</v>
      </c>
      <c r="CE422" s="395">
        <f t="shared" si="488"/>
        <v>0</v>
      </c>
      <c r="CF422" s="396">
        <f t="shared" si="489"/>
        <v>0</v>
      </c>
      <c r="CG422" s="395">
        <f t="shared" si="490"/>
        <v>0</v>
      </c>
      <c r="CH422" s="396">
        <f t="shared" si="491"/>
        <v>0</v>
      </c>
      <c r="CI422" s="395">
        <f t="shared" si="492"/>
        <v>0</v>
      </c>
      <c r="CJ422" s="396">
        <f t="shared" si="493"/>
        <v>5112.0451319648091</v>
      </c>
      <c r="CK422" s="395">
        <f t="shared" si="494"/>
        <v>5296.8461538461543</v>
      </c>
      <c r="CL422" s="394">
        <f t="shared" si="495"/>
        <v>0</v>
      </c>
      <c r="CM422" s="395">
        <f t="shared" si="496"/>
        <v>0</v>
      </c>
      <c r="CN422" s="396">
        <f t="shared" si="497"/>
        <v>0</v>
      </c>
      <c r="CO422" s="395">
        <f t="shared" si="498"/>
        <v>0</v>
      </c>
      <c r="CP422" s="396">
        <f t="shared" si="499"/>
        <v>0</v>
      </c>
      <c r="CQ422" s="395">
        <f t="shared" si="500"/>
        <v>0</v>
      </c>
      <c r="CR422" s="396">
        <f t="shared" si="501"/>
        <v>0</v>
      </c>
      <c r="CS422" s="395">
        <f t="shared" si="502"/>
        <v>0</v>
      </c>
      <c r="CT422" s="396">
        <f t="shared" si="503"/>
        <v>0</v>
      </c>
      <c r="CU422" s="395">
        <f t="shared" si="504"/>
        <v>0</v>
      </c>
      <c r="CV422" s="396">
        <f t="shared" si="505"/>
        <v>46008.406187683286</v>
      </c>
      <c r="CW422" s="395">
        <f t="shared" si="506"/>
        <v>47671.61538461539</v>
      </c>
      <c r="CX422" s="396">
        <f t="shared" si="507"/>
        <v>46008.406187683286</v>
      </c>
      <c r="CY422" s="395">
        <f t="shared" si="508"/>
        <v>47671.61538461539</v>
      </c>
      <c r="CZ422" s="394">
        <f t="shared" si="509"/>
        <v>0</v>
      </c>
      <c r="DA422" s="395">
        <f t="shared" si="510"/>
        <v>0</v>
      </c>
      <c r="DB422" s="396">
        <f t="shared" si="511"/>
        <v>0</v>
      </c>
      <c r="DC422" s="395">
        <f t="shared" si="512"/>
        <v>0</v>
      </c>
      <c r="DD422" s="396">
        <f t="shared" si="513"/>
        <v>0</v>
      </c>
      <c r="DE422" s="395">
        <f t="shared" si="514"/>
        <v>0</v>
      </c>
      <c r="DF422" s="396">
        <f t="shared" si="515"/>
        <v>0</v>
      </c>
      <c r="DG422" s="395">
        <f t="shared" si="516"/>
        <v>0</v>
      </c>
      <c r="DH422" s="396">
        <f t="shared" si="517"/>
        <v>0</v>
      </c>
      <c r="DI422" s="395">
        <f t="shared" si="518"/>
        <v>0</v>
      </c>
      <c r="DJ422" s="396">
        <f t="shared" si="519"/>
        <v>62</v>
      </c>
      <c r="DK422" s="395">
        <f t="shared" si="520"/>
        <v>65</v>
      </c>
      <c r="DL422" s="396">
        <f t="shared" si="521"/>
        <v>62</v>
      </c>
      <c r="DM422" s="395">
        <f t="shared" si="522"/>
        <v>65</v>
      </c>
      <c r="DN422" s="394">
        <f t="shared" si="523"/>
        <v>0</v>
      </c>
      <c r="DO422" s="395">
        <f t="shared" si="524"/>
        <v>0</v>
      </c>
      <c r="DP422" s="396">
        <f t="shared" si="525"/>
        <v>0</v>
      </c>
      <c r="DQ422" s="395">
        <f t="shared" si="526"/>
        <v>0</v>
      </c>
      <c r="DR422" s="396">
        <f t="shared" si="527"/>
        <v>0</v>
      </c>
      <c r="DS422" s="395">
        <f t="shared" si="528"/>
        <v>0</v>
      </c>
      <c r="DT422" s="396">
        <f t="shared" si="529"/>
        <v>0</v>
      </c>
      <c r="DU422" s="395">
        <f t="shared" si="530"/>
        <v>0</v>
      </c>
      <c r="DV422" s="396">
        <f t="shared" si="531"/>
        <v>0</v>
      </c>
      <c r="DW422" s="395">
        <f t="shared" si="532"/>
        <v>0</v>
      </c>
      <c r="DX422" s="396">
        <f t="shared" si="533"/>
        <v>2852521.1836363636</v>
      </c>
      <c r="DY422" s="395">
        <f t="shared" si="534"/>
        <v>3098655.0000000005</v>
      </c>
      <c r="DZ422" s="396">
        <f t="shared" si="535"/>
        <v>2852521.1836363636</v>
      </c>
      <c r="EA422" s="395">
        <f t="shared" si="536"/>
        <v>3098655.0000000005</v>
      </c>
    </row>
    <row r="423" spans="1:131">
      <c r="A423" s="455" t="s">
        <v>38</v>
      </c>
      <c r="B423" s="570" t="s">
        <v>896</v>
      </c>
      <c r="C423" s="457"/>
      <c r="D423" s="573">
        <v>482264</v>
      </c>
      <c r="E423" s="407">
        <v>13</v>
      </c>
      <c r="F423" s="393"/>
      <c r="G423" s="402"/>
      <c r="H423" s="393"/>
      <c r="I423" s="402"/>
      <c r="J423" s="393"/>
      <c r="K423" s="402"/>
      <c r="L423" s="393"/>
      <c r="M423" s="402"/>
      <c r="N423" s="393"/>
      <c r="O423" s="402"/>
      <c r="P423" s="393"/>
      <c r="Q423" s="402"/>
      <c r="R423" s="393"/>
      <c r="S423" s="402"/>
      <c r="T423" s="393"/>
      <c r="U423" s="402"/>
      <c r="V423" s="393"/>
      <c r="W423" s="402"/>
      <c r="X423" s="393"/>
      <c r="Y423" s="402"/>
      <c r="Z423" s="393"/>
      <c r="AA423" s="402"/>
      <c r="AB423" s="393"/>
      <c r="AC423" s="402"/>
      <c r="AD423" s="393"/>
      <c r="AE423" s="402"/>
      <c r="AF423" s="393"/>
      <c r="AG423" s="402"/>
      <c r="AH423" s="393"/>
      <c r="AI423" s="402"/>
      <c r="AJ423" s="393"/>
      <c r="AK423" s="402"/>
      <c r="AL423" s="393"/>
      <c r="AM423" s="402"/>
      <c r="AN423" s="393"/>
      <c r="AO423" s="402"/>
      <c r="AP423" s="393"/>
      <c r="AQ423" s="402"/>
      <c r="AR423" s="393"/>
      <c r="AS423" s="402"/>
      <c r="AT423" s="393"/>
      <c r="AU423" s="402"/>
      <c r="AV423" s="393"/>
      <c r="AW423" s="402">
        <v>0</v>
      </c>
      <c r="AX423" s="393"/>
      <c r="AY423" s="402">
        <v>13</v>
      </c>
      <c r="AZ423" s="393"/>
      <c r="BA423" s="403">
        <v>0</v>
      </c>
      <c r="BB423" s="404"/>
      <c r="BC423" s="402"/>
      <c r="BD423" s="393"/>
      <c r="BE423" s="402"/>
      <c r="BF423" s="393"/>
      <c r="BG423" s="402"/>
      <c r="BH423" s="393"/>
      <c r="BI423" s="402"/>
      <c r="BJ423" s="393"/>
      <c r="BK423" s="402"/>
      <c r="BL423" s="393"/>
      <c r="BM423" s="403">
        <v>724600</v>
      </c>
      <c r="BN423" s="394">
        <f t="shared" si="471"/>
        <v>0</v>
      </c>
      <c r="BO423" s="395">
        <f t="shared" si="472"/>
        <v>0</v>
      </c>
      <c r="BP423" s="396">
        <f t="shared" si="473"/>
        <v>0</v>
      </c>
      <c r="BQ423" s="395">
        <f t="shared" si="474"/>
        <v>0</v>
      </c>
      <c r="BR423" s="396">
        <f t="shared" si="475"/>
        <v>0</v>
      </c>
      <c r="BS423" s="395">
        <f t="shared" si="476"/>
        <v>0</v>
      </c>
      <c r="BT423" s="396">
        <f t="shared" si="477"/>
        <v>0</v>
      </c>
      <c r="BU423" s="395">
        <f t="shared" si="478"/>
        <v>0</v>
      </c>
      <c r="BV423" s="396">
        <f t="shared" si="479"/>
        <v>0</v>
      </c>
      <c r="BW423" s="395">
        <f t="shared" si="480"/>
        <v>0</v>
      </c>
      <c r="BX423" s="396">
        <f t="shared" si="481"/>
        <v>0</v>
      </c>
      <c r="BY423" s="395">
        <f t="shared" si="482"/>
        <v>143</v>
      </c>
      <c r="BZ423" s="394">
        <f t="shared" si="483"/>
        <v>0</v>
      </c>
      <c r="CA423" s="395">
        <f t="shared" si="484"/>
        <v>0</v>
      </c>
      <c r="CB423" s="396">
        <f t="shared" si="485"/>
        <v>0</v>
      </c>
      <c r="CC423" s="395">
        <f t="shared" si="486"/>
        <v>0</v>
      </c>
      <c r="CD423" s="396">
        <f t="shared" si="487"/>
        <v>0</v>
      </c>
      <c r="CE423" s="395">
        <f t="shared" si="488"/>
        <v>0</v>
      </c>
      <c r="CF423" s="396">
        <f t="shared" si="489"/>
        <v>0</v>
      </c>
      <c r="CG423" s="395">
        <f t="shared" si="490"/>
        <v>0</v>
      </c>
      <c r="CH423" s="396">
        <f t="shared" si="491"/>
        <v>0</v>
      </c>
      <c r="CI423" s="395">
        <f t="shared" si="492"/>
        <v>0</v>
      </c>
      <c r="CJ423" s="396">
        <f t="shared" si="493"/>
        <v>0</v>
      </c>
      <c r="CK423" s="395">
        <f t="shared" si="494"/>
        <v>5067.1328671328674</v>
      </c>
      <c r="CL423" s="394">
        <f t="shared" si="495"/>
        <v>0</v>
      </c>
      <c r="CM423" s="395">
        <f t="shared" si="496"/>
        <v>0</v>
      </c>
      <c r="CN423" s="396">
        <f t="shared" si="497"/>
        <v>0</v>
      </c>
      <c r="CO423" s="395">
        <f t="shared" si="498"/>
        <v>0</v>
      </c>
      <c r="CP423" s="396">
        <f t="shared" si="499"/>
        <v>0</v>
      </c>
      <c r="CQ423" s="395">
        <f t="shared" si="500"/>
        <v>0</v>
      </c>
      <c r="CR423" s="396">
        <f t="shared" si="501"/>
        <v>0</v>
      </c>
      <c r="CS423" s="395">
        <f t="shared" si="502"/>
        <v>0</v>
      </c>
      <c r="CT423" s="396">
        <f t="shared" si="503"/>
        <v>0</v>
      </c>
      <c r="CU423" s="395">
        <f t="shared" si="504"/>
        <v>0</v>
      </c>
      <c r="CV423" s="396">
        <f t="shared" si="505"/>
        <v>0</v>
      </c>
      <c r="CW423" s="395">
        <f t="shared" si="506"/>
        <v>45604.195804195806</v>
      </c>
      <c r="CX423" s="396">
        <f t="shared" si="507"/>
        <v>0</v>
      </c>
      <c r="CY423" s="395">
        <f t="shared" si="508"/>
        <v>45604.195804195813</v>
      </c>
      <c r="CZ423" s="394">
        <f t="shared" si="509"/>
        <v>0</v>
      </c>
      <c r="DA423" s="395">
        <f t="shared" si="510"/>
        <v>0</v>
      </c>
      <c r="DB423" s="396">
        <f t="shared" si="511"/>
        <v>0</v>
      </c>
      <c r="DC423" s="395">
        <f t="shared" si="512"/>
        <v>0</v>
      </c>
      <c r="DD423" s="396">
        <f t="shared" si="513"/>
        <v>0</v>
      </c>
      <c r="DE423" s="395">
        <f t="shared" si="514"/>
        <v>0</v>
      </c>
      <c r="DF423" s="396">
        <f t="shared" si="515"/>
        <v>0</v>
      </c>
      <c r="DG423" s="395">
        <f t="shared" si="516"/>
        <v>0</v>
      </c>
      <c r="DH423" s="396">
        <f t="shared" si="517"/>
        <v>0</v>
      </c>
      <c r="DI423" s="395">
        <f t="shared" si="518"/>
        <v>0</v>
      </c>
      <c r="DJ423" s="396">
        <f t="shared" si="519"/>
        <v>0</v>
      </c>
      <c r="DK423" s="395">
        <f t="shared" si="520"/>
        <v>13</v>
      </c>
      <c r="DL423" s="396">
        <f t="shared" si="521"/>
        <v>0</v>
      </c>
      <c r="DM423" s="395">
        <f t="shared" si="522"/>
        <v>13</v>
      </c>
      <c r="DN423" s="394">
        <f t="shared" si="523"/>
        <v>0</v>
      </c>
      <c r="DO423" s="395">
        <f t="shared" si="524"/>
        <v>0</v>
      </c>
      <c r="DP423" s="396">
        <f t="shared" si="525"/>
        <v>0</v>
      </c>
      <c r="DQ423" s="395">
        <f t="shared" si="526"/>
        <v>0</v>
      </c>
      <c r="DR423" s="396">
        <f t="shared" si="527"/>
        <v>0</v>
      </c>
      <c r="DS423" s="395">
        <f t="shared" si="528"/>
        <v>0</v>
      </c>
      <c r="DT423" s="396">
        <f t="shared" si="529"/>
        <v>0</v>
      </c>
      <c r="DU423" s="395">
        <f t="shared" si="530"/>
        <v>0</v>
      </c>
      <c r="DV423" s="396">
        <f t="shared" si="531"/>
        <v>0</v>
      </c>
      <c r="DW423" s="395">
        <f t="shared" si="532"/>
        <v>0</v>
      </c>
      <c r="DX423" s="396">
        <f t="shared" si="533"/>
        <v>0</v>
      </c>
      <c r="DY423" s="395">
        <f t="shared" si="534"/>
        <v>592854.54545454553</v>
      </c>
      <c r="DZ423" s="396">
        <f t="shared" si="535"/>
        <v>0</v>
      </c>
      <c r="EA423" s="395">
        <f t="shared" si="536"/>
        <v>592854.54545454553</v>
      </c>
    </row>
    <row r="424" spans="1:131">
      <c r="A424" s="455" t="s">
        <v>38</v>
      </c>
      <c r="B424" s="570" t="s">
        <v>897</v>
      </c>
      <c r="C424" s="571"/>
      <c r="D424" s="572">
        <v>261384</v>
      </c>
      <c r="E424" s="407">
        <v>13</v>
      </c>
      <c r="F424" s="393"/>
      <c r="G424" s="402"/>
      <c r="H424" s="393"/>
      <c r="I424" s="402"/>
      <c r="J424" s="393"/>
      <c r="K424" s="402"/>
      <c r="L424" s="393"/>
      <c r="M424" s="402"/>
      <c r="N424" s="393"/>
      <c r="O424" s="402"/>
      <c r="P424" s="393"/>
      <c r="Q424" s="402"/>
      <c r="R424" s="393"/>
      <c r="S424" s="402"/>
      <c r="T424" s="393"/>
      <c r="U424" s="402"/>
      <c r="V424" s="393"/>
      <c r="W424" s="402"/>
      <c r="X424" s="393"/>
      <c r="Y424" s="402"/>
      <c r="Z424" s="393"/>
      <c r="AA424" s="402"/>
      <c r="AB424" s="393"/>
      <c r="AC424" s="402"/>
      <c r="AD424" s="393"/>
      <c r="AE424" s="402"/>
      <c r="AF424" s="393"/>
      <c r="AG424" s="402"/>
      <c r="AH424" s="393"/>
      <c r="AI424" s="402"/>
      <c r="AJ424" s="393"/>
      <c r="AK424" s="402"/>
      <c r="AL424" s="393"/>
      <c r="AM424" s="402"/>
      <c r="AN424" s="393"/>
      <c r="AO424" s="402"/>
      <c r="AP424" s="393"/>
      <c r="AQ424" s="402"/>
      <c r="AR424" s="393"/>
      <c r="AS424" s="402"/>
      <c r="AT424" s="393"/>
      <c r="AU424" s="402"/>
      <c r="AV424" s="393">
        <v>0</v>
      </c>
      <c r="AW424" s="402">
        <v>0</v>
      </c>
      <c r="AX424" s="393">
        <v>27</v>
      </c>
      <c r="AY424" s="402">
        <v>26</v>
      </c>
      <c r="AZ424" s="393">
        <v>0</v>
      </c>
      <c r="BA424" s="403">
        <v>0</v>
      </c>
      <c r="BB424" s="404"/>
      <c r="BC424" s="402"/>
      <c r="BD424" s="393"/>
      <c r="BE424" s="402"/>
      <c r="BF424" s="393"/>
      <c r="BG424" s="402"/>
      <c r="BH424" s="393"/>
      <c r="BI424" s="402"/>
      <c r="BJ424" s="393"/>
      <c r="BK424" s="402"/>
      <c r="BL424" s="393">
        <v>1578149</v>
      </c>
      <c r="BM424" s="403">
        <v>1556165</v>
      </c>
      <c r="BN424" s="394">
        <f t="shared" si="471"/>
        <v>0</v>
      </c>
      <c r="BO424" s="395">
        <f t="shared" si="472"/>
        <v>0</v>
      </c>
      <c r="BP424" s="396">
        <f t="shared" si="473"/>
        <v>0</v>
      </c>
      <c r="BQ424" s="395">
        <f t="shared" si="474"/>
        <v>0</v>
      </c>
      <c r="BR424" s="396">
        <f t="shared" si="475"/>
        <v>0</v>
      </c>
      <c r="BS424" s="395">
        <f t="shared" si="476"/>
        <v>0</v>
      </c>
      <c r="BT424" s="396">
        <f t="shared" si="477"/>
        <v>0</v>
      </c>
      <c r="BU424" s="395">
        <f t="shared" si="478"/>
        <v>0</v>
      </c>
      <c r="BV424" s="396">
        <f t="shared" si="479"/>
        <v>0</v>
      </c>
      <c r="BW424" s="395">
        <f t="shared" si="480"/>
        <v>0</v>
      </c>
      <c r="BX424" s="396">
        <f t="shared" si="481"/>
        <v>297</v>
      </c>
      <c r="BY424" s="395">
        <f t="shared" si="482"/>
        <v>286</v>
      </c>
      <c r="BZ424" s="394">
        <f t="shared" si="483"/>
        <v>0</v>
      </c>
      <c r="CA424" s="395">
        <f t="shared" si="484"/>
        <v>0</v>
      </c>
      <c r="CB424" s="396">
        <f t="shared" si="485"/>
        <v>0</v>
      </c>
      <c r="CC424" s="395">
        <f t="shared" si="486"/>
        <v>0</v>
      </c>
      <c r="CD424" s="396">
        <f t="shared" si="487"/>
        <v>0</v>
      </c>
      <c r="CE424" s="395">
        <f t="shared" si="488"/>
        <v>0</v>
      </c>
      <c r="CF424" s="396">
        <f t="shared" si="489"/>
        <v>0</v>
      </c>
      <c r="CG424" s="395">
        <f t="shared" si="490"/>
        <v>0</v>
      </c>
      <c r="CH424" s="396">
        <f t="shared" si="491"/>
        <v>0</v>
      </c>
      <c r="CI424" s="395">
        <f t="shared" si="492"/>
        <v>0</v>
      </c>
      <c r="CJ424" s="396">
        <f t="shared" si="493"/>
        <v>5313.6329966329968</v>
      </c>
      <c r="CK424" s="395">
        <f t="shared" si="494"/>
        <v>5441.136363636364</v>
      </c>
      <c r="CL424" s="394">
        <f t="shared" si="495"/>
        <v>0</v>
      </c>
      <c r="CM424" s="395">
        <f t="shared" si="496"/>
        <v>0</v>
      </c>
      <c r="CN424" s="396">
        <f t="shared" si="497"/>
        <v>0</v>
      </c>
      <c r="CO424" s="395">
        <f t="shared" si="498"/>
        <v>0</v>
      </c>
      <c r="CP424" s="396">
        <f t="shared" si="499"/>
        <v>0</v>
      </c>
      <c r="CQ424" s="395">
        <f t="shared" si="500"/>
        <v>0</v>
      </c>
      <c r="CR424" s="396">
        <f t="shared" si="501"/>
        <v>0</v>
      </c>
      <c r="CS424" s="395">
        <f t="shared" si="502"/>
        <v>0</v>
      </c>
      <c r="CT424" s="396">
        <f t="shared" si="503"/>
        <v>0</v>
      </c>
      <c r="CU424" s="395">
        <f t="shared" si="504"/>
        <v>0</v>
      </c>
      <c r="CV424" s="396">
        <f t="shared" si="505"/>
        <v>47822.696969696968</v>
      </c>
      <c r="CW424" s="395">
        <f t="shared" si="506"/>
        <v>48970.227272727279</v>
      </c>
      <c r="CX424" s="396">
        <f t="shared" si="507"/>
        <v>47822.696969696968</v>
      </c>
      <c r="CY424" s="395">
        <f t="shared" si="508"/>
        <v>48970.227272727279</v>
      </c>
      <c r="CZ424" s="394">
        <f t="shared" si="509"/>
        <v>0</v>
      </c>
      <c r="DA424" s="395">
        <f t="shared" si="510"/>
        <v>0</v>
      </c>
      <c r="DB424" s="396">
        <f t="shared" si="511"/>
        <v>0</v>
      </c>
      <c r="DC424" s="395">
        <f t="shared" si="512"/>
        <v>0</v>
      </c>
      <c r="DD424" s="396">
        <f t="shared" si="513"/>
        <v>0</v>
      </c>
      <c r="DE424" s="395">
        <f t="shared" si="514"/>
        <v>0</v>
      </c>
      <c r="DF424" s="396">
        <f t="shared" si="515"/>
        <v>0</v>
      </c>
      <c r="DG424" s="395">
        <f t="shared" si="516"/>
        <v>0</v>
      </c>
      <c r="DH424" s="396">
        <f t="shared" si="517"/>
        <v>0</v>
      </c>
      <c r="DI424" s="395">
        <f t="shared" si="518"/>
        <v>0</v>
      </c>
      <c r="DJ424" s="396">
        <f t="shared" si="519"/>
        <v>27</v>
      </c>
      <c r="DK424" s="395">
        <f t="shared" si="520"/>
        <v>26</v>
      </c>
      <c r="DL424" s="396">
        <f t="shared" si="521"/>
        <v>27</v>
      </c>
      <c r="DM424" s="395">
        <f t="shared" si="522"/>
        <v>26</v>
      </c>
      <c r="DN424" s="394">
        <f t="shared" si="523"/>
        <v>0</v>
      </c>
      <c r="DO424" s="395">
        <f t="shared" si="524"/>
        <v>0</v>
      </c>
      <c r="DP424" s="396">
        <f t="shared" si="525"/>
        <v>0</v>
      </c>
      <c r="DQ424" s="395">
        <f t="shared" si="526"/>
        <v>0</v>
      </c>
      <c r="DR424" s="396">
        <f t="shared" si="527"/>
        <v>0</v>
      </c>
      <c r="DS424" s="395">
        <f t="shared" si="528"/>
        <v>0</v>
      </c>
      <c r="DT424" s="396">
        <f t="shared" si="529"/>
        <v>0</v>
      </c>
      <c r="DU424" s="395">
        <f t="shared" si="530"/>
        <v>0</v>
      </c>
      <c r="DV424" s="396">
        <f t="shared" si="531"/>
        <v>0</v>
      </c>
      <c r="DW424" s="395">
        <f t="shared" si="532"/>
        <v>0</v>
      </c>
      <c r="DX424" s="396">
        <f t="shared" si="533"/>
        <v>1291212.8181818181</v>
      </c>
      <c r="DY424" s="395">
        <f t="shared" si="534"/>
        <v>1273225.9090909092</v>
      </c>
      <c r="DZ424" s="396">
        <f t="shared" si="535"/>
        <v>1291212.8181818181</v>
      </c>
      <c r="EA424" s="395">
        <f t="shared" si="536"/>
        <v>1273225.9090909092</v>
      </c>
    </row>
    <row r="425" spans="1:131">
      <c r="A425" s="455" t="s">
        <v>38</v>
      </c>
      <c r="B425" s="570" t="s">
        <v>898</v>
      </c>
      <c r="C425" s="571"/>
      <c r="D425" s="573">
        <v>482273</v>
      </c>
      <c r="E425" s="407">
        <v>13</v>
      </c>
      <c r="F425" s="393"/>
      <c r="G425" s="402"/>
      <c r="H425" s="393"/>
      <c r="I425" s="402"/>
      <c r="J425" s="393"/>
      <c r="K425" s="402"/>
      <c r="L425" s="393"/>
      <c r="M425" s="402"/>
      <c r="N425" s="393"/>
      <c r="O425" s="402"/>
      <c r="P425" s="393"/>
      <c r="Q425" s="402"/>
      <c r="R425" s="393"/>
      <c r="S425" s="402"/>
      <c r="T425" s="393"/>
      <c r="U425" s="402"/>
      <c r="V425" s="393"/>
      <c r="W425" s="402"/>
      <c r="X425" s="393"/>
      <c r="Y425" s="402"/>
      <c r="Z425" s="393"/>
      <c r="AA425" s="402"/>
      <c r="AB425" s="393"/>
      <c r="AC425" s="402"/>
      <c r="AD425" s="393"/>
      <c r="AE425" s="402"/>
      <c r="AF425" s="393"/>
      <c r="AG425" s="402"/>
      <c r="AH425" s="393"/>
      <c r="AI425" s="402"/>
      <c r="AJ425" s="393"/>
      <c r="AK425" s="402"/>
      <c r="AL425" s="393"/>
      <c r="AM425" s="402"/>
      <c r="AN425" s="393"/>
      <c r="AO425" s="402"/>
      <c r="AP425" s="393"/>
      <c r="AQ425" s="402"/>
      <c r="AR425" s="393"/>
      <c r="AS425" s="402"/>
      <c r="AT425" s="393"/>
      <c r="AU425" s="402"/>
      <c r="AV425" s="393"/>
      <c r="AW425" s="402">
        <v>0</v>
      </c>
      <c r="AX425" s="393"/>
      <c r="AY425" s="402">
        <v>8</v>
      </c>
      <c r="AZ425" s="393"/>
      <c r="BA425" s="403">
        <v>0</v>
      </c>
      <c r="BB425" s="404"/>
      <c r="BC425" s="402"/>
      <c r="BD425" s="393"/>
      <c r="BE425" s="402"/>
      <c r="BF425" s="393"/>
      <c r="BG425" s="402"/>
      <c r="BH425" s="393"/>
      <c r="BI425" s="402"/>
      <c r="BJ425" s="393"/>
      <c r="BK425" s="402"/>
      <c r="BL425" s="393"/>
      <c r="BM425" s="403">
        <v>453060</v>
      </c>
      <c r="BN425" s="394">
        <f t="shared" si="471"/>
        <v>0</v>
      </c>
      <c r="BO425" s="395">
        <f t="shared" si="472"/>
        <v>0</v>
      </c>
      <c r="BP425" s="396">
        <f t="shared" si="473"/>
        <v>0</v>
      </c>
      <c r="BQ425" s="395">
        <f t="shared" si="474"/>
        <v>0</v>
      </c>
      <c r="BR425" s="396">
        <f t="shared" si="475"/>
        <v>0</v>
      </c>
      <c r="BS425" s="395">
        <f t="shared" si="476"/>
        <v>0</v>
      </c>
      <c r="BT425" s="396">
        <f t="shared" si="477"/>
        <v>0</v>
      </c>
      <c r="BU425" s="395">
        <f t="shared" si="478"/>
        <v>0</v>
      </c>
      <c r="BV425" s="396">
        <f t="shared" si="479"/>
        <v>0</v>
      </c>
      <c r="BW425" s="395">
        <f t="shared" si="480"/>
        <v>0</v>
      </c>
      <c r="BX425" s="396">
        <f t="shared" si="481"/>
        <v>0</v>
      </c>
      <c r="BY425" s="395">
        <f t="shared" si="482"/>
        <v>88</v>
      </c>
      <c r="BZ425" s="394">
        <f t="shared" si="483"/>
        <v>0</v>
      </c>
      <c r="CA425" s="395">
        <f t="shared" si="484"/>
        <v>0</v>
      </c>
      <c r="CB425" s="396">
        <f t="shared" si="485"/>
        <v>0</v>
      </c>
      <c r="CC425" s="395">
        <f t="shared" si="486"/>
        <v>0</v>
      </c>
      <c r="CD425" s="396">
        <f t="shared" si="487"/>
        <v>0</v>
      </c>
      <c r="CE425" s="395">
        <f t="shared" si="488"/>
        <v>0</v>
      </c>
      <c r="CF425" s="396">
        <f t="shared" si="489"/>
        <v>0</v>
      </c>
      <c r="CG425" s="395">
        <f t="shared" si="490"/>
        <v>0</v>
      </c>
      <c r="CH425" s="396">
        <f t="shared" si="491"/>
        <v>0</v>
      </c>
      <c r="CI425" s="395">
        <f t="shared" si="492"/>
        <v>0</v>
      </c>
      <c r="CJ425" s="396">
        <f t="shared" si="493"/>
        <v>0</v>
      </c>
      <c r="CK425" s="395">
        <f t="shared" si="494"/>
        <v>5148.409090909091</v>
      </c>
      <c r="CL425" s="394">
        <f t="shared" si="495"/>
        <v>0</v>
      </c>
      <c r="CM425" s="395">
        <f t="shared" si="496"/>
        <v>0</v>
      </c>
      <c r="CN425" s="396">
        <f t="shared" si="497"/>
        <v>0</v>
      </c>
      <c r="CO425" s="395">
        <f t="shared" si="498"/>
        <v>0</v>
      </c>
      <c r="CP425" s="396">
        <f t="shared" si="499"/>
        <v>0</v>
      </c>
      <c r="CQ425" s="395">
        <f t="shared" si="500"/>
        <v>0</v>
      </c>
      <c r="CR425" s="396">
        <f t="shared" si="501"/>
        <v>0</v>
      </c>
      <c r="CS425" s="395">
        <f t="shared" si="502"/>
        <v>0</v>
      </c>
      <c r="CT425" s="396">
        <f t="shared" si="503"/>
        <v>0</v>
      </c>
      <c r="CU425" s="395">
        <f t="shared" si="504"/>
        <v>0</v>
      </c>
      <c r="CV425" s="396">
        <f t="shared" si="505"/>
        <v>0</v>
      </c>
      <c r="CW425" s="395">
        <f t="shared" si="506"/>
        <v>46335.681818181816</v>
      </c>
      <c r="CX425" s="396">
        <f t="shared" si="507"/>
        <v>0</v>
      </c>
      <c r="CY425" s="395">
        <f t="shared" si="508"/>
        <v>46335.681818181816</v>
      </c>
      <c r="CZ425" s="394">
        <f t="shared" si="509"/>
        <v>0</v>
      </c>
      <c r="DA425" s="395">
        <f t="shared" si="510"/>
        <v>0</v>
      </c>
      <c r="DB425" s="396">
        <f t="shared" si="511"/>
        <v>0</v>
      </c>
      <c r="DC425" s="395">
        <f t="shared" si="512"/>
        <v>0</v>
      </c>
      <c r="DD425" s="396">
        <f t="shared" si="513"/>
        <v>0</v>
      </c>
      <c r="DE425" s="395">
        <f t="shared" si="514"/>
        <v>0</v>
      </c>
      <c r="DF425" s="396">
        <f t="shared" si="515"/>
        <v>0</v>
      </c>
      <c r="DG425" s="395">
        <f t="shared" si="516"/>
        <v>0</v>
      </c>
      <c r="DH425" s="396">
        <f t="shared" si="517"/>
        <v>0</v>
      </c>
      <c r="DI425" s="395">
        <f t="shared" si="518"/>
        <v>0</v>
      </c>
      <c r="DJ425" s="396">
        <f t="shared" si="519"/>
        <v>0</v>
      </c>
      <c r="DK425" s="395">
        <f t="shared" si="520"/>
        <v>8</v>
      </c>
      <c r="DL425" s="396">
        <f t="shared" si="521"/>
        <v>0</v>
      </c>
      <c r="DM425" s="395">
        <f t="shared" si="522"/>
        <v>8</v>
      </c>
      <c r="DN425" s="394">
        <f t="shared" si="523"/>
        <v>0</v>
      </c>
      <c r="DO425" s="395">
        <f t="shared" si="524"/>
        <v>0</v>
      </c>
      <c r="DP425" s="396">
        <f t="shared" si="525"/>
        <v>0</v>
      </c>
      <c r="DQ425" s="395">
        <f t="shared" si="526"/>
        <v>0</v>
      </c>
      <c r="DR425" s="396">
        <f t="shared" si="527"/>
        <v>0</v>
      </c>
      <c r="DS425" s="395">
        <f t="shared" si="528"/>
        <v>0</v>
      </c>
      <c r="DT425" s="396">
        <f t="shared" si="529"/>
        <v>0</v>
      </c>
      <c r="DU425" s="395">
        <f t="shared" si="530"/>
        <v>0</v>
      </c>
      <c r="DV425" s="396">
        <f t="shared" si="531"/>
        <v>0</v>
      </c>
      <c r="DW425" s="395">
        <f t="shared" si="532"/>
        <v>0</v>
      </c>
      <c r="DX425" s="396">
        <f t="shared" si="533"/>
        <v>0</v>
      </c>
      <c r="DY425" s="395">
        <f t="shared" si="534"/>
        <v>370685.45454545453</v>
      </c>
      <c r="DZ425" s="396">
        <f t="shared" si="535"/>
        <v>0</v>
      </c>
      <c r="EA425" s="395">
        <f t="shared" si="536"/>
        <v>370685.45454545453</v>
      </c>
    </row>
    <row r="426" spans="1:131">
      <c r="A426" s="455" t="s">
        <v>38</v>
      </c>
      <c r="B426" s="570" t="s">
        <v>899</v>
      </c>
      <c r="C426" s="571"/>
      <c r="D426" s="572">
        <v>418357</v>
      </c>
      <c r="E426" s="407">
        <v>13</v>
      </c>
      <c r="F426" s="393"/>
      <c r="G426" s="402"/>
      <c r="H426" s="393"/>
      <c r="I426" s="402"/>
      <c r="J426" s="393"/>
      <c r="K426" s="402"/>
      <c r="L426" s="393"/>
      <c r="M426" s="402"/>
      <c r="N426" s="393"/>
      <c r="O426" s="402"/>
      <c r="P426" s="393"/>
      <c r="Q426" s="402"/>
      <c r="R426" s="393"/>
      <c r="S426" s="402"/>
      <c r="T426" s="393"/>
      <c r="U426" s="402"/>
      <c r="V426" s="393"/>
      <c r="W426" s="402"/>
      <c r="X426" s="393"/>
      <c r="Y426" s="402"/>
      <c r="Z426" s="393"/>
      <c r="AA426" s="402"/>
      <c r="AB426" s="393"/>
      <c r="AC426" s="402"/>
      <c r="AD426" s="393"/>
      <c r="AE426" s="402"/>
      <c r="AF426" s="393"/>
      <c r="AG426" s="402"/>
      <c r="AH426" s="393"/>
      <c r="AI426" s="402"/>
      <c r="AJ426" s="393"/>
      <c r="AK426" s="402"/>
      <c r="AL426" s="393"/>
      <c r="AM426" s="402"/>
      <c r="AN426" s="393"/>
      <c r="AO426" s="402"/>
      <c r="AP426" s="393"/>
      <c r="AQ426" s="402"/>
      <c r="AR426" s="393"/>
      <c r="AS426" s="402"/>
      <c r="AT426" s="393"/>
      <c r="AU426" s="402"/>
      <c r="AV426" s="393">
        <v>8</v>
      </c>
      <c r="AW426" s="402">
        <v>9</v>
      </c>
      <c r="AX426" s="393">
        <v>0</v>
      </c>
      <c r="AY426" s="402">
        <v>0</v>
      </c>
      <c r="AZ426" s="393">
        <v>4</v>
      </c>
      <c r="BA426" s="403">
        <v>4</v>
      </c>
      <c r="BB426" s="404"/>
      <c r="BC426" s="402"/>
      <c r="BD426" s="393"/>
      <c r="BE426" s="402"/>
      <c r="BF426" s="393"/>
      <c r="BG426" s="402"/>
      <c r="BH426" s="393"/>
      <c r="BI426" s="402"/>
      <c r="BJ426" s="393"/>
      <c r="BK426" s="402"/>
      <c r="BL426" s="393">
        <v>568233</v>
      </c>
      <c r="BM426" s="403">
        <v>596704</v>
      </c>
      <c r="BN426" s="394">
        <f t="shared" si="471"/>
        <v>0</v>
      </c>
      <c r="BO426" s="395">
        <f t="shared" si="472"/>
        <v>0</v>
      </c>
      <c r="BP426" s="396">
        <f t="shared" si="473"/>
        <v>0</v>
      </c>
      <c r="BQ426" s="395">
        <f t="shared" si="474"/>
        <v>0</v>
      </c>
      <c r="BR426" s="396">
        <f t="shared" si="475"/>
        <v>0</v>
      </c>
      <c r="BS426" s="395">
        <f t="shared" si="476"/>
        <v>0</v>
      </c>
      <c r="BT426" s="396">
        <f t="shared" si="477"/>
        <v>0</v>
      </c>
      <c r="BU426" s="395">
        <f t="shared" si="478"/>
        <v>0</v>
      </c>
      <c r="BV426" s="396">
        <f t="shared" si="479"/>
        <v>0</v>
      </c>
      <c r="BW426" s="395">
        <f t="shared" si="480"/>
        <v>0</v>
      </c>
      <c r="BX426" s="396">
        <f t="shared" si="481"/>
        <v>128</v>
      </c>
      <c r="BY426" s="395">
        <f t="shared" si="482"/>
        <v>138</v>
      </c>
      <c r="BZ426" s="394">
        <f t="shared" si="483"/>
        <v>0</v>
      </c>
      <c r="CA426" s="395">
        <f t="shared" si="484"/>
        <v>0</v>
      </c>
      <c r="CB426" s="396">
        <f t="shared" si="485"/>
        <v>0</v>
      </c>
      <c r="CC426" s="395">
        <f t="shared" si="486"/>
        <v>0</v>
      </c>
      <c r="CD426" s="396">
        <f t="shared" si="487"/>
        <v>0</v>
      </c>
      <c r="CE426" s="395">
        <f t="shared" si="488"/>
        <v>0</v>
      </c>
      <c r="CF426" s="396">
        <f t="shared" si="489"/>
        <v>0</v>
      </c>
      <c r="CG426" s="395">
        <f t="shared" si="490"/>
        <v>0</v>
      </c>
      <c r="CH426" s="396">
        <f t="shared" si="491"/>
        <v>0</v>
      </c>
      <c r="CI426" s="395">
        <f t="shared" si="492"/>
        <v>0</v>
      </c>
      <c r="CJ426" s="396">
        <f t="shared" si="493"/>
        <v>4439.3203125</v>
      </c>
      <c r="CK426" s="395">
        <f t="shared" si="494"/>
        <v>4323.942028985507</v>
      </c>
      <c r="CL426" s="394">
        <f t="shared" si="495"/>
        <v>0</v>
      </c>
      <c r="CM426" s="395">
        <f t="shared" si="496"/>
        <v>0</v>
      </c>
      <c r="CN426" s="396">
        <f t="shared" si="497"/>
        <v>0</v>
      </c>
      <c r="CO426" s="395">
        <f t="shared" si="498"/>
        <v>0</v>
      </c>
      <c r="CP426" s="396">
        <f t="shared" si="499"/>
        <v>0</v>
      </c>
      <c r="CQ426" s="395">
        <f t="shared" si="500"/>
        <v>0</v>
      </c>
      <c r="CR426" s="396">
        <f t="shared" si="501"/>
        <v>0</v>
      </c>
      <c r="CS426" s="395">
        <f t="shared" si="502"/>
        <v>0</v>
      </c>
      <c r="CT426" s="396">
        <f t="shared" si="503"/>
        <v>0</v>
      </c>
      <c r="CU426" s="395">
        <f t="shared" si="504"/>
        <v>0</v>
      </c>
      <c r="CV426" s="396">
        <f t="shared" si="505"/>
        <v>39953.8828125</v>
      </c>
      <c r="CW426" s="395">
        <f t="shared" si="506"/>
        <v>38915.47826086956</v>
      </c>
      <c r="CX426" s="396">
        <f t="shared" si="507"/>
        <v>39953.8828125</v>
      </c>
      <c r="CY426" s="395">
        <f t="shared" si="508"/>
        <v>38915.47826086956</v>
      </c>
      <c r="CZ426" s="394">
        <f t="shared" si="509"/>
        <v>0</v>
      </c>
      <c r="DA426" s="395">
        <f t="shared" si="510"/>
        <v>0</v>
      </c>
      <c r="DB426" s="396">
        <f t="shared" si="511"/>
        <v>0</v>
      </c>
      <c r="DC426" s="395">
        <f t="shared" si="512"/>
        <v>0</v>
      </c>
      <c r="DD426" s="396">
        <f t="shared" si="513"/>
        <v>0</v>
      </c>
      <c r="DE426" s="395">
        <f t="shared" si="514"/>
        <v>0</v>
      </c>
      <c r="DF426" s="396">
        <f t="shared" si="515"/>
        <v>0</v>
      </c>
      <c r="DG426" s="395">
        <f t="shared" si="516"/>
        <v>0</v>
      </c>
      <c r="DH426" s="396">
        <f t="shared" si="517"/>
        <v>0</v>
      </c>
      <c r="DI426" s="395">
        <f t="shared" si="518"/>
        <v>0</v>
      </c>
      <c r="DJ426" s="396">
        <f t="shared" si="519"/>
        <v>12</v>
      </c>
      <c r="DK426" s="395">
        <f t="shared" si="520"/>
        <v>13</v>
      </c>
      <c r="DL426" s="396">
        <f t="shared" si="521"/>
        <v>12</v>
      </c>
      <c r="DM426" s="395">
        <f t="shared" si="522"/>
        <v>13</v>
      </c>
      <c r="DN426" s="394">
        <f t="shared" si="523"/>
        <v>0</v>
      </c>
      <c r="DO426" s="395">
        <f t="shared" si="524"/>
        <v>0</v>
      </c>
      <c r="DP426" s="396">
        <f t="shared" si="525"/>
        <v>0</v>
      </c>
      <c r="DQ426" s="395">
        <f t="shared" si="526"/>
        <v>0</v>
      </c>
      <c r="DR426" s="396">
        <f t="shared" si="527"/>
        <v>0</v>
      </c>
      <c r="DS426" s="395">
        <f t="shared" si="528"/>
        <v>0</v>
      </c>
      <c r="DT426" s="396">
        <f t="shared" si="529"/>
        <v>0</v>
      </c>
      <c r="DU426" s="395">
        <f t="shared" si="530"/>
        <v>0</v>
      </c>
      <c r="DV426" s="396">
        <f t="shared" si="531"/>
        <v>0</v>
      </c>
      <c r="DW426" s="395">
        <f t="shared" si="532"/>
        <v>0</v>
      </c>
      <c r="DX426" s="396">
        <f t="shared" si="533"/>
        <v>479446.59375</v>
      </c>
      <c r="DY426" s="395">
        <f t="shared" si="534"/>
        <v>505901.21739130426</v>
      </c>
      <c r="DZ426" s="396">
        <f t="shared" si="535"/>
        <v>479446.59375</v>
      </c>
      <c r="EA426" s="395">
        <f t="shared" si="536"/>
        <v>505901.21739130426</v>
      </c>
    </row>
    <row r="427" spans="1:131">
      <c r="A427" s="455" t="s">
        <v>38</v>
      </c>
      <c r="B427" s="570" t="s">
        <v>900</v>
      </c>
      <c r="C427" s="571"/>
      <c r="D427" s="572">
        <v>418302</v>
      </c>
      <c r="E427" s="407">
        <v>13</v>
      </c>
      <c r="F427" s="393"/>
      <c r="G427" s="402"/>
      <c r="H427" s="393"/>
      <c r="I427" s="402"/>
      <c r="J427" s="393"/>
      <c r="K427" s="402"/>
      <c r="L427" s="393"/>
      <c r="M427" s="402"/>
      <c r="N427" s="393"/>
      <c r="O427" s="402"/>
      <c r="P427" s="393"/>
      <c r="Q427" s="402"/>
      <c r="R427" s="393"/>
      <c r="S427" s="402"/>
      <c r="T427" s="393"/>
      <c r="U427" s="402"/>
      <c r="V427" s="393"/>
      <c r="W427" s="402"/>
      <c r="X427" s="393"/>
      <c r="Y427" s="402"/>
      <c r="Z427" s="393"/>
      <c r="AA427" s="402"/>
      <c r="AB427" s="393"/>
      <c r="AC427" s="402"/>
      <c r="AD427" s="393"/>
      <c r="AE427" s="402"/>
      <c r="AF427" s="393"/>
      <c r="AG427" s="402"/>
      <c r="AH427" s="393"/>
      <c r="AI427" s="402"/>
      <c r="AJ427" s="393"/>
      <c r="AK427" s="402"/>
      <c r="AL427" s="393"/>
      <c r="AM427" s="402"/>
      <c r="AN427" s="393"/>
      <c r="AO427" s="402"/>
      <c r="AP427" s="393"/>
      <c r="AQ427" s="402"/>
      <c r="AR427" s="393"/>
      <c r="AS427" s="402"/>
      <c r="AT427" s="393"/>
      <c r="AU427" s="402"/>
      <c r="AV427" s="393">
        <v>21</v>
      </c>
      <c r="AW427" s="402">
        <v>21</v>
      </c>
      <c r="AX427" s="393">
        <v>2</v>
      </c>
      <c r="AY427" s="402">
        <v>2</v>
      </c>
      <c r="AZ427" s="393">
        <v>0</v>
      </c>
      <c r="BA427" s="403">
        <v>0</v>
      </c>
      <c r="BB427" s="404"/>
      <c r="BC427" s="402"/>
      <c r="BD427" s="393"/>
      <c r="BE427" s="402"/>
      <c r="BF427" s="393"/>
      <c r="BG427" s="402"/>
      <c r="BH427" s="393"/>
      <c r="BI427" s="402"/>
      <c r="BJ427" s="393"/>
      <c r="BK427" s="402"/>
      <c r="BL427" s="393">
        <v>1115034</v>
      </c>
      <c r="BM427" s="403">
        <v>1101618</v>
      </c>
      <c r="BN427" s="394">
        <f t="shared" si="471"/>
        <v>0</v>
      </c>
      <c r="BO427" s="395">
        <f t="shared" si="472"/>
        <v>0</v>
      </c>
      <c r="BP427" s="396">
        <f t="shared" si="473"/>
        <v>0</v>
      </c>
      <c r="BQ427" s="395">
        <f t="shared" si="474"/>
        <v>0</v>
      </c>
      <c r="BR427" s="396">
        <f t="shared" si="475"/>
        <v>0</v>
      </c>
      <c r="BS427" s="395">
        <f t="shared" si="476"/>
        <v>0</v>
      </c>
      <c r="BT427" s="396">
        <f t="shared" si="477"/>
        <v>0</v>
      </c>
      <c r="BU427" s="395">
        <f t="shared" si="478"/>
        <v>0</v>
      </c>
      <c r="BV427" s="396">
        <f t="shared" si="479"/>
        <v>0</v>
      </c>
      <c r="BW427" s="395">
        <f t="shared" si="480"/>
        <v>0</v>
      </c>
      <c r="BX427" s="396">
        <f t="shared" si="481"/>
        <v>232</v>
      </c>
      <c r="BY427" s="395">
        <f t="shared" si="482"/>
        <v>232</v>
      </c>
      <c r="BZ427" s="394">
        <f t="shared" si="483"/>
        <v>0</v>
      </c>
      <c r="CA427" s="395">
        <f t="shared" si="484"/>
        <v>0</v>
      </c>
      <c r="CB427" s="396">
        <f t="shared" si="485"/>
        <v>0</v>
      </c>
      <c r="CC427" s="395">
        <f t="shared" si="486"/>
        <v>0</v>
      </c>
      <c r="CD427" s="396">
        <f t="shared" si="487"/>
        <v>0</v>
      </c>
      <c r="CE427" s="395">
        <f t="shared" si="488"/>
        <v>0</v>
      </c>
      <c r="CF427" s="396">
        <f t="shared" si="489"/>
        <v>0</v>
      </c>
      <c r="CG427" s="395">
        <f t="shared" si="490"/>
        <v>0</v>
      </c>
      <c r="CH427" s="396">
        <f t="shared" si="491"/>
        <v>0</v>
      </c>
      <c r="CI427" s="395">
        <f t="shared" si="492"/>
        <v>0</v>
      </c>
      <c r="CJ427" s="396">
        <f t="shared" si="493"/>
        <v>4806.1810344827591</v>
      </c>
      <c r="CK427" s="395">
        <f t="shared" si="494"/>
        <v>4748.3534482758623</v>
      </c>
      <c r="CL427" s="394">
        <f t="shared" si="495"/>
        <v>0</v>
      </c>
      <c r="CM427" s="395">
        <f t="shared" si="496"/>
        <v>0</v>
      </c>
      <c r="CN427" s="396">
        <f t="shared" si="497"/>
        <v>0</v>
      </c>
      <c r="CO427" s="395">
        <f t="shared" si="498"/>
        <v>0</v>
      </c>
      <c r="CP427" s="396">
        <f t="shared" si="499"/>
        <v>0</v>
      </c>
      <c r="CQ427" s="395">
        <f t="shared" si="500"/>
        <v>0</v>
      </c>
      <c r="CR427" s="396">
        <f t="shared" si="501"/>
        <v>0</v>
      </c>
      <c r="CS427" s="395">
        <f t="shared" si="502"/>
        <v>0</v>
      </c>
      <c r="CT427" s="396">
        <f t="shared" si="503"/>
        <v>0</v>
      </c>
      <c r="CU427" s="395">
        <f t="shared" si="504"/>
        <v>0</v>
      </c>
      <c r="CV427" s="396">
        <f t="shared" si="505"/>
        <v>43255.629310344833</v>
      </c>
      <c r="CW427" s="395">
        <f t="shared" si="506"/>
        <v>42735.181034482761</v>
      </c>
      <c r="CX427" s="396">
        <f t="shared" si="507"/>
        <v>43255.629310344833</v>
      </c>
      <c r="CY427" s="395">
        <f t="shared" si="508"/>
        <v>42735.181034482761</v>
      </c>
      <c r="CZ427" s="394">
        <f t="shared" si="509"/>
        <v>0</v>
      </c>
      <c r="DA427" s="395">
        <f t="shared" si="510"/>
        <v>0</v>
      </c>
      <c r="DB427" s="396">
        <f t="shared" si="511"/>
        <v>0</v>
      </c>
      <c r="DC427" s="395">
        <f t="shared" si="512"/>
        <v>0</v>
      </c>
      <c r="DD427" s="396">
        <f t="shared" si="513"/>
        <v>0</v>
      </c>
      <c r="DE427" s="395">
        <f t="shared" si="514"/>
        <v>0</v>
      </c>
      <c r="DF427" s="396">
        <f t="shared" si="515"/>
        <v>0</v>
      </c>
      <c r="DG427" s="395">
        <f t="shared" si="516"/>
        <v>0</v>
      </c>
      <c r="DH427" s="396">
        <f t="shared" si="517"/>
        <v>0</v>
      </c>
      <c r="DI427" s="395">
        <f t="shared" si="518"/>
        <v>0</v>
      </c>
      <c r="DJ427" s="396">
        <f t="shared" si="519"/>
        <v>23</v>
      </c>
      <c r="DK427" s="395">
        <f t="shared" si="520"/>
        <v>23</v>
      </c>
      <c r="DL427" s="396">
        <f t="shared" si="521"/>
        <v>23</v>
      </c>
      <c r="DM427" s="395">
        <f t="shared" si="522"/>
        <v>23</v>
      </c>
      <c r="DN427" s="394">
        <f t="shared" si="523"/>
        <v>0</v>
      </c>
      <c r="DO427" s="395">
        <f t="shared" si="524"/>
        <v>0</v>
      </c>
      <c r="DP427" s="396">
        <f t="shared" si="525"/>
        <v>0</v>
      </c>
      <c r="DQ427" s="395">
        <f t="shared" si="526"/>
        <v>0</v>
      </c>
      <c r="DR427" s="396">
        <f t="shared" si="527"/>
        <v>0</v>
      </c>
      <c r="DS427" s="395">
        <f t="shared" si="528"/>
        <v>0</v>
      </c>
      <c r="DT427" s="396">
        <f t="shared" si="529"/>
        <v>0</v>
      </c>
      <c r="DU427" s="395">
        <f t="shared" si="530"/>
        <v>0</v>
      </c>
      <c r="DV427" s="396">
        <f t="shared" si="531"/>
        <v>0</v>
      </c>
      <c r="DW427" s="395">
        <f t="shared" si="532"/>
        <v>0</v>
      </c>
      <c r="DX427" s="396">
        <f t="shared" si="533"/>
        <v>994879.47413793113</v>
      </c>
      <c r="DY427" s="395">
        <f t="shared" si="534"/>
        <v>982909.16379310354</v>
      </c>
      <c r="DZ427" s="396">
        <f t="shared" si="535"/>
        <v>994879.47413793113</v>
      </c>
      <c r="EA427" s="395">
        <f t="shared" si="536"/>
        <v>982909.16379310354</v>
      </c>
    </row>
    <row r="428" spans="1:131">
      <c r="A428" s="525" t="s">
        <v>20</v>
      </c>
      <c r="B428" s="517" t="s">
        <v>902</v>
      </c>
      <c r="C428" s="512"/>
      <c r="D428" s="574">
        <v>217882</v>
      </c>
      <c r="E428" s="575">
        <v>1</v>
      </c>
      <c r="F428" s="393">
        <v>298</v>
      </c>
      <c r="G428" s="402">
        <v>294</v>
      </c>
      <c r="H428" s="393"/>
      <c r="I428" s="402"/>
      <c r="J428" s="393"/>
      <c r="K428" s="402"/>
      <c r="L428" s="393">
        <v>37</v>
      </c>
      <c r="M428" s="402">
        <v>37</v>
      </c>
      <c r="N428" s="393">
        <v>266</v>
      </c>
      <c r="O428" s="402">
        <v>284</v>
      </c>
      <c r="P428" s="393"/>
      <c r="Q428" s="402"/>
      <c r="R428" s="393"/>
      <c r="S428" s="402"/>
      <c r="T428" s="393">
        <v>14</v>
      </c>
      <c r="U428" s="402">
        <v>17</v>
      </c>
      <c r="V428" s="393">
        <v>231</v>
      </c>
      <c r="W428" s="402">
        <v>248</v>
      </c>
      <c r="X428" s="393"/>
      <c r="Y428" s="402"/>
      <c r="Z428" s="393"/>
      <c r="AA428" s="402"/>
      <c r="AB428" s="393">
        <v>10</v>
      </c>
      <c r="AC428" s="402">
        <v>5</v>
      </c>
      <c r="AD428" s="393">
        <v>5</v>
      </c>
      <c r="AE428" s="402">
        <v>3</v>
      </c>
      <c r="AF428" s="393"/>
      <c r="AG428" s="402"/>
      <c r="AH428" s="393"/>
      <c r="AI428" s="402"/>
      <c r="AJ428" s="393"/>
      <c r="AK428" s="402"/>
      <c r="AL428" s="393">
        <v>228</v>
      </c>
      <c r="AM428" s="402">
        <v>220</v>
      </c>
      <c r="AN428" s="393"/>
      <c r="AO428" s="402"/>
      <c r="AP428" s="393"/>
      <c r="AQ428" s="402"/>
      <c r="AR428" s="393">
        <v>12</v>
      </c>
      <c r="AS428" s="402">
        <v>13</v>
      </c>
      <c r="AT428" s="393"/>
      <c r="AU428" s="402"/>
      <c r="AV428" s="393"/>
      <c r="AW428" s="402"/>
      <c r="AX428" s="393"/>
      <c r="AY428" s="402"/>
      <c r="AZ428" s="393"/>
      <c r="BA428" s="403"/>
      <c r="BB428" s="404">
        <v>42997469</v>
      </c>
      <c r="BC428" s="402">
        <v>43635206</v>
      </c>
      <c r="BD428" s="393">
        <v>25364317</v>
      </c>
      <c r="BE428" s="402">
        <v>28131046</v>
      </c>
      <c r="BF428" s="393">
        <v>19231401</v>
      </c>
      <c r="BG428" s="402">
        <v>20550425</v>
      </c>
      <c r="BH428" s="393">
        <v>303909</v>
      </c>
      <c r="BI428" s="402">
        <v>179428</v>
      </c>
      <c r="BJ428" s="393">
        <v>12296456</v>
      </c>
      <c r="BK428" s="402">
        <v>12191745</v>
      </c>
      <c r="BL428" s="393"/>
      <c r="BM428" s="403"/>
      <c r="BN428" s="394">
        <f t="shared" si="471"/>
        <v>3126</v>
      </c>
      <c r="BO428" s="395">
        <f t="shared" si="472"/>
        <v>3090</v>
      </c>
      <c r="BP428" s="396">
        <f t="shared" si="473"/>
        <v>2562</v>
      </c>
      <c r="BQ428" s="395">
        <f t="shared" si="474"/>
        <v>2760</v>
      </c>
      <c r="BR428" s="396">
        <f t="shared" si="475"/>
        <v>2199</v>
      </c>
      <c r="BS428" s="395">
        <f t="shared" si="476"/>
        <v>2292</v>
      </c>
      <c r="BT428" s="396">
        <f t="shared" si="477"/>
        <v>45</v>
      </c>
      <c r="BU428" s="395">
        <f t="shared" si="478"/>
        <v>27</v>
      </c>
      <c r="BV428" s="396">
        <f t="shared" si="479"/>
        <v>2196</v>
      </c>
      <c r="BW428" s="395">
        <f t="shared" si="480"/>
        <v>2136</v>
      </c>
      <c r="BX428" s="396">
        <f t="shared" si="481"/>
        <v>0</v>
      </c>
      <c r="BY428" s="395">
        <f t="shared" si="482"/>
        <v>0</v>
      </c>
      <c r="BZ428" s="394">
        <f t="shared" si="483"/>
        <v>13754.788547664748</v>
      </c>
      <c r="CA428" s="395">
        <f t="shared" si="484"/>
        <v>14121.425889967637</v>
      </c>
      <c r="CB428" s="396">
        <f t="shared" si="485"/>
        <v>9900.2017954722869</v>
      </c>
      <c r="CC428" s="395">
        <f t="shared" si="486"/>
        <v>10192.407971014492</v>
      </c>
      <c r="CD428" s="396">
        <f t="shared" si="487"/>
        <v>8745.5211459754428</v>
      </c>
      <c r="CE428" s="395">
        <f t="shared" si="488"/>
        <v>8966.1540139616063</v>
      </c>
      <c r="CF428" s="396">
        <f t="shared" si="489"/>
        <v>6753.5333333333338</v>
      </c>
      <c r="CG428" s="395">
        <f t="shared" si="490"/>
        <v>6645.4814814814818</v>
      </c>
      <c r="CH428" s="396">
        <f t="shared" si="491"/>
        <v>5599.4790528233152</v>
      </c>
      <c r="CI428" s="395">
        <f t="shared" si="492"/>
        <v>5707.7457865168535</v>
      </c>
      <c r="CJ428" s="396">
        <f t="shared" si="493"/>
        <v>0</v>
      </c>
      <c r="CK428" s="395">
        <f t="shared" si="494"/>
        <v>0</v>
      </c>
      <c r="CL428" s="394">
        <f t="shared" si="495"/>
        <v>123793.09692898273</v>
      </c>
      <c r="CM428" s="395">
        <f t="shared" si="496"/>
        <v>127092.83300970873</v>
      </c>
      <c r="CN428" s="396">
        <f t="shared" si="497"/>
        <v>89101.816159250578</v>
      </c>
      <c r="CO428" s="395">
        <f t="shared" si="498"/>
        <v>91731.671739130426</v>
      </c>
      <c r="CP428" s="396">
        <f t="shared" si="499"/>
        <v>78709.690313778992</v>
      </c>
      <c r="CQ428" s="395">
        <f t="shared" si="500"/>
        <v>80695.386125654462</v>
      </c>
      <c r="CR428" s="396">
        <f t="shared" si="501"/>
        <v>60781.8</v>
      </c>
      <c r="CS428" s="395">
        <f t="shared" si="502"/>
        <v>59809.333333333336</v>
      </c>
      <c r="CT428" s="396">
        <f t="shared" si="503"/>
        <v>50395.311475409835</v>
      </c>
      <c r="CU428" s="395">
        <f t="shared" si="504"/>
        <v>51369.712078651683</v>
      </c>
      <c r="CV428" s="396">
        <f t="shared" si="505"/>
        <v>0</v>
      </c>
      <c r="CW428" s="395">
        <f t="shared" si="506"/>
        <v>0</v>
      </c>
      <c r="CX428" s="396">
        <f t="shared" si="507"/>
        <v>88816.544155784257</v>
      </c>
      <c r="CY428" s="395">
        <f t="shared" si="508"/>
        <v>91207.37245656403</v>
      </c>
      <c r="CZ428" s="394">
        <f t="shared" si="509"/>
        <v>335</v>
      </c>
      <c r="DA428" s="395">
        <f t="shared" si="510"/>
        <v>331</v>
      </c>
      <c r="DB428" s="396">
        <f t="shared" si="511"/>
        <v>280</v>
      </c>
      <c r="DC428" s="395">
        <f t="shared" si="512"/>
        <v>301</v>
      </c>
      <c r="DD428" s="396">
        <f t="shared" si="513"/>
        <v>241</v>
      </c>
      <c r="DE428" s="395">
        <f t="shared" si="514"/>
        <v>253</v>
      </c>
      <c r="DF428" s="396">
        <f t="shared" si="515"/>
        <v>5</v>
      </c>
      <c r="DG428" s="395">
        <f t="shared" si="516"/>
        <v>3</v>
      </c>
      <c r="DH428" s="396">
        <f t="shared" si="517"/>
        <v>240</v>
      </c>
      <c r="DI428" s="395">
        <f t="shared" si="518"/>
        <v>233</v>
      </c>
      <c r="DJ428" s="396">
        <f t="shared" si="519"/>
        <v>0</v>
      </c>
      <c r="DK428" s="395">
        <f t="shared" si="520"/>
        <v>0</v>
      </c>
      <c r="DL428" s="396">
        <f t="shared" si="521"/>
        <v>1101</v>
      </c>
      <c r="DM428" s="395">
        <f t="shared" si="522"/>
        <v>1121</v>
      </c>
      <c r="DN428" s="394">
        <f t="shared" si="523"/>
        <v>41470687.471209213</v>
      </c>
      <c r="DO428" s="395">
        <f t="shared" si="524"/>
        <v>42067727.726213589</v>
      </c>
      <c r="DP428" s="396">
        <f t="shared" si="525"/>
        <v>24948508.524590161</v>
      </c>
      <c r="DQ428" s="395">
        <f t="shared" si="526"/>
        <v>27611233.19347826</v>
      </c>
      <c r="DR428" s="396">
        <f t="shared" si="527"/>
        <v>18969035.365620736</v>
      </c>
      <c r="DS428" s="395">
        <f t="shared" si="528"/>
        <v>20415932.68979058</v>
      </c>
      <c r="DT428" s="396">
        <f t="shared" si="529"/>
        <v>303909</v>
      </c>
      <c r="DU428" s="395">
        <f t="shared" si="530"/>
        <v>179428</v>
      </c>
      <c r="DV428" s="396">
        <f t="shared" si="531"/>
        <v>12094874.754098359</v>
      </c>
      <c r="DW428" s="395">
        <f t="shared" si="532"/>
        <v>11969142.914325843</v>
      </c>
      <c r="DX428" s="396">
        <f t="shared" si="533"/>
        <v>0</v>
      </c>
      <c r="DY428" s="395">
        <f t="shared" si="534"/>
        <v>0</v>
      </c>
      <c r="DZ428" s="396">
        <f t="shared" si="535"/>
        <v>97787015.115518466</v>
      </c>
      <c r="EA428" s="395">
        <f t="shared" si="536"/>
        <v>102243464.52380827</v>
      </c>
    </row>
    <row r="429" spans="1:131">
      <c r="A429" s="525" t="s">
        <v>20</v>
      </c>
      <c r="B429" s="517" t="s">
        <v>903</v>
      </c>
      <c r="C429" s="512"/>
      <c r="D429" s="574">
        <v>218663</v>
      </c>
      <c r="E429" s="575">
        <v>1</v>
      </c>
      <c r="F429" s="393">
        <v>267</v>
      </c>
      <c r="G429" s="402">
        <v>275</v>
      </c>
      <c r="H429" s="393"/>
      <c r="I429" s="402"/>
      <c r="J429" s="393">
        <v>27</v>
      </c>
      <c r="K429" s="402">
        <v>33</v>
      </c>
      <c r="L429" s="393">
        <v>14</v>
      </c>
      <c r="M429" s="402">
        <v>10</v>
      </c>
      <c r="N429" s="393">
        <v>385</v>
      </c>
      <c r="O429" s="402">
        <v>388</v>
      </c>
      <c r="P429" s="393"/>
      <c r="Q429" s="402"/>
      <c r="R429" s="393">
        <v>21</v>
      </c>
      <c r="S429" s="402">
        <v>18</v>
      </c>
      <c r="T429" s="393">
        <v>10</v>
      </c>
      <c r="U429" s="402">
        <v>11</v>
      </c>
      <c r="V429" s="393">
        <v>322</v>
      </c>
      <c r="W429" s="402">
        <v>272</v>
      </c>
      <c r="X429" s="393"/>
      <c r="Y429" s="402"/>
      <c r="Z429" s="393">
        <v>5</v>
      </c>
      <c r="AA429" s="402">
        <v>10</v>
      </c>
      <c r="AB429" s="393">
        <v>49</v>
      </c>
      <c r="AC429" s="402">
        <v>30</v>
      </c>
      <c r="AD429" s="393">
        <v>103</v>
      </c>
      <c r="AE429" s="402">
        <v>98</v>
      </c>
      <c r="AF429" s="393"/>
      <c r="AG429" s="402"/>
      <c r="AH429" s="393">
        <v>25</v>
      </c>
      <c r="AI429" s="402">
        <v>41</v>
      </c>
      <c r="AJ429" s="393">
        <v>25</v>
      </c>
      <c r="AK429" s="402">
        <v>28</v>
      </c>
      <c r="AL429" s="393">
        <v>31</v>
      </c>
      <c r="AM429" s="402">
        <v>32</v>
      </c>
      <c r="AN429" s="393"/>
      <c r="AO429" s="402"/>
      <c r="AP429" s="393">
        <v>5</v>
      </c>
      <c r="AQ429" s="402">
        <v>8</v>
      </c>
      <c r="AR429" s="393">
        <v>10</v>
      </c>
      <c r="AS429" s="402">
        <v>12</v>
      </c>
      <c r="AT429" s="393"/>
      <c r="AU429" s="402"/>
      <c r="AV429" s="393"/>
      <c r="AW429" s="402"/>
      <c r="AX429" s="393"/>
      <c r="AY429" s="402"/>
      <c r="AZ429" s="393"/>
      <c r="BA429" s="403"/>
      <c r="BB429" s="404">
        <v>39682711</v>
      </c>
      <c r="BC429" s="402">
        <v>41453326</v>
      </c>
      <c r="BD429" s="393">
        <v>35821000</v>
      </c>
      <c r="BE429" s="402">
        <v>36638517</v>
      </c>
      <c r="BF429" s="393">
        <v>29227322</v>
      </c>
      <c r="BG429" s="402">
        <v>25078683</v>
      </c>
      <c r="BH429" s="393">
        <v>8091143</v>
      </c>
      <c r="BI429" s="402">
        <v>8936121</v>
      </c>
      <c r="BJ429" s="393">
        <v>3065518</v>
      </c>
      <c r="BK429" s="402">
        <v>3509160</v>
      </c>
      <c r="BL429" s="393"/>
      <c r="BM429" s="403"/>
      <c r="BN429" s="394">
        <f t="shared" si="471"/>
        <v>2868</v>
      </c>
      <c r="BO429" s="395">
        <f t="shared" si="472"/>
        <v>2958</v>
      </c>
      <c r="BP429" s="396">
        <f t="shared" si="473"/>
        <v>3816</v>
      </c>
      <c r="BQ429" s="395">
        <f t="shared" si="474"/>
        <v>3822</v>
      </c>
      <c r="BR429" s="396">
        <f t="shared" si="475"/>
        <v>3541</v>
      </c>
      <c r="BS429" s="395">
        <f t="shared" si="476"/>
        <v>2918</v>
      </c>
      <c r="BT429" s="396">
        <f t="shared" si="477"/>
        <v>1502</v>
      </c>
      <c r="BU429" s="395">
        <f t="shared" si="478"/>
        <v>1669</v>
      </c>
      <c r="BV429" s="396">
        <f t="shared" si="479"/>
        <v>454</v>
      </c>
      <c r="BW429" s="395">
        <f t="shared" si="480"/>
        <v>520</v>
      </c>
      <c r="BX429" s="396">
        <f t="shared" si="481"/>
        <v>0</v>
      </c>
      <c r="BY429" s="395">
        <f t="shared" si="482"/>
        <v>0</v>
      </c>
      <c r="BZ429" s="394">
        <f t="shared" si="483"/>
        <v>13836.370641562064</v>
      </c>
      <c r="CA429" s="395">
        <f t="shared" si="484"/>
        <v>14013.970926301556</v>
      </c>
      <c r="CB429" s="396">
        <f t="shared" si="485"/>
        <v>9387.054507337527</v>
      </c>
      <c r="CC429" s="395">
        <f t="shared" si="486"/>
        <v>9586.2158555729984</v>
      </c>
      <c r="CD429" s="396">
        <f t="shared" si="487"/>
        <v>8253.9740186388026</v>
      </c>
      <c r="CE429" s="395">
        <f t="shared" si="488"/>
        <v>8594.4766963673756</v>
      </c>
      <c r="CF429" s="396">
        <f t="shared" si="489"/>
        <v>5386.9127829560584</v>
      </c>
      <c r="CG429" s="395">
        <f t="shared" si="490"/>
        <v>5354.1767525464347</v>
      </c>
      <c r="CH429" s="396">
        <f t="shared" si="491"/>
        <v>6752.242290748899</v>
      </c>
      <c r="CI429" s="395">
        <f t="shared" si="492"/>
        <v>6748.3846153846152</v>
      </c>
      <c r="CJ429" s="396">
        <f t="shared" si="493"/>
        <v>0</v>
      </c>
      <c r="CK429" s="395">
        <f t="shared" si="494"/>
        <v>0</v>
      </c>
      <c r="CL429" s="394">
        <f t="shared" si="495"/>
        <v>124527.33577405858</v>
      </c>
      <c r="CM429" s="395">
        <f t="shared" si="496"/>
        <v>126125.738336714</v>
      </c>
      <c r="CN429" s="396">
        <f t="shared" si="497"/>
        <v>84483.490566037741</v>
      </c>
      <c r="CO429" s="395">
        <f t="shared" si="498"/>
        <v>86275.942700156986</v>
      </c>
      <c r="CP429" s="396">
        <f t="shared" si="499"/>
        <v>74285.766167749229</v>
      </c>
      <c r="CQ429" s="395">
        <f t="shared" si="500"/>
        <v>77350.29026730638</v>
      </c>
      <c r="CR429" s="396">
        <f t="shared" si="501"/>
        <v>48482.215046604528</v>
      </c>
      <c r="CS429" s="395">
        <f t="shared" si="502"/>
        <v>48187.590772917916</v>
      </c>
      <c r="CT429" s="396">
        <f t="shared" si="503"/>
        <v>60770.180616740094</v>
      </c>
      <c r="CU429" s="395">
        <f t="shared" si="504"/>
        <v>60735.461538461539</v>
      </c>
      <c r="CV429" s="396">
        <f t="shared" si="505"/>
        <v>0</v>
      </c>
      <c r="CW429" s="395">
        <f t="shared" si="506"/>
        <v>0</v>
      </c>
      <c r="CX429" s="396">
        <f t="shared" si="507"/>
        <v>85946.271580797518</v>
      </c>
      <c r="CY429" s="395">
        <f t="shared" si="508"/>
        <v>88012.571184452914</v>
      </c>
      <c r="CZ429" s="394">
        <f t="shared" si="509"/>
        <v>308</v>
      </c>
      <c r="DA429" s="395">
        <f t="shared" si="510"/>
        <v>318</v>
      </c>
      <c r="DB429" s="396">
        <f t="shared" si="511"/>
        <v>416</v>
      </c>
      <c r="DC429" s="395">
        <f t="shared" si="512"/>
        <v>417</v>
      </c>
      <c r="DD429" s="396">
        <f t="shared" si="513"/>
        <v>376</v>
      </c>
      <c r="DE429" s="395">
        <f t="shared" si="514"/>
        <v>312</v>
      </c>
      <c r="DF429" s="396">
        <f t="shared" si="515"/>
        <v>153</v>
      </c>
      <c r="DG429" s="395">
        <f t="shared" si="516"/>
        <v>167</v>
      </c>
      <c r="DH429" s="396">
        <f t="shared" si="517"/>
        <v>46</v>
      </c>
      <c r="DI429" s="395">
        <f t="shared" si="518"/>
        <v>52</v>
      </c>
      <c r="DJ429" s="396">
        <f t="shared" si="519"/>
        <v>0</v>
      </c>
      <c r="DK429" s="395">
        <f t="shared" si="520"/>
        <v>0</v>
      </c>
      <c r="DL429" s="396">
        <f t="shared" si="521"/>
        <v>1299</v>
      </c>
      <c r="DM429" s="395">
        <f t="shared" si="522"/>
        <v>1266</v>
      </c>
      <c r="DN429" s="394">
        <f t="shared" si="523"/>
        <v>38354419.41841004</v>
      </c>
      <c r="DO429" s="395">
        <f t="shared" si="524"/>
        <v>40107984.791075051</v>
      </c>
      <c r="DP429" s="396">
        <f t="shared" si="525"/>
        <v>35145132.075471699</v>
      </c>
      <c r="DQ429" s="395">
        <f t="shared" si="526"/>
        <v>35977068.105965465</v>
      </c>
      <c r="DR429" s="396">
        <f t="shared" si="527"/>
        <v>27931448.079073709</v>
      </c>
      <c r="DS429" s="395">
        <f t="shared" si="528"/>
        <v>24133290.563399591</v>
      </c>
      <c r="DT429" s="396">
        <f t="shared" si="529"/>
        <v>7417778.902130493</v>
      </c>
      <c r="DU429" s="395">
        <f t="shared" si="530"/>
        <v>8047327.6590772923</v>
      </c>
      <c r="DV429" s="396">
        <f t="shared" si="531"/>
        <v>2795428.3083700445</v>
      </c>
      <c r="DW429" s="395">
        <f t="shared" si="532"/>
        <v>3158244</v>
      </c>
      <c r="DX429" s="396">
        <f t="shared" si="533"/>
        <v>0</v>
      </c>
      <c r="DY429" s="395">
        <f t="shared" si="534"/>
        <v>0</v>
      </c>
      <c r="DZ429" s="396">
        <f t="shared" si="535"/>
        <v>111644206.78345598</v>
      </c>
      <c r="EA429" s="395">
        <f t="shared" si="536"/>
        <v>111423915.11951739</v>
      </c>
    </row>
    <row r="430" spans="1:131">
      <c r="A430" s="525" t="s">
        <v>20</v>
      </c>
      <c r="B430" s="517" t="s">
        <v>904</v>
      </c>
      <c r="C430" s="512"/>
      <c r="D430" s="574">
        <v>217819</v>
      </c>
      <c r="E430" s="575">
        <v>3</v>
      </c>
      <c r="F430" s="393">
        <v>144</v>
      </c>
      <c r="G430" s="402">
        <v>142</v>
      </c>
      <c r="H430" s="393"/>
      <c r="I430" s="402">
        <v>1</v>
      </c>
      <c r="J430" s="393"/>
      <c r="K430" s="402"/>
      <c r="L430" s="393"/>
      <c r="M430" s="402"/>
      <c r="N430" s="393">
        <v>166</v>
      </c>
      <c r="O430" s="402">
        <v>170</v>
      </c>
      <c r="P430" s="393"/>
      <c r="Q430" s="402"/>
      <c r="R430" s="393"/>
      <c r="S430" s="402"/>
      <c r="T430" s="393"/>
      <c r="U430" s="402"/>
      <c r="V430" s="393">
        <v>167</v>
      </c>
      <c r="W430" s="402">
        <v>170</v>
      </c>
      <c r="X430" s="393"/>
      <c r="Y430" s="402"/>
      <c r="Z430" s="393"/>
      <c r="AA430" s="402"/>
      <c r="AB430" s="393"/>
      <c r="AC430" s="402"/>
      <c r="AD430" s="393">
        <v>58</v>
      </c>
      <c r="AE430" s="402">
        <v>59</v>
      </c>
      <c r="AF430" s="393"/>
      <c r="AG430" s="402"/>
      <c r="AH430" s="393"/>
      <c r="AI430" s="402"/>
      <c r="AJ430" s="393"/>
      <c r="AK430" s="402"/>
      <c r="AL430" s="393"/>
      <c r="AM430" s="402"/>
      <c r="AN430" s="393"/>
      <c r="AO430" s="402"/>
      <c r="AP430" s="393"/>
      <c r="AQ430" s="402"/>
      <c r="AR430" s="393"/>
      <c r="AS430" s="402"/>
      <c r="AT430" s="393"/>
      <c r="AU430" s="402"/>
      <c r="AV430" s="393"/>
      <c r="AW430" s="402"/>
      <c r="AX430" s="393"/>
      <c r="AY430" s="402"/>
      <c r="AZ430" s="393"/>
      <c r="BA430" s="403"/>
      <c r="BB430" s="404">
        <v>12501900</v>
      </c>
      <c r="BC430" s="402">
        <v>13195661</v>
      </c>
      <c r="BD430" s="393">
        <v>11384726</v>
      </c>
      <c r="BE430" s="402">
        <v>12421450</v>
      </c>
      <c r="BF430" s="393">
        <v>10241458</v>
      </c>
      <c r="BG430" s="402">
        <v>11074990</v>
      </c>
      <c r="BH430" s="393">
        <v>3171533</v>
      </c>
      <c r="BI430" s="402">
        <v>3229337</v>
      </c>
      <c r="BJ430" s="393"/>
      <c r="BK430" s="402"/>
      <c r="BL430" s="393"/>
      <c r="BM430" s="403"/>
      <c r="BN430" s="394">
        <f t="shared" si="471"/>
        <v>1296</v>
      </c>
      <c r="BO430" s="395">
        <f t="shared" si="472"/>
        <v>1288</v>
      </c>
      <c r="BP430" s="396">
        <f t="shared" si="473"/>
        <v>1494</v>
      </c>
      <c r="BQ430" s="395">
        <f t="shared" si="474"/>
        <v>1530</v>
      </c>
      <c r="BR430" s="396">
        <f t="shared" si="475"/>
        <v>1503</v>
      </c>
      <c r="BS430" s="395">
        <f t="shared" si="476"/>
        <v>1530</v>
      </c>
      <c r="BT430" s="396">
        <f t="shared" si="477"/>
        <v>522</v>
      </c>
      <c r="BU430" s="395">
        <f t="shared" si="478"/>
        <v>531</v>
      </c>
      <c r="BV430" s="396">
        <f t="shared" si="479"/>
        <v>0</v>
      </c>
      <c r="BW430" s="395">
        <f t="shared" si="480"/>
        <v>0</v>
      </c>
      <c r="BX430" s="396">
        <f t="shared" si="481"/>
        <v>0</v>
      </c>
      <c r="BY430" s="395">
        <f t="shared" si="482"/>
        <v>0</v>
      </c>
      <c r="BZ430" s="394">
        <f t="shared" si="483"/>
        <v>9646.5277777777774</v>
      </c>
      <c r="CA430" s="395">
        <f t="shared" si="484"/>
        <v>10245.078416149068</v>
      </c>
      <c r="CB430" s="396">
        <f t="shared" si="485"/>
        <v>7620.2985274431057</v>
      </c>
      <c r="CC430" s="395">
        <f t="shared" si="486"/>
        <v>8118.5947712418301</v>
      </c>
      <c r="CD430" s="396">
        <f t="shared" si="487"/>
        <v>6814.0106453759145</v>
      </c>
      <c r="CE430" s="395">
        <f t="shared" si="488"/>
        <v>7238.5555555555557</v>
      </c>
      <c r="CF430" s="396">
        <f t="shared" si="489"/>
        <v>6075.7337164750961</v>
      </c>
      <c r="CG430" s="395">
        <f t="shared" si="490"/>
        <v>6081.6139359698682</v>
      </c>
      <c r="CH430" s="396">
        <f t="shared" si="491"/>
        <v>0</v>
      </c>
      <c r="CI430" s="395">
        <f t="shared" si="492"/>
        <v>0</v>
      </c>
      <c r="CJ430" s="396">
        <f t="shared" si="493"/>
        <v>0</v>
      </c>
      <c r="CK430" s="395">
        <f t="shared" si="494"/>
        <v>0</v>
      </c>
      <c r="CL430" s="394">
        <f t="shared" si="495"/>
        <v>86818.75</v>
      </c>
      <c r="CM430" s="395">
        <f t="shared" si="496"/>
        <v>92205.70574534162</v>
      </c>
      <c r="CN430" s="396">
        <f t="shared" si="497"/>
        <v>68582.686746987951</v>
      </c>
      <c r="CO430" s="395">
        <f t="shared" si="498"/>
        <v>73067.352941176476</v>
      </c>
      <c r="CP430" s="396">
        <f t="shared" si="499"/>
        <v>61326.09580838323</v>
      </c>
      <c r="CQ430" s="395">
        <f t="shared" si="500"/>
        <v>65147</v>
      </c>
      <c r="CR430" s="396">
        <f t="shared" si="501"/>
        <v>54681.603448275862</v>
      </c>
      <c r="CS430" s="395">
        <f t="shared" si="502"/>
        <v>54734.525423728817</v>
      </c>
      <c r="CT430" s="396">
        <f t="shared" si="503"/>
        <v>0</v>
      </c>
      <c r="CU430" s="395">
        <f t="shared" si="504"/>
        <v>0</v>
      </c>
      <c r="CV430" s="396">
        <f t="shared" si="505"/>
        <v>0</v>
      </c>
      <c r="CW430" s="395">
        <f t="shared" si="506"/>
        <v>0</v>
      </c>
      <c r="CX430" s="396">
        <f t="shared" si="507"/>
        <v>69718.910280373835</v>
      </c>
      <c r="CY430" s="395">
        <f t="shared" si="508"/>
        <v>73636.887309195299</v>
      </c>
      <c r="CZ430" s="394">
        <f t="shared" si="509"/>
        <v>144</v>
      </c>
      <c r="DA430" s="395">
        <f t="shared" si="510"/>
        <v>143</v>
      </c>
      <c r="DB430" s="396">
        <f t="shared" si="511"/>
        <v>166</v>
      </c>
      <c r="DC430" s="395">
        <f t="shared" si="512"/>
        <v>170</v>
      </c>
      <c r="DD430" s="396">
        <f t="shared" si="513"/>
        <v>167</v>
      </c>
      <c r="DE430" s="395">
        <f t="shared" si="514"/>
        <v>170</v>
      </c>
      <c r="DF430" s="396">
        <f t="shared" si="515"/>
        <v>58</v>
      </c>
      <c r="DG430" s="395">
        <f t="shared" si="516"/>
        <v>59</v>
      </c>
      <c r="DH430" s="396">
        <f t="shared" si="517"/>
        <v>0</v>
      </c>
      <c r="DI430" s="395">
        <f t="shared" si="518"/>
        <v>0</v>
      </c>
      <c r="DJ430" s="396">
        <f t="shared" si="519"/>
        <v>0</v>
      </c>
      <c r="DK430" s="395">
        <f t="shared" si="520"/>
        <v>0</v>
      </c>
      <c r="DL430" s="396">
        <f t="shared" si="521"/>
        <v>535</v>
      </c>
      <c r="DM430" s="395">
        <f t="shared" si="522"/>
        <v>542</v>
      </c>
      <c r="DN430" s="394">
        <f t="shared" si="523"/>
        <v>12501900</v>
      </c>
      <c r="DO430" s="395">
        <f t="shared" si="524"/>
        <v>13185415.921583852</v>
      </c>
      <c r="DP430" s="396">
        <f t="shared" si="525"/>
        <v>11384726</v>
      </c>
      <c r="DQ430" s="395">
        <f t="shared" si="526"/>
        <v>12421450</v>
      </c>
      <c r="DR430" s="396">
        <f t="shared" si="527"/>
        <v>10241458</v>
      </c>
      <c r="DS430" s="395">
        <f t="shared" si="528"/>
        <v>11074990</v>
      </c>
      <c r="DT430" s="396">
        <f t="shared" si="529"/>
        <v>3171533</v>
      </c>
      <c r="DU430" s="395">
        <f t="shared" si="530"/>
        <v>3229337</v>
      </c>
      <c r="DV430" s="396">
        <f t="shared" si="531"/>
        <v>0</v>
      </c>
      <c r="DW430" s="395">
        <f t="shared" si="532"/>
        <v>0</v>
      </c>
      <c r="DX430" s="396">
        <f t="shared" si="533"/>
        <v>0</v>
      </c>
      <c r="DY430" s="395">
        <f t="shared" si="534"/>
        <v>0</v>
      </c>
      <c r="DZ430" s="396">
        <f t="shared" si="535"/>
        <v>37299617</v>
      </c>
      <c r="EA430" s="395">
        <f t="shared" si="536"/>
        <v>39911192.921583854</v>
      </c>
    </row>
    <row r="431" spans="1:131">
      <c r="A431" s="525" t="s">
        <v>20</v>
      </c>
      <c r="B431" s="517" t="s">
        <v>905</v>
      </c>
      <c r="C431" s="518"/>
      <c r="D431" s="574">
        <v>217864</v>
      </c>
      <c r="E431" s="577">
        <v>3</v>
      </c>
      <c r="F431" s="393">
        <v>56</v>
      </c>
      <c r="G431" s="402">
        <v>59</v>
      </c>
      <c r="H431" s="393"/>
      <c r="I431" s="402"/>
      <c r="J431" s="393"/>
      <c r="K431" s="402"/>
      <c r="L431" s="393"/>
      <c r="M431" s="402"/>
      <c r="N431" s="393">
        <v>61</v>
      </c>
      <c r="O431" s="402">
        <v>65</v>
      </c>
      <c r="P431" s="393"/>
      <c r="Q431" s="402"/>
      <c r="R431" s="393"/>
      <c r="S431" s="402"/>
      <c r="T431" s="393"/>
      <c r="U431" s="402"/>
      <c r="V431" s="393">
        <v>54</v>
      </c>
      <c r="W431" s="402">
        <v>51</v>
      </c>
      <c r="X431" s="393"/>
      <c r="Y431" s="402"/>
      <c r="Z431" s="393"/>
      <c r="AA431" s="402"/>
      <c r="AB431" s="393"/>
      <c r="AC431" s="402"/>
      <c r="AD431" s="393">
        <v>15</v>
      </c>
      <c r="AE431" s="402">
        <v>13</v>
      </c>
      <c r="AF431" s="393"/>
      <c r="AG431" s="402"/>
      <c r="AH431" s="393"/>
      <c r="AI431" s="402"/>
      <c r="AJ431" s="393"/>
      <c r="AK431" s="402"/>
      <c r="AL431" s="393"/>
      <c r="AM431" s="402"/>
      <c r="AN431" s="393"/>
      <c r="AO431" s="402"/>
      <c r="AP431" s="393"/>
      <c r="AQ431" s="402"/>
      <c r="AR431" s="393"/>
      <c r="AS431" s="402"/>
      <c r="AT431" s="393"/>
      <c r="AU431" s="402"/>
      <c r="AV431" s="393"/>
      <c r="AW431" s="402"/>
      <c r="AX431" s="393"/>
      <c r="AY431" s="402"/>
      <c r="AZ431" s="393"/>
      <c r="BA431" s="403"/>
      <c r="BB431" s="404">
        <v>5066426</v>
      </c>
      <c r="BC431" s="402">
        <v>5343919</v>
      </c>
      <c r="BD431" s="393">
        <v>4517147</v>
      </c>
      <c r="BE431" s="402">
        <v>4899387</v>
      </c>
      <c r="BF431" s="393">
        <v>3266636</v>
      </c>
      <c r="BG431" s="402">
        <v>3246294</v>
      </c>
      <c r="BH431" s="393">
        <v>734215</v>
      </c>
      <c r="BI431" s="402">
        <v>653953</v>
      </c>
      <c r="BJ431" s="393"/>
      <c r="BK431" s="402"/>
      <c r="BL431" s="393"/>
      <c r="BM431" s="403"/>
      <c r="BN431" s="394">
        <f t="shared" si="471"/>
        <v>504</v>
      </c>
      <c r="BO431" s="395">
        <f t="shared" si="472"/>
        <v>531</v>
      </c>
      <c r="BP431" s="396">
        <f t="shared" si="473"/>
        <v>549</v>
      </c>
      <c r="BQ431" s="395">
        <f t="shared" si="474"/>
        <v>585</v>
      </c>
      <c r="BR431" s="396">
        <f t="shared" si="475"/>
        <v>486</v>
      </c>
      <c r="BS431" s="395">
        <f t="shared" si="476"/>
        <v>459</v>
      </c>
      <c r="BT431" s="396">
        <f t="shared" si="477"/>
        <v>135</v>
      </c>
      <c r="BU431" s="395">
        <f t="shared" si="478"/>
        <v>117</v>
      </c>
      <c r="BV431" s="396">
        <f t="shared" si="479"/>
        <v>0</v>
      </c>
      <c r="BW431" s="395">
        <f t="shared" si="480"/>
        <v>0</v>
      </c>
      <c r="BX431" s="396">
        <f t="shared" si="481"/>
        <v>0</v>
      </c>
      <c r="BY431" s="395">
        <f t="shared" si="482"/>
        <v>0</v>
      </c>
      <c r="BZ431" s="394">
        <f t="shared" si="483"/>
        <v>10052.432539682539</v>
      </c>
      <c r="CA431" s="395">
        <f t="shared" si="484"/>
        <v>10063.877589453861</v>
      </c>
      <c r="CB431" s="396">
        <f t="shared" si="485"/>
        <v>8227.9544626593815</v>
      </c>
      <c r="CC431" s="395">
        <f t="shared" si="486"/>
        <v>8375.0205128205125</v>
      </c>
      <c r="CD431" s="396">
        <f t="shared" si="487"/>
        <v>6721.4732510288068</v>
      </c>
      <c r="CE431" s="395">
        <f t="shared" si="488"/>
        <v>7072.5359477124184</v>
      </c>
      <c r="CF431" s="396">
        <f t="shared" si="489"/>
        <v>5438.6296296296296</v>
      </c>
      <c r="CG431" s="395">
        <f t="shared" si="490"/>
        <v>5589.3418803418799</v>
      </c>
      <c r="CH431" s="396">
        <f t="shared" si="491"/>
        <v>0</v>
      </c>
      <c r="CI431" s="395">
        <f t="shared" si="492"/>
        <v>0</v>
      </c>
      <c r="CJ431" s="396">
        <f t="shared" si="493"/>
        <v>0</v>
      </c>
      <c r="CK431" s="395">
        <f t="shared" si="494"/>
        <v>0</v>
      </c>
      <c r="CL431" s="394">
        <f t="shared" si="495"/>
        <v>90471.892857142855</v>
      </c>
      <c r="CM431" s="395">
        <f t="shared" si="496"/>
        <v>90574.898305084746</v>
      </c>
      <c r="CN431" s="396">
        <f t="shared" si="497"/>
        <v>74051.590163934437</v>
      </c>
      <c r="CO431" s="395">
        <f t="shared" si="498"/>
        <v>75375.184615384613</v>
      </c>
      <c r="CP431" s="396">
        <f t="shared" si="499"/>
        <v>60493.259259259263</v>
      </c>
      <c r="CQ431" s="395">
        <f t="shared" si="500"/>
        <v>63652.823529411762</v>
      </c>
      <c r="CR431" s="396">
        <f t="shared" si="501"/>
        <v>48947.666666666664</v>
      </c>
      <c r="CS431" s="395">
        <f t="shared" si="502"/>
        <v>50304.076923076922</v>
      </c>
      <c r="CT431" s="396">
        <f t="shared" si="503"/>
        <v>0</v>
      </c>
      <c r="CU431" s="395">
        <f t="shared" si="504"/>
        <v>0</v>
      </c>
      <c r="CV431" s="396">
        <f t="shared" si="505"/>
        <v>0</v>
      </c>
      <c r="CW431" s="395">
        <f t="shared" si="506"/>
        <v>0</v>
      </c>
      <c r="CX431" s="396">
        <f t="shared" si="507"/>
        <v>73034.537634408596</v>
      </c>
      <c r="CY431" s="395">
        <f t="shared" si="508"/>
        <v>75231.664893617024</v>
      </c>
      <c r="CZ431" s="394">
        <f t="shared" si="509"/>
        <v>56</v>
      </c>
      <c r="DA431" s="395">
        <f t="shared" si="510"/>
        <v>59</v>
      </c>
      <c r="DB431" s="396">
        <f t="shared" si="511"/>
        <v>61</v>
      </c>
      <c r="DC431" s="395">
        <f t="shared" si="512"/>
        <v>65</v>
      </c>
      <c r="DD431" s="396">
        <f t="shared" si="513"/>
        <v>54</v>
      </c>
      <c r="DE431" s="395">
        <f t="shared" si="514"/>
        <v>51</v>
      </c>
      <c r="DF431" s="396">
        <f t="shared" si="515"/>
        <v>15</v>
      </c>
      <c r="DG431" s="395">
        <f t="shared" si="516"/>
        <v>13</v>
      </c>
      <c r="DH431" s="396">
        <f t="shared" si="517"/>
        <v>0</v>
      </c>
      <c r="DI431" s="395">
        <f t="shared" si="518"/>
        <v>0</v>
      </c>
      <c r="DJ431" s="396">
        <f t="shared" si="519"/>
        <v>0</v>
      </c>
      <c r="DK431" s="395">
        <f t="shared" si="520"/>
        <v>0</v>
      </c>
      <c r="DL431" s="396">
        <f t="shared" si="521"/>
        <v>186</v>
      </c>
      <c r="DM431" s="395">
        <f t="shared" si="522"/>
        <v>188</v>
      </c>
      <c r="DN431" s="394">
        <f t="shared" si="523"/>
        <v>5066426</v>
      </c>
      <c r="DO431" s="395">
        <f t="shared" si="524"/>
        <v>5343919</v>
      </c>
      <c r="DP431" s="396">
        <f t="shared" si="525"/>
        <v>4517147.0000000009</v>
      </c>
      <c r="DQ431" s="395">
        <f t="shared" si="526"/>
        <v>4899387</v>
      </c>
      <c r="DR431" s="396">
        <f t="shared" si="527"/>
        <v>3266636</v>
      </c>
      <c r="DS431" s="395">
        <f t="shared" si="528"/>
        <v>3246294</v>
      </c>
      <c r="DT431" s="396">
        <f t="shared" si="529"/>
        <v>734215</v>
      </c>
      <c r="DU431" s="395">
        <f t="shared" si="530"/>
        <v>653953</v>
      </c>
      <c r="DV431" s="396">
        <f t="shared" si="531"/>
        <v>0</v>
      </c>
      <c r="DW431" s="395">
        <f t="shared" si="532"/>
        <v>0</v>
      </c>
      <c r="DX431" s="396">
        <f t="shared" si="533"/>
        <v>0</v>
      </c>
      <c r="DY431" s="395">
        <f t="shared" si="534"/>
        <v>0</v>
      </c>
      <c r="DZ431" s="396">
        <f t="shared" si="535"/>
        <v>13584423.999999998</v>
      </c>
      <c r="EA431" s="395">
        <f t="shared" si="536"/>
        <v>14143553</v>
      </c>
    </row>
    <row r="432" spans="1:131">
      <c r="A432" s="525" t="s">
        <v>20</v>
      </c>
      <c r="B432" s="517" t="s">
        <v>906</v>
      </c>
      <c r="C432" s="512"/>
      <c r="D432" s="574">
        <v>218964</v>
      </c>
      <c r="E432" s="575">
        <v>3</v>
      </c>
      <c r="F432" s="393">
        <v>60</v>
      </c>
      <c r="G432" s="402">
        <v>66</v>
      </c>
      <c r="H432" s="393">
        <v>17</v>
      </c>
      <c r="I432" s="402">
        <v>17</v>
      </c>
      <c r="J432" s="393"/>
      <c r="K432" s="402"/>
      <c r="L432" s="393">
        <v>1</v>
      </c>
      <c r="M432" s="402">
        <v>1</v>
      </c>
      <c r="N432" s="393">
        <v>97</v>
      </c>
      <c r="O432" s="402">
        <v>90</v>
      </c>
      <c r="P432" s="393">
        <v>10</v>
      </c>
      <c r="Q432" s="402">
        <v>9</v>
      </c>
      <c r="R432" s="393"/>
      <c r="S432" s="402"/>
      <c r="T432" s="393">
        <v>1</v>
      </c>
      <c r="U432" s="402">
        <v>1</v>
      </c>
      <c r="V432" s="393">
        <v>66</v>
      </c>
      <c r="W432" s="402">
        <v>72</v>
      </c>
      <c r="X432" s="393">
        <v>1</v>
      </c>
      <c r="Y432" s="402">
        <v>1</v>
      </c>
      <c r="Z432" s="393"/>
      <c r="AA432" s="402"/>
      <c r="AB432" s="393">
        <v>1</v>
      </c>
      <c r="AC432" s="402">
        <v>1</v>
      </c>
      <c r="AD432" s="393">
        <v>30</v>
      </c>
      <c r="AE432" s="402">
        <v>24</v>
      </c>
      <c r="AF432" s="393">
        <v>1</v>
      </c>
      <c r="AG432" s="402">
        <v>2</v>
      </c>
      <c r="AH432" s="393"/>
      <c r="AI432" s="402"/>
      <c r="AJ432" s="393">
        <v>2</v>
      </c>
      <c r="AK432" s="402">
        <v>1</v>
      </c>
      <c r="AL432" s="393">
        <v>1</v>
      </c>
      <c r="AM432" s="402"/>
      <c r="AN432" s="393"/>
      <c r="AO432" s="402">
        <v>1</v>
      </c>
      <c r="AP432" s="393"/>
      <c r="AQ432" s="402"/>
      <c r="AR432" s="393"/>
      <c r="AS432" s="402"/>
      <c r="AT432" s="393"/>
      <c r="AU432" s="402"/>
      <c r="AV432" s="393"/>
      <c r="AW432" s="402"/>
      <c r="AX432" s="393"/>
      <c r="AY432" s="402"/>
      <c r="AZ432" s="393"/>
      <c r="BA432" s="403"/>
      <c r="BB432" s="404">
        <v>6395715</v>
      </c>
      <c r="BC432" s="402">
        <v>6943740</v>
      </c>
      <c r="BD432" s="393">
        <v>7216650</v>
      </c>
      <c r="BE432" s="402">
        <v>6807879</v>
      </c>
      <c r="BF432" s="393">
        <v>3896103</v>
      </c>
      <c r="BG432" s="402">
        <v>4371590</v>
      </c>
      <c r="BH432" s="393">
        <v>1496622</v>
      </c>
      <c r="BI432" s="402">
        <v>1205725</v>
      </c>
      <c r="BJ432" s="393">
        <v>35000</v>
      </c>
      <c r="BK432" s="402">
        <v>35700</v>
      </c>
      <c r="BL432" s="393"/>
      <c r="BM432" s="403"/>
      <c r="BN432" s="394">
        <f t="shared" si="471"/>
        <v>722</v>
      </c>
      <c r="BO432" s="395">
        <f t="shared" si="472"/>
        <v>776</v>
      </c>
      <c r="BP432" s="396">
        <f t="shared" si="473"/>
        <v>985</v>
      </c>
      <c r="BQ432" s="395">
        <f t="shared" si="474"/>
        <v>912</v>
      </c>
      <c r="BR432" s="396">
        <f t="shared" si="475"/>
        <v>616</v>
      </c>
      <c r="BS432" s="395">
        <f t="shared" si="476"/>
        <v>670</v>
      </c>
      <c r="BT432" s="396">
        <f t="shared" si="477"/>
        <v>304</v>
      </c>
      <c r="BU432" s="395">
        <f t="shared" si="478"/>
        <v>248</v>
      </c>
      <c r="BV432" s="396">
        <f t="shared" si="479"/>
        <v>9</v>
      </c>
      <c r="BW432" s="395">
        <f t="shared" si="480"/>
        <v>10</v>
      </c>
      <c r="BX432" s="396">
        <f t="shared" si="481"/>
        <v>0</v>
      </c>
      <c r="BY432" s="395">
        <f t="shared" si="482"/>
        <v>0</v>
      </c>
      <c r="BZ432" s="394">
        <f t="shared" si="483"/>
        <v>8858.3310249307488</v>
      </c>
      <c r="CA432" s="395">
        <f t="shared" si="484"/>
        <v>8948.1185567010307</v>
      </c>
      <c r="CB432" s="396">
        <f t="shared" si="485"/>
        <v>7326.5482233502535</v>
      </c>
      <c r="CC432" s="395">
        <f t="shared" si="486"/>
        <v>7464.7796052631575</v>
      </c>
      <c r="CD432" s="396">
        <f t="shared" si="487"/>
        <v>6324.8425324675327</v>
      </c>
      <c r="CE432" s="395">
        <f t="shared" si="488"/>
        <v>6524.7611940298511</v>
      </c>
      <c r="CF432" s="396">
        <f t="shared" si="489"/>
        <v>4923.0986842105267</v>
      </c>
      <c r="CG432" s="395">
        <f t="shared" si="490"/>
        <v>4861.7943548387093</v>
      </c>
      <c r="CH432" s="396">
        <f t="shared" si="491"/>
        <v>3888.8888888888887</v>
      </c>
      <c r="CI432" s="395">
        <f t="shared" si="492"/>
        <v>3570</v>
      </c>
      <c r="CJ432" s="396">
        <f t="shared" si="493"/>
        <v>0</v>
      </c>
      <c r="CK432" s="395">
        <f t="shared" si="494"/>
        <v>0</v>
      </c>
      <c r="CL432" s="394">
        <f t="shared" si="495"/>
        <v>79724.979224376744</v>
      </c>
      <c r="CM432" s="395">
        <f t="shared" si="496"/>
        <v>80533.067010309271</v>
      </c>
      <c r="CN432" s="396">
        <f t="shared" si="497"/>
        <v>65938.934010152283</v>
      </c>
      <c r="CO432" s="395">
        <f t="shared" si="498"/>
        <v>67183.016447368413</v>
      </c>
      <c r="CP432" s="396">
        <f t="shared" si="499"/>
        <v>56923.582792207795</v>
      </c>
      <c r="CQ432" s="395">
        <f t="shared" si="500"/>
        <v>58722.850746268661</v>
      </c>
      <c r="CR432" s="396">
        <f t="shared" si="501"/>
        <v>44307.88815789474</v>
      </c>
      <c r="CS432" s="395">
        <f t="shared" si="502"/>
        <v>43756.149193548386</v>
      </c>
      <c r="CT432" s="396">
        <f t="shared" si="503"/>
        <v>35000</v>
      </c>
      <c r="CU432" s="395">
        <f t="shared" si="504"/>
        <v>32130</v>
      </c>
      <c r="CV432" s="396">
        <f t="shared" si="505"/>
        <v>0</v>
      </c>
      <c r="CW432" s="395">
        <f t="shared" si="506"/>
        <v>0</v>
      </c>
      <c r="CX432" s="396">
        <f t="shared" si="507"/>
        <v>64958.0458044392</v>
      </c>
      <c r="CY432" s="395">
        <f t="shared" si="508"/>
        <v>66580.826073610166</v>
      </c>
      <c r="CZ432" s="394">
        <f t="shared" si="509"/>
        <v>78</v>
      </c>
      <c r="DA432" s="395">
        <f t="shared" si="510"/>
        <v>84</v>
      </c>
      <c r="DB432" s="396">
        <f t="shared" si="511"/>
        <v>108</v>
      </c>
      <c r="DC432" s="395">
        <f t="shared" si="512"/>
        <v>100</v>
      </c>
      <c r="DD432" s="396">
        <f t="shared" si="513"/>
        <v>68</v>
      </c>
      <c r="DE432" s="395">
        <f t="shared" si="514"/>
        <v>74</v>
      </c>
      <c r="DF432" s="396">
        <f t="shared" si="515"/>
        <v>33</v>
      </c>
      <c r="DG432" s="395">
        <f t="shared" si="516"/>
        <v>27</v>
      </c>
      <c r="DH432" s="396">
        <f t="shared" si="517"/>
        <v>1</v>
      </c>
      <c r="DI432" s="395">
        <f t="shared" si="518"/>
        <v>1</v>
      </c>
      <c r="DJ432" s="396">
        <f t="shared" si="519"/>
        <v>0</v>
      </c>
      <c r="DK432" s="395">
        <f t="shared" si="520"/>
        <v>0</v>
      </c>
      <c r="DL432" s="396">
        <f t="shared" si="521"/>
        <v>288</v>
      </c>
      <c r="DM432" s="395">
        <f t="shared" si="522"/>
        <v>286</v>
      </c>
      <c r="DN432" s="394">
        <f t="shared" si="523"/>
        <v>6218548.3795013856</v>
      </c>
      <c r="DO432" s="395">
        <f t="shared" si="524"/>
        <v>6764777.6288659787</v>
      </c>
      <c r="DP432" s="396">
        <f t="shared" si="525"/>
        <v>7121404.8730964465</v>
      </c>
      <c r="DQ432" s="395">
        <f t="shared" si="526"/>
        <v>6718301.6447368413</v>
      </c>
      <c r="DR432" s="396">
        <f t="shared" si="527"/>
        <v>3870803.6298701302</v>
      </c>
      <c r="DS432" s="395">
        <f t="shared" si="528"/>
        <v>4345490.9552238807</v>
      </c>
      <c r="DT432" s="396">
        <f t="shared" si="529"/>
        <v>1462160.3092105265</v>
      </c>
      <c r="DU432" s="395">
        <f t="shared" si="530"/>
        <v>1181416.0282258065</v>
      </c>
      <c r="DV432" s="396">
        <f t="shared" si="531"/>
        <v>35000</v>
      </c>
      <c r="DW432" s="395">
        <f t="shared" si="532"/>
        <v>32130</v>
      </c>
      <c r="DX432" s="396">
        <f t="shared" si="533"/>
        <v>0</v>
      </c>
      <c r="DY432" s="395">
        <f t="shared" si="534"/>
        <v>0</v>
      </c>
      <c r="DZ432" s="396">
        <f t="shared" si="535"/>
        <v>18707917.19167849</v>
      </c>
      <c r="EA432" s="395">
        <f t="shared" si="536"/>
        <v>19042116.257052507</v>
      </c>
    </row>
    <row r="433" spans="1:131">
      <c r="A433" s="525" t="s">
        <v>20</v>
      </c>
      <c r="B433" s="517" t="s">
        <v>907</v>
      </c>
      <c r="C433" s="512" t="s">
        <v>585</v>
      </c>
      <c r="D433" s="574">
        <v>218724</v>
      </c>
      <c r="E433" s="575">
        <v>5</v>
      </c>
      <c r="F433" s="393">
        <v>63</v>
      </c>
      <c r="G433" s="402">
        <v>72</v>
      </c>
      <c r="H433" s="393"/>
      <c r="I433" s="402"/>
      <c r="J433" s="393"/>
      <c r="K433" s="402"/>
      <c r="L433" s="393">
        <v>6</v>
      </c>
      <c r="M433" s="402">
        <v>7</v>
      </c>
      <c r="N433" s="393">
        <v>104</v>
      </c>
      <c r="O433" s="402">
        <v>105</v>
      </c>
      <c r="P433" s="393"/>
      <c r="Q433" s="402"/>
      <c r="R433" s="393">
        <v>1</v>
      </c>
      <c r="S433" s="402">
        <v>1</v>
      </c>
      <c r="T433" s="393">
        <v>2</v>
      </c>
      <c r="U433" s="402">
        <v>3</v>
      </c>
      <c r="V433" s="393">
        <v>120</v>
      </c>
      <c r="W433" s="402">
        <v>121</v>
      </c>
      <c r="X433" s="393"/>
      <c r="Y433" s="402"/>
      <c r="Z433" s="393"/>
      <c r="AA433" s="402"/>
      <c r="AB433" s="393"/>
      <c r="AC433" s="402"/>
      <c r="AD433" s="393">
        <v>10</v>
      </c>
      <c r="AE433" s="402">
        <v>10</v>
      </c>
      <c r="AF433" s="393"/>
      <c r="AG433" s="402"/>
      <c r="AH433" s="393"/>
      <c r="AI433" s="402"/>
      <c r="AJ433" s="393">
        <v>1</v>
      </c>
      <c r="AK433" s="402">
        <v>1</v>
      </c>
      <c r="AL433" s="393">
        <v>97</v>
      </c>
      <c r="AM433" s="402">
        <v>89</v>
      </c>
      <c r="AN433" s="393"/>
      <c r="AO433" s="402"/>
      <c r="AP433" s="393"/>
      <c r="AQ433" s="402"/>
      <c r="AR433" s="393">
        <v>6</v>
      </c>
      <c r="AS433" s="402">
        <v>6</v>
      </c>
      <c r="AT433" s="393"/>
      <c r="AU433" s="402"/>
      <c r="AV433" s="393"/>
      <c r="AW433" s="402"/>
      <c r="AX433" s="393"/>
      <c r="AY433" s="402"/>
      <c r="AZ433" s="393"/>
      <c r="BA433" s="403"/>
      <c r="BB433" s="404">
        <v>6561761</v>
      </c>
      <c r="BC433" s="402">
        <v>7723147</v>
      </c>
      <c r="BD433" s="393">
        <v>7684602</v>
      </c>
      <c r="BE433" s="402">
        <v>7859844</v>
      </c>
      <c r="BF433" s="393">
        <v>7199091</v>
      </c>
      <c r="BG433" s="402">
        <v>7462616</v>
      </c>
      <c r="BH433" s="393">
        <v>519305</v>
      </c>
      <c r="BI433" s="402">
        <v>535450</v>
      </c>
      <c r="BJ433" s="393">
        <v>4679236</v>
      </c>
      <c r="BK433" s="402">
        <v>4597509</v>
      </c>
      <c r="BL433" s="393"/>
      <c r="BM433" s="403"/>
      <c r="BN433" s="394">
        <f t="shared" si="471"/>
        <v>639</v>
      </c>
      <c r="BO433" s="395">
        <f t="shared" si="472"/>
        <v>732</v>
      </c>
      <c r="BP433" s="396">
        <f t="shared" si="473"/>
        <v>971</v>
      </c>
      <c r="BQ433" s="395">
        <f t="shared" si="474"/>
        <v>992</v>
      </c>
      <c r="BR433" s="396">
        <f t="shared" si="475"/>
        <v>1080</v>
      </c>
      <c r="BS433" s="395">
        <f t="shared" si="476"/>
        <v>1089</v>
      </c>
      <c r="BT433" s="396">
        <f t="shared" si="477"/>
        <v>102</v>
      </c>
      <c r="BU433" s="395">
        <f t="shared" si="478"/>
        <v>102</v>
      </c>
      <c r="BV433" s="396">
        <f t="shared" si="479"/>
        <v>945</v>
      </c>
      <c r="BW433" s="395">
        <f t="shared" si="480"/>
        <v>873</v>
      </c>
      <c r="BX433" s="396">
        <f t="shared" si="481"/>
        <v>0</v>
      </c>
      <c r="BY433" s="395">
        <f t="shared" si="482"/>
        <v>0</v>
      </c>
      <c r="BZ433" s="394">
        <f t="shared" si="483"/>
        <v>10268.7965571205</v>
      </c>
      <c r="CA433" s="395">
        <f t="shared" si="484"/>
        <v>10550.747267759563</v>
      </c>
      <c r="CB433" s="396">
        <f t="shared" si="485"/>
        <v>7914.1112255406797</v>
      </c>
      <c r="CC433" s="395">
        <f t="shared" si="486"/>
        <v>7923.2298387096771</v>
      </c>
      <c r="CD433" s="396">
        <f t="shared" si="487"/>
        <v>6665.8249999999998</v>
      </c>
      <c r="CE433" s="395">
        <f t="shared" si="488"/>
        <v>6852.7235996326908</v>
      </c>
      <c r="CF433" s="396">
        <f t="shared" si="489"/>
        <v>5091.2254901960787</v>
      </c>
      <c r="CG433" s="395">
        <f t="shared" si="490"/>
        <v>5249.5098039215691</v>
      </c>
      <c r="CH433" s="396">
        <f t="shared" si="491"/>
        <v>4951.5724867724866</v>
      </c>
      <c r="CI433" s="395">
        <f t="shared" si="492"/>
        <v>5266.333333333333</v>
      </c>
      <c r="CJ433" s="396">
        <f t="shared" si="493"/>
        <v>0</v>
      </c>
      <c r="CK433" s="395">
        <f t="shared" si="494"/>
        <v>0</v>
      </c>
      <c r="CL433" s="394">
        <f t="shared" si="495"/>
        <v>92419.169014084502</v>
      </c>
      <c r="CM433" s="395">
        <f t="shared" si="496"/>
        <v>94956.725409836072</v>
      </c>
      <c r="CN433" s="396">
        <f t="shared" si="497"/>
        <v>71227.001029866122</v>
      </c>
      <c r="CO433" s="395">
        <f t="shared" si="498"/>
        <v>71309.068548387091</v>
      </c>
      <c r="CP433" s="396">
        <f t="shared" si="499"/>
        <v>59992.424999999996</v>
      </c>
      <c r="CQ433" s="395">
        <f t="shared" si="500"/>
        <v>61674.512396694219</v>
      </c>
      <c r="CR433" s="396">
        <f t="shared" si="501"/>
        <v>45821.029411764706</v>
      </c>
      <c r="CS433" s="395">
        <f t="shared" si="502"/>
        <v>47245.588235294119</v>
      </c>
      <c r="CT433" s="396">
        <f t="shared" si="503"/>
        <v>44564.152380952379</v>
      </c>
      <c r="CU433" s="395">
        <f t="shared" si="504"/>
        <v>47397</v>
      </c>
      <c r="CV433" s="396">
        <f t="shared" si="505"/>
        <v>0</v>
      </c>
      <c r="CW433" s="395">
        <f t="shared" si="506"/>
        <v>0</v>
      </c>
      <c r="CX433" s="396">
        <f t="shared" si="507"/>
        <v>64125.467782768319</v>
      </c>
      <c r="CY433" s="395">
        <f t="shared" si="508"/>
        <v>66889.884939131269</v>
      </c>
      <c r="CZ433" s="394">
        <f t="shared" si="509"/>
        <v>69</v>
      </c>
      <c r="DA433" s="395">
        <f t="shared" si="510"/>
        <v>79</v>
      </c>
      <c r="DB433" s="396">
        <f t="shared" si="511"/>
        <v>107</v>
      </c>
      <c r="DC433" s="395">
        <f t="shared" si="512"/>
        <v>109</v>
      </c>
      <c r="DD433" s="396">
        <f t="shared" si="513"/>
        <v>120</v>
      </c>
      <c r="DE433" s="395">
        <f t="shared" si="514"/>
        <v>121</v>
      </c>
      <c r="DF433" s="396">
        <f t="shared" si="515"/>
        <v>11</v>
      </c>
      <c r="DG433" s="395">
        <f t="shared" si="516"/>
        <v>11</v>
      </c>
      <c r="DH433" s="396">
        <f t="shared" si="517"/>
        <v>103</v>
      </c>
      <c r="DI433" s="395">
        <f t="shared" si="518"/>
        <v>95</v>
      </c>
      <c r="DJ433" s="396">
        <f t="shared" si="519"/>
        <v>0</v>
      </c>
      <c r="DK433" s="395">
        <f t="shared" si="520"/>
        <v>0</v>
      </c>
      <c r="DL433" s="396">
        <f t="shared" si="521"/>
        <v>410</v>
      </c>
      <c r="DM433" s="395">
        <f t="shared" si="522"/>
        <v>415</v>
      </c>
      <c r="DN433" s="394">
        <f t="shared" si="523"/>
        <v>6376922.6619718308</v>
      </c>
      <c r="DO433" s="395">
        <f t="shared" si="524"/>
        <v>7501581.3073770497</v>
      </c>
      <c r="DP433" s="396">
        <f t="shared" si="525"/>
        <v>7621289.1101956749</v>
      </c>
      <c r="DQ433" s="395">
        <f t="shared" si="526"/>
        <v>7772688.4717741925</v>
      </c>
      <c r="DR433" s="396">
        <f t="shared" si="527"/>
        <v>7199090.9999999991</v>
      </c>
      <c r="DS433" s="395">
        <f t="shared" si="528"/>
        <v>7462616.0000000009</v>
      </c>
      <c r="DT433" s="396">
        <f t="shared" si="529"/>
        <v>504031.32352941175</v>
      </c>
      <c r="DU433" s="395">
        <f t="shared" si="530"/>
        <v>519701.4705882353</v>
      </c>
      <c r="DV433" s="396">
        <f t="shared" si="531"/>
        <v>4590107.6952380948</v>
      </c>
      <c r="DW433" s="395">
        <f t="shared" si="532"/>
        <v>4502715</v>
      </c>
      <c r="DX433" s="396">
        <f t="shared" si="533"/>
        <v>0</v>
      </c>
      <c r="DY433" s="395">
        <f t="shared" si="534"/>
        <v>0</v>
      </c>
      <c r="DZ433" s="396">
        <f t="shared" si="535"/>
        <v>26291441.79093501</v>
      </c>
      <c r="EA433" s="395">
        <f t="shared" si="536"/>
        <v>27759302.249739476</v>
      </c>
    </row>
    <row r="434" spans="1:131">
      <c r="A434" s="525" t="s">
        <v>20</v>
      </c>
      <c r="B434" s="517" t="s">
        <v>908</v>
      </c>
      <c r="C434" s="512"/>
      <c r="D434" s="574">
        <v>218061</v>
      </c>
      <c r="E434" s="575">
        <v>5</v>
      </c>
      <c r="F434" s="393">
        <v>50</v>
      </c>
      <c r="G434" s="402">
        <v>51</v>
      </c>
      <c r="H434" s="393">
        <v>2</v>
      </c>
      <c r="I434" s="402">
        <v>3</v>
      </c>
      <c r="J434" s="393">
        <v>1</v>
      </c>
      <c r="K434" s="402">
        <v>1</v>
      </c>
      <c r="L434" s="393">
        <v>4</v>
      </c>
      <c r="M434" s="402">
        <v>6</v>
      </c>
      <c r="N434" s="393">
        <v>55</v>
      </c>
      <c r="O434" s="402">
        <v>63</v>
      </c>
      <c r="P434" s="393">
        <v>3</v>
      </c>
      <c r="Q434" s="402">
        <v>3</v>
      </c>
      <c r="R434" s="393"/>
      <c r="S434" s="402"/>
      <c r="T434" s="393">
        <v>2</v>
      </c>
      <c r="U434" s="402"/>
      <c r="V434" s="393">
        <v>70</v>
      </c>
      <c r="W434" s="402">
        <v>62</v>
      </c>
      <c r="X434" s="393"/>
      <c r="Y434" s="402"/>
      <c r="Z434" s="393"/>
      <c r="AA434" s="402"/>
      <c r="AB434" s="393">
        <v>1</v>
      </c>
      <c r="AC434" s="402">
        <v>1</v>
      </c>
      <c r="AD434" s="393">
        <v>16</v>
      </c>
      <c r="AE434" s="402">
        <v>18</v>
      </c>
      <c r="AF434" s="393"/>
      <c r="AG434" s="402"/>
      <c r="AH434" s="393"/>
      <c r="AI434" s="402"/>
      <c r="AJ434" s="393"/>
      <c r="AK434" s="402"/>
      <c r="AL434" s="393"/>
      <c r="AM434" s="402"/>
      <c r="AN434" s="393"/>
      <c r="AO434" s="402"/>
      <c r="AP434" s="393"/>
      <c r="AQ434" s="402"/>
      <c r="AR434" s="393"/>
      <c r="AS434" s="402"/>
      <c r="AT434" s="393"/>
      <c r="AU434" s="402"/>
      <c r="AV434" s="393"/>
      <c r="AW434" s="402"/>
      <c r="AX434" s="393"/>
      <c r="AY434" s="402"/>
      <c r="AZ434" s="393"/>
      <c r="BA434" s="403"/>
      <c r="BB434" s="404">
        <v>4750881</v>
      </c>
      <c r="BC434" s="402">
        <v>5205293</v>
      </c>
      <c r="BD434" s="393">
        <v>3865449</v>
      </c>
      <c r="BE434" s="402">
        <v>4351743</v>
      </c>
      <c r="BF434" s="393">
        <v>4029935</v>
      </c>
      <c r="BG434" s="402">
        <v>3558416</v>
      </c>
      <c r="BH434" s="393">
        <v>818207</v>
      </c>
      <c r="BI434" s="402">
        <v>945139</v>
      </c>
      <c r="BJ434" s="393"/>
      <c r="BK434" s="402"/>
      <c r="BL434" s="393"/>
      <c r="BM434" s="403"/>
      <c r="BN434" s="394">
        <f t="shared" si="471"/>
        <v>529</v>
      </c>
      <c r="BO434" s="395">
        <f t="shared" si="472"/>
        <v>572</v>
      </c>
      <c r="BP434" s="396">
        <f t="shared" si="473"/>
        <v>549</v>
      </c>
      <c r="BQ434" s="395">
        <f t="shared" si="474"/>
        <v>597</v>
      </c>
      <c r="BR434" s="396">
        <f t="shared" si="475"/>
        <v>642</v>
      </c>
      <c r="BS434" s="395">
        <f t="shared" si="476"/>
        <v>570</v>
      </c>
      <c r="BT434" s="396">
        <f t="shared" si="477"/>
        <v>144</v>
      </c>
      <c r="BU434" s="395">
        <f t="shared" si="478"/>
        <v>162</v>
      </c>
      <c r="BV434" s="396">
        <f t="shared" si="479"/>
        <v>0</v>
      </c>
      <c r="BW434" s="395">
        <f t="shared" si="480"/>
        <v>0</v>
      </c>
      <c r="BX434" s="396">
        <f t="shared" si="481"/>
        <v>0</v>
      </c>
      <c r="BY434" s="395">
        <f t="shared" si="482"/>
        <v>0</v>
      </c>
      <c r="BZ434" s="394">
        <f t="shared" si="483"/>
        <v>8980.87145557656</v>
      </c>
      <c r="CA434" s="395">
        <f t="shared" si="484"/>
        <v>9100.1625874125875</v>
      </c>
      <c r="CB434" s="396">
        <f t="shared" si="485"/>
        <v>7040.890710382514</v>
      </c>
      <c r="CC434" s="395">
        <f t="shared" si="486"/>
        <v>7289.3517587939696</v>
      </c>
      <c r="CD434" s="396">
        <f t="shared" si="487"/>
        <v>6277.1573208722739</v>
      </c>
      <c r="CE434" s="395">
        <f t="shared" si="488"/>
        <v>6242.8350877192979</v>
      </c>
      <c r="CF434" s="396">
        <f t="shared" si="489"/>
        <v>5681.9930555555557</v>
      </c>
      <c r="CG434" s="395">
        <f t="shared" si="490"/>
        <v>5834.191358024691</v>
      </c>
      <c r="CH434" s="396">
        <f t="shared" si="491"/>
        <v>0</v>
      </c>
      <c r="CI434" s="395">
        <f t="shared" si="492"/>
        <v>0</v>
      </c>
      <c r="CJ434" s="396">
        <f t="shared" si="493"/>
        <v>0</v>
      </c>
      <c r="CK434" s="395">
        <f t="shared" si="494"/>
        <v>0</v>
      </c>
      <c r="CL434" s="394">
        <f t="shared" si="495"/>
        <v>80827.843100189042</v>
      </c>
      <c r="CM434" s="395">
        <f t="shared" si="496"/>
        <v>81901.46328671329</v>
      </c>
      <c r="CN434" s="396">
        <f t="shared" si="497"/>
        <v>63368.016393442624</v>
      </c>
      <c r="CO434" s="395">
        <f t="shared" si="498"/>
        <v>65604.165829145728</v>
      </c>
      <c r="CP434" s="396">
        <f t="shared" si="499"/>
        <v>56494.415887850468</v>
      </c>
      <c r="CQ434" s="395">
        <f t="shared" si="500"/>
        <v>56185.515789473684</v>
      </c>
      <c r="CR434" s="396">
        <f t="shared" si="501"/>
        <v>51137.9375</v>
      </c>
      <c r="CS434" s="395">
        <f t="shared" si="502"/>
        <v>52507.722222222219</v>
      </c>
      <c r="CT434" s="396">
        <f t="shared" si="503"/>
        <v>0</v>
      </c>
      <c r="CU434" s="395">
        <f t="shared" si="504"/>
        <v>0</v>
      </c>
      <c r="CV434" s="396">
        <f t="shared" si="505"/>
        <v>0</v>
      </c>
      <c r="CW434" s="395">
        <f t="shared" si="506"/>
        <v>0</v>
      </c>
      <c r="CX434" s="396">
        <f t="shared" si="507"/>
        <v>64894.992982130956</v>
      </c>
      <c r="CY434" s="395">
        <f t="shared" si="508"/>
        <v>66397.551442067168</v>
      </c>
      <c r="CZ434" s="394">
        <f t="shared" si="509"/>
        <v>57</v>
      </c>
      <c r="DA434" s="395">
        <f t="shared" si="510"/>
        <v>61</v>
      </c>
      <c r="DB434" s="396">
        <f t="shared" si="511"/>
        <v>60</v>
      </c>
      <c r="DC434" s="395">
        <f t="shared" si="512"/>
        <v>66</v>
      </c>
      <c r="DD434" s="396">
        <f t="shared" si="513"/>
        <v>71</v>
      </c>
      <c r="DE434" s="395">
        <f t="shared" si="514"/>
        <v>63</v>
      </c>
      <c r="DF434" s="396">
        <f t="shared" si="515"/>
        <v>16</v>
      </c>
      <c r="DG434" s="395">
        <f t="shared" si="516"/>
        <v>18</v>
      </c>
      <c r="DH434" s="396">
        <f t="shared" si="517"/>
        <v>0</v>
      </c>
      <c r="DI434" s="395">
        <f t="shared" si="518"/>
        <v>0</v>
      </c>
      <c r="DJ434" s="396">
        <f t="shared" si="519"/>
        <v>0</v>
      </c>
      <c r="DK434" s="395">
        <f t="shared" si="520"/>
        <v>0</v>
      </c>
      <c r="DL434" s="396">
        <f t="shared" si="521"/>
        <v>204</v>
      </c>
      <c r="DM434" s="395">
        <f t="shared" si="522"/>
        <v>208</v>
      </c>
      <c r="DN434" s="394">
        <f t="shared" si="523"/>
        <v>4607187.056710775</v>
      </c>
      <c r="DO434" s="395">
        <f t="shared" si="524"/>
        <v>4995989.2604895104</v>
      </c>
      <c r="DP434" s="396">
        <f t="shared" si="525"/>
        <v>3802080.9836065574</v>
      </c>
      <c r="DQ434" s="395">
        <f t="shared" si="526"/>
        <v>4329874.9447236182</v>
      </c>
      <c r="DR434" s="396">
        <f t="shared" si="527"/>
        <v>4011103.5280373832</v>
      </c>
      <c r="DS434" s="395">
        <f t="shared" si="528"/>
        <v>3539687.4947368419</v>
      </c>
      <c r="DT434" s="396">
        <f t="shared" si="529"/>
        <v>818207</v>
      </c>
      <c r="DU434" s="395">
        <f t="shared" si="530"/>
        <v>945139</v>
      </c>
      <c r="DV434" s="396">
        <f t="shared" si="531"/>
        <v>0</v>
      </c>
      <c r="DW434" s="395">
        <f t="shared" si="532"/>
        <v>0</v>
      </c>
      <c r="DX434" s="396">
        <f t="shared" si="533"/>
        <v>0</v>
      </c>
      <c r="DY434" s="395">
        <f t="shared" si="534"/>
        <v>0</v>
      </c>
      <c r="DZ434" s="396">
        <f t="shared" si="535"/>
        <v>13238578.568354715</v>
      </c>
      <c r="EA434" s="395">
        <f t="shared" si="536"/>
        <v>13810690.69994997</v>
      </c>
    </row>
    <row r="435" spans="1:131">
      <c r="A435" s="525" t="s">
        <v>20</v>
      </c>
      <c r="B435" s="517" t="s">
        <v>909</v>
      </c>
      <c r="C435" s="512"/>
      <c r="D435" s="574">
        <v>218733</v>
      </c>
      <c r="E435" s="575">
        <v>5</v>
      </c>
      <c r="F435" s="393">
        <v>36</v>
      </c>
      <c r="G435" s="402">
        <v>43</v>
      </c>
      <c r="H435" s="393"/>
      <c r="I435" s="402"/>
      <c r="J435" s="393"/>
      <c r="K435" s="402"/>
      <c r="L435" s="393">
        <v>9</v>
      </c>
      <c r="M435" s="402">
        <v>2</v>
      </c>
      <c r="N435" s="393">
        <v>52</v>
      </c>
      <c r="O435" s="402">
        <v>43</v>
      </c>
      <c r="P435" s="393"/>
      <c r="Q435" s="402"/>
      <c r="R435" s="393"/>
      <c r="S435" s="402"/>
      <c r="T435" s="393">
        <v>15</v>
      </c>
      <c r="U435" s="402">
        <v>2</v>
      </c>
      <c r="V435" s="393">
        <v>54</v>
      </c>
      <c r="W435" s="402">
        <v>55</v>
      </c>
      <c r="X435" s="393"/>
      <c r="Y435" s="402"/>
      <c r="Z435" s="393"/>
      <c r="AA435" s="402"/>
      <c r="AB435" s="393">
        <v>7</v>
      </c>
      <c r="AC435" s="402">
        <v>6</v>
      </c>
      <c r="AD435" s="393">
        <v>25</v>
      </c>
      <c r="AE435" s="402">
        <v>21</v>
      </c>
      <c r="AF435" s="393"/>
      <c r="AG435" s="402"/>
      <c r="AH435" s="393"/>
      <c r="AI435" s="402"/>
      <c r="AJ435" s="393">
        <v>9</v>
      </c>
      <c r="AK435" s="402">
        <v>3</v>
      </c>
      <c r="AL435" s="393"/>
      <c r="AM435" s="402"/>
      <c r="AN435" s="393"/>
      <c r="AO435" s="402"/>
      <c r="AP435" s="393"/>
      <c r="AQ435" s="402"/>
      <c r="AR435" s="393"/>
      <c r="AS435" s="402"/>
      <c r="AT435" s="393"/>
      <c r="AU435" s="402"/>
      <c r="AV435" s="393"/>
      <c r="AW435" s="402"/>
      <c r="AX435" s="393"/>
      <c r="AY435" s="402"/>
      <c r="AZ435" s="393"/>
      <c r="BA435" s="403"/>
      <c r="BB435" s="404">
        <v>3424668</v>
      </c>
      <c r="BC435" s="402">
        <v>3349049</v>
      </c>
      <c r="BD435" s="393">
        <v>4692939</v>
      </c>
      <c r="BE435" s="402">
        <v>2929234</v>
      </c>
      <c r="BF435" s="393">
        <v>3369138</v>
      </c>
      <c r="BG435" s="402">
        <v>3726323</v>
      </c>
      <c r="BH435" s="393">
        <v>1731779</v>
      </c>
      <c r="BI435" s="402">
        <v>1174917</v>
      </c>
      <c r="BJ435" s="393"/>
      <c r="BK435" s="402"/>
      <c r="BL435" s="393"/>
      <c r="BM435" s="403"/>
      <c r="BN435" s="394">
        <f t="shared" si="471"/>
        <v>432</v>
      </c>
      <c r="BO435" s="395">
        <f t="shared" si="472"/>
        <v>411</v>
      </c>
      <c r="BP435" s="396">
        <f t="shared" si="473"/>
        <v>648</v>
      </c>
      <c r="BQ435" s="395">
        <f t="shared" si="474"/>
        <v>411</v>
      </c>
      <c r="BR435" s="396">
        <f t="shared" si="475"/>
        <v>570</v>
      </c>
      <c r="BS435" s="395">
        <f t="shared" si="476"/>
        <v>567</v>
      </c>
      <c r="BT435" s="396">
        <f t="shared" si="477"/>
        <v>333</v>
      </c>
      <c r="BU435" s="395">
        <f t="shared" si="478"/>
        <v>225</v>
      </c>
      <c r="BV435" s="396">
        <f t="shared" si="479"/>
        <v>0</v>
      </c>
      <c r="BW435" s="395">
        <f t="shared" si="480"/>
        <v>0</v>
      </c>
      <c r="BX435" s="396">
        <f t="shared" si="481"/>
        <v>0</v>
      </c>
      <c r="BY435" s="395">
        <f t="shared" si="482"/>
        <v>0</v>
      </c>
      <c r="BZ435" s="394">
        <f t="shared" si="483"/>
        <v>7927.4722222222226</v>
      </c>
      <c r="CA435" s="395">
        <f t="shared" si="484"/>
        <v>8148.5377128953769</v>
      </c>
      <c r="CB435" s="396">
        <f t="shared" si="485"/>
        <v>7242.1898148148148</v>
      </c>
      <c r="CC435" s="395">
        <f t="shared" si="486"/>
        <v>7127.0900243309006</v>
      </c>
      <c r="CD435" s="396">
        <f t="shared" si="487"/>
        <v>5910.7684210526313</v>
      </c>
      <c r="CE435" s="395">
        <f t="shared" si="488"/>
        <v>6571.9982363315694</v>
      </c>
      <c r="CF435" s="396">
        <f t="shared" si="489"/>
        <v>5200.5375375375379</v>
      </c>
      <c r="CG435" s="395">
        <f t="shared" si="490"/>
        <v>5221.8533333333335</v>
      </c>
      <c r="CH435" s="396">
        <f t="shared" si="491"/>
        <v>0</v>
      </c>
      <c r="CI435" s="395">
        <f t="shared" si="492"/>
        <v>0</v>
      </c>
      <c r="CJ435" s="396">
        <f t="shared" si="493"/>
        <v>0</v>
      </c>
      <c r="CK435" s="395">
        <f t="shared" si="494"/>
        <v>0</v>
      </c>
      <c r="CL435" s="394">
        <f t="shared" si="495"/>
        <v>71347.25</v>
      </c>
      <c r="CM435" s="395">
        <f t="shared" si="496"/>
        <v>73336.839416058385</v>
      </c>
      <c r="CN435" s="396">
        <f t="shared" si="497"/>
        <v>65179.708333333336</v>
      </c>
      <c r="CO435" s="395">
        <f t="shared" si="498"/>
        <v>64143.810218978106</v>
      </c>
      <c r="CP435" s="396">
        <f t="shared" si="499"/>
        <v>53196.915789473685</v>
      </c>
      <c r="CQ435" s="395">
        <f t="shared" si="500"/>
        <v>59147.984126984127</v>
      </c>
      <c r="CR435" s="396">
        <f t="shared" si="501"/>
        <v>46804.83783783784</v>
      </c>
      <c r="CS435" s="395">
        <f t="shared" si="502"/>
        <v>46996.68</v>
      </c>
      <c r="CT435" s="396">
        <f t="shared" si="503"/>
        <v>0</v>
      </c>
      <c r="CU435" s="395">
        <f t="shared" si="504"/>
        <v>0</v>
      </c>
      <c r="CV435" s="396">
        <f t="shared" si="505"/>
        <v>0</v>
      </c>
      <c r="CW435" s="395">
        <f t="shared" si="506"/>
        <v>0</v>
      </c>
      <c r="CX435" s="396">
        <f t="shared" si="507"/>
        <v>59971.222502307806</v>
      </c>
      <c r="CY435" s="395">
        <f t="shared" si="508"/>
        <v>62414.723344700993</v>
      </c>
      <c r="CZ435" s="394">
        <f t="shared" si="509"/>
        <v>45</v>
      </c>
      <c r="DA435" s="395">
        <f t="shared" si="510"/>
        <v>45</v>
      </c>
      <c r="DB435" s="396">
        <f t="shared" si="511"/>
        <v>67</v>
      </c>
      <c r="DC435" s="395">
        <f t="shared" si="512"/>
        <v>45</v>
      </c>
      <c r="DD435" s="396">
        <f t="shared" si="513"/>
        <v>61</v>
      </c>
      <c r="DE435" s="395">
        <f t="shared" si="514"/>
        <v>61</v>
      </c>
      <c r="DF435" s="396">
        <f t="shared" si="515"/>
        <v>34</v>
      </c>
      <c r="DG435" s="395">
        <f t="shared" si="516"/>
        <v>24</v>
      </c>
      <c r="DH435" s="396">
        <f t="shared" si="517"/>
        <v>0</v>
      </c>
      <c r="DI435" s="395">
        <f t="shared" si="518"/>
        <v>0</v>
      </c>
      <c r="DJ435" s="396">
        <f t="shared" si="519"/>
        <v>0</v>
      </c>
      <c r="DK435" s="395">
        <f t="shared" si="520"/>
        <v>0</v>
      </c>
      <c r="DL435" s="396">
        <f t="shared" si="521"/>
        <v>207</v>
      </c>
      <c r="DM435" s="395">
        <f t="shared" si="522"/>
        <v>175</v>
      </c>
      <c r="DN435" s="394">
        <f t="shared" si="523"/>
        <v>3210626.25</v>
      </c>
      <c r="DO435" s="395">
        <f t="shared" si="524"/>
        <v>3300157.7737226272</v>
      </c>
      <c r="DP435" s="396">
        <f t="shared" si="525"/>
        <v>4367040.458333334</v>
      </c>
      <c r="DQ435" s="395">
        <f t="shared" si="526"/>
        <v>2886471.4598540147</v>
      </c>
      <c r="DR435" s="396">
        <f t="shared" si="527"/>
        <v>3245011.8631578949</v>
      </c>
      <c r="DS435" s="395">
        <f t="shared" si="528"/>
        <v>3608027.0317460317</v>
      </c>
      <c r="DT435" s="396">
        <f t="shared" si="529"/>
        <v>1591364.4864864866</v>
      </c>
      <c r="DU435" s="395">
        <f t="shared" si="530"/>
        <v>1127920.32</v>
      </c>
      <c r="DV435" s="396">
        <f t="shared" si="531"/>
        <v>0</v>
      </c>
      <c r="DW435" s="395">
        <f t="shared" si="532"/>
        <v>0</v>
      </c>
      <c r="DX435" s="396">
        <f t="shared" si="533"/>
        <v>0</v>
      </c>
      <c r="DY435" s="395">
        <f t="shared" si="534"/>
        <v>0</v>
      </c>
      <c r="DZ435" s="396">
        <f t="shared" si="535"/>
        <v>12414043.057977716</v>
      </c>
      <c r="EA435" s="395">
        <f t="shared" si="536"/>
        <v>10922576.585322674</v>
      </c>
    </row>
    <row r="436" spans="1:131">
      <c r="A436" s="525" t="s">
        <v>20</v>
      </c>
      <c r="B436" s="517" t="s">
        <v>910</v>
      </c>
      <c r="C436" s="512"/>
      <c r="D436" s="574">
        <v>218229</v>
      </c>
      <c r="E436" s="575">
        <v>6</v>
      </c>
      <c r="F436" s="393">
        <v>18</v>
      </c>
      <c r="G436" s="402">
        <v>22</v>
      </c>
      <c r="H436" s="393"/>
      <c r="I436" s="402"/>
      <c r="J436" s="393"/>
      <c r="K436" s="402"/>
      <c r="L436" s="393">
        <v>3</v>
      </c>
      <c r="M436" s="402"/>
      <c r="N436" s="393">
        <v>37</v>
      </c>
      <c r="O436" s="402">
        <v>40</v>
      </c>
      <c r="P436" s="393"/>
      <c r="Q436" s="402">
        <v>1</v>
      </c>
      <c r="R436" s="393"/>
      <c r="S436" s="402"/>
      <c r="T436" s="393">
        <v>2</v>
      </c>
      <c r="U436" s="402"/>
      <c r="V436" s="393">
        <v>44</v>
      </c>
      <c r="W436" s="402">
        <v>42</v>
      </c>
      <c r="X436" s="393"/>
      <c r="Y436" s="402">
        <v>1</v>
      </c>
      <c r="Z436" s="393"/>
      <c r="AA436" s="402"/>
      <c r="AB436" s="393">
        <v>1</v>
      </c>
      <c r="AC436" s="402"/>
      <c r="AD436" s="393">
        <v>9</v>
      </c>
      <c r="AE436" s="402">
        <v>10</v>
      </c>
      <c r="AF436" s="393"/>
      <c r="AG436" s="402"/>
      <c r="AH436" s="393"/>
      <c r="AI436" s="402"/>
      <c r="AJ436" s="393"/>
      <c r="AK436" s="402"/>
      <c r="AL436" s="393">
        <v>20</v>
      </c>
      <c r="AM436" s="402">
        <v>22</v>
      </c>
      <c r="AN436" s="393">
        <v>1</v>
      </c>
      <c r="AO436" s="402">
        <v>1</v>
      </c>
      <c r="AP436" s="393"/>
      <c r="AQ436" s="402"/>
      <c r="AR436" s="393">
        <v>3</v>
      </c>
      <c r="AS436" s="402"/>
      <c r="AT436" s="393"/>
      <c r="AU436" s="402"/>
      <c r="AV436" s="393"/>
      <c r="AW436" s="402"/>
      <c r="AX436" s="393"/>
      <c r="AY436" s="402"/>
      <c r="AZ436" s="393"/>
      <c r="BA436" s="403"/>
      <c r="BB436" s="404">
        <v>1460970</v>
      </c>
      <c r="BC436" s="402">
        <v>1428666</v>
      </c>
      <c r="BD436" s="393">
        <v>2219373</v>
      </c>
      <c r="BE436" s="402">
        <v>2379680</v>
      </c>
      <c r="BF436" s="393">
        <v>2272218</v>
      </c>
      <c r="BG436" s="402">
        <v>2248930</v>
      </c>
      <c r="BH436" s="393">
        <v>298280</v>
      </c>
      <c r="BI436" s="402">
        <v>349414</v>
      </c>
      <c r="BJ436" s="393">
        <v>955827</v>
      </c>
      <c r="BK436" s="402">
        <v>962398</v>
      </c>
      <c r="BL436" s="393"/>
      <c r="BM436" s="403"/>
      <c r="BN436" s="394">
        <f t="shared" si="471"/>
        <v>198</v>
      </c>
      <c r="BO436" s="395">
        <f t="shared" si="472"/>
        <v>198</v>
      </c>
      <c r="BP436" s="396">
        <f t="shared" si="473"/>
        <v>357</v>
      </c>
      <c r="BQ436" s="395">
        <f t="shared" si="474"/>
        <v>370</v>
      </c>
      <c r="BR436" s="396">
        <f t="shared" si="475"/>
        <v>408</v>
      </c>
      <c r="BS436" s="395">
        <f t="shared" si="476"/>
        <v>388</v>
      </c>
      <c r="BT436" s="396">
        <f t="shared" si="477"/>
        <v>81</v>
      </c>
      <c r="BU436" s="395">
        <f t="shared" si="478"/>
        <v>90</v>
      </c>
      <c r="BV436" s="396">
        <f t="shared" si="479"/>
        <v>226</v>
      </c>
      <c r="BW436" s="395">
        <f t="shared" si="480"/>
        <v>208</v>
      </c>
      <c r="BX436" s="396">
        <f t="shared" si="481"/>
        <v>0</v>
      </c>
      <c r="BY436" s="395">
        <f t="shared" si="482"/>
        <v>0</v>
      </c>
      <c r="BZ436" s="394">
        <f t="shared" si="483"/>
        <v>7378.636363636364</v>
      </c>
      <c r="CA436" s="395">
        <f t="shared" si="484"/>
        <v>7215.484848484848</v>
      </c>
      <c r="CB436" s="396">
        <f t="shared" si="485"/>
        <v>6216.7310924369749</v>
      </c>
      <c r="CC436" s="395">
        <f t="shared" si="486"/>
        <v>6431.5675675675675</v>
      </c>
      <c r="CD436" s="396">
        <f t="shared" si="487"/>
        <v>5569.161764705882</v>
      </c>
      <c r="CE436" s="395">
        <f t="shared" si="488"/>
        <v>5796.2113402061859</v>
      </c>
      <c r="CF436" s="396">
        <f t="shared" si="489"/>
        <v>3682.4691358024693</v>
      </c>
      <c r="CG436" s="395">
        <f t="shared" si="490"/>
        <v>3882.3777777777777</v>
      </c>
      <c r="CH436" s="396">
        <f t="shared" si="491"/>
        <v>4229.3230088495575</v>
      </c>
      <c r="CI436" s="395">
        <f t="shared" si="492"/>
        <v>4626.9134615384619</v>
      </c>
      <c r="CJ436" s="396">
        <f t="shared" si="493"/>
        <v>0</v>
      </c>
      <c r="CK436" s="395">
        <f t="shared" si="494"/>
        <v>0</v>
      </c>
      <c r="CL436" s="394">
        <f t="shared" si="495"/>
        <v>66407.727272727279</v>
      </c>
      <c r="CM436" s="395">
        <f t="shared" si="496"/>
        <v>64939.363636363632</v>
      </c>
      <c r="CN436" s="396">
        <f t="shared" si="497"/>
        <v>55950.579831932773</v>
      </c>
      <c r="CO436" s="395">
        <f t="shared" si="498"/>
        <v>57884.108108108107</v>
      </c>
      <c r="CP436" s="396">
        <f t="shared" si="499"/>
        <v>50122.455882352937</v>
      </c>
      <c r="CQ436" s="395">
        <f t="shared" si="500"/>
        <v>52165.902061855675</v>
      </c>
      <c r="CR436" s="396">
        <f t="shared" si="501"/>
        <v>33142.222222222226</v>
      </c>
      <c r="CS436" s="395">
        <f t="shared" si="502"/>
        <v>34941.4</v>
      </c>
      <c r="CT436" s="396">
        <f t="shared" si="503"/>
        <v>38063.907079646015</v>
      </c>
      <c r="CU436" s="395">
        <f t="shared" si="504"/>
        <v>41642.221153846156</v>
      </c>
      <c r="CV436" s="396">
        <f t="shared" si="505"/>
        <v>0</v>
      </c>
      <c r="CW436" s="395">
        <f t="shared" si="506"/>
        <v>0</v>
      </c>
      <c r="CX436" s="396">
        <f t="shared" si="507"/>
        <v>51043.182397029261</v>
      </c>
      <c r="CY436" s="395">
        <f t="shared" si="508"/>
        <v>52893.764803098471</v>
      </c>
      <c r="CZ436" s="394">
        <f t="shared" si="509"/>
        <v>21</v>
      </c>
      <c r="DA436" s="395">
        <f t="shared" si="510"/>
        <v>22</v>
      </c>
      <c r="DB436" s="396">
        <f t="shared" si="511"/>
        <v>39</v>
      </c>
      <c r="DC436" s="395">
        <f t="shared" si="512"/>
        <v>41</v>
      </c>
      <c r="DD436" s="396">
        <f t="shared" si="513"/>
        <v>45</v>
      </c>
      <c r="DE436" s="395">
        <f t="shared" si="514"/>
        <v>43</v>
      </c>
      <c r="DF436" s="396">
        <f t="shared" si="515"/>
        <v>9</v>
      </c>
      <c r="DG436" s="395">
        <f t="shared" si="516"/>
        <v>10</v>
      </c>
      <c r="DH436" s="396">
        <f t="shared" si="517"/>
        <v>24</v>
      </c>
      <c r="DI436" s="395">
        <f t="shared" si="518"/>
        <v>23</v>
      </c>
      <c r="DJ436" s="396">
        <f t="shared" si="519"/>
        <v>0</v>
      </c>
      <c r="DK436" s="395">
        <f t="shared" si="520"/>
        <v>0</v>
      </c>
      <c r="DL436" s="396">
        <f t="shared" si="521"/>
        <v>138</v>
      </c>
      <c r="DM436" s="395">
        <f t="shared" si="522"/>
        <v>139</v>
      </c>
      <c r="DN436" s="394">
        <f t="shared" si="523"/>
        <v>1394562.2727272729</v>
      </c>
      <c r="DO436" s="395">
        <f t="shared" si="524"/>
        <v>1428666</v>
      </c>
      <c r="DP436" s="396">
        <f t="shared" si="525"/>
        <v>2182072.6134453784</v>
      </c>
      <c r="DQ436" s="395">
        <f t="shared" si="526"/>
        <v>2373248.4324324322</v>
      </c>
      <c r="DR436" s="396">
        <f t="shared" si="527"/>
        <v>2255510.5147058819</v>
      </c>
      <c r="DS436" s="395">
        <f t="shared" si="528"/>
        <v>2243133.7886597943</v>
      </c>
      <c r="DT436" s="396">
        <f t="shared" si="529"/>
        <v>298280.00000000006</v>
      </c>
      <c r="DU436" s="395">
        <f t="shared" si="530"/>
        <v>349414</v>
      </c>
      <c r="DV436" s="396">
        <f t="shared" si="531"/>
        <v>913533.76991150435</v>
      </c>
      <c r="DW436" s="395">
        <f t="shared" si="532"/>
        <v>957771.08653846162</v>
      </c>
      <c r="DX436" s="396">
        <f t="shared" si="533"/>
        <v>0</v>
      </c>
      <c r="DY436" s="395">
        <f t="shared" si="534"/>
        <v>0</v>
      </c>
      <c r="DZ436" s="396">
        <f t="shared" si="535"/>
        <v>7043959.1707900381</v>
      </c>
      <c r="EA436" s="395">
        <f t="shared" si="536"/>
        <v>7352233.307630687</v>
      </c>
    </row>
    <row r="437" spans="1:131">
      <c r="A437" s="525" t="s">
        <v>20</v>
      </c>
      <c r="B437" s="517" t="s">
        <v>911</v>
      </c>
      <c r="C437" s="512"/>
      <c r="D437" s="574">
        <v>218645</v>
      </c>
      <c r="E437" s="575">
        <v>6</v>
      </c>
      <c r="F437" s="393">
        <v>22</v>
      </c>
      <c r="G437" s="402">
        <v>25</v>
      </c>
      <c r="H437" s="393"/>
      <c r="I437" s="402"/>
      <c r="J437" s="393">
        <v>1</v>
      </c>
      <c r="K437" s="402">
        <v>3</v>
      </c>
      <c r="L437" s="393"/>
      <c r="M437" s="402">
        <v>1</v>
      </c>
      <c r="N437" s="393">
        <v>31</v>
      </c>
      <c r="O437" s="402">
        <v>32</v>
      </c>
      <c r="P437" s="393"/>
      <c r="Q437" s="402"/>
      <c r="R437" s="393"/>
      <c r="S437" s="402">
        <v>1</v>
      </c>
      <c r="T437" s="393">
        <v>3</v>
      </c>
      <c r="U437" s="402">
        <v>2</v>
      </c>
      <c r="V437" s="393">
        <v>37</v>
      </c>
      <c r="W437" s="402">
        <v>31</v>
      </c>
      <c r="X437" s="393"/>
      <c r="Y437" s="402"/>
      <c r="Z437" s="393">
        <v>1</v>
      </c>
      <c r="AA437" s="402">
        <v>1</v>
      </c>
      <c r="AB437" s="393">
        <v>1</v>
      </c>
      <c r="AC437" s="402"/>
      <c r="AD437" s="393">
        <v>38</v>
      </c>
      <c r="AE437" s="402">
        <v>36</v>
      </c>
      <c r="AF437" s="393"/>
      <c r="AG437" s="402"/>
      <c r="AH437" s="393"/>
      <c r="AI437" s="402"/>
      <c r="AJ437" s="393">
        <v>2</v>
      </c>
      <c r="AK437" s="402">
        <v>2</v>
      </c>
      <c r="AL437" s="393"/>
      <c r="AM437" s="402"/>
      <c r="AN437" s="393"/>
      <c r="AO437" s="402"/>
      <c r="AP437" s="393"/>
      <c r="AQ437" s="402"/>
      <c r="AR437" s="393"/>
      <c r="AS437" s="402"/>
      <c r="AT437" s="393"/>
      <c r="AU437" s="402"/>
      <c r="AV437" s="393"/>
      <c r="AW437" s="402"/>
      <c r="AX437" s="393"/>
      <c r="AY437" s="402"/>
      <c r="AZ437" s="393"/>
      <c r="BA437" s="403"/>
      <c r="BB437" s="404">
        <v>1792857</v>
      </c>
      <c r="BC437" s="402">
        <v>2302094</v>
      </c>
      <c r="BD437" s="393">
        <v>1981403</v>
      </c>
      <c r="BE437" s="402">
        <v>2138042</v>
      </c>
      <c r="BF437" s="393">
        <v>2180257</v>
      </c>
      <c r="BG437" s="402">
        <v>1849387</v>
      </c>
      <c r="BH437" s="393">
        <v>1824706</v>
      </c>
      <c r="BI437" s="402">
        <v>1752412</v>
      </c>
      <c r="BJ437" s="393"/>
      <c r="BK437" s="402"/>
      <c r="BL437" s="393"/>
      <c r="BM437" s="403"/>
      <c r="BN437" s="394">
        <f t="shared" si="471"/>
        <v>209</v>
      </c>
      <c r="BO437" s="395">
        <f t="shared" si="472"/>
        <v>270</v>
      </c>
      <c r="BP437" s="396">
        <f t="shared" si="473"/>
        <v>315</v>
      </c>
      <c r="BQ437" s="395">
        <f t="shared" si="474"/>
        <v>323</v>
      </c>
      <c r="BR437" s="396">
        <f t="shared" si="475"/>
        <v>356</v>
      </c>
      <c r="BS437" s="395">
        <f t="shared" si="476"/>
        <v>290</v>
      </c>
      <c r="BT437" s="396">
        <f t="shared" si="477"/>
        <v>366</v>
      </c>
      <c r="BU437" s="395">
        <f t="shared" si="478"/>
        <v>348</v>
      </c>
      <c r="BV437" s="396">
        <f t="shared" si="479"/>
        <v>0</v>
      </c>
      <c r="BW437" s="395">
        <f t="shared" si="480"/>
        <v>0</v>
      </c>
      <c r="BX437" s="396">
        <f t="shared" si="481"/>
        <v>0</v>
      </c>
      <c r="BY437" s="395">
        <f t="shared" si="482"/>
        <v>0</v>
      </c>
      <c r="BZ437" s="394">
        <f t="shared" si="483"/>
        <v>8578.2631578947367</v>
      </c>
      <c r="CA437" s="395">
        <f t="shared" si="484"/>
        <v>8526.2740740740737</v>
      </c>
      <c r="CB437" s="396">
        <f t="shared" si="485"/>
        <v>6290.1682539682542</v>
      </c>
      <c r="CC437" s="395">
        <f t="shared" si="486"/>
        <v>6619.3250773993805</v>
      </c>
      <c r="CD437" s="396">
        <f t="shared" si="487"/>
        <v>6124.3174157303374</v>
      </c>
      <c r="CE437" s="395">
        <f t="shared" si="488"/>
        <v>6377.1965517241379</v>
      </c>
      <c r="CF437" s="396">
        <f t="shared" si="489"/>
        <v>4985.5355191256831</v>
      </c>
      <c r="CG437" s="395">
        <f t="shared" si="490"/>
        <v>5035.666666666667</v>
      </c>
      <c r="CH437" s="396">
        <f t="shared" si="491"/>
        <v>0</v>
      </c>
      <c r="CI437" s="395">
        <f t="shared" si="492"/>
        <v>0</v>
      </c>
      <c r="CJ437" s="396">
        <f t="shared" si="493"/>
        <v>0</v>
      </c>
      <c r="CK437" s="395">
        <f t="shared" si="494"/>
        <v>0</v>
      </c>
      <c r="CL437" s="394">
        <f t="shared" si="495"/>
        <v>77204.368421052626</v>
      </c>
      <c r="CM437" s="395">
        <f t="shared" si="496"/>
        <v>76736.46666666666</v>
      </c>
      <c r="CN437" s="396">
        <f t="shared" si="497"/>
        <v>56611.514285714286</v>
      </c>
      <c r="CO437" s="395">
        <f t="shared" si="498"/>
        <v>59573.925696594422</v>
      </c>
      <c r="CP437" s="396">
        <f t="shared" si="499"/>
        <v>55118.856741573036</v>
      </c>
      <c r="CQ437" s="395">
        <f t="shared" si="500"/>
        <v>57394.768965517243</v>
      </c>
      <c r="CR437" s="396">
        <f t="shared" si="501"/>
        <v>44869.819672131147</v>
      </c>
      <c r="CS437" s="395">
        <f t="shared" si="502"/>
        <v>45321</v>
      </c>
      <c r="CT437" s="396">
        <f t="shared" si="503"/>
        <v>0</v>
      </c>
      <c r="CU437" s="395">
        <f t="shared" si="504"/>
        <v>0</v>
      </c>
      <c r="CV437" s="396">
        <f t="shared" si="505"/>
        <v>0</v>
      </c>
      <c r="CW437" s="395">
        <f t="shared" si="506"/>
        <v>0</v>
      </c>
      <c r="CX437" s="396">
        <f t="shared" si="507"/>
        <v>56212.648229449194</v>
      </c>
      <c r="CY437" s="395">
        <f t="shared" si="508"/>
        <v>58725.936862766343</v>
      </c>
      <c r="CZ437" s="394">
        <f t="shared" si="509"/>
        <v>23</v>
      </c>
      <c r="DA437" s="395">
        <f t="shared" si="510"/>
        <v>29</v>
      </c>
      <c r="DB437" s="396">
        <f t="shared" si="511"/>
        <v>34</v>
      </c>
      <c r="DC437" s="395">
        <f t="shared" si="512"/>
        <v>35</v>
      </c>
      <c r="DD437" s="396">
        <f t="shared" si="513"/>
        <v>39</v>
      </c>
      <c r="DE437" s="395">
        <f t="shared" si="514"/>
        <v>32</v>
      </c>
      <c r="DF437" s="396">
        <f t="shared" si="515"/>
        <v>40</v>
      </c>
      <c r="DG437" s="395">
        <f t="shared" si="516"/>
        <v>38</v>
      </c>
      <c r="DH437" s="396">
        <f t="shared" si="517"/>
        <v>0</v>
      </c>
      <c r="DI437" s="395">
        <f t="shared" si="518"/>
        <v>0</v>
      </c>
      <c r="DJ437" s="396">
        <f t="shared" si="519"/>
        <v>0</v>
      </c>
      <c r="DK437" s="395">
        <f t="shared" si="520"/>
        <v>0</v>
      </c>
      <c r="DL437" s="396">
        <f t="shared" si="521"/>
        <v>136</v>
      </c>
      <c r="DM437" s="395">
        <f t="shared" si="522"/>
        <v>134</v>
      </c>
      <c r="DN437" s="394">
        <f t="shared" si="523"/>
        <v>1775700.4736842103</v>
      </c>
      <c r="DO437" s="395">
        <f t="shared" si="524"/>
        <v>2225357.5333333332</v>
      </c>
      <c r="DP437" s="396">
        <f t="shared" si="525"/>
        <v>1924791.4857142856</v>
      </c>
      <c r="DQ437" s="395">
        <f t="shared" si="526"/>
        <v>2085087.3993808047</v>
      </c>
      <c r="DR437" s="396">
        <f t="shared" si="527"/>
        <v>2149635.4129213486</v>
      </c>
      <c r="DS437" s="395">
        <f t="shared" si="528"/>
        <v>1836632.6068965518</v>
      </c>
      <c r="DT437" s="396">
        <f t="shared" si="529"/>
        <v>1794792.7868852459</v>
      </c>
      <c r="DU437" s="395">
        <f t="shared" si="530"/>
        <v>1722198</v>
      </c>
      <c r="DV437" s="396">
        <f t="shared" si="531"/>
        <v>0</v>
      </c>
      <c r="DW437" s="395">
        <f t="shared" si="532"/>
        <v>0</v>
      </c>
      <c r="DX437" s="396">
        <f t="shared" si="533"/>
        <v>0</v>
      </c>
      <c r="DY437" s="395">
        <f t="shared" si="534"/>
        <v>0</v>
      </c>
      <c r="DZ437" s="396">
        <f t="shared" si="535"/>
        <v>7644920.1592050903</v>
      </c>
      <c r="EA437" s="395">
        <f t="shared" si="536"/>
        <v>7869275.5396106895</v>
      </c>
    </row>
    <row r="438" spans="1:131">
      <c r="A438" s="525" t="s">
        <v>20</v>
      </c>
      <c r="B438" s="519" t="s">
        <v>912</v>
      </c>
      <c r="C438" s="520"/>
      <c r="D438" s="574">
        <v>218654</v>
      </c>
      <c r="E438" s="575">
        <v>6</v>
      </c>
      <c r="F438" s="393">
        <v>7</v>
      </c>
      <c r="G438" s="402">
        <v>5</v>
      </c>
      <c r="H438" s="393"/>
      <c r="I438" s="402"/>
      <c r="J438" s="393">
        <v>2</v>
      </c>
      <c r="K438" s="402">
        <v>3</v>
      </c>
      <c r="L438" s="393"/>
      <c r="M438" s="402"/>
      <c r="N438" s="393">
        <v>15</v>
      </c>
      <c r="O438" s="402">
        <v>18</v>
      </c>
      <c r="P438" s="393"/>
      <c r="Q438" s="402"/>
      <c r="R438" s="393"/>
      <c r="S438" s="402">
        <v>1</v>
      </c>
      <c r="T438" s="393"/>
      <c r="U438" s="402"/>
      <c r="V438" s="393">
        <v>23</v>
      </c>
      <c r="W438" s="402">
        <v>19</v>
      </c>
      <c r="X438" s="393"/>
      <c r="Y438" s="402"/>
      <c r="Z438" s="393">
        <v>1</v>
      </c>
      <c r="AA438" s="402">
        <v>1</v>
      </c>
      <c r="AB438" s="393"/>
      <c r="AC438" s="402"/>
      <c r="AD438" s="393">
        <v>14</v>
      </c>
      <c r="AE438" s="402">
        <v>17</v>
      </c>
      <c r="AF438" s="393"/>
      <c r="AG438" s="402"/>
      <c r="AH438" s="393">
        <v>1</v>
      </c>
      <c r="AI438" s="402">
        <v>2</v>
      </c>
      <c r="AJ438" s="393"/>
      <c r="AK438" s="402"/>
      <c r="AL438" s="393"/>
      <c r="AM438" s="402"/>
      <c r="AN438" s="393"/>
      <c r="AO438" s="402"/>
      <c r="AP438" s="393"/>
      <c r="AQ438" s="402"/>
      <c r="AR438" s="393"/>
      <c r="AS438" s="402"/>
      <c r="AT438" s="393"/>
      <c r="AU438" s="402"/>
      <c r="AV438" s="393"/>
      <c r="AW438" s="402"/>
      <c r="AX438" s="393"/>
      <c r="AY438" s="402"/>
      <c r="AZ438" s="393"/>
      <c r="BA438" s="403"/>
      <c r="BB438" s="404">
        <v>735022</v>
      </c>
      <c r="BC438" s="402">
        <v>697422</v>
      </c>
      <c r="BD438" s="393">
        <v>886962</v>
      </c>
      <c r="BE438" s="402">
        <v>1132732</v>
      </c>
      <c r="BF438" s="393">
        <v>1319318</v>
      </c>
      <c r="BG438" s="402">
        <v>1128976</v>
      </c>
      <c r="BH438" s="393">
        <v>744545</v>
      </c>
      <c r="BI438" s="402">
        <v>942935</v>
      </c>
      <c r="BJ438" s="393"/>
      <c r="BK438" s="402"/>
      <c r="BL438" s="393"/>
      <c r="BM438" s="403"/>
      <c r="BN438" s="394">
        <f t="shared" si="471"/>
        <v>85</v>
      </c>
      <c r="BO438" s="395">
        <f t="shared" si="472"/>
        <v>78</v>
      </c>
      <c r="BP438" s="396">
        <f t="shared" si="473"/>
        <v>135</v>
      </c>
      <c r="BQ438" s="395">
        <f t="shared" si="474"/>
        <v>173</v>
      </c>
      <c r="BR438" s="396">
        <f t="shared" si="475"/>
        <v>218</v>
      </c>
      <c r="BS438" s="395">
        <f t="shared" si="476"/>
        <v>182</v>
      </c>
      <c r="BT438" s="396">
        <f t="shared" si="477"/>
        <v>137</v>
      </c>
      <c r="BU438" s="395">
        <f t="shared" si="478"/>
        <v>175</v>
      </c>
      <c r="BV438" s="396">
        <f t="shared" si="479"/>
        <v>0</v>
      </c>
      <c r="BW438" s="395">
        <f t="shared" si="480"/>
        <v>0</v>
      </c>
      <c r="BX438" s="396">
        <f t="shared" si="481"/>
        <v>0</v>
      </c>
      <c r="BY438" s="395">
        <f t="shared" si="482"/>
        <v>0</v>
      </c>
      <c r="BZ438" s="394">
        <f t="shared" si="483"/>
        <v>8647.3176470588242</v>
      </c>
      <c r="CA438" s="395">
        <f t="shared" si="484"/>
        <v>8941.3076923076915</v>
      </c>
      <c r="CB438" s="396">
        <f t="shared" si="485"/>
        <v>6570.0888888888885</v>
      </c>
      <c r="CC438" s="395">
        <f t="shared" si="486"/>
        <v>6547.5838150289019</v>
      </c>
      <c r="CD438" s="396">
        <f t="shared" si="487"/>
        <v>6051.9174311926608</v>
      </c>
      <c r="CE438" s="395">
        <f t="shared" si="488"/>
        <v>6203.1648351648355</v>
      </c>
      <c r="CF438" s="396">
        <f t="shared" si="489"/>
        <v>5434.63503649635</v>
      </c>
      <c r="CG438" s="395">
        <f t="shared" si="490"/>
        <v>5388.2</v>
      </c>
      <c r="CH438" s="396">
        <f t="shared" si="491"/>
        <v>0</v>
      </c>
      <c r="CI438" s="395">
        <f t="shared" si="492"/>
        <v>0</v>
      </c>
      <c r="CJ438" s="396">
        <f t="shared" si="493"/>
        <v>0</v>
      </c>
      <c r="CK438" s="395">
        <f t="shared" si="494"/>
        <v>0</v>
      </c>
      <c r="CL438" s="394">
        <f t="shared" si="495"/>
        <v>77825.858823529416</v>
      </c>
      <c r="CM438" s="395">
        <f t="shared" si="496"/>
        <v>80471.76923076922</v>
      </c>
      <c r="CN438" s="396">
        <f t="shared" si="497"/>
        <v>59130.799999999996</v>
      </c>
      <c r="CO438" s="395">
        <f t="shared" si="498"/>
        <v>58928.254335260121</v>
      </c>
      <c r="CP438" s="396">
        <f t="shared" si="499"/>
        <v>54467.256880733948</v>
      </c>
      <c r="CQ438" s="395">
        <f t="shared" si="500"/>
        <v>55828.483516483517</v>
      </c>
      <c r="CR438" s="396">
        <f t="shared" si="501"/>
        <v>48911.715328467151</v>
      </c>
      <c r="CS438" s="395">
        <f t="shared" si="502"/>
        <v>48493.799999999996</v>
      </c>
      <c r="CT438" s="396">
        <f t="shared" si="503"/>
        <v>0</v>
      </c>
      <c r="CU438" s="395">
        <f t="shared" si="504"/>
        <v>0</v>
      </c>
      <c r="CV438" s="396">
        <f t="shared" si="505"/>
        <v>0</v>
      </c>
      <c r="CW438" s="395">
        <f t="shared" si="506"/>
        <v>0</v>
      </c>
      <c r="CX438" s="396">
        <f t="shared" si="507"/>
        <v>57591.819436133112</v>
      </c>
      <c r="CY438" s="395">
        <f t="shared" si="508"/>
        <v>57596.406917360102</v>
      </c>
      <c r="CZ438" s="394">
        <f t="shared" si="509"/>
        <v>9</v>
      </c>
      <c r="DA438" s="395">
        <f t="shared" si="510"/>
        <v>8</v>
      </c>
      <c r="DB438" s="396">
        <f t="shared" si="511"/>
        <v>15</v>
      </c>
      <c r="DC438" s="395">
        <f t="shared" si="512"/>
        <v>19</v>
      </c>
      <c r="DD438" s="396">
        <f t="shared" si="513"/>
        <v>24</v>
      </c>
      <c r="DE438" s="395">
        <f t="shared" si="514"/>
        <v>20</v>
      </c>
      <c r="DF438" s="396">
        <f t="shared" si="515"/>
        <v>15</v>
      </c>
      <c r="DG438" s="395">
        <f t="shared" si="516"/>
        <v>19</v>
      </c>
      <c r="DH438" s="396">
        <f t="shared" si="517"/>
        <v>0</v>
      </c>
      <c r="DI438" s="395">
        <f t="shared" si="518"/>
        <v>0</v>
      </c>
      <c r="DJ438" s="396">
        <f t="shared" si="519"/>
        <v>0</v>
      </c>
      <c r="DK438" s="395">
        <f t="shared" si="520"/>
        <v>0</v>
      </c>
      <c r="DL438" s="396">
        <f t="shared" si="521"/>
        <v>63</v>
      </c>
      <c r="DM438" s="395">
        <f t="shared" si="522"/>
        <v>66</v>
      </c>
      <c r="DN438" s="394">
        <f t="shared" si="523"/>
        <v>700432.72941176477</v>
      </c>
      <c r="DO438" s="395">
        <f t="shared" si="524"/>
        <v>643774.15384615376</v>
      </c>
      <c r="DP438" s="396">
        <f t="shared" si="525"/>
        <v>886961.99999999988</v>
      </c>
      <c r="DQ438" s="395">
        <f t="shared" si="526"/>
        <v>1119636.8323699422</v>
      </c>
      <c r="DR438" s="396">
        <f t="shared" si="527"/>
        <v>1307214.1651376148</v>
      </c>
      <c r="DS438" s="395">
        <f t="shared" si="528"/>
        <v>1116569.6703296704</v>
      </c>
      <c r="DT438" s="396">
        <f t="shared" si="529"/>
        <v>733675.72992700723</v>
      </c>
      <c r="DU438" s="395">
        <f t="shared" si="530"/>
        <v>921382.2</v>
      </c>
      <c r="DV438" s="396">
        <f t="shared" si="531"/>
        <v>0</v>
      </c>
      <c r="DW438" s="395">
        <f t="shared" si="532"/>
        <v>0</v>
      </c>
      <c r="DX438" s="396">
        <f t="shared" si="533"/>
        <v>0</v>
      </c>
      <c r="DY438" s="395">
        <f t="shared" si="534"/>
        <v>0</v>
      </c>
      <c r="DZ438" s="396">
        <f t="shared" si="535"/>
        <v>3628284.6244763862</v>
      </c>
      <c r="EA438" s="395">
        <f t="shared" si="536"/>
        <v>3801362.8565457668</v>
      </c>
    </row>
    <row r="439" spans="1:131">
      <c r="A439" s="525" t="s">
        <v>20</v>
      </c>
      <c r="B439" s="517" t="s">
        <v>913</v>
      </c>
      <c r="C439" s="512"/>
      <c r="D439" s="574">
        <v>218742</v>
      </c>
      <c r="E439" s="575">
        <v>6</v>
      </c>
      <c r="F439" s="393">
        <v>17</v>
      </c>
      <c r="G439" s="402">
        <v>20</v>
      </c>
      <c r="H439" s="393"/>
      <c r="I439" s="402"/>
      <c r="J439" s="393"/>
      <c r="K439" s="402"/>
      <c r="L439" s="393">
        <v>4</v>
      </c>
      <c r="M439" s="402">
        <v>2</v>
      </c>
      <c r="N439" s="393">
        <v>45</v>
      </c>
      <c r="O439" s="402">
        <v>48</v>
      </c>
      <c r="P439" s="393"/>
      <c r="Q439" s="402"/>
      <c r="R439" s="393"/>
      <c r="S439" s="402">
        <v>1</v>
      </c>
      <c r="T439" s="393">
        <v>6</v>
      </c>
      <c r="U439" s="402">
        <v>6</v>
      </c>
      <c r="V439" s="393">
        <v>57</v>
      </c>
      <c r="W439" s="402">
        <v>48</v>
      </c>
      <c r="X439" s="393"/>
      <c r="Y439" s="402"/>
      <c r="Z439" s="393"/>
      <c r="AA439" s="402"/>
      <c r="AB439" s="393">
        <v>2</v>
      </c>
      <c r="AC439" s="402">
        <v>1</v>
      </c>
      <c r="AD439" s="393">
        <v>74</v>
      </c>
      <c r="AE439" s="402">
        <v>66</v>
      </c>
      <c r="AF439" s="393"/>
      <c r="AG439" s="402"/>
      <c r="AH439" s="393">
        <v>1</v>
      </c>
      <c r="AI439" s="402">
        <v>2</v>
      </c>
      <c r="AJ439" s="393">
        <v>5</v>
      </c>
      <c r="AK439" s="402">
        <v>4</v>
      </c>
      <c r="AL439" s="393">
        <v>1</v>
      </c>
      <c r="AM439" s="402">
        <v>1</v>
      </c>
      <c r="AN439" s="393"/>
      <c r="AO439" s="402"/>
      <c r="AP439" s="393"/>
      <c r="AQ439" s="402"/>
      <c r="AR439" s="393">
        <v>1</v>
      </c>
      <c r="AS439" s="402">
        <v>1</v>
      </c>
      <c r="AT439" s="393"/>
      <c r="AU439" s="402"/>
      <c r="AV439" s="393"/>
      <c r="AW439" s="402"/>
      <c r="AX439" s="393"/>
      <c r="AY439" s="402"/>
      <c r="AZ439" s="393"/>
      <c r="BA439" s="403"/>
      <c r="BB439" s="404">
        <v>1619963</v>
      </c>
      <c r="BC439" s="402">
        <v>1662223</v>
      </c>
      <c r="BD439" s="393">
        <v>3207763</v>
      </c>
      <c r="BE439" s="402">
        <v>3467775</v>
      </c>
      <c r="BF439" s="393">
        <v>3233003</v>
      </c>
      <c r="BG439" s="402">
        <v>2772427</v>
      </c>
      <c r="BH439" s="393">
        <v>3857391</v>
      </c>
      <c r="BI439" s="402">
        <v>3592384</v>
      </c>
      <c r="BJ439" s="393">
        <v>121000</v>
      </c>
      <c r="BK439" s="402">
        <v>87720</v>
      </c>
      <c r="BL439" s="393"/>
      <c r="BM439" s="403"/>
      <c r="BN439" s="394">
        <f t="shared" si="471"/>
        <v>201</v>
      </c>
      <c r="BO439" s="395">
        <f t="shared" si="472"/>
        <v>204</v>
      </c>
      <c r="BP439" s="396">
        <f t="shared" si="473"/>
        <v>477</v>
      </c>
      <c r="BQ439" s="395">
        <f t="shared" si="474"/>
        <v>515</v>
      </c>
      <c r="BR439" s="396">
        <f t="shared" si="475"/>
        <v>537</v>
      </c>
      <c r="BS439" s="395">
        <f t="shared" si="476"/>
        <v>444</v>
      </c>
      <c r="BT439" s="396">
        <f t="shared" si="477"/>
        <v>737</v>
      </c>
      <c r="BU439" s="395">
        <f t="shared" si="478"/>
        <v>664</v>
      </c>
      <c r="BV439" s="396">
        <f t="shared" si="479"/>
        <v>21</v>
      </c>
      <c r="BW439" s="395">
        <f t="shared" si="480"/>
        <v>21</v>
      </c>
      <c r="BX439" s="396">
        <f t="shared" si="481"/>
        <v>0</v>
      </c>
      <c r="BY439" s="395">
        <f t="shared" si="482"/>
        <v>0</v>
      </c>
      <c r="BZ439" s="394">
        <f t="shared" si="483"/>
        <v>8059.5174129353236</v>
      </c>
      <c r="CA439" s="395">
        <f t="shared" si="484"/>
        <v>8148.1519607843138</v>
      </c>
      <c r="CB439" s="396">
        <f t="shared" si="485"/>
        <v>6724.8700209643603</v>
      </c>
      <c r="CC439" s="395">
        <f t="shared" si="486"/>
        <v>6733.5436893203887</v>
      </c>
      <c r="CD439" s="396">
        <f t="shared" si="487"/>
        <v>6020.489757914339</v>
      </c>
      <c r="CE439" s="395">
        <f t="shared" si="488"/>
        <v>6244.2049549549547</v>
      </c>
      <c r="CF439" s="396">
        <f t="shared" si="489"/>
        <v>5233.909090909091</v>
      </c>
      <c r="CG439" s="395">
        <f t="shared" si="490"/>
        <v>5410.2168674698796</v>
      </c>
      <c r="CH439" s="396">
        <f t="shared" si="491"/>
        <v>5761.9047619047615</v>
      </c>
      <c r="CI439" s="395">
        <f t="shared" si="492"/>
        <v>4177.1428571428569</v>
      </c>
      <c r="CJ439" s="396">
        <f t="shared" si="493"/>
        <v>0</v>
      </c>
      <c r="CK439" s="395">
        <f t="shared" si="494"/>
        <v>0</v>
      </c>
      <c r="CL439" s="394">
        <f t="shared" si="495"/>
        <v>72535.656716417914</v>
      </c>
      <c r="CM439" s="395">
        <f t="shared" si="496"/>
        <v>73333.367647058825</v>
      </c>
      <c r="CN439" s="396">
        <f t="shared" si="497"/>
        <v>60523.83018867924</v>
      </c>
      <c r="CO439" s="395">
        <f t="shared" si="498"/>
        <v>60601.893203883497</v>
      </c>
      <c r="CP439" s="396">
        <f t="shared" si="499"/>
        <v>54184.407821229048</v>
      </c>
      <c r="CQ439" s="395">
        <f t="shared" si="500"/>
        <v>56197.844594594593</v>
      </c>
      <c r="CR439" s="396">
        <f t="shared" si="501"/>
        <v>47105.181818181816</v>
      </c>
      <c r="CS439" s="395">
        <f t="shared" si="502"/>
        <v>48691.951807228914</v>
      </c>
      <c r="CT439" s="396">
        <f t="shared" si="503"/>
        <v>51857.142857142855</v>
      </c>
      <c r="CU439" s="395">
        <f t="shared" si="504"/>
        <v>37594.28571428571</v>
      </c>
      <c r="CV439" s="396">
        <f t="shared" si="505"/>
        <v>0</v>
      </c>
      <c r="CW439" s="395">
        <f t="shared" si="506"/>
        <v>0</v>
      </c>
      <c r="CX439" s="396">
        <f t="shared" si="507"/>
        <v>54830.859264266488</v>
      </c>
      <c r="CY439" s="395">
        <f t="shared" si="508"/>
        <v>56405.708505665381</v>
      </c>
      <c r="CZ439" s="394">
        <f t="shared" si="509"/>
        <v>21</v>
      </c>
      <c r="DA439" s="395">
        <f t="shared" si="510"/>
        <v>22</v>
      </c>
      <c r="DB439" s="396">
        <f t="shared" si="511"/>
        <v>51</v>
      </c>
      <c r="DC439" s="395">
        <f t="shared" si="512"/>
        <v>55</v>
      </c>
      <c r="DD439" s="396">
        <f t="shared" si="513"/>
        <v>59</v>
      </c>
      <c r="DE439" s="395">
        <f t="shared" si="514"/>
        <v>49</v>
      </c>
      <c r="DF439" s="396">
        <f t="shared" si="515"/>
        <v>80</v>
      </c>
      <c r="DG439" s="395">
        <f t="shared" si="516"/>
        <v>72</v>
      </c>
      <c r="DH439" s="396">
        <f t="shared" si="517"/>
        <v>2</v>
      </c>
      <c r="DI439" s="395">
        <f t="shared" si="518"/>
        <v>2</v>
      </c>
      <c r="DJ439" s="396">
        <f t="shared" si="519"/>
        <v>0</v>
      </c>
      <c r="DK439" s="395">
        <f t="shared" si="520"/>
        <v>0</v>
      </c>
      <c r="DL439" s="396">
        <f t="shared" si="521"/>
        <v>213</v>
      </c>
      <c r="DM439" s="395">
        <f t="shared" si="522"/>
        <v>200</v>
      </c>
      <c r="DN439" s="394">
        <f t="shared" si="523"/>
        <v>1523248.7910447761</v>
      </c>
      <c r="DO439" s="395">
        <f t="shared" si="524"/>
        <v>1613334.0882352942</v>
      </c>
      <c r="DP439" s="396">
        <f t="shared" si="525"/>
        <v>3086715.3396226414</v>
      </c>
      <c r="DQ439" s="395">
        <f t="shared" si="526"/>
        <v>3333104.1262135925</v>
      </c>
      <c r="DR439" s="396">
        <f t="shared" si="527"/>
        <v>3196880.061452514</v>
      </c>
      <c r="DS439" s="395">
        <f t="shared" si="528"/>
        <v>2753694.3851351351</v>
      </c>
      <c r="DT439" s="396">
        <f t="shared" si="529"/>
        <v>3768414.5454545454</v>
      </c>
      <c r="DU439" s="395">
        <f t="shared" si="530"/>
        <v>3505820.5301204817</v>
      </c>
      <c r="DV439" s="396">
        <f t="shared" si="531"/>
        <v>103714.28571428571</v>
      </c>
      <c r="DW439" s="395">
        <f t="shared" si="532"/>
        <v>75188.57142857142</v>
      </c>
      <c r="DX439" s="396">
        <f t="shared" si="533"/>
        <v>0</v>
      </c>
      <c r="DY439" s="395">
        <f t="shared" si="534"/>
        <v>0</v>
      </c>
      <c r="DZ439" s="396">
        <f t="shared" si="535"/>
        <v>11678973.023288762</v>
      </c>
      <c r="EA439" s="395">
        <f t="shared" si="536"/>
        <v>11281141.701133076</v>
      </c>
    </row>
    <row r="440" spans="1:131">
      <c r="A440" s="576" t="s">
        <v>20</v>
      </c>
      <c r="B440" s="530" t="s">
        <v>914</v>
      </c>
      <c r="C440" s="531"/>
      <c r="D440" s="574">
        <v>218025</v>
      </c>
      <c r="E440" s="575">
        <v>8</v>
      </c>
      <c r="F440" s="393"/>
      <c r="G440" s="402"/>
      <c r="H440" s="393"/>
      <c r="I440" s="402"/>
      <c r="J440" s="393"/>
      <c r="K440" s="402"/>
      <c r="L440" s="393"/>
      <c r="M440" s="402"/>
      <c r="N440" s="393"/>
      <c r="O440" s="402"/>
      <c r="P440" s="393"/>
      <c r="Q440" s="402"/>
      <c r="R440" s="393"/>
      <c r="S440" s="402"/>
      <c r="T440" s="393"/>
      <c r="U440" s="402"/>
      <c r="V440" s="393"/>
      <c r="W440" s="402"/>
      <c r="X440" s="393"/>
      <c r="Y440" s="402"/>
      <c r="Z440" s="393"/>
      <c r="AA440" s="402"/>
      <c r="AB440" s="393"/>
      <c r="AC440" s="402"/>
      <c r="AD440" s="393"/>
      <c r="AE440" s="402"/>
      <c r="AF440" s="393"/>
      <c r="AG440" s="402"/>
      <c r="AH440" s="393"/>
      <c r="AI440" s="402"/>
      <c r="AJ440" s="393"/>
      <c r="AK440" s="402"/>
      <c r="AL440" s="393">
        <v>102</v>
      </c>
      <c r="AM440" s="402">
        <v>98</v>
      </c>
      <c r="AN440" s="393"/>
      <c r="AO440" s="402"/>
      <c r="AP440" s="393"/>
      <c r="AQ440" s="402"/>
      <c r="AR440" s="393"/>
      <c r="AS440" s="402"/>
      <c r="AT440" s="393"/>
      <c r="AU440" s="402"/>
      <c r="AV440" s="393"/>
      <c r="AW440" s="402"/>
      <c r="AX440" s="393"/>
      <c r="AY440" s="402"/>
      <c r="AZ440" s="393"/>
      <c r="BA440" s="403"/>
      <c r="BB440" s="404"/>
      <c r="BC440" s="402"/>
      <c r="BD440" s="393"/>
      <c r="BE440" s="402"/>
      <c r="BF440" s="393"/>
      <c r="BG440" s="402"/>
      <c r="BH440" s="393"/>
      <c r="BI440" s="402"/>
      <c r="BJ440" s="393">
        <v>5071646</v>
      </c>
      <c r="BK440" s="402">
        <v>5045535</v>
      </c>
      <c r="BL440" s="393"/>
      <c r="BM440" s="403"/>
      <c r="BN440" s="394">
        <f t="shared" si="471"/>
        <v>0</v>
      </c>
      <c r="BO440" s="395">
        <f t="shared" si="472"/>
        <v>0</v>
      </c>
      <c r="BP440" s="396">
        <f t="shared" si="473"/>
        <v>0</v>
      </c>
      <c r="BQ440" s="395">
        <f t="shared" si="474"/>
        <v>0</v>
      </c>
      <c r="BR440" s="396">
        <f t="shared" si="475"/>
        <v>0</v>
      </c>
      <c r="BS440" s="395">
        <f t="shared" si="476"/>
        <v>0</v>
      </c>
      <c r="BT440" s="396">
        <f t="shared" si="477"/>
        <v>0</v>
      </c>
      <c r="BU440" s="395">
        <f t="shared" si="478"/>
        <v>0</v>
      </c>
      <c r="BV440" s="396">
        <f t="shared" si="479"/>
        <v>918</v>
      </c>
      <c r="BW440" s="395">
        <f t="shared" si="480"/>
        <v>882</v>
      </c>
      <c r="BX440" s="396">
        <f t="shared" si="481"/>
        <v>0</v>
      </c>
      <c r="BY440" s="395">
        <f t="shared" si="482"/>
        <v>0</v>
      </c>
      <c r="BZ440" s="394">
        <f t="shared" si="483"/>
        <v>0</v>
      </c>
      <c r="CA440" s="395">
        <f t="shared" si="484"/>
        <v>0</v>
      </c>
      <c r="CB440" s="396">
        <f t="shared" si="485"/>
        <v>0</v>
      </c>
      <c r="CC440" s="395">
        <f t="shared" si="486"/>
        <v>0</v>
      </c>
      <c r="CD440" s="396">
        <f t="shared" si="487"/>
        <v>0</v>
      </c>
      <c r="CE440" s="395">
        <f t="shared" si="488"/>
        <v>0</v>
      </c>
      <c r="CF440" s="396">
        <f t="shared" si="489"/>
        <v>0</v>
      </c>
      <c r="CG440" s="395">
        <f t="shared" si="490"/>
        <v>0</v>
      </c>
      <c r="CH440" s="396">
        <f t="shared" si="491"/>
        <v>5524.668845315904</v>
      </c>
      <c r="CI440" s="395">
        <f t="shared" si="492"/>
        <v>5720.5612244897957</v>
      </c>
      <c r="CJ440" s="396">
        <f t="shared" si="493"/>
        <v>0</v>
      </c>
      <c r="CK440" s="395">
        <f t="shared" si="494"/>
        <v>0</v>
      </c>
      <c r="CL440" s="394">
        <f t="shared" si="495"/>
        <v>0</v>
      </c>
      <c r="CM440" s="395">
        <f t="shared" si="496"/>
        <v>0</v>
      </c>
      <c r="CN440" s="396">
        <f t="shared" si="497"/>
        <v>0</v>
      </c>
      <c r="CO440" s="395">
        <f t="shared" si="498"/>
        <v>0</v>
      </c>
      <c r="CP440" s="396">
        <f t="shared" si="499"/>
        <v>0</v>
      </c>
      <c r="CQ440" s="395">
        <f t="shared" si="500"/>
        <v>0</v>
      </c>
      <c r="CR440" s="396">
        <f t="shared" si="501"/>
        <v>0</v>
      </c>
      <c r="CS440" s="395">
        <f t="shared" si="502"/>
        <v>0</v>
      </c>
      <c r="CT440" s="396">
        <f t="shared" si="503"/>
        <v>49722.019607843133</v>
      </c>
      <c r="CU440" s="395">
        <f t="shared" si="504"/>
        <v>51485.051020408158</v>
      </c>
      <c r="CV440" s="396">
        <f t="shared" si="505"/>
        <v>0</v>
      </c>
      <c r="CW440" s="395">
        <f t="shared" si="506"/>
        <v>0</v>
      </c>
      <c r="CX440" s="396">
        <f t="shared" si="507"/>
        <v>49722.01960784314</v>
      </c>
      <c r="CY440" s="395">
        <f t="shared" si="508"/>
        <v>51485.051020408151</v>
      </c>
      <c r="CZ440" s="394">
        <f t="shared" si="509"/>
        <v>0</v>
      </c>
      <c r="DA440" s="395">
        <f t="shared" si="510"/>
        <v>0</v>
      </c>
      <c r="DB440" s="396">
        <f t="shared" si="511"/>
        <v>0</v>
      </c>
      <c r="DC440" s="395">
        <f t="shared" si="512"/>
        <v>0</v>
      </c>
      <c r="DD440" s="396">
        <f t="shared" si="513"/>
        <v>0</v>
      </c>
      <c r="DE440" s="395">
        <f t="shared" si="514"/>
        <v>0</v>
      </c>
      <c r="DF440" s="396">
        <f t="shared" si="515"/>
        <v>0</v>
      </c>
      <c r="DG440" s="395">
        <f t="shared" si="516"/>
        <v>0</v>
      </c>
      <c r="DH440" s="396">
        <f t="shared" si="517"/>
        <v>102</v>
      </c>
      <c r="DI440" s="395">
        <f t="shared" si="518"/>
        <v>98</v>
      </c>
      <c r="DJ440" s="396">
        <f t="shared" si="519"/>
        <v>0</v>
      </c>
      <c r="DK440" s="395">
        <f t="shared" si="520"/>
        <v>0</v>
      </c>
      <c r="DL440" s="396">
        <f t="shared" si="521"/>
        <v>102</v>
      </c>
      <c r="DM440" s="395">
        <f t="shared" si="522"/>
        <v>98</v>
      </c>
      <c r="DN440" s="394">
        <f t="shared" si="523"/>
        <v>0</v>
      </c>
      <c r="DO440" s="395">
        <f t="shared" si="524"/>
        <v>0</v>
      </c>
      <c r="DP440" s="396">
        <f t="shared" si="525"/>
        <v>0</v>
      </c>
      <c r="DQ440" s="395">
        <f t="shared" si="526"/>
        <v>0</v>
      </c>
      <c r="DR440" s="396">
        <f t="shared" si="527"/>
        <v>0</v>
      </c>
      <c r="DS440" s="395">
        <f t="shared" si="528"/>
        <v>0</v>
      </c>
      <c r="DT440" s="396">
        <f t="shared" si="529"/>
        <v>0</v>
      </c>
      <c r="DU440" s="395">
        <f t="shared" si="530"/>
        <v>0</v>
      </c>
      <c r="DV440" s="396">
        <f t="shared" si="531"/>
        <v>5071646</v>
      </c>
      <c r="DW440" s="395">
        <f t="shared" si="532"/>
        <v>5045534.9999999991</v>
      </c>
      <c r="DX440" s="396">
        <f t="shared" si="533"/>
        <v>0</v>
      </c>
      <c r="DY440" s="395">
        <f t="shared" si="534"/>
        <v>0</v>
      </c>
      <c r="DZ440" s="396">
        <f t="shared" si="535"/>
        <v>5071646</v>
      </c>
      <c r="EA440" s="395">
        <f t="shared" si="536"/>
        <v>5045534.9999999991</v>
      </c>
    </row>
    <row r="441" spans="1:131">
      <c r="A441" s="576" t="s">
        <v>20</v>
      </c>
      <c r="B441" s="578" t="s">
        <v>915</v>
      </c>
      <c r="C441" s="579"/>
      <c r="D441" s="574">
        <v>218113</v>
      </c>
      <c r="E441" s="575">
        <v>8</v>
      </c>
      <c r="F441" s="393"/>
      <c r="G441" s="402"/>
      <c r="H441" s="393"/>
      <c r="I441" s="402"/>
      <c r="J441" s="393"/>
      <c r="K441" s="402"/>
      <c r="L441" s="393">
        <v>0</v>
      </c>
      <c r="M441" s="402"/>
      <c r="N441" s="393"/>
      <c r="O441" s="402"/>
      <c r="P441" s="393"/>
      <c r="Q441" s="402"/>
      <c r="R441" s="393"/>
      <c r="S441" s="402"/>
      <c r="T441" s="393"/>
      <c r="U441" s="402"/>
      <c r="V441" s="393"/>
      <c r="W441" s="402"/>
      <c r="X441" s="393"/>
      <c r="Y441" s="402"/>
      <c r="Z441" s="393"/>
      <c r="AA441" s="402"/>
      <c r="AB441" s="393"/>
      <c r="AC441" s="402"/>
      <c r="AD441" s="393"/>
      <c r="AE441" s="402"/>
      <c r="AF441" s="393"/>
      <c r="AG441" s="402"/>
      <c r="AH441" s="393"/>
      <c r="AI441" s="402"/>
      <c r="AJ441" s="393"/>
      <c r="AK441" s="402"/>
      <c r="AL441" s="393">
        <v>347</v>
      </c>
      <c r="AM441" s="402">
        <v>346</v>
      </c>
      <c r="AN441" s="393"/>
      <c r="AO441" s="402"/>
      <c r="AP441" s="393"/>
      <c r="AQ441" s="402"/>
      <c r="AR441" s="393"/>
      <c r="AS441" s="402"/>
      <c r="AT441" s="393"/>
      <c r="AU441" s="402"/>
      <c r="AV441" s="393"/>
      <c r="AW441" s="402"/>
      <c r="AX441" s="393"/>
      <c r="AY441" s="402"/>
      <c r="AZ441" s="393"/>
      <c r="BA441" s="403"/>
      <c r="BB441" s="404"/>
      <c r="BC441" s="402"/>
      <c r="BD441" s="393"/>
      <c r="BE441" s="402"/>
      <c r="BF441" s="393"/>
      <c r="BG441" s="402"/>
      <c r="BH441" s="393"/>
      <c r="BI441" s="402"/>
      <c r="BJ441" s="393">
        <v>16455132</v>
      </c>
      <c r="BK441" s="402">
        <v>21978935</v>
      </c>
      <c r="BL441" s="393"/>
      <c r="BM441" s="403"/>
      <c r="BN441" s="394">
        <f t="shared" si="471"/>
        <v>0</v>
      </c>
      <c r="BO441" s="395">
        <f t="shared" si="472"/>
        <v>0</v>
      </c>
      <c r="BP441" s="396">
        <f t="shared" si="473"/>
        <v>0</v>
      </c>
      <c r="BQ441" s="395">
        <f t="shared" si="474"/>
        <v>0</v>
      </c>
      <c r="BR441" s="396">
        <f t="shared" si="475"/>
        <v>0</v>
      </c>
      <c r="BS441" s="395">
        <f t="shared" si="476"/>
        <v>0</v>
      </c>
      <c r="BT441" s="396">
        <f t="shared" si="477"/>
        <v>0</v>
      </c>
      <c r="BU441" s="395">
        <f t="shared" si="478"/>
        <v>0</v>
      </c>
      <c r="BV441" s="396">
        <f t="shared" si="479"/>
        <v>3123</v>
      </c>
      <c r="BW441" s="395">
        <f t="shared" si="480"/>
        <v>3114</v>
      </c>
      <c r="BX441" s="396">
        <f t="shared" si="481"/>
        <v>0</v>
      </c>
      <c r="BY441" s="395">
        <f t="shared" si="482"/>
        <v>0</v>
      </c>
      <c r="BZ441" s="394">
        <f t="shared" si="483"/>
        <v>0</v>
      </c>
      <c r="CA441" s="395">
        <f t="shared" si="484"/>
        <v>0</v>
      </c>
      <c r="CB441" s="396">
        <f t="shared" si="485"/>
        <v>0</v>
      </c>
      <c r="CC441" s="395">
        <f t="shared" si="486"/>
        <v>0</v>
      </c>
      <c r="CD441" s="396">
        <f t="shared" si="487"/>
        <v>0</v>
      </c>
      <c r="CE441" s="395">
        <f t="shared" si="488"/>
        <v>0</v>
      </c>
      <c r="CF441" s="396">
        <f t="shared" si="489"/>
        <v>0</v>
      </c>
      <c r="CG441" s="395">
        <f t="shared" si="490"/>
        <v>0</v>
      </c>
      <c r="CH441" s="396">
        <f t="shared" si="491"/>
        <v>5269.0144092219016</v>
      </c>
      <c r="CI441" s="395">
        <f t="shared" si="492"/>
        <v>7058.1037251123953</v>
      </c>
      <c r="CJ441" s="396">
        <f t="shared" si="493"/>
        <v>0</v>
      </c>
      <c r="CK441" s="395">
        <f t="shared" si="494"/>
        <v>0</v>
      </c>
      <c r="CL441" s="394">
        <f t="shared" si="495"/>
        <v>0</v>
      </c>
      <c r="CM441" s="395">
        <f t="shared" si="496"/>
        <v>0</v>
      </c>
      <c r="CN441" s="396">
        <f t="shared" si="497"/>
        <v>0</v>
      </c>
      <c r="CO441" s="395">
        <f t="shared" si="498"/>
        <v>0</v>
      </c>
      <c r="CP441" s="396">
        <f t="shared" si="499"/>
        <v>0</v>
      </c>
      <c r="CQ441" s="395">
        <f t="shared" si="500"/>
        <v>0</v>
      </c>
      <c r="CR441" s="396">
        <f t="shared" si="501"/>
        <v>0</v>
      </c>
      <c r="CS441" s="395">
        <f t="shared" si="502"/>
        <v>0</v>
      </c>
      <c r="CT441" s="396">
        <f t="shared" si="503"/>
        <v>47421.129682997111</v>
      </c>
      <c r="CU441" s="395">
        <f t="shared" si="504"/>
        <v>63522.933526011555</v>
      </c>
      <c r="CV441" s="396">
        <f t="shared" si="505"/>
        <v>0</v>
      </c>
      <c r="CW441" s="395">
        <f t="shared" si="506"/>
        <v>0</v>
      </c>
      <c r="CX441" s="396">
        <f t="shared" si="507"/>
        <v>47421.129682997111</v>
      </c>
      <c r="CY441" s="395">
        <f t="shared" si="508"/>
        <v>63522.933526011548</v>
      </c>
      <c r="CZ441" s="394">
        <f t="shared" si="509"/>
        <v>0</v>
      </c>
      <c r="DA441" s="395">
        <f t="shared" si="510"/>
        <v>0</v>
      </c>
      <c r="DB441" s="396">
        <f t="shared" si="511"/>
        <v>0</v>
      </c>
      <c r="DC441" s="395">
        <f t="shared" si="512"/>
        <v>0</v>
      </c>
      <c r="DD441" s="396">
        <f t="shared" si="513"/>
        <v>0</v>
      </c>
      <c r="DE441" s="395">
        <f t="shared" si="514"/>
        <v>0</v>
      </c>
      <c r="DF441" s="396">
        <f t="shared" si="515"/>
        <v>0</v>
      </c>
      <c r="DG441" s="395">
        <f t="shared" si="516"/>
        <v>0</v>
      </c>
      <c r="DH441" s="396">
        <f t="shared" si="517"/>
        <v>347</v>
      </c>
      <c r="DI441" s="395">
        <f t="shared" si="518"/>
        <v>346</v>
      </c>
      <c r="DJ441" s="396">
        <f t="shared" si="519"/>
        <v>0</v>
      </c>
      <c r="DK441" s="395">
        <f t="shared" si="520"/>
        <v>0</v>
      </c>
      <c r="DL441" s="396">
        <f t="shared" si="521"/>
        <v>347</v>
      </c>
      <c r="DM441" s="395">
        <f t="shared" si="522"/>
        <v>346</v>
      </c>
      <c r="DN441" s="394">
        <f t="shared" si="523"/>
        <v>0</v>
      </c>
      <c r="DO441" s="395">
        <f t="shared" si="524"/>
        <v>0</v>
      </c>
      <c r="DP441" s="396">
        <f t="shared" si="525"/>
        <v>0</v>
      </c>
      <c r="DQ441" s="395">
        <f t="shared" si="526"/>
        <v>0</v>
      </c>
      <c r="DR441" s="396">
        <f t="shared" si="527"/>
        <v>0</v>
      </c>
      <c r="DS441" s="395">
        <f t="shared" si="528"/>
        <v>0</v>
      </c>
      <c r="DT441" s="396">
        <f t="shared" si="529"/>
        <v>0</v>
      </c>
      <c r="DU441" s="395">
        <f t="shared" si="530"/>
        <v>0</v>
      </c>
      <c r="DV441" s="396">
        <f t="shared" si="531"/>
        <v>16455131.999999998</v>
      </c>
      <c r="DW441" s="395">
        <f t="shared" si="532"/>
        <v>21978934.999999996</v>
      </c>
      <c r="DX441" s="396">
        <f t="shared" si="533"/>
        <v>0</v>
      </c>
      <c r="DY441" s="395">
        <f t="shared" si="534"/>
        <v>0</v>
      </c>
      <c r="DZ441" s="396">
        <f t="shared" si="535"/>
        <v>16455131.999999998</v>
      </c>
      <c r="EA441" s="395">
        <f t="shared" si="536"/>
        <v>21978934.999999996</v>
      </c>
    </row>
    <row r="442" spans="1:131">
      <c r="A442" s="576" t="s">
        <v>20</v>
      </c>
      <c r="B442" s="530" t="s">
        <v>916</v>
      </c>
      <c r="C442" s="580"/>
      <c r="D442" s="574">
        <v>218140</v>
      </c>
      <c r="E442" s="575">
        <v>8</v>
      </c>
      <c r="F442" s="393"/>
      <c r="G442" s="402"/>
      <c r="H442" s="393"/>
      <c r="I442" s="402"/>
      <c r="J442" s="393"/>
      <c r="K442" s="402"/>
      <c r="L442" s="393"/>
      <c r="M442" s="402"/>
      <c r="N442" s="393"/>
      <c r="O442" s="402"/>
      <c r="P442" s="393"/>
      <c r="Q442" s="402"/>
      <c r="R442" s="393"/>
      <c r="S442" s="402"/>
      <c r="T442" s="393"/>
      <c r="U442" s="402"/>
      <c r="V442" s="393"/>
      <c r="W442" s="402"/>
      <c r="X442" s="393"/>
      <c r="Y442" s="402"/>
      <c r="Z442" s="393"/>
      <c r="AA442" s="402"/>
      <c r="AB442" s="393"/>
      <c r="AC442" s="402"/>
      <c r="AD442" s="393"/>
      <c r="AE442" s="402"/>
      <c r="AF442" s="393"/>
      <c r="AG442" s="402"/>
      <c r="AH442" s="393"/>
      <c r="AI442" s="402"/>
      <c r="AJ442" s="393"/>
      <c r="AK442" s="402"/>
      <c r="AL442" s="393">
        <v>150</v>
      </c>
      <c r="AM442" s="402">
        <v>161</v>
      </c>
      <c r="AN442" s="393"/>
      <c r="AO442" s="402"/>
      <c r="AP442" s="393"/>
      <c r="AQ442" s="402"/>
      <c r="AR442" s="393"/>
      <c r="AS442" s="402"/>
      <c r="AT442" s="393"/>
      <c r="AU442" s="402"/>
      <c r="AV442" s="393"/>
      <c r="AW442" s="402"/>
      <c r="AX442" s="393"/>
      <c r="AY442" s="402"/>
      <c r="AZ442" s="393"/>
      <c r="BA442" s="403"/>
      <c r="BB442" s="404"/>
      <c r="BC442" s="402"/>
      <c r="BD442" s="393"/>
      <c r="BE442" s="402"/>
      <c r="BF442" s="393"/>
      <c r="BG442" s="402"/>
      <c r="BH442" s="393"/>
      <c r="BI442" s="402"/>
      <c r="BJ442" s="393">
        <v>7438818</v>
      </c>
      <c r="BK442" s="402">
        <v>8157975</v>
      </c>
      <c r="BL442" s="393"/>
      <c r="BM442" s="403"/>
      <c r="BN442" s="394">
        <f t="shared" si="471"/>
        <v>0</v>
      </c>
      <c r="BO442" s="395">
        <f t="shared" si="472"/>
        <v>0</v>
      </c>
      <c r="BP442" s="396">
        <f t="shared" si="473"/>
        <v>0</v>
      </c>
      <c r="BQ442" s="395">
        <f t="shared" si="474"/>
        <v>0</v>
      </c>
      <c r="BR442" s="396">
        <f t="shared" si="475"/>
        <v>0</v>
      </c>
      <c r="BS442" s="395">
        <f t="shared" si="476"/>
        <v>0</v>
      </c>
      <c r="BT442" s="396">
        <f t="shared" si="477"/>
        <v>0</v>
      </c>
      <c r="BU442" s="395">
        <f t="shared" si="478"/>
        <v>0</v>
      </c>
      <c r="BV442" s="396">
        <f t="shared" si="479"/>
        <v>1350</v>
      </c>
      <c r="BW442" s="395">
        <f t="shared" si="480"/>
        <v>1449</v>
      </c>
      <c r="BX442" s="396">
        <f t="shared" si="481"/>
        <v>0</v>
      </c>
      <c r="BY442" s="395">
        <f t="shared" si="482"/>
        <v>0</v>
      </c>
      <c r="BZ442" s="394">
        <f t="shared" si="483"/>
        <v>0</v>
      </c>
      <c r="CA442" s="395">
        <f t="shared" si="484"/>
        <v>0</v>
      </c>
      <c r="CB442" s="396">
        <f t="shared" si="485"/>
        <v>0</v>
      </c>
      <c r="CC442" s="395">
        <f t="shared" si="486"/>
        <v>0</v>
      </c>
      <c r="CD442" s="396">
        <f t="shared" si="487"/>
        <v>0</v>
      </c>
      <c r="CE442" s="395">
        <f t="shared" si="488"/>
        <v>0</v>
      </c>
      <c r="CF442" s="396">
        <f t="shared" si="489"/>
        <v>0</v>
      </c>
      <c r="CG442" s="395">
        <f t="shared" si="490"/>
        <v>0</v>
      </c>
      <c r="CH442" s="396">
        <f t="shared" si="491"/>
        <v>5510.2355555555559</v>
      </c>
      <c r="CI442" s="395">
        <f t="shared" si="492"/>
        <v>5630.072463768116</v>
      </c>
      <c r="CJ442" s="396">
        <f t="shared" si="493"/>
        <v>0</v>
      </c>
      <c r="CK442" s="395">
        <f t="shared" si="494"/>
        <v>0</v>
      </c>
      <c r="CL442" s="394">
        <f t="shared" si="495"/>
        <v>0</v>
      </c>
      <c r="CM442" s="395">
        <f t="shared" si="496"/>
        <v>0</v>
      </c>
      <c r="CN442" s="396">
        <f t="shared" si="497"/>
        <v>0</v>
      </c>
      <c r="CO442" s="395">
        <f t="shared" si="498"/>
        <v>0</v>
      </c>
      <c r="CP442" s="396">
        <f t="shared" si="499"/>
        <v>0</v>
      </c>
      <c r="CQ442" s="395">
        <f t="shared" si="500"/>
        <v>0</v>
      </c>
      <c r="CR442" s="396">
        <f t="shared" si="501"/>
        <v>0</v>
      </c>
      <c r="CS442" s="395">
        <f t="shared" si="502"/>
        <v>0</v>
      </c>
      <c r="CT442" s="396">
        <f t="shared" si="503"/>
        <v>49592.12</v>
      </c>
      <c r="CU442" s="395">
        <f t="shared" si="504"/>
        <v>50670.65217391304</v>
      </c>
      <c r="CV442" s="396">
        <f t="shared" si="505"/>
        <v>0</v>
      </c>
      <c r="CW442" s="395">
        <f t="shared" si="506"/>
        <v>0</v>
      </c>
      <c r="CX442" s="396">
        <f t="shared" si="507"/>
        <v>49592.12</v>
      </c>
      <c r="CY442" s="395">
        <f t="shared" si="508"/>
        <v>50670.65217391304</v>
      </c>
      <c r="CZ442" s="394">
        <f t="shared" si="509"/>
        <v>0</v>
      </c>
      <c r="DA442" s="395">
        <f t="shared" si="510"/>
        <v>0</v>
      </c>
      <c r="DB442" s="396">
        <f t="shared" si="511"/>
        <v>0</v>
      </c>
      <c r="DC442" s="395">
        <f t="shared" si="512"/>
        <v>0</v>
      </c>
      <c r="DD442" s="396">
        <f t="shared" si="513"/>
        <v>0</v>
      </c>
      <c r="DE442" s="395">
        <f t="shared" si="514"/>
        <v>0</v>
      </c>
      <c r="DF442" s="396">
        <f t="shared" si="515"/>
        <v>0</v>
      </c>
      <c r="DG442" s="395">
        <f t="shared" si="516"/>
        <v>0</v>
      </c>
      <c r="DH442" s="396">
        <f t="shared" si="517"/>
        <v>150</v>
      </c>
      <c r="DI442" s="395">
        <f t="shared" si="518"/>
        <v>161</v>
      </c>
      <c r="DJ442" s="396">
        <f t="shared" si="519"/>
        <v>0</v>
      </c>
      <c r="DK442" s="395">
        <f t="shared" si="520"/>
        <v>0</v>
      </c>
      <c r="DL442" s="396">
        <f t="shared" si="521"/>
        <v>150</v>
      </c>
      <c r="DM442" s="395">
        <f t="shared" si="522"/>
        <v>161</v>
      </c>
      <c r="DN442" s="394">
        <f t="shared" si="523"/>
        <v>0</v>
      </c>
      <c r="DO442" s="395">
        <f t="shared" si="524"/>
        <v>0</v>
      </c>
      <c r="DP442" s="396">
        <f t="shared" si="525"/>
        <v>0</v>
      </c>
      <c r="DQ442" s="395">
        <f t="shared" si="526"/>
        <v>0</v>
      </c>
      <c r="DR442" s="396">
        <f t="shared" si="527"/>
        <v>0</v>
      </c>
      <c r="DS442" s="395">
        <f t="shared" si="528"/>
        <v>0</v>
      </c>
      <c r="DT442" s="396">
        <f t="shared" si="529"/>
        <v>0</v>
      </c>
      <c r="DU442" s="395">
        <f t="shared" si="530"/>
        <v>0</v>
      </c>
      <c r="DV442" s="396">
        <f t="shared" si="531"/>
        <v>7438818</v>
      </c>
      <c r="DW442" s="395">
        <f t="shared" si="532"/>
        <v>8157974.9999999991</v>
      </c>
      <c r="DX442" s="396">
        <f t="shared" si="533"/>
        <v>0</v>
      </c>
      <c r="DY442" s="395">
        <f t="shared" si="534"/>
        <v>0</v>
      </c>
      <c r="DZ442" s="396">
        <f t="shared" si="535"/>
        <v>7438818</v>
      </c>
      <c r="EA442" s="395">
        <f t="shared" si="536"/>
        <v>8157974.9999999991</v>
      </c>
    </row>
    <row r="443" spans="1:131">
      <c r="A443" s="576" t="s">
        <v>20</v>
      </c>
      <c r="B443" s="578" t="s">
        <v>917</v>
      </c>
      <c r="C443" s="579"/>
      <c r="D443" s="574">
        <v>218353</v>
      </c>
      <c r="E443" s="575">
        <v>8</v>
      </c>
      <c r="F443" s="393"/>
      <c r="G443" s="402"/>
      <c r="H443" s="393"/>
      <c r="I443" s="402"/>
      <c r="J443" s="393"/>
      <c r="K443" s="402"/>
      <c r="L443" s="393"/>
      <c r="M443" s="402"/>
      <c r="N443" s="393"/>
      <c r="O443" s="402"/>
      <c r="P443" s="393"/>
      <c r="Q443" s="402"/>
      <c r="R443" s="393"/>
      <c r="S443" s="402"/>
      <c r="T443" s="393"/>
      <c r="U443" s="402"/>
      <c r="V443" s="393"/>
      <c r="W443" s="402"/>
      <c r="X443" s="393"/>
      <c r="Y443" s="402"/>
      <c r="Z443" s="393"/>
      <c r="AA443" s="402"/>
      <c r="AB443" s="393"/>
      <c r="AC443" s="402"/>
      <c r="AD443" s="393"/>
      <c r="AE443" s="402"/>
      <c r="AF443" s="393"/>
      <c r="AG443" s="402"/>
      <c r="AH443" s="393"/>
      <c r="AI443" s="402"/>
      <c r="AJ443" s="393"/>
      <c r="AK443" s="402"/>
      <c r="AL443" s="393">
        <v>216</v>
      </c>
      <c r="AM443" s="402">
        <v>223</v>
      </c>
      <c r="AN443" s="393"/>
      <c r="AO443" s="402"/>
      <c r="AP443" s="393"/>
      <c r="AQ443" s="402"/>
      <c r="AR443" s="393"/>
      <c r="AS443" s="402"/>
      <c r="AT443" s="393"/>
      <c r="AU443" s="402"/>
      <c r="AV443" s="393"/>
      <c r="AW443" s="402"/>
      <c r="AX443" s="393"/>
      <c r="AY443" s="402"/>
      <c r="AZ443" s="393"/>
      <c r="BA443" s="403"/>
      <c r="BB443" s="404"/>
      <c r="BC443" s="402"/>
      <c r="BD443" s="393"/>
      <c r="BE443" s="402"/>
      <c r="BF443" s="393"/>
      <c r="BG443" s="402"/>
      <c r="BH443" s="393"/>
      <c r="BI443" s="402"/>
      <c r="BJ443" s="393">
        <v>11675296</v>
      </c>
      <c r="BK443" s="402">
        <v>12230319</v>
      </c>
      <c r="BL443" s="393"/>
      <c r="BM443" s="403"/>
      <c r="BN443" s="394">
        <f t="shared" si="471"/>
        <v>0</v>
      </c>
      <c r="BO443" s="395">
        <f t="shared" si="472"/>
        <v>0</v>
      </c>
      <c r="BP443" s="396">
        <f t="shared" si="473"/>
        <v>0</v>
      </c>
      <c r="BQ443" s="395">
        <f t="shared" si="474"/>
        <v>0</v>
      </c>
      <c r="BR443" s="396">
        <f t="shared" si="475"/>
        <v>0</v>
      </c>
      <c r="BS443" s="395">
        <f t="shared" si="476"/>
        <v>0</v>
      </c>
      <c r="BT443" s="396">
        <f t="shared" si="477"/>
        <v>0</v>
      </c>
      <c r="BU443" s="395">
        <f t="shared" si="478"/>
        <v>0</v>
      </c>
      <c r="BV443" s="396">
        <f t="shared" si="479"/>
        <v>1944</v>
      </c>
      <c r="BW443" s="395">
        <f t="shared" si="480"/>
        <v>2007</v>
      </c>
      <c r="BX443" s="396">
        <f t="shared" si="481"/>
        <v>0</v>
      </c>
      <c r="BY443" s="395">
        <f t="shared" si="482"/>
        <v>0</v>
      </c>
      <c r="BZ443" s="394">
        <f t="shared" si="483"/>
        <v>0</v>
      </c>
      <c r="CA443" s="395">
        <f t="shared" si="484"/>
        <v>0</v>
      </c>
      <c r="CB443" s="396">
        <f t="shared" si="485"/>
        <v>0</v>
      </c>
      <c r="CC443" s="395">
        <f t="shared" si="486"/>
        <v>0</v>
      </c>
      <c r="CD443" s="396">
        <f t="shared" si="487"/>
        <v>0</v>
      </c>
      <c r="CE443" s="395">
        <f t="shared" si="488"/>
        <v>0</v>
      </c>
      <c r="CF443" s="396">
        <f t="shared" si="489"/>
        <v>0</v>
      </c>
      <c r="CG443" s="395">
        <f t="shared" si="490"/>
        <v>0</v>
      </c>
      <c r="CH443" s="396">
        <f t="shared" si="491"/>
        <v>6005.8106995884773</v>
      </c>
      <c r="CI443" s="395">
        <f t="shared" si="492"/>
        <v>6093.8310911808667</v>
      </c>
      <c r="CJ443" s="396">
        <f t="shared" si="493"/>
        <v>0</v>
      </c>
      <c r="CK443" s="395">
        <f t="shared" si="494"/>
        <v>0</v>
      </c>
      <c r="CL443" s="394">
        <f t="shared" si="495"/>
        <v>0</v>
      </c>
      <c r="CM443" s="395">
        <f t="shared" si="496"/>
        <v>0</v>
      </c>
      <c r="CN443" s="396">
        <f t="shared" si="497"/>
        <v>0</v>
      </c>
      <c r="CO443" s="395">
        <f t="shared" si="498"/>
        <v>0</v>
      </c>
      <c r="CP443" s="396">
        <f t="shared" si="499"/>
        <v>0</v>
      </c>
      <c r="CQ443" s="395">
        <f t="shared" si="500"/>
        <v>0</v>
      </c>
      <c r="CR443" s="396">
        <f t="shared" si="501"/>
        <v>0</v>
      </c>
      <c r="CS443" s="395">
        <f t="shared" si="502"/>
        <v>0</v>
      </c>
      <c r="CT443" s="396">
        <f t="shared" si="503"/>
        <v>54052.296296296292</v>
      </c>
      <c r="CU443" s="395">
        <f t="shared" si="504"/>
        <v>54844.479820627799</v>
      </c>
      <c r="CV443" s="396">
        <f t="shared" si="505"/>
        <v>0</v>
      </c>
      <c r="CW443" s="395">
        <f t="shared" si="506"/>
        <v>0</v>
      </c>
      <c r="CX443" s="396">
        <f t="shared" si="507"/>
        <v>54052.296296296299</v>
      </c>
      <c r="CY443" s="395">
        <f t="shared" si="508"/>
        <v>54844.479820627799</v>
      </c>
      <c r="CZ443" s="394">
        <f t="shared" si="509"/>
        <v>0</v>
      </c>
      <c r="DA443" s="395">
        <f t="shared" si="510"/>
        <v>0</v>
      </c>
      <c r="DB443" s="396">
        <f t="shared" si="511"/>
        <v>0</v>
      </c>
      <c r="DC443" s="395">
        <f t="shared" si="512"/>
        <v>0</v>
      </c>
      <c r="DD443" s="396">
        <f t="shared" si="513"/>
        <v>0</v>
      </c>
      <c r="DE443" s="395">
        <f t="shared" si="514"/>
        <v>0</v>
      </c>
      <c r="DF443" s="396">
        <f t="shared" si="515"/>
        <v>0</v>
      </c>
      <c r="DG443" s="395">
        <f t="shared" si="516"/>
        <v>0</v>
      </c>
      <c r="DH443" s="396">
        <f t="shared" si="517"/>
        <v>216</v>
      </c>
      <c r="DI443" s="395">
        <f t="shared" si="518"/>
        <v>223</v>
      </c>
      <c r="DJ443" s="396">
        <f t="shared" si="519"/>
        <v>0</v>
      </c>
      <c r="DK443" s="395">
        <f t="shared" si="520"/>
        <v>0</v>
      </c>
      <c r="DL443" s="396">
        <f t="shared" si="521"/>
        <v>216</v>
      </c>
      <c r="DM443" s="395">
        <f t="shared" si="522"/>
        <v>223</v>
      </c>
      <c r="DN443" s="394">
        <f t="shared" si="523"/>
        <v>0</v>
      </c>
      <c r="DO443" s="395">
        <f t="shared" si="524"/>
        <v>0</v>
      </c>
      <c r="DP443" s="396">
        <f t="shared" si="525"/>
        <v>0</v>
      </c>
      <c r="DQ443" s="395">
        <f t="shared" si="526"/>
        <v>0</v>
      </c>
      <c r="DR443" s="396">
        <f t="shared" si="527"/>
        <v>0</v>
      </c>
      <c r="DS443" s="395">
        <f t="shared" si="528"/>
        <v>0</v>
      </c>
      <c r="DT443" s="396">
        <f t="shared" si="529"/>
        <v>0</v>
      </c>
      <c r="DU443" s="395">
        <f t="shared" si="530"/>
        <v>0</v>
      </c>
      <c r="DV443" s="396">
        <f t="shared" si="531"/>
        <v>11675296</v>
      </c>
      <c r="DW443" s="395">
        <f t="shared" si="532"/>
        <v>12230319</v>
      </c>
      <c r="DX443" s="396">
        <f t="shared" si="533"/>
        <v>0</v>
      </c>
      <c r="DY443" s="395">
        <f t="shared" si="534"/>
        <v>0</v>
      </c>
      <c r="DZ443" s="396">
        <f t="shared" si="535"/>
        <v>11675296</v>
      </c>
      <c r="EA443" s="395">
        <f t="shared" si="536"/>
        <v>12230319</v>
      </c>
    </row>
    <row r="444" spans="1:131">
      <c r="A444" s="576" t="s">
        <v>20</v>
      </c>
      <c r="B444" s="530" t="s">
        <v>918</v>
      </c>
      <c r="C444" s="531" t="s">
        <v>638</v>
      </c>
      <c r="D444" s="574">
        <v>218520</v>
      </c>
      <c r="E444" s="575">
        <v>8</v>
      </c>
      <c r="F444" s="393"/>
      <c r="G444" s="402"/>
      <c r="H444" s="393"/>
      <c r="I444" s="402"/>
      <c r="J444" s="393"/>
      <c r="K444" s="402"/>
      <c r="L444" s="393"/>
      <c r="M444" s="402"/>
      <c r="N444" s="393"/>
      <c r="O444" s="402"/>
      <c r="P444" s="393"/>
      <c r="Q444" s="402"/>
      <c r="R444" s="393"/>
      <c r="S444" s="402"/>
      <c r="T444" s="393"/>
      <c r="U444" s="402"/>
      <c r="V444" s="393"/>
      <c r="W444" s="402"/>
      <c r="X444" s="393"/>
      <c r="Y444" s="402"/>
      <c r="Z444" s="393"/>
      <c r="AA444" s="402"/>
      <c r="AB444" s="393"/>
      <c r="AC444" s="402"/>
      <c r="AD444" s="393"/>
      <c r="AE444" s="402"/>
      <c r="AF444" s="393"/>
      <c r="AG444" s="402"/>
      <c r="AH444" s="393"/>
      <c r="AI444" s="402"/>
      <c r="AJ444" s="393"/>
      <c r="AK444" s="402"/>
      <c r="AL444" s="393">
        <v>121</v>
      </c>
      <c r="AM444" s="402">
        <v>123</v>
      </c>
      <c r="AN444" s="393"/>
      <c r="AO444" s="402"/>
      <c r="AP444" s="393"/>
      <c r="AQ444" s="402"/>
      <c r="AR444" s="393"/>
      <c r="AS444" s="402"/>
      <c r="AT444" s="393"/>
      <c r="AU444" s="402"/>
      <c r="AV444" s="393"/>
      <c r="AW444" s="402"/>
      <c r="AX444" s="393"/>
      <c r="AY444" s="402"/>
      <c r="AZ444" s="393"/>
      <c r="BA444" s="403"/>
      <c r="BB444" s="404"/>
      <c r="BC444" s="402"/>
      <c r="BD444" s="393"/>
      <c r="BE444" s="402"/>
      <c r="BF444" s="393"/>
      <c r="BG444" s="402"/>
      <c r="BH444" s="393"/>
      <c r="BI444" s="402"/>
      <c r="BJ444" s="393">
        <v>5441128</v>
      </c>
      <c r="BK444" s="402">
        <v>5632357</v>
      </c>
      <c r="BL444" s="393"/>
      <c r="BM444" s="403"/>
      <c r="BN444" s="394">
        <f t="shared" si="471"/>
        <v>0</v>
      </c>
      <c r="BO444" s="395">
        <f t="shared" si="472"/>
        <v>0</v>
      </c>
      <c r="BP444" s="396">
        <f t="shared" si="473"/>
        <v>0</v>
      </c>
      <c r="BQ444" s="395">
        <f t="shared" si="474"/>
        <v>0</v>
      </c>
      <c r="BR444" s="396">
        <f t="shared" si="475"/>
        <v>0</v>
      </c>
      <c r="BS444" s="395">
        <f t="shared" si="476"/>
        <v>0</v>
      </c>
      <c r="BT444" s="396">
        <f t="shared" si="477"/>
        <v>0</v>
      </c>
      <c r="BU444" s="395">
        <f t="shared" si="478"/>
        <v>0</v>
      </c>
      <c r="BV444" s="396">
        <f t="shared" si="479"/>
        <v>1089</v>
      </c>
      <c r="BW444" s="395">
        <f t="shared" si="480"/>
        <v>1107</v>
      </c>
      <c r="BX444" s="396">
        <f t="shared" si="481"/>
        <v>0</v>
      </c>
      <c r="BY444" s="395">
        <f t="shared" si="482"/>
        <v>0</v>
      </c>
      <c r="BZ444" s="394">
        <f t="shared" si="483"/>
        <v>0</v>
      </c>
      <c r="CA444" s="395">
        <f t="shared" si="484"/>
        <v>0</v>
      </c>
      <c r="CB444" s="396">
        <f t="shared" si="485"/>
        <v>0</v>
      </c>
      <c r="CC444" s="395">
        <f t="shared" si="486"/>
        <v>0</v>
      </c>
      <c r="CD444" s="396">
        <f t="shared" si="487"/>
        <v>0</v>
      </c>
      <c r="CE444" s="395">
        <f t="shared" si="488"/>
        <v>0</v>
      </c>
      <c r="CF444" s="396">
        <f t="shared" si="489"/>
        <v>0</v>
      </c>
      <c r="CG444" s="395">
        <f t="shared" si="490"/>
        <v>0</v>
      </c>
      <c r="CH444" s="396">
        <f t="shared" si="491"/>
        <v>4996.4444444444443</v>
      </c>
      <c r="CI444" s="395">
        <f t="shared" si="492"/>
        <v>5087.946702800361</v>
      </c>
      <c r="CJ444" s="396">
        <f t="shared" si="493"/>
        <v>0</v>
      </c>
      <c r="CK444" s="395">
        <f t="shared" si="494"/>
        <v>0</v>
      </c>
      <c r="CL444" s="394">
        <f t="shared" si="495"/>
        <v>0</v>
      </c>
      <c r="CM444" s="395">
        <f t="shared" si="496"/>
        <v>0</v>
      </c>
      <c r="CN444" s="396">
        <f t="shared" si="497"/>
        <v>0</v>
      </c>
      <c r="CO444" s="395">
        <f t="shared" si="498"/>
        <v>0</v>
      </c>
      <c r="CP444" s="396">
        <f t="shared" si="499"/>
        <v>0</v>
      </c>
      <c r="CQ444" s="395">
        <f t="shared" si="500"/>
        <v>0</v>
      </c>
      <c r="CR444" s="396">
        <f t="shared" si="501"/>
        <v>0</v>
      </c>
      <c r="CS444" s="395">
        <f t="shared" si="502"/>
        <v>0</v>
      </c>
      <c r="CT444" s="396">
        <f t="shared" si="503"/>
        <v>44968</v>
      </c>
      <c r="CU444" s="395">
        <f t="shared" si="504"/>
        <v>45791.520325203252</v>
      </c>
      <c r="CV444" s="396">
        <f t="shared" si="505"/>
        <v>0</v>
      </c>
      <c r="CW444" s="395">
        <f t="shared" si="506"/>
        <v>0</v>
      </c>
      <c r="CX444" s="396">
        <f t="shared" si="507"/>
        <v>44968</v>
      </c>
      <c r="CY444" s="395">
        <f t="shared" si="508"/>
        <v>45791.520325203252</v>
      </c>
      <c r="CZ444" s="394">
        <f t="shared" si="509"/>
        <v>0</v>
      </c>
      <c r="DA444" s="395">
        <f t="shared" si="510"/>
        <v>0</v>
      </c>
      <c r="DB444" s="396">
        <f t="shared" si="511"/>
        <v>0</v>
      </c>
      <c r="DC444" s="395">
        <f t="shared" si="512"/>
        <v>0</v>
      </c>
      <c r="DD444" s="396">
        <f t="shared" si="513"/>
        <v>0</v>
      </c>
      <c r="DE444" s="395">
        <f t="shared" si="514"/>
        <v>0</v>
      </c>
      <c r="DF444" s="396">
        <f t="shared" si="515"/>
        <v>0</v>
      </c>
      <c r="DG444" s="395">
        <f t="shared" si="516"/>
        <v>0</v>
      </c>
      <c r="DH444" s="396">
        <f t="shared" si="517"/>
        <v>121</v>
      </c>
      <c r="DI444" s="395">
        <f t="shared" si="518"/>
        <v>123</v>
      </c>
      <c r="DJ444" s="396">
        <f t="shared" si="519"/>
        <v>0</v>
      </c>
      <c r="DK444" s="395">
        <f t="shared" si="520"/>
        <v>0</v>
      </c>
      <c r="DL444" s="396">
        <f t="shared" si="521"/>
        <v>121</v>
      </c>
      <c r="DM444" s="395">
        <f t="shared" si="522"/>
        <v>123</v>
      </c>
      <c r="DN444" s="394">
        <f t="shared" si="523"/>
        <v>0</v>
      </c>
      <c r="DO444" s="395">
        <f t="shared" si="524"/>
        <v>0</v>
      </c>
      <c r="DP444" s="396">
        <f t="shared" si="525"/>
        <v>0</v>
      </c>
      <c r="DQ444" s="395">
        <f t="shared" si="526"/>
        <v>0</v>
      </c>
      <c r="DR444" s="396">
        <f t="shared" si="527"/>
        <v>0</v>
      </c>
      <c r="DS444" s="395">
        <f t="shared" si="528"/>
        <v>0</v>
      </c>
      <c r="DT444" s="396">
        <f t="shared" si="529"/>
        <v>0</v>
      </c>
      <c r="DU444" s="395">
        <f t="shared" si="530"/>
        <v>0</v>
      </c>
      <c r="DV444" s="396">
        <f t="shared" si="531"/>
        <v>5441128</v>
      </c>
      <c r="DW444" s="395">
        <f t="shared" si="532"/>
        <v>5632357</v>
      </c>
      <c r="DX444" s="396">
        <f t="shared" si="533"/>
        <v>0</v>
      </c>
      <c r="DY444" s="395">
        <f t="shared" si="534"/>
        <v>0</v>
      </c>
      <c r="DZ444" s="396">
        <f t="shared" si="535"/>
        <v>5441128</v>
      </c>
      <c r="EA444" s="395">
        <f t="shared" si="536"/>
        <v>5632357</v>
      </c>
    </row>
    <row r="445" spans="1:131">
      <c r="A445" s="576" t="s">
        <v>20</v>
      </c>
      <c r="B445" s="517" t="s">
        <v>919</v>
      </c>
      <c r="C445" s="580"/>
      <c r="D445" s="574">
        <v>218885</v>
      </c>
      <c r="E445" s="575">
        <v>8</v>
      </c>
      <c r="F445" s="393"/>
      <c r="G445" s="402"/>
      <c r="H445" s="393"/>
      <c r="I445" s="402"/>
      <c r="J445" s="393"/>
      <c r="K445" s="402"/>
      <c r="L445" s="393"/>
      <c r="M445" s="402"/>
      <c r="N445" s="393"/>
      <c r="O445" s="402"/>
      <c r="P445" s="393"/>
      <c r="Q445" s="402"/>
      <c r="R445" s="393"/>
      <c r="S445" s="402"/>
      <c r="T445" s="393"/>
      <c r="U445" s="402"/>
      <c r="V445" s="393"/>
      <c r="W445" s="402"/>
      <c r="X445" s="393"/>
      <c r="Y445" s="402"/>
      <c r="Z445" s="393"/>
      <c r="AA445" s="402"/>
      <c r="AB445" s="393"/>
      <c r="AC445" s="402"/>
      <c r="AD445" s="393"/>
      <c r="AE445" s="402"/>
      <c r="AF445" s="393"/>
      <c r="AG445" s="402"/>
      <c r="AH445" s="393"/>
      <c r="AI445" s="402"/>
      <c r="AJ445" s="393"/>
      <c r="AK445" s="402"/>
      <c r="AL445" s="393">
        <v>129</v>
      </c>
      <c r="AM445" s="402">
        <v>142</v>
      </c>
      <c r="AN445" s="393"/>
      <c r="AO445" s="402"/>
      <c r="AP445" s="393"/>
      <c r="AQ445" s="402"/>
      <c r="AR445" s="393"/>
      <c r="AS445" s="402"/>
      <c r="AT445" s="393"/>
      <c r="AU445" s="402"/>
      <c r="AV445" s="393"/>
      <c r="AW445" s="402"/>
      <c r="AX445" s="393"/>
      <c r="AY445" s="402"/>
      <c r="AZ445" s="393"/>
      <c r="BA445" s="403"/>
      <c r="BB445" s="404"/>
      <c r="BC445" s="402"/>
      <c r="BD445" s="393"/>
      <c r="BE445" s="402"/>
      <c r="BF445" s="393"/>
      <c r="BG445" s="402"/>
      <c r="BH445" s="393"/>
      <c r="BI445" s="402"/>
      <c r="BJ445" s="393">
        <v>5705001</v>
      </c>
      <c r="BK445" s="402">
        <v>6310272</v>
      </c>
      <c r="BL445" s="393"/>
      <c r="BM445" s="403"/>
      <c r="BN445" s="394">
        <f t="shared" si="471"/>
        <v>0</v>
      </c>
      <c r="BO445" s="395">
        <f t="shared" si="472"/>
        <v>0</v>
      </c>
      <c r="BP445" s="396">
        <f t="shared" si="473"/>
        <v>0</v>
      </c>
      <c r="BQ445" s="395">
        <f t="shared" si="474"/>
        <v>0</v>
      </c>
      <c r="BR445" s="396">
        <f t="shared" si="475"/>
        <v>0</v>
      </c>
      <c r="BS445" s="395">
        <f t="shared" si="476"/>
        <v>0</v>
      </c>
      <c r="BT445" s="396">
        <f t="shared" si="477"/>
        <v>0</v>
      </c>
      <c r="BU445" s="395">
        <f t="shared" si="478"/>
        <v>0</v>
      </c>
      <c r="BV445" s="396">
        <f t="shared" si="479"/>
        <v>1161</v>
      </c>
      <c r="BW445" s="395">
        <f t="shared" si="480"/>
        <v>1278</v>
      </c>
      <c r="BX445" s="396">
        <f t="shared" si="481"/>
        <v>0</v>
      </c>
      <c r="BY445" s="395">
        <f t="shared" si="482"/>
        <v>0</v>
      </c>
      <c r="BZ445" s="394">
        <f t="shared" si="483"/>
        <v>0</v>
      </c>
      <c r="CA445" s="395">
        <f t="shared" si="484"/>
        <v>0</v>
      </c>
      <c r="CB445" s="396">
        <f t="shared" si="485"/>
        <v>0</v>
      </c>
      <c r="CC445" s="395">
        <f t="shared" si="486"/>
        <v>0</v>
      </c>
      <c r="CD445" s="396">
        <f t="shared" si="487"/>
        <v>0</v>
      </c>
      <c r="CE445" s="395">
        <f t="shared" si="488"/>
        <v>0</v>
      </c>
      <c r="CF445" s="396">
        <f t="shared" si="489"/>
        <v>0</v>
      </c>
      <c r="CG445" s="395">
        <f t="shared" si="490"/>
        <v>0</v>
      </c>
      <c r="CH445" s="396">
        <f t="shared" si="491"/>
        <v>4913.8682170542634</v>
      </c>
      <c r="CI445" s="395">
        <f t="shared" si="492"/>
        <v>4937.6150234741781</v>
      </c>
      <c r="CJ445" s="396">
        <f t="shared" si="493"/>
        <v>0</v>
      </c>
      <c r="CK445" s="395">
        <f t="shared" si="494"/>
        <v>0</v>
      </c>
      <c r="CL445" s="394">
        <f t="shared" si="495"/>
        <v>0</v>
      </c>
      <c r="CM445" s="395">
        <f t="shared" si="496"/>
        <v>0</v>
      </c>
      <c r="CN445" s="396">
        <f t="shared" si="497"/>
        <v>0</v>
      </c>
      <c r="CO445" s="395">
        <f t="shared" si="498"/>
        <v>0</v>
      </c>
      <c r="CP445" s="396">
        <f t="shared" si="499"/>
        <v>0</v>
      </c>
      <c r="CQ445" s="395">
        <f t="shared" si="500"/>
        <v>0</v>
      </c>
      <c r="CR445" s="396">
        <f t="shared" si="501"/>
        <v>0</v>
      </c>
      <c r="CS445" s="395">
        <f t="shared" si="502"/>
        <v>0</v>
      </c>
      <c r="CT445" s="396">
        <f t="shared" si="503"/>
        <v>44224.813953488367</v>
      </c>
      <c r="CU445" s="395">
        <f t="shared" si="504"/>
        <v>44438.535211267605</v>
      </c>
      <c r="CV445" s="396">
        <f t="shared" si="505"/>
        <v>0</v>
      </c>
      <c r="CW445" s="395">
        <f t="shared" si="506"/>
        <v>0</v>
      </c>
      <c r="CX445" s="396">
        <f t="shared" si="507"/>
        <v>44224.813953488367</v>
      </c>
      <c r="CY445" s="395">
        <f t="shared" si="508"/>
        <v>44438.535211267605</v>
      </c>
      <c r="CZ445" s="394">
        <f t="shared" si="509"/>
        <v>0</v>
      </c>
      <c r="DA445" s="395">
        <f t="shared" si="510"/>
        <v>0</v>
      </c>
      <c r="DB445" s="396">
        <f t="shared" si="511"/>
        <v>0</v>
      </c>
      <c r="DC445" s="395">
        <f t="shared" si="512"/>
        <v>0</v>
      </c>
      <c r="DD445" s="396">
        <f t="shared" si="513"/>
        <v>0</v>
      </c>
      <c r="DE445" s="395">
        <f t="shared" si="514"/>
        <v>0</v>
      </c>
      <c r="DF445" s="396">
        <f t="shared" si="515"/>
        <v>0</v>
      </c>
      <c r="DG445" s="395">
        <f t="shared" si="516"/>
        <v>0</v>
      </c>
      <c r="DH445" s="396">
        <f t="shared" si="517"/>
        <v>129</v>
      </c>
      <c r="DI445" s="395">
        <f t="shared" si="518"/>
        <v>142</v>
      </c>
      <c r="DJ445" s="396">
        <f t="shared" si="519"/>
        <v>0</v>
      </c>
      <c r="DK445" s="395">
        <f t="shared" si="520"/>
        <v>0</v>
      </c>
      <c r="DL445" s="396">
        <f t="shared" si="521"/>
        <v>129</v>
      </c>
      <c r="DM445" s="395">
        <f t="shared" si="522"/>
        <v>142</v>
      </c>
      <c r="DN445" s="394">
        <f t="shared" si="523"/>
        <v>0</v>
      </c>
      <c r="DO445" s="395">
        <f t="shared" si="524"/>
        <v>0</v>
      </c>
      <c r="DP445" s="396">
        <f t="shared" si="525"/>
        <v>0</v>
      </c>
      <c r="DQ445" s="395">
        <f t="shared" si="526"/>
        <v>0</v>
      </c>
      <c r="DR445" s="396">
        <f t="shared" si="527"/>
        <v>0</v>
      </c>
      <c r="DS445" s="395">
        <f t="shared" si="528"/>
        <v>0</v>
      </c>
      <c r="DT445" s="396">
        <f t="shared" si="529"/>
        <v>0</v>
      </c>
      <c r="DU445" s="395">
        <f t="shared" si="530"/>
        <v>0</v>
      </c>
      <c r="DV445" s="396">
        <f t="shared" si="531"/>
        <v>5705000.9999999991</v>
      </c>
      <c r="DW445" s="395">
        <f t="shared" si="532"/>
        <v>6310272</v>
      </c>
      <c r="DX445" s="396">
        <f t="shared" si="533"/>
        <v>0</v>
      </c>
      <c r="DY445" s="395">
        <f t="shared" si="534"/>
        <v>0</v>
      </c>
      <c r="DZ445" s="396">
        <f t="shared" si="535"/>
        <v>5705000.9999999991</v>
      </c>
      <c r="EA445" s="395">
        <f t="shared" si="536"/>
        <v>6310272</v>
      </c>
    </row>
    <row r="446" spans="1:131">
      <c r="A446" s="576" t="s">
        <v>20</v>
      </c>
      <c r="B446" s="578" t="s">
        <v>920</v>
      </c>
      <c r="C446" s="579"/>
      <c r="D446" s="574">
        <v>218894</v>
      </c>
      <c r="E446" s="575">
        <v>8</v>
      </c>
      <c r="F446" s="393"/>
      <c r="G446" s="402"/>
      <c r="H446" s="393"/>
      <c r="I446" s="402"/>
      <c r="J446" s="393"/>
      <c r="K446" s="402"/>
      <c r="L446" s="393"/>
      <c r="M446" s="402"/>
      <c r="N446" s="393"/>
      <c r="O446" s="402"/>
      <c r="P446" s="393"/>
      <c r="Q446" s="402"/>
      <c r="R446" s="393"/>
      <c r="S446" s="402"/>
      <c r="T446" s="393"/>
      <c r="U446" s="402"/>
      <c r="V446" s="393"/>
      <c r="W446" s="402"/>
      <c r="X446" s="393"/>
      <c r="Y446" s="402"/>
      <c r="Z446" s="393"/>
      <c r="AA446" s="402"/>
      <c r="AB446" s="393"/>
      <c r="AC446" s="402"/>
      <c r="AD446" s="393"/>
      <c r="AE446" s="402"/>
      <c r="AF446" s="393"/>
      <c r="AG446" s="402"/>
      <c r="AH446" s="393"/>
      <c r="AI446" s="402"/>
      <c r="AJ446" s="393"/>
      <c r="AK446" s="402"/>
      <c r="AL446" s="393">
        <v>334</v>
      </c>
      <c r="AM446" s="402">
        <v>339</v>
      </c>
      <c r="AN446" s="393"/>
      <c r="AO446" s="402"/>
      <c r="AP446" s="393"/>
      <c r="AQ446" s="402"/>
      <c r="AR446" s="393"/>
      <c r="AS446" s="402"/>
      <c r="AT446" s="393"/>
      <c r="AU446" s="402"/>
      <c r="AV446" s="393"/>
      <c r="AW446" s="402"/>
      <c r="AX446" s="393"/>
      <c r="AY446" s="402"/>
      <c r="AZ446" s="393"/>
      <c r="BA446" s="403"/>
      <c r="BB446" s="404"/>
      <c r="BC446" s="402"/>
      <c r="BD446" s="393"/>
      <c r="BE446" s="402"/>
      <c r="BF446" s="393"/>
      <c r="BG446" s="402"/>
      <c r="BH446" s="393"/>
      <c r="BI446" s="402"/>
      <c r="BJ446" s="393">
        <v>16215697</v>
      </c>
      <c r="BK446" s="402">
        <v>16628678</v>
      </c>
      <c r="BL446" s="393"/>
      <c r="BM446" s="403"/>
      <c r="BN446" s="394">
        <f t="shared" si="471"/>
        <v>0</v>
      </c>
      <c r="BO446" s="395">
        <f t="shared" si="472"/>
        <v>0</v>
      </c>
      <c r="BP446" s="396">
        <f t="shared" si="473"/>
        <v>0</v>
      </c>
      <c r="BQ446" s="395">
        <f t="shared" si="474"/>
        <v>0</v>
      </c>
      <c r="BR446" s="396">
        <f t="shared" si="475"/>
        <v>0</v>
      </c>
      <c r="BS446" s="395">
        <f t="shared" si="476"/>
        <v>0</v>
      </c>
      <c r="BT446" s="396">
        <f t="shared" si="477"/>
        <v>0</v>
      </c>
      <c r="BU446" s="395">
        <f t="shared" si="478"/>
        <v>0</v>
      </c>
      <c r="BV446" s="396">
        <f t="shared" si="479"/>
        <v>3006</v>
      </c>
      <c r="BW446" s="395">
        <f t="shared" si="480"/>
        <v>3051</v>
      </c>
      <c r="BX446" s="396">
        <f t="shared" si="481"/>
        <v>0</v>
      </c>
      <c r="BY446" s="395">
        <f t="shared" si="482"/>
        <v>0</v>
      </c>
      <c r="BZ446" s="394">
        <f t="shared" si="483"/>
        <v>0</v>
      </c>
      <c r="CA446" s="395">
        <f t="shared" si="484"/>
        <v>0</v>
      </c>
      <c r="CB446" s="396">
        <f t="shared" si="485"/>
        <v>0</v>
      </c>
      <c r="CC446" s="395">
        <f t="shared" si="486"/>
        <v>0</v>
      </c>
      <c r="CD446" s="396">
        <f t="shared" si="487"/>
        <v>0</v>
      </c>
      <c r="CE446" s="395">
        <f t="shared" si="488"/>
        <v>0</v>
      </c>
      <c r="CF446" s="396">
        <f t="shared" si="489"/>
        <v>0</v>
      </c>
      <c r="CG446" s="395">
        <f t="shared" si="490"/>
        <v>0</v>
      </c>
      <c r="CH446" s="396">
        <f t="shared" si="491"/>
        <v>5394.4434464404521</v>
      </c>
      <c r="CI446" s="395">
        <f t="shared" si="492"/>
        <v>5450.238610291708</v>
      </c>
      <c r="CJ446" s="396">
        <f t="shared" si="493"/>
        <v>0</v>
      </c>
      <c r="CK446" s="395">
        <f t="shared" si="494"/>
        <v>0</v>
      </c>
      <c r="CL446" s="394">
        <f t="shared" si="495"/>
        <v>0</v>
      </c>
      <c r="CM446" s="395">
        <f t="shared" si="496"/>
        <v>0</v>
      </c>
      <c r="CN446" s="396">
        <f t="shared" si="497"/>
        <v>0</v>
      </c>
      <c r="CO446" s="395">
        <f t="shared" si="498"/>
        <v>0</v>
      </c>
      <c r="CP446" s="396">
        <f t="shared" si="499"/>
        <v>0</v>
      </c>
      <c r="CQ446" s="395">
        <f t="shared" si="500"/>
        <v>0</v>
      </c>
      <c r="CR446" s="396">
        <f t="shared" si="501"/>
        <v>0</v>
      </c>
      <c r="CS446" s="395">
        <f t="shared" si="502"/>
        <v>0</v>
      </c>
      <c r="CT446" s="396">
        <f t="shared" si="503"/>
        <v>48549.991017964072</v>
      </c>
      <c r="CU446" s="395">
        <f t="shared" si="504"/>
        <v>49052.147492625372</v>
      </c>
      <c r="CV446" s="396">
        <f t="shared" si="505"/>
        <v>0</v>
      </c>
      <c r="CW446" s="395">
        <f t="shared" si="506"/>
        <v>0</v>
      </c>
      <c r="CX446" s="396">
        <f t="shared" si="507"/>
        <v>48549.991017964072</v>
      </c>
      <c r="CY446" s="395">
        <f t="shared" si="508"/>
        <v>49052.147492625372</v>
      </c>
      <c r="CZ446" s="394">
        <f t="shared" si="509"/>
        <v>0</v>
      </c>
      <c r="DA446" s="395">
        <f t="shared" si="510"/>
        <v>0</v>
      </c>
      <c r="DB446" s="396">
        <f t="shared" si="511"/>
        <v>0</v>
      </c>
      <c r="DC446" s="395">
        <f t="shared" si="512"/>
        <v>0</v>
      </c>
      <c r="DD446" s="396">
        <f t="shared" si="513"/>
        <v>0</v>
      </c>
      <c r="DE446" s="395">
        <f t="shared" si="514"/>
        <v>0</v>
      </c>
      <c r="DF446" s="396">
        <f t="shared" si="515"/>
        <v>0</v>
      </c>
      <c r="DG446" s="395">
        <f t="shared" si="516"/>
        <v>0</v>
      </c>
      <c r="DH446" s="396">
        <f t="shared" si="517"/>
        <v>334</v>
      </c>
      <c r="DI446" s="395">
        <f t="shared" si="518"/>
        <v>339</v>
      </c>
      <c r="DJ446" s="396">
        <f t="shared" si="519"/>
        <v>0</v>
      </c>
      <c r="DK446" s="395">
        <f t="shared" si="520"/>
        <v>0</v>
      </c>
      <c r="DL446" s="396">
        <f t="shared" si="521"/>
        <v>334</v>
      </c>
      <c r="DM446" s="395">
        <f t="shared" si="522"/>
        <v>339</v>
      </c>
      <c r="DN446" s="394">
        <f t="shared" si="523"/>
        <v>0</v>
      </c>
      <c r="DO446" s="395">
        <f t="shared" si="524"/>
        <v>0</v>
      </c>
      <c r="DP446" s="396">
        <f t="shared" si="525"/>
        <v>0</v>
      </c>
      <c r="DQ446" s="395">
        <f t="shared" si="526"/>
        <v>0</v>
      </c>
      <c r="DR446" s="396">
        <f t="shared" si="527"/>
        <v>0</v>
      </c>
      <c r="DS446" s="395">
        <f t="shared" si="528"/>
        <v>0</v>
      </c>
      <c r="DT446" s="396">
        <f t="shared" si="529"/>
        <v>0</v>
      </c>
      <c r="DU446" s="395">
        <f t="shared" si="530"/>
        <v>0</v>
      </c>
      <c r="DV446" s="396">
        <f t="shared" si="531"/>
        <v>16215697</v>
      </c>
      <c r="DW446" s="395">
        <f t="shared" si="532"/>
        <v>16628678.000000002</v>
      </c>
      <c r="DX446" s="396">
        <f t="shared" si="533"/>
        <v>0</v>
      </c>
      <c r="DY446" s="395">
        <f t="shared" si="534"/>
        <v>0</v>
      </c>
      <c r="DZ446" s="396">
        <f t="shared" si="535"/>
        <v>16215697</v>
      </c>
      <c r="EA446" s="395">
        <f t="shared" si="536"/>
        <v>16628678.000000002</v>
      </c>
    </row>
    <row r="447" spans="1:131">
      <c r="A447" s="576" t="s">
        <v>20</v>
      </c>
      <c r="B447" s="526" t="s">
        <v>921</v>
      </c>
      <c r="C447" s="531" t="s">
        <v>588</v>
      </c>
      <c r="D447" s="574">
        <v>217615</v>
      </c>
      <c r="E447" s="575">
        <v>9</v>
      </c>
      <c r="F447" s="393"/>
      <c r="G447" s="402"/>
      <c r="H447" s="393"/>
      <c r="I447" s="402"/>
      <c r="J447" s="393"/>
      <c r="K447" s="402"/>
      <c r="L447" s="393"/>
      <c r="M447" s="402"/>
      <c r="N447" s="393"/>
      <c r="O447" s="402"/>
      <c r="P447" s="393"/>
      <c r="Q447" s="402"/>
      <c r="R447" s="393"/>
      <c r="S447" s="402"/>
      <c r="T447" s="393"/>
      <c r="U447" s="402"/>
      <c r="V447" s="393"/>
      <c r="W447" s="402"/>
      <c r="X447" s="393"/>
      <c r="Y447" s="402"/>
      <c r="Z447" s="393"/>
      <c r="AA447" s="402"/>
      <c r="AB447" s="393"/>
      <c r="AC447" s="402"/>
      <c r="AD447" s="393"/>
      <c r="AE447" s="402"/>
      <c r="AF447" s="393"/>
      <c r="AG447" s="402"/>
      <c r="AH447" s="393"/>
      <c r="AI447" s="402"/>
      <c r="AJ447" s="393"/>
      <c r="AK447" s="402"/>
      <c r="AL447" s="393">
        <v>58</v>
      </c>
      <c r="AM447" s="402">
        <v>56</v>
      </c>
      <c r="AN447" s="393"/>
      <c r="AO447" s="402"/>
      <c r="AP447" s="393"/>
      <c r="AQ447" s="402"/>
      <c r="AR447" s="393"/>
      <c r="AS447" s="402"/>
      <c r="AT447" s="393"/>
      <c r="AU447" s="402"/>
      <c r="AV447" s="393"/>
      <c r="AW447" s="402"/>
      <c r="AX447" s="393"/>
      <c r="AY447" s="402"/>
      <c r="AZ447" s="393"/>
      <c r="BA447" s="403"/>
      <c r="BB447" s="404"/>
      <c r="BC447" s="402"/>
      <c r="BD447" s="393"/>
      <c r="BE447" s="402"/>
      <c r="BF447" s="393"/>
      <c r="BG447" s="402"/>
      <c r="BH447" s="393"/>
      <c r="BI447" s="402"/>
      <c r="BJ447" s="393">
        <v>2866853</v>
      </c>
      <c r="BK447" s="402">
        <v>2807018</v>
      </c>
      <c r="BL447" s="393"/>
      <c r="BM447" s="403"/>
      <c r="BN447" s="394">
        <f t="shared" si="471"/>
        <v>0</v>
      </c>
      <c r="BO447" s="395">
        <f t="shared" si="472"/>
        <v>0</v>
      </c>
      <c r="BP447" s="396">
        <f t="shared" si="473"/>
        <v>0</v>
      </c>
      <c r="BQ447" s="395">
        <f t="shared" si="474"/>
        <v>0</v>
      </c>
      <c r="BR447" s="396">
        <f t="shared" si="475"/>
        <v>0</v>
      </c>
      <c r="BS447" s="395">
        <f t="shared" si="476"/>
        <v>0</v>
      </c>
      <c r="BT447" s="396">
        <f t="shared" si="477"/>
        <v>0</v>
      </c>
      <c r="BU447" s="395">
        <f t="shared" si="478"/>
        <v>0</v>
      </c>
      <c r="BV447" s="396">
        <f t="shared" si="479"/>
        <v>522</v>
      </c>
      <c r="BW447" s="395">
        <f t="shared" si="480"/>
        <v>504</v>
      </c>
      <c r="BX447" s="396">
        <f t="shared" si="481"/>
        <v>0</v>
      </c>
      <c r="BY447" s="395">
        <f t="shared" si="482"/>
        <v>0</v>
      </c>
      <c r="BZ447" s="394">
        <f t="shared" si="483"/>
        <v>0</v>
      </c>
      <c r="CA447" s="395">
        <f t="shared" si="484"/>
        <v>0</v>
      </c>
      <c r="CB447" s="396">
        <f t="shared" si="485"/>
        <v>0</v>
      </c>
      <c r="CC447" s="395">
        <f t="shared" si="486"/>
        <v>0</v>
      </c>
      <c r="CD447" s="396">
        <f t="shared" si="487"/>
        <v>0</v>
      </c>
      <c r="CE447" s="395">
        <f t="shared" si="488"/>
        <v>0</v>
      </c>
      <c r="CF447" s="396">
        <f t="shared" si="489"/>
        <v>0</v>
      </c>
      <c r="CG447" s="395">
        <f t="shared" si="490"/>
        <v>0</v>
      </c>
      <c r="CH447" s="396">
        <f t="shared" si="491"/>
        <v>5492.0555555555557</v>
      </c>
      <c r="CI447" s="395">
        <f t="shared" si="492"/>
        <v>5569.480158730159</v>
      </c>
      <c r="CJ447" s="396">
        <f t="shared" si="493"/>
        <v>0</v>
      </c>
      <c r="CK447" s="395">
        <f t="shared" si="494"/>
        <v>0</v>
      </c>
      <c r="CL447" s="394">
        <f t="shared" si="495"/>
        <v>0</v>
      </c>
      <c r="CM447" s="395">
        <f t="shared" si="496"/>
        <v>0</v>
      </c>
      <c r="CN447" s="396">
        <f t="shared" si="497"/>
        <v>0</v>
      </c>
      <c r="CO447" s="395">
        <f t="shared" si="498"/>
        <v>0</v>
      </c>
      <c r="CP447" s="396">
        <f t="shared" si="499"/>
        <v>0</v>
      </c>
      <c r="CQ447" s="395">
        <f t="shared" si="500"/>
        <v>0</v>
      </c>
      <c r="CR447" s="396">
        <f t="shared" si="501"/>
        <v>0</v>
      </c>
      <c r="CS447" s="395">
        <f t="shared" si="502"/>
        <v>0</v>
      </c>
      <c r="CT447" s="396">
        <f t="shared" si="503"/>
        <v>49428.5</v>
      </c>
      <c r="CU447" s="395">
        <f t="shared" si="504"/>
        <v>50125.321428571435</v>
      </c>
      <c r="CV447" s="396">
        <f t="shared" si="505"/>
        <v>0</v>
      </c>
      <c r="CW447" s="395">
        <f t="shared" si="506"/>
        <v>0</v>
      </c>
      <c r="CX447" s="396">
        <f t="shared" si="507"/>
        <v>49428.5</v>
      </c>
      <c r="CY447" s="395">
        <f t="shared" si="508"/>
        <v>50125.321428571435</v>
      </c>
      <c r="CZ447" s="394">
        <f t="shared" si="509"/>
        <v>0</v>
      </c>
      <c r="DA447" s="395">
        <f t="shared" si="510"/>
        <v>0</v>
      </c>
      <c r="DB447" s="396">
        <f t="shared" si="511"/>
        <v>0</v>
      </c>
      <c r="DC447" s="395">
        <f t="shared" si="512"/>
        <v>0</v>
      </c>
      <c r="DD447" s="396">
        <f t="shared" si="513"/>
        <v>0</v>
      </c>
      <c r="DE447" s="395">
        <f t="shared" si="514"/>
        <v>0</v>
      </c>
      <c r="DF447" s="396">
        <f t="shared" si="515"/>
        <v>0</v>
      </c>
      <c r="DG447" s="395">
        <f t="shared" si="516"/>
        <v>0</v>
      </c>
      <c r="DH447" s="396">
        <f t="shared" si="517"/>
        <v>58</v>
      </c>
      <c r="DI447" s="395">
        <f t="shared" si="518"/>
        <v>56</v>
      </c>
      <c r="DJ447" s="396">
        <f t="shared" si="519"/>
        <v>0</v>
      </c>
      <c r="DK447" s="395">
        <f t="shared" si="520"/>
        <v>0</v>
      </c>
      <c r="DL447" s="396">
        <f t="shared" si="521"/>
        <v>58</v>
      </c>
      <c r="DM447" s="395">
        <f t="shared" si="522"/>
        <v>56</v>
      </c>
      <c r="DN447" s="394">
        <f t="shared" si="523"/>
        <v>0</v>
      </c>
      <c r="DO447" s="395">
        <f t="shared" si="524"/>
        <v>0</v>
      </c>
      <c r="DP447" s="396">
        <f t="shared" si="525"/>
        <v>0</v>
      </c>
      <c r="DQ447" s="395">
        <f t="shared" si="526"/>
        <v>0</v>
      </c>
      <c r="DR447" s="396">
        <f t="shared" si="527"/>
        <v>0</v>
      </c>
      <c r="DS447" s="395">
        <f t="shared" si="528"/>
        <v>0</v>
      </c>
      <c r="DT447" s="396">
        <f t="shared" si="529"/>
        <v>0</v>
      </c>
      <c r="DU447" s="395">
        <f t="shared" si="530"/>
        <v>0</v>
      </c>
      <c r="DV447" s="396">
        <f t="shared" si="531"/>
        <v>2866853</v>
      </c>
      <c r="DW447" s="395">
        <f t="shared" si="532"/>
        <v>2807018.0000000005</v>
      </c>
      <c r="DX447" s="396">
        <f t="shared" si="533"/>
        <v>0</v>
      </c>
      <c r="DY447" s="395">
        <f t="shared" si="534"/>
        <v>0</v>
      </c>
      <c r="DZ447" s="396">
        <f t="shared" si="535"/>
        <v>2866853</v>
      </c>
      <c r="EA447" s="395">
        <f t="shared" si="536"/>
        <v>2807018.0000000005</v>
      </c>
    </row>
    <row r="448" spans="1:131">
      <c r="A448" s="576" t="s">
        <v>20</v>
      </c>
      <c r="B448" s="578" t="s">
        <v>922</v>
      </c>
      <c r="C448" s="579"/>
      <c r="D448" s="574">
        <v>218858</v>
      </c>
      <c r="E448" s="575">
        <v>9</v>
      </c>
      <c r="F448" s="393"/>
      <c r="G448" s="402"/>
      <c r="H448" s="393"/>
      <c r="I448" s="402"/>
      <c r="J448" s="393"/>
      <c r="K448" s="402"/>
      <c r="L448" s="393"/>
      <c r="M448" s="402"/>
      <c r="N448" s="393"/>
      <c r="O448" s="402"/>
      <c r="P448" s="393"/>
      <c r="Q448" s="402"/>
      <c r="R448" s="393"/>
      <c r="S448" s="402"/>
      <c r="T448" s="393"/>
      <c r="U448" s="402"/>
      <c r="V448" s="393"/>
      <c r="W448" s="402"/>
      <c r="X448" s="393"/>
      <c r="Y448" s="402"/>
      <c r="Z448" s="393"/>
      <c r="AA448" s="402"/>
      <c r="AB448" s="393"/>
      <c r="AC448" s="402"/>
      <c r="AD448" s="393"/>
      <c r="AE448" s="402"/>
      <c r="AF448" s="393"/>
      <c r="AG448" s="402"/>
      <c r="AH448" s="393"/>
      <c r="AI448" s="402"/>
      <c r="AJ448" s="393"/>
      <c r="AK448" s="402"/>
      <c r="AL448" s="393">
        <v>94</v>
      </c>
      <c r="AM448" s="402">
        <v>94</v>
      </c>
      <c r="AN448" s="393"/>
      <c r="AO448" s="402"/>
      <c r="AP448" s="393"/>
      <c r="AQ448" s="402"/>
      <c r="AR448" s="393"/>
      <c r="AS448" s="402"/>
      <c r="AT448" s="393"/>
      <c r="AU448" s="402"/>
      <c r="AV448" s="393"/>
      <c r="AW448" s="402"/>
      <c r="AX448" s="393"/>
      <c r="AY448" s="402"/>
      <c r="AZ448" s="393"/>
      <c r="BA448" s="403"/>
      <c r="BB448" s="404"/>
      <c r="BC448" s="402"/>
      <c r="BD448" s="393"/>
      <c r="BE448" s="402"/>
      <c r="BF448" s="393"/>
      <c r="BG448" s="402"/>
      <c r="BH448" s="393"/>
      <c r="BI448" s="402"/>
      <c r="BJ448" s="393">
        <v>4361866</v>
      </c>
      <c r="BK448" s="402">
        <v>4419752</v>
      </c>
      <c r="BL448" s="393"/>
      <c r="BM448" s="403"/>
      <c r="BN448" s="394">
        <f t="shared" si="471"/>
        <v>0</v>
      </c>
      <c r="BO448" s="395">
        <f t="shared" si="472"/>
        <v>0</v>
      </c>
      <c r="BP448" s="396">
        <f t="shared" si="473"/>
        <v>0</v>
      </c>
      <c r="BQ448" s="395">
        <f t="shared" si="474"/>
        <v>0</v>
      </c>
      <c r="BR448" s="396">
        <f t="shared" si="475"/>
        <v>0</v>
      </c>
      <c r="BS448" s="395">
        <f t="shared" si="476"/>
        <v>0</v>
      </c>
      <c r="BT448" s="396">
        <f t="shared" si="477"/>
        <v>0</v>
      </c>
      <c r="BU448" s="395">
        <f t="shared" si="478"/>
        <v>0</v>
      </c>
      <c r="BV448" s="396">
        <f t="shared" si="479"/>
        <v>846</v>
      </c>
      <c r="BW448" s="395">
        <f t="shared" si="480"/>
        <v>846</v>
      </c>
      <c r="BX448" s="396">
        <f t="shared" si="481"/>
        <v>0</v>
      </c>
      <c r="BY448" s="395">
        <f t="shared" si="482"/>
        <v>0</v>
      </c>
      <c r="BZ448" s="394">
        <f t="shared" si="483"/>
        <v>0</v>
      </c>
      <c r="CA448" s="395">
        <f t="shared" si="484"/>
        <v>0</v>
      </c>
      <c r="CB448" s="396">
        <f t="shared" si="485"/>
        <v>0</v>
      </c>
      <c r="CC448" s="395">
        <f t="shared" si="486"/>
        <v>0</v>
      </c>
      <c r="CD448" s="396">
        <f t="shared" si="487"/>
        <v>0</v>
      </c>
      <c r="CE448" s="395">
        <f t="shared" si="488"/>
        <v>0</v>
      </c>
      <c r="CF448" s="396">
        <f t="shared" si="489"/>
        <v>0</v>
      </c>
      <c r="CG448" s="395">
        <f t="shared" si="490"/>
        <v>0</v>
      </c>
      <c r="CH448" s="396">
        <f t="shared" si="491"/>
        <v>5155.8699763593377</v>
      </c>
      <c r="CI448" s="395">
        <f t="shared" si="492"/>
        <v>5224.293144208038</v>
      </c>
      <c r="CJ448" s="396">
        <f t="shared" si="493"/>
        <v>0</v>
      </c>
      <c r="CK448" s="395">
        <f t="shared" si="494"/>
        <v>0</v>
      </c>
      <c r="CL448" s="394">
        <f t="shared" si="495"/>
        <v>0</v>
      </c>
      <c r="CM448" s="395">
        <f t="shared" si="496"/>
        <v>0</v>
      </c>
      <c r="CN448" s="396">
        <f t="shared" si="497"/>
        <v>0</v>
      </c>
      <c r="CO448" s="395">
        <f t="shared" si="498"/>
        <v>0</v>
      </c>
      <c r="CP448" s="396">
        <f t="shared" si="499"/>
        <v>0</v>
      </c>
      <c r="CQ448" s="395">
        <f t="shared" si="500"/>
        <v>0</v>
      </c>
      <c r="CR448" s="396">
        <f t="shared" si="501"/>
        <v>0</v>
      </c>
      <c r="CS448" s="395">
        <f t="shared" si="502"/>
        <v>0</v>
      </c>
      <c r="CT448" s="396">
        <f t="shared" si="503"/>
        <v>46402.829787234041</v>
      </c>
      <c r="CU448" s="395">
        <f t="shared" si="504"/>
        <v>47018.638297872341</v>
      </c>
      <c r="CV448" s="396">
        <f t="shared" si="505"/>
        <v>0</v>
      </c>
      <c r="CW448" s="395">
        <f t="shared" si="506"/>
        <v>0</v>
      </c>
      <c r="CX448" s="396">
        <f t="shared" si="507"/>
        <v>46402.829787234041</v>
      </c>
      <c r="CY448" s="395">
        <f t="shared" si="508"/>
        <v>47018.638297872341</v>
      </c>
      <c r="CZ448" s="394">
        <f t="shared" si="509"/>
        <v>0</v>
      </c>
      <c r="DA448" s="395">
        <f t="shared" si="510"/>
        <v>0</v>
      </c>
      <c r="DB448" s="396">
        <f t="shared" si="511"/>
        <v>0</v>
      </c>
      <c r="DC448" s="395">
        <f t="shared" si="512"/>
        <v>0</v>
      </c>
      <c r="DD448" s="396">
        <f t="shared" si="513"/>
        <v>0</v>
      </c>
      <c r="DE448" s="395">
        <f t="shared" si="514"/>
        <v>0</v>
      </c>
      <c r="DF448" s="396">
        <f t="shared" si="515"/>
        <v>0</v>
      </c>
      <c r="DG448" s="395">
        <f t="shared" si="516"/>
        <v>0</v>
      </c>
      <c r="DH448" s="396">
        <f t="shared" si="517"/>
        <v>94</v>
      </c>
      <c r="DI448" s="395">
        <f t="shared" si="518"/>
        <v>94</v>
      </c>
      <c r="DJ448" s="396">
        <f t="shared" si="519"/>
        <v>0</v>
      </c>
      <c r="DK448" s="395">
        <f t="shared" si="520"/>
        <v>0</v>
      </c>
      <c r="DL448" s="396">
        <f t="shared" si="521"/>
        <v>94</v>
      </c>
      <c r="DM448" s="395">
        <f t="shared" si="522"/>
        <v>94</v>
      </c>
      <c r="DN448" s="394">
        <f t="shared" si="523"/>
        <v>0</v>
      </c>
      <c r="DO448" s="395">
        <f t="shared" si="524"/>
        <v>0</v>
      </c>
      <c r="DP448" s="396">
        <f t="shared" si="525"/>
        <v>0</v>
      </c>
      <c r="DQ448" s="395">
        <f t="shared" si="526"/>
        <v>0</v>
      </c>
      <c r="DR448" s="396">
        <f t="shared" si="527"/>
        <v>0</v>
      </c>
      <c r="DS448" s="395">
        <f t="shared" si="528"/>
        <v>0</v>
      </c>
      <c r="DT448" s="396">
        <f t="shared" si="529"/>
        <v>0</v>
      </c>
      <c r="DU448" s="395">
        <f t="shared" si="530"/>
        <v>0</v>
      </c>
      <c r="DV448" s="396">
        <f t="shared" si="531"/>
        <v>4361866</v>
      </c>
      <c r="DW448" s="395">
        <f t="shared" si="532"/>
        <v>4419752</v>
      </c>
      <c r="DX448" s="396">
        <f t="shared" si="533"/>
        <v>0</v>
      </c>
      <c r="DY448" s="395">
        <f t="shared" si="534"/>
        <v>0</v>
      </c>
      <c r="DZ448" s="396">
        <f t="shared" si="535"/>
        <v>4361866</v>
      </c>
      <c r="EA448" s="395">
        <f t="shared" si="536"/>
        <v>4419752</v>
      </c>
    </row>
    <row r="449" spans="1:131">
      <c r="A449" s="576" t="s">
        <v>20</v>
      </c>
      <c r="B449" s="578" t="s">
        <v>923</v>
      </c>
      <c r="C449" s="579"/>
      <c r="D449" s="574">
        <v>218487</v>
      </c>
      <c r="E449" s="575">
        <v>9</v>
      </c>
      <c r="F449" s="393"/>
      <c r="G449" s="402"/>
      <c r="H449" s="393"/>
      <c r="I449" s="402"/>
      <c r="J449" s="393"/>
      <c r="K449" s="402"/>
      <c r="L449" s="393"/>
      <c r="M449" s="402"/>
      <c r="N449" s="393"/>
      <c r="O449" s="402"/>
      <c r="P449" s="393"/>
      <c r="Q449" s="402"/>
      <c r="R449" s="393"/>
      <c r="S449" s="402"/>
      <c r="T449" s="393"/>
      <c r="U449" s="402"/>
      <c r="V449" s="393"/>
      <c r="W449" s="402"/>
      <c r="X449" s="393"/>
      <c r="Y449" s="402"/>
      <c r="Z449" s="393"/>
      <c r="AA449" s="402"/>
      <c r="AB449" s="393"/>
      <c r="AC449" s="402"/>
      <c r="AD449" s="393"/>
      <c r="AE449" s="402"/>
      <c r="AF449" s="393"/>
      <c r="AG449" s="402"/>
      <c r="AH449" s="393"/>
      <c r="AI449" s="402"/>
      <c r="AJ449" s="393"/>
      <c r="AK449" s="402"/>
      <c r="AL449" s="393">
        <v>82</v>
      </c>
      <c r="AM449" s="402">
        <v>82</v>
      </c>
      <c r="AN449" s="393"/>
      <c r="AO449" s="402"/>
      <c r="AP449" s="393"/>
      <c r="AQ449" s="402"/>
      <c r="AR449" s="393"/>
      <c r="AS449" s="402"/>
      <c r="AT449" s="393"/>
      <c r="AU449" s="402"/>
      <c r="AV449" s="393"/>
      <c r="AW449" s="402"/>
      <c r="AX449" s="393"/>
      <c r="AY449" s="402"/>
      <c r="AZ449" s="393"/>
      <c r="BA449" s="403"/>
      <c r="BB449" s="404"/>
      <c r="BC449" s="402"/>
      <c r="BD449" s="393"/>
      <c r="BE449" s="402"/>
      <c r="BF449" s="393"/>
      <c r="BG449" s="402"/>
      <c r="BH449" s="393"/>
      <c r="BI449" s="402"/>
      <c r="BJ449" s="393">
        <v>3564677</v>
      </c>
      <c r="BK449" s="402">
        <v>3642607</v>
      </c>
      <c r="BL449" s="393"/>
      <c r="BM449" s="403"/>
      <c r="BN449" s="394">
        <f t="shared" si="471"/>
        <v>0</v>
      </c>
      <c r="BO449" s="395">
        <f t="shared" si="472"/>
        <v>0</v>
      </c>
      <c r="BP449" s="396">
        <f t="shared" si="473"/>
        <v>0</v>
      </c>
      <c r="BQ449" s="395">
        <f t="shared" si="474"/>
        <v>0</v>
      </c>
      <c r="BR449" s="396">
        <f t="shared" si="475"/>
        <v>0</v>
      </c>
      <c r="BS449" s="395">
        <f t="shared" si="476"/>
        <v>0</v>
      </c>
      <c r="BT449" s="396">
        <f t="shared" si="477"/>
        <v>0</v>
      </c>
      <c r="BU449" s="395">
        <f t="shared" si="478"/>
        <v>0</v>
      </c>
      <c r="BV449" s="396">
        <f t="shared" si="479"/>
        <v>738</v>
      </c>
      <c r="BW449" s="395">
        <f t="shared" si="480"/>
        <v>738</v>
      </c>
      <c r="BX449" s="396">
        <f t="shared" si="481"/>
        <v>0</v>
      </c>
      <c r="BY449" s="395">
        <f t="shared" si="482"/>
        <v>0</v>
      </c>
      <c r="BZ449" s="394">
        <f t="shared" si="483"/>
        <v>0</v>
      </c>
      <c r="CA449" s="395">
        <f t="shared" si="484"/>
        <v>0</v>
      </c>
      <c r="CB449" s="396">
        <f t="shared" si="485"/>
        <v>0</v>
      </c>
      <c r="CC449" s="395">
        <f t="shared" si="486"/>
        <v>0</v>
      </c>
      <c r="CD449" s="396">
        <f t="shared" si="487"/>
        <v>0</v>
      </c>
      <c r="CE449" s="395">
        <f t="shared" si="488"/>
        <v>0</v>
      </c>
      <c r="CF449" s="396">
        <f t="shared" si="489"/>
        <v>0</v>
      </c>
      <c r="CG449" s="395">
        <f t="shared" si="490"/>
        <v>0</v>
      </c>
      <c r="CH449" s="396">
        <f t="shared" si="491"/>
        <v>4830.1856368563685</v>
      </c>
      <c r="CI449" s="395">
        <f t="shared" si="492"/>
        <v>4935.7818428184282</v>
      </c>
      <c r="CJ449" s="396">
        <f t="shared" si="493"/>
        <v>0</v>
      </c>
      <c r="CK449" s="395">
        <f t="shared" si="494"/>
        <v>0</v>
      </c>
      <c r="CL449" s="394">
        <f t="shared" si="495"/>
        <v>0</v>
      </c>
      <c r="CM449" s="395">
        <f t="shared" si="496"/>
        <v>0</v>
      </c>
      <c r="CN449" s="396">
        <f t="shared" si="497"/>
        <v>0</v>
      </c>
      <c r="CO449" s="395">
        <f t="shared" si="498"/>
        <v>0</v>
      </c>
      <c r="CP449" s="396">
        <f t="shared" si="499"/>
        <v>0</v>
      </c>
      <c r="CQ449" s="395">
        <f t="shared" si="500"/>
        <v>0</v>
      </c>
      <c r="CR449" s="396">
        <f t="shared" si="501"/>
        <v>0</v>
      </c>
      <c r="CS449" s="395">
        <f t="shared" si="502"/>
        <v>0</v>
      </c>
      <c r="CT449" s="396">
        <f t="shared" si="503"/>
        <v>43471.670731707316</v>
      </c>
      <c r="CU449" s="395">
        <f t="shared" si="504"/>
        <v>44422.036585365851</v>
      </c>
      <c r="CV449" s="396">
        <f t="shared" si="505"/>
        <v>0</v>
      </c>
      <c r="CW449" s="395">
        <f t="shared" si="506"/>
        <v>0</v>
      </c>
      <c r="CX449" s="396">
        <f t="shared" si="507"/>
        <v>43471.670731707316</v>
      </c>
      <c r="CY449" s="395">
        <f t="shared" si="508"/>
        <v>44422.036585365851</v>
      </c>
      <c r="CZ449" s="394">
        <f t="shared" si="509"/>
        <v>0</v>
      </c>
      <c r="DA449" s="395">
        <f t="shared" si="510"/>
        <v>0</v>
      </c>
      <c r="DB449" s="396">
        <f t="shared" si="511"/>
        <v>0</v>
      </c>
      <c r="DC449" s="395">
        <f t="shared" si="512"/>
        <v>0</v>
      </c>
      <c r="DD449" s="396">
        <f t="shared" si="513"/>
        <v>0</v>
      </c>
      <c r="DE449" s="395">
        <f t="shared" si="514"/>
        <v>0</v>
      </c>
      <c r="DF449" s="396">
        <f t="shared" si="515"/>
        <v>0</v>
      </c>
      <c r="DG449" s="395">
        <f t="shared" si="516"/>
        <v>0</v>
      </c>
      <c r="DH449" s="396">
        <f t="shared" si="517"/>
        <v>82</v>
      </c>
      <c r="DI449" s="395">
        <f t="shared" si="518"/>
        <v>82</v>
      </c>
      <c r="DJ449" s="396">
        <f t="shared" si="519"/>
        <v>0</v>
      </c>
      <c r="DK449" s="395">
        <f t="shared" si="520"/>
        <v>0</v>
      </c>
      <c r="DL449" s="396">
        <f t="shared" si="521"/>
        <v>82</v>
      </c>
      <c r="DM449" s="395">
        <f t="shared" si="522"/>
        <v>82</v>
      </c>
      <c r="DN449" s="394">
        <f t="shared" si="523"/>
        <v>0</v>
      </c>
      <c r="DO449" s="395">
        <f t="shared" si="524"/>
        <v>0</v>
      </c>
      <c r="DP449" s="396">
        <f t="shared" si="525"/>
        <v>0</v>
      </c>
      <c r="DQ449" s="395">
        <f t="shared" si="526"/>
        <v>0</v>
      </c>
      <c r="DR449" s="396">
        <f t="shared" si="527"/>
        <v>0</v>
      </c>
      <c r="DS449" s="395">
        <f t="shared" si="528"/>
        <v>0</v>
      </c>
      <c r="DT449" s="396">
        <f t="shared" si="529"/>
        <v>0</v>
      </c>
      <c r="DU449" s="395">
        <f t="shared" si="530"/>
        <v>0</v>
      </c>
      <c r="DV449" s="396">
        <f t="shared" si="531"/>
        <v>3564677</v>
      </c>
      <c r="DW449" s="395">
        <f t="shared" si="532"/>
        <v>3642607</v>
      </c>
      <c r="DX449" s="396">
        <f t="shared" si="533"/>
        <v>0</v>
      </c>
      <c r="DY449" s="395">
        <f t="shared" si="534"/>
        <v>0</v>
      </c>
      <c r="DZ449" s="396">
        <f t="shared" si="535"/>
        <v>3564677</v>
      </c>
      <c r="EA449" s="395">
        <f t="shared" si="536"/>
        <v>3642607</v>
      </c>
    </row>
    <row r="450" spans="1:131">
      <c r="A450" s="576" t="s">
        <v>20</v>
      </c>
      <c r="B450" s="530" t="s">
        <v>924</v>
      </c>
      <c r="C450" s="531"/>
      <c r="D450" s="574">
        <v>218830</v>
      </c>
      <c r="E450" s="575">
        <v>9</v>
      </c>
      <c r="F450" s="393"/>
      <c r="G450" s="402"/>
      <c r="H450" s="393"/>
      <c r="I450" s="402"/>
      <c r="J450" s="393"/>
      <c r="K450" s="402"/>
      <c r="L450" s="393"/>
      <c r="M450" s="402"/>
      <c r="N450" s="393"/>
      <c r="O450" s="402"/>
      <c r="P450" s="393"/>
      <c r="Q450" s="402"/>
      <c r="R450" s="393"/>
      <c r="S450" s="402"/>
      <c r="T450" s="393"/>
      <c r="U450" s="402"/>
      <c r="V450" s="393"/>
      <c r="W450" s="402"/>
      <c r="X450" s="393"/>
      <c r="Y450" s="402"/>
      <c r="Z450" s="393"/>
      <c r="AA450" s="402"/>
      <c r="AB450" s="393"/>
      <c r="AC450" s="402"/>
      <c r="AD450" s="393"/>
      <c r="AE450" s="402"/>
      <c r="AF450" s="393"/>
      <c r="AG450" s="402"/>
      <c r="AH450" s="393"/>
      <c r="AI450" s="402"/>
      <c r="AJ450" s="393"/>
      <c r="AK450" s="402"/>
      <c r="AL450" s="393">
        <v>120</v>
      </c>
      <c r="AM450" s="402">
        <v>119</v>
      </c>
      <c r="AN450" s="393"/>
      <c r="AO450" s="402"/>
      <c r="AP450" s="393"/>
      <c r="AQ450" s="402"/>
      <c r="AR450" s="393"/>
      <c r="AS450" s="402"/>
      <c r="AT450" s="393"/>
      <c r="AU450" s="402"/>
      <c r="AV450" s="393"/>
      <c r="AW450" s="402"/>
      <c r="AX450" s="393"/>
      <c r="AY450" s="402"/>
      <c r="AZ450" s="393"/>
      <c r="BA450" s="403"/>
      <c r="BB450" s="404"/>
      <c r="BC450" s="402"/>
      <c r="BD450" s="393"/>
      <c r="BE450" s="402"/>
      <c r="BF450" s="393"/>
      <c r="BG450" s="402"/>
      <c r="BH450" s="393"/>
      <c r="BI450" s="402"/>
      <c r="BJ450" s="393">
        <v>5565225</v>
      </c>
      <c r="BK450" s="402">
        <v>5649820</v>
      </c>
      <c r="BL450" s="393"/>
      <c r="BM450" s="403"/>
      <c r="BN450" s="394">
        <f t="shared" si="471"/>
        <v>0</v>
      </c>
      <c r="BO450" s="395">
        <f t="shared" si="472"/>
        <v>0</v>
      </c>
      <c r="BP450" s="396">
        <f t="shared" si="473"/>
        <v>0</v>
      </c>
      <c r="BQ450" s="395">
        <f t="shared" si="474"/>
        <v>0</v>
      </c>
      <c r="BR450" s="396">
        <f t="shared" si="475"/>
        <v>0</v>
      </c>
      <c r="BS450" s="395">
        <f t="shared" si="476"/>
        <v>0</v>
      </c>
      <c r="BT450" s="396">
        <f t="shared" si="477"/>
        <v>0</v>
      </c>
      <c r="BU450" s="395">
        <f t="shared" si="478"/>
        <v>0</v>
      </c>
      <c r="BV450" s="396">
        <f t="shared" si="479"/>
        <v>1080</v>
      </c>
      <c r="BW450" s="395">
        <f t="shared" si="480"/>
        <v>1071</v>
      </c>
      <c r="BX450" s="396">
        <f t="shared" si="481"/>
        <v>0</v>
      </c>
      <c r="BY450" s="395">
        <f t="shared" si="482"/>
        <v>0</v>
      </c>
      <c r="BZ450" s="394">
        <f t="shared" si="483"/>
        <v>0</v>
      </c>
      <c r="CA450" s="395">
        <f t="shared" si="484"/>
        <v>0</v>
      </c>
      <c r="CB450" s="396">
        <f t="shared" si="485"/>
        <v>0</v>
      </c>
      <c r="CC450" s="395">
        <f t="shared" si="486"/>
        <v>0</v>
      </c>
      <c r="CD450" s="396">
        <f t="shared" si="487"/>
        <v>0</v>
      </c>
      <c r="CE450" s="395">
        <f t="shared" si="488"/>
        <v>0</v>
      </c>
      <c r="CF450" s="396">
        <f t="shared" si="489"/>
        <v>0</v>
      </c>
      <c r="CG450" s="395">
        <f t="shared" si="490"/>
        <v>0</v>
      </c>
      <c r="CH450" s="396">
        <f t="shared" si="491"/>
        <v>5152.9861111111113</v>
      </c>
      <c r="CI450" s="395">
        <f t="shared" si="492"/>
        <v>5275.2754435107372</v>
      </c>
      <c r="CJ450" s="396">
        <f t="shared" si="493"/>
        <v>0</v>
      </c>
      <c r="CK450" s="395">
        <f t="shared" si="494"/>
        <v>0</v>
      </c>
      <c r="CL450" s="394">
        <f t="shared" si="495"/>
        <v>0</v>
      </c>
      <c r="CM450" s="395">
        <f t="shared" si="496"/>
        <v>0</v>
      </c>
      <c r="CN450" s="396">
        <f t="shared" si="497"/>
        <v>0</v>
      </c>
      <c r="CO450" s="395">
        <f t="shared" si="498"/>
        <v>0</v>
      </c>
      <c r="CP450" s="396">
        <f t="shared" si="499"/>
        <v>0</v>
      </c>
      <c r="CQ450" s="395">
        <f t="shared" si="500"/>
        <v>0</v>
      </c>
      <c r="CR450" s="396">
        <f t="shared" si="501"/>
        <v>0</v>
      </c>
      <c r="CS450" s="395">
        <f t="shared" si="502"/>
        <v>0</v>
      </c>
      <c r="CT450" s="396">
        <f t="shared" si="503"/>
        <v>46376.875</v>
      </c>
      <c r="CU450" s="395">
        <f t="shared" si="504"/>
        <v>47477.478991596632</v>
      </c>
      <c r="CV450" s="396">
        <f t="shared" si="505"/>
        <v>0</v>
      </c>
      <c r="CW450" s="395">
        <f t="shared" si="506"/>
        <v>0</v>
      </c>
      <c r="CX450" s="396">
        <f t="shared" si="507"/>
        <v>46376.875</v>
      </c>
      <c r="CY450" s="395">
        <f t="shared" si="508"/>
        <v>47477.478991596632</v>
      </c>
      <c r="CZ450" s="394">
        <f t="shared" si="509"/>
        <v>0</v>
      </c>
      <c r="DA450" s="395">
        <f t="shared" si="510"/>
        <v>0</v>
      </c>
      <c r="DB450" s="396">
        <f t="shared" si="511"/>
        <v>0</v>
      </c>
      <c r="DC450" s="395">
        <f t="shared" si="512"/>
        <v>0</v>
      </c>
      <c r="DD450" s="396">
        <f t="shared" si="513"/>
        <v>0</v>
      </c>
      <c r="DE450" s="395">
        <f t="shared" si="514"/>
        <v>0</v>
      </c>
      <c r="DF450" s="396">
        <f t="shared" si="515"/>
        <v>0</v>
      </c>
      <c r="DG450" s="395">
        <f t="shared" si="516"/>
        <v>0</v>
      </c>
      <c r="DH450" s="396">
        <f t="shared" si="517"/>
        <v>120</v>
      </c>
      <c r="DI450" s="395">
        <f t="shared" si="518"/>
        <v>119</v>
      </c>
      <c r="DJ450" s="396">
        <f t="shared" si="519"/>
        <v>0</v>
      </c>
      <c r="DK450" s="395">
        <f t="shared" si="520"/>
        <v>0</v>
      </c>
      <c r="DL450" s="396">
        <f t="shared" si="521"/>
        <v>120</v>
      </c>
      <c r="DM450" s="395">
        <f t="shared" si="522"/>
        <v>119</v>
      </c>
      <c r="DN450" s="394">
        <f t="shared" si="523"/>
        <v>0</v>
      </c>
      <c r="DO450" s="395">
        <f t="shared" si="524"/>
        <v>0</v>
      </c>
      <c r="DP450" s="396">
        <f t="shared" si="525"/>
        <v>0</v>
      </c>
      <c r="DQ450" s="395">
        <f t="shared" si="526"/>
        <v>0</v>
      </c>
      <c r="DR450" s="396">
        <f t="shared" si="527"/>
        <v>0</v>
      </c>
      <c r="DS450" s="395">
        <f t="shared" si="528"/>
        <v>0</v>
      </c>
      <c r="DT450" s="396">
        <f t="shared" si="529"/>
        <v>0</v>
      </c>
      <c r="DU450" s="395">
        <f t="shared" si="530"/>
        <v>0</v>
      </c>
      <c r="DV450" s="396">
        <f t="shared" si="531"/>
        <v>5565225</v>
      </c>
      <c r="DW450" s="395">
        <f t="shared" si="532"/>
        <v>5649819.9999999991</v>
      </c>
      <c r="DX450" s="396">
        <f t="shared" si="533"/>
        <v>0</v>
      </c>
      <c r="DY450" s="395">
        <f t="shared" si="534"/>
        <v>0</v>
      </c>
      <c r="DZ450" s="396">
        <f t="shared" si="535"/>
        <v>5565225</v>
      </c>
      <c r="EA450" s="395">
        <f t="shared" si="536"/>
        <v>5649819.9999999991</v>
      </c>
    </row>
    <row r="451" spans="1:131">
      <c r="A451" s="576" t="s">
        <v>20</v>
      </c>
      <c r="B451" s="530" t="s">
        <v>925</v>
      </c>
      <c r="C451" s="531"/>
      <c r="D451" s="574">
        <v>218991</v>
      </c>
      <c r="E451" s="575">
        <v>9</v>
      </c>
      <c r="F451" s="393"/>
      <c r="G451" s="402"/>
      <c r="H451" s="393"/>
      <c r="I451" s="402"/>
      <c r="J451" s="393"/>
      <c r="K451" s="402"/>
      <c r="L451" s="393"/>
      <c r="M451" s="402"/>
      <c r="N451" s="393"/>
      <c r="O451" s="402"/>
      <c r="P451" s="393"/>
      <c r="Q451" s="402"/>
      <c r="R451" s="393"/>
      <c r="S451" s="402"/>
      <c r="T451" s="393"/>
      <c r="U451" s="402"/>
      <c r="V451" s="393"/>
      <c r="W451" s="402"/>
      <c r="X451" s="393"/>
      <c r="Y451" s="402"/>
      <c r="Z451" s="393"/>
      <c r="AA451" s="402"/>
      <c r="AB451" s="393"/>
      <c r="AC451" s="402"/>
      <c r="AD451" s="393"/>
      <c r="AE451" s="402"/>
      <c r="AF451" s="393"/>
      <c r="AG451" s="402"/>
      <c r="AH451" s="393"/>
      <c r="AI451" s="402"/>
      <c r="AJ451" s="393"/>
      <c r="AK451" s="402"/>
      <c r="AL451" s="393">
        <v>117</v>
      </c>
      <c r="AM451" s="402">
        <v>119</v>
      </c>
      <c r="AN451" s="393"/>
      <c r="AO451" s="402"/>
      <c r="AP451" s="393"/>
      <c r="AQ451" s="402"/>
      <c r="AR451" s="393"/>
      <c r="AS451" s="402"/>
      <c r="AT451" s="393"/>
      <c r="AU451" s="402"/>
      <c r="AV451" s="393"/>
      <c r="AW451" s="402"/>
      <c r="AX451" s="393"/>
      <c r="AY451" s="402"/>
      <c r="AZ451" s="393"/>
      <c r="BA451" s="403"/>
      <c r="BB451" s="404"/>
      <c r="BC451" s="402"/>
      <c r="BD451" s="393"/>
      <c r="BE451" s="402"/>
      <c r="BF451" s="393"/>
      <c r="BG451" s="402"/>
      <c r="BH451" s="393"/>
      <c r="BI451" s="402"/>
      <c r="BJ451" s="393">
        <v>5664008</v>
      </c>
      <c r="BK451" s="402">
        <v>5864739</v>
      </c>
      <c r="BL451" s="393"/>
      <c r="BM451" s="403"/>
      <c r="BN451" s="394">
        <f t="shared" si="471"/>
        <v>0</v>
      </c>
      <c r="BO451" s="395">
        <f t="shared" si="472"/>
        <v>0</v>
      </c>
      <c r="BP451" s="396">
        <f t="shared" si="473"/>
        <v>0</v>
      </c>
      <c r="BQ451" s="395">
        <f t="shared" si="474"/>
        <v>0</v>
      </c>
      <c r="BR451" s="396">
        <f t="shared" si="475"/>
        <v>0</v>
      </c>
      <c r="BS451" s="395">
        <f t="shared" si="476"/>
        <v>0</v>
      </c>
      <c r="BT451" s="396">
        <f t="shared" si="477"/>
        <v>0</v>
      </c>
      <c r="BU451" s="395">
        <f t="shared" si="478"/>
        <v>0</v>
      </c>
      <c r="BV451" s="396">
        <f t="shared" si="479"/>
        <v>1053</v>
      </c>
      <c r="BW451" s="395">
        <f t="shared" si="480"/>
        <v>1071</v>
      </c>
      <c r="BX451" s="396">
        <f t="shared" si="481"/>
        <v>0</v>
      </c>
      <c r="BY451" s="395">
        <f t="shared" si="482"/>
        <v>0</v>
      </c>
      <c r="BZ451" s="394">
        <f t="shared" si="483"/>
        <v>0</v>
      </c>
      <c r="CA451" s="395">
        <f t="shared" si="484"/>
        <v>0</v>
      </c>
      <c r="CB451" s="396">
        <f t="shared" si="485"/>
        <v>0</v>
      </c>
      <c r="CC451" s="395">
        <f t="shared" si="486"/>
        <v>0</v>
      </c>
      <c r="CD451" s="396">
        <f t="shared" si="487"/>
        <v>0</v>
      </c>
      <c r="CE451" s="395">
        <f t="shared" si="488"/>
        <v>0</v>
      </c>
      <c r="CF451" s="396">
        <f t="shared" si="489"/>
        <v>0</v>
      </c>
      <c r="CG451" s="395">
        <f t="shared" si="490"/>
        <v>0</v>
      </c>
      <c r="CH451" s="396">
        <f t="shared" si="491"/>
        <v>5378.9249762583095</v>
      </c>
      <c r="CI451" s="395">
        <f t="shared" si="492"/>
        <v>5475.9467787114845</v>
      </c>
      <c r="CJ451" s="396">
        <f t="shared" si="493"/>
        <v>0</v>
      </c>
      <c r="CK451" s="395">
        <f t="shared" si="494"/>
        <v>0</v>
      </c>
      <c r="CL451" s="394">
        <f t="shared" si="495"/>
        <v>0</v>
      </c>
      <c r="CM451" s="395">
        <f t="shared" si="496"/>
        <v>0</v>
      </c>
      <c r="CN451" s="396">
        <f t="shared" si="497"/>
        <v>0</v>
      </c>
      <c r="CO451" s="395">
        <f t="shared" si="498"/>
        <v>0</v>
      </c>
      <c r="CP451" s="396">
        <f t="shared" si="499"/>
        <v>0</v>
      </c>
      <c r="CQ451" s="395">
        <f t="shared" si="500"/>
        <v>0</v>
      </c>
      <c r="CR451" s="396">
        <f t="shared" si="501"/>
        <v>0</v>
      </c>
      <c r="CS451" s="395">
        <f t="shared" si="502"/>
        <v>0</v>
      </c>
      <c r="CT451" s="396">
        <f t="shared" si="503"/>
        <v>48410.324786324782</v>
      </c>
      <c r="CU451" s="395">
        <f t="shared" si="504"/>
        <v>49283.521008403361</v>
      </c>
      <c r="CV451" s="396">
        <f t="shared" si="505"/>
        <v>0</v>
      </c>
      <c r="CW451" s="395">
        <f t="shared" si="506"/>
        <v>0</v>
      </c>
      <c r="CX451" s="396">
        <f t="shared" si="507"/>
        <v>48410.324786324782</v>
      </c>
      <c r="CY451" s="395">
        <f t="shared" si="508"/>
        <v>49283.521008403361</v>
      </c>
      <c r="CZ451" s="394">
        <f t="shared" si="509"/>
        <v>0</v>
      </c>
      <c r="DA451" s="395">
        <f t="shared" si="510"/>
        <v>0</v>
      </c>
      <c r="DB451" s="396">
        <f t="shared" si="511"/>
        <v>0</v>
      </c>
      <c r="DC451" s="395">
        <f t="shared" si="512"/>
        <v>0</v>
      </c>
      <c r="DD451" s="396">
        <f t="shared" si="513"/>
        <v>0</v>
      </c>
      <c r="DE451" s="395">
        <f t="shared" si="514"/>
        <v>0</v>
      </c>
      <c r="DF451" s="396">
        <f t="shared" si="515"/>
        <v>0</v>
      </c>
      <c r="DG451" s="395">
        <f t="shared" si="516"/>
        <v>0</v>
      </c>
      <c r="DH451" s="396">
        <f t="shared" si="517"/>
        <v>117</v>
      </c>
      <c r="DI451" s="395">
        <f t="shared" si="518"/>
        <v>119</v>
      </c>
      <c r="DJ451" s="396">
        <f t="shared" si="519"/>
        <v>0</v>
      </c>
      <c r="DK451" s="395">
        <f t="shared" si="520"/>
        <v>0</v>
      </c>
      <c r="DL451" s="396">
        <f t="shared" si="521"/>
        <v>117</v>
      </c>
      <c r="DM451" s="395">
        <f t="shared" si="522"/>
        <v>119</v>
      </c>
      <c r="DN451" s="394">
        <f t="shared" si="523"/>
        <v>0</v>
      </c>
      <c r="DO451" s="395">
        <f t="shared" si="524"/>
        <v>0</v>
      </c>
      <c r="DP451" s="396">
        <f t="shared" si="525"/>
        <v>0</v>
      </c>
      <c r="DQ451" s="395">
        <f t="shared" si="526"/>
        <v>0</v>
      </c>
      <c r="DR451" s="396">
        <f t="shared" si="527"/>
        <v>0</v>
      </c>
      <c r="DS451" s="395">
        <f t="shared" si="528"/>
        <v>0</v>
      </c>
      <c r="DT451" s="396">
        <f t="shared" si="529"/>
        <v>0</v>
      </c>
      <c r="DU451" s="395">
        <f t="shared" si="530"/>
        <v>0</v>
      </c>
      <c r="DV451" s="396">
        <f t="shared" si="531"/>
        <v>5664007.9999999991</v>
      </c>
      <c r="DW451" s="395">
        <f t="shared" si="532"/>
        <v>5864739</v>
      </c>
      <c r="DX451" s="396">
        <f t="shared" si="533"/>
        <v>0</v>
      </c>
      <c r="DY451" s="395">
        <f t="shared" si="534"/>
        <v>0</v>
      </c>
      <c r="DZ451" s="396">
        <f t="shared" si="535"/>
        <v>5664007.9999999991</v>
      </c>
      <c r="EA451" s="395">
        <f t="shared" si="536"/>
        <v>5864739</v>
      </c>
    </row>
    <row r="452" spans="1:131">
      <c r="A452" s="576" t="s">
        <v>20</v>
      </c>
      <c r="B452" s="578" t="s">
        <v>926</v>
      </c>
      <c r="C452" s="579"/>
      <c r="D452" s="574">
        <v>217989</v>
      </c>
      <c r="E452" s="575">
        <v>10</v>
      </c>
      <c r="F452" s="393"/>
      <c r="G452" s="402"/>
      <c r="H452" s="393"/>
      <c r="I452" s="402"/>
      <c r="J452" s="393"/>
      <c r="K452" s="402"/>
      <c r="L452" s="393"/>
      <c r="M452" s="402"/>
      <c r="N452" s="393"/>
      <c r="O452" s="402"/>
      <c r="P452" s="393"/>
      <c r="Q452" s="402"/>
      <c r="R452" s="393"/>
      <c r="S452" s="402"/>
      <c r="T452" s="393"/>
      <c r="U452" s="402"/>
      <c r="V452" s="393"/>
      <c r="W452" s="402"/>
      <c r="X452" s="393"/>
      <c r="Y452" s="402"/>
      <c r="Z452" s="393"/>
      <c r="AA452" s="402"/>
      <c r="AB452" s="393"/>
      <c r="AC452" s="402"/>
      <c r="AD452" s="393"/>
      <c r="AE452" s="402"/>
      <c r="AF452" s="393"/>
      <c r="AG452" s="402"/>
      <c r="AH452" s="393"/>
      <c r="AI452" s="402"/>
      <c r="AJ452" s="393"/>
      <c r="AK452" s="402"/>
      <c r="AL452" s="393">
        <v>35</v>
      </c>
      <c r="AM452" s="402">
        <v>37</v>
      </c>
      <c r="AN452" s="393"/>
      <c r="AO452" s="402"/>
      <c r="AP452" s="393"/>
      <c r="AQ452" s="402"/>
      <c r="AR452" s="393"/>
      <c r="AS452" s="402"/>
      <c r="AT452" s="393"/>
      <c r="AU452" s="402"/>
      <c r="AV452" s="393"/>
      <c r="AW452" s="402"/>
      <c r="AX452" s="393"/>
      <c r="AY452" s="402"/>
      <c r="AZ452" s="393"/>
      <c r="BA452" s="403"/>
      <c r="BB452" s="404"/>
      <c r="BC452" s="402"/>
      <c r="BD452" s="393"/>
      <c r="BE452" s="402"/>
      <c r="BF452" s="393"/>
      <c r="BG452" s="402"/>
      <c r="BH452" s="393"/>
      <c r="BI452" s="402"/>
      <c r="BJ452" s="393">
        <v>1369002</v>
      </c>
      <c r="BK452" s="402">
        <v>1517855</v>
      </c>
      <c r="BL452" s="393"/>
      <c r="BM452" s="403"/>
      <c r="BN452" s="394">
        <f t="shared" si="471"/>
        <v>0</v>
      </c>
      <c r="BO452" s="395">
        <f t="shared" si="472"/>
        <v>0</v>
      </c>
      <c r="BP452" s="396">
        <f t="shared" si="473"/>
        <v>0</v>
      </c>
      <c r="BQ452" s="395">
        <f t="shared" si="474"/>
        <v>0</v>
      </c>
      <c r="BR452" s="396">
        <f t="shared" si="475"/>
        <v>0</v>
      </c>
      <c r="BS452" s="395">
        <f t="shared" si="476"/>
        <v>0</v>
      </c>
      <c r="BT452" s="396">
        <f t="shared" si="477"/>
        <v>0</v>
      </c>
      <c r="BU452" s="395">
        <f t="shared" si="478"/>
        <v>0</v>
      </c>
      <c r="BV452" s="396">
        <f t="shared" si="479"/>
        <v>315</v>
      </c>
      <c r="BW452" s="395">
        <f t="shared" si="480"/>
        <v>333</v>
      </c>
      <c r="BX452" s="396">
        <f t="shared" si="481"/>
        <v>0</v>
      </c>
      <c r="BY452" s="395">
        <f t="shared" si="482"/>
        <v>0</v>
      </c>
      <c r="BZ452" s="394">
        <f t="shared" si="483"/>
        <v>0</v>
      </c>
      <c r="CA452" s="395">
        <f t="shared" si="484"/>
        <v>0</v>
      </c>
      <c r="CB452" s="396">
        <f t="shared" si="485"/>
        <v>0</v>
      </c>
      <c r="CC452" s="395">
        <f t="shared" si="486"/>
        <v>0</v>
      </c>
      <c r="CD452" s="396">
        <f t="shared" si="487"/>
        <v>0</v>
      </c>
      <c r="CE452" s="395">
        <f t="shared" si="488"/>
        <v>0</v>
      </c>
      <c r="CF452" s="396">
        <f t="shared" si="489"/>
        <v>0</v>
      </c>
      <c r="CG452" s="395">
        <f t="shared" si="490"/>
        <v>0</v>
      </c>
      <c r="CH452" s="396">
        <f t="shared" si="491"/>
        <v>4346.0380952380956</v>
      </c>
      <c r="CI452" s="395">
        <f t="shared" si="492"/>
        <v>4558.1231231231232</v>
      </c>
      <c r="CJ452" s="396">
        <f t="shared" si="493"/>
        <v>0</v>
      </c>
      <c r="CK452" s="395">
        <f t="shared" si="494"/>
        <v>0</v>
      </c>
      <c r="CL452" s="394">
        <f t="shared" si="495"/>
        <v>0</v>
      </c>
      <c r="CM452" s="395">
        <f t="shared" si="496"/>
        <v>0</v>
      </c>
      <c r="CN452" s="396">
        <f t="shared" si="497"/>
        <v>0</v>
      </c>
      <c r="CO452" s="395">
        <f t="shared" si="498"/>
        <v>0</v>
      </c>
      <c r="CP452" s="396">
        <f t="shared" si="499"/>
        <v>0</v>
      </c>
      <c r="CQ452" s="395">
        <f t="shared" si="500"/>
        <v>0</v>
      </c>
      <c r="CR452" s="396">
        <f t="shared" si="501"/>
        <v>0</v>
      </c>
      <c r="CS452" s="395">
        <f t="shared" si="502"/>
        <v>0</v>
      </c>
      <c r="CT452" s="396">
        <f t="shared" si="503"/>
        <v>39114.342857142859</v>
      </c>
      <c r="CU452" s="395">
        <f t="shared" si="504"/>
        <v>41023.108108108107</v>
      </c>
      <c r="CV452" s="396">
        <f t="shared" si="505"/>
        <v>0</v>
      </c>
      <c r="CW452" s="395">
        <f t="shared" si="506"/>
        <v>0</v>
      </c>
      <c r="CX452" s="396">
        <f t="shared" si="507"/>
        <v>39114.342857142859</v>
      </c>
      <c r="CY452" s="395">
        <f t="shared" si="508"/>
        <v>41023.108108108107</v>
      </c>
      <c r="CZ452" s="394">
        <f t="shared" si="509"/>
        <v>0</v>
      </c>
      <c r="DA452" s="395">
        <f t="shared" si="510"/>
        <v>0</v>
      </c>
      <c r="DB452" s="396">
        <f t="shared" si="511"/>
        <v>0</v>
      </c>
      <c r="DC452" s="395">
        <f t="shared" si="512"/>
        <v>0</v>
      </c>
      <c r="DD452" s="396">
        <f t="shared" si="513"/>
        <v>0</v>
      </c>
      <c r="DE452" s="395">
        <f t="shared" si="514"/>
        <v>0</v>
      </c>
      <c r="DF452" s="396">
        <f t="shared" si="515"/>
        <v>0</v>
      </c>
      <c r="DG452" s="395">
        <f t="shared" si="516"/>
        <v>0</v>
      </c>
      <c r="DH452" s="396">
        <f t="shared" si="517"/>
        <v>35</v>
      </c>
      <c r="DI452" s="395">
        <f t="shared" si="518"/>
        <v>37</v>
      </c>
      <c r="DJ452" s="396">
        <f t="shared" si="519"/>
        <v>0</v>
      </c>
      <c r="DK452" s="395">
        <f t="shared" si="520"/>
        <v>0</v>
      </c>
      <c r="DL452" s="396">
        <f t="shared" si="521"/>
        <v>35</v>
      </c>
      <c r="DM452" s="395">
        <f t="shared" si="522"/>
        <v>37</v>
      </c>
      <c r="DN452" s="394">
        <f t="shared" si="523"/>
        <v>0</v>
      </c>
      <c r="DO452" s="395">
        <f t="shared" si="524"/>
        <v>0</v>
      </c>
      <c r="DP452" s="396">
        <f t="shared" si="525"/>
        <v>0</v>
      </c>
      <c r="DQ452" s="395">
        <f t="shared" si="526"/>
        <v>0</v>
      </c>
      <c r="DR452" s="396">
        <f t="shared" si="527"/>
        <v>0</v>
      </c>
      <c r="DS452" s="395">
        <f t="shared" si="528"/>
        <v>0</v>
      </c>
      <c r="DT452" s="396">
        <f t="shared" si="529"/>
        <v>0</v>
      </c>
      <c r="DU452" s="395">
        <f t="shared" si="530"/>
        <v>0</v>
      </c>
      <c r="DV452" s="396">
        <f t="shared" si="531"/>
        <v>1369002</v>
      </c>
      <c r="DW452" s="395">
        <f t="shared" si="532"/>
        <v>1517855</v>
      </c>
      <c r="DX452" s="396">
        <f t="shared" si="533"/>
        <v>0</v>
      </c>
      <c r="DY452" s="395">
        <f t="shared" si="534"/>
        <v>0</v>
      </c>
      <c r="DZ452" s="396">
        <f t="shared" si="535"/>
        <v>1369002</v>
      </c>
      <c r="EA452" s="395">
        <f t="shared" si="536"/>
        <v>1517855</v>
      </c>
    </row>
    <row r="453" spans="1:131">
      <c r="A453" s="576" t="s">
        <v>20</v>
      </c>
      <c r="B453" s="578" t="s">
        <v>927</v>
      </c>
      <c r="C453" s="579"/>
      <c r="D453" s="574">
        <v>217837</v>
      </c>
      <c r="E453" s="575">
        <v>10</v>
      </c>
      <c r="F453" s="393"/>
      <c r="G453" s="402"/>
      <c r="H453" s="393"/>
      <c r="I453" s="402"/>
      <c r="J453" s="393"/>
      <c r="K453" s="402"/>
      <c r="L453" s="393"/>
      <c r="M453" s="402"/>
      <c r="N453" s="393"/>
      <c r="O453" s="402"/>
      <c r="P453" s="393"/>
      <c r="Q453" s="402"/>
      <c r="R453" s="393"/>
      <c r="S453" s="402"/>
      <c r="T453" s="393"/>
      <c r="U453" s="402"/>
      <c r="V453" s="393"/>
      <c r="W453" s="402"/>
      <c r="X453" s="393"/>
      <c r="Y453" s="402"/>
      <c r="Z453" s="393"/>
      <c r="AA453" s="402"/>
      <c r="AB453" s="393"/>
      <c r="AC453" s="402"/>
      <c r="AD453" s="393"/>
      <c r="AE453" s="402"/>
      <c r="AF453" s="393"/>
      <c r="AG453" s="402"/>
      <c r="AH453" s="393"/>
      <c r="AI453" s="402"/>
      <c r="AJ453" s="393"/>
      <c r="AK453" s="402"/>
      <c r="AL453" s="393">
        <v>29</v>
      </c>
      <c r="AM453" s="402">
        <v>31</v>
      </c>
      <c r="AN453" s="393"/>
      <c r="AO453" s="402"/>
      <c r="AP453" s="393"/>
      <c r="AQ453" s="402"/>
      <c r="AR453" s="393"/>
      <c r="AS453" s="402"/>
      <c r="AT453" s="393"/>
      <c r="AU453" s="402"/>
      <c r="AV453" s="393"/>
      <c r="AW453" s="402"/>
      <c r="AX453" s="393"/>
      <c r="AY453" s="402"/>
      <c r="AZ453" s="393"/>
      <c r="BA453" s="403"/>
      <c r="BB453" s="404"/>
      <c r="BC453" s="402"/>
      <c r="BD453" s="393"/>
      <c r="BE453" s="402"/>
      <c r="BF453" s="393"/>
      <c r="BG453" s="402"/>
      <c r="BH453" s="393"/>
      <c r="BI453" s="402"/>
      <c r="BJ453" s="393">
        <v>1004078</v>
      </c>
      <c r="BK453" s="402">
        <v>1086057</v>
      </c>
      <c r="BL453" s="393"/>
      <c r="BM453" s="403"/>
      <c r="BN453" s="394">
        <f t="shared" si="471"/>
        <v>0</v>
      </c>
      <c r="BO453" s="395">
        <f t="shared" si="472"/>
        <v>0</v>
      </c>
      <c r="BP453" s="396">
        <f t="shared" si="473"/>
        <v>0</v>
      </c>
      <c r="BQ453" s="395">
        <f t="shared" si="474"/>
        <v>0</v>
      </c>
      <c r="BR453" s="396">
        <f t="shared" si="475"/>
        <v>0</v>
      </c>
      <c r="BS453" s="395">
        <f t="shared" si="476"/>
        <v>0</v>
      </c>
      <c r="BT453" s="396">
        <f t="shared" si="477"/>
        <v>0</v>
      </c>
      <c r="BU453" s="395">
        <f t="shared" si="478"/>
        <v>0</v>
      </c>
      <c r="BV453" s="396">
        <f t="shared" si="479"/>
        <v>261</v>
      </c>
      <c r="BW453" s="395">
        <f t="shared" si="480"/>
        <v>279</v>
      </c>
      <c r="BX453" s="396">
        <f t="shared" si="481"/>
        <v>0</v>
      </c>
      <c r="BY453" s="395">
        <f t="shared" si="482"/>
        <v>0</v>
      </c>
      <c r="BZ453" s="394">
        <f t="shared" si="483"/>
        <v>0</v>
      </c>
      <c r="CA453" s="395">
        <f t="shared" si="484"/>
        <v>0</v>
      </c>
      <c r="CB453" s="396">
        <f t="shared" si="485"/>
        <v>0</v>
      </c>
      <c r="CC453" s="395">
        <f t="shared" si="486"/>
        <v>0</v>
      </c>
      <c r="CD453" s="396">
        <f t="shared" si="487"/>
        <v>0</v>
      </c>
      <c r="CE453" s="395">
        <f t="shared" si="488"/>
        <v>0</v>
      </c>
      <c r="CF453" s="396">
        <f t="shared" si="489"/>
        <v>0</v>
      </c>
      <c r="CG453" s="395">
        <f t="shared" si="490"/>
        <v>0</v>
      </c>
      <c r="CH453" s="396">
        <f t="shared" si="491"/>
        <v>3847.0421455938699</v>
      </c>
      <c r="CI453" s="395">
        <f t="shared" si="492"/>
        <v>3892.6774193548385</v>
      </c>
      <c r="CJ453" s="396">
        <f t="shared" si="493"/>
        <v>0</v>
      </c>
      <c r="CK453" s="395">
        <f t="shared" si="494"/>
        <v>0</v>
      </c>
      <c r="CL453" s="394">
        <f t="shared" si="495"/>
        <v>0</v>
      </c>
      <c r="CM453" s="395">
        <f t="shared" si="496"/>
        <v>0</v>
      </c>
      <c r="CN453" s="396">
        <f t="shared" si="497"/>
        <v>0</v>
      </c>
      <c r="CO453" s="395">
        <f t="shared" si="498"/>
        <v>0</v>
      </c>
      <c r="CP453" s="396">
        <f t="shared" si="499"/>
        <v>0</v>
      </c>
      <c r="CQ453" s="395">
        <f t="shared" si="500"/>
        <v>0</v>
      </c>
      <c r="CR453" s="396">
        <f t="shared" si="501"/>
        <v>0</v>
      </c>
      <c r="CS453" s="395">
        <f t="shared" si="502"/>
        <v>0</v>
      </c>
      <c r="CT453" s="396">
        <f t="shared" si="503"/>
        <v>34623.379310344826</v>
      </c>
      <c r="CU453" s="395">
        <f t="shared" si="504"/>
        <v>35034.096774193546</v>
      </c>
      <c r="CV453" s="396">
        <f t="shared" si="505"/>
        <v>0</v>
      </c>
      <c r="CW453" s="395">
        <f t="shared" si="506"/>
        <v>0</v>
      </c>
      <c r="CX453" s="396">
        <f t="shared" si="507"/>
        <v>34623.379310344826</v>
      </c>
      <c r="CY453" s="395">
        <f t="shared" si="508"/>
        <v>35034.096774193546</v>
      </c>
      <c r="CZ453" s="394">
        <f t="shared" si="509"/>
        <v>0</v>
      </c>
      <c r="DA453" s="395">
        <f t="shared" si="510"/>
        <v>0</v>
      </c>
      <c r="DB453" s="396">
        <f t="shared" si="511"/>
        <v>0</v>
      </c>
      <c r="DC453" s="395">
        <f t="shared" si="512"/>
        <v>0</v>
      </c>
      <c r="DD453" s="396">
        <f t="shared" si="513"/>
        <v>0</v>
      </c>
      <c r="DE453" s="395">
        <f t="shared" si="514"/>
        <v>0</v>
      </c>
      <c r="DF453" s="396">
        <f t="shared" si="515"/>
        <v>0</v>
      </c>
      <c r="DG453" s="395">
        <f t="shared" si="516"/>
        <v>0</v>
      </c>
      <c r="DH453" s="396">
        <f t="shared" si="517"/>
        <v>29</v>
      </c>
      <c r="DI453" s="395">
        <f t="shared" si="518"/>
        <v>31</v>
      </c>
      <c r="DJ453" s="396">
        <f t="shared" si="519"/>
        <v>0</v>
      </c>
      <c r="DK453" s="395">
        <f t="shared" si="520"/>
        <v>0</v>
      </c>
      <c r="DL453" s="396">
        <f t="shared" si="521"/>
        <v>29</v>
      </c>
      <c r="DM453" s="395">
        <f t="shared" si="522"/>
        <v>31</v>
      </c>
      <c r="DN453" s="394">
        <f t="shared" si="523"/>
        <v>0</v>
      </c>
      <c r="DO453" s="395">
        <f t="shared" si="524"/>
        <v>0</v>
      </c>
      <c r="DP453" s="396">
        <f t="shared" si="525"/>
        <v>0</v>
      </c>
      <c r="DQ453" s="395">
        <f t="shared" si="526"/>
        <v>0</v>
      </c>
      <c r="DR453" s="396">
        <f t="shared" si="527"/>
        <v>0</v>
      </c>
      <c r="DS453" s="395">
        <f t="shared" si="528"/>
        <v>0</v>
      </c>
      <c r="DT453" s="396">
        <f t="shared" si="529"/>
        <v>0</v>
      </c>
      <c r="DU453" s="395">
        <f t="shared" si="530"/>
        <v>0</v>
      </c>
      <c r="DV453" s="396">
        <f t="shared" si="531"/>
        <v>1004078</v>
      </c>
      <c r="DW453" s="395">
        <f t="shared" si="532"/>
        <v>1086057</v>
      </c>
      <c r="DX453" s="396">
        <f t="shared" si="533"/>
        <v>0</v>
      </c>
      <c r="DY453" s="395">
        <f t="shared" si="534"/>
        <v>0</v>
      </c>
      <c r="DZ453" s="396">
        <f t="shared" si="535"/>
        <v>1004078</v>
      </c>
      <c r="EA453" s="395">
        <f t="shared" si="536"/>
        <v>1086057</v>
      </c>
    </row>
    <row r="454" spans="1:131">
      <c r="A454" s="576" t="s">
        <v>20</v>
      </c>
      <c r="B454" s="578" t="s">
        <v>928</v>
      </c>
      <c r="C454" s="579"/>
      <c r="D454" s="574">
        <v>217712</v>
      </c>
      <c r="E454" s="575">
        <v>10</v>
      </c>
      <c r="F454" s="393"/>
      <c r="G454" s="402"/>
      <c r="H454" s="393"/>
      <c r="I454" s="402"/>
      <c r="J454" s="393"/>
      <c r="K454" s="402"/>
      <c r="L454" s="393"/>
      <c r="M454" s="402"/>
      <c r="N454" s="393"/>
      <c r="O454" s="402"/>
      <c r="P454" s="393"/>
      <c r="Q454" s="402"/>
      <c r="R454" s="393"/>
      <c r="S454" s="402"/>
      <c r="T454" s="393"/>
      <c r="U454" s="402"/>
      <c r="V454" s="393"/>
      <c r="W454" s="402"/>
      <c r="X454" s="393"/>
      <c r="Y454" s="402"/>
      <c r="Z454" s="393"/>
      <c r="AA454" s="402"/>
      <c r="AB454" s="393"/>
      <c r="AC454" s="402"/>
      <c r="AD454" s="393"/>
      <c r="AE454" s="402"/>
      <c r="AF454" s="393"/>
      <c r="AG454" s="402"/>
      <c r="AH454" s="393"/>
      <c r="AI454" s="402"/>
      <c r="AJ454" s="393"/>
      <c r="AK454" s="402"/>
      <c r="AL454" s="393">
        <v>46</v>
      </c>
      <c r="AM454" s="402">
        <v>46</v>
      </c>
      <c r="AN454" s="393"/>
      <c r="AO454" s="402"/>
      <c r="AP454" s="393"/>
      <c r="AQ454" s="402"/>
      <c r="AR454" s="393"/>
      <c r="AS454" s="402"/>
      <c r="AT454" s="393"/>
      <c r="AU454" s="402"/>
      <c r="AV454" s="393"/>
      <c r="AW454" s="402"/>
      <c r="AX454" s="393"/>
      <c r="AY454" s="402"/>
      <c r="AZ454" s="393"/>
      <c r="BA454" s="403"/>
      <c r="BB454" s="404"/>
      <c r="BC454" s="402"/>
      <c r="BD454" s="393"/>
      <c r="BE454" s="402"/>
      <c r="BF454" s="393"/>
      <c r="BG454" s="402"/>
      <c r="BH454" s="393"/>
      <c r="BI454" s="402"/>
      <c r="BJ454" s="393">
        <v>2278545</v>
      </c>
      <c r="BK454" s="402">
        <v>2280074</v>
      </c>
      <c r="BL454" s="393"/>
      <c r="BM454" s="403"/>
      <c r="BN454" s="394">
        <f t="shared" si="471"/>
        <v>0</v>
      </c>
      <c r="BO454" s="395">
        <f t="shared" si="472"/>
        <v>0</v>
      </c>
      <c r="BP454" s="396">
        <f t="shared" si="473"/>
        <v>0</v>
      </c>
      <c r="BQ454" s="395">
        <f t="shared" si="474"/>
        <v>0</v>
      </c>
      <c r="BR454" s="396">
        <f t="shared" si="475"/>
        <v>0</v>
      </c>
      <c r="BS454" s="395">
        <f t="shared" si="476"/>
        <v>0</v>
      </c>
      <c r="BT454" s="396">
        <f t="shared" si="477"/>
        <v>0</v>
      </c>
      <c r="BU454" s="395">
        <f t="shared" si="478"/>
        <v>0</v>
      </c>
      <c r="BV454" s="396">
        <f t="shared" si="479"/>
        <v>414</v>
      </c>
      <c r="BW454" s="395">
        <f t="shared" si="480"/>
        <v>414</v>
      </c>
      <c r="BX454" s="396">
        <f t="shared" si="481"/>
        <v>0</v>
      </c>
      <c r="BY454" s="395">
        <f t="shared" si="482"/>
        <v>0</v>
      </c>
      <c r="BZ454" s="394">
        <f t="shared" si="483"/>
        <v>0</v>
      </c>
      <c r="CA454" s="395">
        <f t="shared" si="484"/>
        <v>0</v>
      </c>
      <c r="CB454" s="396">
        <f t="shared" si="485"/>
        <v>0</v>
      </c>
      <c r="CC454" s="395">
        <f t="shared" si="486"/>
        <v>0</v>
      </c>
      <c r="CD454" s="396">
        <f t="shared" si="487"/>
        <v>0</v>
      </c>
      <c r="CE454" s="395">
        <f t="shared" si="488"/>
        <v>0</v>
      </c>
      <c r="CF454" s="396">
        <f t="shared" si="489"/>
        <v>0</v>
      </c>
      <c r="CG454" s="395">
        <f t="shared" si="490"/>
        <v>0</v>
      </c>
      <c r="CH454" s="396">
        <f t="shared" si="491"/>
        <v>5503.731884057971</v>
      </c>
      <c r="CI454" s="395">
        <f t="shared" si="492"/>
        <v>5507.4251207729467</v>
      </c>
      <c r="CJ454" s="396">
        <f t="shared" si="493"/>
        <v>0</v>
      </c>
      <c r="CK454" s="395">
        <f t="shared" si="494"/>
        <v>0</v>
      </c>
      <c r="CL454" s="394">
        <f t="shared" si="495"/>
        <v>0</v>
      </c>
      <c r="CM454" s="395">
        <f t="shared" si="496"/>
        <v>0</v>
      </c>
      <c r="CN454" s="396">
        <f t="shared" si="497"/>
        <v>0</v>
      </c>
      <c r="CO454" s="395">
        <f t="shared" si="498"/>
        <v>0</v>
      </c>
      <c r="CP454" s="396">
        <f t="shared" si="499"/>
        <v>0</v>
      </c>
      <c r="CQ454" s="395">
        <f t="shared" si="500"/>
        <v>0</v>
      </c>
      <c r="CR454" s="396">
        <f t="shared" si="501"/>
        <v>0</v>
      </c>
      <c r="CS454" s="395">
        <f t="shared" si="502"/>
        <v>0</v>
      </c>
      <c r="CT454" s="396">
        <f t="shared" si="503"/>
        <v>49533.586956521736</v>
      </c>
      <c r="CU454" s="395">
        <f t="shared" si="504"/>
        <v>49566.82608695652</v>
      </c>
      <c r="CV454" s="396">
        <f t="shared" si="505"/>
        <v>0</v>
      </c>
      <c r="CW454" s="395">
        <f t="shared" si="506"/>
        <v>0</v>
      </c>
      <c r="CX454" s="396">
        <f t="shared" si="507"/>
        <v>49533.586956521736</v>
      </c>
      <c r="CY454" s="395">
        <f t="shared" si="508"/>
        <v>49566.82608695652</v>
      </c>
      <c r="CZ454" s="394">
        <f t="shared" si="509"/>
        <v>0</v>
      </c>
      <c r="DA454" s="395">
        <f t="shared" si="510"/>
        <v>0</v>
      </c>
      <c r="DB454" s="396">
        <f t="shared" si="511"/>
        <v>0</v>
      </c>
      <c r="DC454" s="395">
        <f t="shared" si="512"/>
        <v>0</v>
      </c>
      <c r="DD454" s="396">
        <f t="shared" si="513"/>
        <v>0</v>
      </c>
      <c r="DE454" s="395">
        <f t="shared" si="514"/>
        <v>0</v>
      </c>
      <c r="DF454" s="396">
        <f t="shared" si="515"/>
        <v>0</v>
      </c>
      <c r="DG454" s="395">
        <f t="shared" si="516"/>
        <v>0</v>
      </c>
      <c r="DH454" s="396">
        <f t="shared" si="517"/>
        <v>46</v>
      </c>
      <c r="DI454" s="395">
        <f t="shared" si="518"/>
        <v>46</v>
      </c>
      <c r="DJ454" s="396">
        <f t="shared" si="519"/>
        <v>0</v>
      </c>
      <c r="DK454" s="395">
        <f t="shared" si="520"/>
        <v>0</v>
      </c>
      <c r="DL454" s="396">
        <f t="shared" si="521"/>
        <v>46</v>
      </c>
      <c r="DM454" s="395">
        <f t="shared" si="522"/>
        <v>46</v>
      </c>
      <c r="DN454" s="394">
        <f t="shared" si="523"/>
        <v>0</v>
      </c>
      <c r="DO454" s="395">
        <f t="shared" si="524"/>
        <v>0</v>
      </c>
      <c r="DP454" s="396">
        <f t="shared" si="525"/>
        <v>0</v>
      </c>
      <c r="DQ454" s="395">
        <f t="shared" si="526"/>
        <v>0</v>
      </c>
      <c r="DR454" s="396">
        <f t="shared" si="527"/>
        <v>0</v>
      </c>
      <c r="DS454" s="395">
        <f t="shared" si="528"/>
        <v>0</v>
      </c>
      <c r="DT454" s="396">
        <f t="shared" si="529"/>
        <v>0</v>
      </c>
      <c r="DU454" s="395">
        <f t="shared" si="530"/>
        <v>0</v>
      </c>
      <c r="DV454" s="396">
        <f t="shared" si="531"/>
        <v>2278545</v>
      </c>
      <c r="DW454" s="395">
        <f t="shared" si="532"/>
        <v>2280074</v>
      </c>
      <c r="DX454" s="396">
        <f t="shared" si="533"/>
        <v>0</v>
      </c>
      <c r="DY454" s="395">
        <f t="shared" si="534"/>
        <v>0</v>
      </c>
      <c r="DZ454" s="396">
        <f t="shared" si="535"/>
        <v>2278545</v>
      </c>
      <c r="EA454" s="395">
        <f t="shared" si="536"/>
        <v>2280074</v>
      </c>
    </row>
    <row r="455" spans="1:131">
      <c r="A455" s="576" t="s">
        <v>20</v>
      </c>
      <c r="B455" s="578" t="s">
        <v>929</v>
      </c>
      <c r="C455" s="579"/>
      <c r="D455" s="574">
        <v>218672</v>
      </c>
      <c r="E455" s="575">
        <v>10</v>
      </c>
      <c r="F455" s="393">
        <v>3</v>
      </c>
      <c r="G455" s="402">
        <v>2</v>
      </c>
      <c r="H455" s="393"/>
      <c r="I455" s="402"/>
      <c r="J455" s="393"/>
      <c r="K455" s="402"/>
      <c r="L455" s="393"/>
      <c r="M455" s="402"/>
      <c r="N455" s="393">
        <v>9</v>
      </c>
      <c r="O455" s="402">
        <v>14</v>
      </c>
      <c r="P455" s="393"/>
      <c r="Q455" s="402"/>
      <c r="R455" s="393"/>
      <c r="S455" s="402"/>
      <c r="T455" s="393"/>
      <c r="U455" s="402"/>
      <c r="V455" s="393">
        <v>13</v>
      </c>
      <c r="W455" s="402">
        <v>8</v>
      </c>
      <c r="X455" s="393"/>
      <c r="Y455" s="402"/>
      <c r="Z455" s="393"/>
      <c r="AA455" s="402"/>
      <c r="AB455" s="393"/>
      <c r="AC455" s="402"/>
      <c r="AD455" s="393">
        <v>23</v>
      </c>
      <c r="AE455" s="402">
        <v>10</v>
      </c>
      <c r="AF455" s="393"/>
      <c r="AG455" s="402"/>
      <c r="AH455" s="393">
        <v>1</v>
      </c>
      <c r="AI455" s="402">
        <v>1</v>
      </c>
      <c r="AJ455" s="393">
        <v>2</v>
      </c>
      <c r="AK455" s="402">
        <v>11</v>
      </c>
      <c r="AL455" s="393"/>
      <c r="AM455" s="402"/>
      <c r="AN455" s="393"/>
      <c r="AO455" s="402"/>
      <c r="AP455" s="393"/>
      <c r="AQ455" s="402"/>
      <c r="AR455" s="393"/>
      <c r="AS455" s="402"/>
      <c r="AT455" s="393"/>
      <c r="AU455" s="402"/>
      <c r="AV455" s="393"/>
      <c r="AW455" s="402"/>
      <c r="AX455" s="393"/>
      <c r="AY455" s="402"/>
      <c r="AZ455" s="393"/>
      <c r="BA455" s="403"/>
      <c r="BB455" s="404">
        <v>226427</v>
      </c>
      <c r="BC455" s="402">
        <v>125983</v>
      </c>
      <c r="BD455" s="393">
        <v>490302</v>
      </c>
      <c r="BE455" s="402">
        <v>771785</v>
      </c>
      <c r="BF455" s="393">
        <v>610006</v>
      </c>
      <c r="BG455" s="402">
        <v>375907</v>
      </c>
      <c r="BH455" s="393">
        <v>1286673</v>
      </c>
      <c r="BI455" s="402">
        <v>1110191</v>
      </c>
      <c r="BJ455" s="393"/>
      <c r="BK455" s="402"/>
      <c r="BL455" s="393"/>
      <c r="BM455" s="403"/>
      <c r="BN455" s="394">
        <f t="shared" si="471"/>
        <v>27</v>
      </c>
      <c r="BO455" s="395">
        <f t="shared" si="472"/>
        <v>18</v>
      </c>
      <c r="BP455" s="396">
        <f t="shared" si="473"/>
        <v>81</v>
      </c>
      <c r="BQ455" s="395">
        <f t="shared" si="474"/>
        <v>126</v>
      </c>
      <c r="BR455" s="396">
        <f t="shared" si="475"/>
        <v>117</v>
      </c>
      <c r="BS455" s="395">
        <f t="shared" si="476"/>
        <v>72</v>
      </c>
      <c r="BT455" s="396">
        <f t="shared" si="477"/>
        <v>242</v>
      </c>
      <c r="BU455" s="395">
        <f t="shared" si="478"/>
        <v>233</v>
      </c>
      <c r="BV455" s="396">
        <f t="shared" si="479"/>
        <v>0</v>
      </c>
      <c r="BW455" s="395">
        <f t="shared" si="480"/>
        <v>0</v>
      </c>
      <c r="BX455" s="396">
        <f t="shared" si="481"/>
        <v>0</v>
      </c>
      <c r="BY455" s="395">
        <f t="shared" si="482"/>
        <v>0</v>
      </c>
      <c r="BZ455" s="394">
        <f t="shared" si="483"/>
        <v>8386.1851851851843</v>
      </c>
      <c r="CA455" s="395">
        <f t="shared" si="484"/>
        <v>6999.0555555555557</v>
      </c>
      <c r="CB455" s="396">
        <f t="shared" si="485"/>
        <v>6053.1111111111113</v>
      </c>
      <c r="CC455" s="395">
        <f t="shared" si="486"/>
        <v>6125.2777777777774</v>
      </c>
      <c r="CD455" s="396">
        <f t="shared" si="487"/>
        <v>5213.7264957264961</v>
      </c>
      <c r="CE455" s="395">
        <f t="shared" si="488"/>
        <v>5220.9305555555557</v>
      </c>
      <c r="CF455" s="396">
        <f t="shared" si="489"/>
        <v>5316.8305785123966</v>
      </c>
      <c r="CG455" s="395">
        <f t="shared" si="490"/>
        <v>4764.7682403433473</v>
      </c>
      <c r="CH455" s="396">
        <f t="shared" si="491"/>
        <v>0</v>
      </c>
      <c r="CI455" s="395">
        <f t="shared" si="492"/>
        <v>0</v>
      </c>
      <c r="CJ455" s="396">
        <f t="shared" si="493"/>
        <v>0</v>
      </c>
      <c r="CK455" s="395">
        <f t="shared" si="494"/>
        <v>0</v>
      </c>
      <c r="CL455" s="394">
        <f t="shared" si="495"/>
        <v>75475.666666666657</v>
      </c>
      <c r="CM455" s="395">
        <f t="shared" si="496"/>
        <v>62991.5</v>
      </c>
      <c r="CN455" s="396">
        <f t="shared" si="497"/>
        <v>54478</v>
      </c>
      <c r="CO455" s="395">
        <f t="shared" si="498"/>
        <v>55127.5</v>
      </c>
      <c r="CP455" s="396">
        <f t="shared" si="499"/>
        <v>46923.538461538468</v>
      </c>
      <c r="CQ455" s="395">
        <f t="shared" si="500"/>
        <v>46988.375</v>
      </c>
      <c r="CR455" s="396">
        <f t="shared" si="501"/>
        <v>47851.475206611569</v>
      </c>
      <c r="CS455" s="395">
        <f t="shared" si="502"/>
        <v>42882.914163090129</v>
      </c>
      <c r="CT455" s="396">
        <f t="shared" si="503"/>
        <v>0</v>
      </c>
      <c r="CU455" s="395">
        <f t="shared" si="504"/>
        <v>0</v>
      </c>
      <c r="CV455" s="396">
        <f t="shared" si="505"/>
        <v>0</v>
      </c>
      <c r="CW455" s="395">
        <f t="shared" si="506"/>
        <v>0</v>
      </c>
      <c r="CX455" s="396">
        <f t="shared" si="507"/>
        <v>50409.28147788041</v>
      </c>
      <c r="CY455" s="395">
        <f t="shared" si="508"/>
        <v>48197.806773651799</v>
      </c>
      <c r="CZ455" s="394">
        <f t="shared" si="509"/>
        <v>3</v>
      </c>
      <c r="DA455" s="395">
        <f t="shared" si="510"/>
        <v>2</v>
      </c>
      <c r="DB455" s="396">
        <f t="shared" si="511"/>
        <v>9</v>
      </c>
      <c r="DC455" s="395">
        <f t="shared" si="512"/>
        <v>14</v>
      </c>
      <c r="DD455" s="396">
        <f t="shared" si="513"/>
        <v>13</v>
      </c>
      <c r="DE455" s="395">
        <f t="shared" si="514"/>
        <v>8</v>
      </c>
      <c r="DF455" s="396">
        <f t="shared" si="515"/>
        <v>26</v>
      </c>
      <c r="DG455" s="395">
        <f t="shared" si="516"/>
        <v>22</v>
      </c>
      <c r="DH455" s="396">
        <f t="shared" si="517"/>
        <v>0</v>
      </c>
      <c r="DI455" s="395">
        <f t="shared" si="518"/>
        <v>0</v>
      </c>
      <c r="DJ455" s="396">
        <f t="shared" si="519"/>
        <v>0</v>
      </c>
      <c r="DK455" s="395">
        <f t="shared" si="520"/>
        <v>0</v>
      </c>
      <c r="DL455" s="396">
        <f t="shared" si="521"/>
        <v>51</v>
      </c>
      <c r="DM455" s="395">
        <f t="shared" si="522"/>
        <v>46</v>
      </c>
      <c r="DN455" s="394">
        <f t="shared" si="523"/>
        <v>226426.99999999997</v>
      </c>
      <c r="DO455" s="395">
        <f t="shared" si="524"/>
        <v>125983</v>
      </c>
      <c r="DP455" s="396">
        <f t="shared" si="525"/>
        <v>490302</v>
      </c>
      <c r="DQ455" s="395">
        <f t="shared" si="526"/>
        <v>771785</v>
      </c>
      <c r="DR455" s="396">
        <f t="shared" si="527"/>
        <v>610006.00000000012</v>
      </c>
      <c r="DS455" s="395">
        <f t="shared" si="528"/>
        <v>375907</v>
      </c>
      <c r="DT455" s="396">
        <f t="shared" si="529"/>
        <v>1244138.3553719008</v>
      </c>
      <c r="DU455" s="395">
        <f t="shared" si="530"/>
        <v>943424.11158798286</v>
      </c>
      <c r="DV455" s="396">
        <f t="shared" si="531"/>
        <v>0</v>
      </c>
      <c r="DW455" s="395">
        <f t="shared" si="532"/>
        <v>0</v>
      </c>
      <c r="DX455" s="396">
        <f t="shared" si="533"/>
        <v>0</v>
      </c>
      <c r="DY455" s="395">
        <f t="shared" si="534"/>
        <v>0</v>
      </c>
      <c r="DZ455" s="396">
        <f t="shared" si="535"/>
        <v>2570873.3553719008</v>
      </c>
      <c r="EA455" s="395">
        <f t="shared" si="536"/>
        <v>2217099.1115879826</v>
      </c>
    </row>
    <row r="456" spans="1:131">
      <c r="A456" s="576" t="s">
        <v>20</v>
      </c>
      <c r="B456" s="578" t="s">
        <v>930</v>
      </c>
      <c r="C456" s="579"/>
      <c r="D456" s="574">
        <v>218681</v>
      </c>
      <c r="E456" s="575">
        <v>10</v>
      </c>
      <c r="F456" s="393">
        <v>1</v>
      </c>
      <c r="G456" s="402">
        <v>1</v>
      </c>
      <c r="H456" s="393"/>
      <c r="I456" s="402"/>
      <c r="J456" s="393"/>
      <c r="K456" s="402"/>
      <c r="L456" s="393"/>
      <c r="M456" s="402"/>
      <c r="N456" s="393">
        <v>6</v>
      </c>
      <c r="O456" s="402">
        <v>6</v>
      </c>
      <c r="P456" s="393"/>
      <c r="Q456" s="402"/>
      <c r="R456" s="393"/>
      <c r="S456" s="402"/>
      <c r="T456" s="393"/>
      <c r="U456" s="402"/>
      <c r="V456" s="393">
        <v>8</v>
      </c>
      <c r="W456" s="402">
        <v>8</v>
      </c>
      <c r="X456" s="393"/>
      <c r="Y456" s="402"/>
      <c r="Z456" s="393"/>
      <c r="AA456" s="402"/>
      <c r="AB456" s="393"/>
      <c r="AC456" s="402"/>
      <c r="AD456" s="393">
        <v>5</v>
      </c>
      <c r="AE456" s="402">
        <v>4</v>
      </c>
      <c r="AF456" s="393"/>
      <c r="AG456" s="402"/>
      <c r="AH456" s="393"/>
      <c r="AI456" s="402"/>
      <c r="AJ456" s="393">
        <v>1</v>
      </c>
      <c r="AK456" s="402">
        <v>1</v>
      </c>
      <c r="AL456" s="393"/>
      <c r="AM456" s="402"/>
      <c r="AN456" s="393"/>
      <c r="AO456" s="402"/>
      <c r="AP456" s="393"/>
      <c r="AQ456" s="402"/>
      <c r="AR456" s="393"/>
      <c r="AS456" s="402"/>
      <c r="AT456" s="393"/>
      <c r="AU456" s="402"/>
      <c r="AV456" s="393"/>
      <c r="AW456" s="402"/>
      <c r="AX456" s="393"/>
      <c r="AY456" s="402"/>
      <c r="AZ456" s="393"/>
      <c r="BA456" s="403"/>
      <c r="BB456" s="404">
        <v>58973</v>
      </c>
      <c r="BC456" s="402">
        <v>60152</v>
      </c>
      <c r="BD456" s="393">
        <v>315767</v>
      </c>
      <c r="BE456" s="402">
        <v>322079</v>
      </c>
      <c r="BF456" s="393">
        <v>366040</v>
      </c>
      <c r="BG456" s="402">
        <v>391870</v>
      </c>
      <c r="BH456" s="393">
        <v>247837</v>
      </c>
      <c r="BI456" s="402">
        <v>212070</v>
      </c>
      <c r="BJ456" s="393"/>
      <c r="BK456" s="402"/>
      <c r="BL456" s="393"/>
      <c r="BM456" s="403"/>
      <c r="BN456" s="394">
        <f t="shared" si="471"/>
        <v>9</v>
      </c>
      <c r="BO456" s="395">
        <f t="shared" si="472"/>
        <v>9</v>
      </c>
      <c r="BP456" s="396">
        <f t="shared" si="473"/>
        <v>54</v>
      </c>
      <c r="BQ456" s="395">
        <f t="shared" si="474"/>
        <v>54</v>
      </c>
      <c r="BR456" s="396">
        <f t="shared" si="475"/>
        <v>72</v>
      </c>
      <c r="BS456" s="395">
        <f t="shared" si="476"/>
        <v>72</v>
      </c>
      <c r="BT456" s="396">
        <f t="shared" si="477"/>
        <v>57</v>
      </c>
      <c r="BU456" s="395">
        <f t="shared" si="478"/>
        <v>48</v>
      </c>
      <c r="BV456" s="396">
        <f t="shared" si="479"/>
        <v>0</v>
      </c>
      <c r="BW456" s="395">
        <f t="shared" si="480"/>
        <v>0</v>
      </c>
      <c r="BX456" s="396">
        <f t="shared" si="481"/>
        <v>0</v>
      </c>
      <c r="BY456" s="395">
        <f t="shared" si="482"/>
        <v>0</v>
      </c>
      <c r="BZ456" s="394">
        <f t="shared" si="483"/>
        <v>6552.5555555555557</v>
      </c>
      <c r="CA456" s="395">
        <f t="shared" si="484"/>
        <v>6683.5555555555557</v>
      </c>
      <c r="CB456" s="396">
        <f t="shared" si="485"/>
        <v>5847.5370370370374</v>
      </c>
      <c r="CC456" s="395">
        <f t="shared" si="486"/>
        <v>5964.4259259259261</v>
      </c>
      <c r="CD456" s="396">
        <f t="shared" si="487"/>
        <v>5083.8888888888887</v>
      </c>
      <c r="CE456" s="395">
        <f t="shared" si="488"/>
        <v>5442.6388888888887</v>
      </c>
      <c r="CF456" s="396">
        <f t="shared" si="489"/>
        <v>4348.0175438596489</v>
      </c>
      <c r="CG456" s="395">
        <f t="shared" si="490"/>
        <v>4418.125</v>
      </c>
      <c r="CH456" s="396">
        <f t="shared" si="491"/>
        <v>0</v>
      </c>
      <c r="CI456" s="395">
        <f t="shared" si="492"/>
        <v>0</v>
      </c>
      <c r="CJ456" s="396">
        <f t="shared" si="493"/>
        <v>0</v>
      </c>
      <c r="CK456" s="395">
        <f t="shared" si="494"/>
        <v>0</v>
      </c>
      <c r="CL456" s="394">
        <f t="shared" si="495"/>
        <v>58973</v>
      </c>
      <c r="CM456" s="395">
        <f t="shared" si="496"/>
        <v>60152</v>
      </c>
      <c r="CN456" s="396">
        <f t="shared" si="497"/>
        <v>52627.833333333336</v>
      </c>
      <c r="CO456" s="395">
        <f t="shared" si="498"/>
        <v>53679.833333333336</v>
      </c>
      <c r="CP456" s="396">
        <f t="shared" si="499"/>
        <v>45755</v>
      </c>
      <c r="CQ456" s="395">
        <f t="shared" si="500"/>
        <v>48983.75</v>
      </c>
      <c r="CR456" s="396">
        <f t="shared" si="501"/>
        <v>39132.15789473684</v>
      </c>
      <c r="CS456" s="395">
        <f t="shared" si="502"/>
        <v>39763.125</v>
      </c>
      <c r="CT456" s="396">
        <f t="shared" si="503"/>
        <v>0</v>
      </c>
      <c r="CU456" s="395">
        <f t="shared" si="504"/>
        <v>0</v>
      </c>
      <c r="CV456" s="396">
        <f t="shared" si="505"/>
        <v>0</v>
      </c>
      <c r="CW456" s="395">
        <f t="shared" si="506"/>
        <v>0</v>
      </c>
      <c r="CX456" s="396">
        <f t="shared" si="507"/>
        <v>46455.854636591474</v>
      </c>
      <c r="CY456" s="395">
        <f t="shared" si="508"/>
        <v>48645.831250000003</v>
      </c>
      <c r="CZ456" s="394">
        <f t="shared" si="509"/>
        <v>1</v>
      </c>
      <c r="DA456" s="395">
        <f t="shared" si="510"/>
        <v>1</v>
      </c>
      <c r="DB456" s="396">
        <f t="shared" si="511"/>
        <v>6</v>
      </c>
      <c r="DC456" s="395">
        <f t="shared" si="512"/>
        <v>6</v>
      </c>
      <c r="DD456" s="396">
        <f t="shared" si="513"/>
        <v>8</v>
      </c>
      <c r="DE456" s="395">
        <f t="shared" si="514"/>
        <v>8</v>
      </c>
      <c r="DF456" s="396">
        <f t="shared" si="515"/>
        <v>6</v>
      </c>
      <c r="DG456" s="395">
        <f t="shared" si="516"/>
        <v>5</v>
      </c>
      <c r="DH456" s="396">
        <f t="shared" si="517"/>
        <v>0</v>
      </c>
      <c r="DI456" s="395">
        <f t="shared" si="518"/>
        <v>0</v>
      </c>
      <c r="DJ456" s="396">
        <f t="shared" si="519"/>
        <v>0</v>
      </c>
      <c r="DK456" s="395">
        <f t="shared" si="520"/>
        <v>0</v>
      </c>
      <c r="DL456" s="396">
        <f t="shared" si="521"/>
        <v>21</v>
      </c>
      <c r="DM456" s="395">
        <f t="shared" si="522"/>
        <v>20</v>
      </c>
      <c r="DN456" s="394">
        <f t="shared" si="523"/>
        <v>58973</v>
      </c>
      <c r="DO456" s="395">
        <f t="shared" si="524"/>
        <v>60152</v>
      </c>
      <c r="DP456" s="396">
        <f t="shared" si="525"/>
        <v>315767</v>
      </c>
      <c r="DQ456" s="395">
        <f t="shared" si="526"/>
        <v>322079</v>
      </c>
      <c r="DR456" s="396">
        <f t="shared" si="527"/>
        <v>366040</v>
      </c>
      <c r="DS456" s="395">
        <f t="shared" si="528"/>
        <v>391870</v>
      </c>
      <c r="DT456" s="396">
        <f t="shared" si="529"/>
        <v>234792.94736842104</v>
      </c>
      <c r="DU456" s="395">
        <f t="shared" si="530"/>
        <v>198815.625</v>
      </c>
      <c r="DV456" s="396">
        <f t="shared" si="531"/>
        <v>0</v>
      </c>
      <c r="DW456" s="395">
        <f t="shared" si="532"/>
        <v>0</v>
      </c>
      <c r="DX456" s="396">
        <f t="shared" si="533"/>
        <v>0</v>
      </c>
      <c r="DY456" s="395">
        <f t="shared" si="534"/>
        <v>0</v>
      </c>
      <c r="DZ456" s="396">
        <f t="shared" si="535"/>
        <v>975572.94736842089</v>
      </c>
      <c r="EA456" s="395">
        <f t="shared" si="536"/>
        <v>972916.625</v>
      </c>
    </row>
    <row r="457" spans="1:131">
      <c r="A457" s="576" t="s">
        <v>20</v>
      </c>
      <c r="B457" s="578" t="s">
        <v>931</v>
      </c>
      <c r="C457" s="579"/>
      <c r="D457" s="574">
        <v>218690</v>
      </c>
      <c r="E457" s="575">
        <v>10</v>
      </c>
      <c r="F457" s="393">
        <v>5</v>
      </c>
      <c r="G457" s="402">
        <v>4</v>
      </c>
      <c r="H457" s="393"/>
      <c r="I457" s="402"/>
      <c r="J457" s="393"/>
      <c r="K457" s="402"/>
      <c r="L457" s="393">
        <v>1</v>
      </c>
      <c r="M457" s="402">
        <v>2</v>
      </c>
      <c r="N457" s="393">
        <v>10</v>
      </c>
      <c r="O457" s="402">
        <v>10</v>
      </c>
      <c r="P457" s="393"/>
      <c r="Q457" s="402"/>
      <c r="R457" s="393"/>
      <c r="S457" s="402"/>
      <c r="T457" s="393"/>
      <c r="U457" s="402"/>
      <c r="V457" s="393">
        <v>3</v>
      </c>
      <c r="W457" s="402">
        <v>1</v>
      </c>
      <c r="X457" s="393"/>
      <c r="Y457" s="402"/>
      <c r="Z457" s="393"/>
      <c r="AA457" s="402"/>
      <c r="AB457" s="393"/>
      <c r="AC457" s="402"/>
      <c r="AD457" s="393">
        <v>11</v>
      </c>
      <c r="AE457" s="402">
        <v>14</v>
      </c>
      <c r="AF457" s="393"/>
      <c r="AG457" s="402"/>
      <c r="AH457" s="393"/>
      <c r="AI457" s="402"/>
      <c r="AJ457" s="393"/>
      <c r="AK457" s="402"/>
      <c r="AL457" s="393"/>
      <c r="AM457" s="402"/>
      <c r="AN457" s="393"/>
      <c r="AO457" s="402"/>
      <c r="AP457" s="393"/>
      <c r="AQ457" s="402"/>
      <c r="AR457" s="393"/>
      <c r="AS457" s="402"/>
      <c r="AT457" s="393"/>
      <c r="AU457" s="402"/>
      <c r="AV457" s="393"/>
      <c r="AW457" s="402"/>
      <c r="AX457" s="393"/>
      <c r="AY457" s="402"/>
      <c r="AZ457" s="393"/>
      <c r="BA457" s="403"/>
      <c r="BB457" s="404">
        <v>433606</v>
      </c>
      <c r="BC457" s="402">
        <v>493433</v>
      </c>
      <c r="BD457" s="393">
        <v>563955</v>
      </c>
      <c r="BE457" s="402">
        <v>570455</v>
      </c>
      <c r="BF457" s="393">
        <v>129035</v>
      </c>
      <c r="BG457" s="402">
        <v>44125</v>
      </c>
      <c r="BH457" s="393">
        <v>390944</v>
      </c>
      <c r="BI457" s="402">
        <v>516631</v>
      </c>
      <c r="BJ457" s="393"/>
      <c r="BK457" s="402"/>
      <c r="BL457" s="393"/>
      <c r="BM457" s="403"/>
      <c r="BN457" s="394">
        <f t="shared" ref="BN457:BN520" si="537">((F457*9)+(H457*10)+(J457*11)+(L457*12))</f>
        <v>57</v>
      </c>
      <c r="BO457" s="395">
        <f t="shared" ref="BO457:BO520" si="538">((G457*9)+(I457*10)+(K457*11)+(M457*12))</f>
        <v>60</v>
      </c>
      <c r="BP457" s="396">
        <f t="shared" ref="BP457:BP520" si="539">((N457*9)+(P457*10)+(R457*11)+(T457*12))</f>
        <v>90</v>
      </c>
      <c r="BQ457" s="395">
        <f t="shared" ref="BQ457:BQ520" si="540">((O457*9)+(Q457*10)+(S457*11)+(U457*12))</f>
        <v>90</v>
      </c>
      <c r="BR457" s="396">
        <f t="shared" ref="BR457:BR520" si="541">((V457*9)+(X457*10)+(Z457*11)+(AB457*12))</f>
        <v>27</v>
      </c>
      <c r="BS457" s="395">
        <f t="shared" ref="BS457:BS520" si="542">((W457*9)+(Y457*10)+(AA457*11)+(AC457*12))</f>
        <v>9</v>
      </c>
      <c r="BT457" s="396">
        <f t="shared" ref="BT457:BT520" si="543">((AD457*9)+(AF457*10)+(AH457*11)+(AJ457*12))</f>
        <v>99</v>
      </c>
      <c r="BU457" s="395">
        <f t="shared" ref="BU457:BU520" si="544">((AE457*9)+(AG457*10)+(AI457*11)+(AK457*12))</f>
        <v>126</v>
      </c>
      <c r="BV457" s="396">
        <f t="shared" ref="BV457:BV520" si="545">((AL457*9)+(AN457*10)+(AP457*11)+(AR457*12))</f>
        <v>0</v>
      </c>
      <c r="BW457" s="395">
        <f t="shared" ref="BW457:BW520" si="546">((AM457*9)+(AO457*10)+(AQ457*11)+(AS457*12))</f>
        <v>0</v>
      </c>
      <c r="BX457" s="396">
        <f t="shared" ref="BX457:BX520" si="547">((AT457*9)+(AV457*10)+(AX457*11)+(AZ457*12))</f>
        <v>0</v>
      </c>
      <c r="BY457" s="395">
        <f t="shared" ref="BY457:BY520" si="548">((AU457*9)+(AW457*10)+(AY457*11)+(BA457*12))</f>
        <v>0</v>
      </c>
      <c r="BZ457" s="394">
        <f t="shared" ref="BZ457:BZ520" si="549">IF(BN457&gt;0,BB457/BN457,)</f>
        <v>7607.1228070175439</v>
      </c>
      <c r="CA457" s="395">
        <f t="shared" ref="CA457:CA520" si="550">IF(BO457&gt;0,BC457/BO457,)</f>
        <v>8223.8833333333332</v>
      </c>
      <c r="CB457" s="396">
        <f t="shared" ref="CB457:CB520" si="551">IF(BP457&gt;0,BD457/BP457,)</f>
        <v>6266.166666666667</v>
      </c>
      <c r="CC457" s="395">
        <f t="shared" ref="CC457:CC520" si="552">IF(BQ457&gt;0,BE457/BQ457,)</f>
        <v>6338.3888888888887</v>
      </c>
      <c r="CD457" s="396">
        <f t="shared" ref="CD457:CD520" si="553">IF(BR457&gt;0,BF457/BR457,)</f>
        <v>4779.0740740740739</v>
      </c>
      <c r="CE457" s="395">
        <f t="shared" ref="CE457:CE520" si="554">IF(BS457&gt;0,BG457/BS457,)</f>
        <v>4902.7777777777774</v>
      </c>
      <c r="CF457" s="396">
        <f t="shared" ref="CF457:CF520" si="555">IF(BT457&gt;0,BH457/BT457,)</f>
        <v>3948.9292929292928</v>
      </c>
      <c r="CG457" s="395">
        <f t="shared" ref="CG457:CG520" si="556">IF(BU457&gt;0,BI457/BU457,)</f>
        <v>4100.2460317460318</v>
      </c>
      <c r="CH457" s="396">
        <f t="shared" ref="CH457:CH520" si="557">IF(BV457&gt;0,BJ457/BV457,)</f>
        <v>0</v>
      </c>
      <c r="CI457" s="395">
        <f t="shared" ref="CI457:CI520" si="558">IF(BW457&gt;0,BK457/BW457,)</f>
        <v>0</v>
      </c>
      <c r="CJ457" s="396">
        <f t="shared" ref="CJ457:CJ520" si="559">IF(BX457&gt;0,BL457/BX457,)</f>
        <v>0</v>
      </c>
      <c r="CK457" s="395">
        <f t="shared" ref="CK457:CK520" si="560">IF(BY457&gt;0,BM457/BY457,)</f>
        <v>0</v>
      </c>
      <c r="CL457" s="394">
        <f t="shared" ref="CL457:CL520" si="561">+BZ457*9</f>
        <v>68464.105263157893</v>
      </c>
      <c r="CM457" s="395">
        <f t="shared" ref="CM457:CM520" si="562">+CA457*9</f>
        <v>74014.95</v>
      </c>
      <c r="CN457" s="396">
        <f t="shared" ref="CN457:CN520" si="563">+CB457*9</f>
        <v>56395.5</v>
      </c>
      <c r="CO457" s="395">
        <f t="shared" ref="CO457:CO520" si="564">+CC457*9</f>
        <v>57045.5</v>
      </c>
      <c r="CP457" s="396">
        <f t="shared" ref="CP457:CP520" si="565">+CD457*9</f>
        <v>43011.666666666664</v>
      </c>
      <c r="CQ457" s="395">
        <f t="shared" ref="CQ457:CQ520" si="566">+CE457*9</f>
        <v>44125</v>
      </c>
      <c r="CR457" s="396">
        <f t="shared" ref="CR457:CR520" si="567">+CF457*9</f>
        <v>35540.363636363632</v>
      </c>
      <c r="CS457" s="395">
        <f t="shared" ref="CS457:CS520" si="568">+CG457*9</f>
        <v>36902.21428571429</v>
      </c>
      <c r="CT457" s="396">
        <f t="shared" ref="CT457:CT520" si="569">+CH457*9</f>
        <v>0</v>
      </c>
      <c r="CU457" s="395">
        <f t="shared" ref="CU457:CU520" si="570">+CI457*9</f>
        <v>0</v>
      </c>
      <c r="CV457" s="396">
        <f t="shared" ref="CV457:CV520" si="571">+CJ457*9</f>
        <v>0</v>
      </c>
      <c r="CW457" s="395">
        <f t="shared" ref="CW457:CW520" si="572">+CK457*9</f>
        <v>0</v>
      </c>
      <c r="CX457" s="396">
        <f t="shared" ref="CX457:CX520" si="573">IF(DL457&gt;0,((CL457*CZ457)+(CN457*DB457)+(CP457*DD457)+(CR457*DF457)+(CT457*DH457)+(CV457*DJ457))/DL457,)</f>
        <v>49823.954385964913</v>
      </c>
      <c r="CY457" s="395">
        <f t="shared" ref="CY457:CY520" si="574">IF(DM457&gt;0,((CM457*DA457)+(CO457*DC457)+(CQ457*DE457)+(CS457*DG457)+(CU457*DI457)+(CW457*DK457))/DM457,)</f>
        <v>50816.151612903224</v>
      </c>
      <c r="CZ457" s="394">
        <f t="shared" ref="CZ457:CZ520" si="575">+F457+H457+J457+L457</f>
        <v>6</v>
      </c>
      <c r="DA457" s="395">
        <f t="shared" ref="DA457:DA520" si="576">+G457+I457+K457+M457</f>
        <v>6</v>
      </c>
      <c r="DB457" s="396">
        <f t="shared" ref="DB457:DB520" si="577">+N457+P457+R457+T457</f>
        <v>10</v>
      </c>
      <c r="DC457" s="395">
        <f t="shared" ref="DC457:DC520" si="578">+O457+Q457+S457+U457</f>
        <v>10</v>
      </c>
      <c r="DD457" s="396">
        <f t="shared" ref="DD457:DD520" si="579">+V457+X457+Z457+AB457</f>
        <v>3</v>
      </c>
      <c r="DE457" s="395">
        <f t="shared" ref="DE457:DE520" si="580">+W457+Y457+AA457+AC457</f>
        <v>1</v>
      </c>
      <c r="DF457" s="396">
        <f t="shared" ref="DF457:DF520" si="581">+AD457+AF457+AH457+AJ457</f>
        <v>11</v>
      </c>
      <c r="DG457" s="395">
        <f t="shared" ref="DG457:DG520" si="582">+AE457+AG457+AI457+AK457</f>
        <v>14</v>
      </c>
      <c r="DH457" s="396">
        <f t="shared" ref="DH457:DH520" si="583">+AL457+AN457+AP457+AR457</f>
        <v>0</v>
      </c>
      <c r="DI457" s="395">
        <f t="shared" ref="DI457:DI520" si="584">+AM457+AO457+AQ457+AS457</f>
        <v>0</v>
      </c>
      <c r="DJ457" s="396">
        <f t="shared" ref="DJ457:DJ520" si="585">+AT457+AV457+AX457+AZ457</f>
        <v>0</v>
      </c>
      <c r="DK457" s="395">
        <f t="shared" ref="DK457:DK520" si="586">+AU457+AW457+AY457+BA457</f>
        <v>0</v>
      </c>
      <c r="DL457" s="396">
        <f t="shared" ref="DL457:DL520" si="587">+CZ457+DB457+DD457+DF457+DH457+DJ457</f>
        <v>30</v>
      </c>
      <c r="DM457" s="395">
        <f t="shared" ref="DM457:DM520" si="588">+DA457+DC457+DE457+DG457+DI457+DK457</f>
        <v>31</v>
      </c>
      <c r="DN457" s="394">
        <f t="shared" ref="DN457:DN520" si="589">+CZ457*CL457</f>
        <v>410784.63157894736</v>
      </c>
      <c r="DO457" s="395">
        <f t="shared" ref="DO457:DO520" si="590">+DA457*CM457</f>
        <v>444089.69999999995</v>
      </c>
      <c r="DP457" s="396">
        <f t="shared" ref="DP457:DP520" si="591">+DB457*CN457</f>
        <v>563955</v>
      </c>
      <c r="DQ457" s="395">
        <f t="shared" ref="DQ457:DQ520" si="592">+DC457*CO457</f>
        <v>570455</v>
      </c>
      <c r="DR457" s="396">
        <f t="shared" ref="DR457:DR520" si="593">+DD457*CP457</f>
        <v>129035</v>
      </c>
      <c r="DS457" s="395">
        <f t="shared" ref="DS457:DS520" si="594">+DE457*CQ457</f>
        <v>44125</v>
      </c>
      <c r="DT457" s="396">
        <f t="shared" ref="DT457:DT520" si="595">+DF457*CR457</f>
        <v>390943.99999999994</v>
      </c>
      <c r="DU457" s="395">
        <f t="shared" ref="DU457:DU520" si="596">+DG457*CS457</f>
        <v>516631.00000000006</v>
      </c>
      <c r="DV457" s="396">
        <f t="shared" ref="DV457:DV520" si="597">+DH457*CT457</f>
        <v>0</v>
      </c>
      <c r="DW457" s="395">
        <f t="shared" ref="DW457:DW520" si="598">+DI457*CU457</f>
        <v>0</v>
      </c>
      <c r="DX457" s="396">
        <f t="shared" ref="DX457:DX520" si="599">+DJ457*CV457</f>
        <v>0</v>
      </c>
      <c r="DY457" s="395">
        <f t="shared" ref="DY457:DY520" si="600">+DK457*CW457</f>
        <v>0</v>
      </c>
      <c r="DZ457" s="396">
        <f t="shared" ref="DZ457:DZ520" si="601">+DL457*CX457</f>
        <v>1494718.6315789474</v>
      </c>
      <c r="EA457" s="395">
        <f t="shared" ref="EA457:EA520" si="602">+DM457*CY457</f>
        <v>1575300.7</v>
      </c>
    </row>
    <row r="458" spans="1:131">
      <c r="A458" s="576" t="s">
        <v>20</v>
      </c>
      <c r="B458" s="578" t="s">
        <v>932</v>
      </c>
      <c r="C458" s="579"/>
      <c r="D458" s="574">
        <v>218706</v>
      </c>
      <c r="E458" s="575">
        <v>10</v>
      </c>
      <c r="F458" s="393"/>
      <c r="G458" s="402"/>
      <c r="H458" s="393"/>
      <c r="I458" s="402"/>
      <c r="J458" s="393"/>
      <c r="K458" s="402"/>
      <c r="L458" s="393"/>
      <c r="M458" s="402"/>
      <c r="N458" s="393">
        <v>2</v>
      </c>
      <c r="O458" s="402">
        <v>2</v>
      </c>
      <c r="P458" s="393"/>
      <c r="Q458" s="402"/>
      <c r="R458" s="393"/>
      <c r="S458" s="402"/>
      <c r="T458" s="393"/>
      <c r="U458" s="402"/>
      <c r="V458" s="393">
        <v>3</v>
      </c>
      <c r="W458" s="402">
        <v>4</v>
      </c>
      <c r="X458" s="393"/>
      <c r="Y458" s="402"/>
      <c r="Z458" s="393"/>
      <c r="AA458" s="402"/>
      <c r="AB458" s="393">
        <v>1</v>
      </c>
      <c r="AC458" s="402">
        <v>1</v>
      </c>
      <c r="AD458" s="393">
        <v>4</v>
      </c>
      <c r="AE458" s="402">
        <v>4</v>
      </c>
      <c r="AF458" s="393"/>
      <c r="AG458" s="402"/>
      <c r="AH458" s="393"/>
      <c r="AI458" s="402"/>
      <c r="AJ458" s="393"/>
      <c r="AK458" s="402"/>
      <c r="AL458" s="393"/>
      <c r="AM458" s="402"/>
      <c r="AN458" s="393"/>
      <c r="AO458" s="402"/>
      <c r="AP458" s="393"/>
      <c r="AQ458" s="402"/>
      <c r="AR458" s="393">
        <v>1</v>
      </c>
      <c r="AS458" s="402"/>
      <c r="AT458" s="393"/>
      <c r="AU458" s="402"/>
      <c r="AV458" s="393"/>
      <c r="AW458" s="402"/>
      <c r="AX458" s="393"/>
      <c r="AY458" s="402"/>
      <c r="AZ458" s="393"/>
      <c r="BA458" s="403"/>
      <c r="BB458" s="404"/>
      <c r="BC458" s="402"/>
      <c r="BD458" s="393">
        <v>118177</v>
      </c>
      <c r="BE458" s="402">
        <v>120540</v>
      </c>
      <c r="BF458" s="393">
        <v>226915</v>
      </c>
      <c r="BG458" s="402">
        <v>284573</v>
      </c>
      <c r="BH458" s="393">
        <v>191436</v>
      </c>
      <c r="BI458" s="402">
        <v>207274</v>
      </c>
      <c r="BJ458" s="393">
        <v>32500</v>
      </c>
      <c r="BK458" s="402"/>
      <c r="BL458" s="393"/>
      <c r="BM458" s="403"/>
      <c r="BN458" s="394">
        <f t="shared" si="537"/>
        <v>0</v>
      </c>
      <c r="BO458" s="395">
        <f t="shared" si="538"/>
        <v>0</v>
      </c>
      <c r="BP458" s="396">
        <f t="shared" si="539"/>
        <v>18</v>
      </c>
      <c r="BQ458" s="395">
        <f t="shared" si="540"/>
        <v>18</v>
      </c>
      <c r="BR458" s="396">
        <f t="shared" si="541"/>
        <v>39</v>
      </c>
      <c r="BS458" s="395">
        <f t="shared" si="542"/>
        <v>48</v>
      </c>
      <c r="BT458" s="396">
        <f t="shared" si="543"/>
        <v>36</v>
      </c>
      <c r="BU458" s="395">
        <f t="shared" si="544"/>
        <v>36</v>
      </c>
      <c r="BV458" s="396">
        <f t="shared" si="545"/>
        <v>12</v>
      </c>
      <c r="BW458" s="395">
        <f t="shared" si="546"/>
        <v>0</v>
      </c>
      <c r="BX458" s="396">
        <f t="shared" si="547"/>
        <v>0</v>
      </c>
      <c r="BY458" s="395">
        <f t="shared" si="548"/>
        <v>0</v>
      </c>
      <c r="BZ458" s="394">
        <f t="shared" si="549"/>
        <v>0</v>
      </c>
      <c r="CA458" s="395">
        <f t="shared" si="550"/>
        <v>0</v>
      </c>
      <c r="CB458" s="396">
        <f t="shared" si="551"/>
        <v>6565.3888888888887</v>
      </c>
      <c r="CC458" s="395">
        <f t="shared" si="552"/>
        <v>6696.666666666667</v>
      </c>
      <c r="CD458" s="396">
        <f t="shared" si="553"/>
        <v>5818.333333333333</v>
      </c>
      <c r="CE458" s="395">
        <f t="shared" si="554"/>
        <v>5928.604166666667</v>
      </c>
      <c r="CF458" s="396">
        <f t="shared" si="555"/>
        <v>5317.666666666667</v>
      </c>
      <c r="CG458" s="395">
        <f t="shared" si="556"/>
        <v>5757.6111111111113</v>
      </c>
      <c r="CH458" s="396">
        <f t="shared" si="557"/>
        <v>2708.3333333333335</v>
      </c>
      <c r="CI458" s="395">
        <f t="shared" si="558"/>
        <v>0</v>
      </c>
      <c r="CJ458" s="396">
        <f t="shared" si="559"/>
        <v>0</v>
      </c>
      <c r="CK458" s="395">
        <f t="shared" si="560"/>
        <v>0</v>
      </c>
      <c r="CL458" s="394">
        <f t="shared" si="561"/>
        <v>0</v>
      </c>
      <c r="CM458" s="395">
        <f t="shared" si="562"/>
        <v>0</v>
      </c>
      <c r="CN458" s="396">
        <f t="shared" si="563"/>
        <v>59088.5</v>
      </c>
      <c r="CO458" s="395">
        <f t="shared" si="564"/>
        <v>60270</v>
      </c>
      <c r="CP458" s="396">
        <f t="shared" si="565"/>
        <v>52365</v>
      </c>
      <c r="CQ458" s="395">
        <f t="shared" si="566"/>
        <v>53357.4375</v>
      </c>
      <c r="CR458" s="396">
        <f t="shared" si="567"/>
        <v>47859</v>
      </c>
      <c r="CS458" s="395">
        <f t="shared" si="568"/>
        <v>51818.5</v>
      </c>
      <c r="CT458" s="396">
        <f t="shared" si="569"/>
        <v>24375</v>
      </c>
      <c r="CU458" s="395">
        <f t="shared" si="570"/>
        <v>0</v>
      </c>
      <c r="CV458" s="396">
        <f t="shared" si="571"/>
        <v>0</v>
      </c>
      <c r="CW458" s="395">
        <f t="shared" si="572"/>
        <v>0</v>
      </c>
      <c r="CX458" s="396">
        <f t="shared" si="573"/>
        <v>49404.36363636364</v>
      </c>
      <c r="CY458" s="395">
        <f t="shared" si="574"/>
        <v>54054.653409090912</v>
      </c>
      <c r="CZ458" s="394">
        <f t="shared" si="575"/>
        <v>0</v>
      </c>
      <c r="DA458" s="395">
        <f t="shared" si="576"/>
        <v>0</v>
      </c>
      <c r="DB458" s="396">
        <f t="shared" si="577"/>
        <v>2</v>
      </c>
      <c r="DC458" s="395">
        <f t="shared" si="578"/>
        <v>2</v>
      </c>
      <c r="DD458" s="396">
        <f t="shared" si="579"/>
        <v>4</v>
      </c>
      <c r="DE458" s="395">
        <f t="shared" si="580"/>
        <v>5</v>
      </c>
      <c r="DF458" s="396">
        <f t="shared" si="581"/>
        <v>4</v>
      </c>
      <c r="DG458" s="395">
        <f t="shared" si="582"/>
        <v>4</v>
      </c>
      <c r="DH458" s="396">
        <f t="shared" si="583"/>
        <v>1</v>
      </c>
      <c r="DI458" s="395">
        <f t="shared" si="584"/>
        <v>0</v>
      </c>
      <c r="DJ458" s="396">
        <f t="shared" si="585"/>
        <v>0</v>
      </c>
      <c r="DK458" s="395">
        <f t="shared" si="586"/>
        <v>0</v>
      </c>
      <c r="DL458" s="396">
        <f t="shared" si="587"/>
        <v>11</v>
      </c>
      <c r="DM458" s="395">
        <f t="shared" si="588"/>
        <v>11</v>
      </c>
      <c r="DN458" s="394">
        <f t="shared" si="589"/>
        <v>0</v>
      </c>
      <c r="DO458" s="395">
        <f t="shared" si="590"/>
        <v>0</v>
      </c>
      <c r="DP458" s="396">
        <f t="shared" si="591"/>
        <v>118177</v>
      </c>
      <c r="DQ458" s="395">
        <f t="shared" si="592"/>
        <v>120540</v>
      </c>
      <c r="DR458" s="396">
        <f t="shared" si="593"/>
        <v>209460</v>
      </c>
      <c r="DS458" s="395">
        <f t="shared" si="594"/>
        <v>266787.1875</v>
      </c>
      <c r="DT458" s="396">
        <f t="shared" si="595"/>
        <v>191436</v>
      </c>
      <c r="DU458" s="395">
        <f t="shared" si="596"/>
        <v>207274</v>
      </c>
      <c r="DV458" s="396">
        <f t="shared" si="597"/>
        <v>24375</v>
      </c>
      <c r="DW458" s="395">
        <f t="shared" si="598"/>
        <v>0</v>
      </c>
      <c r="DX458" s="396">
        <f t="shared" si="599"/>
        <v>0</v>
      </c>
      <c r="DY458" s="395">
        <f t="shared" si="600"/>
        <v>0</v>
      </c>
      <c r="DZ458" s="396">
        <f t="shared" si="601"/>
        <v>543448</v>
      </c>
      <c r="EA458" s="395">
        <f t="shared" si="602"/>
        <v>594601.1875</v>
      </c>
    </row>
    <row r="459" spans="1:131">
      <c r="A459" s="576" t="s">
        <v>20</v>
      </c>
      <c r="B459" s="578" t="s">
        <v>933</v>
      </c>
      <c r="C459" s="579"/>
      <c r="D459" s="574">
        <v>218955</v>
      </c>
      <c r="E459" s="575">
        <v>10</v>
      </c>
      <c r="F459" s="393"/>
      <c r="G459" s="402"/>
      <c r="H459" s="393"/>
      <c r="I459" s="402"/>
      <c r="J459" s="393"/>
      <c r="K459" s="402"/>
      <c r="L459" s="393"/>
      <c r="M459" s="402"/>
      <c r="N459" s="393"/>
      <c r="O459" s="402"/>
      <c r="P459" s="393"/>
      <c r="Q459" s="402"/>
      <c r="R459" s="393"/>
      <c r="S459" s="402"/>
      <c r="T459" s="393"/>
      <c r="U459" s="402"/>
      <c r="V459" s="393"/>
      <c r="W459" s="402"/>
      <c r="X459" s="393"/>
      <c r="Y459" s="402"/>
      <c r="Z459" s="393"/>
      <c r="AA459" s="402"/>
      <c r="AB459" s="393"/>
      <c r="AC459" s="402"/>
      <c r="AD459" s="393"/>
      <c r="AE459" s="402"/>
      <c r="AF459" s="393"/>
      <c r="AG459" s="402"/>
      <c r="AH459" s="393"/>
      <c r="AI459" s="402"/>
      <c r="AJ459" s="393"/>
      <c r="AK459" s="402"/>
      <c r="AL459" s="393">
        <v>19</v>
      </c>
      <c r="AM459" s="402">
        <v>19</v>
      </c>
      <c r="AN459" s="393"/>
      <c r="AO459" s="402"/>
      <c r="AP459" s="393"/>
      <c r="AQ459" s="402"/>
      <c r="AR459" s="393"/>
      <c r="AS459" s="402"/>
      <c r="AT459" s="393"/>
      <c r="AU459" s="402"/>
      <c r="AV459" s="393"/>
      <c r="AW459" s="402"/>
      <c r="AX459" s="393"/>
      <c r="AY459" s="402"/>
      <c r="AZ459" s="393"/>
      <c r="BA459" s="403"/>
      <c r="BB459" s="404"/>
      <c r="BC459" s="402"/>
      <c r="BD459" s="393"/>
      <c r="BE459" s="402"/>
      <c r="BF459" s="393"/>
      <c r="BG459" s="402"/>
      <c r="BH459" s="393"/>
      <c r="BI459" s="402"/>
      <c r="BJ459" s="393">
        <v>690842</v>
      </c>
      <c r="BK459" s="402">
        <v>700040</v>
      </c>
      <c r="BL459" s="393"/>
      <c r="BM459" s="403"/>
      <c r="BN459" s="394">
        <f t="shared" si="537"/>
        <v>0</v>
      </c>
      <c r="BO459" s="395">
        <f t="shared" si="538"/>
        <v>0</v>
      </c>
      <c r="BP459" s="396">
        <f t="shared" si="539"/>
        <v>0</v>
      </c>
      <c r="BQ459" s="395">
        <f t="shared" si="540"/>
        <v>0</v>
      </c>
      <c r="BR459" s="396">
        <f t="shared" si="541"/>
        <v>0</v>
      </c>
      <c r="BS459" s="395">
        <f t="shared" si="542"/>
        <v>0</v>
      </c>
      <c r="BT459" s="396">
        <f t="shared" si="543"/>
        <v>0</v>
      </c>
      <c r="BU459" s="395">
        <f t="shared" si="544"/>
        <v>0</v>
      </c>
      <c r="BV459" s="396">
        <f t="shared" si="545"/>
        <v>171</v>
      </c>
      <c r="BW459" s="395">
        <f t="shared" si="546"/>
        <v>171</v>
      </c>
      <c r="BX459" s="396">
        <f t="shared" si="547"/>
        <v>0</v>
      </c>
      <c r="BY459" s="395">
        <f t="shared" si="548"/>
        <v>0</v>
      </c>
      <c r="BZ459" s="394">
        <f t="shared" si="549"/>
        <v>0</v>
      </c>
      <c r="CA459" s="395">
        <f t="shared" si="550"/>
        <v>0</v>
      </c>
      <c r="CB459" s="396">
        <f t="shared" si="551"/>
        <v>0</v>
      </c>
      <c r="CC459" s="395">
        <f t="shared" si="552"/>
        <v>0</v>
      </c>
      <c r="CD459" s="396">
        <f t="shared" si="553"/>
        <v>0</v>
      </c>
      <c r="CE459" s="395">
        <f t="shared" si="554"/>
        <v>0</v>
      </c>
      <c r="CF459" s="396">
        <f t="shared" si="555"/>
        <v>0</v>
      </c>
      <c r="CG459" s="395">
        <f t="shared" si="556"/>
        <v>0</v>
      </c>
      <c r="CH459" s="396">
        <f t="shared" si="557"/>
        <v>4040.0116959064326</v>
      </c>
      <c r="CI459" s="395">
        <f t="shared" si="558"/>
        <v>4093.8011695906434</v>
      </c>
      <c r="CJ459" s="396">
        <f t="shared" si="559"/>
        <v>0</v>
      </c>
      <c r="CK459" s="395">
        <f t="shared" si="560"/>
        <v>0</v>
      </c>
      <c r="CL459" s="394">
        <f t="shared" si="561"/>
        <v>0</v>
      </c>
      <c r="CM459" s="395">
        <f t="shared" si="562"/>
        <v>0</v>
      </c>
      <c r="CN459" s="396">
        <f t="shared" si="563"/>
        <v>0</v>
      </c>
      <c r="CO459" s="395">
        <f t="shared" si="564"/>
        <v>0</v>
      </c>
      <c r="CP459" s="396">
        <f t="shared" si="565"/>
        <v>0</v>
      </c>
      <c r="CQ459" s="395">
        <f t="shared" si="566"/>
        <v>0</v>
      </c>
      <c r="CR459" s="396">
        <f t="shared" si="567"/>
        <v>0</v>
      </c>
      <c r="CS459" s="395">
        <f t="shared" si="568"/>
        <v>0</v>
      </c>
      <c r="CT459" s="396">
        <f t="shared" si="569"/>
        <v>36360.105263157893</v>
      </c>
      <c r="CU459" s="395">
        <f t="shared" si="570"/>
        <v>36844.210526315794</v>
      </c>
      <c r="CV459" s="396">
        <f t="shared" si="571"/>
        <v>0</v>
      </c>
      <c r="CW459" s="395">
        <f t="shared" si="572"/>
        <v>0</v>
      </c>
      <c r="CX459" s="396">
        <f t="shared" si="573"/>
        <v>36360.105263157893</v>
      </c>
      <c r="CY459" s="395">
        <f t="shared" si="574"/>
        <v>36844.210526315794</v>
      </c>
      <c r="CZ459" s="394">
        <f t="shared" si="575"/>
        <v>0</v>
      </c>
      <c r="DA459" s="395">
        <f t="shared" si="576"/>
        <v>0</v>
      </c>
      <c r="DB459" s="396">
        <f t="shared" si="577"/>
        <v>0</v>
      </c>
      <c r="DC459" s="395">
        <f t="shared" si="578"/>
        <v>0</v>
      </c>
      <c r="DD459" s="396">
        <f t="shared" si="579"/>
        <v>0</v>
      </c>
      <c r="DE459" s="395">
        <f t="shared" si="580"/>
        <v>0</v>
      </c>
      <c r="DF459" s="396">
        <f t="shared" si="581"/>
        <v>0</v>
      </c>
      <c r="DG459" s="395">
        <f t="shared" si="582"/>
        <v>0</v>
      </c>
      <c r="DH459" s="396">
        <f t="shared" si="583"/>
        <v>19</v>
      </c>
      <c r="DI459" s="395">
        <f t="shared" si="584"/>
        <v>19</v>
      </c>
      <c r="DJ459" s="396">
        <f t="shared" si="585"/>
        <v>0</v>
      </c>
      <c r="DK459" s="395">
        <f t="shared" si="586"/>
        <v>0</v>
      </c>
      <c r="DL459" s="396">
        <f t="shared" si="587"/>
        <v>19</v>
      </c>
      <c r="DM459" s="395">
        <f t="shared" si="588"/>
        <v>19</v>
      </c>
      <c r="DN459" s="394">
        <f t="shared" si="589"/>
        <v>0</v>
      </c>
      <c r="DO459" s="395">
        <f t="shared" si="590"/>
        <v>0</v>
      </c>
      <c r="DP459" s="396">
        <f t="shared" si="591"/>
        <v>0</v>
      </c>
      <c r="DQ459" s="395">
        <f t="shared" si="592"/>
        <v>0</v>
      </c>
      <c r="DR459" s="396">
        <f t="shared" si="593"/>
        <v>0</v>
      </c>
      <c r="DS459" s="395">
        <f t="shared" si="594"/>
        <v>0</v>
      </c>
      <c r="DT459" s="396">
        <f t="shared" si="595"/>
        <v>0</v>
      </c>
      <c r="DU459" s="395">
        <f t="shared" si="596"/>
        <v>0</v>
      </c>
      <c r="DV459" s="396">
        <f t="shared" si="597"/>
        <v>690842</v>
      </c>
      <c r="DW459" s="395">
        <f t="shared" si="598"/>
        <v>700040.00000000012</v>
      </c>
      <c r="DX459" s="396">
        <f t="shared" si="599"/>
        <v>0</v>
      </c>
      <c r="DY459" s="395">
        <f t="shared" si="600"/>
        <v>0</v>
      </c>
      <c r="DZ459" s="396">
        <f t="shared" si="601"/>
        <v>690842</v>
      </c>
      <c r="EA459" s="395">
        <f t="shared" si="602"/>
        <v>700040.00000000012</v>
      </c>
    </row>
    <row r="460" spans="1:131">
      <c r="A460" s="496" t="s">
        <v>39</v>
      </c>
      <c r="B460" s="497" t="s">
        <v>673</v>
      </c>
      <c r="C460" s="498"/>
      <c r="D460" s="499">
        <v>220862</v>
      </c>
      <c r="E460" s="420">
        <v>1</v>
      </c>
      <c r="F460" s="393">
        <v>220</v>
      </c>
      <c r="G460" s="402">
        <v>214</v>
      </c>
      <c r="H460" s="393"/>
      <c r="I460" s="402"/>
      <c r="J460" s="393"/>
      <c r="K460" s="402"/>
      <c r="L460" s="393">
        <v>21</v>
      </c>
      <c r="M460" s="402">
        <v>19</v>
      </c>
      <c r="N460" s="393">
        <v>227</v>
      </c>
      <c r="O460" s="402">
        <v>233</v>
      </c>
      <c r="P460" s="393"/>
      <c r="Q460" s="402"/>
      <c r="R460" s="393"/>
      <c r="S460" s="402"/>
      <c r="T460" s="393">
        <v>20</v>
      </c>
      <c r="U460" s="402">
        <v>19</v>
      </c>
      <c r="V460" s="393">
        <v>239</v>
      </c>
      <c r="W460" s="402">
        <v>232</v>
      </c>
      <c r="X460" s="393"/>
      <c r="Y460" s="402"/>
      <c r="Z460" s="393"/>
      <c r="AA460" s="402"/>
      <c r="AB460" s="393">
        <v>10</v>
      </c>
      <c r="AC460" s="402">
        <v>8</v>
      </c>
      <c r="AD460" s="393">
        <v>125</v>
      </c>
      <c r="AE460" s="402">
        <v>123</v>
      </c>
      <c r="AF460" s="393"/>
      <c r="AG460" s="402"/>
      <c r="AH460" s="393"/>
      <c r="AI460" s="402"/>
      <c r="AJ460" s="393">
        <v>23</v>
      </c>
      <c r="AK460" s="402">
        <v>26</v>
      </c>
      <c r="AL460" s="393">
        <v>2</v>
      </c>
      <c r="AM460" s="402">
        <v>2</v>
      </c>
      <c r="AN460" s="393">
        <v>0</v>
      </c>
      <c r="AO460" s="402">
        <v>0</v>
      </c>
      <c r="AP460" s="393">
        <v>0</v>
      </c>
      <c r="AQ460" s="402">
        <v>0</v>
      </c>
      <c r="AR460" s="393">
        <v>0</v>
      </c>
      <c r="AS460" s="402">
        <v>0</v>
      </c>
      <c r="AT460" s="393"/>
      <c r="AU460" s="402"/>
      <c r="AV460" s="393"/>
      <c r="AW460" s="402"/>
      <c r="AX460" s="393"/>
      <c r="AY460" s="402"/>
      <c r="AZ460" s="393"/>
      <c r="BA460" s="403"/>
      <c r="BB460" s="404">
        <v>26611068</v>
      </c>
      <c r="BC460" s="402">
        <v>26075548</v>
      </c>
      <c r="BD460" s="393">
        <v>18544989</v>
      </c>
      <c r="BE460" s="402">
        <v>19077167</v>
      </c>
      <c r="BF460" s="393">
        <v>16162834</v>
      </c>
      <c r="BG460" s="402">
        <v>15748228</v>
      </c>
      <c r="BH460" s="393">
        <v>6718879</v>
      </c>
      <c r="BI460" s="402">
        <v>6853431</v>
      </c>
      <c r="BJ460" s="393">
        <v>73029</v>
      </c>
      <c r="BK460" s="402">
        <v>73209</v>
      </c>
      <c r="BL460" s="393">
        <v>0</v>
      </c>
      <c r="BM460" s="403">
        <v>0</v>
      </c>
      <c r="BN460" s="394">
        <f t="shared" si="537"/>
        <v>2232</v>
      </c>
      <c r="BO460" s="395">
        <f t="shared" si="538"/>
        <v>2154</v>
      </c>
      <c r="BP460" s="396">
        <f t="shared" si="539"/>
        <v>2283</v>
      </c>
      <c r="BQ460" s="395">
        <f t="shared" si="540"/>
        <v>2325</v>
      </c>
      <c r="BR460" s="396">
        <f t="shared" si="541"/>
        <v>2271</v>
      </c>
      <c r="BS460" s="395">
        <f t="shared" si="542"/>
        <v>2184</v>
      </c>
      <c r="BT460" s="396">
        <f t="shared" si="543"/>
        <v>1401</v>
      </c>
      <c r="BU460" s="395">
        <f t="shared" si="544"/>
        <v>1419</v>
      </c>
      <c r="BV460" s="396">
        <f t="shared" si="545"/>
        <v>18</v>
      </c>
      <c r="BW460" s="395">
        <f t="shared" si="546"/>
        <v>18</v>
      </c>
      <c r="BX460" s="396">
        <f t="shared" si="547"/>
        <v>0</v>
      </c>
      <c r="BY460" s="395">
        <f t="shared" si="548"/>
        <v>0</v>
      </c>
      <c r="BZ460" s="394">
        <f t="shared" si="549"/>
        <v>11922.521505376344</v>
      </c>
      <c r="CA460" s="395">
        <f t="shared" si="550"/>
        <v>12105.639740018571</v>
      </c>
      <c r="CB460" s="396">
        <f t="shared" si="551"/>
        <v>8123.0788436268067</v>
      </c>
      <c r="CC460" s="395">
        <f t="shared" si="552"/>
        <v>8205.2331182795697</v>
      </c>
      <c r="CD460" s="396">
        <f t="shared" si="553"/>
        <v>7117.0559225011011</v>
      </c>
      <c r="CE460" s="395">
        <f t="shared" si="554"/>
        <v>7210.7271062271066</v>
      </c>
      <c r="CF460" s="396">
        <f t="shared" si="555"/>
        <v>4795.773733047823</v>
      </c>
      <c r="CG460" s="395">
        <f t="shared" si="556"/>
        <v>4829.7610993657509</v>
      </c>
      <c r="CH460" s="396">
        <f t="shared" si="557"/>
        <v>4057.1666666666665</v>
      </c>
      <c r="CI460" s="395">
        <f t="shared" si="558"/>
        <v>4067.1666666666665</v>
      </c>
      <c r="CJ460" s="396">
        <f t="shared" si="559"/>
        <v>0</v>
      </c>
      <c r="CK460" s="395">
        <f t="shared" si="560"/>
        <v>0</v>
      </c>
      <c r="CL460" s="394">
        <f t="shared" si="561"/>
        <v>107302.69354838709</v>
      </c>
      <c r="CM460" s="395">
        <f t="shared" si="562"/>
        <v>108950.75766016713</v>
      </c>
      <c r="CN460" s="396">
        <f t="shared" si="563"/>
        <v>73107.709592641258</v>
      </c>
      <c r="CO460" s="395">
        <f t="shared" si="564"/>
        <v>73847.098064516133</v>
      </c>
      <c r="CP460" s="396">
        <f t="shared" si="565"/>
        <v>64053.503302509911</v>
      </c>
      <c r="CQ460" s="395">
        <f t="shared" si="566"/>
        <v>64896.543956043955</v>
      </c>
      <c r="CR460" s="396">
        <f t="shared" si="567"/>
        <v>43161.963597430411</v>
      </c>
      <c r="CS460" s="395">
        <f t="shared" si="568"/>
        <v>43467.849894291758</v>
      </c>
      <c r="CT460" s="396">
        <f t="shared" si="569"/>
        <v>36514.5</v>
      </c>
      <c r="CU460" s="395">
        <f t="shared" si="570"/>
        <v>36604.5</v>
      </c>
      <c r="CV460" s="396">
        <f t="shared" si="571"/>
        <v>0</v>
      </c>
      <c r="CW460" s="395">
        <f t="shared" si="572"/>
        <v>0</v>
      </c>
      <c r="CX460" s="396">
        <f t="shared" si="573"/>
        <v>74777.76251329013</v>
      </c>
      <c r="CY460" s="395">
        <f t="shared" si="574"/>
        <v>75479.548436960074</v>
      </c>
      <c r="CZ460" s="394">
        <f t="shared" si="575"/>
        <v>241</v>
      </c>
      <c r="DA460" s="395">
        <f t="shared" si="576"/>
        <v>233</v>
      </c>
      <c r="DB460" s="396">
        <f t="shared" si="577"/>
        <v>247</v>
      </c>
      <c r="DC460" s="395">
        <f t="shared" si="578"/>
        <v>252</v>
      </c>
      <c r="DD460" s="396">
        <f t="shared" si="579"/>
        <v>249</v>
      </c>
      <c r="DE460" s="395">
        <f t="shared" si="580"/>
        <v>240</v>
      </c>
      <c r="DF460" s="396">
        <f t="shared" si="581"/>
        <v>148</v>
      </c>
      <c r="DG460" s="395">
        <f t="shared" si="582"/>
        <v>149</v>
      </c>
      <c r="DH460" s="396">
        <f t="shared" si="583"/>
        <v>2</v>
      </c>
      <c r="DI460" s="395">
        <f t="shared" si="584"/>
        <v>2</v>
      </c>
      <c r="DJ460" s="396">
        <f t="shared" si="585"/>
        <v>0</v>
      </c>
      <c r="DK460" s="395">
        <f t="shared" si="586"/>
        <v>0</v>
      </c>
      <c r="DL460" s="396">
        <f t="shared" si="587"/>
        <v>887</v>
      </c>
      <c r="DM460" s="395">
        <f t="shared" si="588"/>
        <v>876</v>
      </c>
      <c r="DN460" s="394">
        <f t="shared" si="589"/>
        <v>25859949.14516129</v>
      </c>
      <c r="DO460" s="395">
        <f t="shared" si="590"/>
        <v>25385526.53481894</v>
      </c>
      <c r="DP460" s="396">
        <f t="shared" si="591"/>
        <v>18057604.269382391</v>
      </c>
      <c r="DQ460" s="395">
        <f t="shared" si="592"/>
        <v>18609468.712258067</v>
      </c>
      <c r="DR460" s="396">
        <f t="shared" si="593"/>
        <v>15949322.322324967</v>
      </c>
      <c r="DS460" s="395">
        <f t="shared" si="594"/>
        <v>15575170.54945055</v>
      </c>
      <c r="DT460" s="396">
        <f t="shared" si="595"/>
        <v>6387970.6124197012</v>
      </c>
      <c r="DU460" s="395">
        <f t="shared" si="596"/>
        <v>6476709.6342494721</v>
      </c>
      <c r="DV460" s="396">
        <f t="shared" si="597"/>
        <v>73029</v>
      </c>
      <c r="DW460" s="395">
        <f t="shared" si="598"/>
        <v>73209</v>
      </c>
      <c r="DX460" s="396">
        <f t="shared" si="599"/>
        <v>0</v>
      </c>
      <c r="DY460" s="395">
        <f t="shared" si="600"/>
        <v>0</v>
      </c>
      <c r="DZ460" s="396">
        <f t="shared" si="601"/>
        <v>66327875.349288344</v>
      </c>
      <c r="EA460" s="395">
        <f t="shared" si="602"/>
        <v>66120084.430777028</v>
      </c>
    </row>
    <row r="461" spans="1:131">
      <c r="A461" s="496" t="s">
        <v>39</v>
      </c>
      <c r="B461" s="497" t="s">
        <v>674</v>
      </c>
      <c r="C461" s="498"/>
      <c r="D461" s="499">
        <v>221759</v>
      </c>
      <c r="E461" s="420">
        <v>1</v>
      </c>
      <c r="F461" s="393">
        <v>383</v>
      </c>
      <c r="G461" s="402">
        <v>379</v>
      </c>
      <c r="H461" s="393"/>
      <c r="I461" s="402"/>
      <c r="J461" s="393"/>
      <c r="K461" s="402"/>
      <c r="L461" s="393">
        <v>183</v>
      </c>
      <c r="M461" s="402">
        <v>181</v>
      </c>
      <c r="N461" s="393">
        <v>331</v>
      </c>
      <c r="O461" s="402">
        <v>326</v>
      </c>
      <c r="P461" s="393"/>
      <c r="Q461" s="402"/>
      <c r="R461" s="393"/>
      <c r="S461" s="402"/>
      <c r="T461" s="393">
        <v>139</v>
      </c>
      <c r="U461" s="402">
        <v>131</v>
      </c>
      <c r="V461" s="393">
        <v>252</v>
      </c>
      <c r="W461" s="402">
        <v>270</v>
      </c>
      <c r="X461" s="393"/>
      <c r="Y461" s="402"/>
      <c r="Z461" s="393"/>
      <c r="AA461" s="402"/>
      <c r="AB461" s="393">
        <v>127</v>
      </c>
      <c r="AC461" s="402">
        <v>147</v>
      </c>
      <c r="AD461" s="393">
        <v>19</v>
      </c>
      <c r="AE461" s="402">
        <v>19</v>
      </c>
      <c r="AF461" s="393"/>
      <c r="AG461" s="402"/>
      <c r="AH461" s="393"/>
      <c r="AI461" s="402"/>
      <c r="AJ461" s="393">
        <v>18</v>
      </c>
      <c r="AK461" s="402">
        <v>20</v>
      </c>
      <c r="AL461" s="393">
        <v>264</v>
      </c>
      <c r="AM461" s="402">
        <v>279</v>
      </c>
      <c r="AN461" s="393"/>
      <c r="AO461" s="402"/>
      <c r="AP461" s="393"/>
      <c r="AQ461" s="402"/>
      <c r="AR461" s="393">
        <v>18</v>
      </c>
      <c r="AS461" s="402">
        <v>19</v>
      </c>
      <c r="AT461" s="393"/>
      <c r="AU461" s="402"/>
      <c r="AV461" s="393"/>
      <c r="AW461" s="402"/>
      <c r="AX461" s="393"/>
      <c r="AY461" s="402"/>
      <c r="AZ461" s="393"/>
      <c r="BA461" s="403"/>
      <c r="BB461" s="404">
        <v>77475030</v>
      </c>
      <c r="BC461" s="402">
        <v>78262069</v>
      </c>
      <c r="BD461" s="393">
        <v>45316520</v>
      </c>
      <c r="BE461" s="402">
        <v>44891699</v>
      </c>
      <c r="BF461" s="393">
        <v>31569757</v>
      </c>
      <c r="BG461" s="402">
        <v>34751180</v>
      </c>
      <c r="BH461" s="393">
        <v>2456731</v>
      </c>
      <c r="BI461" s="402">
        <v>2633015</v>
      </c>
      <c r="BJ461" s="393">
        <v>13375176</v>
      </c>
      <c r="BK461" s="402">
        <v>14585669</v>
      </c>
      <c r="BL461" s="393">
        <v>0</v>
      </c>
      <c r="BM461" s="403">
        <v>0</v>
      </c>
      <c r="BN461" s="394">
        <f t="shared" si="537"/>
        <v>5643</v>
      </c>
      <c r="BO461" s="395">
        <f t="shared" si="538"/>
        <v>5583</v>
      </c>
      <c r="BP461" s="396">
        <f t="shared" si="539"/>
        <v>4647</v>
      </c>
      <c r="BQ461" s="395">
        <f t="shared" si="540"/>
        <v>4506</v>
      </c>
      <c r="BR461" s="396">
        <f t="shared" si="541"/>
        <v>3792</v>
      </c>
      <c r="BS461" s="395">
        <f t="shared" si="542"/>
        <v>4194</v>
      </c>
      <c r="BT461" s="396">
        <f t="shared" si="543"/>
        <v>387</v>
      </c>
      <c r="BU461" s="395">
        <f t="shared" si="544"/>
        <v>411</v>
      </c>
      <c r="BV461" s="396">
        <f t="shared" si="545"/>
        <v>2592</v>
      </c>
      <c r="BW461" s="395">
        <f t="shared" si="546"/>
        <v>2739</v>
      </c>
      <c r="BX461" s="396">
        <f t="shared" si="547"/>
        <v>0</v>
      </c>
      <c r="BY461" s="395">
        <f t="shared" si="548"/>
        <v>0</v>
      </c>
      <c r="BZ461" s="394">
        <f t="shared" si="549"/>
        <v>13729.404572036152</v>
      </c>
      <c r="CA461" s="395">
        <f t="shared" si="550"/>
        <v>14017.923876052302</v>
      </c>
      <c r="CB461" s="396">
        <f t="shared" si="551"/>
        <v>9751.7796427802878</v>
      </c>
      <c r="CC461" s="395">
        <f t="shared" si="552"/>
        <v>9962.6495783399914</v>
      </c>
      <c r="CD461" s="396">
        <f t="shared" si="553"/>
        <v>8325.3578586497897</v>
      </c>
      <c r="CE461" s="395">
        <f t="shared" si="554"/>
        <v>8285.9275154983316</v>
      </c>
      <c r="CF461" s="396">
        <f t="shared" si="555"/>
        <v>6348.1421188630493</v>
      </c>
      <c r="CG461" s="395">
        <f t="shared" si="556"/>
        <v>6406.3625304136249</v>
      </c>
      <c r="CH461" s="396">
        <f t="shared" si="557"/>
        <v>5160.1759259259261</v>
      </c>
      <c r="CI461" s="395">
        <f t="shared" si="558"/>
        <v>5325.1803577948158</v>
      </c>
      <c r="CJ461" s="396">
        <f t="shared" si="559"/>
        <v>0</v>
      </c>
      <c r="CK461" s="395">
        <f t="shared" si="560"/>
        <v>0</v>
      </c>
      <c r="CL461" s="394">
        <f t="shared" si="561"/>
        <v>123564.64114832536</v>
      </c>
      <c r="CM461" s="395">
        <f t="shared" si="562"/>
        <v>126161.31488447072</v>
      </c>
      <c r="CN461" s="396">
        <f t="shared" si="563"/>
        <v>87766.016785022584</v>
      </c>
      <c r="CO461" s="395">
        <f t="shared" si="564"/>
        <v>89663.846205059919</v>
      </c>
      <c r="CP461" s="396">
        <f t="shared" si="565"/>
        <v>74928.220727848107</v>
      </c>
      <c r="CQ461" s="395">
        <f t="shared" si="566"/>
        <v>74573.347639484986</v>
      </c>
      <c r="CR461" s="396">
        <f t="shared" si="567"/>
        <v>57133.279069767443</v>
      </c>
      <c r="CS461" s="395">
        <f t="shared" si="568"/>
        <v>57657.262773722621</v>
      </c>
      <c r="CT461" s="396">
        <f t="shared" si="569"/>
        <v>46441.583333333336</v>
      </c>
      <c r="CU461" s="395">
        <f t="shared" si="570"/>
        <v>47926.623220153342</v>
      </c>
      <c r="CV461" s="396">
        <f t="shared" si="571"/>
        <v>0</v>
      </c>
      <c r="CW461" s="395">
        <f t="shared" si="572"/>
        <v>0</v>
      </c>
      <c r="CX461" s="396">
        <f t="shared" si="573"/>
        <v>89270.973621885001</v>
      </c>
      <c r="CY461" s="395">
        <f t="shared" si="574"/>
        <v>89923.527376884289</v>
      </c>
      <c r="CZ461" s="394">
        <f t="shared" si="575"/>
        <v>566</v>
      </c>
      <c r="DA461" s="395">
        <f t="shared" si="576"/>
        <v>560</v>
      </c>
      <c r="DB461" s="396">
        <f t="shared" si="577"/>
        <v>470</v>
      </c>
      <c r="DC461" s="395">
        <f t="shared" si="578"/>
        <v>457</v>
      </c>
      <c r="DD461" s="396">
        <f t="shared" si="579"/>
        <v>379</v>
      </c>
      <c r="DE461" s="395">
        <f t="shared" si="580"/>
        <v>417</v>
      </c>
      <c r="DF461" s="396">
        <f t="shared" si="581"/>
        <v>37</v>
      </c>
      <c r="DG461" s="395">
        <f t="shared" si="582"/>
        <v>39</v>
      </c>
      <c r="DH461" s="396">
        <f t="shared" si="583"/>
        <v>282</v>
      </c>
      <c r="DI461" s="395">
        <f t="shared" si="584"/>
        <v>298</v>
      </c>
      <c r="DJ461" s="396">
        <f t="shared" si="585"/>
        <v>0</v>
      </c>
      <c r="DK461" s="395">
        <f t="shared" si="586"/>
        <v>0</v>
      </c>
      <c r="DL461" s="396">
        <f t="shared" si="587"/>
        <v>1734</v>
      </c>
      <c r="DM461" s="395">
        <f t="shared" si="588"/>
        <v>1771</v>
      </c>
      <c r="DN461" s="394">
        <f t="shared" si="589"/>
        <v>69937586.889952153</v>
      </c>
      <c r="DO461" s="395">
        <f t="shared" si="590"/>
        <v>70650336.335303605</v>
      </c>
      <c r="DP461" s="396">
        <f t="shared" si="591"/>
        <v>41250027.888960615</v>
      </c>
      <c r="DQ461" s="395">
        <f t="shared" si="592"/>
        <v>40976377.715712383</v>
      </c>
      <c r="DR461" s="396">
        <f t="shared" si="593"/>
        <v>28397795.655854434</v>
      </c>
      <c r="DS461" s="395">
        <f t="shared" si="594"/>
        <v>31097085.96566524</v>
      </c>
      <c r="DT461" s="396">
        <f t="shared" si="595"/>
        <v>2113931.3255813955</v>
      </c>
      <c r="DU461" s="395">
        <f t="shared" si="596"/>
        <v>2248633.2481751824</v>
      </c>
      <c r="DV461" s="396">
        <f t="shared" si="597"/>
        <v>13096526.5</v>
      </c>
      <c r="DW461" s="395">
        <f t="shared" si="598"/>
        <v>14282133.719605695</v>
      </c>
      <c r="DX461" s="396">
        <f t="shared" si="599"/>
        <v>0</v>
      </c>
      <c r="DY461" s="395">
        <f t="shared" si="600"/>
        <v>0</v>
      </c>
      <c r="DZ461" s="396">
        <f t="shared" si="601"/>
        <v>154795868.26034859</v>
      </c>
      <c r="EA461" s="395">
        <f t="shared" si="602"/>
        <v>159254566.98446208</v>
      </c>
    </row>
    <row r="462" spans="1:131">
      <c r="A462" s="496" t="s">
        <v>39</v>
      </c>
      <c r="B462" s="500" t="s">
        <v>675</v>
      </c>
      <c r="C462" s="501"/>
      <c r="D462" s="499">
        <v>221838</v>
      </c>
      <c r="E462" s="420">
        <v>2</v>
      </c>
      <c r="F462" s="393">
        <v>105</v>
      </c>
      <c r="G462" s="402">
        <v>101</v>
      </c>
      <c r="H462" s="393"/>
      <c r="I462" s="402"/>
      <c r="J462" s="393"/>
      <c r="K462" s="402"/>
      <c r="L462" s="393">
        <v>3</v>
      </c>
      <c r="M462" s="402">
        <v>3</v>
      </c>
      <c r="N462" s="393">
        <v>90</v>
      </c>
      <c r="O462" s="402">
        <v>94</v>
      </c>
      <c r="P462" s="393"/>
      <c r="Q462" s="402"/>
      <c r="R462" s="393"/>
      <c r="S462" s="402"/>
      <c r="T462" s="393">
        <v>17</v>
      </c>
      <c r="U462" s="402">
        <v>15</v>
      </c>
      <c r="V462" s="393">
        <v>71</v>
      </c>
      <c r="W462" s="402">
        <v>72</v>
      </c>
      <c r="X462" s="393"/>
      <c r="Y462" s="402"/>
      <c r="Z462" s="393"/>
      <c r="AA462" s="402"/>
      <c r="AB462" s="393">
        <v>21</v>
      </c>
      <c r="AC462" s="402">
        <v>20</v>
      </c>
      <c r="AD462" s="393">
        <v>7</v>
      </c>
      <c r="AE462" s="402">
        <v>3</v>
      </c>
      <c r="AF462" s="393"/>
      <c r="AG462" s="402"/>
      <c r="AH462" s="393"/>
      <c r="AI462" s="402"/>
      <c r="AJ462" s="393">
        <v>0</v>
      </c>
      <c r="AK462" s="402">
        <v>0</v>
      </c>
      <c r="AL462" s="393">
        <v>7</v>
      </c>
      <c r="AM462" s="402">
        <v>24</v>
      </c>
      <c r="AN462" s="393"/>
      <c r="AO462" s="402"/>
      <c r="AP462" s="393"/>
      <c r="AQ462" s="402"/>
      <c r="AR462" s="393">
        <v>1</v>
      </c>
      <c r="AS462" s="402">
        <v>1</v>
      </c>
      <c r="AT462" s="393"/>
      <c r="AU462" s="402"/>
      <c r="AV462" s="393"/>
      <c r="AW462" s="402"/>
      <c r="AX462" s="393"/>
      <c r="AY462" s="402"/>
      <c r="AZ462" s="393"/>
      <c r="BA462" s="403"/>
      <c r="BB462" s="404">
        <v>8809679</v>
      </c>
      <c r="BC462" s="402">
        <v>8538662</v>
      </c>
      <c r="BD462" s="393">
        <v>6948655</v>
      </c>
      <c r="BE462" s="402">
        <v>7068777</v>
      </c>
      <c r="BF462" s="393">
        <v>5067961</v>
      </c>
      <c r="BG462" s="402">
        <v>5133838</v>
      </c>
      <c r="BH462" s="393">
        <v>253039</v>
      </c>
      <c r="BI462" s="402">
        <v>150039</v>
      </c>
      <c r="BJ462" s="393">
        <v>347580</v>
      </c>
      <c r="BK462" s="402">
        <v>902580</v>
      </c>
      <c r="BL462" s="393">
        <v>0</v>
      </c>
      <c r="BM462" s="403">
        <v>0</v>
      </c>
      <c r="BN462" s="394">
        <f t="shared" si="537"/>
        <v>981</v>
      </c>
      <c r="BO462" s="395">
        <f t="shared" si="538"/>
        <v>945</v>
      </c>
      <c r="BP462" s="396">
        <f t="shared" si="539"/>
        <v>1014</v>
      </c>
      <c r="BQ462" s="395">
        <f t="shared" si="540"/>
        <v>1026</v>
      </c>
      <c r="BR462" s="396">
        <f t="shared" si="541"/>
        <v>891</v>
      </c>
      <c r="BS462" s="395">
        <f t="shared" si="542"/>
        <v>888</v>
      </c>
      <c r="BT462" s="396">
        <f t="shared" si="543"/>
        <v>63</v>
      </c>
      <c r="BU462" s="395">
        <f t="shared" si="544"/>
        <v>27</v>
      </c>
      <c r="BV462" s="396">
        <f t="shared" si="545"/>
        <v>75</v>
      </c>
      <c r="BW462" s="395">
        <f t="shared" si="546"/>
        <v>228</v>
      </c>
      <c r="BX462" s="396">
        <f t="shared" si="547"/>
        <v>0</v>
      </c>
      <c r="BY462" s="395">
        <f t="shared" si="548"/>
        <v>0</v>
      </c>
      <c r="BZ462" s="394">
        <f t="shared" si="549"/>
        <v>8980.3047910295609</v>
      </c>
      <c r="CA462" s="395">
        <f t="shared" si="550"/>
        <v>9035.6211640211641</v>
      </c>
      <c r="CB462" s="396">
        <f t="shared" si="551"/>
        <v>6852.7169625246552</v>
      </c>
      <c r="CC462" s="395">
        <f t="shared" si="552"/>
        <v>6889.646198830409</v>
      </c>
      <c r="CD462" s="396">
        <f t="shared" si="553"/>
        <v>5687.9472502805838</v>
      </c>
      <c r="CE462" s="395">
        <f t="shared" si="554"/>
        <v>5781.3490990990995</v>
      </c>
      <c r="CF462" s="396">
        <f t="shared" si="555"/>
        <v>4016.4920634920636</v>
      </c>
      <c r="CG462" s="395">
        <f t="shared" si="556"/>
        <v>5557</v>
      </c>
      <c r="CH462" s="396">
        <f t="shared" si="557"/>
        <v>4634.3999999999996</v>
      </c>
      <c r="CI462" s="395">
        <f t="shared" si="558"/>
        <v>3958.6842105263158</v>
      </c>
      <c r="CJ462" s="396">
        <f t="shared" si="559"/>
        <v>0</v>
      </c>
      <c r="CK462" s="395">
        <f t="shared" si="560"/>
        <v>0</v>
      </c>
      <c r="CL462" s="394">
        <f t="shared" si="561"/>
        <v>80822.743119266044</v>
      </c>
      <c r="CM462" s="395">
        <f t="shared" si="562"/>
        <v>81320.590476190482</v>
      </c>
      <c r="CN462" s="396">
        <f t="shared" si="563"/>
        <v>61674.452662721895</v>
      </c>
      <c r="CO462" s="395">
        <f t="shared" si="564"/>
        <v>62006.81578947368</v>
      </c>
      <c r="CP462" s="396">
        <f t="shared" si="565"/>
        <v>51191.525252525258</v>
      </c>
      <c r="CQ462" s="395">
        <f t="shared" si="566"/>
        <v>52032.141891891893</v>
      </c>
      <c r="CR462" s="396">
        <f t="shared" si="567"/>
        <v>36148.428571428572</v>
      </c>
      <c r="CS462" s="395">
        <f t="shared" si="568"/>
        <v>50013</v>
      </c>
      <c r="CT462" s="396">
        <f t="shared" si="569"/>
        <v>41709.599999999999</v>
      </c>
      <c r="CU462" s="395">
        <f t="shared" si="570"/>
        <v>35628.15789473684</v>
      </c>
      <c r="CV462" s="396">
        <f t="shared" si="571"/>
        <v>0</v>
      </c>
      <c r="CW462" s="395">
        <f t="shared" si="572"/>
        <v>0</v>
      </c>
      <c r="CX462" s="396">
        <f t="shared" si="573"/>
        <v>64050.803773367385</v>
      </c>
      <c r="CY462" s="395">
        <f t="shared" si="574"/>
        <v>63194.547543540284</v>
      </c>
      <c r="CZ462" s="394">
        <f t="shared" si="575"/>
        <v>108</v>
      </c>
      <c r="DA462" s="395">
        <f t="shared" si="576"/>
        <v>104</v>
      </c>
      <c r="DB462" s="396">
        <f t="shared" si="577"/>
        <v>107</v>
      </c>
      <c r="DC462" s="395">
        <f t="shared" si="578"/>
        <v>109</v>
      </c>
      <c r="DD462" s="396">
        <f t="shared" si="579"/>
        <v>92</v>
      </c>
      <c r="DE462" s="395">
        <f t="shared" si="580"/>
        <v>92</v>
      </c>
      <c r="DF462" s="396">
        <f t="shared" si="581"/>
        <v>7</v>
      </c>
      <c r="DG462" s="395">
        <f t="shared" si="582"/>
        <v>3</v>
      </c>
      <c r="DH462" s="396">
        <f t="shared" si="583"/>
        <v>8</v>
      </c>
      <c r="DI462" s="395">
        <f t="shared" si="584"/>
        <v>25</v>
      </c>
      <c r="DJ462" s="396">
        <f t="shared" si="585"/>
        <v>0</v>
      </c>
      <c r="DK462" s="395">
        <f t="shared" si="586"/>
        <v>0</v>
      </c>
      <c r="DL462" s="396">
        <f t="shared" si="587"/>
        <v>322</v>
      </c>
      <c r="DM462" s="395">
        <f t="shared" si="588"/>
        <v>333</v>
      </c>
      <c r="DN462" s="394">
        <f t="shared" si="589"/>
        <v>8728856.2568807323</v>
      </c>
      <c r="DO462" s="395">
        <f t="shared" si="590"/>
        <v>8457341.4095238093</v>
      </c>
      <c r="DP462" s="396">
        <f t="shared" si="591"/>
        <v>6599166.4349112427</v>
      </c>
      <c r="DQ462" s="395">
        <f t="shared" si="592"/>
        <v>6758742.921052631</v>
      </c>
      <c r="DR462" s="396">
        <f t="shared" si="593"/>
        <v>4709620.3232323239</v>
      </c>
      <c r="DS462" s="395">
        <f t="shared" si="594"/>
        <v>4786957.0540540544</v>
      </c>
      <c r="DT462" s="396">
        <f t="shared" si="595"/>
        <v>253039</v>
      </c>
      <c r="DU462" s="395">
        <f t="shared" si="596"/>
        <v>150039</v>
      </c>
      <c r="DV462" s="396">
        <f t="shared" si="597"/>
        <v>333676.79999999999</v>
      </c>
      <c r="DW462" s="395">
        <f t="shared" si="598"/>
        <v>890703.94736842101</v>
      </c>
      <c r="DX462" s="396">
        <f t="shared" si="599"/>
        <v>0</v>
      </c>
      <c r="DY462" s="395">
        <f t="shared" si="600"/>
        <v>0</v>
      </c>
      <c r="DZ462" s="396">
        <f t="shared" si="601"/>
        <v>20624358.815024298</v>
      </c>
      <c r="EA462" s="395">
        <f t="shared" si="602"/>
        <v>21043784.331998914</v>
      </c>
    </row>
    <row r="463" spans="1:131">
      <c r="A463" s="496" t="s">
        <v>39</v>
      </c>
      <c r="B463" s="500" t="s">
        <v>676</v>
      </c>
      <c r="C463" s="498"/>
      <c r="D463" s="499">
        <v>219602</v>
      </c>
      <c r="E463" s="420">
        <v>3</v>
      </c>
      <c r="F463" s="393">
        <v>113</v>
      </c>
      <c r="G463" s="402">
        <v>114</v>
      </c>
      <c r="H463" s="393"/>
      <c r="I463" s="402"/>
      <c r="J463" s="393"/>
      <c r="K463" s="402"/>
      <c r="L463" s="393">
        <v>0</v>
      </c>
      <c r="M463" s="402">
        <v>4</v>
      </c>
      <c r="N463" s="393">
        <v>102</v>
      </c>
      <c r="O463" s="402">
        <v>107</v>
      </c>
      <c r="P463" s="393"/>
      <c r="Q463" s="402"/>
      <c r="R463" s="393"/>
      <c r="S463" s="402"/>
      <c r="T463" s="393">
        <v>2</v>
      </c>
      <c r="U463" s="402">
        <v>1</v>
      </c>
      <c r="V463" s="393">
        <v>100</v>
      </c>
      <c r="W463" s="402">
        <v>95</v>
      </c>
      <c r="X463" s="393"/>
      <c r="Y463" s="402"/>
      <c r="Z463" s="393"/>
      <c r="AA463" s="402"/>
      <c r="AB463" s="393">
        <v>0</v>
      </c>
      <c r="AC463" s="402"/>
      <c r="AD463" s="393">
        <v>43</v>
      </c>
      <c r="AE463" s="402">
        <v>41</v>
      </c>
      <c r="AF463" s="393"/>
      <c r="AG463" s="402"/>
      <c r="AH463" s="393"/>
      <c r="AI463" s="402"/>
      <c r="AJ463" s="393">
        <v>0</v>
      </c>
      <c r="AK463" s="402"/>
      <c r="AL463" s="393">
        <v>0</v>
      </c>
      <c r="AM463" s="402"/>
      <c r="AN463" s="393"/>
      <c r="AO463" s="402"/>
      <c r="AP463" s="393"/>
      <c r="AQ463" s="402"/>
      <c r="AR463" s="393">
        <v>0</v>
      </c>
      <c r="AS463" s="402">
        <v>0</v>
      </c>
      <c r="AT463" s="393"/>
      <c r="AU463" s="402"/>
      <c r="AV463" s="393"/>
      <c r="AW463" s="402"/>
      <c r="AX463" s="393"/>
      <c r="AY463" s="402"/>
      <c r="AZ463" s="393"/>
      <c r="BA463" s="403"/>
      <c r="BB463" s="404">
        <v>8872089</v>
      </c>
      <c r="BC463" s="402">
        <v>9111356</v>
      </c>
      <c r="BD463" s="393">
        <v>6589441</v>
      </c>
      <c r="BE463" s="402">
        <v>6674658</v>
      </c>
      <c r="BF463" s="393">
        <v>5071970</v>
      </c>
      <c r="BG463" s="402">
        <v>4858756</v>
      </c>
      <c r="BH463" s="393">
        <v>1796079</v>
      </c>
      <c r="BI463" s="402">
        <v>1728693</v>
      </c>
      <c r="BJ463" s="393">
        <v>0</v>
      </c>
      <c r="BK463" s="402">
        <v>0</v>
      </c>
      <c r="BL463" s="393">
        <v>0</v>
      </c>
      <c r="BM463" s="403">
        <v>0</v>
      </c>
      <c r="BN463" s="394">
        <f t="shared" si="537"/>
        <v>1017</v>
      </c>
      <c r="BO463" s="395">
        <f t="shared" si="538"/>
        <v>1074</v>
      </c>
      <c r="BP463" s="396">
        <f t="shared" si="539"/>
        <v>942</v>
      </c>
      <c r="BQ463" s="395">
        <f t="shared" si="540"/>
        <v>975</v>
      </c>
      <c r="BR463" s="396">
        <f t="shared" si="541"/>
        <v>900</v>
      </c>
      <c r="BS463" s="395">
        <f t="shared" si="542"/>
        <v>855</v>
      </c>
      <c r="BT463" s="396">
        <f t="shared" si="543"/>
        <v>387</v>
      </c>
      <c r="BU463" s="395">
        <f t="shared" si="544"/>
        <v>369</v>
      </c>
      <c r="BV463" s="396">
        <f t="shared" si="545"/>
        <v>0</v>
      </c>
      <c r="BW463" s="395">
        <f t="shared" si="546"/>
        <v>0</v>
      </c>
      <c r="BX463" s="396">
        <f t="shared" si="547"/>
        <v>0</v>
      </c>
      <c r="BY463" s="395">
        <f t="shared" si="548"/>
        <v>0</v>
      </c>
      <c r="BZ463" s="394">
        <f t="shared" si="549"/>
        <v>8723.7846607669617</v>
      </c>
      <c r="CA463" s="395">
        <f t="shared" si="550"/>
        <v>8483.5716945996282</v>
      </c>
      <c r="CB463" s="396">
        <f t="shared" si="551"/>
        <v>6995.1602972399151</v>
      </c>
      <c r="CC463" s="395">
        <f t="shared" si="552"/>
        <v>6845.8030769230772</v>
      </c>
      <c r="CD463" s="396">
        <f t="shared" si="553"/>
        <v>5635.5222222222219</v>
      </c>
      <c r="CE463" s="395">
        <f t="shared" si="554"/>
        <v>5682.7555555555555</v>
      </c>
      <c r="CF463" s="396">
        <f t="shared" si="555"/>
        <v>4641.031007751938</v>
      </c>
      <c r="CG463" s="395">
        <f t="shared" si="556"/>
        <v>4684.8048780487807</v>
      </c>
      <c r="CH463" s="396">
        <f t="shared" si="557"/>
        <v>0</v>
      </c>
      <c r="CI463" s="395">
        <f t="shared" si="558"/>
        <v>0</v>
      </c>
      <c r="CJ463" s="396">
        <f t="shared" si="559"/>
        <v>0</v>
      </c>
      <c r="CK463" s="395">
        <f t="shared" si="560"/>
        <v>0</v>
      </c>
      <c r="CL463" s="394">
        <f t="shared" si="561"/>
        <v>78514.061946902657</v>
      </c>
      <c r="CM463" s="395">
        <f t="shared" si="562"/>
        <v>76352.145251396651</v>
      </c>
      <c r="CN463" s="396">
        <f t="shared" si="563"/>
        <v>62956.442675159233</v>
      </c>
      <c r="CO463" s="395">
        <f t="shared" si="564"/>
        <v>61612.227692307693</v>
      </c>
      <c r="CP463" s="396">
        <f t="shared" si="565"/>
        <v>50719.7</v>
      </c>
      <c r="CQ463" s="395">
        <f t="shared" si="566"/>
        <v>51144.800000000003</v>
      </c>
      <c r="CR463" s="396">
        <f t="shared" si="567"/>
        <v>41769.279069767443</v>
      </c>
      <c r="CS463" s="395">
        <f t="shared" si="568"/>
        <v>42163.243902439026</v>
      </c>
      <c r="CT463" s="396">
        <f t="shared" si="569"/>
        <v>0</v>
      </c>
      <c r="CU463" s="395">
        <f t="shared" si="570"/>
        <v>0</v>
      </c>
      <c r="CV463" s="396">
        <f t="shared" si="571"/>
        <v>0</v>
      </c>
      <c r="CW463" s="395">
        <f t="shared" si="572"/>
        <v>0</v>
      </c>
      <c r="CX463" s="396">
        <f t="shared" si="573"/>
        <v>61910.022328379338</v>
      </c>
      <c r="CY463" s="395">
        <f t="shared" si="574"/>
        <v>61467.189863077452</v>
      </c>
      <c r="CZ463" s="394">
        <f t="shared" si="575"/>
        <v>113</v>
      </c>
      <c r="DA463" s="395">
        <f t="shared" si="576"/>
        <v>118</v>
      </c>
      <c r="DB463" s="396">
        <f t="shared" si="577"/>
        <v>104</v>
      </c>
      <c r="DC463" s="395">
        <f t="shared" si="578"/>
        <v>108</v>
      </c>
      <c r="DD463" s="396">
        <f t="shared" si="579"/>
        <v>100</v>
      </c>
      <c r="DE463" s="395">
        <f t="shared" si="580"/>
        <v>95</v>
      </c>
      <c r="DF463" s="396">
        <f t="shared" si="581"/>
        <v>43</v>
      </c>
      <c r="DG463" s="395">
        <f t="shared" si="582"/>
        <v>41</v>
      </c>
      <c r="DH463" s="396">
        <f t="shared" si="583"/>
        <v>0</v>
      </c>
      <c r="DI463" s="395">
        <f t="shared" si="584"/>
        <v>0</v>
      </c>
      <c r="DJ463" s="396">
        <f t="shared" si="585"/>
        <v>0</v>
      </c>
      <c r="DK463" s="395">
        <f t="shared" si="586"/>
        <v>0</v>
      </c>
      <c r="DL463" s="396">
        <f t="shared" si="587"/>
        <v>360</v>
      </c>
      <c r="DM463" s="395">
        <f t="shared" si="588"/>
        <v>362</v>
      </c>
      <c r="DN463" s="394">
        <f t="shared" si="589"/>
        <v>8872089</v>
      </c>
      <c r="DO463" s="395">
        <f t="shared" si="590"/>
        <v>9009553.1396648046</v>
      </c>
      <c r="DP463" s="396">
        <f t="shared" si="591"/>
        <v>6547470.0382165601</v>
      </c>
      <c r="DQ463" s="395">
        <f t="shared" si="592"/>
        <v>6654120.5907692313</v>
      </c>
      <c r="DR463" s="396">
        <f t="shared" si="593"/>
        <v>5071970</v>
      </c>
      <c r="DS463" s="395">
        <f t="shared" si="594"/>
        <v>4858756</v>
      </c>
      <c r="DT463" s="396">
        <f t="shared" si="595"/>
        <v>1796079</v>
      </c>
      <c r="DU463" s="395">
        <f t="shared" si="596"/>
        <v>1728693</v>
      </c>
      <c r="DV463" s="396">
        <f t="shared" si="597"/>
        <v>0</v>
      </c>
      <c r="DW463" s="395">
        <f t="shared" si="598"/>
        <v>0</v>
      </c>
      <c r="DX463" s="396">
        <f t="shared" si="599"/>
        <v>0</v>
      </c>
      <c r="DY463" s="395">
        <f t="shared" si="600"/>
        <v>0</v>
      </c>
      <c r="DZ463" s="396">
        <f t="shared" si="601"/>
        <v>22287608.038216561</v>
      </c>
      <c r="EA463" s="395">
        <f t="shared" si="602"/>
        <v>22251122.730434038</v>
      </c>
    </row>
    <row r="464" spans="1:131">
      <c r="A464" s="496" t="s">
        <v>39</v>
      </c>
      <c r="B464" s="497" t="s">
        <v>677</v>
      </c>
      <c r="C464" s="498" t="s">
        <v>723</v>
      </c>
      <c r="D464" s="499">
        <v>220075</v>
      </c>
      <c r="E464" s="420">
        <v>3</v>
      </c>
      <c r="F464" s="393">
        <v>112</v>
      </c>
      <c r="G464" s="402">
        <v>118</v>
      </c>
      <c r="H464" s="393"/>
      <c r="I464" s="402"/>
      <c r="J464" s="393"/>
      <c r="K464" s="402"/>
      <c r="L464" s="393">
        <v>39</v>
      </c>
      <c r="M464" s="402">
        <v>40</v>
      </c>
      <c r="N464" s="393">
        <v>126</v>
      </c>
      <c r="O464" s="402">
        <v>124</v>
      </c>
      <c r="P464" s="393"/>
      <c r="Q464" s="402"/>
      <c r="R464" s="393"/>
      <c r="S464" s="402"/>
      <c r="T464" s="393">
        <v>31</v>
      </c>
      <c r="U464" s="402">
        <v>31</v>
      </c>
      <c r="V464" s="393">
        <v>155</v>
      </c>
      <c r="W464" s="402">
        <v>143</v>
      </c>
      <c r="X464" s="393"/>
      <c r="Y464" s="402"/>
      <c r="Z464" s="393"/>
      <c r="AA464" s="402"/>
      <c r="AB464" s="393">
        <v>42</v>
      </c>
      <c r="AC464" s="402">
        <v>34</v>
      </c>
      <c r="AD464" s="393">
        <v>23</v>
      </c>
      <c r="AE464" s="402">
        <v>25</v>
      </c>
      <c r="AF464" s="393"/>
      <c r="AG464" s="402"/>
      <c r="AH464" s="393"/>
      <c r="AI464" s="402"/>
      <c r="AJ464" s="393">
        <v>7</v>
      </c>
      <c r="AK464" s="402">
        <v>5</v>
      </c>
      <c r="AL464" s="393">
        <v>72</v>
      </c>
      <c r="AM464" s="402">
        <v>65</v>
      </c>
      <c r="AN464" s="393"/>
      <c r="AO464" s="402"/>
      <c r="AP464" s="393"/>
      <c r="AQ464" s="402"/>
      <c r="AR464" s="393">
        <v>1</v>
      </c>
      <c r="AS464" s="402">
        <v>3</v>
      </c>
      <c r="AT464" s="393"/>
      <c r="AU464" s="402"/>
      <c r="AV464" s="393"/>
      <c r="AW464" s="402"/>
      <c r="AX464" s="393"/>
      <c r="AY464" s="402"/>
      <c r="AZ464" s="393"/>
      <c r="BA464" s="403"/>
      <c r="BB464" s="404">
        <v>12941132</v>
      </c>
      <c r="BC464" s="402">
        <v>13605979</v>
      </c>
      <c r="BD464" s="393">
        <v>10537372</v>
      </c>
      <c r="BE464" s="402">
        <v>9992408</v>
      </c>
      <c r="BF464" s="393">
        <v>11919469</v>
      </c>
      <c r="BG464" s="402">
        <v>10288421</v>
      </c>
      <c r="BH464" s="393">
        <v>1444299</v>
      </c>
      <c r="BI464" s="402">
        <v>1477459</v>
      </c>
      <c r="BJ464" s="393">
        <v>2293572</v>
      </c>
      <c r="BK464" s="402">
        <v>2227618</v>
      </c>
      <c r="BL464" s="393">
        <v>0</v>
      </c>
      <c r="BM464" s="403">
        <v>0</v>
      </c>
      <c r="BN464" s="394">
        <f t="shared" si="537"/>
        <v>1476</v>
      </c>
      <c r="BO464" s="395">
        <f t="shared" si="538"/>
        <v>1542</v>
      </c>
      <c r="BP464" s="396">
        <f t="shared" si="539"/>
        <v>1506</v>
      </c>
      <c r="BQ464" s="395">
        <f t="shared" si="540"/>
        <v>1488</v>
      </c>
      <c r="BR464" s="396">
        <f t="shared" si="541"/>
        <v>1899</v>
      </c>
      <c r="BS464" s="395">
        <f t="shared" si="542"/>
        <v>1695</v>
      </c>
      <c r="BT464" s="396">
        <f t="shared" si="543"/>
        <v>291</v>
      </c>
      <c r="BU464" s="395">
        <f t="shared" si="544"/>
        <v>285</v>
      </c>
      <c r="BV464" s="396">
        <f t="shared" si="545"/>
        <v>660</v>
      </c>
      <c r="BW464" s="395">
        <f t="shared" si="546"/>
        <v>621</v>
      </c>
      <c r="BX464" s="396">
        <f t="shared" si="547"/>
        <v>0</v>
      </c>
      <c r="BY464" s="395">
        <f t="shared" si="548"/>
        <v>0</v>
      </c>
      <c r="BZ464" s="394">
        <f t="shared" si="549"/>
        <v>8767.704607046071</v>
      </c>
      <c r="CA464" s="395">
        <f t="shared" si="550"/>
        <v>8823.5920881971469</v>
      </c>
      <c r="CB464" s="396">
        <f t="shared" si="551"/>
        <v>6996.9269588313409</v>
      </c>
      <c r="CC464" s="395">
        <f t="shared" si="552"/>
        <v>6715.3279569892475</v>
      </c>
      <c r="CD464" s="396">
        <f t="shared" si="553"/>
        <v>6276.7082675092151</v>
      </c>
      <c r="CE464" s="395">
        <f t="shared" si="554"/>
        <v>6069.8648967551626</v>
      </c>
      <c r="CF464" s="396">
        <f t="shared" si="555"/>
        <v>4963.2268041237112</v>
      </c>
      <c r="CG464" s="395">
        <f t="shared" si="556"/>
        <v>5184.0666666666666</v>
      </c>
      <c r="CH464" s="396">
        <f t="shared" si="557"/>
        <v>3475.1090909090908</v>
      </c>
      <c r="CI464" s="395">
        <f t="shared" si="558"/>
        <v>3587.1465378421899</v>
      </c>
      <c r="CJ464" s="396">
        <f t="shared" si="559"/>
        <v>0</v>
      </c>
      <c r="CK464" s="395">
        <f t="shared" si="560"/>
        <v>0</v>
      </c>
      <c r="CL464" s="394">
        <f t="shared" si="561"/>
        <v>78909.341463414632</v>
      </c>
      <c r="CM464" s="395">
        <f t="shared" si="562"/>
        <v>79412.32879377433</v>
      </c>
      <c r="CN464" s="396">
        <f t="shared" si="563"/>
        <v>62972.342629482067</v>
      </c>
      <c r="CO464" s="395">
        <f t="shared" si="564"/>
        <v>60437.951612903227</v>
      </c>
      <c r="CP464" s="396">
        <f t="shared" si="565"/>
        <v>56490.374407582938</v>
      </c>
      <c r="CQ464" s="395">
        <f t="shared" si="566"/>
        <v>54628.784070796464</v>
      </c>
      <c r="CR464" s="396">
        <f t="shared" si="567"/>
        <v>44669.041237113401</v>
      </c>
      <c r="CS464" s="395">
        <f t="shared" si="568"/>
        <v>46656.6</v>
      </c>
      <c r="CT464" s="396">
        <f t="shared" si="569"/>
        <v>31275.981818181819</v>
      </c>
      <c r="CU464" s="395">
        <f t="shared" si="570"/>
        <v>32284.318840579708</v>
      </c>
      <c r="CV464" s="396">
        <f t="shared" si="571"/>
        <v>0</v>
      </c>
      <c r="CW464" s="395">
        <f t="shared" si="572"/>
        <v>0</v>
      </c>
      <c r="CX464" s="396">
        <f t="shared" si="573"/>
        <v>60121.365167662516</v>
      </c>
      <c r="CY464" s="395">
        <f t="shared" si="574"/>
        <v>59828.838284195139</v>
      </c>
      <c r="CZ464" s="394">
        <f t="shared" si="575"/>
        <v>151</v>
      </c>
      <c r="DA464" s="395">
        <f t="shared" si="576"/>
        <v>158</v>
      </c>
      <c r="DB464" s="396">
        <f t="shared" si="577"/>
        <v>157</v>
      </c>
      <c r="DC464" s="395">
        <f t="shared" si="578"/>
        <v>155</v>
      </c>
      <c r="DD464" s="396">
        <f t="shared" si="579"/>
        <v>197</v>
      </c>
      <c r="DE464" s="395">
        <f t="shared" si="580"/>
        <v>177</v>
      </c>
      <c r="DF464" s="396">
        <f t="shared" si="581"/>
        <v>30</v>
      </c>
      <c r="DG464" s="395">
        <f t="shared" si="582"/>
        <v>30</v>
      </c>
      <c r="DH464" s="396">
        <f t="shared" si="583"/>
        <v>73</v>
      </c>
      <c r="DI464" s="395">
        <f t="shared" si="584"/>
        <v>68</v>
      </c>
      <c r="DJ464" s="396">
        <f t="shared" si="585"/>
        <v>0</v>
      </c>
      <c r="DK464" s="395">
        <f t="shared" si="586"/>
        <v>0</v>
      </c>
      <c r="DL464" s="396">
        <f t="shared" si="587"/>
        <v>608</v>
      </c>
      <c r="DM464" s="395">
        <f t="shared" si="588"/>
        <v>588</v>
      </c>
      <c r="DN464" s="394">
        <f t="shared" si="589"/>
        <v>11915310.560975609</v>
      </c>
      <c r="DO464" s="395">
        <f t="shared" si="590"/>
        <v>12547147.949416345</v>
      </c>
      <c r="DP464" s="396">
        <f t="shared" si="591"/>
        <v>9886657.7928286847</v>
      </c>
      <c r="DQ464" s="395">
        <f t="shared" si="592"/>
        <v>9367882.5</v>
      </c>
      <c r="DR464" s="396">
        <f t="shared" si="593"/>
        <v>11128603.758293839</v>
      </c>
      <c r="DS464" s="395">
        <f t="shared" si="594"/>
        <v>9669294.7805309743</v>
      </c>
      <c r="DT464" s="396">
        <f t="shared" si="595"/>
        <v>1340071.237113402</v>
      </c>
      <c r="DU464" s="395">
        <f t="shared" si="596"/>
        <v>1399698</v>
      </c>
      <c r="DV464" s="396">
        <f t="shared" si="597"/>
        <v>2283146.6727272728</v>
      </c>
      <c r="DW464" s="395">
        <f t="shared" si="598"/>
        <v>2195333.6811594199</v>
      </c>
      <c r="DX464" s="396">
        <f t="shared" si="599"/>
        <v>0</v>
      </c>
      <c r="DY464" s="395">
        <f t="shared" si="600"/>
        <v>0</v>
      </c>
      <c r="DZ464" s="396">
        <f t="shared" si="601"/>
        <v>36553790.021938808</v>
      </c>
      <c r="EA464" s="395">
        <f t="shared" si="602"/>
        <v>35179356.911106743</v>
      </c>
    </row>
    <row r="465" spans="1:131">
      <c r="A465" s="496" t="s">
        <v>39</v>
      </c>
      <c r="B465" s="497" t="s">
        <v>678</v>
      </c>
      <c r="C465" s="498"/>
      <c r="D465" s="499">
        <v>220978</v>
      </c>
      <c r="E465" s="420">
        <v>3</v>
      </c>
      <c r="F465" s="393">
        <v>0</v>
      </c>
      <c r="G465" s="402">
        <v>0</v>
      </c>
      <c r="H465" s="393">
        <v>336</v>
      </c>
      <c r="I465" s="402">
        <v>341</v>
      </c>
      <c r="J465" s="393">
        <v>2</v>
      </c>
      <c r="K465" s="402">
        <v>2</v>
      </c>
      <c r="L465" s="393">
        <v>2</v>
      </c>
      <c r="M465" s="402">
        <v>2</v>
      </c>
      <c r="N465" s="393">
        <v>0</v>
      </c>
      <c r="O465" s="402">
        <v>0</v>
      </c>
      <c r="P465" s="393">
        <v>229</v>
      </c>
      <c r="Q465" s="402">
        <v>222</v>
      </c>
      <c r="R465" s="393">
        <v>0</v>
      </c>
      <c r="S465" s="402">
        <v>0</v>
      </c>
      <c r="T465" s="393">
        <v>2</v>
      </c>
      <c r="U465" s="402">
        <v>2</v>
      </c>
      <c r="V465" s="393">
        <v>0</v>
      </c>
      <c r="W465" s="402">
        <v>0</v>
      </c>
      <c r="X465" s="393">
        <v>185</v>
      </c>
      <c r="Y465" s="402">
        <v>149</v>
      </c>
      <c r="Z465" s="393">
        <v>0</v>
      </c>
      <c r="AA465" s="402">
        <v>0</v>
      </c>
      <c r="AB465" s="393">
        <v>0</v>
      </c>
      <c r="AC465" s="402">
        <v>0</v>
      </c>
      <c r="AD465" s="393">
        <v>0</v>
      </c>
      <c r="AE465" s="402">
        <v>0</v>
      </c>
      <c r="AF465" s="393">
        <v>42</v>
      </c>
      <c r="AG465" s="402">
        <v>11</v>
      </c>
      <c r="AH465" s="393">
        <v>0</v>
      </c>
      <c r="AI465" s="402">
        <v>0</v>
      </c>
      <c r="AJ465" s="393">
        <v>0</v>
      </c>
      <c r="AK465" s="402">
        <v>1</v>
      </c>
      <c r="AL465" s="393">
        <v>0</v>
      </c>
      <c r="AM465" s="402">
        <v>0</v>
      </c>
      <c r="AN465" s="393">
        <v>113</v>
      </c>
      <c r="AO465" s="402">
        <v>156</v>
      </c>
      <c r="AP465" s="393">
        <v>0</v>
      </c>
      <c r="AQ465" s="402">
        <v>1</v>
      </c>
      <c r="AR465" s="393">
        <v>0</v>
      </c>
      <c r="AS465" s="402">
        <v>1</v>
      </c>
      <c r="AT465" s="393"/>
      <c r="AU465" s="402"/>
      <c r="AV465" s="393"/>
      <c r="AW465" s="402"/>
      <c r="AX465" s="393"/>
      <c r="AY465" s="402"/>
      <c r="AZ465" s="393"/>
      <c r="BA465" s="403"/>
      <c r="BB465" s="404">
        <v>30296209</v>
      </c>
      <c r="BC465" s="402">
        <v>30693066</v>
      </c>
      <c r="BD465" s="393">
        <v>16323411</v>
      </c>
      <c r="BE465" s="402">
        <v>15903667</v>
      </c>
      <c r="BF465" s="393">
        <v>10706071</v>
      </c>
      <c r="BG465" s="402">
        <v>8882697</v>
      </c>
      <c r="BH465" s="393">
        <v>1783799</v>
      </c>
      <c r="BI465" s="402">
        <v>628606</v>
      </c>
      <c r="BJ465" s="393">
        <v>4997287</v>
      </c>
      <c r="BK465" s="402">
        <v>6992788</v>
      </c>
      <c r="BL465" s="393">
        <v>0</v>
      </c>
      <c r="BM465" s="403">
        <v>0</v>
      </c>
      <c r="BN465" s="394">
        <f t="shared" si="537"/>
        <v>3406</v>
      </c>
      <c r="BO465" s="395">
        <f t="shared" si="538"/>
        <v>3456</v>
      </c>
      <c r="BP465" s="396">
        <f t="shared" si="539"/>
        <v>2314</v>
      </c>
      <c r="BQ465" s="395">
        <f t="shared" si="540"/>
        <v>2244</v>
      </c>
      <c r="BR465" s="396">
        <f t="shared" si="541"/>
        <v>1850</v>
      </c>
      <c r="BS465" s="395">
        <f t="shared" si="542"/>
        <v>1490</v>
      </c>
      <c r="BT465" s="396">
        <f t="shared" si="543"/>
        <v>420</v>
      </c>
      <c r="BU465" s="395">
        <f t="shared" si="544"/>
        <v>122</v>
      </c>
      <c r="BV465" s="396">
        <f t="shared" si="545"/>
        <v>1130</v>
      </c>
      <c r="BW465" s="395">
        <f t="shared" si="546"/>
        <v>1583</v>
      </c>
      <c r="BX465" s="396">
        <f t="shared" si="547"/>
        <v>0</v>
      </c>
      <c r="BY465" s="395">
        <f t="shared" si="548"/>
        <v>0</v>
      </c>
      <c r="BZ465" s="394">
        <f t="shared" si="549"/>
        <v>8894.9527304756321</v>
      </c>
      <c r="CA465" s="395">
        <f t="shared" si="550"/>
        <v>8881.0954861111113</v>
      </c>
      <c r="CB465" s="396">
        <f t="shared" si="551"/>
        <v>7054.196629213483</v>
      </c>
      <c r="CC465" s="395">
        <f t="shared" si="552"/>
        <v>7087.1956327985736</v>
      </c>
      <c r="CD465" s="396">
        <f t="shared" si="553"/>
        <v>5787.0654054054057</v>
      </c>
      <c r="CE465" s="395">
        <f t="shared" si="554"/>
        <v>5961.5416107382553</v>
      </c>
      <c r="CF465" s="396">
        <f t="shared" si="555"/>
        <v>4247.140476190476</v>
      </c>
      <c r="CG465" s="395">
        <f t="shared" si="556"/>
        <v>5152.5081967213118</v>
      </c>
      <c r="CH465" s="396">
        <f t="shared" si="557"/>
        <v>4422.3778761061949</v>
      </c>
      <c r="CI465" s="395">
        <f t="shared" si="558"/>
        <v>4417.4276689829439</v>
      </c>
      <c r="CJ465" s="396">
        <f t="shared" si="559"/>
        <v>0</v>
      </c>
      <c r="CK465" s="395">
        <f t="shared" si="560"/>
        <v>0</v>
      </c>
      <c r="CL465" s="394">
        <f t="shared" si="561"/>
        <v>80054.57457428069</v>
      </c>
      <c r="CM465" s="395">
        <f t="shared" si="562"/>
        <v>79929.859375</v>
      </c>
      <c r="CN465" s="396">
        <f t="shared" si="563"/>
        <v>63487.769662921346</v>
      </c>
      <c r="CO465" s="395">
        <f t="shared" si="564"/>
        <v>63784.760695187164</v>
      </c>
      <c r="CP465" s="396">
        <f t="shared" si="565"/>
        <v>52083.588648648649</v>
      </c>
      <c r="CQ465" s="395">
        <f t="shared" si="566"/>
        <v>53653.874496644297</v>
      </c>
      <c r="CR465" s="396">
        <f t="shared" si="567"/>
        <v>38224.264285714286</v>
      </c>
      <c r="CS465" s="395">
        <f t="shared" si="568"/>
        <v>46372.573770491806</v>
      </c>
      <c r="CT465" s="396">
        <f t="shared" si="569"/>
        <v>39801.400884955758</v>
      </c>
      <c r="CU465" s="395">
        <f t="shared" si="570"/>
        <v>39756.849020846494</v>
      </c>
      <c r="CV465" s="396">
        <f t="shared" si="571"/>
        <v>0</v>
      </c>
      <c r="CW465" s="395">
        <f t="shared" si="572"/>
        <v>0</v>
      </c>
      <c r="CX465" s="396">
        <f t="shared" si="573"/>
        <v>63252.109162887238</v>
      </c>
      <c r="CY465" s="395">
        <f t="shared" si="574"/>
        <v>63846.923660626766</v>
      </c>
      <c r="CZ465" s="394">
        <f t="shared" si="575"/>
        <v>340</v>
      </c>
      <c r="DA465" s="395">
        <f t="shared" si="576"/>
        <v>345</v>
      </c>
      <c r="DB465" s="396">
        <f t="shared" si="577"/>
        <v>231</v>
      </c>
      <c r="DC465" s="395">
        <f t="shared" si="578"/>
        <v>224</v>
      </c>
      <c r="DD465" s="396">
        <f t="shared" si="579"/>
        <v>185</v>
      </c>
      <c r="DE465" s="395">
        <f t="shared" si="580"/>
        <v>149</v>
      </c>
      <c r="DF465" s="396">
        <f t="shared" si="581"/>
        <v>42</v>
      </c>
      <c r="DG465" s="395">
        <f t="shared" si="582"/>
        <v>12</v>
      </c>
      <c r="DH465" s="396">
        <f t="shared" si="583"/>
        <v>113</v>
      </c>
      <c r="DI465" s="395">
        <f t="shared" si="584"/>
        <v>158</v>
      </c>
      <c r="DJ465" s="396">
        <f t="shared" si="585"/>
        <v>0</v>
      </c>
      <c r="DK465" s="395">
        <f t="shared" si="586"/>
        <v>0</v>
      </c>
      <c r="DL465" s="396">
        <f t="shared" si="587"/>
        <v>911</v>
      </c>
      <c r="DM465" s="395">
        <f t="shared" si="588"/>
        <v>888</v>
      </c>
      <c r="DN465" s="394">
        <f t="shared" si="589"/>
        <v>27218555.355255436</v>
      </c>
      <c r="DO465" s="395">
        <f t="shared" si="590"/>
        <v>27575801.484375</v>
      </c>
      <c r="DP465" s="396">
        <f t="shared" si="591"/>
        <v>14665674.792134831</v>
      </c>
      <c r="DQ465" s="395">
        <f t="shared" si="592"/>
        <v>14287786.395721925</v>
      </c>
      <c r="DR465" s="396">
        <f t="shared" si="593"/>
        <v>9635463.9000000004</v>
      </c>
      <c r="DS465" s="395">
        <f t="shared" si="594"/>
        <v>7994427.3000000007</v>
      </c>
      <c r="DT465" s="396">
        <f t="shared" si="595"/>
        <v>1605419.1</v>
      </c>
      <c r="DU465" s="395">
        <f t="shared" si="596"/>
        <v>556470.88524590165</v>
      </c>
      <c r="DV465" s="396">
        <f t="shared" si="597"/>
        <v>4497558.3000000007</v>
      </c>
      <c r="DW465" s="395">
        <f t="shared" si="598"/>
        <v>6281582.1452937461</v>
      </c>
      <c r="DX465" s="396">
        <f t="shared" si="599"/>
        <v>0</v>
      </c>
      <c r="DY465" s="395">
        <f t="shared" si="600"/>
        <v>0</v>
      </c>
      <c r="DZ465" s="396">
        <f t="shared" si="601"/>
        <v>57622671.447390273</v>
      </c>
      <c r="EA465" s="395">
        <f t="shared" si="602"/>
        <v>56696068.210636571</v>
      </c>
    </row>
    <row r="466" spans="1:131">
      <c r="A466" s="496" t="s">
        <v>39</v>
      </c>
      <c r="B466" s="497" t="s">
        <v>679</v>
      </c>
      <c r="C466" s="498"/>
      <c r="D466" s="499">
        <v>221847</v>
      </c>
      <c r="E466" s="420">
        <v>3</v>
      </c>
      <c r="F466" s="393">
        <v>134</v>
      </c>
      <c r="G466" s="402">
        <v>144</v>
      </c>
      <c r="H466" s="393"/>
      <c r="I466" s="402"/>
      <c r="J466" s="393"/>
      <c r="K466" s="402"/>
      <c r="L466" s="393">
        <v>2</v>
      </c>
      <c r="M466" s="402">
        <v>2</v>
      </c>
      <c r="N466" s="393">
        <v>79</v>
      </c>
      <c r="O466" s="402">
        <v>74</v>
      </c>
      <c r="P466" s="393"/>
      <c r="Q466" s="402"/>
      <c r="R466" s="393"/>
      <c r="S466" s="402"/>
      <c r="T466" s="393">
        <v>1</v>
      </c>
      <c r="U466" s="402">
        <v>1</v>
      </c>
      <c r="V466" s="393">
        <v>89</v>
      </c>
      <c r="W466" s="402">
        <v>99</v>
      </c>
      <c r="X466" s="393"/>
      <c r="Y466" s="402"/>
      <c r="Z466" s="393"/>
      <c r="AA466" s="402"/>
      <c r="AB466" s="393">
        <v>2</v>
      </c>
      <c r="AC466" s="402">
        <v>2</v>
      </c>
      <c r="AD466" s="393">
        <v>80</v>
      </c>
      <c r="AE466" s="402">
        <v>90</v>
      </c>
      <c r="AF466" s="393"/>
      <c r="AG466" s="402"/>
      <c r="AH466" s="393"/>
      <c r="AI466" s="402"/>
      <c r="AJ466" s="393">
        <v>1</v>
      </c>
      <c r="AK466" s="402">
        <v>1</v>
      </c>
      <c r="AL466" s="393">
        <v>0</v>
      </c>
      <c r="AM466" s="402">
        <v>1</v>
      </c>
      <c r="AN466" s="393"/>
      <c r="AO466" s="402"/>
      <c r="AP466" s="393"/>
      <c r="AQ466" s="402"/>
      <c r="AR466" s="393">
        <v>0</v>
      </c>
      <c r="AS466" s="402">
        <v>0</v>
      </c>
      <c r="AT466" s="393"/>
      <c r="AU466" s="402"/>
      <c r="AV466" s="393"/>
      <c r="AW466" s="402"/>
      <c r="AX466" s="393"/>
      <c r="AY466" s="402"/>
      <c r="AZ466" s="393"/>
      <c r="BA466" s="403"/>
      <c r="BB466" s="404">
        <v>11798015</v>
      </c>
      <c r="BC466" s="402">
        <v>12558998</v>
      </c>
      <c r="BD466" s="393">
        <v>5711685</v>
      </c>
      <c r="BE466" s="402">
        <v>5389519</v>
      </c>
      <c r="BF466" s="393">
        <v>5529352</v>
      </c>
      <c r="BG466" s="402">
        <v>6215431</v>
      </c>
      <c r="BH466" s="393">
        <v>3464325</v>
      </c>
      <c r="BI466" s="402">
        <v>3947330</v>
      </c>
      <c r="BJ466" s="393">
        <v>0</v>
      </c>
      <c r="BK466" s="402">
        <v>55000</v>
      </c>
      <c r="BL466" s="393">
        <v>0</v>
      </c>
      <c r="BM466" s="403">
        <v>0</v>
      </c>
      <c r="BN466" s="394">
        <f t="shared" si="537"/>
        <v>1230</v>
      </c>
      <c r="BO466" s="395">
        <f t="shared" si="538"/>
        <v>1320</v>
      </c>
      <c r="BP466" s="396">
        <f t="shared" si="539"/>
        <v>723</v>
      </c>
      <c r="BQ466" s="395">
        <f t="shared" si="540"/>
        <v>678</v>
      </c>
      <c r="BR466" s="396">
        <f t="shared" si="541"/>
        <v>825</v>
      </c>
      <c r="BS466" s="395">
        <f t="shared" si="542"/>
        <v>915</v>
      </c>
      <c r="BT466" s="396">
        <f t="shared" si="543"/>
        <v>732</v>
      </c>
      <c r="BU466" s="395">
        <f t="shared" si="544"/>
        <v>822</v>
      </c>
      <c r="BV466" s="396">
        <f t="shared" si="545"/>
        <v>0</v>
      </c>
      <c r="BW466" s="395">
        <f t="shared" si="546"/>
        <v>9</v>
      </c>
      <c r="BX466" s="396">
        <f t="shared" si="547"/>
        <v>0</v>
      </c>
      <c r="BY466" s="395">
        <f t="shared" si="548"/>
        <v>0</v>
      </c>
      <c r="BZ466" s="394">
        <f t="shared" si="549"/>
        <v>9591.8821138211388</v>
      </c>
      <c r="CA466" s="395">
        <f t="shared" si="550"/>
        <v>9514.3924242424237</v>
      </c>
      <c r="CB466" s="396">
        <f t="shared" si="551"/>
        <v>7899.9792531120329</v>
      </c>
      <c r="CC466" s="395">
        <f t="shared" si="552"/>
        <v>7949.1430678466077</v>
      </c>
      <c r="CD466" s="396">
        <f t="shared" si="553"/>
        <v>6702.2448484848483</v>
      </c>
      <c r="CE466" s="395">
        <f t="shared" si="554"/>
        <v>6792.8207650273225</v>
      </c>
      <c r="CF466" s="396">
        <f t="shared" si="555"/>
        <v>4732.6844262295081</v>
      </c>
      <c r="CG466" s="395">
        <f t="shared" si="556"/>
        <v>4802.1046228710466</v>
      </c>
      <c r="CH466" s="396">
        <f t="shared" si="557"/>
        <v>0</v>
      </c>
      <c r="CI466" s="395">
        <f t="shared" si="558"/>
        <v>6111.1111111111113</v>
      </c>
      <c r="CJ466" s="396">
        <f t="shared" si="559"/>
        <v>0</v>
      </c>
      <c r="CK466" s="395">
        <f t="shared" si="560"/>
        <v>0</v>
      </c>
      <c r="CL466" s="394">
        <f t="shared" si="561"/>
        <v>86326.939024390245</v>
      </c>
      <c r="CM466" s="395">
        <f t="shared" si="562"/>
        <v>85629.531818181815</v>
      </c>
      <c r="CN466" s="396">
        <f t="shared" si="563"/>
        <v>71099.813278008296</v>
      </c>
      <c r="CO466" s="395">
        <f t="shared" si="564"/>
        <v>71542.287610619474</v>
      </c>
      <c r="CP466" s="396">
        <f t="shared" si="565"/>
        <v>60320.203636363636</v>
      </c>
      <c r="CQ466" s="395">
        <f t="shared" si="566"/>
        <v>61135.386885245905</v>
      </c>
      <c r="CR466" s="396">
        <f t="shared" si="567"/>
        <v>42594.15983606557</v>
      </c>
      <c r="CS466" s="395">
        <f t="shared" si="568"/>
        <v>43218.94160583942</v>
      </c>
      <c r="CT466" s="396">
        <f t="shared" si="569"/>
        <v>0</v>
      </c>
      <c r="CU466" s="395">
        <f t="shared" si="570"/>
        <v>55000</v>
      </c>
      <c r="CV466" s="396">
        <f t="shared" si="571"/>
        <v>0</v>
      </c>
      <c r="CW466" s="395">
        <f t="shared" si="572"/>
        <v>0</v>
      </c>
      <c r="CX466" s="396">
        <f t="shared" si="573"/>
        <v>67958.026410278704</v>
      </c>
      <c r="CY466" s="395">
        <f t="shared" si="574"/>
        <v>67705.751154087513</v>
      </c>
      <c r="CZ466" s="394">
        <f t="shared" si="575"/>
        <v>136</v>
      </c>
      <c r="DA466" s="395">
        <f t="shared" si="576"/>
        <v>146</v>
      </c>
      <c r="DB466" s="396">
        <f t="shared" si="577"/>
        <v>80</v>
      </c>
      <c r="DC466" s="395">
        <f t="shared" si="578"/>
        <v>75</v>
      </c>
      <c r="DD466" s="396">
        <f t="shared" si="579"/>
        <v>91</v>
      </c>
      <c r="DE466" s="395">
        <f t="shared" si="580"/>
        <v>101</v>
      </c>
      <c r="DF466" s="396">
        <f t="shared" si="581"/>
        <v>81</v>
      </c>
      <c r="DG466" s="395">
        <f t="shared" si="582"/>
        <v>91</v>
      </c>
      <c r="DH466" s="396">
        <f t="shared" si="583"/>
        <v>0</v>
      </c>
      <c r="DI466" s="395">
        <f t="shared" si="584"/>
        <v>1</v>
      </c>
      <c r="DJ466" s="396">
        <f t="shared" si="585"/>
        <v>0</v>
      </c>
      <c r="DK466" s="395">
        <f t="shared" si="586"/>
        <v>0</v>
      </c>
      <c r="DL466" s="396">
        <f t="shared" si="587"/>
        <v>388</v>
      </c>
      <c r="DM466" s="395">
        <f t="shared" si="588"/>
        <v>414</v>
      </c>
      <c r="DN466" s="394">
        <f t="shared" si="589"/>
        <v>11740463.707317073</v>
      </c>
      <c r="DO466" s="395">
        <f t="shared" si="590"/>
        <v>12501911.645454545</v>
      </c>
      <c r="DP466" s="396">
        <f t="shared" si="591"/>
        <v>5687985.0622406639</v>
      </c>
      <c r="DQ466" s="395">
        <f t="shared" si="592"/>
        <v>5365671.5707964608</v>
      </c>
      <c r="DR466" s="396">
        <f t="shared" si="593"/>
        <v>5489138.5309090912</v>
      </c>
      <c r="DS466" s="395">
        <f t="shared" si="594"/>
        <v>6174674.0754098361</v>
      </c>
      <c r="DT466" s="396">
        <f t="shared" si="595"/>
        <v>3450126.9467213112</v>
      </c>
      <c r="DU466" s="395">
        <f t="shared" si="596"/>
        <v>3932923.686131387</v>
      </c>
      <c r="DV466" s="396">
        <f t="shared" si="597"/>
        <v>0</v>
      </c>
      <c r="DW466" s="395">
        <f t="shared" si="598"/>
        <v>55000</v>
      </c>
      <c r="DX466" s="396">
        <f t="shared" si="599"/>
        <v>0</v>
      </c>
      <c r="DY466" s="395">
        <f t="shared" si="600"/>
        <v>0</v>
      </c>
      <c r="DZ466" s="396">
        <f t="shared" si="601"/>
        <v>26367714.247188136</v>
      </c>
      <c r="EA466" s="395">
        <f t="shared" si="602"/>
        <v>28030180.97779223</v>
      </c>
    </row>
    <row r="467" spans="1:131">
      <c r="A467" s="496" t="s">
        <v>39</v>
      </c>
      <c r="B467" s="497" t="s">
        <v>680</v>
      </c>
      <c r="C467" s="498"/>
      <c r="D467" s="499">
        <v>221740</v>
      </c>
      <c r="E467" s="420">
        <v>3</v>
      </c>
      <c r="F467" s="393">
        <v>124</v>
      </c>
      <c r="G467" s="402">
        <v>124</v>
      </c>
      <c r="H467" s="393"/>
      <c r="I467" s="402"/>
      <c r="J467" s="393"/>
      <c r="K467" s="402"/>
      <c r="L467" s="393">
        <v>32</v>
      </c>
      <c r="M467" s="402">
        <v>30</v>
      </c>
      <c r="N467" s="393">
        <v>81</v>
      </c>
      <c r="O467" s="402">
        <v>75</v>
      </c>
      <c r="P467" s="393"/>
      <c r="Q467" s="402"/>
      <c r="R467" s="393"/>
      <c r="S467" s="402"/>
      <c r="T467" s="393">
        <v>6</v>
      </c>
      <c r="U467" s="402">
        <v>9</v>
      </c>
      <c r="V467" s="393">
        <v>90</v>
      </c>
      <c r="W467" s="402">
        <v>98</v>
      </c>
      <c r="X467" s="393"/>
      <c r="Y467" s="402"/>
      <c r="Z467" s="393"/>
      <c r="AA467" s="402"/>
      <c r="AB467" s="393">
        <v>8</v>
      </c>
      <c r="AC467" s="402">
        <v>15</v>
      </c>
      <c r="AD467" s="393">
        <v>13</v>
      </c>
      <c r="AE467" s="402">
        <v>7</v>
      </c>
      <c r="AF467" s="393"/>
      <c r="AG467" s="402"/>
      <c r="AH467" s="393"/>
      <c r="AI467" s="402"/>
      <c r="AJ467" s="393">
        <v>0</v>
      </c>
      <c r="AK467" s="402">
        <v>2</v>
      </c>
      <c r="AL467" s="393">
        <v>104</v>
      </c>
      <c r="AM467" s="402">
        <v>100</v>
      </c>
      <c r="AN467" s="393"/>
      <c r="AO467" s="402"/>
      <c r="AP467" s="393"/>
      <c r="AQ467" s="402"/>
      <c r="AR467" s="393">
        <v>7</v>
      </c>
      <c r="AS467" s="402">
        <v>8</v>
      </c>
      <c r="AT467" s="393"/>
      <c r="AU467" s="402"/>
      <c r="AV467" s="393"/>
      <c r="AW467" s="402"/>
      <c r="AX467" s="393"/>
      <c r="AY467" s="402"/>
      <c r="AZ467" s="393"/>
      <c r="BA467" s="403"/>
      <c r="BB467" s="404">
        <v>15016169</v>
      </c>
      <c r="BC467" s="402">
        <v>14694193</v>
      </c>
      <c r="BD467" s="393">
        <v>6287933</v>
      </c>
      <c r="BE467" s="402">
        <v>6050970</v>
      </c>
      <c r="BF467" s="393">
        <v>5923382</v>
      </c>
      <c r="BG467" s="402">
        <v>7248868</v>
      </c>
      <c r="BH467" s="393">
        <v>654185</v>
      </c>
      <c r="BI467" s="402">
        <v>395349</v>
      </c>
      <c r="BJ467" s="393">
        <v>4600134</v>
      </c>
      <c r="BK467" s="402">
        <v>4572350</v>
      </c>
      <c r="BL467" s="393">
        <v>0</v>
      </c>
      <c r="BM467" s="403">
        <v>0</v>
      </c>
      <c r="BN467" s="394">
        <f t="shared" si="537"/>
        <v>1500</v>
      </c>
      <c r="BO467" s="395">
        <f t="shared" si="538"/>
        <v>1476</v>
      </c>
      <c r="BP467" s="396">
        <f t="shared" si="539"/>
        <v>801</v>
      </c>
      <c r="BQ467" s="395">
        <f t="shared" si="540"/>
        <v>783</v>
      </c>
      <c r="BR467" s="396">
        <f t="shared" si="541"/>
        <v>906</v>
      </c>
      <c r="BS467" s="395">
        <f t="shared" si="542"/>
        <v>1062</v>
      </c>
      <c r="BT467" s="396">
        <f t="shared" si="543"/>
        <v>117</v>
      </c>
      <c r="BU467" s="395">
        <f t="shared" si="544"/>
        <v>87</v>
      </c>
      <c r="BV467" s="396">
        <f t="shared" si="545"/>
        <v>1020</v>
      </c>
      <c r="BW467" s="395">
        <f t="shared" si="546"/>
        <v>996</v>
      </c>
      <c r="BX467" s="396">
        <f t="shared" si="547"/>
        <v>0</v>
      </c>
      <c r="BY467" s="395">
        <f t="shared" si="548"/>
        <v>0</v>
      </c>
      <c r="BZ467" s="394">
        <f t="shared" si="549"/>
        <v>10010.779333333334</v>
      </c>
      <c r="CA467" s="395">
        <f t="shared" si="550"/>
        <v>9955.4153116531161</v>
      </c>
      <c r="CB467" s="396">
        <f t="shared" si="551"/>
        <v>7850.1036204744069</v>
      </c>
      <c r="CC467" s="395">
        <f t="shared" si="552"/>
        <v>7727.9310344827591</v>
      </c>
      <c r="CD467" s="396">
        <f t="shared" si="553"/>
        <v>6537.9492273730684</v>
      </c>
      <c r="CE467" s="395">
        <f t="shared" si="554"/>
        <v>6825.6760828625238</v>
      </c>
      <c r="CF467" s="396">
        <f t="shared" si="555"/>
        <v>5591.3247863247861</v>
      </c>
      <c r="CG467" s="395">
        <f t="shared" si="556"/>
        <v>4544.2413793103451</v>
      </c>
      <c r="CH467" s="396">
        <f t="shared" si="557"/>
        <v>4509.9352941176467</v>
      </c>
      <c r="CI467" s="395">
        <f t="shared" si="558"/>
        <v>4590.7128514056221</v>
      </c>
      <c r="CJ467" s="396">
        <f t="shared" si="559"/>
        <v>0</v>
      </c>
      <c r="CK467" s="395">
        <f t="shared" si="560"/>
        <v>0</v>
      </c>
      <c r="CL467" s="394">
        <f t="shared" si="561"/>
        <v>90097.01400000001</v>
      </c>
      <c r="CM467" s="395">
        <f t="shared" si="562"/>
        <v>89598.737804878037</v>
      </c>
      <c r="CN467" s="396">
        <f t="shared" si="563"/>
        <v>70650.932584269656</v>
      </c>
      <c r="CO467" s="395">
        <f t="shared" si="564"/>
        <v>69551.379310344826</v>
      </c>
      <c r="CP467" s="396">
        <f t="shared" si="565"/>
        <v>58841.543046357619</v>
      </c>
      <c r="CQ467" s="395">
        <f t="shared" si="566"/>
        <v>61431.084745762717</v>
      </c>
      <c r="CR467" s="396">
        <f t="shared" si="567"/>
        <v>50321.923076923078</v>
      </c>
      <c r="CS467" s="395">
        <f t="shared" si="568"/>
        <v>40898.172413793109</v>
      </c>
      <c r="CT467" s="396">
        <f t="shared" si="569"/>
        <v>40589.417647058821</v>
      </c>
      <c r="CU467" s="395">
        <f t="shared" si="570"/>
        <v>41316.415662650601</v>
      </c>
      <c r="CV467" s="396">
        <f t="shared" si="571"/>
        <v>0</v>
      </c>
      <c r="CW467" s="395">
        <f t="shared" si="572"/>
        <v>0</v>
      </c>
      <c r="CX467" s="396">
        <f t="shared" si="573"/>
        <v>66941.60622838288</v>
      </c>
      <c r="CY467" s="395">
        <f t="shared" si="574"/>
        <v>67120.706204234564</v>
      </c>
      <c r="CZ467" s="394">
        <f t="shared" si="575"/>
        <v>156</v>
      </c>
      <c r="DA467" s="395">
        <f t="shared" si="576"/>
        <v>154</v>
      </c>
      <c r="DB467" s="396">
        <f t="shared" si="577"/>
        <v>87</v>
      </c>
      <c r="DC467" s="395">
        <f t="shared" si="578"/>
        <v>84</v>
      </c>
      <c r="DD467" s="396">
        <f t="shared" si="579"/>
        <v>98</v>
      </c>
      <c r="DE467" s="395">
        <f t="shared" si="580"/>
        <v>113</v>
      </c>
      <c r="DF467" s="396">
        <f t="shared" si="581"/>
        <v>13</v>
      </c>
      <c r="DG467" s="395">
        <f t="shared" si="582"/>
        <v>9</v>
      </c>
      <c r="DH467" s="396">
        <f t="shared" si="583"/>
        <v>111</v>
      </c>
      <c r="DI467" s="395">
        <f t="shared" si="584"/>
        <v>108</v>
      </c>
      <c r="DJ467" s="396">
        <f t="shared" si="585"/>
        <v>0</v>
      </c>
      <c r="DK467" s="395">
        <f t="shared" si="586"/>
        <v>0</v>
      </c>
      <c r="DL467" s="396">
        <f t="shared" si="587"/>
        <v>465</v>
      </c>
      <c r="DM467" s="395">
        <f t="shared" si="588"/>
        <v>468</v>
      </c>
      <c r="DN467" s="394">
        <f t="shared" si="589"/>
        <v>14055134.184000002</v>
      </c>
      <c r="DO467" s="395">
        <f t="shared" si="590"/>
        <v>13798205.621951219</v>
      </c>
      <c r="DP467" s="396">
        <f t="shared" si="591"/>
        <v>6146631.1348314602</v>
      </c>
      <c r="DQ467" s="395">
        <f t="shared" si="592"/>
        <v>5842315.8620689651</v>
      </c>
      <c r="DR467" s="396">
        <f t="shared" si="593"/>
        <v>5766471.2185430471</v>
      </c>
      <c r="DS467" s="395">
        <f t="shared" si="594"/>
        <v>6941712.5762711866</v>
      </c>
      <c r="DT467" s="396">
        <f t="shared" si="595"/>
        <v>654185</v>
      </c>
      <c r="DU467" s="395">
        <f t="shared" si="596"/>
        <v>368083.55172413797</v>
      </c>
      <c r="DV467" s="396">
        <f t="shared" si="597"/>
        <v>4505425.3588235294</v>
      </c>
      <c r="DW467" s="395">
        <f t="shared" si="598"/>
        <v>4462172.8915662654</v>
      </c>
      <c r="DX467" s="396">
        <f t="shared" si="599"/>
        <v>0</v>
      </c>
      <c r="DY467" s="395">
        <f t="shared" si="600"/>
        <v>0</v>
      </c>
      <c r="DZ467" s="396">
        <f t="shared" si="601"/>
        <v>31127846.896198038</v>
      </c>
      <c r="EA467" s="395">
        <f t="shared" si="602"/>
        <v>31412490.503581777</v>
      </c>
    </row>
    <row r="468" spans="1:131">
      <c r="A468" s="502" t="s">
        <v>39</v>
      </c>
      <c r="B468" s="497" t="s">
        <v>681</v>
      </c>
      <c r="C468" s="498"/>
      <c r="D468" s="499">
        <v>221768</v>
      </c>
      <c r="E468" s="420">
        <v>5</v>
      </c>
      <c r="F468" s="393">
        <v>57</v>
      </c>
      <c r="G468" s="402">
        <v>62</v>
      </c>
      <c r="H468" s="393"/>
      <c r="I468" s="402"/>
      <c r="J468" s="393"/>
      <c r="K468" s="402"/>
      <c r="L468" s="393">
        <v>17</v>
      </c>
      <c r="M468" s="402">
        <v>12</v>
      </c>
      <c r="N468" s="393">
        <v>66</v>
      </c>
      <c r="O468" s="402">
        <v>70</v>
      </c>
      <c r="P468" s="393"/>
      <c r="Q468" s="402"/>
      <c r="R468" s="393"/>
      <c r="S468" s="402"/>
      <c r="T468" s="393">
        <v>4</v>
      </c>
      <c r="U468" s="402">
        <v>5</v>
      </c>
      <c r="V468" s="393">
        <v>82</v>
      </c>
      <c r="W468" s="402">
        <v>76</v>
      </c>
      <c r="X468" s="393"/>
      <c r="Y468" s="402"/>
      <c r="Z468" s="393"/>
      <c r="AA468" s="402"/>
      <c r="AB468" s="393">
        <v>1</v>
      </c>
      <c r="AC468" s="402">
        <v>0</v>
      </c>
      <c r="AD468" s="393">
        <v>11</v>
      </c>
      <c r="AE468" s="402">
        <v>11</v>
      </c>
      <c r="AF468" s="393"/>
      <c r="AG468" s="402"/>
      <c r="AH468" s="393"/>
      <c r="AI468" s="402"/>
      <c r="AJ468" s="393">
        <v>2</v>
      </c>
      <c r="AK468" s="402">
        <v>2</v>
      </c>
      <c r="AL468" s="393">
        <v>39</v>
      </c>
      <c r="AM468" s="402">
        <v>47</v>
      </c>
      <c r="AN468" s="393"/>
      <c r="AO468" s="402"/>
      <c r="AP468" s="393"/>
      <c r="AQ468" s="402"/>
      <c r="AR468" s="393">
        <v>2</v>
      </c>
      <c r="AS468" s="402">
        <v>3</v>
      </c>
      <c r="AT468" s="393"/>
      <c r="AU468" s="402"/>
      <c r="AV468" s="393"/>
      <c r="AW468" s="402"/>
      <c r="AX468" s="393"/>
      <c r="AY468" s="402"/>
      <c r="AZ468" s="393"/>
      <c r="BA468" s="403"/>
      <c r="BB468" s="404">
        <v>5988636</v>
      </c>
      <c r="BC468" s="402">
        <v>5629985</v>
      </c>
      <c r="BD468" s="393">
        <v>4623608</v>
      </c>
      <c r="BE468" s="402">
        <v>4901286</v>
      </c>
      <c r="BF468" s="393">
        <v>4766748</v>
      </c>
      <c r="BG468" s="402">
        <v>4445151</v>
      </c>
      <c r="BH468" s="393">
        <v>698417</v>
      </c>
      <c r="BI468" s="402">
        <v>685418</v>
      </c>
      <c r="BJ468" s="393">
        <v>1863175</v>
      </c>
      <c r="BK468" s="402">
        <v>2210135</v>
      </c>
      <c r="BL468" s="393">
        <v>0</v>
      </c>
      <c r="BM468" s="403">
        <v>0</v>
      </c>
      <c r="BN468" s="394">
        <f t="shared" si="537"/>
        <v>717</v>
      </c>
      <c r="BO468" s="395">
        <f t="shared" si="538"/>
        <v>702</v>
      </c>
      <c r="BP468" s="396">
        <f t="shared" si="539"/>
        <v>642</v>
      </c>
      <c r="BQ468" s="395">
        <f t="shared" si="540"/>
        <v>690</v>
      </c>
      <c r="BR468" s="396">
        <f t="shared" si="541"/>
        <v>750</v>
      </c>
      <c r="BS468" s="395">
        <f t="shared" si="542"/>
        <v>684</v>
      </c>
      <c r="BT468" s="396">
        <f t="shared" si="543"/>
        <v>123</v>
      </c>
      <c r="BU468" s="395">
        <f t="shared" si="544"/>
        <v>123</v>
      </c>
      <c r="BV468" s="396">
        <f t="shared" si="545"/>
        <v>375</v>
      </c>
      <c r="BW468" s="395">
        <f t="shared" si="546"/>
        <v>459</v>
      </c>
      <c r="BX468" s="396">
        <f t="shared" si="547"/>
        <v>0</v>
      </c>
      <c r="BY468" s="395">
        <f t="shared" si="548"/>
        <v>0</v>
      </c>
      <c r="BZ468" s="394">
        <f t="shared" si="549"/>
        <v>8352.3514644351471</v>
      </c>
      <c r="CA468" s="395">
        <f t="shared" si="550"/>
        <v>8019.9216524216527</v>
      </c>
      <c r="CB468" s="396">
        <f t="shared" si="551"/>
        <v>7201.8816199376943</v>
      </c>
      <c r="CC468" s="395">
        <f t="shared" si="552"/>
        <v>7103.3130434782606</v>
      </c>
      <c r="CD468" s="396">
        <f t="shared" si="553"/>
        <v>6355.6639999999998</v>
      </c>
      <c r="CE468" s="395">
        <f t="shared" si="554"/>
        <v>6498.7587719298244</v>
      </c>
      <c r="CF468" s="396">
        <f t="shared" si="555"/>
        <v>5678.1869918699185</v>
      </c>
      <c r="CG468" s="395">
        <f t="shared" si="556"/>
        <v>5572.5040650406509</v>
      </c>
      <c r="CH468" s="396">
        <f t="shared" si="557"/>
        <v>4968.4666666666662</v>
      </c>
      <c r="CI468" s="395">
        <f t="shared" si="558"/>
        <v>4815.1089324618733</v>
      </c>
      <c r="CJ468" s="396">
        <f t="shared" si="559"/>
        <v>0</v>
      </c>
      <c r="CK468" s="395">
        <f t="shared" si="560"/>
        <v>0</v>
      </c>
      <c r="CL468" s="394">
        <f t="shared" si="561"/>
        <v>75171.16317991633</v>
      </c>
      <c r="CM468" s="395">
        <f t="shared" si="562"/>
        <v>72179.294871794875</v>
      </c>
      <c r="CN468" s="396">
        <f t="shared" si="563"/>
        <v>64816.93457943925</v>
      </c>
      <c r="CO468" s="395">
        <f t="shared" si="564"/>
        <v>63929.817391304343</v>
      </c>
      <c r="CP468" s="396">
        <f t="shared" si="565"/>
        <v>57200.975999999995</v>
      </c>
      <c r="CQ468" s="395">
        <f t="shared" si="566"/>
        <v>58488.82894736842</v>
      </c>
      <c r="CR468" s="396">
        <f t="shared" si="567"/>
        <v>51103.682926829264</v>
      </c>
      <c r="CS468" s="395">
        <f t="shared" si="568"/>
        <v>50152.536585365859</v>
      </c>
      <c r="CT468" s="396">
        <f t="shared" si="569"/>
        <v>44716.2</v>
      </c>
      <c r="CU468" s="395">
        <f t="shared" si="570"/>
        <v>43335.98039215686</v>
      </c>
      <c r="CV468" s="396">
        <f t="shared" si="571"/>
        <v>0</v>
      </c>
      <c r="CW468" s="395">
        <f t="shared" si="572"/>
        <v>0</v>
      </c>
      <c r="CX468" s="396">
        <f t="shared" si="573"/>
        <v>61726.849045990522</v>
      </c>
      <c r="CY468" s="395">
        <f t="shared" si="574"/>
        <v>60416.448333605025</v>
      </c>
      <c r="CZ468" s="394">
        <f t="shared" si="575"/>
        <v>74</v>
      </c>
      <c r="DA468" s="395">
        <f t="shared" si="576"/>
        <v>74</v>
      </c>
      <c r="DB468" s="396">
        <f t="shared" si="577"/>
        <v>70</v>
      </c>
      <c r="DC468" s="395">
        <f t="shared" si="578"/>
        <v>75</v>
      </c>
      <c r="DD468" s="396">
        <f t="shared" si="579"/>
        <v>83</v>
      </c>
      <c r="DE468" s="395">
        <f t="shared" si="580"/>
        <v>76</v>
      </c>
      <c r="DF468" s="396">
        <f t="shared" si="581"/>
        <v>13</v>
      </c>
      <c r="DG468" s="395">
        <f t="shared" si="582"/>
        <v>13</v>
      </c>
      <c r="DH468" s="396">
        <f t="shared" si="583"/>
        <v>41</v>
      </c>
      <c r="DI468" s="395">
        <f t="shared" si="584"/>
        <v>50</v>
      </c>
      <c r="DJ468" s="396">
        <f t="shared" si="585"/>
        <v>0</v>
      </c>
      <c r="DK468" s="395">
        <f t="shared" si="586"/>
        <v>0</v>
      </c>
      <c r="DL468" s="396">
        <f t="shared" si="587"/>
        <v>281</v>
      </c>
      <c r="DM468" s="395">
        <f t="shared" si="588"/>
        <v>288</v>
      </c>
      <c r="DN468" s="394">
        <f t="shared" si="589"/>
        <v>5562666.0753138084</v>
      </c>
      <c r="DO468" s="395">
        <f t="shared" si="590"/>
        <v>5341267.820512821</v>
      </c>
      <c r="DP468" s="396">
        <f t="shared" si="591"/>
        <v>4537185.4205607474</v>
      </c>
      <c r="DQ468" s="395">
        <f t="shared" si="592"/>
        <v>4794736.3043478262</v>
      </c>
      <c r="DR468" s="396">
        <f t="shared" si="593"/>
        <v>4747681.0079999994</v>
      </c>
      <c r="DS468" s="395">
        <f t="shared" si="594"/>
        <v>4445151</v>
      </c>
      <c r="DT468" s="396">
        <f t="shared" si="595"/>
        <v>664347.87804878037</v>
      </c>
      <c r="DU468" s="395">
        <f t="shared" si="596"/>
        <v>651982.97560975619</v>
      </c>
      <c r="DV468" s="396">
        <f t="shared" si="597"/>
        <v>1833364.2</v>
      </c>
      <c r="DW468" s="395">
        <f t="shared" si="598"/>
        <v>2166799.0196078429</v>
      </c>
      <c r="DX468" s="396">
        <f t="shared" si="599"/>
        <v>0</v>
      </c>
      <c r="DY468" s="395">
        <f t="shared" si="600"/>
        <v>0</v>
      </c>
      <c r="DZ468" s="396">
        <f t="shared" si="601"/>
        <v>17345244.581923336</v>
      </c>
      <c r="EA468" s="395">
        <f t="shared" si="602"/>
        <v>17399937.120078247</v>
      </c>
    </row>
    <row r="469" spans="1:131">
      <c r="A469" s="502" t="s">
        <v>39</v>
      </c>
      <c r="B469" s="497" t="s">
        <v>682</v>
      </c>
      <c r="C469" s="503"/>
      <c r="D469" s="504">
        <v>219824</v>
      </c>
      <c r="E469" s="423">
        <v>8</v>
      </c>
      <c r="F469" s="393">
        <v>22</v>
      </c>
      <c r="G469" s="402">
        <v>20</v>
      </c>
      <c r="H469" s="393"/>
      <c r="I469" s="402"/>
      <c r="J469" s="393"/>
      <c r="K469" s="402"/>
      <c r="L469" s="393">
        <v>3</v>
      </c>
      <c r="M469" s="402">
        <v>5</v>
      </c>
      <c r="N469" s="393">
        <v>70</v>
      </c>
      <c r="O469" s="402">
        <v>67</v>
      </c>
      <c r="P469" s="393"/>
      <c r="Q469" s="402"/>
      <c r="R469" s="393"/>
      <c r="S469" s="402"/>
      <c r="T469" s="393">
        <v>16</v>
      </c>
      <c r="U469" s="402">
        <v>15</v>
      </c>
      <c r="V469" s="393">
        <v>40</v>
      </c>
      <c r="W469" s="402">
        <v>43</v>
      </c>
      <c r="X469" s="393"/>
      <c r="Y469" s="402"/>
      <c r="Z469" s="393"/>
      <c r="AA469" s="402"/>
      <c r="AB469" s="393">
        <v>7</v>
      </c>
      <c r="AC469" s="402">
        <v>9</v>
      </c>
      <c r="AD469" s="393">
        <v>27</v>
      </c>
      <c r="AE469" s="402">
        <v>32</v>
      </c>
      <c r="AF469" s="393"/>
      <c r="AG469" s="402"/>
      <c r="AH469" s="393"/>
      <c r="AI469" s="402"/>
      <c r="AJ469" s="393">
        <v>52</v>
      </c>
      <c r="AK469" s="402">
        <v>47</v>
      </c>
      <c r="AL469" s="393">
        <v>0</v>
      </c>
      <c r="AM469" s="402">
        <v>0</v>
      </c>
      <c r="AN469" s="393"/>
      <c r="AO469" s="402"/>
      <c r="AP469" s="393"/>
      <c r="AQ469" s="402"/>
      <c r="AR469" s="393">
        <v>0</v>
      </c>
      <c r="AS469" s="402">
        <v>0</v>
      </c>
      <c r="AT469" s="393"/>
      <c r="AU469" s="402"/>
      <c r="AV469" s="393"/>
      <c r="AW469" s="402"/>
      <c r="AX469" s="393"/>
      <c r="AY469" s="402"/>
      <c r="AZ469" s="393"/>
      <c r="BA469" s="403"/>
      <c r="BB469" s="404">
        <v>1613521</v>
      </c>
      <c r="BC469" s="402">
        <v>1482120</v>
      </c>
      <c r="BD469" s="393">
        <v>4956463</v>
      </c>
      <c r="BE469" s="402">
        <v>4431478</v>
      </c>
      <c r="BF469" s="393">
        <v>2418084</v>
      </c>
      <c r="BG469" s="402">
        <v>2670847</v>
      </c>
      <c r="BH469" s="393">
        <v>3947149</v>
      </c>
      <c r="BI469" s="402">
        <v>3819123</v>
      </c>
      <c r="BJ469" s="393">
        <v>0</v>
      </c>
      <c r="BK469" s="402">
        <v>0</v>
      </c>
      <c r="BL469" s="393">
        <v>0</v>
      </c>
      <c r="BM469" s="403">
        <v>0</v>
      </c>
      <c r="BN469" s="394">
        <f t="shared" si="537"/>
        <v>234</v>
      </c>
      <c r="BO469" s="395">
        <f t="shared" si="538"/>
        <v>240</v>
      </c>
      <c r="BP469" s="396">
        <f t="shared" si="539"/>
        <v>822</v>
      </c>
      <c r="BQ469" s="395">
        <f t="shared" si="540"/>
        <v>783</v>
      </c>
      <c r="BR469" s="396">
        <f t="shared" si="541"/>
        <v>444</v>
      </c>
      <c r="BS469" s="395">
        <f t="shared" si="542"/>
        <v>495</v>
      </c>
      <c r="BT469" s="396">
        <f t="shared" si="543"/>
        <v>867</v>
      </c>
      <c r="BU469" s="395">
        <f t="shared" si="544"/>
        <v>852</v>
      </c>
      <c r="BV469" s="396">
        <f t="shared" si="545"/>
        <v>0</v>
      </c>
      <c r="BW469" s="395">
        <f t="shared" si="546"/>
        <v>0</v>
      </c>
      <c r="BX469" s="396">
        <f t="shared" si="547"/>
        <v>0</v>
      </c>
      <c r="BY469" s="395">
        <f t="shared" si="548"/>
        <v>0</v>
      </c>
      <c r="BZ469" s="394">
        <f t="shared" si="549"/>
        <v>6895.3888888888887</v>
      </c>
      <c r="CA469" s="395">
        <f t="shared" si="550"/>
        <v>6175.5</v>
      </c>
      <c r="CB469" s="396">
        <f t="shared" si="551"/>
        <v>6029.7603406326034</v>
      </c>
      <c r="CC469" s="395">
        <f t="shared" si="552"/>
        <v>5659.6143039591316</v>
      </c>
      <c r="CD469" s="396">
        <f t="shared" si="553"/>
        <v>5446.135135135135</v>
      </c>
      <c r="CE469" s="395">
        <f t="shared" si="554"/>
        <v>5395.6505050505048</v>
      </c>
      <c r="CF469" s="396">
        <f t="shared" si="555"/>
        <v>4552.6516724336798</v>
      </c>
      <c r="CG469" s="395">
        <f t="shared" si="556"/>
        <v>4482.538732394366</v>
      </c>
      <c r="CH469" s="396">
        <f t="shared" si="557"/>
        <v>0</v>
      </c>
      <c r="CI469" s="395">
        <f t="shared" si="558"/>
        <v>0</v>
      </c>
      <c r="CJ469" s="396">
        <f t="shared" si="559"/>
        <v>0</v>
      </c>
      <c r="CK469" s="395">
        <f t="shared" si="560"/>
        <v>0</v>
      </c>
      <c r="CL469" s="394">
        <f t="shared" si="561"/>
        <v>62058.5</v>
      </c>
      <c r="CM469" s="395">
        <f t="shared" si="562"/>
        <v>55579.5</v>
      </c>
      <c r="CN469" s="396">
        <f t="shared" si="563"/>
        <v>54267.843065693429</v>
      </c>
      <c r="CO469" s="395">
        <f t="shared" si="564"/>
        <v>50936.528735632186</v>
      </c>
      <c r="CP469" s="396">
        <f t="shared" si="565"/>
        <v>49015.216216216213</v>
      </c>
      <c r="CQ469" s="395">
        <f t="shared" si="566"/>
        <v>48560.854545454546</v>
      </c>
      <c r="CR469" s="396">
        <f t="shared" si="567"/>
        <v>40973.865051903122</v>
      </c>
      <c r="CS469" s="395">
        <f t="shared" si="568"/>
        <v>40342.848591549293</v>
      </c>
      <c r="CT469" s="396">
        <f t="shared" si="569"/>
        <v>0</v>
      </c>
      <c r="CU469" s="395">
        <f t="shared" si="570"/>
        <v>0</v>
      </c>
      <c r="CV469" s="396">
        <f t="shared" si="571"/>
        <v>0</v>
      </c>
      <c r="CW469" s="395">
        <f t="shared" si="572"/>
        <v>0</v>
      </c>
      <c r="CX469" s="396">
        <f t="shared" si="573"/>
        <v>49616.656138869803</v>
      </c>
      <c r="CY469" s="395">
        <f t="shared" si="574"/>
        <v>47388.791308478445</v>
      </c>
      <c r="CZ469" s="394">
        <f t="shared" si="575"/>
        <v>25</v>
      </c>
      <c r="DA469" s="395">
        <f t="shared" si="576"/>
        <v>25</v>
      </c>
      <c r="DB469" s="396">
        <f t="shared" si="577"/>
        <v>86</v>
      </c>
      <c r="DC469" s="395">
        <f t="shared" si="578"/>
        <v>82</v>
      </c>
      <c r="DD469" s="396">
        <f t="shared" si="579"/>
        <v>47</v>
      </c>
      <c r="DE469" s="395">
        <f t="shared" si="580"/>
        <v>52</v>
      </c>
      <c r="DF469" s="396">
        <f t="shared" si="581"/>
        <v>79</v>
      </c>
      <c r="DG469" s="395">
        <f t="shared" si="582"/>
        <v>79</v>
      </c>
      <c r="DH469" s="396">
        <f t="shared" si="583"/>
        <v>0</v>
      </c>
      <c r="DI469" s="395">
        <f t="shared" si="584"/>
        <v>0</v>
      </c>
      <c r="DJ469" s="396">
        <f t="shared" si="585"/>
        <v>0</v>
      </c>
      <c r="DK469" s="395">
        <f t="shared" si="586"/>
        <v>0</v>
      </c>
      <c r="DL469" s="396">
        <f t="shared" si="587"/>
        <v>237</v>
      </c>
      <c r="DM469" s="395">
        <f t="shared" si="588"/>
        <v>238</v>
      </c>
      <c r="DN469" s="394">
        <f t="shared" si="589"/>
        <v>1551462.5</v>
      </c>
      <c r="DO469" s="395">
        <f t="shared" si="590"/>
        <v>1389487.5</v>
      </c>
      <c r="DP469" s="396">
        <f t="shared" si="591"/>
        <v>4667034.5036496352</v>
      </c>
      <c r="DQ469" s="395">
        <f t="shared" si="592"/>
        <v>4176795.3563218392</v>
      </c>
      <c r="DR469" s="396">
        <f t="shared" si="593"/>
        <v>2303715.1621621619</v>
      </c>
      <c r="DS469" s="395">
        <f t="shared" si="594"/>
        <v>2525164.4363636365</v>
      </c>
      <c r="DT469" s="396">
        <f t="shared" si="595"/>
        <v>3236935.3391003464</v>
      </c>
      <c r="DU469" s="395">
        <f t="shared" si="596"/>
        <v>3187085.0387323941</v>
      </c>
      <c r="DV469" s="396">
        <f t="shared" si="597"/>
        <v>0</v>
      </c>
      <c r="DW469" s="395">
        <f t="shared" si="598"/>
        <v>0</v>
      </c>
      <c r="DX469" s="396">
        <f t="shared" si="599"/>
        <v>0</v>
      </c>
      <c r="DY469" s="395">
        <f t="shared" si="600"/>
        <v>0</v>
      </c>
      <c r="DZ469" s="396">
        <f t="shared" si="601"/>
        <v>11759147.504912144</v>
      </c>
      <c r="EA469" s="395">
        <f t="shared" si="602"/>
        <v>11278532.33141787</v>
      </c>
    </row>
    <row r="470" spans="1:131">
      <c r="A470" s="502" t="s">
        <v>39</v>
      </c>
      <c r="B470" s="500" t="s">
        <v>683</v>
      </c>
      <c r="C470" s="501"/>
      <c r="D470" s="504">
        <v>221184</v>
      </c>
      <c r="E470" s="420">
        <v>8</v>
      </c>
      <c r="F470" s="393">
        <v>4</v>
      </c>
      <c r="G470" s="402">
        <v>4</v>
      </c>
      <c r="H470" s="393"/>
      <c r="I470" s="402"/>
      <c r="J470" s="393"/>
      <c r="K470" s="402"/>
      <c r="L470" s="393">
        <v>0</v>
      </c>
      <c r="M470" s="402">
        <v>0</v>
      </c>
      <c r="N470" s="393">
        <v>37</v>
      </c>
      <c r="O470" s="402">
        <v>46</v>
      </c>
      <c r="P470" s="393"/>
      <c r="Q470" s="402"/>
      <c r="R470" s="393"/>
      <c r="S470" s="402"/>
      <c r="T470" s="393">
        <v>0</v>
      </c>
      <c r="U470" s="402">
        <v>0</v>
      </c>
      <c r="V470" s="393">
        <v>33</v>
      </c>
      <c r="W470" s="402">
        <v>36</v>
      </c>
      <c r="X470" s="393"/>
      <c r="Y470" s="402"/>
      <c r="Z470" s="393"/>
      <c r="AA470" s="402"/>
      <c r="AB470" s="393">
        <v>0</v>
      </c>
      <c r="AC470" s="402">
        <v>0</v>
      </c>
      <c r="AD470" s="393">
        <v>90</v>
      </c>
      <c r="AE470" s="402">
        <v>81</v>
      </c>
      <c r="AF470" s="393"/>
      <c r="AG470" s="402"/>
      <c r="AH470" s="393"/>
      <c r="AI470" s="402"/>
      <c r="AJ470" s="393">
        <v>0</v>
      </c>
      <c r="AK470" s="402">
        <v>0</v>
      </c>
      <c r="AL470" s="393">
        <v>0</v>
      </c>
      <c r="AM470" s="402">
        <v>0</v>
      </c>
      <c r="AN470" s="393"/>
      <c r="AO470" s="402"/>
      <c r="AP470" s="393"/>
      <c r="AQ470" s="402"/>
      <c r="AR470" s="393">
        <v>0</v>
      </c>
      <c r="AS470" s="402">
        <v>0</v>
      </c>
      <c r="AT470" s="393"/>
      <c r="AU470" s="402"/>
      <c r="AV470" s="393"/>
      <c r="AW470" s="402"/>
      <c r="AX470" s="393"/>
      <c r="AY470" s="402"/>
      <c r="AZ470" s="393"/>
      <c r="BA470" s="403"/>
      <c r="BB470" s="404">
        <v>280772</v>
      </c>
      <c r="BC470" s="402">
        <v>288573</v>
      </c>
      <c r="BD470" s="393">
        <v>2088323</v>
      </c>
      <c r="BE470" s="402">
        <v>2590805</v>
      </c>
      <c r="BF470" s="393">
        <v>1566040</v>
      </c>
      <c r="BG470" s="402">
        <v>1711511</v>
      </c>
      <c r="BH470" s="393">
        <v>3908151</v>
      </c>
      <c r="BI470" s="402">
        <v>3597515</v>
      </c>
      <c r="BJ470" s="393">
        <v>0</v>
      </c>
      <c r="BK470" s="402">
        <v>0</v>
      </c>
      <c r="BL470" s="393">
        <v>0</v>
      </c>
      <c r="BM470" s="403">
        <v>0</v>
      </c>
      <c r="BN470" s="394">
        <f t="shared" si="537"/>
        <v>36</v>
      </c>
      <c r="BO470" s="395">
        <f t="shared" si="538"/>
        <v>36</v>
      </c>
      <c r="BP470" s="396">
        <f t="shared" si="539"/>
        <v>333</v>
      </c>
      <c r="BQ470" s="395">
        <f t="shared" si="540"/>
        <v>414</v>
      </c>
      <c r="BR470" s="396">
        <f t="shared" si="541"/>
        <v>297</v>
      </c>
      <c r="BS470" s="395">
        <f t="shared" si="542"/>
        <v>324</v>
      </c>
      <c r="BT470" s="396">
        <f t="shared" si="543"/>
        <v>810</v>
      </c>
      <c r="BU470" s="395">
        <f t="shared" si="544"/>
        <v>729</v>
      </c>
      <c r="BV470" s="396">
        <f t="shared" si="545"/>
        <v>0</v>
      </c>
      <c r="BW470" s="395">
        <f t="shared" si="546"/>
        <v>0</v>
      </c>
      <c r="BX470" s="396">
        <f t="shared" si="547"/>
        <v>0</v>
      </c>
      <c r="BY470" s="395">
        <f t="shared" si="548"/>
        <v>0</v>
      </c>
      <c r="BZ470" s="394">
        <f t="shared" si="549"/>
        <v>7799.2222222222226</v>
      </c>
      <c r="CA470" s="395">
        <f t="shared" si="550"/>
        <v>8015.916666666667</v>
      </c>
      <c r="CB470" s="396">
        <f t="shared" si="551"/>
        <v>6271.2402402402404</v>
      </c>
      <c r="CC470" s="395">
        <f t="shared" si="552"/>
        <v>6257.9830917874397</v>
      </c>
      <c r="CD470" s="396">
        <f t="shared" si="553"/>
        <v>5272.8619528619529</v>
      </c>
      <c r="CE470" s="395">
        <f t="shared" si="554"/>
        <v>5282.441358024691</v>
      </c>
      <c r="CF470" s="396">
        <f t="shared" si="555"/>
        <v>4824.8777777777777</v>
      </c>
      <c r="CG470" s="395">
        <f t="shared" si="556"/>
        <v>4934.8628257887522</v>
      </c>
      <c r="CH470" s="396">
        <f t="shared" si="557"/>
        <v>0</v>
      </c>
      <c r="CI470" s="395">
        <f t="shared" si="558"/>
        <v>0</v>
      </c>
      <c r="CJ470" s="396">
        <f t="shared" si="559"/>
        <v>0</v>
      </c>
      <c r="CK470" s="395">
        <f t="shared" si="560"/>
        <v>0</v>
      </c>
      <c r="CL470" s="394">
        <f t="shared" si="561"/>
        <v>70193</v>
      </c>
      <c r="CM470" s="395">
        <f t="shared" si="562"/>
        <v>72143.25</v>
      </c>
      <c r="CN470" s="396">
        <f t="shared" si="563"/>
        <v>56441.16216216216</v>
      </c>
      <c r="CO470" s="395">
        <f t="shared" si="564"/>
        <v>56321.84782608696</v>
      </c>
      <c r="CP470" s="396">
        <f t="shared" si="565"/>
        <v>47455.757575757576</v>
      </c>
      <c r="CQ470" s="395">
        <f t="shared" si="566"/>
        <v>47541.972222222219</v>
      </c>
      <c r="CR470" s="396">
        <f t="shared" si="567"/>
        <v>43423.9</v>
      </c>
      <c r="CS470" s="395">
        <f t="shared" si="568"/>
        <v>44413.765432098771</v>
      </c>
      <c r="CT470" s="396">
        <f t="shared" si="569"/>
        <v>0</v>
      </c>
      <c r="CU470" s="395">
        <f t="shared" si="570"/>
        <v>0</v>
      </c>
      <c r="CV470" s="396">
        <f t="shared" si="571"/>
        <v>0</v>
      </c>
      <c r="CW470" s="395">
        <f t="shared" si="572"/>
        <v>0</v>
      </c>
      <c r="CX470" s="396">
        <f t="shared" si="573"/>
        <v>47824.914634146342</v>
      </c>
      <c r="CY470" s="395">
        <f t="shared" si="574"/>
        <v>49032.359281437122</v>
      </c>
      <c r="CZ470" s="394">
        <f t="shared" si="575"/>
        <v>4</v>
      </c>
      <c r="DA470" s="395">
        <f t="shared" si="576"/>
        <v>4</v>
      </c>
      <c r="DB470" s="396">
        <f t="shared" si="577"/>
        <v>37</v>
      </c>
      <c r="DC470" s="395">
        <f t="shared" si="578"/>
        <v>46</v>
      </c>
      <c r="DD470" s="396">
        <f t="shared" si="579"/>
        <v>33</v>
      </c>
      <c r="DE470" s="395">
        <f t="shared" si="580"/>
        <v>36</v>
      </c>
      <c r="DF470" s="396">
        <f t="shared" si="581"/>
        <v>90</v>
      </c>
      <c r="DG470" s="395">
        <f t="shared" si="582"/>
        <v>81</v>
      </c>
      <c r="DH470" s="396">
        <f t="shared" si="583"/>
        <v>0</v>
      </c>
      <c r="DI470" s="395">
        <f t="shared" si="584"/>
        <v>0</v>
      </c>
      <c r="DJ470" s="396">
        <f t="shared" si="585"/>
        <v>0</v>
      </c>
      <c r="DK470" s="395">
        <f t="shared" si="586"/>
        <v>0</v>
      </c>
      <c r="DL470" s="396">
        <f t="shared" si="587"/>
        <v>164</v>
      </c>
      <c r="DM470" s="395">
        <f t="shared" si="588"/>
        <v>167</v>
      </c>
      <c r="DN470" s="394">
        <f t="shared" si="589"/>
        <v>280772</v>
      </c>
      <c r="DO470" s="395">
        <f t="shared" si="590"/>
        <v>288573</v>
      </c>
      <c r="DP470" s="396">
        <f t="shared" si="591"/>
        <v>2088323</v>
      </c>
      <c r="DQ470" s="395">
        <f t="shared" si="592"/>
        <v>2590805</v>
      </c>
      <c r="DR470" s="396">
        <f t="shared" si="593"/>
        <v>1566040</v>
      </c>
      <c r="DS470" s="395">
        <f t="shared" si="594"/>
        <v>1711511</v>
      </c>
      <c r="DT470" s="396">
        <f t="shared" si="595"/>
        <v>3908151</v>
      </c>
      <c r="DU470" s="395">
        <f t="shared" si="596"/>
        <v>3597515.0000000005</v>
      </c>
      <c r="DV470" s="396">
        <f t="shared" si="597"/>
        <v>0</v>
      </c>
      <c r="DW470" s="395">
        <f t="shared" si="598"/>
        <v>0</v>
      </c>
      <c r="DX470" s="396">
        <f t="shared" si="599"/>
        <v>0</v>
      </c>
      <c r="DY470" s="395">
        <f t="shared" si="600"/>
        <v>0</v>
      </c>
      <c r="DZ470" s="396">
        <f t="shared" si="601"/>
        <v>7843286</v>
      </c>
      <c r="EA470" s="395">
        <f t="shared" si="602"/>
        <v>8188403.9999999991</v>
      </c>
    </row>
    <row r="471" spans="1:131">
      <c r="A471" s="502" t="s">
        <v>39</v>
      </c>
      <c r="B471" s="497" t="s">
        <v>684</v>
      </c>
      <c r="C471" s="503"/>
      <c r="D471" s="504">
        <v>221643</v>
      </c>
      <c r="E471" s="423">
        <v>8</v>
      </c>
      <c r="F471" s="393">
        <v>39</v>
      </c>
      <c r="G471" s="402">
        <v>37</v>
      </c>
      <c r="H471" s="393"/>
      <c r="I471" s="402"/>
      <c r="J471" s="393"/>
      <c r="K471" s="402"/>
      <c r="L471" s="393">
        <v>4</v>
      </c>
      <c r="M471" s="402">
        <v>2</v>
      </c>
      <c r="N471" s="393">
        <v>98</v>
      </c>
      <c r="O471" s="402">
        <v>101</v>
      </c>
      <c r="P471" s="393"/>
      <c r="Q471" s="402"/>
      <c r="R471" s="393"/>
      <c r="S471" s="402"/>
      <c r="T471" s="393">
        <v>1</v>
      </c>
      <c r="U471" s="402">
        <v>4</v>
      </c>
      <c r="V471" s="393">
        <v>33</v>
      </c>
      <c r="W471" s="402">
        <v>40</v>
      </c>
      <c r="X471" s="393"/>
      <c r="Y471" s="402"/>
      <c r="Z471" s="393"/>
      <c r="AA471" s="402"/>
      <c r="AB471" s="393">
        <v>0</v>
      </c>
      <c r="AC471" s="402">
        <v>0</v>
      </c>
      <c r="AD471" s="393">
        <v>63</v>
      </c>
      <c r="AE471" s="402">
        <v>52</v>
      </c>
      <c r="AF471" s="393"/>
      <c r="AG471" s="402"/>
      <c r="AH471" s="393"/>
      <c r="AI471" s="402"/>
      <c r="AJ471" s="393">
        <v>0</v>
      </c>
      <c r="AK471" s="402">
        <v>0</v>
      </c>
      <c r="AL471" s="393">
        <v>0</v>
      </c>
      <c r="AM471" s="402">
        <v>0</v>
      </c>
      <c r="AN471" s="393"/>
      <c r="AO471" s="402"/>
      <c r="AP471" s="393"/>
      <c r="AQ471" s="402"/>
      <c r="AR471" s="393">
        <v>0</v>
      </c>
      <c r="AS471" s="402">
        <v>0</v>
      </c>
      <c r="AT471" s="393"/>
      <c r="AU471" s="402"/>
      <c r="AV471" s="393"/>
      <c r="AW471" s="402"/>
      <c r="AX471" s="393"/>
      <c r="AY471" s="402"/>
      <c r="AZ471" s="393"/>
      <c r="BA471" s="403"/>
      <c r="BB471" s="404">
        <v>2761150</v>
      </c>
      <c r="BC471" s="402">
        <v>2520040</v>
      </c>
      <c r="BD471" s="393">
        <v>5391770</v>
      </c>
      <c r="BE471" s="402">
        <v>5811430</v>
      </c>
      <c r="BF471" s="393">
        <v>1431870</v>
      </c>
      <c r="BG471" s="402">
        <v>1661630</v>
      </c>
      <c r="BH471" s="393">
        <v>2335020</v>
      </c>
      <c r="BI471" s="402">
        <v>1977010</v>
      </c>
      <c r="BJ471" s="393">
        <v>0</v>
      </c>
      <c r="BK471" s="402">
        <v>0</v>
      </c>
      <c r="BL471" s="393">
        <v>0</v>
      </c>
      <c r="BM471" s="403">
        <v>0</v>
      </c>
      <c r="BN471" s="394">
        <f t="shared" si="537"/>
        <v>399</v>
      </c>
      <c r="BO471" s="395">
        <f t="shared" si="538"/>
        <v>357</v>
      </c>
      <c r="BP471" s="396">
        <f t="shared" si="539"/>
        <v>894</v>
      </c>
      <c r="BQ471" s="395">
        <f t="shared" si="540"/>
        <v>957</v>
      </c>
      <c r="BR471" s="396">
        <f t="shared" si="541"/>
        <v>297</v>
      </c>
      <c r="BS471" s="395">
        <f t="shared" si="542"/>
        <v>360</v>
      </c>
      <c r="BT471" s="396">
        <f t="shared" si="543"/>
        <v>567</v>
      </c>
      <c r="BU471" s="395">
        <f t="shared" si="544"/>
        <v>468</v>
      </c>
      <c r="BV471" s="396">
        <f t="shared" si="545"/>
        <v>0</v>
      </c>
      <c r="BW471" s="395">
        <f t="shared" si="546"/>
        <v>0</v>
      </c>
      <c r="BX471" s="396">
        <f t="shared" si="547"/>
        <v>0</v>
      </c>
      <c r="BY471" s="395">
        <f t="shared" si="548"/>
        <v>0</v>
      </c>
      <c r="BZ471" s="394">
        <f t="shared" si="549"/>
        <v>6920.1754385964914</v>
      </c>
      <c r="CA471" s="395">
        <f t="shared" si="550"/>
        <v>7058.9355742296921</v>
      </c>
      <c r="CB471" s="396">
        <f t="shared" si="551"/>
        <v>6031.0626398210288</v>
      </c>
      <c r="CC471" s="395">
        <f t="shared" si="552"/>
        <v>6072.5496342737724</v>
      </c>
      <c r="CD471" s="396">
        <f t="shared" si="553"/>
        <v>4821.1111111111113</v>
      </c>
      <c r="CE471" s="395">
        <f t="shared" si="554"/>
        <v>4615.6388888888887</v>
      </c>
      <c r="CF471" s="396">
        <f t="shared" si="555"/>
        <v>4118.201058201058</v>
      </c>
      <c r="CG471" s="395">
        <f t="shared" si="556"/>
        <v>4224.3803418803418</v>
      </c>
      <c r="CH471" s="396">
        <f t="shared" si="557"/>
        <v>0</v>
      </c>
      <c r="CI471" s="395">
        <f t="shared" si="558"/>
        <v>0</v>
      </c>
      <c r="CJ471" s="396">
        <f t="shared" si="559"/>
        <v>0</v>
      </c>
      <c r="CK471" s="395">
        <f t="shared" si="560"/>
        <v>0</v>
      </c>
      <c r="CL471" s="394">
        <f t="shared" si="561"/>
        <v>62281.57894736842</v>
      </c>
      <c r="CM471" s="395">
        <f t="shared" si="562"/>
        <v>63530.420168067227</v>
      </c>
      <c r="CN471" s="396">
        <f t="shared" si="563"/>
        <v>54279.56375838926</v>
      </c>
      <c r="CO471" s="395">
        <f t="shared" si="564"/>
        <v>54652.946708463955</v>
      </c>
      <c r="CP471" s="396">
        <f t="shared" si="565"/>
        <v>43390</v>
      </c>
      <c r="CQ471" s="395">
        <f t="shared" si="566"/>
        <v>41540.75</v>
      </c>
      <c r="CR471" s="396">
        <f t="shared" si="567"/>
        <v>37063.809523809519</v>
      </c>
      <c r="CS471" s="395">
        <f t="shared" si="568"/>
        <v>38019.423076923078</v>
      </c>
      <c r="CT471" s="396">
        <f t="shared" si="569"/>
        <v>0</v>
      </c>
      <c r="CU471" s="395">
        <f t="shared" si="570"/>
        <v>0</v>
      </c>
      <c r="CV471" s="396">
        <f t="shared" si="571"/>
        <v>0</v>
      </c>
      <c r="CW471" s="395">
        <f t="shared" si="572"/>
        <v>0</v>
      </c>
      <c r="CX471" s="396">
        <f t="shared" si="573"/>
        <v>49658.297087467981</v>
      </c>
      <c r="CY471" s="395">
        <f t="shared" si="574"/>
        <v>50232.566910776855</v>
      </c>
      <c r="CZ471" s="394">
        <f t="shared" si="575"/>
        <v>43</v>
      </c>
      <c r="DA471" s="395">
        <f t="shared" si="576"/>
        <v>39</v>
      </c>
      <c r="DB471" s="396">
        <f t="shared" si="577"/>
        <v>99</v>
      </c>
      <c r="DC471" s="395">
        <f t="shared" si="578"/>
        <v>105</v>
      </c>
      <c r="DD471" s="396">
        <f t="shared" si="579"/>
        <v>33</v>
      </c>
      <c r="DE471" s="395">
        <f t="shared" si="580"/>
        <v>40</v>
      </c>
      <c r="DF471" s="396">
        <f t="shared" si="581"/>
        <v>63</v>
      </c>
      <c r="DG471" s="395">
        <f t="shared" si="582"/>
        <v>52</v>
      </c>
      <c r="DH471" s="396">
        <f t="shared" si="583"/>
        <v>0</v>
      </c>
      <c r="DI471" s="395">
        <f t="shared" si="584"/>
        <v>0</v>
      </c>
      <c r="DJ471" s="396">
        <f t="shared" si="585"/>
        <v>0</v>
      </c>
      <c r="DK471" s="395">
        <f t="shared" si="586"/>
        <v>0</v>
      </c>
      <c r="DL471" s="396">
        <f t="shared" si="587"/>
        <v>238</v>
      </c>
      <c r="DM471" s="395">
        <f t="shared" si="588"/>
        <v>236</v>
      </c>
      <c r="DN471" s="394">
        <f t="shared" si="589"/>
        <v>2678107.8947368423</v>
      </c>
      <c r="DO471" s="395">
        <f t="shared" si="590"/>
        <v>2477686.3865546216</v>
      </c>
      <c r="DP471" s="396">
        <f t="shared" si="591"/>
        <v>5373676.812080537</v>
      </c>
      <c r="DQ471" s="395">
        <f t="shared" si="592"/>
        <v>5738559.4043887155</v>
      </c>
      <c r="DR471" s="396">
        <f t="shared" si="593"/>
        <v>1431870</v>
      </c>
      <c r="DS471" s="395">
        <f t="shared" si="594"/>
        <v>1661630</v>
      </c>
      <c r="DT471" s="396">
        <f t="shared" si="595"/>
        <v>2335019.9999999995</v>
      </c>
      <c r="DU471" s="395">
        <f t="shared" si="596"/>
        <v>1977010</v>
      </c>
      <c r="DV471" s="396">
        <f t="shared" si="597"/>
        <v>0</v>
      </c>
      <c r="DW471" s="395">
        <f t="shared" si="598"/>
        <v>0</v>
      </c>
      <c r="DX471" s="396">
        <f t="shared" si="599"/>
        <v>0</v>
      </c>
      <c r="DY471" s="395">
        <f t="shared" si="600"/>
        <v>0</v>
      </c>
      <c r="DZ471" s="396">
        <f t="shared" si="601"/>
        <v>11818674.706817379</v>
      </c>
      <c r="EA471" s="395">
        <f t="shared" si="602"/>
        <v>11854885.790943338</v>
      </c>
    </row>
    <row r="472" spans="1:131">
      <c r="A472" s="502" t="s">
        <v>39</v>
      </c>
      <c r="B472" s="497" t="s">
        <v>685</v>
      </c>
      <c r="C472" s="503"/>
      <c r="D472" s="504">
        <v>221485</v>
      </c>
      <c r="E472" s="423">
        <v>8</v>
      </c>
      <c r="F472" s="393">
        <v>13</v>
      </c>
      <c r="G472" s="402">
        <v>14</v>
      </c>
      <c r="H472" s="393"/>
      <c r="I472" s="402"/>
      <c r="J472" s="393"/>
      <c r="K472" s="402"/>
      <c r="L472" s="393">
        <v>1</v>
      </c>
      <c r="M472" s="402">
        <v>1</v>
      </c>
      <c r="N472" s="393">
        <v>75</v>
      </c>
      <c r="O472" s="402">
        <v>83</v>
      </c>
      <c r="P472" s="393"/>
      <c r="Q472" s="402"/>
      <c r="R472" s="393"/>
      <c r="S472" s="402"/>
      <c r="T472" s="393">
        <v>6</v>
      </c>
      <c r="U472" s="402">
        <v>4</v>
      </c>
      <c r="V472" s="393">
        <v>54</v>
      </c>
      <c r="W472" s="402">
        <v>53</v>
      </c>
      <c r="X472" s="393"/>
      <c r="Y472" s="402"/>
      <c r="Z472" s="393"/>
      <c r="AA472" s="402"/>
      <c r="AB472" s="393">
        <v>1</v>
      </c>
      <c r="AC472" s="402">
        <v>4</v>
      </c>
      <c r="AD472" s="393">
        <v>62</v>
      </c>
      <c r="AE472" s="402">
        <v>43</v>
      </c>
      <c r="AF472" s="393"/>
      <c r="AG472" s="402"/>
      <c r="AH472" s="393"/>
      <c r="AI472" s="402"/>
      <c r="AJ472" s="393">
        <v>1</v>
      </c>
      <c r="AK472" s="402">
        <v>0</v>
      </c>
      <c r="AL472" s="393">
        <v>0</v>
      </c>
      <c r="AM472" s="402">
        <v>0</v>
      </c>
      <c r="AN472" s="393"/>
      <c r="AO472" s="402"/>
      <c r="AP472" s="393"/>
      <c r="AQ472" s="402"/>
      <c r="AR472" s="393">
        <v>0</v>
      </c>
      <c r="AS472" s="402">
        <v>0</v>
      </c>
      <c r="AT472" s="393"/>
      <c r="AU472" s="402"/>
      <c r="AV472" s="393"/>
      <c r="AW472" s="402"/>
      <c r="AX472" s="393"/>
      <c r="AY472" s="402"/>
      <c r="AZ472" s="393"/>
      <c r="BA472" s="403"/>
      <c r="BB472" s="404">
        <v>901656</v>
      </c>
      <c r="BC472" s="402">
        <v>928920</v>
      </c>
      <c r="BD472" s="393">
        <v>4310988</v>
      </c>
      <c r="BE472" s="402">
        <v>4524024</v>
      </c>
      <c r="BF472" s="393">
        <v>2406732</v>
      </c>
      <c r="BG472" s="402">
        <v>2415804</v>
      </c>
      <c r="BH472" s="393">
        <v>2119426</v>
      </c>
      <c r="BI472" s="402">
        <v>1420624</v>
      </c>
      <c r="BJ472" s="393">
        <v>0</v>
      </c>
      <c r="BK472" s="402">
        <v>0</v>
      </c>
      <c r="BL472" s="393">
        <v>0</v>
      </c>
      <c r="BM472" s="403">
        <v>0</v>
      </c>
      <c r="BN472" s="394">
        <f t="shared" si="537"/>
        <v>129</v>
      </c>
      <c r="BO472" s="395">
        <f t="shared" si="538"/>
        <v>138</v>
      </c>
      <c r="BP472" s="396">
        <f t="shared" si="539"/>
        <v>747</v>
      </c>
      <c r="BQ472" s="395">
        <f t="shared" si="540"/>
        <v>795</v>
      </c>
      <c r="BR472" s="396">
        <f t="shared" si="541"/>
        <v>498</v>
      </c>
      <c r="BS472" s="395">
        <f t="shared" si="542"/>
        <v>525</v>
      </c>
      <c r="BT472" s="396">
        <f t="shared" si="543"/>
        <v>570</v>
      </c>
      <c r="BU472" s="395">
        <f t="shared" si="544"/>
        <v>387</v>
      </c>
      <c r="BV472" s="396">
        <f t="shared" si="545"/>
        <v>0</v>
      </c>
      <c r="BW472" s="395">
        <f t="shared" si="546"/>
        <v>0</v>
      </c>
      <c r="BX472" s="396">
        <f t="shared" si="547"/>
        <v>0</v>
      </c>
      <c r="BY472" s="395">
        <f t="shared" si="548"/>
        <v>0</v>
      </c>
      <c r="BZ472" s="394">
        <f t="shared" si="549"/>
        <v>6989.5813953488368</v>
      </c>
      <c r="CA472" s="395">
        <f t="shared" si="550"/>
        <v>6731.304347826087</v>
      </c>
      <c r="CB472" s="396">
        <f t="shared" si="551"/>
        <v>5771.0682730923691</v>
      </c>
      <c r="CC472" s="395">
        <f t="shared" si="552"/>
        <v>5690.596226415094</v>
      </c>
      <c r="CD472" s="396">
        <f t="shared" si="553"/>
        <v>4832.7951807228919</v>
      </c>
      <c r="CE472" s="395">
        <f t="shared" si="554"/>
        <v>4601.5314285714285</v>
      </c>
      <c r="CF472" s="396">
        <f t="shared" si="555"/>
        <v>3718.2912280701753</v>
      </c>
      <c r="CG472" s="395">
        <f t="shared" si="556"/>
        <v>3670.863049095607</v>
      </c>
      <c r="CH472" s="396">
        <f t="shared" si="557"/>
        <v>0</v>
      </c>
      <c r="CI472" s="395">
        <f t="shared" si="558"/>
        <v>0</v>
      </c>
      <c r="CJ472" s="396">
        <f t="shared" si="559"/>
        <v>0</v>
      </c>
      <c r="CK472" s="395">
        <f t="shared" si="560"/>
        <v>0</v>
      </c>
      <c r="CL472" s="394">
        <f t="shared" si="561"/>
        <v>62906.232558139534</v>
      </c>
      <c r="CM472" s="395">
        <f t="shared" si="562"/>
        <v>60581.739130434784</v>
      </c>
      <c r="CN472" s="396">
        <f t="shared" si="563"/>
        <v>51939.614457831325</v>
      </c>
      <c r="CO472" s="395">
        <f t="shared" si="564"/>
        <v>51215.366037735846</v>
      </c>
      <c r="CP472" s="396">
        <f t="shared" si="565"/>
        <v>43495.156626506025</v>
      </c>
      <c r="CQ472" s="395">
        <f t="shared" si="566"/>
        <v>41413.782857142854</v>
      </c>
      <c r="CR472" s="396">
        <f t="shared" si="567"/>
        <v>33464.621052631577</v>
      </c>
      <c r="CS472" s="395">
        <f t="shared" si="568"/>
        <v>33037.767441860466</v>
      </c>
      <c r="CT472" s="396">
        <f t="shared" si="569"/>
        <v>0</v>
      </c>
      <c r="CU472" s="395">
        <f t="shared" si="570"/>
        <v>0</v>
      </c>
      <c r="CV472" s="396">
        <f t="shared" si="571"/>
        <v>0</v>
      </c>
      <c r="CW472" s="395">
        <f t="shared" si="572"/>
        <v>0</v>
      </c>
      <c r="CX472" s="396">
        <f t="shared" si="573"/>
        <v>45015.496561839958</v>
      </c>
      <c r="CY472" s="395">
        <f t="shared" si="574"/>
        <v>45275.606708399413</v>
      </c>
      <c r="CZ472" s="394">
        <f t="shared" si="575"/>
        <v>14</v>
      </c>
      <c r="DA472" s="395">
        <f t="shared" si="576"/>
        <v>15</v>
      </c>
      <c r="DB472" s="396">
        <f t="shared" si="577"/>
        <v>81</v>
      </c>
      <c r="DC472" s="395">
        <f t="shared" si="578"/>
        <v>87</v>
      </c>
      <c r="DD472" s="396">
        <f t="shared" si="579"/>
        <v>55</v>
      </c>
      <c r="DE472" s="395">
        <f t="shared" si="580"/>
        <v>57</v>
      </c>
      <c r="DF472" s="396">
        <f t="shared" si="581"/>
        <v>63</v>
      </c>
      <c r="DG472" s="395">
        <f t="shared" si="582"/>
        <v>43</v>
      </c>
      <c r="DH472" s="396">
        <f t="shared" si="583"/>
        <v>0</v>
      </c>
      <c r="DI472" s="395">
        <f t="shared" si="584"/>
        <v>0</v>
      </c>
      <c r="DJ472" s="396">
        <f t="shared" si="585"/>
        <v>0</v>
      </c>
      <c r="DK472" s="395">
        <f t="shared" si="586"/>
        <v>0</v>
      </c>
      <c r="DL472" s="396">
        <f t="shared" si="587"/>
        <v>213</v>
      </c>
      <c r="DM472" s="395">
        <f t="shared" si="588"/>
        <v>202</v>
      </c>
      <c r="DN472" s="394">
        <f t="shared" si="589"/>
        <v>880687.25581395347</v>
      </c>
      <c r="DO472" s="395">
        <f t="shared" si="590"/>
        <v>908726.08695652173</v>
      </c>
      <c r="DP472" s="396">
        <f t="shared" si="591"/>
        <v>4207108.7710843375</v>
      </c>
      <c r="DQ472" s="395">
        <f t="shared" si="592"/>
        <v>4455736.8452830184</v>
      </c>
      <c r="DR472" s="396">
        <f t="shared" si="593"/>
        <v>2392233.6144578313</v>
      </c>
      <c r="DS472" s="395">
        <f t="shared" si="594"/>
        <v>2360585.6228571427</v>
      </c>
      <c r="DT472" s="396">
        <f t="shared" si="595"/>
        <v>2108271.1263157893</v>
      </c>
      <c r="DU472" s="395">
        <f t="shared" si="596"/>
        <v>1420624</v>
      </c>
      <c r="DV472" s="396">
        <f t="shared" si="597"/>
        <v>0</v>
      </c>
      <c r="DW472" s="395">
        <f t="shared" si="598"/>
        <v>0</v>
      </c>
      <c r="DX472" s="396">
        <f t="shared" si="599"/>
        <v>0</v>
      </c>
      <c r="DY472" s="395">
        <f t="shared" si="600"/>
        <v>0</v>
      </c>
      <c r="DZ472" s="396">
        <f t="shared" si="601"/>
        <v>9588300.767671911</v>
      </c>
      <c r="EA472" s="395">
        <f t="shared" si="602"/>
        <v>9145672.5550966822</v>
      </c>
    </row>
    <row r="473" spans="1:131">
      <c r="A473" s="502" t="s">
        <v>39</v>
      </c>
      <c r="B473" s="500" t="s">
        <v>686</v>
      </c>
      <c r="C473" s="501"/>
      <c r="D473" s="504">
        <v>222053</v>
      </c>
      <c r="E473" s="420">
        <v>8</v>
      </c>
      <c r="F473" s="393">
        <v>19</v>
      </c>
      <c r="G473" s="402">
        <v>16</v>
      </c>
      <c r="H473" s="393"/>
      <c r="I473" s="402"/>
      <c r="J473" s="393"/>
      <c r="K473" s="402"/>
      <c r="L473" s="393">
        <v>2</v>
      </c>
      <c r="M473" s="402">
        <v>1</v>
      </c>
      <c r="N473" s="393">
        <v>70</v>
      </c>
      <c r="O473" s="402">
        <v>61</v>
      </c>
      <c r="P473" s="393"/>
      <c r="Q473" s="402"/>
      <c r="R473" s="393"/>
      <c r="S473" s="402"/>
      <c r="T473" s="393">
        <v>12</v>
      </c>
      <c r="U473" s="402">
        <v>13</v>
      </c>
      <c r="V473" s="393">
        <v>9</v>
      </c>
      <c r="W473" s="402">
        <v>16</v>
      </c>
      <c r="X473" s="393"/>
      <c r="Y473" s="402"/>
      <c r="Z473" s="393"/>
      <c r="AA473" s="402"/>
      <c r="AB473" s="393">
        <v>5</v>
      </c>
      <c r="AC473" s="402">
        <v>8</v>
      </c>
      <c r="AD473" s="393">
        <v>31</v>
      </c>
      <c r="AE473" s="402">
        <v>37</v>
      </c>
      <c r="AF473" s="393"/>
      <c r="AG473" s="402"/>
      <c r="AH473" s="393"/>
      <c r="AI473" s="402"/>
      <c r="AJ473" s="393">
        <v>11</v>
      </c>
      <c r="AK473" s="402">
        <v>7</v>
      </c>
      <c r="AL473" s="393">
        <v>0</v>
      </c>
      <c r="AM473" s="402">
        <v>0</v>
      </c>
      <c r="AN473" s="393"/>
      <c r="AO473" s="402"/>
      <c r="AP473" s="393"/>
      <c r="AQ473" s="402"/>
      <c r="AR473" s="393">
        <v>0</v>
      </c>
      <c r="AS473" s="402">
        <v>0</v>
      </c>
      <c r="AT473" s="393"/>
      <c r="AU473" s="402"/>
      <c r="AV473" s="393"/>
      <c r="AW473" s="402"/>
      <c r="AX473" s="393"/>
      <c r="AY473" s="402"/>
      <c r="AZ473" s="393"/>
      <c r="BA473" s="403"/>
      <c r="BB473" s="404">
        <v>1278088</v>
      </c>
      <c r="BC473" s="402">
        <v>1059765</v>
      </c>
      <c r="BD473" s="393">
        <v>4436779</v>
      </c>
      <c r="BE473" s="402">
        <v>4176155</v>
      </c>
      <c r="BF473" s="393">
        <v>746581</v>
      </c>
      <c r="BG473" s="402">
        <v>1245667</v>
      </c>
      <c r="BH473" s="393">
        <v>1931060</v>
      </c>
      <c r="BI473" s="402">
        <v>1908882</v>
      </c>
      <c r="BJ473" s="393">
        <v>0</v>
      </c>
      <c r="BK473" s="402">
        <v>0</v>
      </c>
      <c r="BL473" s="393">
        <v>0</v>
      </c>
      <c r="BM473" s="403">
        <v>0</v>
      </c>
      <c r="BN473" s="394">
        <f t="shared" si="537"/>
        <v>195</v>
      </c>
      <c r="BO473" s="395">
        <f t="shared" si="538"/>
        <v>156</v>
      </c>
      <c r="BP473" s="396">
        <f t="shared" si="539"/>
        <v>774</v>
      </c>
      <c r="BQ473" s="395">
        <f t="shared" si="540"/>
        <v>705</v>
      </c>
      <c r="BR473" s="396">
        <f t="shared" si="541"/>
        <v>141</v>
      </c>
      <c r="BS473" s="395">
        <f t="shared" si="542"/>
        <v>240</v>
      </c>
      <c r="BT473" s="396">
        <f t="shared" si="543"/>
        <v>411</v>
      </c>
      <c r="BU473" s="395">
        <f t="shared" si="544"/>
        <v>417</v>
      </c>
      <c r="BV473" s="396">
        <f t="shared" si="545"/>
        <v>0</v>
      </c>
      <c r="BW473" s="395">
        <f t="shared" si="546"/>
        <v>0</v>
      </c>
      <c r="BX473" s="396">
        <f t="shared" si="547"/>
        <v>0</v>
      </c>
      <c r="BY473" s="395">
        <f t="shared" si="548"/>
        <v>0</v>
      </c>
      <c r="BZ473" s="394">
        <f t="shared" si="549"/>
        <v>6554.2974358974361</v>
      </c>
      <c r="CA473" s="395">
        <f t="shared" si="550"/>
        <v>6793.3653846153848</v>
      </c>
      <c r="CB473" s="396">
        <f t="shared" si="551"/>
        <v>5732.2726098191215</v>
      </c>
      <c r="CC473" s="395">
        <f t="shared" si="552"/>
        <v>5923.6241134751772</v>
      </c>
      <c r="CD473" s="396">
        <f t="shared" si="553"/>
        <v>5294.9007092198581</v>
      </c>
      <c r="CE473" s="395">
        <f t="shared" si="554"/>
        <v>5190.2791666666662</v>
      </c>
      <c r="CF473" s="396">
        <f t="shared" si="555"/>
        <v>4698.4428223844279</v>
      </c>
      <c r="CG473" s="395">
        <f t="shared" si="556"/>
        <v>4577.6546762589924</v>
      </c>
      <c r="CH473" s="396">
        <f t="shared" si="557"/>
        <v>0</v>
      </c>
      <c r="CI473" s="395">
        <f t="shared" si="558"/>
        <v>0</v>
      </c>
      <c r="CJ473" s="396">
        <f t="shared" si="559"/>
        <v>0</v>
      </c>
      <c r="CK473" s="395">
        <f t="shared" si="560"/>
        <v>0</v>
      </c>
      <c r="CL473" s="394">
        <f t="shared" si="561"/>
        <v>58988.676923076928</v>
      </c>
      <c r="CM473" s="395">
        <f t="shared" si="562"/>
        <v>61140.288461538461</v>
      </c>
      <c r="CN473" s="396">
        <f t="shared" si="563"/>
        <v>51590.453488372092</v>
      </c>
      <c r="CO473" s="395">
        <f t="shared" si="564"/>
        <v>53312.617021276594</v>
      </c>
      <c r="CP473" s="396">
        <f t="shared" si="565"/>
        <v>47654.106382978724</v>
      </c>
      <c r="CQ473" s="395">
        <f t="shared" si="566"/>
        <v>46712.512499999997</v>
      </c>
      <c r="CR473" s="396">
        <f t="shared" si="567"/>
        <v>42285.985401459853</v>
      </c>
      <c r="CS473" s="395">
        <f t="shared" si="568"/>
        <v>41198.892086330932</v>
      </c>
      <c r="CT473" s="396">
        <f t="shared" si="569"/>
        <v>0</v>
      </c>
      <c r="CU473" s="395">
        <f t="shared" si="570"/>
        <v>0</v>
      </c>
      <c r="CV473" s="396">
        <f t="shared" si="571"/>
        <v>0</v>
      </c>
      <c r="CW473" s="395">
        <f t="shared" si="572"/>
        <v>0</v>
      </c>
      <c r="CX473" s="396">
        <f t="shared" si="573"/>
        <v>49763.196714805934</v>
      </c>
      <c r="CY473" s="395">
        <f t="shared" si="574"/>
        <v>49801.06990703888</v>
      </c>
      <c r="CZ473" s="394">
        <f t="shared" si="575"/>
        <v>21</v>
      </c>
      <c r="DA473" s="395">
        <f t="shared" si="576"/>
        <v>17</v>
      </c>
      <c r="DB473" s="396">
        <f t="shared" si="577"/>
        <v>82</v>
      </c>
      <c r="DC473" s="395">
        <f t="shared" si="578"/>
        <v>74</v>
      </c>
      <c r="DD473" s="396">
        <f t="shared" si="579"/>
        <v>14</v>
      </c>
      <c r="DE473" s="395">
        <f t="shared" si="580"/>
        <v>24</v>
      </c>
      <c r="DF473" s="396">
        <f t="shared" si="581"/>
        <v>42</v>
      </c>
      <c r="DG473" s="395">
        <f t="shared" si="582"/>
        <v>44</v>
      </c>
      <c r="DH473" s="396">
        <f t="shared" si="583"/>
        <v>0</v>
      </c>
      <c r="DI473" s="395">
        <f t="shared" si="584"/>
        <v>0</v>
      </c>
      <c r="DJ473" s="396">
        <f t="shared" si="585"/>
        <v>0</v>
      </c>
      <c r="DK473" s="395">
        <f t="shared" si="586"/>
        <v>0</v>
      </c>
      <c r="DL473" s="396">
        <f t="shared" si="587"/>
        <v>159</v>
      </c>
      <c r="DM473" s="395">
        <f t="shared" si="588"/>
        <v>159</v>
      </c>
      <c r="DN473" s="394">
        <f t="shared" si="589"/>
        <v>1238762.2153846156</v>
      </c>
      <c r="DO473" s="395">
        <f t="shared" si="590"/>
        <v>1039384.9038461539</v>
      </c>
      <c r="DP473" s="396">
        <f t="shared" si="591"/>
        <v>4230417.1860465119</v>
      </c>
      <c r="DQ473" s="395">
        <f t="shared" si="592"/>
        <v>3945133.6595744682</v>
      </c>
      <c r="DR473" s="396">
        <f t="shared" si="593"/>
        <v>667157.48936170212</v>
      </c>
      <c r="DS473" s="395">
        <f t="shared" si="594"/>
        <v>1121100.2999999998</v>
      </c>
      <c r="DT473" s="396">
        <f t="shared" si="595"/>
        <v>1776011.3868613138</v>
      </c>
      <c r="DU473" s="395">
        <f t="shared" si="596"/>
        <v>1812751.2517985611</v>
      </c>
      <c r="DV473" s="396">
        <f t="shared" si="597"/>
        <v>0</v>
      </c>
      <c r="DW473" s="395">
        <f t="shared" si="598"/>
        <v>0</v>
      </c>
      <c r="DX473" s="396">
        <f t="shared" si="599"/>
        <v>0</v>
      </c>
      <c r="DY473" s="395">
        <f t="shared" si="600"/>
        <v>0</v>
      </c>
      <c r="DZ473" s="396">
        <f t="shared" si="601"/>
        <v>7912348.2776541431</v>
      </c>
      <c r="EA473" s="395">
        <f t="shared" si="602"/>
        <v>7918370.1152191823</v>
      </c>
    </row>
    <row r="474" spans="1:131">
      <c r="A474" s="502" t="s">
        <v>39</v>
      </c>
      <c r="B474" s="497" t="s">
        <v>687</v>
      </c>
      <c r="C474" s="503"/>
      <c r="D474" s="504">
        <v>219879</v>
      </c>
      <c r="E474" s="423">
        <v>9</v>
      </c>
      <c r="F474" s="393">
        <v>3</v>
      </c>
      <c r="G474" s="402">
        <v>3</v>
      </c>
      <c r="H474" s="393"/>
      <c r="I474" s="402"/>
      <c r="J474" s="393"/>
      <c r="K474" s="402"/>
      <c r="L474" s="393">
        <v>0</v>
      </c>
      <c r="M474" s="402">
        <v>0</v>
      </c>
      <c r="N474" s="393">
        <v>35</v>
      </c>
      <c r="O474" s="402">
        <v>35</v>
      </c>
      <c r="P474" s="393"/>
      <c r="Q474" s="402"/>
      <c r="R474" s="393"/>
      <c r="S474" s="402"/>
      <c r="T474" s="393">
        <v>0</v>
      </c>
      <c r="U474" s="402">
        <v>0</v>
      </c>
      <c r="V474" s="393">
        <v>18</v>
      </c>
      <c r="W474" s="402">
        <v>19</v>
      </c>
      <c r="X474" s="393"/>
      <c r="Y474" s="402"/>
      <c r="Z474" s="393"/>
      <c r="AA474" s="402"/>
      <c r="AB474" s="393">
        <v>0</v>
      </c>
      <c r="AC474" s="402">
        <v>0</v>
      </c>
      <c r="AD474" s="393">
        <v>16</v>
      </c>
      <c r="AE474" s="402">
        <v>13</v>
      </c>
      <c r="AF474" s="393"/>
      <c r="AG474" s="402"/>
      <c r="AH474" s="393"/>
      <c r="AI474" s="402"/>
      <c r="AJ474" s="393">
        <v>0</v>
      </c>
      <c r="AK474" s="402">
        <v>0</v>
      </c>
      <c r="AL474" s="393">
        <v>0</v>
      </c>
      <c r="AM474" s="402">
        <v>0</v>
      </c>
      <c r="AN474" s="393"/>
      <c r="AO474" s="402"/>
      <c r="AP474" s="393"/>
      <c r="AQ474" s="402"/>
      <c r="AR474" s="393">
        <v>0</v>
      </c>
      <c r="AS474" s="402">
        <v>0</v>
      </c>
      <c r="AT474" s="393"/>
      <c r="AU474" s="402"/>
      <c r="AV474" s="393"/>
      <c r="AW474" s="402"/>
      <c r="AX474" s="393"/>
      <c r="AY474" s="402"/>
      <c r="AZ474" s="393"/>
      <c r="BA474" s="403"/>
      <c r="BB474" s="404">
        <v>180534</v>
      </c>
      <c r="BC474" s="402">
        <v>180534</v>
      </c>
      <c r="BD474" s="393">
        <v>1873265</v>
      </c>
      <c r="BE474" s="402">
        <v>1769760</v>
      </c>
      <c r="BF474" s="393">
        <v>786378</v>
      </c>
      <c r="BG474" s="402">
        <v>816929</v>
      </c>
      <c r="BH474" s="393">
        <v>674370</v>
      </c>
      <c r="BI474" s="402">
        <v>545467</v>
      </c>
      <c r="BJ474" s="393">
        <v>0</v>
      </c>
      <c r="BK474" s="402">
        <v>0</v>
      </c>
      <c r="BL474" s="393">
        <v>0</v>
      </c>
      <c r="BM474" s="403">
        <v>0</v>
      </c>
      <c r="BN474" s="394">
        <f t="shared" si="537"/>
        <v>27</v>
      </c>
      <c r="BO474" s="395">
        <f t="shared" si="538"/>
        <v>27</v>
      </c>
      <c r="BP474" s="396">
        <f t="shared" si="539"/>
        <v>315</v>
      </c>
      <c r="BQ474" s="395">
        <f t="shared" si="540"/>
        <v>315</v>
      </c>
      <c r="BR474" s="396">
        <f t="shared" si="541"/>
        <v>162</v>
      </c>
      <c r="BS474" s="395">
        <f t="shared" si="542"/>
        <v>171</v>
      </c>
      <c r="BT474" s="396">
        <f t="shared" si="543"/>
        <v>144</v>
      </c>
      <c r="BU474" s="395">
        <f t="shared" si="544"/>
        <v>117</v>
      </c>
      <c r="BV474" s="396">
        <f t="shared" si="545"/>
        <v>0</v>
      </c>
      <c r="BW474" s="395">
        <f t="shared" si="546"/>
        <v>0</v>
      </c>
      <c r="BX474" s="396">
        <f t="shared" si="547"/>
        <v>0</v>
      </c>
      <c r="BY474" s="395">
        <f t="shared" si="548"/>
        <v>0</v>
      </c>
      <c r="BZ474" s="394">
        <f t="shared" si="549"/>
        <v>6686.4444444444443</v>
      </c>
      <c r="CA474" s="395">
        <f t="shared" si="550"/>
        <v>6686.4444444444443</v>
      </c>
      <c r="CB474" s="396">
        <f t="shared" si="551"/>
        <v>5946.8730158730159</v>
      </c>
      <c r="CC474" s="395">
        <f t="shared" si="552"/>
        <v>5618.2857142857147</v>
      </c>
      <c r="CD474" s="396">
        <f t="shared" si="553"/>
        <v>4854.1851851851852</v>
      </c>
      <c r="CE474" s="395">
        <f t="shared" si="554"/>
        <v>4777.3625730994154</v>
      </c>
      <c r="CF474" s="396">
        <f t="shared" si="555"/>
        <v>4683.125</v>
      </c>
      <c r="CG474" s="395">
        <f t="shared" si="556"/>
        <v>4662.1111111111113</v>
      </c>
      <c r="CH474" s="396">
        <f t="shared" si="557"/>
        <v>0</v>
      </c>
      <c r="CI474" s="395">
        <f t="shared" si="558"/>
        <v>0</v>
      </c>
      <c r="CJ474" s="396">
        <f t="shared" si="559"/>
        <v>0</v>
      </c>
      <c r="CK474" s="395">
        <f t="shared" si="560"/>
        <v>0</v>
      </c>
      <c r="CL474" s="394">
        <f t="shared" si="561"/>
        <v>60178</v>
      </c>
      <c r="CM474" s="395">
        <f t="shared" si="562"/>
        <v>60178</v>
      </c>
      <c r="CN474" s="396">
        <f t="shared" si="563"/>
        <v>53521.857142857145</v>
      </c>
      <c r="CO474" s="395">
        <f t="shared" si="564"/>
        <v>50564.571428571435</v>
      </c>
      <c r="CP474" s="396">
        <f t="shared" si="565"/>
        <v>43687.666666666664</v>
      </c>
      <c r="CQ474" s="395">
        <f t="shared" si="566"/>
        <v>42996.26315789474</v>
      </c>
      <c r="CR474" s="396">
        <f t="shared" si="567"/>
        <v>42148.125</v>
      </c>
      <c r="CS474" s="395">
        <f t="shared" si="568"/>
        <v>41959</v>
      </c>
      <c r="CT474" s="396">
        <f t="shared" si="569"/>
        <v>0</v>
      </c>
      <c r="CU474" s="395">
        <f t="shared" si="570"/>
        <v>0</v>
      </c>
      <c r="CV474" s="396">
        <f t="shared" si="571"/>
        <v>0</v>
      </c>
      <c r="CW474" s="395">
        <f t="shared" si="572"/>
        <v>0</v>
      </c>
      <c r="CX474" s="396">
        <f t="shared" si="573"/>
        <v>48813.152777777781</v>
      </c>
      <c r="CY474" s="395">
        <f t="shared" si="574"/>
        <v>47324.142857142862</v>
      </c>
      <c r="CZ474" s="394">
        <f t="shared" si="575"/>
        <v>3</v>
      </c>
      <c r="DA474" s="395">
        <f t="shared" si="576"/>
        <v>3</v>
      </c>
      <c r="DB474" s="396">
        <f t="shared" si="577"/>
        <v>35</v>
      </c>
      <c r="DC474" s="395">
        <f t="shared" si="578"/>
        <v>35</v>
      </c>
      <c r="DD474" s="396">
        <f t="shared" si="579"/>
        <v>18</v>
      </c>
      <c r="DE474" s="395">
        <f t="shared" si="580"/>
        <v>19</v>
      </c>
      <c r="DF474" s="396">
        <f t="shared" si="581"/>
        <v>16</v>
      </c>
      <c r="DG474" s="395">
        <f t="shared" si="582"/>
        <v>13</v>
      </c>
      <c r="DH474" s="396">
        <f t="shared" si="583"/>
        <v>0</v>
      </c>
      <c r="DI474" s="395">
        <f t="shared" si="584"/>
        <v>0</v>
      </c>
      <c r="DJ474" s="396">
        <f t="shared" si="585"/>
        <v>0</v>
      </c>
      <c r="DK474" s="395">
        <f t="shared" si="586"/>
        <v>0</v>
      </c>
      <c r="DL474" s="396">
        <f t="shared" si="587"/>
        <v>72</v>
      </c>
      <c r="DM474" s="395">
        <f t="shared" si="588"/>
        <v>70</v>
      </c>
      <c r="DN474" s="394">
        <f t="shared" si="589"/>
        <v>180534</v>
      </c>
      <c r="DO474" s="395">
        <f t="shared" si="590"/>
        <v>180534</v>
      </c>
      <c r="DP474" s="396">
        <f t="shared" si="591"/>
        <v>1873265</v>
      </c>
      <c r="DQ474" s="395">
        <f t="shared" si="592"/>
        <v>1769760.0000000002</v>
      </c>
      <c r="DR474" s="396">
        <f t="shared" si="593"/>
        <v>786378</v>
      </c>
      <c r="DS474" s="395">
        <f t="shared" si="594"/>
        <v>816929.00000000012</v>
      </c>
      <c r="DT474" s="396">
        <f t="shared" si="595"/>
        <v>674370</v>
      </c>
      <c r="DU474" s="395">
        <f t="shared" si="596"/>
        <v>545467</v>
      </c>
      <c r="DV474" s="396">
        <f t="shared" si="597"/>
        <v>0</v>
      </c>
      <c r="DW474" s="395">
        <f t="shared" si="598"/>
        <v>0</v>
      </c>
      <c r="DX474" s="396">
        <f t="shared" si="599"/>
        <v>0</v>
      </c>
      <c r="DY474" s="395">
        <f t="shared" si="600"/>
        <v>0</v>
      </c>
      <c r="DZ474" s="396">
        <f t="shared" si="601"/>
        <v>3514547</v>
      </c>
      <c r="EA474" s="395">
        <f t="shared" si="602"/>
        <v>3312690.0000000005</v>
      </c>
    </row>
    <row r="475" spans="1:131">
      <c r="A475" s="502" t="s">
        <v>39</v>
      </c>
      <c r="B475" s="497" t="s">
        <v>688</v>
      </c>
      <c r="C475" s="503"/>
      <c r="D475" s="504">
        <v>219888</v>
      </c>
      <c r="E475" s="423">
        <v>9</v>
      </c>
      <c r="F475" s="393">
        <v>0</v>
      </c>
      <c r="G475" s="402">
        <v>0</v>
      </c>
      <c r="H475" s="393">
        <v>12</v>
      </c>
      <c r="I475" s="402">
        <v>12</v>
      </c>
      <c r="J475" s="393"/>
      <c r="K475" s="402"/>
      <c r="L475" s="393">
        <v>1</v>
      </c>
      <c r="M475" s="402">
        <v>1</v>
      </c>
      <c r="N475" s="393">
        <v>0</v>
      </c>
      <c r="O475" s="402">
        <v>0</v>
      </c>
      <c r="P475" s="393">
        <v>26</v>
      </c>
      <c r="Q475" s="402">
        <v>27</v>
      </c>
      <c r="R475" s="393"/>
      <c r="S475" s="402"/>
      <c r="T475" s="393">
        <v>7</v>
      </c>
      <c r="U475" s="402">
        <v>7</v>
      </c>
      <c r="V475" s="393">
        <v>0</v>
      </c>
      <c r="W475" s="402">
        <v>0</v>
      </c>
      <c r="X475" s="393">
        <v>27</v>
      </c>
      <c r="Y475" s="402">
        <v>26</v>
      </c>
      <c r="Z475" s="393"/>
      <c r="AA475" s="402"/>
      <c r="AB475" s="393">
        <v>3</v>
      </c>
      <c r="AC475" s="402">
        <v>3</v>
      </c>
      <c r="AD475" s="393">
        <v>0</v>
      </c>
      <c r="AE475" s="402">
        <v>0</v>
      </c>
      <c r="AF475" s="393">
        <v>18</v>
      </c>
      <c r="AG475" s="402">
        <v>14</v>
      </c>
      <c r="AH475" s="393"/>
      <c r="AI475" s="402"/>
      <c r="AJ475" s="393">
        <v>5</v>
      </c>
      <c r="AK475" s="402">
        <v>4</v>
      </c>
      <c r="AL475" s="393">
        <v>0</v>
      </c>
      <c r="AM475" s="402">
        <v>0</v>
      </c>
      <c r="AN475" s="393"/>
      <c r="AO475" s="402"/>
      <c r="AP475" s="393"/>
      <c r="AQ475" s="402"/>
      <c r="AR475" s="393">
        <v>0</v>
      </c>
      <c r="AS475" s="402">
        <v>0</v>
      </c>
      <c r="AT475" s="393"/>
      <c r="AU475" s="402"/>
      <c r="AV475" s="393"/>
      <c r="AW475" s="402"/>
      <c r="AX475" s="393"/>
      <c r="AY475" s="402"/>
      <c r="AZ475" s="393"/>
      <c r="BA475" s="403"/>
      <c r="BB475" s="404">
        <v>889000</v>
      </c>
      <c r="BC475" s="402">
        <v>890650</v>
      </c>
      <c r="BD475" s="393">
        <v>1810010</v>
      </c>
      <c r="BE475" s="402">
        <v>1784730</v>
      </c>
      <c r="BF475" s="393">
        <v>1431010</v>
      </c>
      <c r="BG475" s="402">
        <v>1491330</v>
      </c>
      <c r="BH475" s="393">
        <v>972870</v>
      </c>
      <c r="BI475" s="402">
        <v>762260</v>
      </c>
      <c r="BJ475" s="393">
        <v>0</v>
      </c>
      <c r="BK475" s="402">
        <v>0</v>
      </c>
      <c r="BL475" s="393">
        <v>0</v>
      </c>
      <c r="BM475" s="403">
        <v>0</v>
      </c>
      <c r="BN475" s="394">
        <f t="shared" si="537"/>
        <v>132</v>
      </c>
      <c r="BO475" s="395">
        <f t="shared" si="538"/>
        <v>132</v>
      </c>
      <c r="BP475" s="396">
        <f t="shared" si="539"/>
        <v>344</v>
      </c>
      <c r="BQ475" s="395">
        <f t="shared" si="540"/>
        <v>354</v>
      </c>
      <c r="BR475" s="396">
        <f t="shared" si="541"/>
        <v>306</v>
      </c>
      <c r="BS475" s="395">
        <f t="shared" si="542"/>
        <v>296</v>
      </c>
      <c r="BT475" s="396">
        <f t="shared" si="543"/>
        <v>240</v>
      </c>
      <c r="BU475" s="395">
        <f t="shared" si="544"/>
        <v>188</v>
      </c>
      <c r="BV475" s="396">
        <f t="shared" si="545"/>
        <v>0</v>
      </c>
      <c r="BW475" s="395">
        <f t="shared" si="546"/>
        <v>0</v>
      </c>
      <c r="BX475" s="396">
        <f t="shared" si="547"/>
        <v>0</v>
      </c>
      <c r="BY475" s="395">
        <f t="shared" si="548"/>
        <v>0</v>
      </c>
      <c r="BZ475" s="394">
        <f t="shared" si="549"/>
        <v>6734.848484848485</v>
      </c>
      <c r="CA475" s="395">
        <f t="shared" si="550"/>
        <v>6747.348484848485</v>
      </c>
      <c r="CB475" s="396">
        <f t="shared" si="551"/>
        <v>5261.6569767441861</v>
      </c>
      <c r="CC475" s="395">
        <f t="shared" si="552"/>
        <v>5041.6101694915251</v>
      </c>
      <c r="CD475" s="396">
        <f t="shared" si="553"/>
        <v>4676.5032679738561</v>
      </c>
      <c r="CE475" s="395">
        <f t="shared" si="554"/>
        <v>5038.2770270270266</v>
      </c>
      <c r="CF475" s="396">
        <f t="shared" si="555"/>
        <v>4053.625</v>
      </c>
      <c r="CG475" s="395">
        <f t="shared" si="556"/>
        <v>4054.5744680851062</v>
      </c>
      <c r="CH475" s="396">
        <f t="shared" si="557"/>
        <v>0</v>
      </c>
      <c r="CI475" s="395">
        <f t="shared" si="558"/>
        <v>0</v>
      </c>
      <c r="CJ475" s="396">
        <f t="shared" si="559"/>
        <v>0</v>
      </c>
      <c r="CK475" s="395">
        <f t="shared" si="560"/>
        <v>0</v>
      </c>
      <c r="CL475" s="394">
        <f t="shared" si="561"/>
        <v>60613.636363636368</v>
      </c>
      <c r="CM475" s="395">
        <f t="shared" si="562"/>
        <v>60726.136363636368</v>
      </c>
      <c r="CN475" s="396">
        <f t="shared" si="563"/>
        <v>47354.912790697672</v>
      </c>
      <c r="CO475" s="395">
        <f t="shared" si="564"/>
        <v>45374.491525423728</v>
      </c>
      <c r="CP475" s="396">
        <f t="shared" si="565"/>
        <v>42088.529411764706</v>
      </c>
      <c r="CQ475" s="395">
        <f t="shared" si="566"/>
        <v>45344.49324324324</v>
      </c>
      <c r="CR475" s="396">
        <f t="shared" si="567"/>
        <v>36482.625</v>
      </c>
      <c r="CS475" s="395">
        <f t="shared" si="568"/>
        <v>36491.170212765959</v>
      </c>
      <c r="CT475" s="396">
        <f t="shared" si="569"/>
        <v>0</v>
      </c>
      <c r="CU475" s="395">
        <f t="shared" si="570"/>
        <v>0</v>
      </c>
      <c r="CV475" s="396">
        <f t="shared" si="571"/>
        <v>0</v>
      </c>
      <c r="CW475" s="395">
        <f t="shared" si="572"/>
        <v>0</v>
      </c>
      <c r="CX475" s="396">
        <f t="shared" si="573"/>
        <v>44974.198506800385</v>
      </c>
      <c r="CY475" s="395">
        <f t="shared" si="574"/>
        <v>45787.27502633533</v>
      </c>
      <c r="CZ475" s="394">
        <f t="shared" si="575"/>
        <v>13</v>
      </c>
      <c r="DA475" s="395">
        <f t="shared" si="576"/>
        <v>13</v>
      </c>
      <c r="DB475" s="396">
        <f t="shared" si="577"/>
        <v>33</v>
      </c>
      <c r="DC475" s="395">
        <f t="shared" si="578"/>
        <v>34</v>
      </c>
      <c r="DD475" s="396">
        <f t="shared" si="579"/>
        <v>30</v>
      </c>
      <c r="DE475" s="395">
        <f t="shared" si="580"/>
        <v>29</v>
      </c>
      <c r="DF475" s="396">
        <f t="shared" si="581"/>
        <v>23</v>
      </c>
      <c r="DG475" s="395">
        <f t="shared" si="582"/>
        <v>18</v>
      </c>
      <c r="DH475" s="396">
        <f t="shared" si="583"/>
        <v>0</v>
      </c>
      <c r="DI475" s="395">
        <f t="shared" si="584"/>
        <v>0</v>
      </c>
      <c r="DJ475" s="396">
        <f t="shared" si="585"/>
        <v>0</v>
      </c>
      <c r="DK475" s="395">
        <f t="shared" si="586"/>
        <v>0</v>
      </c>
      <c r="DL475" s="396">
        <f t="shared" si="587"/>
        <v>99</v>
      </c>
      <c r="DM475" s="395">
        <f t="shared" si="588"/>
        <v>94</v>
      </c>
      <c r="DN475" s="394">
        <f t="shared" si="589"/>
        <v>787977.27272727282</v>
      </c>
      <c r="DO475" s="395">
        <f t="shared" si="590"/>
        <v>789439.77272727282</v>
      </c>
      <c r="DP475" s="396">
        <f t="shared" si="591"/>
        <v>1562712.1220930233</v>
      </c>
      <c r="DQ475" s="395">
        <f t="shared" si="592"/>
        <v>1542732.7118644067</v>
      </c>
      <c r="DR475" s="396">
        <f t="shared" si="593"/>
        <v>1262655.8823529412</v>
      </c>
      <c r="DS475" s="395">
        <f t="shared" si="594"/>
        <v>1314990.304054054</v>
      </c>
      <c r="DT475" s="396">
        <f t="shared" si="595"/>
        <v>839100.375</v>
      </c>
      <c r="DU475" s="395">
        <f t="shared" si="596"/>
        <v>656841.06382978731</v>
      </c>
      <c r="DV475" s="396">
        <f t="shared" si="597"/>
        <v>0</v>
      </c>
      <c r="DW475" s="395">
        <f t="shared" si="598"/>
        <v>0</v>
      </c>
      <c r="DX475" s="396">
        <f t="shared" si="599"/>
        <v>0</v>
      </c>
      <c r="DY475" s="395">
        <f t="shared" si="600"/>
        <v>0</v>
      </c>
      <c r="DZ475" s="396">
        <f t="shared" si="601"/>
        <v>4452445.6521732379</v>
      </c>
      <c r="EA475" s="395">
        <f t="shared" si="602"/>
        <v>4304003.8524755212</v>
      </c>
    </row>
    <row r="476" spans="1:131">
      <c r="A476" s="502" t="s">
        <v>39</v>
      </c>
      <c r="B476" s="500" t="s">
        <v>689</v>
      </c>
      <c r="C476" s="498" t="s">
        <v>588</v>
      </c>
      <c r="D476" s="504">
        <v>220057</v>
      </c>
      <c r="E476" s="420">
        <v>9</v>
      </c>
      <c r="F476" s="393">
        <v>8</v>
      </c>
      <c r="G476" s="402">
        <v>8</v>
      </c>
      <c r="H476" s="393"/>
      <c r="I476" s="402"/>
      <c r="J476" s="393"/>
      <c r="K476" s="402"/>
      <c r="L476" s="393">
        <v>0</v>
      </c>
      <c r="M476" s="402">
        <v>0</v>
      </c>
      <c r="N476" s="393">
        <v>19</v>
      </c>
      <c r="O476" s="402">
        <v>21</v>
      </c>
      <c r="P476" s="393">
        <v>1</v>
      </c>
      <c r="Q476" s="402">
        <v>0</v>
      </c>
      <c r="R476" s="393">
        <v>0</v>
      </c>
      <c r="S476" s="402">
        <v>0</v>
      </c>
      <c r="T476" s="393">
        <v>2</v>
      </c>
      <c r="U476" s="402">
        <v>1</v>
      </c>
      <c r="V476" s="393">
        <v>11</v>
      </c>
      <c r="W476" s="402">
        <v>7</v>
      </c>
      <c r="X476" s="393">
        <v>0</v>
      </c>
      <c r="Y476" s="402">
        <v>0</v>
      </c>
      <c r="Z476" s="393">
        <v>0</v>
      </c>
      <c r="AA476" s="402">
        <v>0</v>
      </c>
      <c r="AB476" s="393">
        <v>0</v>
      </c>
      <c r="AC476" s="402">
        <v>1</v>
      </c>
      <c r="AD476" s="393">
        <v>10</v>
      </c>
      <c r="AE476" s="402">
        <v>11</v>
      </c>
      <c r="AF476" s="393">
        <v>0</v>
      </c>
      <c r="AG476" s="402">
        <v>0</v>
      </c>
      <c r="AH476" s="393">
        <v>0</v>
      </c>
      <c r="AI476" s="402">
        <v>0</v>
      </c>
      <c r="AJ476" s="393">
        <v>2</v>
      </c>
      <c r="AK476" s="402">
        <v>3</v>
      </c>
      <c r="AL476" s="393">
        <v>0</v>
      </c>
      <c r="AM476" s="402">
        <v>0</v>
      </c>
      <c r="AN476" s="393">
        <v>0</v>
      </c>
      <c r="AO476" s="402">
        <v>0</v>
      </c>
      <c r="AP476" s="393">
        <v>0</v>
      </c>
      <c r="AQ476" s="402">
        <v>0</v>
      </c>
      <c r="AR476" s="393">
        <v>1</v>
      </c>
      <c r="AS476" s="402">
        <v>0</v>
      </c>
      <c r="AT476" s="393"/>
      <c r="AU476" s="402"/>
      <c r="AV476" s="393"/>
      <c r="AW476" s="402"/>
      <c r="AX476" s="393"/>
      <c r="AY476" s="402"/>
      <c r="AZ476" s="393"/>
      <c r="BA476" s="403"/>
      <c r="BB476" s="404">
        <v>477834</v>
      </c>
      <c r="BC476" s="402">
        <v>477029</v>
      </c>
      <c r="BD476" s="393">
        <v>1174627</v>
      </c>
      <c r="BE476" s="402">
        <v>1167432</v>
      </c>
      <c r="BF476" s="393">
        <v>560044</v>
      </c>
      <c r="BG476" s="402">
        <v>425842</v>
      </c>
      <c r="BH476" s="393">
        <v>609317</v>
      </c>
      <c r="BI476" s="402">
        <v>746095</v>
      </c>
      <c r="BJ476" s="393">
        <v>64071</v>
      </c>
      <c r="BK476" s="402">
        <v>0</v>
      </c>
      <c r="BL476" s="393">
        <v>0</v>
      </c>
      <c r="BM476" s="403">
        <v>0</v>
      </c>
      <c r="BN476" s="394">
        <f t="shared" si="537"/>
        <v>72</v>
      </c>
      <c r="BO476" s="395">
        <f t="shared" si="538"/>
        <v>72</v>
      </c>
      <c r="BP476" s="396">
        <f t="shared" si="539"/>
        <v>205</v>
      </c>
      <c r="BQ476" s="395">
        <f t="shared" si="540"/>
        <v>201</v>
      </c>
      <c r="BR476" s="396">
        <f t="shared" si="541"/>
        <v>99</v>
      </c>
      <c r="BS476" s="395">
        <f t="shared" si="542"/>
        <v>75</v>
      </c>
      <c r="BT476" s="396">
        <f t="shared" si="543"/>
        <v>114</v>
      </c>
      <c r="BU476" s="395">
        <f t="shared" si="544"/>
        <v>135</v>
      </c>
      <c r="BV476" s="396">
        <f t="shared" si="545"/>
        <v>12</v>
      </c>
      <c r="BW476" s="395">
        <f t="shared" si="546"/>
        <v>0</v>
      </c>
      <c r="BX476" s="396">
        <f t="shared" si="547"/>
        <v>0</v>
      </c>
      <c r="BY476" s="395">
        <f t="shared" si="548"/>
        <v>0</v>
      </c>
      <c r="BZ476" s="394">
        <f t="shared" si="549"/>
        <v>6636.583333333333</v>
      </c>
      <c r="CA476" s="395">
        <f t="shared" si="550"/>
        <v>6625.4027777777774</v>
      </c>
      <c r="CB476" s="396">
        <f t="shared" si="551"/>
        <v>5729.8878048780489</v>
      </c>
      <c r="CC476" s="395">
        <f t="shared" si="552"/>
        <v>5808.1194029850749</v>
      </c>
      <c r="CD476" s="396">
        <f t="shared" si="553"/>
        <v>5657.0101010101007</v>
      </c>
      <c r="CE476" s="395">
        <f t="shared" si="554"/>
        <v>5677.8933333333334</v>
      </c>
      <c r="CF476" s="396">
        <f t="shared" si="555"/>
        <v>5344.8859649122805</v>
      </c>
      <c r="CG476" s="395">
        <f t="shared" si="556"/>
        <v>5526.6296296296296</v>
      </c>
      <c r="CH476" s="396">
        <f t="shared" si="557"/>
        <v>5339.25</v>
      </c>
      <c r="CI476" s="395">
        <f t="shared" si="558"/>
        <v>0</v>
      </c>
      <c r="CJ476" s="396">
        <f t="shared" si="559"/>
        <v>0</v>
      </c>
      <c r="CK476" s="395">
        <f t="shared" si="560"/>
        <v>0</v>
      </c>
      <c r="CL476" s="394">
        <f t="shared" si="561"/>
        <v>59729.25</v>
      </c>
      <c r="CM476" s="395">
        <f t="shared" si="562"/>
        <v>59628.625</v>
      </c>
      <c r="CN476" s="396">
        <f t="shared" si="563"/>
        <v>51568.990243902437</v>
      </c>
      <c r="CO476" s="395">
        <f t="shared" si="564"/>
        <v>52273.074626865673</v>
      </c>
      <c r="CP476" s="396">
        <f t="shared" si="565"/>
        <v>50913.090909090904</v>
      </c>
      <c r="CQ476" s="395">
        <f t="shared" si="566"/>
        <v>51101.04</v>
      </c>
      <c r="CR476" s="396">
        <f t="shared" si="567"/>
        <v>48103.973684210527</v>
      </c>
      <c r="CS476" s="395">
        <f t="shared" si="568"/>
        <v>49739.666666666664</v>
      </c>
      <c r="CT476" s="396">
        <f t="shared" si="569"/>
        <v>48053.25</v>
      </c>
      <c r="CU476" s="395">
        <f t="shared" si="570"/>
        <v>0</v>
      </c>
      <c r="CV476" s="396">
        <f t="shared" si="571"/>
        <v>0</v>
      </c>
      <c r="CW476" s="395">
        <f t="shared" si="572"/>
        <v>0</v>
      </c>
      <c r="CX476" s="396">
        <f t="shared" si="573"/>
        <v>51809.198510673697</v>
      </c>
      <c r="CY476" s="395">
        <f t="shared" si="574"/>
        <v>52542.3133677765</v>
      </c>
      <c r="CZ476" s="394">
        <f t="shared" si="575"/>
        <v>8</v>
      </c>
      <c r="DA476" s="395">
        <f t="shared" si="576"/>
        <v>8</v>
      </c>
      <c r="DB476" s="396">
        <f t="shared" si="577"/>
        <v>22</v>
      </c>
      <c r="DC476" s="395">
        <f t="shared" si="578"/>
        <v>22</v>
      </c>
      <c r="DD476" s="396">
        <f t="shared" si="579"/>
        <v>11</v>
      </c>
      <c r="DE476" s="395">
        <f t="shared" si="580"/>
        <v>8</v>
      </c>
      <c r="DF476" s="396">
        <f t="shared" si="581"/>
        <v>12</v>
      </c>
      <c r="DG476" s="395">
        <f t="shared" si="582"/>
        <v>14</v>
      </c>
      <c r="DH476" s="396">
        <f t="shared" si="583"/>
        <v>1</v>
      </c>
      <c r="DI476" s="395">
        <f t="shared" si="584"/>
        <v>0</v>
      </c>
      <c r="DJ476" s="396">
        <f t="shared" si="585"/>
        <v>0</v>
      </c>
      <c r="DK476" s="395">
        <f t="shared" si="586"/>
        <v>0</v>
      </c>
      <c r="DL476" s="396">
        <f t="shared" si="587"/>
        <v>54</v>
      </c>
      <c r="DM476" s="395">
        <f t="shared" si="588"/>
        <v>52</v>
      </c>
      <c r="DN476" s="394">
        <f t="shared" si="589"/>
        <v>477834</v>
      </c>
      <c r="DO476" s="395">
        <f t="shared" si="590"/>
        <v>477029</v>
      </c>
      <c r="DP476" s="396">
        <f t="shared" si="591"/>
        <v>1134517.7853658537</v>
      </c>
      <c r="DQ476" s="395">
        <f t="shared" si="592"/>
        <v>1150007.6417910447</v>
      </c>
      <c r="DR476" s="396">
        <f t="shared" si="593"/>
        <v>560044</v>
      </c>
      <c r="DS476" s="395">
        <f t="shared" si="594"/>
        <v>408808.32</v>
      </c>
      <c r="DT476" s="396">
        <f t="shared" si="595"/>
        <v>577247.68421052629</v>
      </c>
      <c r="DU476" s="395">
        <f t="shared" si="596"/>
        <v>696355.33333333326</v>
      </c>
      <c r="DV476" s="396">
        <f t="shared" si="597"/>
        <v>48053.25</v>
      </c>
      <c r="DW476" s="395">
        <f t="shared" si="598"/>
        <v>0</v>
      </c>
      <c r="DX476" s="396">
        <f t="shared" si="599"/>
        <v>0</v>
      </c>
      <c r="DY476" s="395">
        <f t="shared" si="600"/>
        <v>0</v>
      </c>
      <c r="DZ476" s="396">
        <f t="shared" si="601"/>
        <v>2797696.7195763797</v>
      </c>
      <c r="EA476" s="395">
        <f t="shared" si="602"/>
        <v>2732200.2951243781</v>
      </c>
    </row>
    <row r="477" spans="1:131">
      <c r="A477" s="502" t="s">
        <v>39</v>
      </c>
      <c r="B477" s="497" t="s">
        <v>690</v>
      </c>
      <c r="C477" s="503"/>
      <c r="D477" s="504">
        <v>220400</v>
      </c>
      <c r="E477" s="423">
        <v>9</v>
      </c>
      <c r="F477" s="393">
        <v>7</v>
      </c>
      <c r="G477" s="402">
        <v>8</v>
      </c>
      <c r="H477" s="393"/>
      <c r="I477" s="402"/>
      <c r="J477" s="393"/>
      <c r="K477" s="402"/>
      <c r="L477" s="393">
        <v>1</v>
      </c>
      <c r="M477" s="402">
        <v>4</v>
      </c>
      <c r="N477" s="393">
        <v>44</v>
      </c>
      <c r="O477" s="402">
        <v>45</v>
      </c>
      <c r="P477" s="393"/>
      <c r="Q477" s="402"/>
      <c r="R477" s="393"/>
      <c r="S477" s="402"/>
      <c r="T477" s="393">
        <v>0</v>
      </c>
      <c r="U477" s="402">
        <v>6</v>
      </c>
      <c r="V477" s="393">
        <v>6</v>
      </c>
      <c r="W477" s="402">
        <v>13</v>
      </c>
      <c r="X477" s="393"/>
      <c r="Y477" s="402"/>
      <c r="Z477" s="393"/>
      <c r="AA477" s="402"/>
      <c r="AB477" s="393">
        <v>0</v>
      </c>
      <c r="AC477" s="402">
        <v>0</v>
      </c>
      <c r="AD477" s="393">
        <v>4</v>
      </c>
      <c r="AE477" s="402">
        <v>2</v>
      </c>
      <c r="AF477" s="393"/>
      <c r="AG477" s="402"/>
      <c r="AH477" s="393"/>
      <c r="AI477" s="402"/>
      <c r="AJ477" s="393">
        <v>0</v>
      </c>
      <c r="AK477" s="402">
        <v>1</v>
      </c>
      <c r="AL477" s="393">
        <v>0</v>
      </c>
      <c r="AM477" s="402">
        <v>0</v>
      </c>
      <c r="AN477" s="393"/>
      <c r="AO477" s="402"/>
      <c r="AP477" s="393"/>
      <c r="AQ477" s="402"/>
      <c r="AR477" s="393">
        <v>0</v>
      </c>
      <c r="AS477" s="402">
        <v>0</v>
      </c>
      <c r="AT477" s="393"/>
      <c r="AU477" s="402"/>
      <c r="AV477" s="393"/>
      <c r="AW477" s="402"/>
      <c r="AX477" s="393"/>
      <c r="AY477" s="402"/>
      <c r="AZ477" s="393"/>
      <c r="BA477" s="403"/>
      <c r="BB477" s="404">
        <v>523456</v>
      </c>
      <c r="BC477" s="402">
        <v>840784</v>
      </c>
      <c r="BD477" s="393">
        <v>2965475</v>
      </c>
      <c r="BE477" s="402">
        <v>2769410</v>
      </c>
      <c r="BF477" s="393">
        <v>270318</v>
      </c>
      <c r="BG477" s="402">
        <v>706870</v>
      </c>
      <c r="BH477" s="393">
        <v>198710</v>
      </c>
      <c r="BI477" s="402">
        <v>147568</v>
      </c>
      <c r="BJ477" s="393">
        <v>0</v>
      </c>
      <c r="BK477" s="402">
        <v>0</v>
      </c>
      <c r="BL477" s="393">
        <v>0</v>
      </c>
      <c r="BM477" s="403">
        <v>0</v>
      </c>
      <c r="BN477" s="394">
        <f t="shared" si="537"/>
        <v>75</v>
      </c>
      <c r="BO477" s="395">
        <f t="shared" si="538"/>
        <v>120</v>
      </c>
      <c r="BP477" s="396">
        <f t="shared" si="539"/>
        <v>396</v>
      </c>
      <c r="BQ477" s="395">
        <f t="shared" si="540"/>
        <v>477</v>
      </c>
      <c r="BR477" s="396">
        <f t="shared" si="541"/>
        <v>54</v>
      </c>
      <c r="BS477" s="395">
        <f t="shared" si="542"/>
        <v>117</v>
      </c>
      <c r="BT477" s="396">
        <f t="shared" si="543"/>
        <v>36</v>
      </c>
      <c r="BU477" s="395">
        <f t="shared" si="544"/>
        <v>30</v>
      </c>
      <c r="BV477" s="396">
        <f t="shared" si="545"/>
        <v>0</v>
      </c>
      <c r="BW477" s="395">
        <f t="shared" si="546"/>
        <v>0</v>
      </c>
      <c r="BX477" s="396">
        <f t="shared" si="547"/>
        <v>0</v>
      </c>
      <c r="BY477" s="395">
        <f t="shared" si="548"/>
        <v>0</v>
      </c>
      <c r="BZ477" s="394">
        <f t="shared" si="549"/>
        <v>6979.413333333333</v>
      </c>
      <c r="CA477" s="395">
        <f t="shared" si="550"/>
        <v>7006.5333333333338</v>
      </c>
      <c r="CB477" s="396">
        <f t="shared" si="551"/>
        <v>7488.5732323232323</v>
      </c>
      <c r="CC477" s="395">
        <f t="shared" si="552"/>
        <v>5805.8909853249479</v>
      </c>
      <c r="CD477" s="396">
        <f t="shared" si="553"/>
        <v>5005.8888888888887</v>
      </c>
      <c r="CE477" s="395">
        <f t="shared" si="554"/>
        <v>6041.6239316239316</v>
      </c>
      <c r="CF477" s="396">
        <f t="shared" si="555"/>
        <v>5519.7222222222226</v>
      </c>
      <c r="CG477" s="395">
        <f t="shared" si="556"/>
        <v>4918.9333333333334</v>
      </c>
      <c r="CH477" s="396">
        <f t="shared" si="557"/>
        <v>0</v>
      </c>
      <c r="CI477" s="395">
        <f t="shared" si="558"/>
        <v>0</v>
      </c>
      <c r="CJ477" s="396">
        <f t="shared" si="559"/>
        <v>0</v>
      </c>
      <c r="CK477" s="395">
        <f t="shared" si="560"/>
        <v>0</v>
      </c>
      <c r="CL477" s="394">
        <f t="shared" si="561"/>
        <v>62814.719999999994</v>
      </c>
      <c r="CM477" s="395">
        <f t="shared" si="562"/>
        <v>63058.8</v>
      </c>
      <c r="CN477" s="396">
        <f t="shared" si="563"/>
        <v>67397.159090909088</v>
      </c>
      <c r="CO477" s="395">
        <f t="shared" si="564"/>
        <v>52253.018867924533</v>
      </c>
      <c r="CP477" s="396">
        <f t="shared" si="565"/>
        <v>45053</v>
      </c>
      <c r="CQ477" s="395">
        <f t="shared" si="566"/>
        <v>54374.615384615383</v>
      </c>
      <c r="CR477" s="396">
        <f t="shared" si="567"/>
        <v>49677.5</v>
      </c>
      <c r="CS477" s="395">
        <f t="shared" si="568"/>
        <v>44270.400000000001</v>
      </c>
      <c r="CT477" s="396">
        <f t="shared" si="569"/>
        <v>0</v>
      </c>
      <c r="CU477" s="395">
        <f t="shared" si="570"/>
        <v>0</v>
      </c>
      <c r="CV477" s="396">
        <f t="shared" si="571"/>
        <v>0</v>
      </c>
      <c r="CW477" s="395">
        <f t="shared" si="572"/>
        <v>0</v>
      </c>
      <c r="CX477" s="396">
        <f t="shared" si="573"/>
        <v>63500.33483870967</v>
      </c>
      <c r="CY477" s="395">
        <f t="shared" si="574"/>
        <v>53940.389395748745</v>
      </c>
      <c r="CZ477" s="394">
        <f t="shared" si="575"/>
        <v>8</v>
      </c>
      <c r="DA477" s="395">
        <f t="shared" si="576"/>
        <v>12</v>
      </c>
      <c r="DB477" s="396">
        <f t="shared" si="577"/>
        <v>44</v>
      </c>
      <c r="DC477" s="395">
        <f t="shared" si="578"/>
        <v>51</v>
      </c>
      <c r="DD477" s="396">
        <f t="shared" si="579"/>
        <v>6</v>
      </c>
      <c r="DE477" s="395">
        <f t="shared" si="580"/>
        <v>13</v>
      </c>
      <c r="DF477" s="396">
        <f t="shared" si="581"/>
        <v>4</v>
      </c>
      <c r="DG477" s="395">
        <f t="shared" si="582"/>
        <v>3</v>
      </c>
      <c r="DH477" s="396">
        <f t="shared" si="583"/>
        <v>0</v>
      </c>
      <c r="DI477" s="395">
        <f t="shared" si="584"/>
        <v>0</v>
      </c>
      <c r="DJ477" s="396">
        <f t="shared" si="585"/>
        <v>0</v>
      </c>
      <c r="DK477" s="395">
        <f t="shared" si="586"/>
        <v>0</v>
      </c>
      <c r="DL477" s="396">
        <f t="shared" si="587"/>
        <v>62</v>
      </c>
      <c r="DM477" s="395">
        <f t="shared" si="588"/>
        <v>79</v>
      </c>
      <c r="DN477" s="394">
        <f t="shared" si="589"/>
        <v>502517.75999999995</v>
      </c>
      <c r="DO477" s="395">
        <f t="shared" si="590"/>
        <v>756705.60000000009</v>
      </c>
      <c r="DP477" s="396">
        <f t="shared" si="591"/>
        <v>2965475</v>
      </c>
      <c r="DQ477" s="395">
        <f t="shared" si="592"/>
        <v>2664903.9622641513</v>
      </c>
      <c r="DR477" s="396">
        <f t="shared" si="593"/>
        <v>270318</v>
      </c>
      <c r="DS477" s="395">
        <f t="shared" si="594"/>
        <v>706870</v>
      </c>
      <c r="DT477" s="396">
        <f t="shared" si="595"/>
        <v>198710</v>
      </c>
      <c r="DU477" s="395">
        <f t="shared" si="596"/>
        <v>132811.20000000001</v>
      </c>
      <c r="DV477" s="396">
        <f t="shared" si="597"/>
        <v>0</v>
      </c>
      <c r="DW477" s="395">
        <f t="shared" si="598"/>
        <v>0</v>
      </c>
      <c r="DX477" s="396">
        <f t="shared" si="599"/>
        <v>0</v>
      </c>
      <c r="DY477" s="395">
        <f t="shared" si="600"/>
        <v>0</v>
      </c>
      <c r="DZ477" s="396">
        <f t="shared" si="601"/>
        <v>3937020.76</v>
      </c>
      <c r="EA477" s="395">
        <f t="shared" si="602"/>
        <v>4261290.7622641511</v>
      </c>
    </row>
    <row r="478" spans="1:131">
      <c r="A478" s="502" t="s">
        <v>39</v>
      </c>
      <c r="B478" s="497" t="s">
        <v>691</v>
      </c>
      <c r="C478" s="503"/>
      <c r="D478" s="504">
        <v>221096</v>
      </c>
      <c r="E478" s="423">
        <v>9</v>
      </c>
      <c r="F478" s="393">
        <v>12</v>
      </c>
      <c r="G478" s="402">
        <v>11</v>
      </c>
      <c r="H478" s="393"/>
      <c r="I478" s="402"/>
      <c r="J478" s="393"/>
      <c r="K478" s="402"/>
      <c r="L478" s="393">
        <v>0</v>
      </c>
      <c r="M478" s="402">
        <v>0</v>
      </c>
      <c r="N478" s="393">
        <v>27</v>
      </c>
      <c r="O478" s="402">
        <v>29</v>
      </c>
      <c r="P478" s="393"/>
      <c r="Q478" s="402"/>
      <c r="R478" s="393"/>
      <c r="S478" s="402"/>
      <c r="T478" s="393">
        <v>0</v>
      </c>
      <c r="U478" s="402">
        <v>0</v>
      </c>
      <c r="V478" s="393">
        <v>21</v>
      </c>
      <c r="W478" s="402">
        <v>22</v>
      </c>
      <c r="X478" s="393"/>
      <c r="Y478" s="402"/>
      <c r="Z478" s="393"/>
      <c r="AA478" s="402"/>
      <c r="AB478" s="393">
        <v>0</v>
      </c>
      <c r="AC478" s="402">
        <v>0</v>
      </c>
      <c r="AD478" s="393">
        <v>26</v>
      </c>
      <c r="AE478" s="402">
        <v>21</v>
      </c>
      <c r="AF478" s="393"/>
      <c r="AG478" s="402"/>
      <c r="AH478" s="393"/>
      <c r="AI478" s="402"/>
      <c r="AJ478" s="393">
        <v>6</v>
      </c>
      <c r="AK478" s="402">
        <v>8</v>
      </c>
      <c r="AL478" s="393">
        <v>0</v>
      </c>
      <c r="AM478" s="402">
        <v>0</v>
      </c>
      <c r="AN478" s="393"/>
      <c r="AO478" s="402"/>
      <c r="AP478" s="393"/>
      <c r="AQ478" s="402"/>
      <c r="AR478" s="393">
        <v>0</v>
      </c>
      <c r="AS478" s="402">
        <v>0</v>
      </c>
      <c r="AT478" s="393"/>
      <c r="AU478" s="402"/>
      <c r="AV478" s="393"/>
      <c r="AW478" s="402"/>
      <c r="AX478" s="393"/>
      <c r="AY478" s="402"/>
      <c r="AZ478" s="393"/>
      <c r="BA478" s="403"/>
      <c r="BB478" s="404">
        <v>777033</v>
      </c>
      <c r="BC478" s="402">
        <v>727144</v>
      </c>
      <c r="BD478" s="393">
        <v>1255826</v>
      </c>
      <c r="BE478" s="402">
        <v>1471169</v>
      </c>
      <c r="BF478" s="393">
        <v>896887</v>
      </c>
      <c r="BG478" s="402">
        <v>575015</v>
      </c>
      <c r="BH478" s="393">
        <v>1342446</v>
      </c>
      <c r="BI478" s="402">
        <v>1268786</v>
      </c>
      <c r="BJ478" s="393">
        <v>0</v>
      </c>
      <c r="BK478" s="402">
        <v>0</v>
      </c>
      <c r="BL478" s="393">
        <v>0</v>
      </c>
      <c r="BM478" s="403">
        <v>0</v>
      </c>
      <c r="BN478" s="394">
        <f t="shared" si="537"/>
        <v>108</v>
      </c>
      <c r="BO478" s="395">
        <f t="shared" si="538"/>
        <v>99</v>
      </c>
      <c r="BP478" s="396">
        <f t="shared" si="539"/>
        <v>243</v>
      </c>
      <c r="BQ478" s="395">
        <f t="shared" si="540"/>
        <v>261</v>
      </c>
      <c r="BR478" s="396">
        <f t="shared" si="541"/>
        <v>189</v>
      </c>
      <c r="BS478" s="395">
        <f t="shared" si="542"/>
        <v>198</v>
      </c>
      <c r="BT478" s="396">
        <f t="shared" si="543"/>
        <v>306</v>
      </c>
      <c r="BU478" s="395">
        <f t="shared" si="544"/>
        <v>285</v>
      </c>
      <c r="BV478" s="396">
        <f t="shared" si="545"/>
        <v>0</v>
      </c>
      <c r="BW478" s="395">
        <f t="shared" si="546"/>
        <v>0</v>
      </c>
      <c r="BX478" s="396">
        <f t="shared" si="547"/>
        <v>0</v>
      </c>
      <c r="BY478" s="395">
        <f t="shared" si="548"/>
        <v>0</v>
      </c>
      <c r="BZ478" s="394">
        <f t="shared" si="549"/>
        <v>7194.75</v>
      </c>
      <c r="CA478" s="395">
        <f t="shared" si="550"/>
        <v>7344.8888888888887</v>
      </c>
      <c r="CB478" s="396">
        <f t="shared" si="551"/>
        <v>5168.008230452675</v>
      </c>
      <c r="CC478" s="395">
        <f t="shared" si="552"/>
        <v>5636.6628352490425</v>
      </c>
      <c r="CD478" s="396">
        <f t="shared" si="553"/>
        <v>4745.4338624338625</v>
      </c>
      <c r="CE478" s="395">
        <f t="shared" si="554"/>
        <v>2904.1161616161617</v>
      </c>
      <c r="CF478" s="396">
        <f t="shared" si="555"/>
        <v>4387.0784313725489</v>
      </c>
      <c r="CG478" s="395">
        <f t="shared" si="556"/>
        <v>4451.8807017543859</v>
      </c>
      <c r="CH478" s="396">
        <f t="shared" si="557"/>
        <v>0</v>
      </c>
      <c r="CI478" s="395">
        <f t="shared" si="558"/>
        <v>0</v>
      </c>
      <c r="CJ478" s="396">
        <f t="shared" si="559"/>
        <v>0</v>
      </c>
      <c r="CK478" s="395">
        <f t="shared" si="560"/>
        <v>0</v>
      </c>
      <c r="CL478" s="394">
        <f t="shared" si="561"/>
        <v>64752.75</v>
      </c>
      <c r="CM478" s="395">
        <f t="shared" si="562"/>
        <v>66104</v>
      </c>
      <c r="CN478" s="396">
        <f t="shared" si="563"/>
        <v>46512.074074074073</v>
      </c>
      <c r="CO478" s="395">
        <f t="shared" si="564"/>
        <v>50729.965517241384</v>
      </c>
      <c r="CP478" s="396">
        <f t="shared" si="565"/>
        <v>42708.904761904763</v>
      </c>
      <c r="CQ478" s="395">
        <f t="shared" si="566"/>
        <v>26137.045454545456</v>
      </c>
      <c r="CR478" s="396">
        <f t="shared" si="567"/>
        <v>39483.705882352937</v>
      </c>
      <c r="CS478" s="395">
        <f t="shared" si="568"/>
        <v>40066.926315789475</v>
      </c>
      <c r="CT478" s="396">
        <f t="shared" si="569"/>
        <v>0</v>
      </c>
      <c r="CU478" s="395">
        <f t="shared" si="570"/>
        <v>0</v>
      </c>
      <c r="CV478" s="396">
        <f t="shared" si="571"/>
        <v>0</v>
      </c>
      <c r="CW478" s="395">
        <f t="shared" si="572"/>
        <v>0</v>
      </c>
      <c r="CX478" s="396">
        <f t="shared" si="573"/>
        <v>45578.528132992324</v>
      </c>
      <c r="CY478" s="395">
        <f t="shared" si="574"/>
        <v>43244.712781954884</v>
      </c>
      <c r="CZ478" s="394">
        <f t="shared" si="575"/>
        <v>12</v>
      </c>
      <c r="DA478" s="395">
        <f t="shared" si="576"/>
        <v>11</v>
      </c>
      <c r="DB478" s="396">
        <f t="shared" si="577"/>
        <v>27</v>
      </c>
      <c r="DC478" s="395">
        <f t="shared" si="578"/>
        <v>29</v>
      </c>
      <c r="DD478" s="396">
        <f t="shared" si="579"/>
        <v>21</v>
      </c>
      <c r="DE478" s="395">
        <f t="shared" si="580"/>
        <v>22</v>
      </c>
      <c r="DF478" s="396">
        <f t="shared" si="581"/>
        <v>32</v>
      </c>
      <c r="DG478" s="395">
        <f t="shared" si="582"/>
        <v>29</v>
      </c>
      <c r="DH478" s="396">
        <f t="shared" si="583"/>
        <v>0</v>
      </c>
      <c r="DI478" s="395">
        <f t="shared" si="584"/>
        <v>0</v>
      </c>
      <c r="DJ478" s="396">
        <f t="shared" si="585"/>
        <v>0</v>
      </c>
      <c r="DK478" s="395">
        <f t="shared" si="586"/>
        <v>0</v>
      </c>
      <c r="DL478" s="396">
        <f t="shared" si="587"/>
        <v>92</v>
      </c>
      <c r="DM478" s="395">
        <f t="shared" si="588"/>
        <v>91</v>
      </c>
      <c r="DN478" s="394">
        <f t="shared" si="589"/>
        <v>777033</v>
      </c>
      <c r="DO478" s="395">
        <f t="shared" si="590"/>
        <v>727144</v>
      </c>
      <c r="DP478" s="396">
        <f t="shared" si="591"/>
        <v>1255826</v>
      </c>
      <c r="DQ478" s="395">
        <f t="shared" si="592"/>
        <v>1471169.0000000002</v>
      </c>
      <c r="DR478" s="396">
        <f t="shared" si="593"/>
        <v>896887</v>
      </c>
      <c r="DS478" s="395">
        <f t="shared" si="594"/>
        <v>575015</v>
      </c>
      <c r="DT478" s="396">
        <f t="shared" si="595"/>
        <v>1263478.588235294</v>
      </c>
      <c r="DU478" s="395">
        <f t="shared" si="596"/>
        <v>1161940.8631578947</v>
      </c>
      <c r="DV478" s="396">
        <f t="shared" si="597"/>
        <v>0</v>
      </c>
      <c r="DW478" s="395">
        <f t="shared" si="598"/>
        <v>0</v>
      </c>
      <c r="DX478" s="396">
        <f t="shared" si="599"/>
        <v>0</v>
      </c>
      <c r="DY478" s="395">
        <f t="shared" si="600"/>
        <v>0</v>
      </c>
      <c r="DZ478" s="396">
        <f t="shared" si="601"/>
        <v>4193224.588235294</v>
      </c>
      <c r="EA478" s="395">
        <f t="shared" si="602"/>
        <v>3935268.8631578945</v>
      </c>
    </row>
    <row r="479" spans="1:131">
      <c r="A479" s="502" t="s">
        <v>39</v>
      </c>
      <c r="B479" s="497" t="s">
        <v>692</v>
      </c>
      <c r="C479" s="503"/>
      <c r="D479" s="504">
        <v>221908</v>
      </c>
      <c r="E479" s="423">
        <v>9</v>
      </c>
      <c r="F479" s="393">
        <v>10</v>
      </c>
      <c r="G479" s="402">
        <v>12</v>
      </c>
      <c r="H479" s="393"/>
      <c r="I479" s="402"/>
      <c r="J479" s="393"/>
      <c r="K479" s="402"/>
      <c r="L479" s="393">
        <v>3</v>
      </c>
      <c r="M479" s="402">
        <v>3</v>
      </c>
      <c r="N479" s="393">
        <v>42</v>
      </c>
      <c r="O479" s="402">
        <v>46</v>
      </c>
      <c r="P479" s="393">
        <v>0</v>
      </c>
      <c r="Q479" s="402"/>
      <c r="R479" s="393"/>
      <c r="S479" s="402"/>
      <c r="T479" s="393">
        <v>6</v>
      </c>
      <c r="U479" s="402">
        <v>6</v>
      </c>
      <c r="V479" s="393">
        <v>26</v>
      </c>
      <c r="W479" s="402">
        <v>22</v>
      </c>
      <c r="X479" s="393"/>
      <c r="Y479" s="402"/>
      <c r="Z479" s="393"/>
      <c r="AA479" s="402"/>
      <c r="AB479" s="393">
        <v>1</v>
      </c>
      <c r="AC479" s="402">
        <v>2</v>
      </c>
      <c r="AD479" s="393">
        <v>34</v>
      </c>
      <c r="AE479" s="402">
        <v>28</v>
      </c>
      <c r="AF479" s="393"/>
      <c r="AG479" s="402"/>
      <c r="AH479" s="393"/>
      <c r="AI479" s="402"/>
      <c r="AJ479" s="393">
        <v>5</v>
      </c>
      <c r="AK479" s="402">
        <v>7</v>
      </c>
      <c r="AL479" s="393">
        <v>0</v>
      </c>
      <c r="AM479" s="402">
        <v>0</v>
      </c>
      <c r="AN479" s="393"/>
      <c r="AO479" s="402"/>
      <c r="AP479" s="393"/>
      <c r="AQ479" s="402"/>
      <c r="AR479" s="393">
        <v>0</v>
      </c>
      <c r="AS479" s="402">
        <v>0</v>
      </c>
      <c r="AT479" s="393"/>
      <c r="AU479" s="402"/>
      <c r="AV479" s="393"/>
      <c r="AW479" s="402"/>
      <c r="AX479" s="393"/>
      <c r="AY479" s="402"/>
      <c r="AZ479" s="393"/>
      <c r="BA479" s="403"/>
      <c r="BB479" s="404">
        <v>778231</v>
      </c>
      <c r="BC479" s="402">
        <v>918161</v>
      </c>
      <c r="BD479" s="393">
        <v>2477651</v>
      </c>
      <c r="BE479" s="402">
        <v>2722711</v>
      </c>
      <c r="BF479" s="393">
        <v>1201301</v>
      </c>
      <c r="BG479" s="402">
        <v>1071793</v>
      </c>
      <c r="BH479" s="393">
        <v>1634552</v>
      </c>
      <c r="BI479" s="402">
        <v>1554743</v>
      </c>
      <c r="BJ479" s="393">
        <v>0</v>
      </c>
      <c r="BK479" s="402">
        <v>0</v>
      </c>
      <c r="BL479" s="393">
        <v>0</v>
      </c>
      <c r="BM479" s="403">
        <v>0</v>
      </c>
      <c r="BN479" s="394">
        <f t="shared" si="537"/>
        <v>126</v>
      </c>
      <c r="BO479" s="395">
        <f t="shared" si="538"/>
        <v>144</v>
      </c>
      <c r="BP479" s="396">
        <f t="shared" si="539"/>
        <v>450</v>
      </c>
      <c r="BQ479" s="395">
        <f t="shared" si="540"/>
        <v>486</v>
      </c>
      <c r="BR479" s="396">
        <f t="shared" si="541"/>
        <v>246</v>
      </c>
      <c r="BS479" s="395">
        <f t="shared" si="542"/>
        <v>222</v>
      </c>
      <c r="BT479" s="396">
        <f t="shared" si="543"/>
        <v>366</v>
      </c>
      <c r="BU479" s="395">
        <f t="shared" si="544"/>
        <v>336</v>
      </c>
      <c r="BV479" s="396">
        <f t="shared" si="545"/>
        <v>0</v>
      </c>
      <c r="BW479" s="395">
        <f t="shared" si="546"/>
        <v>0</v>
      </c>
      <c r="BX479" s="396">
        <f t="shared" si="547"/>
        <v>0</v>
      </c>
      <c r="BY479" s="395">
        <f t="shared" si="548"/>
        <v>0</v>
      </c>
      <c r="BZ479" s="394">
        <f t="shared" si="549"/>
        <v>6176.436507936508</v>
      </c>
      <c r="CA479" s="395">
        <f t="shared" si="550"/>
        <v>6376.1180555555557</v>
      </c>
      <c r="CB479" s="396">
        <f t="shared" si="551"/>
        <v>5505.8911111111111</v>
      </c>
      <c r="CC479" s="395">
        <f t="shared" si="552"/>
        <v>5602.2860082304524</v>
      </c>
      <c r="CD479" s="396">
        <f t="shared" si="553"/>
        <v>4883.3373983739839</v>
      </c>
      <c r="CE479" s="395">
        <f t="shared" si="554"/>
        <v>4827.8963963963961</v>
      </c>
      <c r="CF479" s="396">
        <f t="shared" si="555"/>
        <v>4465.9890710382515</v>
      </c>
      <c r="CG479" s="395">
        <f t="shared" si="556"/>
        <v>4627.2113095238092</v>
      </c>
      <c r="CH479" s="396">
        <f t="shared" si="557"/>
        <v>0</v>
      </c>
      <c r="CI479" s="395">
        <f t="shared" si="558"/>
        <v>0</v>
      </c>
      <c r="CJ479" s="396">
        <f t="shared" si="559"/>
        <v>0</v>
      </c>
      <c r="CK479" s="395">
        <f t="shared" si="560"/>
        <v>0</v>
      </c>
      <c r="CL479" s="394">
        <f t="shared" si="561"/>
        <v>55587.928571428572</v>
      </c>
      <c r="CM479" s="395">
        <f t="shared" si="562"/>
        <v>57385.0625</v>
      </c>
      <c r="CN479" s="396">
        <f t="shared" si="563"/>
        <v>49553.02</v>
      </c>
      <c r="CO479" s="395">
        <f t="shared" si="564"/>
        <v>50420.574074074073</v>
      </c>
      <c r="CP479" s="396">
        <f t="shared" si="565"/>
        <v>43950.036585365859</v>
      </c>
      <c r="CQ479" s="395">
        <f t="shared" si="566"/>
        <v>43451.067567567567</v>
      </c>
      <c r="CR479" s="396">
        <f t="shared" si="567"/>
        <v>40193.901639344265</v>
      </c>
      <c r="CS479" s="395">
        <f t="shared" si="568"/>
        <v>41644.901785714283</v>
      </c>
      <c r="CT479" s="396">
        <f t="shared" si="569"/>
        <v>0</v>
      </c>
      <c r="CU479" s="395">
        <f t="shared" si="570"/>
        <v>0</v>
      </c>
      <c r="CV479" s="396">
        <f t="shared" si="571"/>
        <v>0</v>
      </c>
      <c r="CW479" s="395">
        <f t="shared" si="572"/>
        <v>0</v>
      </c>
      <c r="CX479" s="396">
        <f t="shared" si="573"/>
        <v>46105.521127306107</v>
      </c>
      <c r="CY479" s="395">
        <f t="shared" si="574"/>
        <v>47484.468043440269</v>
      </c>
      <c r="CZ479" s="394">
        <f t="shared" si="575"/>
        <v>13</v>
      </c>
      <c r="DA479" s="395">
        <f t="shared" si="576"/>
        <v>15</v>
      </c>
      <c r="DB479" s="396">
        <f t="shared" si="577"/>
        <v>48</v>
      </c>
      <c r="DC479" s="395">
        <f t="shared" si="578"/>
        <v>52</v>
      </c>
      <c r="DD479" s="396">
        <f t="shared" si="579"/>
        <v>27</v>
      </c>
      <c r="DE479" s="395">
        <f t="shared" si="580"/>
        <v>24</v>
      </c>
      <c r="DF479" s="396">
        <f t="shared" si="581"/>
        <v>39</v>
      </c>
      <c r="DG479" s="395">
        <f t="shared" si="582"/>
        <v>35</v>
      </c>
      <c r="DH479" s="396">
        <f t="shared" si="583"/>
        <v>0</v>
      </c>
      <c r="DI479" s="395">
        <f t="shared" si="584"/>
        <v>0</v>
      </c>
      <c r="DJ479" s="396">
        <f t="shared" si="585"/>
        <v>0</v>
      </c>
      <c r="DK479" s="395">
        <f t="shared" si="586"/>
        <v>0</v>
      </c>
      <c r="DL479" s="396">
        <f t="shared" si="587"/>
        <v>127</v>
      </c>
      <c r="DM479" s="395">
        <f t="shared" si="588"/>
        <v>126</v>
      </c>
      <c r="DN479" s="394">
        <f t="shared" si="589"/>
        <v>722643.07142857148</v>
      </c>
      <c r="DO479" s="395">
        <f t="shared" si="590"/>
        <v>860775.9375</v>
      </c>
      <c r="DP479" s="396">
        <f t="shared" si="591"/>
        <v>2378544.96</v>
      </c>
      <c r="DQ479" s="395">
        <f t="shared" si="592"/>
        <v>2621869.8518518517</v>
      </c>
      <c r="DR479" s="396">
        <f t="shared" si="593"/>
        <v>1186650.9878048783</v>
      </c>
      <c r="DS479" s="395">
        <f t="shared" si="594"/>
        <v>1042825.6216216215</v>
      </c>
      <c r="DT479" s="396">
        <f t="shared" si="595"/>
        <v>1567562.1639344264</v>
      </c>
      <c r="DU479" s="395">
        <f t="shared" si="596"/>
        <v>1457571.5625</v>
      </c>
      <c r="DV479" s="396">
        <f t="shared" si="597"/>
        <v>0</v>
      </c>
      <c r="DW479" s="395">
        <f t="shared" si="598"/>
        <v>0</v>
      </c>
      <c r="DX479" s="396">
        <f t="shared" si="599"/>
        <v>0</v>
      </c>
      <c r="DY479" s="395">
        <f t="shared" si="600"/>
        <v>0</v>
      </c>
      <c r="DZ479" s="396">
        <f t="shared" si="601"/>
        <v>5855401.1831678757</v>
      </c>
      <c r="EA479" s="395">
        <f t="shared" si="602"/>
        <v>5983042.9734734735</v>
      </c>
    </row>
    <row r="480" spans="1:131">
      <c r="A480" s="502" t="s">
        <v>39</v>
      </c>
      <c r="B480" s="497" t="s">
        <v>693</v>
      </c>
      <c r="C480" s="503"/>
      <c r="D480" s="504">
        <v>221397</v>
      </c>
      <c r="E480" s="423">
        <v>9</v>
      </c>
      <c r="F480" s="393">
        <v>14</v>
      </c>
      <c r="G480" s="402">
        <v>14</v>
      </c>
      <c r="H480" s="393"/>
      <c r="I480" s="402"/>
      <c r="J480" s="393"/>
      <c r="K480" s="402"/>
      <c r="L480" s="393">
        <v>4</v>
      </c>
      <c r="M480" s="402">
        <v>3</v>
      </c>
      <c r="N480" s="393">
        <v>61</v>
      </c>
      <c r="O480" s="402">
        <v>60</v>
      </c>
      <c r="P480" s="393"/>
      <c r="Q480" s="402"/>
      <c r="R480" s="393"/>
      <c r="S480" s="402"/>
      <c r="T480" s="393">
        <v>5</v>
      </c>
      <c r="U480" s="402">
        <v>7</v>
      </c>
      <c r="V480" s="393">
        <v>32</v>
      </c>
      <c r="W480" s="402">
        <v>32</v>
      </c>
      <c r="X480" s="393"/>
      <c r="Y480" s="402"/>
      <c r="Z480" s="393"/>
      <c r="AA480" s="402"/>
      <c r="AB480" s="393">
        <v>6</v>
      </c>
      <c r="AC480" s="402">
        <v>7</v>
      </c>
      <c r="AD480" s="393">
        <v>4</v>
      </c>
      <c r="AE480" s="402">
        <v>3</v>
      </c>
      <c r="AF480" s="393"/>
      <c r="AG480" s="402"/>
      <c r="AH480" s="393"/>
      <c r="AI480" s="402"/>
      <c r="AJ480" s="393">
        <v>1</v>
      </c>
      <c r="AK480" s="402">
        <v>1</v>
      </c>
      <c r="AL480" s="393">
        <v>0</v>
      </c>
      <c r="AM480" s="402">
        <v>0</v>
      </c>
      <c r="AN480" s="393"/>
      <c r="AO480" s="402"/>
      <c r="AP480" s="393"/>
      <c r="AQ480" s="402"/>
      <c r="AR480" s="393">
        <v>0</v>
      </c>
      <c r="AS480" s="402">
        <v>0</v>
      </c>
      <c r="AT480" s="393"/>
      <c r="AU480" s="402"/>
      <c r="AV480" s="393"/>
      <c r="AW480" s="402"/>
      <c r="AX480" s="393"/>
      <c r="AY480" s="402"/>
      <c r="AZ480" s="393"/>
      <c r="BA480" s="403"/>
      <c r="BB480" s="404">
        <v>1115978</v>
      </c>
      <c r="BC480" s="402">
        <v>1263028</v>
      </c>
      <c r="BD480" s="393">
        <v>3515521</v>
      </c>
      <c r="BE480" s="402">
        <v>4002360</v>
      </c>
      <c r="BF480" s="393">
        <v>1843559</v>
      </c>
      <c r="BG480" s="402">
        <v>1838605</v>
      </c>
      <c r="BH480" s="393">
        <v>226965</v>
      </c>
      <c r="BI480" s="402">
        <v>188805</v>
      </c>
      <c r="BJ480" s="393">
        <v>0</v>
      </c>
      <c r="BK480" s="402">
        <v>0</v>
      </c>
      <c r="BL480" s="393">
        <v>0</v>
      </c>
      <c r="BM480" s="403">
        <v>0</v>
      </c>
      <c r="BN480" s="394">
        <f t="shared" si="537"/>
        <v>174</v>
      </c>
      <c r="BO480" s="395">
        <f t="shared" si="538"/>
        <v>162</v>
      </c>
      <c r="BP480" s="396">
        <f t="shared" si="539"/>
        <v>609</v>
      </c>
      <c r="BQ480" s="395">
        <f t="shared" si="540"/>
        <v>624</v>
      </c>
      <c r="BR480" s="396">
        <f t="shared" si="541"/>
        <v>360</v>
      </c>
      <c r="BS480" s="395">
        <f t="shared" si="542"/>
        <v>372</v>
      </c>
      <c r="BT480" s="396">
        <f t="shared" si="543"/>
        <v>48</v>
      </c>
      <c r="BU480" s="395">
        <f t="shared" si="544"/>
        <v>39</v>
      </c>
      <c r="BV480" s="396">
        <f t="shared" si="545"/>
        <v>0</v>
      </c>
      <c r="BW480" s="395">
        <f t="shared" si="546"/>
        <v>0</v>
      </c>
      <c r="BX480" s="396">
        <f t="shared" si="547"/>
        <v>0</v>
      </c>
      <c r="BY480" s="395">
        <f t="shared" si="548"/>
        <v>0</v>
      </c>
      <c r="BZ480" s="394">
        <f t="shared" si="549"/>
        <v>6413.666666666667</v>
      </c>
      <c r="CA480" s="395">
        <f t="shared" si="550"/>
        <v>7796.4691358024693</v>
      </c>
      <c r="CB480" s="396">
        <f t="shared" si="551"/>
        <v>5772.6124794745483</v>
      </c>
      <c r="CC480" s="395">
        <f t="shared" si="552"/>
        <v>6414.0384615384619</v>
      </c>
      <c r="CD480" s="396">
        <f t="shared" si="553"/>
        <v>5120.9972222222223</v>
      </c>
      <c r="CE480" s="395">
        <f t="shared" si="554"/>
        <v>4942.4865591397847</v>
      </c>
      <c r="CF480" s="396">
        <f t="shared" si="555"/>
        <v>4728.4375</v>
      </c>
      <c r="CG480" s="395">
        <f t="shared" si="556"/>
        <v>4841.1538461538457</v>
      </c>
      <c r="CH480" s="396">
        <f t="shared" si="557"/>
        <v>0</v>
      </c>
      <c r="CI480" s="395">
        <f t="shared" si="558"/>
        <v>0</v>
      </c>
      <c r="CJ480" s="396">
        <f t="shared" si="559"/>
        <v>0</v>
      </c>
      <c r="CK480" s="395">
        <f t="shared" si="560"/>
        <v>0</v>
      </c>
      <c r="CL480" s="394">
        <f t="shared" si="561"/>
        <v>57723</v>
      </c>
      <c r="CM480" s="395">
        <f t="shared" si="562"/>
        <v>70168.222222222219</v>
      </c>
      <c r="CN480" s="396">
        <f t="shared" si="563"/>
        <v>51953.512315270935</v>
      </c>
      <c r="CO480" s="395">
        <f t="shared" si="564"/>
        <v>57726.346153846156</v>
      </c>
      <c r="CP480" s="396">
        <f t="shared" si="565"/>
        <v>46088.974999999999</v>
      </c>
      <c r="CQ480" s="395">
        <f t="shared" si="566"/>
        <v>44482.379032258061</v>
      </c>
      <c r="CR480" s="396">
        <f t="shared" si="567"/>
        <v>42555.9375</v>
      </c>
      <c r="CS480" s="395">
        <f t="shared" si="568"/>
        <v>43570.38461538461</v>
      </c>
      <c r="CT480" s="396">
        <f t="shared" si="569"/>
        <v>0</v>
      </c>
      <c r="CU480" s="395">
        <f t="shared" si="570"/>
        <v>0</v>
      </c>
      <c r="CV480" s="396">
        <f t="shared" si="571"/>
        <v>0</v>
      </c>
      <c r="CW480" s="395">
        <f t="shared" si="572"/>
        <v>0</v>
      </c>
      <c r="CX480" s="396">
        <f t="shared" si="573"/>
        <v>50646.508270140803</v>
      </c>
      <c r="CY480" s="395">
        <f t="shared" si="574"/>
        <v>54878.892053583251</v>
      </c>
      <c r="CZ480" s="394">
        <f t="shared" si="575"/>
        <v>18</v>
      </c>
      <c r="DA480" s="395">
        <f t="shared" si="576"/>
        <v>17</v>
      </c>
      <c r="DB480" s="396">
        <f t="shared" si="577"/>
        <v>66</v>
      </c>
      <c r="DC480" s="395">
        <f t="shared" si="578"/>
        <v>67</v>
      </c>
      <c r="DD480" s="396">
        <f t="shared" si="579"/>
        <v>38</v>
      </c>
      <c r="DE480" s="395">
        <f t="shared" si="580"/>
        <v>39</v>
      </c>
      <c r="DF480" s="396">
        <f t="shared" si="581"/>
        <v>5</v>
      </c>
      <c r="DG480" s="395">
        <f t="shared" si="582"/>
        <v>4</v>
      </c>
      <c r="DH480" s="396">
        <f t="shared" si="583"/>
        <v>0</v>
      </c>
      <c r="DI480" s="395">
        <f t="shared" si="584"/>
        <v>0</v>
      </c>
      <c r="DJ480" s="396">
        <f t="shared" si="585"/>
        <v>0</v>
      </c>
      <c r="DK480" s="395">
        <f t="shared" si="586"/>
        <v>0</v>
      </c>
      <c r="DL480" s="396">
        <f t="shared" si="587"/>
        <v>127</v>
      </c>
      <c r="DM480" s="395">
        <f t="shared" si="588"/>
        <v>127</v>
      </c>
      <c r="DN480" s="394">
        <f t="shared" si="589"/>
        <v>1039014</v>
      </c>
      <c r="DO480" s="395">
        <f t="shared" si="590"/>
        <v>1192859.7777777778</v>
      </c>
      <c r="DP480" s="396">
        <f t="shared" si="591"/>
        <v>3428931.8128078817</v>
      </c>
      <c r="DQ480" s="395">
        <f t="shared" si="592"/>
        <v>3867665.1923076925</v>
      </c>
      <c r="DR480" s="396">
        <f t="shared" si="593"/>
        <v>1751381.05</v>
      </c>
      <c r="DS480" s="395">
        <f t="shared" si="594"/>
        <v>1734812.7822580645</v>
      </c>
      <c r="DT480" s="396">
        <f t="shared" si="595"/>
        <v>212779.6875</v>
      </c>
      <c r="DU480" s="395">
        <f t="shared" si="596"/>
        <v>174281.53846153844</v>
      </c>
      <c r="DV480" s="396">
        <f t="shared" si="597"/>
        <v>0</v>
      </c>
      <c r="DW480" s="395">
        <f t="shared" si="598"/>
        <v>0</v>
      </c>
      <c r="DX480" s="396">
        <f t="shared" si="599"/>
        <v>0</v>
      </c>
      <c r="DY480" s="395">
        <f t="shared" si="600"/>
        <v>0</v>
      </c>
      <c r="DZ480" s="396">
        <f t="shared" si="601"/>
        <v>6432106.550307882</v>
      </c>
      <c r="EA480" s="395">
        <f t="shared" si="602"/>
        <v>6969619.2908050725</v>
      </c>
    </row>
    <row r="481" spans="1:131">
      <c r="A481" s="502" t="s">
        <v>39</v>
      </c>
      <c r="B481" s="497" t="s">
        <v>694</v>
      </c>
      <c r="C481" s="498"/>
      <c r="D481" s="504">
        <v>222062</v>
      </c>
      <c r="E481" s="423">
        <v>9</v>
      </c>
      <c r="F481" s="393">
        <v>17</v>
      </c>
      <c r="G481" s="402">
        <v>18</v>
      </c>
      <c r="H481" s="393"/>
      <c r="I481" s="402"/>
      <c r="J481" s="393"/>
      <c r="K481" s="402"/>
      <c r="L481" s="393">
        <v>5</v>
      </c>
      <c r="M481" s="402">
        <v>5</v>
      </c>
      <c r="N481" s="393">
        <v>75</v>
      </c>
      <c r="O481" s="402">
        <v>70</v>
      </c>
      <c r="P481" s="393"/>
      <c r="Q481" s="402"/>
      <c r="R481" s="393"/>
      <c r="S481" s="402"/>
      <c r="T481" s="393">
        <v>14</v>
      </c>
      <c r="U481" s="402">
        <v>13</v>
      </c>
      <c r="V481" s="393">
        <v>26</v>
      </c>
      <c r="W481" s="402">
        <v>26</v>
      </c>
      <c r="X481" s="393"/>
      <c r="Y481" s="402"/>
      <c r="Z481" s="393"/>
      <c r="AA481" s="402"/>
      <c r="AB481" s="393">
        <v>6</v>
      </c>
      <c r="AC481" s="402">
        <v>6</v>
      </c>
      <c r="AD481" s="393">
        <v>14</v>
      </c>
      <c r="AE481" s="402">
        <v>16</v>
      </c>
      <c r="AF481" s="393"/>
      <c r="AG481" s="402"/>
      <c r="AH481" s="393"/>
      <c r="AI481" s="402"/>
      <c r="AJ481" s="393">
        <v>4</v>
      </c>
      <c r="AK481" s="402">
        <v>6</v>
      </c>
      <c r="AL481" s="393">
        <v>0</v>
      </c>
      <c r="AM481" s="402">
        <v>0</v>
      </c>
      <c r="AN481" s="393"/>
      <c r="AO481" s="402"/>
      <c r="AP481" s="393"/>
      <c r="AQ481" s="402"/>
      <c r="AR481" s="393">
        <v>0</v>
      </c>
      <c r="AS481" s="402">
        <v>0</v>
      </c>
      <c r="AT481" s="393"/>
      <c r="AU481" s="402"/>
      <c r="AV481" s="393"/>
      <c r="AW481" s="402"/>
      <c r="AX481" s="393"/>
      <c r="AY481" s="402"/>
      <c r="AZ481" s="393"/>
      <c r="BA481" s="403"/>
      <c r="BB481" s="404">
        <v>1462880</v>
      </c>
      <c r="BC481" s="402">
        <v>1548546</v>
      </c>
      <c r="BD481" s="393">
        <v>4963639</v>
      </c>
      <c r="BE481" s="402">
        <v>4699259</v>
      </c>
      <c r="BF481" s="393">
        <v>1529998</v>
      </c>
      <c r="BG481" s="402">
        <v>1537597</v>
      </c>
      <c r="BH481" s="393">
        <v>722079</v>
      </c>
      <c r="BI481" s="402">
        <v>941856</v>
      </c>
      <c r="BJ481" s="393">
        <v>0</v>
      </c>
      <c r="BK481" s="402">
        <v>0</v>
      </c>
      <c r="BL481" s="393">
        <v>0</v>
      </c>
      <c r="BM481" s="403">
        <v>0</v>
      </c>
      <c r="BN481" s="394">
        <f t="shared" si="537"/>
        <v>213</v>
      </c>
      <c r="BO481" s="395">
        <f t="shared" si="538"/>
        <v>222</v>
      </c>
      <c r="BP481" s="396">
        <f t="shared" si="539"/>
        <v>843</v>
      </c>
      <c r="BQ481" s="395">
        <f t="shared" si="540"/>
        <v>786</v>
      </c>
      <c r="BR481" s="396">
        <f t="shared" si="541"/>
        <v>306</v>
      </c>
      <c r="BS481" s="395">
        <f t="shared" si="542"/>
        <v>306</v>
      </c>
      <c r="BT481" s="396">
        <f t="shared" si="543"/>
        <v>174</v>
      </c>
      <c r="BU481" s="395">
        <f t="shared" si="544"/>
        <v>216</v>
      </c>
      <c r="BV481" s="396">
        <f t="shared" si="545"/>
        <v>0</v>
      </c>
      <c r="BW481" s="395">
        <f t="shared" si="546"/>
        <v>0</v>
      </c>
      <c r="BX481" s="396">
        <f t="shared" si="547"/>
        <v>0</v>
      </c>
      <c r="BY481" s="395">
        <f t="shared" si="548"/>
        <v>0</v>
      </c>
      <c r="BZ481" s="394">
        <f t="shared" si="549"/>
        <v>6867.9812206572769</v>
      </c>
      <c r="CA481" s="395">
        <f t="shared" si="550"/>
        <v>6975.4324324324325</v>
      </c>
      <c r="CB481" s="396">
        <f t="shared" si="551"/>
        <v>5888.0652431791223</v>
      </c>
      <c r="CC481" s="395">
        <f t="shared" si="552"/>
        <v>5978.7010178117052</v>
      </c>
      <c r="CD481" s="396">
        <f t="shared" si="553"/>
        <v>4999.9934640522879</v>
      </c>
      <c r="CE481" s="395">
        <f t="shared" si="554"/>
        <v>5024.8267973856209</v>
      </c>
      <c r="CF481" s="396">
        <f t="shared" si="555"/>
        <v>4149.8793103448279</v>
      </c>
      <c r="CG481" s="395">
        <f t="shared" si="556"/>
        <v>4360.4444444444443</v>
      </c>
      <c r="CH481" s="396">
        <f t="shared" si="557"/>
        <v>0</v>
      </c>
      <c r="CI481" s="395">
        <f t="shared" si="558"/>
        <v>0</v>
      </c>
      <c r="CJ481" s="396">
        <f t="shared" si="559"/>
        <v>0</v>
      </c>
      <c r="CK481" s="395">
        <f t="shared" si="560"/>
        <v>0</v>
      </c>
      <c r="CL481" s="394">
        <f t="shared" si="561"/>
        <v>61811.830985915491</v>
      </c>
      <c r="CM481" s="395">
        <f t="shared" si="562"/>
        <v>62778.891891891893</v>
      </c>
      <c r="CN481" s="396">
        <f t="shared" si="563"/>
        <v>52992.587188612102</v>
      </c>
      <c r="CO481" s="395">
        <f t="shared" si="564"/>
        <v>53808.309160305347</v>
      </c>
      <c r="CP481" s="396">
        <f t="shared" si="565"/>
        <v>44999.941176470587</v>
      </c>
      <c r="CQ481" s="395">
        <f t="shared" si="566"/>
        <v>45223.441176470587</v>
      </c>
      <c r="CR481" s="396">
        <f t="shared" si="567"/>
        <v>37348.913793103449</v>
      </c>
      <c r="CS481" s="395">
        <f t="shared" si="568"/>
        <v>39244</v>
      </c>
      <c r="CT481" s="396">
        <f t="shared" si="569"/>
        <v>0</v>
      </c>
      <c r="CU481" s="395">
        <f t="shared" si="570"/>
        <v>0</v>
      </c>
      <c r="CV481" s="396">
        <f t="shared" si="571"/>
        <v>0</v>
      </c>
      <c r="CW481" s="395">
        <f t="shared" si="572"/>
        <v>0</v>
      </c>
      <c r="CX481" s="396">
        <f t="shared" si="573"/>
        <v>50860.11867950025</v>
      </c>
      <c r="CY481" s="395">
        <f t="shared" si="574"/>
        <v>51378.264321661976</v>
      </c>
      <c r="CZ481" s="394">
        <f t="shared" si="575"/>
        <v>22</v>
      </c>
      <c r="DA481" s="395">
        <f t="shared" si="576"/>
        <v>23</v>
      </c>
      <c r="DB481" s="396">
        <f t="shared" si="577"/>
        <v>89</v>
      </c>
      <c r="DC481" s="395">
        <f t="shared" si="578"/>
        <v>83</v>
      </c>
      <c r="DD481" s="396">
        <f t="shared" si="579"/>
        <v>32</v>
      </c>
      <c r="DE481" s="395">
        <f t="shared" si="580"/>
        <v>32</v>
      </c>
      <c r="DF481" s="396">
        <f t="shared" si="581"/>
        <v>18</v>
      </c>
      <c r="DG481" s="395">
        <f t="shared" si="582"/>
        <v>22</v>
      </c>
      <c r="DH481" s="396">
        <f t="shared" si="583"/>
        <v>0</v>
      </c>
      <c r="DI481" s="395">
        <f t="shared" si="584"/>
        <v>0</v>
      </c>
      <c r="DJ481" s="396">
        <f t="shared" si="585"/>
        <v>0</v>
      </c>
      <c r="DK481" s="395">
        <f t="shared" si="586"/>
        <v>0</v>
      </c>
      <c r="DL481" s="396">
        <f t="shared" si="587"/>
        <v>161</v>
      </c>
      <c r="DM481" s="395">
        <f t="shared" si="588"/>
        <v>160</v>
      </c>
      <c r="DN481" s="394">
        <f t="shared" si="589"/>
        <v>1359860.2816901407</v>
      </c>
      <c r="DO481" s="395">
        <f t="shared" si="590"/>
        <v>1443914.5135135136</v>
      </c>
      <c r="DP481" s="396">
        <f t="shared" si="591"/>
        <v>4716340.2597864773</v>
      </c>
      <c r="DQ481" s="395">
        <f t="shared" si="592"/>
        <v>4466089.6603053436</v>
      </c>
      <c r="DR481" s="396">
        <f t="shared" si="593"/>
        <v>1439998.1176470588</v>
      </c>
      <c r="DS481" s="395">
        <f t="shared" si="594"/>
        <v>1447150.1176470588</v>
      </c>
      <c r="DT481" s="396">
        <f t="shared" si="595"/>
        <v>672280.44827586203</v>
      </c>
      <c r="DU481" s="395">
        <f t="shared" si="596"/>
        <v>863368</v>
      </c>
      <c r="DV481" s="396">
        <f t="shared" si="597"/>
        <v>0</v>
      </c>
      <c r="DW481" s="395">
        <f t="shared" si="598"/>
        <v>0</v>
      </c>
      <c r="DX481" s="396">
        <f t="shared" si="599"/>
        <v>0</v>
      </c>
      <c r="DY481" s="395">
        <f t="shared" si="600"/>
        <v>0</v>
      </c>
      <c r="DZ481" s="396">
        <f t="shared" si="601"/>
        <v>8188479.10739954</v>
      </c>
      <c r="EA481" s="395">
        <f t="shared" si="602"/>
        <v>8220522.2914659157</v>
      </c>
    </row>
    <row r="482" spans="1:131">
      <c r="A482" s="502" t="s">
        <v>39</v>
      </c>
      <c r="B482" s="500" t="s">
        <v>695</v>
      </c>
      <c r="C482" s="501"/>
      <c r="D482" s="504" t="s">
        <v>696</v>
      </c>
      <c r="E482" s="505">
        <v>12</v>
      </c>
      <c r="F482" s="393"/>
      <c r="G482" s="402"/>
      <c r="H482" s="393"/>
      <c r="I482" s="402"/>
      <c r="J482" s="393"/>
      <c r="K482" s="402"/>
      <c r="L482" s="393"/>
      <c r="M482" s="402"/>
      <c r="N482" s="393"/>
      <c r="O482" s="402"/>
      <c r="P482" s="393"/>
      <c r="Q482" s="402"/>
      <c r="R482" s="393"/>
      <c r="S482" s="402"/>
      <c r="T482" s="393"/>
      <c r="U482" s="402"/>
      <c r="V482" s="393"/>
      <c r="W482" s="402"/>
      <c r="X482" s="393"/>
      <c r="Y482" s="402"/>
      <c r="Z482" s="393"/>
      <c r="AA482" s="402"/>
      <c r="AB482" s="393"/>
      <c r="AC482" s="402"/>
      <c r="AD482" s="393"/>
      <c r="AE482" s="402"/>
      <c r="AF482" s="393"/>
      <c r="AG482" s="402"/>
      <c r="AH482" s="393"/>
      <c r="AI482" s="402"/>
      <c r="AJ482" s="393"/>
      <c r="AK482" s="402"/>
      <c r="AL482" s="393"/>
      <c r="AM482" s="402"/>
      <c r="AN482" s="393"/>
      <c r="AO482" s="402"/>
      <c r="AP482" s="393"/>
      <c r="AQ482" s="402"/>
      <c r="AR482" s="393"/>
      <c r="AS482" s="402"/>
      <c r="AT482" s="393"/>
      <c r="AU482" s="402"/>
      <c r="AV482" s="393"/>
      <c r="AW482" s="402"/>
      <c r="AX482" s="393"/>
      <c r="AY482" s="402"/>
      <c r="AZ482" s="393">
        <v>40</v>
      </c>
      <c r="BA482" s="403">
        <v>38</v>
      </c>
      <c r="BB482" s="404"/>
      <c r="BC482" s="402"/>
      <c r="BD482" s="393"/>
      <c r="BE482" s="402"/>
      <c r="BF482" s="393"/>
      <c r="BG482" s="402"/>
      <c r="BH482" s="393"/>
      <c r="BI482" s="402"/>
      <c r="BJ482" s="393"/>
      <c r="BK482" s="402"/>
      <c r="BL482" s="393">
        <v>2042468</v>
      </c>
      <c r="BM482" s="403">
        <v>1883722</v>
      </c>
      <c r="BN482" s="394">
        <f t="shared" si="537"/>
        <v>0</v>
      </c>
      <c r="BO482" s="395">
        <f t="shared" si="538"/>
        <v>0</v>
      </c>
      <c r="BP482" s="396">
        <f t="shared" si="539"/>
        <v>0</v>
      </c>
      <c r="BQ482" s="395">
        <f t="shared" si="540"/>
        <v>0</v>
      </c>
      <c r="BR482" s="396">
        <f t="shared" si="541"/>
        <v>0</v>
      </c>
      <c r="BS482" s="395">
        <f t="shared" si="542"/>
        <v>0</v>
      </c>
      <c r="BT482" s="396">
        <f t="shared" si="543"/>
        <v>0</v>
      </c>
      <c r="BU482" s="395">
        <f t="shared" si="544"/>
        <v>0</v>
      </c>
      <c r="BV482" s="396">
        <f t="shared" si="545"/>
        <v>0</v>
      </c>
      <c r="BW482" s="395">
        <f t="shared" si="546"/>
        <v>0</v>
      </c>
      <c r="BX482" s="396">
        <f t="shared" si="547"/>
        <v>480</v>
      </c>
      <c r="BY482" s="395">
        <f t="shared" si="548"/>
        <v>456</v>
      </c>
      <c r="BZ482" s="394">
        <f t="shared" si="549"/>
        <v>0</v>
      </c>
      <c r="CA482" s="395">
        <f t="shared" si="550"/>
        <v>0</v>
      </c>
      <c r="CB482" s="396">
        <f t="shared" si="551"/>
        <v>0</v>
      </c>
      <c r="CC482" s="395">
        <f t="shared" si="552"/>
        <v>0</v>
      </c>
      <c r="CD482" s="396">
        <f t="shared" si="553"/>
        <v>0</v>
      </c>
      <c r="CE482" s="395">
        <f t="shared" si="554"/>
        <v>0</v>
      </c>
      <c r="CF482" s="396">
        <f t="shared" si="555"/>
        <v>0</v>
      </c>
      <c r="CG482" s="395">
        <f t="shared" si="556"/>
        <v>0</v>
      </c>
      <c r="CH482" s="396">
        <f t="shared" si="557"/>
        <v>0</v>
      </c>
      <c r="CI482" s="395">
        <f t="shared" si="558"/>
        <v>0</v>
      </c>
      <c r="CJ482" s="396">
        <f t="shared" si="559"/>
        <v>4255.1416666666664</v>
      </c>
      <c r="CK482" s="395">
        <f t="shared" si="560"/>
        <v>4130.9692982456145</v>
      </c>
      <c r="CL482" s="394">
        <f t="shared" si="561"/>
        <v>0</v>
      </c>
      <c r="CM482" s="395">
        <f t="shared" si="562"/>
        <v>0</v>
      </c>
      <c r="CN482" s="396">
        <f t="shared" si="563"/>
        <v>0</v>
      </c>
      <c r="CO482" s="395">
        <f t="shared" si="564"/>
        <v>0</v>
      </c>
      <c r="CP482" s="396">
        <f t="shared" si="565"/>
        <v>0</v>
      </c>
      <c r="CQ482" s="395">
        <f t="shared" si="566"/>
        <v>0</v>
      </c>
      <c r="CR482" s="396">
        <f t="shared" si="567"/>
        <v>0</v>
      </c>
      <c r="CS482" s="395">
        <f t="shared" si="568"/>
        <v>0</v>
      </c>
      <c r="CT482" s="396">
        <f t="shared" si="569"/>
        <v>0</v>
      </c>
      <c r="CU482" s="395">
        <f t="shared" si="570"/>
        <v>0</v>
      </c>
      <c r="CV482" s="396">
        <f t="shared" si="571"/>
        <v>38296.274999999994</v>
      </c>
      <c r="CW482" s="395">
        <f t="shared" si="572"/>
        <v>37178.723684210534</v>
      </c>
      <c r="CX482" s="396">
        <f t="shared" si="573"/>
        <v>38296.274999999994</v>
      </c>
      <c r="CY482" s="395">
        <f t="shared" si="574"/>
        <v>37178.723684210534</v>
      </c>
      <c r="CZ482" s="394">
        <f t="shared" si="575"/>
        <v>0</v>
      </c>
      <c r="DA482" s="395">
        <f t="shared" si="576"/>
        <v>0</v>
      </c>
      <c r="DB482" s="396">
        <f t="shared" si="577"/>
        <v>0</v>
      </c>
      <c r="DC482" s="395">
        <f t="shared" si="578"/>
        <v>0</v>
      </c>
      <c r="DD482" s="396">
        <f t="shared" si="579"/>
        <v>0</v>
      </c>
      <c r="DE482" s="395">
        <f t="shared" si="580"/>
        <v>0</v>
      </c>
      <c r="DF482" s="396">
        <f t="shared" si="581"/>
        <v>0</v>
      </c>
      <c r="DG482" s="395">
        <f t="shared" si="582"/>
        <v>0</v>
      </c>
      <c r="DH482" s="396">
        <f t="shared" si="583"/>
        <v>0</v>
      </c>
      <c r="DI482" s="395">
        <f t="shared" si="584"/>
        <v>0</v>
      </c>
      <c r="DJ482" s="396">
        <f t="shared" si="585"/>
        <v>40</v>
      </c>
      <c r="DK482" s="395">
        <f t="shared" si="586"/>
        <v>38</v>
      </c>
      <c r="DL482" s="396">
        <f t="shared" si="587"/>
        <v>40</v>
      </c>
      <c r="DM482" s="395">
        <f t="shared" si="588"/>
        <v>38</v>
      </c>
      <c r="DN482" s="394">
        <f t="shared" si="589"/>
        <v>0</v>
      </c>
      <c r="DO482" s="395">
        <f t="shared" si="590"/>
        <v>0</v>
      </c>
      <c r="DP482" s="396">
        <f t="shared" si="591"/>
        <v>0</v>
      </c>
      <c r="DQ482" s="395">
        <f t="shared" si="592"/>
        <v>0</v>
      </c>
      <c r="DR482" s="396">
        <f t="shared" si="593"/>
        <v>0</v>
      </c>
      <c r="DS482" s="395">
        <f t="shared" si="594"/>
        <v>0</v>
      </c>
      <c r="DT482" s="396">
        <f t="shared" si="595"/>
        <v>0</v>
      </c>
      <c r="DU482" s="395">
        <f t="shared" si="596"/>
        <v>0</v>
      </c>
      <c r="DV482" s="396">
        <f t="shared" si="597"/>
        <v>0</v>
      </c>
      <c r="DW482" s="395">
        <f t="shared" si="598"/>
        <v>0</v>
      </c>
      <c r="DX482" s="396">
        <f t="shared" si="599"/>
        <v>1531850.9999999998</v>
      </c>
      <c r="DY482" s="395">
        <f t="shared" si="600"/>
        <v>1412791.5000000002</v>
      </c>
      <c r="DZ482" s="396">
        <f t="shared" si="601"/>
        <v>1531850.9999999998</v>
      </c>
      <c r="EA482" s="395">
        <f t="shared" si="602"/>
        <v>1412791.5000000002</v>
      </c>
    </row>
    <row r="483" spans="1:131">
      <c r="A483" s="502" t="s">
        <v>39</v>
      </c>
      <c r="B483" s="497" t="s">
        <v>697</v>
      </c>
      <c r="C483" s="503"/>
      <c r="D483" s="504">
        <v>219596</v>
      </c>
      <c r="E483" s="423">
        <v>13</v>
      </c>
      <c r="F483" s="393"/>
      <c r="G483" s="402"/>
      <c r="H483" s="393"/>
      <c r="I483" s="402"/>
      <c r="J483" s="393"/>
      <c r="K483" s="402"/>
      <c r="L483" s="393"/>
      <c r="M483" s="402"/>
      <c r="N483" s="393"/>
      <c r="O483" s="402"/>
      <c r="P483" s="393"/>
      <c r="Q483" s="402"/>
      <c r="R483" s="393"/>
      <c r="S483" s="402"/>
      <c r="T483" s="393"/>
      <c r="U483" s="402"/>
      <c r="V483" s="393"/>
      <c r="W483" s="402"/>
      <c r="X483" s="393"/>
      <c r="Y483" s="402"/>
      <c r="Z483" s="393"/>
      <c r="AA483" s="402"/>
      <c r="AB483" s="393"/>
      <c r="AC483" s="402"/>
      <c r="AD483" s="393"/>
      <c r="AE483" s="402"/>
      <c r="AF483" s="393"/>
      <c r="AG483" s="402"/>
      <c r="AH483" s="393"/>
      <c r="AI483" s="402"/>
      <c r="AJ483" s="393"/>
      <c r="AK483" s="402"/>
      <c r="AL483" s="393"/>
      <c r="AM483" s="402"/>
      <c r="AN483" s="393"/>
      <c r="AO483" s="402"/>
      <c r="AP483" s="393"/>
      <c r="AQ483" s="402"/>
      <c r="AR483" s="393"/>
      <c r="AS483" s="402"/>
      <c r="AT483" s="393"/>
      <c r="AU483" s="402"/>
      <c r="AV483" s="393"/>
      <c r="AW483" s="402"/>
      <c r="AX483" s="393"/>
      <c r="AY483" s="402"/>
      <c r="AZ483" s="393">
        <v>12</v>
      </c>
      <c r="BA483" s="403">
        <v>12</v>
      </c>
      <c r="BB483" s="404"/>
      <c r="BC483" s="402"/>
      <c r="BD483" s="393"/>
      <c r="BE483" s="402"/>
      <c r="BF483" s="393"/>
      <c r="BG483" s="402"/>
      <c r="BH483" s="393"/>
      <c r="BI483" s="402"/>
      <c r="BJ483" s="393"/>
      <c r="BK483" s="402"/>
      <c r="BL483" s="393">
        <v>576332</v>
      </c>
      <c r="BM483" s="403">
        <v>569281</v>
      </c>
      <c r="BN483" s="394">
        <f t="shared" si="537"/>
        <v>0</v>
      </c>
      <c r="BO483" s="395">
        <f t="shared" si="538"/>
        <v>0</v>
      </c>
      <c r="BP483" s="396">
        <f t="shared" si="539"/>
        <v>0</v>
      </c>
      <c r="BQ483" s="395">
        <f t="shared" si="540"/>
        <v>0</v>
      </c>
      <c r="BR483" s="396">
        <f t="shared" si="541"/>
        <v>0</v>
      </c>
      <c r="BS483" s="395">
        <f t="shared" si="542"/>
        <v>0</v>
      </c>
      <c r="BT483" s="396">
        <f t="shared" si="543"/>
        <v>0</v>
      </c>
      <c r="BU483" s="395">
        <f t="shared" si="544"/>
        <v>0</v>
      </c>
      <c r="BV483" s="396">
        <f t="shared" si="545"/>
        <v>0</v>
      </c>
      <c r="BW483" s="395">
        <f t="shared" si="546"/>
        <v>0</v>
      </c>
      <c r="BX483" s="396">
        <f t="shared" si="547"/>
        <v>144</v>
      </c>
      <c r="BY483" s="395">
        <f t="shared" si="548"/>
        <v>144</v>
      </c>
      <c r="BZ483" s="394">
        <f t="shared" si="549"/>
        <v>0</v>
      </c>
      <c r="CA483" s="395">
        <f t="shared" si="550"/>
        <v>0</v>
      </c>
      <c r="CB483" s="396">
        <f t="shared" si="551"/>
        <v>0</v>
      </c>
      <c r="CC483" s="395">
        <f t="shared" si="552"/>
        <v>0</v>
      </c>
      <c r="CD483" s="396">
        <f t="shared" si="553"/>
        <v>0</v>
      </c>
      <c r="CE483" s="395">
        <f t="shared" si="554"/>
        <v>0</v>
      </c>
      <c r="CF483" s="396">
        <f t="shared" si="555"/>
        <v>0</v>
      </c>
      <c r="CG483" s="395">
        <f t="shared" si="556"/>
        <v>0</v>
      </c>
      <c r="CH483" s="396">
        <f t="shared" si="557"/>
        <v>0</v>
      </c>
      <c r="CI483" s="395">
        <f t="shared" si="558"/>
        <v>0</v>
      </c>
      <c r="CJ483" s="396">
        <f t="shared" si="559"/>
        <v>4002.3055555555557</v>
      </c>
      <c r="CK483" s="395">
        <f t="shared" si="560"/>
        <v>3953.3402777777778</v>
      </c>
      <c r="CL483" s="394">
        <f t="shared" si="561"/>
        <v>0</v>
      </c>
      <c r="CM483" s="395">
        <f t="shared" si="562"/>
        <v>0</v>
      </c>
      <c r="CN483" s="396">
        <f t="shared" si="563"/>
        <v>0</v>
      </c>
      <c r="CO483" s="395">
        <f t="shared" si="564"/>
        <v>0</v>
      </c>
      <c r="CP483" s="396">
        <f t="shared" si="565"/>
        <v>0</v>
      </c>
      <c r="CQ483" s="395">
        <f t="shared" si="566"/>
        <v>0</v>
      </c>
      <c r="CR483" s="396">
        <f t="shared" si="567"/>
        <v>0</v>
      </c>
      <c r="CS483" s="395">
        <f t="shared" si="568"/>
        <v>0</v>
      </c>
      <c r="CT483" s="396">
        <f t="shared" si="569"/>
        <v>0</v>
      </c>
      <c r="CU483" s="395">
        <f t="shared" si="570"/>
        <v>0</v>
      </c>
      <c r="CV483" s="396">
        <f t="shared" si="571"/>
        <v>36020.75</v>
      </c>
      <c r="CW483" s="395">
        <f t="shared" si="572"/>
        <v>35580.0625</v>
      </c>
      <c r="CX483" s="396">
        <f t="shared" si="573"/>
        <v>36020.75</v>
      </c>
      <c r="CY483" s="395">
        <f t="shared" si="574"/>
        <v>35580.0625</v>
      </c>
      <c r="CZ483" s="394">
        <f t="shared" si="575"/>
        <v>0</v>
      </c>
      <c r="DA483" s="395">
        <f t="shared" si="576"/>
        <v>0</v>
      </c>
      <c r="DB483" s="396">
        <f t="shared" si="577"/>
        <v>0</v>
      </c>
      <c r="DC483" s="395">
        <f t="shared" si="578"/>
        <v>0</v>
      </c>
      <c r="DD483" s="396">
        <f t="shared" si="579"/>
        <v>0</v>
      </c>
      <c r="DE483" s="395">
        <f t="shared" si="580"/>
        <v>0</v>
      </c>
      <c r="DF483" s="396">
        <f t="shared" si="581"/>
        <v>0</v>
      </c>
      <c r="DG483" s="395">
        <f t="shared" si="582"/>
        <v>0</v>
      </c>
      <c r="DH483" s="396">
        <f t="shared" si="583"/>
        <v>0</v>
      </c>
      <c r="DI483" s="395">
        <f t="shared" si="584"/>
        <v>0</v>
      </c>
      <c r="DJ483" s="396">
        <f t="shared" si="585"/>
        <v>12</v>
      </c>
      <c r="DK483" s="395">
        <f t="shared" si="586"/>
        <v>12</v>
      </c>
      <c r="DL483" s="396">
        <f t="shared" si="587"/>
        <v>12</v>
      </c>
      <c r="DM483" s="395">
        <f t="shared" si="588"/>
        <v>12</v>
      </c>
      <c r="DN483" s="394">
        <f t="shared" si="589"/>
        <v>0</v>
      </c>
      <c r="DO483" s="395">
        <f t="shared" si="590"/>
        <v>0</v>
      </c>
      <c r="DP483" s="396">
        <f t="shared" si="591"/>
        <v>0</v>
      </c>
      <c r="DQ483" s="395">
        <f t="shared" si="592"/>
        <v>0</v>
      </c>
      <c r="DR483" s="396">
        <f t="shared" si="593"/>
        <v>0</v>
      </c>
      <c r="DS483" s="395">
        <f t="shared" si="594"/>
        <v>0</v>
      </c>
      <c r="DT483" s="396">
        <f t="shared" si="595"/>
        <v>0</v>
      </c>
      <c r="DU483" s="395">
        <f t="shared" si="596"/>
        <v>0</v>
      </c>
      <c r="DV483" s="396">
        <f t="shared" si="597"/>
        <v>0</v>
      </c>
      <c r="DW483" s="395">
        <f t="shared" si="598"/>
        <v>0</v>
      </c>
      <c r="DX483" s="396">
        <f t="shared" si="599"/>
        <v>432249</v>
      </c>
      <c r="DY483" s="395">
        <f t="shared" si="600"/>
        <v>426960.75</v>
      </c>
      <c r="DZ483" s="396">
        <f t="shared" si="601"/>
        <v>432249</v>
      </c>
      <c r="EA483" s="395">
        <f t="shared" si="602"/>
        <v>426960.75</v>
      </c>
    </row>
    <row r="484" spans="1:131">
      <c r="A484" s="502" t="s">
        <v>39</v>
      </c>
      <c r="B484" s="497" t="s">
        <v>698</v>
      </c>
      <c r="C484" s="503"/>
      <c r="D484" s="504">
        <v>219921</v>
      </c>
      <c r="E484" s="423">
        <v>13</v>
      </c>
      <c r="F484" s="393"/>
      <c r="G484" s="402"/>
      <c r="H484" s="393"/>
      <c r="I484" s="402"/>
      <c r="J484" s="393"/>
      <c r="K484" s="402"/>
      <c r="L484" s="393"/>
      <c r="M484" s="402"/>
      <c r="N484" s="393"/>
      <c r="O484" s="402"/>
      <c r="P484" s="393"/>
      <c r="Q484" s="402"/>
      <c r="R484" s="393"/>
      <c r="S484" s="402"/>
      <c r="T484" s="393"/>
      <c r="U484" s="402"/>
      <c r="V484" s="393"/>
      <c r="W484" s="402"/>
      <c r="X484" s="393"/>
      <c r="Y484" s="402"/>
      <c r="Z484" s="393"/>
      <c r="AA484" s="402"/>
      <c r="AB484" s="393"/>
      <c r="AC484" s="402"/>
      <c r="AD484" s="393"/>
      <c r="AE484" s="402"/>
      <c r="AF484" s="393"/>
      <c r="AG484" s="402"/>
      <c r="AH484" s="393"/>
      <c r="AI484" s="402"/>
      <c r="AJ484" s="393"/>
      <c r="AK484" s="402"/>
      <c r="AL484" s="393"/>
      <c r="AM484" s="402"/>
      <c r="AN484" s="393"/>
      <c r="AO484" s="402"/>
      <c r="AP484" s="393"/>
      <c r="AQ484" s="402"/>
      <c r="AR484" s="393"/>
      <c r="AS484" s="402"/>
      <c r="AT484" s="393"/>
      <c r="AU484" s="402"/>
      <c r="AV484" s="393"/>
      <c r="AW484" s="402"/>
      <c r="AX484" s="393"/>
      <c r="AY484" s="402"/>
      <c r="AZ484" s="393">
        <v>9</v>
      </c>
      <c r="BA484" s="403">
        <v>9</v>
      </c>
      <c r="BB484" s="404"/>
      <c r="BC484" s="402"/>
      <c r="BD484" s="393"/>
      <c r="BE484" s="402"/>
      <c r="BF484" s="393"/>
      <c r="BG484" s="402"/>
      <c r="BH484" s="393"/>
      <c r="BI484" s="402"/>
      <c r="BJ484" s="393"/>
      <c r="BK484" s="402"/>
      <c r="BL484" s="393">
        <v>429766</v>
      </c>
      <c r="BM484" s="403">
        <v>432024</v>
      </c>
      <c r="BN484" s="394">
        <f t="shared" si="537"/>
        <v>0</v>
      </c>
      <c r="BO484" s="395">
        <f t="shared" si="538"/>
        <v>0</v>
      </c>
      <c r="BP484" s="396">
        <f t="shared" si="539"/>
        <v>0</v>
      </c>
      <c r="BQ484" s="395">
        <f t="shared" si="540"/>
        <v>0</v>
      </c>
      <c r="BR484" s="396">
        <f t="shared" si="541"/>
        <v>0</v>
      </c>
      <c r="BS484" s="395">
        <f t="shared" si="542"/>
        <v>0</v>
      </c>
      <c r="BT484" s="396">
        <f t="shared" si="543"/>
        <v>0</v>
      </c>
      <c r="BU484" s="395">
        <f t="shared" si="544"/>
        <v>0</v>
      </c>
      <c r="BV484" s="396">
        <f t="shared" si="545"/>
        <v>0</v>
      </c>
      <c r="BW484" s="395">
        <f t="shared" si="546"/>
        <v>0</v>
      </c>
      <c r="BX484" s="396">
        <f t="shared" si="547"/>
        <v>108</v>
      </c>
      <c r="BY484" s="395">
        <f t="shared" si="548"/>
        <v>108</v>
      </c>
      <c r="BZ484" s="394">
        <f t="shared" si="549"/>
        <v>0</v>
      </c>
      <c r="CA484" s="395">
        <f t="shared" si="550"/>
        <v>0</v>
      </c>
      <c r="CB484" s="396">
        <f t="shared" si="551"/>
        <v>0</v>
      </c>
      <c r="CC484" s="395">
        <f t="shared" si="552"/>
        <v>0</v>
      </c>
      <c r="CD484" s="396">
        <f t="shared" si="553"/>
        <v>0</v>
      </c>
      <c r="CE484" s="395">
        <f t="shared" si="554"/>
        <v>0</v>
      </c>
      <c r="CF484" s="396">
        <f t="shared" si="555"/>
        <v>0</v>
      </c>
      <c r="CG484" s="395">
        <f t="shared" si="556"/>
        <v>0</v>
      </c>
      <c r="CH484" s="396">
        <f t="shared" si="557"/>
        <v>0</v>
      </c>
      <c r="CI484" s="395">
        <f t="shared" si="558"/>
        <v>0</v>
      </c>
      <c r="CJ484" s="396">
        <f t="shared" si="559"/>
        <v>3979.3148148148148</v>
      </c>
      <c r="CK484" s="395">
        <f t="shared" si="560"/>
        <v>4000.2222222222222</v>
      </c>
      <c r="CL484" s="394">
        <f t="shared" si="561"/>
        <v>0</v>
      </c>
      <c r="CM484" s="395">
        <f t="shared" si="562"/>
        <v>0</v>
      </c>
      <c r="CN484" s="396">
        <f t="shared" si="563"/>
        <v>0</v>
      </c>
      <c r="CO484" s="395">
        <f t="shared" si="564"/>
        <v>0</v>
      </c>
      <c r="CP484" s="396">
        <f t="shared" si="565"/>
        <v>0</v>
      </c>
      <c r="CQ484" s="395">
        <f t="shared" si="566"/>
        <v>0</v>
      </c>
      <c r="CR484" s="396">
        <f t="shared" si="567"/>
        <v>0</v>
      </c>
      <c r="CS484" s="395">
        <f t="shared" si="568"/>
        <v>0</v>
      </c>
      <c r="CT484" s="396">
        <f t="shared" si="569"/>
        <v>0</v>
      </c>
      <c r="CU484" s="395">
        <f t="shared" si="570"/>
        <v>0</v>
      </c>
      <c r="CV484" s="396">
        <f t="shared" si="571"/>
        <v>35813.833333333336</v>
      </c>
      <c r="CW484" s="395">
        <f t="shared" si="572"/>
        <v>36002</v>
      </c>
      <c r="CX484" s="396">
        <f t="shared" si="573"/>
        <v>35813.833333333336</v>
      </c>
      <c r="CY484" s="395">
        <f t="shared" si="574"/>
        <v>36002</v>
      </c>
      <c r="CZ484" s="394">
        <f t="shared" si="575"/>
        <v>0</v>
      </c>
      <c r="DA484" s="395">
        <f t="shared" si="576"/>
        <v>0</v>
      </c>
      <c r="DB484" s="396">
        <f t="shared" si="577"/>
        <v>0</v>
      </c>
      <c r="DC484" s="395">
        <f t="shared" si="578"/>
        <v>0</v>
      </c>
      <c r="DD484" s="396">
        <f t="shared" si="579"/>
        <v>0</v>
      </c>
      <c r="DE484" s="395">
        <f t="shared" si="580"/>
        <v>0</v>
      </c>
      <c r="DF484" s="396">
        <f t="shared" si="581"/>
        <v>0</v>
      </c>
      <c r="DG484" s="395">
        <f t="shared" si="582"/>
        <v>0</v>
      </c>
      <c r="DH484" s="396">
        <f t="shared" si="583"/>
        <v>0</v>
      </c>
      <c r="DI484" s="395">
        <f t="shared" si="584"/>
        <v>0</v>
      </c>
      <c r="DJ484" s="396">
        <f t="shared" si="585"/>
        <v>9</v>
      </c>
      <c r="DK484" s="395">
        <f t="shared" si="586"/>
        <v>9</v>
      </c>
      <c r="DL484" s="396">
        <f t="shared" si="587"/>
        <v>9</v>
      </c>
      <c r="DM484" s="395">
        <f t="shared" si="588"/>
        <v>9</v>
      </c>
      <c r="DN484" s="394">
        <f t="shared" si="589"/>
        <v>0</v>
      </c>
      <c r="DO484" s="395">
        <f t="shared" si="590"/>
        <v>0</v>
      </c>
      <c r="DP484" s="396">
        <f t="shared" si="591"/>
        <v>0</v>
      </c>
      <c r="DQ484" s="395">
        <f t="shared" si="592"/>
        <v>0</v>
      </c>
      <c r="DR484" s="396">
        <f t="shared" si="593"/>
        <v>0</v>
      </c>
      <c r="DS484" s="395">
        <f t="shared" si="594"/>
        <v>0</v>
      </c>
      <c r="DT484" s="396">
        <f t="shared" si="595"/>
        <v>0</v>
      </c>
      <c r="DU484" s="395">
        <f t="shared" si="596"/>
        <v>0</v>
      </c>
      <c r="DV484" s="396">
        <f t="shared" si="597"/>
        <v>0</v>
      </c>
      <c r="DW484" s="395">
        <f t="shared" si="598"/>
        <v>0</v>
      </c>
      <c r="DX484" s="396">
        <f t="shared" si="599"/>
        <v>322324.5</v>
      </c>
      <c r="DY484" s="395">
        <f t="shared" si="600"/>
        <v>324018</v>
      </c>
      <c r="DZ484" s="396">
        <f t="shared" si="601"/>
        <v>322324.5</v>
      </c>
      <c r="EA484" s="395">
        <f t="shared" si="602"/>
        <v>324018</v>
      </c>
    </row>
    <row r="485" spans="1:131">
      <c r="A485" s="502" t="s">
        <v>39</v>
      </c>
      <c r="B485" s="497" t="s">
        <v>699</v>
      </c>
      <c r="C485" s="503"/>
      <c r="D485" s="504">
        <v>221591</v>
      </c>
      <c r="E485" s="423">
        <v>13</v>
      </c>
      <c r="F485" s="393"/>
      <c r="G485" s="402"/>
      <c r="H485" s="393"/>
      <c r="I485" s="402"/>
      <c r="J485" s="393"/>
      <c r="K485" s="402"/>
      <c r="L485" s="393"/>
      <c r="M485" s="402"/>
      <c r="N485" s="393"/>
      <c r="O485" s="402"/>
      <c r="P485" s="393"/>
      <c r="Q485" s="402"/>
      <c r="R485" s="393"/>
      <c r="S485" s="402"/>
      <c r="T485" s="393"/>
      <c r="U485" s="402"/>
      <c r="V485" s="393"/>
      <c r="W485" s="402"/>
      <c r="X485" s="393"/>
      <c r="Y485" s="402"/>
      <c r="Z485" s="393"/>
      <c r="AA485" s="402"/>
      <c r="AB485" s="393"/>
      <c r="AC485" s="402"/>
      <c r="AD485" s="393"/>
      <c r="AE485" s="402"/>
      <c r="AF485" s="393"/>
      <c r="AG485" s="402"/>
      <c r="AH485" s="393"/>
      <c r="AI485" s="402"/>
      <c r="AJ485" s="393"/>
      <c r="AK485" s="402"/>
      <c r="AL485" s="393"/>
      <c r="AM485" s="402"/>
      <c r="AN485" s="393"/>
      <c r="AO485" s="402"/>
      <c r="AP485" s="393"/>
      <c r="AQ485" s="402"/>
      <c r="AR485" s="393"/>
      <c r="AS485" s="402"/>
      <c r="AT485" s="393"/>
      <c r="AU485" s="402"/>
      <c r="AV485" s="393"/>
      <c r="AW485" s="402"/>
      <c r="AX485" s="393"/>
      <c r="AY485" s="402"/>
      <c r="AZ485" s="393">
        <v>16</v>
      </c>
      <c r="BA485" s="403">
        <v>17</v>
      </c>
      <c r="BB485" s="404"/>
      <c r="BC485" s="402"/>
      <c r="BD485" s="393"/>
      <c r="BE485" s="402"/>
      <c r="BF485" s="393"/>
      <c r="BG485" s="402"/>
      <c r="BH485" s="393"/>
      <c r="BI485" s="402"/>
      <c r="BJ485" s="393"/>
      <c r="BK485" s="402"/>
      <c r="BL485" s="393">
        <v>776330</v>
      </c>
      <c r="BM485" s="403">
        <v>806117</v>
      </c>
      <c r="BN485" s="394">
        <f t="shared" si="537"/>
        <v>0</v>
      </c>
      <c r="BO485" s="395">
        <f t="shared" si="538"/>
        <v>0</v>
      </c>
      <c r="BP485" s="396">
        <f t="shared" si="539"/>
        <v>0</v>
      </c>
      <c r="BQ485" s="395">
        <f t="shared" si="540"/>
        <v>0</v>
      </c>
      <c r="BR485" s="396">
        <f t="shared" si="541"/>
        <v>0</v>
      </c>
      <c r="BS485" s="395">
        <f t="shared" si="542"/>
        <v>0</v>
      </c>
      <c r="BT485" s="396">
        <f t="shared" si="543"/>
        <v>0</v>
      </c>
      <c r="BU485" s="395">
        <f t="shared" si="544"/>
        <v>0</v>
      </c>
      <c r="BV485" s="396">
        <f t="shared" si="545"/>
        <v>0</v>
      </c>
      <c r="BW485" s="395">
        <f t="shared" si="546"/>
        <v>0</v>
      </c>
      <c r="BX485" s="396">
        <f t="shared" si="547"/>
        <v>192</v>
      </c>
      <c r="BY485" s="395">
        <f t="shared" si="548"/>
        <v>204</v>
      </c>
      <c r="BZ485" s="394">
        <f t="shared" si="549"/>
        <v>0</v>
      </c>
      <c r="CA485" s="395">
        <f t="shared" si="550"/>
        <v>0</v>
      </c>
      <c r="CB485" s="396">
        <f t="shared" si="551"/>
        <v>0</v>
      </c>
      <c r="CC485" s="395">
        <f t="shared" si="552"/>
        <v>0</v>
      </c>
      <c r="CD485" s="396">
        <f t="shared" si="553"/>
        <v>0</v>
      </c>
      <c r="CE485" s="395">
        <f t="shared" si="554"/>
        <v>0</v>
      </c>
      <c r="CF485" s="396">
        <f t="shared" si="555"/>
        <v>0</v>
      </c>
      <c r="CG485" s="395">
        <f t="shared" si="556"/>
        <v>0</v>
      </c>
      <c r="CH485" s="396">
        <f t="shared" si="557"/>
        <v>0</v>
      </c>
      <c r="CI485" s="395">
        <f t="shared" si="558"/>
        <v>0</v>
      </c>
      <c r="CJ485" s="396">
        <f t="shared" si="559"/>
        <v>4043.3854166666665</v>
      </c>
      <c r="CK485" s="395">
        <f t="shared" si="560"/>
        <v>3951.5539215686276</v>
      </c>
      <c r="CL485" s="394">
        <f t="shared" si="561"/>
        <v>0</v>
      </c>
      <c r="CM485" s="395">
        <f t="shared" si="562"/>
        <v>0</v>
      </c>
      <c r="CN485" s="396">
        <f t="shared" si="563"/>
        <v>0</v>
      </c>
      <c r="CO485" s="395">
        <f t="shared" si="564"/>
        <v>0</v>
      </c>
      <c r="CP485" s="396">
        <f t="shared" si="565"/>
        <v>0</v>
      </c>
      <c r="CQ485" s="395">
        <f t="shared" si="566"/>
        <v>0</v>
      </c>
      <c r="CR485" s="396">
        <f t="shared" si="567"/>
        <v>0</v>
      </c>
      <c r="CS485" s="395">
        <f t="shared" si="568"/>
        <v>0</v>
      </c>
      <c r="CT485" s="396">
        <f t="shared" si="569"/>
        <v>0</v>
      </c>
      <c r="CU485" s="395">
        <f t="shared" si="570"/>
        <v>0</v>
      </c>
      <c r="CV485" s="396">
        <f t="shared" si="571"/>
        <v>36390.46875</v>
      </c>
      <c r="CW485" s="395">
        <f t="shared" si="572"/>
        <v>35563.98529411765</v>
      </c>
      <c r="CX485" s="396">
        <f t="shared" si="573"/>
        <v>36390.46875</v>
      </c>
      <c r="CY485" s="395">
        <f t="shared" si="574"/>
        <v>35563.98529411765</v>
      </c>
      <c r="CZ485" s="394">
        <f t="shared" si="575"/>
        <v>0</v>
      </c>
      <c r="DA485" s="395">
        <f t="shared" si="576"/>
        <v>0</v>
      </c>
      <c r="DB485" s="396">
        <f t="shared" si="577"/>
        <v>0</v>
      </c>
      <c r="DC485" s="395">
        <f t="shared" si="578"/>
        <v>0</v>
      </c>
      <c r="DD485" s="396">
        <f t="shared" si="579"/>
        <v>0</v>
      </c>
      <c r="DE485" s="395">
        <f t="shared" si="580"/>
        <v>0</v>
      </c>
      <c r="DF485" s="396">
        <f t="shared" si="581"/>
        <v>0</v>
      </c>
      <c r="DG485" s="395">
        <f t="shared" si="582"/>
        <v>0</v>
      </c>
      <c r="DH485" s="396">
        <f t="shared" si="583"/>
        <v>0</v>
      </c>
      <c r="DI485" s="395">
        <f t="shared" si="584"/>
        <v>0</v>
      </c>
      <c r="DJ485" s="396">
        <f t="shared" si="585"/>
        <v>16</v>
      </c>
      <c r="DK485" s="395">
        <f t="shared" si="586"/>
        <v>17</v>
      </c>
      <c r="DL485" s="396">
        <f t="shared" si="587"/>
        <v>16</v>
      </c>
      <c r="DM485" s="395">
        <f t="shared" si="588"/>
        <v>17</v>
      </c>
      <c r="DN485" s="394">
        <f t="shared" si="589"/>
        <v>0</v>
      </c>
      <c r="DO485" s="395">
        <f t="shared" si="590"/>
        <v>0</v>
      </c>
      <c r="DP485" s="396">
        <f t="shared" si="591"/>
        <v>0</v>
      </c>
      <c r="DQ485" s="395">
        <f t="shared" si="592"/>
        <v>0</v>
      </c>
      <c r="DR485" s="396">
        <f t="shared" si="593"/>
        <v>0</v>
      </c>
      <c r="DS485" s="395">
        <f t="shared" si="594"/>
        <v>0</v>
      </c>
      <c r="DT485" s="396">
        <f t="shared" si="595"/>
        <v>0</v>
      </c>
      <c r="DU485" s="395">
        <f t="shared" si="596"/>
        <v>0</v>
      </c>
      <c r="DV485" s="396">
        <f t="shared" si="597"/>
        <v>0</v>
      </c>
      <c r="DW485" s="395">
        <f t="shared" si="598"/>
        <v>0</v>
      </c>
      <c r="DX485" s="396">
        <f t="shared" si="599"/>
        <v>582247.5</v>
      </c>
      <c r="DY485" s="395">
        <f t="shared" si="600"/>
        <v>604587.75</v>
      </c>
      <c r="DZ485" s="396">
        <f t="shared" si="601"/>
        <v>582247.5</v>
      </c>
      <c r="EA485" s="395">
        <f t="shared" si="602"/>
        <v>604587.75</v>
      </c>
    </row>
    <row r="486" spans="1:131">
      <c r="A486" s="502" t="s">
        <v>39</v>
      </c>
      <c r="B486" s="497" t="s">
        <v>700</v>
      </c>
      <c r="C486" s="503"/>
      <c r="D486" s="504">
        <v>221430</v>
      </c>
      <c r="E486" s="423">
        <v>13</v>
      </c>
      <c r="F486" s="393"/>
      <c r="G486" s="402"/>
      <c r="H486" s="393"/>
      <c r="I486" s="402"/>
      <c r="J486" s="393"/>
      <c r="K486" s="402"/>
      <c r="L486" s="393"/>
      <c r="M486" s="402"/>
      <c r="N486" s="393"/>
      <c r="O486" s="402"/>
      <c r="P486" s="393"/>
      <c r="Q486" s="402"/>
      <c r="R486" s="393"/>
      <c r="S486" s="402"/>
      <c r="T486" s="393"/>
      <c r="U486" s="402"/>
      <c r="V486" s="393"/>
      <c r="W486" s="402"/>
      <c r="X486" s="393"/>
      <c r="Y486" s="402"/>
      <c r="Z486" s="393"/>
      <c r="AA486" s="402"/>
      <c r="AB486" s="393"/>
      <c r="AC486" s="402"/>
      <c r="AD486" s="393"/>
      <c r="AE486" s="402"/>
      <c r="AF486" s="393"/>
      <c r="AG486" s="402"/>
      <c r="AH486" s="393"/>
      <c r="AI486" s="402"/>
      <c r="AJ486" s="393"/>
      <c r="AK486" s="402"/>
      <c r="AL486" s="393"/>
      <c r="AM486" s="402"/>
      <c r="AN486" s="393"/>
      <c r="AO486" s="402"/>
      <c r="AP486" s="393"/>
      <c r="AQ486" s="402"/>
      <c r="AR486" s="393"/>
      <c r="AS486" s="402"/>
      <c r="AT486" s="393"/>
      <c r="AU486" s="402"/>
      <c r="AV486" s="393"/>
      <c r="AW486" s="402"/>
      <c r="AX486" s="393"/>
      <c r="AY486" s="402"/>
      <c r="AZ486" s="393">
        <v>12</v>
      </c>
      <c r="BA486" s="403">
        <v>11</v>
      </c>
      <c r="BB486" s="404"/>
      <c r="BC486" s="402"/>
      <c r="BD486" s="393"/>
      <c r="BE486" s="402"/>
      <c r="BF486" s="393"/>
      <c r="BG486" s="402"/>
      <c r="BH486" s="393"/>
      <c r="BI486" s="402"/>
      <c r="BJ486" s="393"/>
      <c r="BK486" s="402"/>
      <c r="BL486" s="393">
        <v>604019</v>
      </c>
      <c r="BM486" s="403">
        <v>552693</v>
      </c>
      <c r="BN486" s="394">
        <f t="shared" si="537"/>
        <v>0</v>
      </c>
      <c r="BO486" s="395">
        <f t="shared" si="538"/>
        <v>0</v>
      </c>
      <c r="BP486" s="396">
        <f t="shared" si="539"/>
        <v>0</v>
      </c>
      <c r="BQ486" s="395">
        <f t="shared" si="540"/>
        <v>0</v>
      </c>
      <c r="BR486" s="396">
        <f t="shared" si="541"/>
        <v>0</v>
      </c>
      <c r="BS486" s="395">
        <f t="shared" si="542"/>
        <v>0</v>
      </c>
      <c r="BT486" s="396">
        <f t="shared" si="543"/>
        <v>0</v>
      </c>
      <c r="BU486" s="395">
        <f t="shared" si="544"/>
        <v>0</v>
      </c>
      <c r="BV486" s="396">
        <f t="shared" si="545"/>
        <v>0</v>
      </c>
      <c r="BW486" s="395">
        <f t="shared" si="546"/>
        <v>0</v>
      </c>
      <c r="BX486" s="396">
        <f t="shared" si="547"/>
        <v>144</v>
      </c>
      <c r="BY486" s="395">
        <f t="shared" si="548"/>
        <v>132</v>
      </c>
      <c r="BZ486" s="394">
        <f t="shared" si="549"/>
        <v>0</v>
      </c>
      <c r="CA486" s="395">
        <f t="shared" si="550"/>
        <v>0</v>
      </c>
      <c r="CB486" s="396">
        <f t="shared" si="551"/>
        <v>0</v>
      </c>
      <c r="CC486" s="395">
        <f t="shared" si="552"/>
        <v>0</v>
      </c>
      <c r="CD486" s="396">
        <f t="shared" si="553"/>
        <v>0</v>
      </c>
      <c r="CE486" s="395">
        <f t="shared" si="554"/>
        <v>0</v>
      </c>
      <c r="CF486" s="396">
        <f t="shared" si="555"/>
        <v>0</v>
      </c>
      <c r="CG486" s="395">
        <f t="shared" si="556"/>
        <v>0</v>
      </c>
      <c r="CH486" s="396">
        <f t="shared" si="557"/>
        <v>0</v>
      </c>
      <c r="CI486" s="395">
        <f t="shared" si="558"/>
        <v>0</v>
      </c>
      <c r="CJ486" s="396">
        <f t="shared" si="559"/>
        <v>4194.5763888888887</v>
      </c>
      <c r="CK486" s="395">
        <f t="shared" si="560"/>
        <v>4187.068181818182</v>
      </c>
      <c r="CL486" s="394">
        <f t="shared" si="561"/>
        <v>0</v>
      </c>
      <c r="CM486" s="395">
        <f t="shared" si="562"/>
        <v>0</v>
      </c>
      <c r="CN486" s="396">
        <f t="shared" si="563"/>
        <v>0</v>
      </c>
      <c r="CO486" s="395">
        <f t="shared" si="564"/>
        <v>0</v>
      </c>
      <c r="CP486" s="396">
        <f t="shared" si="565"/>
        <v>0</v>
      </c>
      <c r="CQ486" s="395">
        <f t="shared" si="566"/>
        <v>0</v>
      </c>
      <c r="CR486" s="396">
        <f t="shared" si="567"/>
        <v>0</v>
      </c>
      <c r="CS486" s="395">
        <f t="shared" si="568"/>
        <v>0</v>
      </c>
      <c r="CT486" s="396">
        <f t="shared" si="569"/>
        <v>0</v>
      </c>
      <c r="CU486" s="395">
        <f t="shared" si="570"/>
        <v>0</v>
      </c>
      <c r="CV486" s="396">
        <f t="shared" si="571"/>
        <v>37751.1875</v>
      </c>
      <c r="CW486" s="395">
        <f t="shared" si="572"/>
        <v>37683.61363636364</v>
      </c>
      <c r="CX486" s="396">
        <f t="shared" si="573"/>
        <v>37751.1875</v>
      </c>
      <c r="CY486" s="395">
        <f t="shared" si="574"/>
        <v>37683.61363636364</v>
      </c>
      <c r="CZ486" s="394">
        <f t="shared" si="575"/>
        <v>0</v>
      </c>
      <c r="DA486" s="395">
        <f t="shared" si="576"/>
        <v>0</v>
      </c>
      <c r="DB486" s="396">
        <f t="shared" si="577"/>
        <v>0</v>
      </c>
      <c r="DC486" s="395">
        <f t="shared" si="578"/>
        <v>0</v>
      </c>
      <c r="DD486" s="396">
        <f t="shared" si="579"/>
        <v>0</v>
      </c>
      <c r="DE486" s="395">
        <f t="shared" si="580"/>
        <v>0</v>
      </c>
      <c r="DF486" s="396">
        <f t="shared" si="581"/>
        <v>0</v>
      </c>
      <c r="DG486" s="395">
        <f t="shared" si="582"/>
        <v>0</v>
      </c>
      <c r="DH486" s="396">
        <f t="shared" si="583"/>
        <v>0</v>
      </c>
      <c r="DI486" s="395">
        <f t="shared" si="584"/>
        <v>0</v>
      </c>
      <c r="DJ486" s="396">
        <f t="shared" si="585"/>
        <v>12</v>
      </c>
      <c r="DK486" s="395">
        <f t="shared" si="586"/>
        <v>11</v>
      </c>
      <c r="DL486" s="396">
        <f t="shared" si="587"/>
        <v>12</v>
      </c>
      <c r="DM486" s="395">
        <f t="shared" si="588"/>
        <v>11</v>
      </c>
      <c r="DN486" s="394">
        <f t="shared" si="589"/>
        <v>0</v>
      </c>
      <c r="DO486" s="395">
        <f t="shared" si="590"/>
        <v>0</v>
      </c>
      <c r="DP486" s="396">
        <f t="shared" si="591"/>
        <v>0</v>
      </c>
      <c r="DQ486" s="395">
        <f t="shared" si="592"/>
        <v>0</v>
      </c>
      <c r="DR486" s="396">
        <f t="shared" si="593"/>
        <v>0</v>
      </c>
      <c r="DS486" s="395">
        <f t="shared" si="594"/>
        <v>0</v>
      </c>
      <c r="DT486" s="396">
        <f t="shared" si="595"/>
        <v>0</v>
      </c>
      <c r="DU486" s="395">
        <f t="shared" si="596"/>
        <v>0</v>
      </c>
      <c r="DV486" s="396">
        <f t="shared" si="597"/>
        <v>0</v>
      </c>
      <c r="DW486" s="395">
        <f t="shared" si="598"/>
        <v>0</v>
      </c>
      <c r="DX486" s="396">
        <f t="shared" si="599"/>
        <v>453014.25</v>
      </c>
      <c r="DY486" s="395">
        <f t="shared" si="600"/>
        <v>414519.75000000006</v>
      </c>
      <c r="DZ486" s="396">
        <f t="shared" si="601"/>
        <v>453014.25</v>
      </c>
      <c r="EA486" s="395">
        <f t="shared" si="602"/>
        <v>414519.75000000006</v>
      </c>
    </row>
    <row r="487" spans="1:131">
      <c r="A487" s="502" t="s">
        <v>39</v>
      </c>
      <c r="B487" s="497" t="s">
        <v>701</v>
      </c>
      <c r="C487" s="503"/>
      <c r="D487" s="504">
        <v>219994</v>
      </c>
      <c r="E487" s="423">
        <v>13</v>
      </c>
      <c r="F487" s="393"/>
      <c r="G487" s="402"/>
      <c r="H487" s="393"/>
      <c r="I487" s="402"/>
      <c r="J487" s="393"/>
      <c r="K487" s="402"/>
      <c r="L487" s="393"/>
      <c r="M487" s="402"/>
      <c r="N487" s="393"/>
      <c r="O487" s="402"/>
      <c r="P487" s="393"/>
      <c r="Q487" s="402"/>
      <c r="R487" s="393"/>
      <c r="S487" s="402"/>
      <c r="T487" s="393"/>
      <c r="U487" s="402"/>
      <c r="V487" s="393"/>
      <c r="W487" s="402"/>
      <c r="X487" s="393"/>
      <c r="Y487" s="402"/>
      <c r="Z487" s="393"/>
      <c r="AA487" s="402"/>
      <c r="AB487" s="393"/>
      <c r="AC487" s="402"/>
      <c r="AD487" s="393"/>
      <c r="AE487" s="402"/>
      <c r="AF487" s="393"/>
      <c r="AG487" s="402"/>
      <c r="AH487" s="393"/>
      <c r="AI487" s="402"/>
      <c r="AJ487" s="393"/>
      <c r="AK487" s="402"/>
      <c r="AL487" s="393"/>
      <c r="AM487" s="402"/>
      <c r="AN487" s="393"/>
      <c r="AO487" s="402"/>
      <c r="AP487" s="393"/>
      <c r="AQ487" s="402"/>
      <c r="AR487" s="393"/>
      <c r="AS487" s="402"/>
      <c r="AT487" s="393"/>
      <c r="AU487" s="402"/>
      <c r="AV487" s="393"/>
      <c r="AW487" s="402"/>
      <c r="AX487" s="393"/>
      <c r="AY487" s="402"/>
      <c r="AZ487" s="393">
        <v>27</v>
      </c>
      <c r="BA487" s="403">
        <v>28</v>
      </c>
      <c r="BB487" s="404"/>
      <c r="BC487" s="402"/>
      <c r="BD487" s="393"/>
      <c r="BE487" s="402"/>
      <c r="BF487" s="393"/>
      <c r="BG487" s="402"/>
      <c r="BH487" s="393"/>
      <c r="BI487" s="402"/>
      <c r="BJ487" s="393"/>
      <c r="BK487" s="402"/>
      <c r="BL487" s="393">
        <v>1355889</v>
      </c>
      <c r="BM487" s="403">
        <v>1364925</v>
      </c>
      <c r="BN487" s="394">
        <f t="shared" si="537"/>
        <v>0</v>
      </c>
      <c r="BO487" s="395">
        <f t="shared" si="538"/>
        <v>0</v>
      </c>
      <c r="BP487" s="396">
        <f t="shared" si="539"/>
        <v>0</v>
      </c>
      <c r="BQ487" s="395">
        <f t="shared" si="540"/>
        <v>0</v>
      </c>
      <c r="BR487" s="396">
        <f t="shared" si="541"/>
        <v>0</v>
      </c>
      <c r="BS487" s="395">
        <f t="shared" si="542"/>
        <v>0</v>
      </c>
      <c r="BT487" s="396">
        <f t="shared" si="543"/>
        <v>0</v>
      </c>
      <c r="BU487" s="395">
        <f t="shared" si="544"/>
        <v>0</v>
      </c>
      <c r="BV487" s="396">
        <f t="shared" si="545"/>
        <v>0</v>
      </c>
      <c r="BW487" s="395">
        <f t="shared" si="546"/>
        <v>0</v>
      </c>
      <c r="BX487" s="396">
        <f t="shared" si="547"/>
        <v>324</v>
      </c>
      <c r="BY487" s="395">
        <f t="shared" si="548"/>
        <v>336</v>
      </c>
      <c r="BZ487" s="394">
        <f t="shared" si="549"/>
        <v>0</v>
      </c>
      <c r="CA487" s="395">
        <f t="shared" si="550"/>
        <v>0</v>
      </c>
      <c r="CB487" s="396">
        <f t="shared" si="551"/>
        <v>0</v>
      </c>
      <c r="CC487" s="395">
        <f t="shared" si="552"/>
        <v>0</v>
      </c>
      <c r="CD487" s="396">
        <f t="shared" si="553"/>
        <v>0</v>
      </c>
      <c r="CE487" s="395">
        <f t="shared" si="554"/>
        <v>0</v>
      </c>
      <c r="CF487" s="396">
        <f t="shared" si="555"/>
        <v>0</v>
      </c>
      <c r="CG487" s="395">
        <f t="shared" si="556"/>
        <v>0</v>
      </c>
      <c r="CH487" s="396">
        <f t="shared" si="557"/>
        <v>0</v>
      </c>
      <c r="CI487" s="395">
        <f t="shared" si="558"/>
        <v>0</v>
      </c>
      <c r="CJ487" s="396">
        <f t="shared" si="559"/>
        <v>4184.8425925925922</v>
      </c>
      <c r="CK487" s="395">
        <f t="shared" si="560"/>
        <v>4062.2767857142858</v>
      </c>
      <c r="CL487" s="394">
        <f t="shared" si="561"/>
        <v>0</v>
      </c>
      <c r="CM487" s="395">
        <f t="shared" si="562"/>
        <v>0</v>
      </c>
      <c r="CN487" s="396">
        <f t="shared" si="563"/>
        <v>0</v>
      </c>
      <c r="CO487" s="395">
        <f t="shared" si="564"/>
        <v>0</v>
      </c>
      <c r="CP487" s="396">
        <f t="shared" si="565"/>
        <v>0</v>
      </c>
      <c r="CQ487" s="395">
        <f t="shared" si="566"/>
        <v>0</v>
      </c>
      <c r="CR487" s="396">
        <f t="shared" si="567"/>
        <v>0</v>
      </c>
      <c r="CS487" s="395">
        <f t="shared" si="568"/>
        <v>0</v>
      </c>
      <c r="CT487" s="396">
        <f t="shared" si="569"/>
        <v>0</v>
      </c>
      <c r="CU487" s="395">
        <f t="shared" si="570"/>
        <v>0</v>
      </c>
      <c r="CV487" s="396">
        <f t="shared" si="571"/>
        <v>37663.583333333328</v>
      </c>
      <c r="CW487" s="395">
        <f t="shared" si="572"/>
        <v>36560.491071428572</v>
      </c>
      <c r="CX487" s="396">
        <f t="shared" si="573"/>
        <v>37663.583333333328</v>
      </c>
      <c r="CY487" s="395">
        <f t="shared" si="574"/>
        <v>36560.491071428572</v>
      </c>
      <c r="CZ487" s="394">
        <f t="shared" si="575"/>
        <v>0</v>
      </c>
      <c r="DA487" s="395">
        <f t="shared" si="576"/>
        <v>0</v>
      </c>
      <c r="DB487" s="396">
        <f t="shared" si="577"/>
        <v>0</v>
      </c>
      <c r="DC487" s="395">
        <f t="shared" si="578"/>
        <v>0</v>
      </c>
      <c r="DD487" s="396">
        <f t="shared" si="579"/>
        <v>0</v>
      </c>
      <c r="DE487" s="395">
        <f t="shared" si="580"/>
        <v>0</v>
      </c>
      <c r="DF487" s="396">
        <f t="shared" si="581"/>
        <v>0</v>
      </c>
      <c r="DG487" s="395">
        <f t="shared" si="582"/>
        <v>0</v>
      </c>
      <c r="DH487" s="396">
        <f t="shared" si="583"/>
        <v>0</v>
      </c>
      <c r="DI487" s="395">
        <f t="shared" si="584"/>
        <v>0</v>
      </c>
      <c r="DJ487" s="396">
        <f t="shared" si="585"/>
        <v>27</v>
      </c>
      <c r="DK487" s="395">
        <f t="shared" si="586"/>
        <v>28</v>
      </c>
      <c r="DL487" s="396">
        <f t="shared" si="587"/>
        <v>27</v>
      </c>
      <c r="DM487" s="395">
        <f t="shared" si="588"/>
        <v>28</v>
      </c>
      <c r="DN487" s="394">
        <f t="shared" si="589"/>
        <v>0</v>
      </c>
      <c r="DO487" s="395">
        <f t="shared" si="590"/>
        <v>0</v>
      </c>
      <c r="DP487" s="396">
        <f t="shared" si="591"/>
        <v>0</v>
      </c>
      <c r="DQ487" s="395">
        <f t="shared" si="592"/>
        <v>0</v>
      </c>
      <c r="DR487" s="396">
        <f t="shared" si="593"/>
        <v>0</v>
      </c>
      <c r="DS487" s="395">
        <f t="shared" si="594"/>
        <v>0</v>
      </c>
      <c r="DT487" s="396">
        <f t="shared" si="595"/>
        <v>0</v>
      </c>
      <c r="DU487" s="395">
        <f t="shared" si="596"/>
        <v>0</v>
      </c>
      <c r="DV487" s="396">
        <f t="shared" si="597"/>
        <v>0</v>
      </c>
      <c r="DW487" s="395">
        <f t="shared" si="598"/>
        <v>0</v>
      </c>
      <c r="DX487" s="396">
        <f t="shared" si="599"/>
        <v>1016916.7499999999</v>
      </c>
      <c r="DY487" s="395">
        <f t="shared" si="600"/>
        <v>1023693.75</v>
      </c>
      <c r="DZ487" s="396">
        <f t="shared" si="601"/>
        <v>1016916.7499999999</v>
      </c>
      <c r="EA487" s="395">
        <f t="shared" si="602"/>
        <v>1023693.75</v>
      </c>
    </row>
    <row r="488" spans="1:131">
      <c r="A488" s="502" t="s">
        <v>39</v>
      </c>
      <c r="B488" s="497" t="s">
        <v>702</v>
      </c>
      <c r="C488" s="503"/>
      <c r="D488" s="504">
        <v>220127</v>
      </c>
      <c r="E488" s="423">
        <v>13</v>
      </c>
      <c r="F488" s="393"/>
      <c r="G488" s="402"/>
      <c r="H488" s="393"/>
      <c r="I488" s="402"/>
      <c r="J488" s="393"/>
      <c r="K488" s="402"/>
      <c r="L488" s="393"/>
      <c r="M488" s="402"/>
      <c r="N488" s="393"/>
      <c r="O488" s="402"/>
      <c r="P488" s="393"/>
      <c r="Q488" s="402"/>
      <c r="R488" s="393"/>
      <c r="S488" s="402"/>
      <c r="T488" s="393"/>
      <c r="U488" s="402"/>
      <c r="V488" s="393"/>
      <c r="W488" s="402"/>
      <c r="X488" s="393"/>
      <c r="Y488" s="402"/>
      <c r="Z488" s="393"/>
      <c r="AA488" s="402"/>
      <c r="AB488" s="393"/>
      <c r="AC488" s="402"/>
      <c r="AD488" s="393"/>
      <c r="AE488" s="402"/>
      <c r="AF488" s="393"/>
      <c r="AG488" s="402"/>
      <c r="AH488" s="393"/>
      <c r="AI488" s="402"/>
      <c r="AJ488" s="393"/>
      <c r="AK488" s="402"/>
      <c r="AL488" s="393"/>
      <c r="AM488" s="402"/>
      <c r="AN488" s="393"/>
      <c r="AO488" s="402"/>
      <c r="AP488" s="393"/>
      <c r="AQ488" s="402"/>
      <c r="AR488" s="393"/>
      <c r="AS488" s="402"/>
      <c r="AT488" s="393"/>
      <c r="AU488" s="402"/>
      <c r="AV488" s="393"/>
      <c r="AW488" s="402"/>
      <c r="AX488" s="393"/>
      <c r="AY488" s="402"/>
      <c r="AZ488" s="393">
        <v>19</v>
      </c>
      <c r="BA488" s="403">
        <v>19</v>
      </c>
      <c r="BB488" s="404"/>
      <c r="BC488" s="402"/>
      <c r="BD488" s="393"/>
      <c r="BE488" s="402"/>
      <c r="BF488" s="393"/>
      <c r="BG488" s="402"/>
      <c r="BH488" s="393"/>
      <c r="BI488" s="402"/>
      <c r="BJ488" s="393"/>
      <c r="BK488" s="402"/>
      <c r="BL488" s="393">
        <v>927852</v>
      </c>
      <c r="BM488" s="403">
        <v>922237</v>
      </c>
      <c r="BN488" s="394">
        <f t="shared" si="537"/>
        <v>0</v>
      </c>
      <c r="BO488" s="395">
        <f t="shared" si="538"/>
        <v>0</v>
      </c>
      <c r="BP488" s="396">
        <f t="shared" si="539"/>
        <v>0</v>
      </c>
      <c r="BQ488" s="395">
        <f t="shared" si="540"/>
        <v>0</v>
      </c>
      <c r="BR488" s="396">
        <f t="shared" si="541"/>
        <v>0</v>
      </c>
      <c r="BS488" s="395">
        <f t="shared" si="542"/>
        <v>0</v>
      </c>
      <c r="BT488" s="396">
        <f t="shared" si="543"/>
        <v>0</v>
      </c>
      <c r="BU488" s="395">
        <f t="shared" si="544"/>
        <v>0</v>
      </c>
      <c r="BV488" s="396">
        <f t="shared" si="545"/>
        <v>0</v>
      </c>
      <c r="BW488" s="395">
        <f t="shared" si="546"/>
        <v>0</v>
      </c>
      <c r="BX488" s="396">
        <f t="shared" si="547"/>
        <v>228</v>
      </c>
      <c r="BY488" s="395">
        <f t="shared" si="548"/>
        <v>228</v>
      </c>
      <c r="BZ488" s="394">
        <f t="shared" si="549"/>
        <v>0</v>
      </c>
      <c r="CA488" s="395">
        <f t="shared" si="550"/>
        <v>0</v>
      </c>
      <c r="CB488" s="396">
        <f t="shared" si="551"/>
        <v>0</v>
      </c>
      <c r="CC488" s="395">
        <f t="shared" si="552"/>
        <v>0</v>
      </c>
      <c r="CD488" s="396">
        <f t="shared" si="553"/>
        <v>0</v>
      </c>
      <c r="CE488" s="395">
        <f t="shared" si="554"/>
        <v>0</v>
      </c>
      <c r="CF488" s="396">
        <f t="shared" si="555"/>
        <v>0</v>
      </c>
      <c r="CG488" s="395">
        <f t="shared" si="556"/>
        <v>0</v>
      </c>
      <c r="CH488" s="396">
        <f t="shared" si="557"/>
        <v>0</v>
      </c>
      <c r="CI488" s="395">
        <f t="shared" si="558"/>
        <v>0</v>
      </c>
      <c r="CJ488" s="396">
        <f t="shared" si="559"/>
        <v>4069.5263157894738</v>
      </c>
      <c r="CK488" s="395">
        <f t="shared" si="560"/>
        <v>4044.8991228070176</v>
      </c>
      <c r="CL488" s="394">
        <f t="shared" si="561"/>
        <v>0</v>
      </c>
      <c r="CM488" s="395">
        <f t="shared" si="562"/>
        <v>0</v>
      </c>
      <c r="CN488" s="396">
        <f t="shared" si="563"/>
        <v>0</v>
      </c>
      <c r="CO488" s="395">
        <f t="shared" si="564"/>
        <v>0</v>
      </c>
      <c r="CP488" s="396">
        <f t="shared" si="565"/>
        <v>0</v>
      </c>
      <c r="CQ488" s="395">
        <f t="shared" si="566"/>
        <v>0</v>
      </c>
      <c r="CR488" s="396">
        <f t="shared" si="567"/>
        <v>0</v>
      </c>
      <c r="CS488" s="395">
        <f t="shared" si="568"/>
        <v>0</v>
      </c>
      <c r="CT488" s="396">
        <f t="shared" si="569"/>
        <v>0</v>
      </c>
      <c r="CU488" s="395">
        <f t="shared" si="570"/>
        <v>0</v>
      </c>
      <c r="CV488" s="396">
        <f t="shared" si="571"/>
        <v>36625.736842105267</v>
      </c>
      <c r="CW488" s="395">
        <f t="shared" si="572"/>
        <v>36404.09210526316</v>
      </c>
      <c r="CX488" s="396">
        <f t="shared" si="573"/>
        <v>36625.736842105267</v>
      </c>
      <c r="CY488" s="395">
        <f t="shared" si="574"/>
        <v>36404.09210526316</v>
      </c>
      <c r="CZ488" s="394">
        <f t="shared" si="575"/>
        <v>0</v>
      </c>
      <c r="DA488" s="395">
        <f t="shared" si="576"/>
        <v>0</v>
      </c>
      <c r="DB488" s="396">
        <f t="shared" si="577"/>
        <v>0</v>
      </c>
      <c r="DC488" s="395">
        <f t="shared" si="578"/>
        <v>0</v>
      </c>
      <c r="DD488" s="396">
        <f t="shared" si="579"/>
        <v>0</v>
      </c>
      <c r="DE488" s="395">
        <f t="shared" si="580"/>
        <v>0</v>
      </c>
      <c r="DF488" s="396">
        <f t="shared" si="581"/>
        <v>0</v>
      </c>
      <c r="DG488" s="395">
        <f t="shared" si="582"/>
        <v>0</v>
      </c>
      <c r="DH488" s="396">
        <f t="shared" si="583"/>
        <v>0</v>
      </c>
      <c r="DI488" s="395">
        <f t="shared" si="584"/>
        <v>0</v>
      </c>
      <c r="DJ488" s="396">
        <f t="shared" si="585"/>
        <v>19</v>
      </c>
      <c r="DK488" s="395">
        <f t="shared" si="586"/>
        <v>19</v>
      </c>
      <c r="DL488" s="396">
        <f t="shared" si="587"/>
        <v>19</v>
      </c>
      <c r="DM488" s="395">
        <f t="shared" si="588"/>
        <v>19</v>
      </c>
      <c r="DN488" s="394">
        <f t="shared" si="589"/>
        <v>0</v>
      </c>
      <c r="DO488" s="395">
        <f t="shared" si="590"/>
        <v>0</v>
      </c>
      <c r="DP488" s="396">
        <f t="shared" si="591"/>
        <v>0</v>
      </c>
      <c r="DQ488" s="395">
        <f t="shared" si="592"/>
        <v>0</v>
      </c>
      <c r="DR488" s="396">
        <f t="shared" si="593"/>
        <v>0</v>
      </c>
      <c r="DS488" s="395">
        <f t="shared" si="594"/>
        <v>0</v>
      </c>
      <c r="DT488" s="396">
        <f t="shared" si="595"/>
        <v>0</v>
      </c>
      <c r="DU488" s="395">
        <f t="shared" si="596"/>
        <v>0</v>
      </c>
      <c r="DV488" s="396">
        <f t="shared" si="597"/>
        <v>0</v>
      </c>
      <c r="DW488" s="395">
        <f t="shared" si="598"/>
        <v>0</v>
      </c>
      <c r="DX488" s="396">
        <f t="shared" si="599"/>
        <v>695889.00000000012</v>
      </c>
      <c r="DY488" s="395">
        <f t="shared" si="600"/>
        <v>691677.75</v>
      </c>
      <c r="DZ488" s="396">
        <f t="shared" si="601"/>
        <v>695889.00000000012</v>
      </c>
      <c r="EA488" s="395">
        <f t="shared" si="602"/>
        <v>691677.75</v>
      </c>
    </row>
    <row r="489" spans="1:131">
      <c r="A489" s="502" t="s">
        <v>39</v>
      </c>
      <c r="B489" s="497" t="s">
        <v>703</v>
      </c>
      <c r="C489" s="503"/>
      <c r="D489" s="504">
        <v>220251</v>
      </c>
      <c r="E489" s="423">
        <v>13</v>
      </c>
      <c r="F489" s="393"/>
      <c r="G489" s="402"/>
      <c r="H489" s="393"/>
      <c r="I489" s="402"/>
      <c r="J489" s="393"/>
      <c r="K489" s="402"/>
      <c r="L489" s="393"/>
      <c r="M489" s="402"/>
      <c r="N489" s="393"/>
      <c r="O489" s="402"/>
      <c r="P489" s="393"/>
      <c r="Q489" s="402"/>
      <c r="R489" s="393"/>
      <c r="S489" s="402"/>
      <c r="T489" s="393"/>
      <c r="U489" s="402"/>
      <c r="V489" s="393"/>
      <c r="W489" s="402"/>
      <c r="X489" s="393"/>
      <c r="Y489" s="402"/>
      <c r="Z489" s="393"/>
      <c r="AA489" s="402"/>
      <c r="AB489" s="393"/>
      <c r="AC489" s="402"/>
      <c r="AD489" s="393"/>
      <c r="AE489" s="402"/>
      <c r="AF489" s="393"/>
      <c r="AG489" s="402"/>
      <c r="AH489" s="393"/>
      <c r="AI489" s="402"/>
      <c r="AJ489" s="393"/>
      <c r="AK489" s="402"/>
      <c r="AL489" s="393"/>
      <c r="AM489" s="402"/>
      <c r="AN489" s="393"/>
      <c r="AO489" s="402"/>
      <c r="AP489" s="393"/>
      <c r="AQ489" s="402"/>
      <c r="AR489" s="393"/>
      <c r="AS489" s="402"/>
      <c r="AT489" s="393"/>
      <c r="AU489" s="402"/>
      <c r="AV489" s="393"/>
      <c r="AW489" s="402"/>
      <c r="AX489" s="393"/>
      <c r="AY489" s="402"/>
      <c r="AZ489" s="393">
        <v>12</v>
      </c>
      <c r="BA489" s="403">
        <v>12</v>
      </c>
      <c r="BB489" s="404"/>
      <c r="BC489" s="402"/>
      <c r="BD489" s="393"/>
      <c r="BE489" s="402"/>
      <c r="BF489" s="393"/>
      <c r="BG489" s="402"/>
      <c r="BH489" s="393"/>
      <c r="BI489" s="402"/>
      <c r="BJ489" s="393"/>
      <c r="BK489" s="402"/>
      <c r="BL489" s="393">
        <v>562445</v>
      </c>
      <c r="BM489" s="403">
        <v>564329</v>
      </c>
      <c r="BN489" s="394">
        <f t="shared" si="537"/>
        <v>0</v>
      </c>
      <c r="BO489" s="395">
        <f t="shared" si="538"/>
        <v>0</v>
      </c>
      <c r="BP489" s="396">
        <f t="shared" si="539"/>
        <v>0</v>
      </c>
      <c r="BQ489" s="395">
        <f t="shared" si="540"/>
        <v>0</v>
      </c>
      <c r="BR489" s="396">
        <f t="shared" si="541"/>
        <v>0</v>
      </c>
      <c r="BS489" s="395">
        <f t="shared" si="542"/>
        <v>0</v>
      </c>
      <c r="BT489" s="396">
        <f t="shared" si="543"/>
        <v>0</v>
      </c>
      <c r="BU489" s="395">
        <f t="shared" si="544"/>
        <v>0</v>
      </c>
      <c r="BV489" s="396">
        <f t="shared" si="545"/>
        <v>0</v>
      </c>
      <c r="BW489" s="395">
        <f t="shared" si="546"/>
        <v>0</v>
      </c>
      <c r="BX489" s="396">
        <f t="shared" si="547"/>
        <v>144</v>
      </c>
      <c r="BY489" s="395">
        <f t="shared" si="548"/>
        <v>144</v>
      </c>
      <c r="BZ489" s="394">
        <f t="shared" si="549"/>
        <v>0</v>
      </c>
      <c r="CA489" s="395">
        <f t="shared" si="550"/>
        <v>0</v>
      </c>
      <c r="CB489" s="396">
        <f t="shared" si="551"/>
        <v>0</v>
      </c>
      <c r="CC489" s="395">
        <f t="shared" si="552"/>
        <v>0</v>
      </c>
      <c r="CD489" s="396">
        <f t="shared" si="553"/>
        <v>0</v>
      </c>
      <c r="CE489" s="395">
        <f t="shared" si="554"/>
        <v>0</v>
      </c>
      <c r="CF489" s="396">
        <f t="shared" si="555"/>
        <v>0</v>
      </c>
      <c r="CG489" s="395">
        <f t="shared" si="556"/>
        <v>0</v>
      </c>
      <c r="CH489" s="396">
        <f t="shared" si="557"/>
        <v>0</v>
      </c>
      <c r="CI489" s="395">
        <f t="shared" si="558"/>
        <v>0</v>
      </c>
      <c r="CJ489" s="396">
        <f t="shared" si="559"/>
        <v>3905.8680555555557</v>
      </c>
      <c r="CK489" s="395">
        <f t="shared" si="560"/>
        <v>3918.9513888888887</v>
      </c>
      <c r="CL489" s="394">
        <f t="shared" si="561"/>
        <v>0</v>
      </c>
      <c r="CM489" s="395">
        <f t="shared" si="562"/>
        <v>0</v>
      </c>
      <c r="CN489" s="396">
        <f t="shared" si="563"/>
        <v>0</v>
      </c>
      <c r="CO489" s="395">
        <f t="shared" si="564"/>
        <v>0</v>
      </c>
      <c r="CP489" s="396">
        <f t="shared" si="565"/>
        <v>0</v>
      </c>
      <c r="CQ489" s="395">
        <f t="shared" si="566"/>
        <v>0</v>
      </c>
      <c r="CR489" s="396">
        <f t="shared" si="567"/>
        <v>0</v>
      </c>
      <c r="CS489" s="395">
        <f t="shared" si="568"/>
        <v>0</v>
      </c>
      <c r="CT489" s="396">
        <f t="shared" si="569"/>
        <v>0</v>
      </c>
      <c r="CU489" s="395">
        <f t="shared" si="570"/>
        <v>0</v>
      </c>
      <c r="CV489" s="396">
        <f t="shared" si="571"/>
        <v>35152.8125</v>
      </c>
      <c r="CW489" s="395">
        <f t="shared" si="572"/>
        <v>35270.5625</v>
      </c>
      <c r="CX489" s="396">
        <f t="shared" si="573"/>
        <v>35152.8125</v>
      </c>
      <c r="CY489" s="395">
        <f t="shared" si="574"/>
        <v>35270.5625</v>
      </c>
      <c r="CZ489" s="394">
        <f t="shared" si="575"/>
        <v>0</v>
      </c>
      <c r="DA489" s="395">
        <f t="shared" si="576"/>
        <v>0</v>
      </c>
      <c r="DB489" s="396">
        <f t="shared" si="577"/>
        <v>0</v>
      </c>
      <c r="DC489" s="395">
        <f t="shared" si="578"/>
        <v>0</v>
      </c>
      <c r="DD489" s="396">
        <f t="shared" si="579"/>
        <v>0</v>
      </c>
      <c r="DE489" s="395">
        <f t="shared" si="580"/>
        <v>0</v>
      </c>
      <c r="DF489" s="396">
        <f t="shared" si="581"/>
        <v>0</v>
      </c>
      <c r="DG489" s="395">
        <f t="shared" si="582"/>
        <v>0</v>
      </c>
      <c r="DH489" s="396">
        <f t="shared" si="583"/>
        <v>0</v>
      </c>
      <c r="DI489" s="395">
        <f t="shared" si="584"/>
        <v>0</v>
      </c>
      <c r="DJ489" s="396">
        <f t="shared" si="585"/>
        <v>12</v>
      </c>
      <c r="DK489" s="395">
        <f t="shared" si="586"/>
        <v>12</v>
      </c>
      <c r="DL489" s="396">
        <f t="shared" si="587"/>
        <v>12</v>
      </c>
      <c r="DM489" s="395">
        <f t="shared" si="588"/>
        <v>12</v>
      </c>
      <c r="DN489" s="394">
        <f t="shared" si="589"/>
        <v>0</v>
      </c>
      <c r="DO489" s="395">
        <f t="shared" si="590"/>
        <v>0</v>
      </c>
      <c r="DP489" s="396">
        <f t="shared" si="591"/>
        <v>0</v>
      </c>
      <c r="DQ489" s="395">
        <f t="shared" si="592"/>
        <v>0</v>
      </c>
      <c r="DR489" s="396">
        <f t="shared" si="593"/>
        <v>0</v>
      </c>
      <c r="DS489" s="395">
        <f t="shared" si="594"/>
        <v>0</v>
      </c>
      <c r="DT489" s="396">
        <f t="shared" si="595"/>
        <v>0</v>
      </c>
      <c r="DU489" s="395">
        <f t="shared" si="596"/>
        <v>0</v>
      </c>
      <c r="DV489" s="396">
        <f t="shared" si="597"/>
        <v>0</v>
      </c>
      <c r="DW489" s="395">
        <f t="shared" si="598"/>
        <v>0</v>
      </c>
      <c r="DX489" s="396">
        <f t="shared" si="599"/>
        <v>421833.75</v>
      </c>
      <c r="DY489" s="395">
        <f t="shared" si="600"/>
        <v>423246.75</v>
      </c>
      <c r="DZ489" s="396">
        <f t="shared" si="601"/>
        <v>421833.75</v>
      </c>
      <c r="EA489" s="395">
        <f t="shared" si="602"/>
        <v>423246.75</v>
      </c>
    </row>
    <row r="490" spans="1:131">
      <c r="A490" s="502" t="s">
        <v>39</v>
      </c>
      <c r="B490" s="497" t="s">
        <v>704</v>
      </c>
      <c r="C490" s="503"/>
      <c r="D490" s="504">
        <v>220279</v>
      </c>
      <c r="E490" s="423">
        <v>13</v>
      </c>
      <c r="F490" s="393"/>
      <c r="G490" s="402"/>
      <c r="H490" s="393"/>
      <c r="I490" s="402"/>
      <c r="J490" s="393"/>
      <c r="K490" s="402"/>
      <c r="L490" s="393"/>
      <c r="M490" s="402"/>
      <c r="N490" s="393"/>
      <c r="O490" s="402"/>
      <c r="P490" s="393"/>
      <c r="Q490" s="402"/>
      <c r="R490" s="393"/>
      <c r="S490" s="402"/>
      <c r="T490" s="393"/>
      <c r="U490" s="402"/>
      <c r="V490" s="393"/>
      <c r="W490" s="402"/>
      <c r="X490" s="393"/>
      <c r="Y490" s="402"/>
      <c r="Z490" s="393"/>
      <c r="AA490" s="402"/>
      <c r="AB490" s="393"/>
      <c r="AC490" s="402"/>
      <c r="AD490" s="393"/>
      <c r="AE490" s="402"/>
      <c r="AF490" s="393"/>
      <c r="AG490" s="402"/>
      <c r="AH490" s="393"/>
      <c r="AI490" s="402"/>
      <c r="AJ490" s="393"/>
      <c r="AK490" s="402"/>
      <c r="AL490" s="393"/>
      <c r="AM490" s="402"/>
      <c r="AN490" s="393"/>
      <c r="AO490" s="402"/>
      <c r="AP490" s="393"/>
      <c r="AQ490" s="402"/>
      <c r="AR490" s="393"/>
      <c r="AS490" s="402"/>
      <c r="AT490" s="393"/>
      <c r="AU490" s="402"/>
      <c r="AV490" s="393"/>
      <c r="AW490" s="402"/>
      <c r="AX490" s="393"/>
      <c r="AY490" s="402"/>
      <c r="AZ490" s="393">
        <v>22</v>
      </c>
      <c r="BA490" s="403">
        <v>22</v>
      </c>
      <c r="BB490" s="404"/>
      <c r="BC490" s="402"/>
      <c r="BD490" s="393"/>
      <c r="BE490" s="402"/>
      <c r="BF490" s="393"/>
      <c r="BG490" s="402"/>
      <c r="BH490" s="393"/>
      <c r="BI490" s="402"/>
      <c r="BJ490" s="393"/>
      <c r="BK490" s="402"/>
      <c r="BL490" s="393">
        <v>966124</v>
      </c>
      <c r="BM490" s="403">
        <v>966204</v>
      </c>
      <c r="BN490" s="394">
        <f t="shared" si="537"/>
        <v>0</v>
      </c>
      <c r="BO490" s="395">
        <f t="shared" si="538"/>
        <v>0</v>
      </c>
      <c r="BP490" s="396">
        <f t="shared" si="539"/>
        <v>0</v>
      </c>
      <c r="BQ490" s="395">
        <f t="shared" si="540"/>
        <v>0</v>
      </c>
      <c r="BR490" s="396">
        <f t="shared" si="541"/>
        <v>0</v>
      </c>
      <c r="BS490" s="395">
        <f t="shared" si="542"/>
        <v>0</v>
      </c>
      <c r="BT490" s="396">
        <f t="shared" si="543"/>
        <v>0</v>
      </c>
      <c r="BU490" s="395">
        <f t="shared" si="544"/>
        <v>0</v>
      </c>
      <c r="BV490" s="396">
        <f t="shared" si="545"/>
        <v>0</v>
      </c>
      <c r="BW490" s="395">
        <f t="shared" si="546"/>
        <v>0</v>
      </c>
      <c r="BX490" s="396">
        <f t="shared" si="547"/>
        <v>264</v>
      </c>
      <c r="BY490" s="395">
        <f t="shared" si="548"/>
        <v>264</v>
      </c>
      <c r="BZ490" s="394">
        <f t="shared" si="549"/>
        <v>0</v>
      </c>
      <c r="CA490" s="395">
        <f t="shared" si="550"/>
        <v>0</v>
      </c>
      <c r="CB490" s="396">
        <f t="shared" si="551"/>
        <v>0</v>
      </c>
      <c r="CC490" s="395">
        <f t="shared" si="552"/>
        <v>0</v>
      </c>
      <c r="CD490" s="396">
        <f t="shared" si="553"/>
        <v>0</v>
      </c>
      <c r="CE490" s="395">
        <f t="shared" si="554"/>
        <v>0</v>
      </c>
      <c r="CF490" s="396">
        <f t="shared" si="555"/>
        <v>0</v>
      </c>
      <c r="CG490" s="395">
        <f t="shared" si="556"/>
        <v>0</v>
      </c>
      <c r="CH490" s="396">
        <f t="shared" si="557"/>
        <v>0</v>
      </c>
      <c r="CI490" s="395">
        <f t="shared" si="558"/>
        <v>0</v>
      </c>
      <c r="CJ490" s="396">
        <f t="shared" si="559"/>
        <v>3659.560606060606</v>
      </c>
      <c r="CK490" s="395">
        <f t="shared" si="560"/>
        <v>3659.8636363636365</v>
      </c>
      <c r="CL490" s="394">
        <f t="shared" si="561"/>
        <v>0</v>
      </c>
      <c r="CM490" s="395">
        <f t="shared" si="562"/>
        <v>0</v>
      </c>
      <c r="CN490" s="396">
        <f t="shared" si="563"/>
        <v>0</v>
      </c>
      <c r="CO490" s="395">
        <f t="shared" si="564"/>
        <v>0</v>
      </c>
      <c r="CP490" s="396">
        <f t="shared" si="565"/>
        <v>0</v>
      </c>
      <c r="CQ490" s="395">
        <f t="shared" si="566"/>
        <v>0</v>
      </c>
      <c r="CR490" s="396">
        <f t="shared" si="567"/>
        <v>0</v>
      </c>
      <c r="CS490" s="395">
        <f t="shared" si="568"/>
        <v>0</v>
      </c>
      <c r="CT490" s="396">
        <f t="shared" si="569"/>
        <v>0</v>
      </c>
      <c r="CU490" s="395">
        <f t="shared" si="570"/>
        <v>0</v>
      </c>
      <c r="CV490" s="396">
        <f t="shared" si="571"/>
        <v>32936.045454545456</v>
      </c>
      <c r="CW490" s="395">
        <f t="shared" si="572"/>
        <v>32938.772727272728</v>
      </c>
      <c r="CX490" s="396">
        <f t="shared" si="573"/>
        <v>32936.045454545456</v>
      </c>
      <c r="CY490" s="395">
        <f t="shared" si="574"/>
        <v>32938.772727272728</v>
      </c>
      <c r="CZ490" s="394">
        <f t="shared" si="575"/>
        <v>0</v>
      </c>
      <c r="DA490" s="395">
        <f t="shared" si="576"/>
        <v>0</v>
      </c>
      <c r="DB490" s="396">
        <f t="shared" si="577"/>
        <v>0</v>
      </c>
      <c r="DC490" s="395">
        <f t="shared" si="578"/>
        <v>0</v>
      </c>
      <c r="DD490" s="396">
        <f t="shared" si="579"/>
        <v>0</v>
      </c>
      <c r="DE490" s="395">
        <f t="shared" si="580"/>
        <v>0</v>
      </c>
      <c r="DF490" s="396">
        <f t="shared" si="581"/>
        <v>0</v>
      </c>
      <c r="DG490" s="395">
        <f t="shared" si="582"/>
        <v>0</v>
      </c>
      <c r="DH490" s="396">
        <f t="shared" si="583"/>
        <v>0</v>
      </c>
      <c r="DI490" s="395">
        <f t="shared" si="584"/>
        <v>0</v>
      </c>
      <c r="DJ490" s="396">
        <f t="shared" si="585"/>
        <v>22</v>
      </c>
      <c r="DK490" s="395">
        <f t="shared" si="586"/>
        <v>22</v>
      </c>
      <c r="DL490" s="396">
        <f t="shared" si="587"/>
        <v>22</v>
      </c>
      <c r="DM490" s="395">
        <f t="shared" si="588"/>
        <v>22</v>
      </c>
      <c r="DN490" s="394">
        <f t="shared" si="589"/>
        <v>0</v>
      </c>
      <c r="DO490" s="395">
        <f t="shared" si="590"/>
        <v>0</v>
      </c>
      <c r="DP490" s="396">
        <f t="shared" si="591"/>
        <v>0</v>
      </c>
      <c r="DQ490" s="395">
        <f t="shared" si="592"/>
        <v>0</v>
      </c>
      <c r="DR490" s="396">
        <f t="shared" si="593"/>
        <v>0</v>
      </c>
      <c r="DS490" s="395">
        <f t="shared" si="594"/>
        <v>0</v>
      </c>
      <c r="DT490" s="396">
        <f t="shared" si="595"/>
        <v>0</v>
      </c>
      <c r="DU490" s="395">
        <f t="shared" si="596"/>
        <v>0</v>
      </c>
      <c r="DV490" s="396">
        <f t="shared" si="597"/>
        <v>0</v>
      </c>
      <c r="DW490" s="395">
        <f t="shared" si="598"/>
        <v>0</v>
      </c>
      <c r="DX490" s="396">
        <f t="shared" si="599"/>
        <v>724593</v>
      </c>
      <c r="DY490" s="395">
        <f t="shared" si="600"/>
        <v>724653</v>
      </c>
      <c r="DZ490" s="396">
        <f t="shared" si="601"/>
        <v>724593</v>
      </c>
      <c r="EA490" s="395">
        <f t="shared" si="602"/>
        <v>724653</v>
      </c>
    </row>
    <row r="491" spans="1:131">
      <c r="A491" s="502" t="s">
        <v>39</v>
      </c>
      <c r="B491" s="497" t="s">
        <v>705</v>
      </c>
      <c r="C491" s="503"/>
      <c r="D491" s="504">
        <v>220321</v>
      </c>
      <c r="E491" s="423">
        <v>13</v>
      </c>
      <c r="F491" s="393"/>
      <c r="G491" s="402"/>
      <c r="H491" s="393"/>
      <c r="I491" s="402"/>
      <c r="J491" s="393"/>
      <c r="K491" s="402"/>
      <c r="L491" s="393"/>
      <c r="M491" s="402"/>
      <c r="N491" s="393"/>
      <c r="O491" s="402"/>
      <c r="P491" s="393"/>
      <c r="Q491" s="402"/>
      <c r="R491" s="393"/>
      <c r="S491" s="402"/>
      <c r="T491" s="393"/>
      <c r="U491" s="402"/>
      <c r="V491" s="393"/>
      <c r="W491" s="402"/>
      <c r="X491" s="393"/>
      <c r="Y491" s="402"/>
      <c r="Z491" s="393"/>
      <c r="AA491" s="402"/>
      <c r="AB491" s="393"/>
      <c r="AC491" s="402"/>
      <c r="AD491" s="393"/>
      <c r="AE491" s="402"/>
      <c r="AF491" s="393"/>
      <c r="AG491" s="402"/>
      <c r="AH491" s="393"/>
      <c r="AI491" s="402"/>
      <c r="AJ491" s="393"/>
      <c r="AK491" s="402"/>
      <c r="AL491" s="393"/>
      <c r="AM491" s="402"/>
      <c r="AN491" s="393"/>
      <c r="AO491" s="402"/>
      <c r="AP491" s="393"/>
      <c r="AQ491" s="402"/>
      <c r="AR491" s="393"/>
      <c r="AS491" s="402"/>
      <c r="AT491" s="393"/>
      <c r="AU491" s="402"/>
      <c r="AV491" s="393"/>
      <c r="AW491" s="402"/>
      <c r="AX491" s="393"/>
      <c r="AY491" s="402"/>
      <c r="AZ491" s="393">
        <v>18</v>
      </c>
      <c r="BA491" s="403">
        <v>17</v>
      </c>
      <c r="BB491" s="404"/>
      <c r="BC491" s="402"/>
      <c r="BD491" s="393"/>
      <c r="BE491" s="402"/>
      <c r="BF491" s="393"/>
      <c r="BG491" s="402"/>
      <c r="BH491" s="393"/>
      <c r="BI491" s="402"/>
      <c r="BJ491" s="393"/>
      <c r="BK491" s="402"/>
      <c r="BL491" s="393">
        <v>857989.98</v>
      </c>
      <c r="BM491" s="403">
        <v>812072</v>
      </c>
      <c r="BN491" s="394">
        <f t="shared" si="537"/>
        <v>0</v>
      </c>
      <c r="BO491" s="395">
        <f t="shared" si="538"/>
        <v>0</v>
      </c>
      <c r="BP491" s="396">
        <f t="shared" si="539"/>
        <v>0</v>
      </c>
      <c r="BQ491" s="395">
        <f t="shared" si="540"/>
        <v>0</v>
      </c>
      <c r="BR491" s="396">
        <f t="shared" si="541"/>
        <v>0</v>
      </c>
      <c r="BS491" s="395">
        <f t="shared" si="542"/>
        <v>0</v>
      </c>
      <c r="BT491" s="396">
        <f t="shared" si="543"/>
        <v>0</v>
      </c>
      <c r="BU491" s="395">
        <f t="shared" si="544"/>
        <v>0</v>
      </c>
      <c r="BV491" s="396">
        <f t="shared" si="545"/>
        <v>0</v>
      </c>
      <c r="BW491" s="395">
        <f t="shared" si="546"/>
        <v>0</v>
      </c>
      <c r="BX491" s="396">
        <f t="shared" si="547"/>
        <v>216</v>
      </c>
      <c r="BY491" s="395">
        <f t="shared" si="548"/>
        <v>204</v>
      </c>
      <c r="BZ491" s="394">
        <f t="shared" si="549"/>
        <v>0</v>
      </c>
      <c r="CA491" s="395">
        <f t="shared" si="550"/>
        <v>0</v>
      </c>
      <c r="CB491" s="396">
        <f t="shared" si="551"/>
        <v>0</v>
      </c>
      <c r="CC491" s="395">
        <f t="shared" si="552"/>
        <v>0</v>
      </c>
      <c r="CD491" s="396">
        <f t="shared" si="553"/>
        <v>0</v>
      </c>
      <c r="CE491" s="395">
        <f t="shared" si="554"/>
        <v>0</v>
      </c>
      <c r="CF491" s="396">
        <f t="shared" si="555"/>
        <v>0</v>
      </c>
      <c r="CG491" s="395">
        <f t="shared" si="556"/>
        <v>0</v>
      </c>
      <c r="CH491" s="396">
        <f t="shared" si="557"/>
        <v>0</v>
      </c>
      <c r="CI491" s="395">
        <f t="shared" si="558"/>
        <v>0</v>
      </c>
      <c r="CJ491" s="396">
        <f t="shared" si="559"/>
        <v>3972.1758333333332</v>
      </c>
      <c r="CK491" s="395">
        <f t="shared" si="560"/>
        <v>3980.7450980392155</v>
      </c>
      <c r="CL491" s="394">
        <f t="shared" si="561"/>
        <v>0</v>
      </c>
      <c r="CM491" s="395">
        <f t="shared" si="562"/>
        <v>0</v>
      </c>
      <c r="CN491" s="396">
        <f t="shared" si="563"/>
        <v>0</v>
      </c>
      <c r="CO491" s="395">
        <f t="shared" si="564"/>
        <v>0</v>
      </c>
      <c r="CP491" s="396">
        <f t="shared" si="565"/>
        <v>0</v>
      </c>
      <c r="CQ491" s="395">
        <f t="shared" si="566"/>
        <v>0</v>
      </c>
      <c r="CR491" s="396">
        <f t="shared" si="567"/>
        <v>0</v>
      </c>
      <c r="CS491" s="395">
        <f t="shared" si="568"/>
        <v>0</v>
      </c>
      <c r="CT491" s="396">
        <f t="shared" si="569"/>
        <v>0</v>
      </c>
      <c r="CU491" s="395">
        <f t="shared" si="570"/>
        <v>0</v>
      </c>
      <c r="CV491" s="396">
        <f t="shared" si="571"/>
        <v>35749.582499999997</v>
      </c>
      <c r="CW491" s="395">
        <f t="shared" si="572"/>
        <v>35826.705882352937</v>
      </c>
      <c r="CX491" s="396">
        <f t="shared" si="573"/>
        <v>35749.582499999997</v>
      </c>
      <c r="CY491" s="395">
        <f t="shared" si="574"/>
        <v>35826.705882352937</v>
      </c>
      <c r="CZ491" s="394">
        <f t="shared" si="575"/>
        <v>0</v>
      </c>
      <c r="DA491" s="395">
        <f t="shared" si="576"/>
        <v>0</v>
      </c>
      <c r="DB491" s="396">
        <f t="shared" si="577"/>
        <v>0</v>
      </c>
      <c r="DC491" s="395">
        <f t="shared" si="578"/>
        <v>0</v>
      </c>
      <c r="DD491" s="396">
        <f t="shared" si="579"/>
        <v>0</v>
      </c>
      <c r="DE491" s="395">
        <f t="shared" si="580"/>
        <v>0</v>
      </c>
      <c r="DF491" s="396">
        <f t="shared" si="581"/>
        <v>0</v>
      </c>
      <c r="DG491" s="395">
        <f t="shared" si="582"/>
        <v>0</v>
      </c>
      <c r="DH491" s="396">
        <f t="shared" si="583"/>
        <v>0</v>
      </c>
      <c r="DI491" s="395">
        <f t="shared" si="584"/>
        <v>0</v>
      </c>
      <c r="DJ491" s="396">
        <f t="shared" si="585"/>
        <v>18</v>
      </c>
      <c r="DK491" s="395">
        <f t="shared" si="586"/>
        <v>17</v>
      </c>
      <c r="DL491" s="396">
        <f t="shared" si="587"/>
        <v>18</v>
      </c>
      <c r="DM491" s="395">
        <f t="shared" si="588"/>
        <v>17</v>
      </c>
      <c r="DN491" s="394">
        <f t="shared" si="589"/>
        <v>0</v>
      </c>
      <c r="DO491" s="395">
        <f t="shared" si="590"/>
        <v>0</v>
      </c>
      <c r="DP491" s="396">
        <f t="shared" si="591"/>
        <v>0</v>
      </c>
      <c r="DQ491" s="395">
        <f t="shared" si="592"/>
        <v>0</v>
      </c>
      <c r="DR491" s="396">
        <f t="shared" si="593"/>
        <v>0</v>
      </c>
      <c r="DS491" s="395">
        <f t="shared" si="594"/>
        <v>0</v>
      </c>
      <c r="DT491" s="396">
        <f t="shared" si="595"/>
        <v>0</v>
      </c>
      <c r="DU491" s="395">
        <f t="shared" si="596"/>
        <v>0</v>
      </c>
      <c r="DV491" s="396">
        <f t="shared" si="597"/>
        <v>0</v>
      </c>
      <c r="DW491" s="395">
        <f t="shared" si="598"/>
        <v>0</v>
      </c>
      <c r="DX491" s="396">
        <f t="shared" si="599"/>
        <v>643492.48499999999</v>
      </c>
      <c r="DY491" s="395">
        <f t="shared" si="600"/>
        <v>609053.99999999988</v>
      </c>
      <c r="DZ491" s="396">
        <f t="shared" si="601"/>
        <v>643492.48499999999</v>
      </c>
      <c r="EA491" s="395">
        <f t="shared" si="602"/>
        <v>609053.99999999988</v>
      </c>
    </row>
    <row r="492" spans="1:131">
      <c r="A492" s="502" t="s">
        <v>39</v>
      </c>
      <c r="B492" s="497" t="s">
        <v>706</v>
      </c>
      <c r="C492" s="503"/>
      <c r="D492" s="504">
        <v>220394</v>
      </c>
      <c r="E492" s="423">
        <v>13</v>
      </c>
      <c r="F492" s="393"/>
      <c r="G492" s="402"/>
      <c r="H492" s="393"/>
      <c r="I492" s="402"/>
      <c r="J492" s="393"/>
      <c r="K492" s="402"/>
      <c r="L492" s="393"/>
      <c r="M492" s="402"/>
      <c r="N492" s="393"/>
      <c r="O492" s="402"/>
      <c r="P492" s="393"/>
      <c r="Q492" s="402"/>
      <c r="R492" s="393"/>
      <c r="S492" s="402"/>
      <c r="T492" s="393"/>
      <c r="U492" s="402"/>
      <c r="V492" s="393"/>
      <c r="W492" s="402"/>
      <c r="X492" s="393"/>
      <c r="Y492" s="402"/>
      <c r="Z492" s="393"/>
      <c r="AA492" s="402"/>
      <c r="AB492" s="393"/>
      <c r="AC492" s="402"/>
      <c r="AD492" s="393"/>
      <c r="AE492" s="402"/>
      <c r="AF492" s="393"/>
      <c r="AG492" s="402"/>
      <c r="AH492" s="393"/>
      <c r="AI492" s="402"/>
      <c r="AJ492" s="393"/>
      <c r="AK492" s="402"/>
      <c r="AL492" s="393"/>
      <c r="AM492" s="402"/>
      <c r="AN492" s="393"/>
      <c r="AO492" s="402"/>
      <c r="AP492" s="393"/>
      <c r="AQ492" s="402"/>
      <c r="AR492" s="393"/>
      <c r="AS492" s="402"/>
      <c r="AT492" s="393"/>
      <c r="AU492" s="402"/>
      <c r="AV492" s="393"/>
      <c r="AW492" s="402"/>
      <c r="AX492" s="393"/>
      <c r="AY492" s="402"/>
      <c r="AZ492" s="393">
        <v>9</v>
      </c>
      <c r="BA492" s="403">
        <v>9</v>
      </c>
      <c r="BB492" s="404"/>
      <c r="BC492" s="402"/>
      <c r="BD492" s="393"/>
      <c r="BE492" s="402"/>
      <c r="BF492" s="393"/>
      <c r="BG492" s="402"/>
      <c r="BH492" s="393"/>
      <c r="BI492" s="402"/>
      <c r="BJ492" s="393"/>
      <c r="BK492" s="402"/>
      <c r="BL492" s="393">
        <v>463140</v>
      </c>
      <c r="BM492" s="403">
        <v>467820</v>
      </c>
      <c r="BN492" s="394">
        <f t="shared" si="537"/>
        <v>0</v>
      </c>
      <c r="BO492" s="395">
        <f t="shared" si="538"/>
        <v>0</v>
      </c>
      <c r="BP492" s="396">
        <f t="shared" si="539"/>
        <v>0</v>
      </c>
      <c r="BQ492" s="395">
        <f t="shared" si="540"/>
        <v>0</v>
      </c>
      <c r="BR492" s="396">
        <f t="shared" si="541"/>
        <v>0</v>
      </c>
      <c r="BS492" s="395">
        <f t="shared" si="542"/>
        <v>0</v>
      </c>
      <c r="BT492" s="396">
        <f t="shared" si="543"/>
        <v>0</v>
      </c>
      <c r="BU492" s="395">
        <f t="shared" si="544"/>
        <v>0</v>
      </c>
      <c r="BV492" s="396">
        <f t="shared" si="545"/>
        <v>0</v>
      </c>
      <c r="BW492" s="395">
        <f t="shared" si="546"/>
        <v>0</v>
      </c>
      <c r="BX492" s="396">
        <f t="shared" si="547"/>
        <v>108</v>
      </c>
      <c r="BY492" s="395">
        <f t="shared" si="548"/>
        <v>108</v>
      </c>
      <c r="BZ492" s="394">
        <f t="shared" si="549"/>
        <v>0</v>
      </c>
      <c r="CA492" s="395">
        <f t="shared" si="550"/>
        <v>0</v>
      </c>
      <c r="CB492" s="396">
        <f t="shared" si="551"/>
        <v>0</v>
      </c>
      <c r="CC492" s="395">
        <f t="shared" si="552"/>
        <v>0</v>
      </c>
      <c r="CD492" s="396">
        <f t="shared" si="553"/>
        <v>0</v>
      </c>
      <c r="CE492" s="395">
        <f t="shared" si="554"/>
        <v>0</v>
      </c>
      <c r="CF492" s="396">
        <f t="shared" si="555"/>
        <v>0</v>
      </c>
      <c r="CG492" s="395">
        <f t="shared" si="556"/>
        <v>0</v>
      </c>
      <c r="CH492" s="396">
        <f t="shared" si="557"/>
        <v>0</v>
      </c>
      <c r="CI492" s="395">
        <f t="shared" si="558"/>
        <v>0</v>
      </c>
      <c r="CJ492" s="396">
        <f t="shared" si="559"/>
        <v>4288.333333333333</v>
      </c>
      <c r="CK492" s="395">
        <f t="shared" si="560"/>
        <v>4331.666666666667</v>
      </c>
      <c r="CL492" s="394">
        <f t="shared" si="561"/>
        <v>0</v>
      </c>
      <c r="CM492" s="395">
        <f t="shared" si="562"/>
        <v>0</v>
      </c>
      <c r="CN492" s="396">
        <f t="shared" si="563"/>
        <v>0</v>
      </c>
      <c r="CO492" s="395">
        <f t="shared" si="564"/>
        <v>0</v>
      </c>
      <c r="CP492" s="396">
        <f t="shared" si="565"/>
        <v>0</v>
      </c>
      <c r="CQ492" s="395">
        <f t="shared" si="566"/>
        <v>0</v>
      </c>
      <c r="CR492" s="396">
        <f t="shared" si="567"/>
        <v>0</v>
      </c>
      <c r="CS492" s="395">
        <f t="shared" si="568"/>
        <v>0</v>
      </c>
      <c r="CT492" s="396">
        <f t="shared" si="569"/>
        <v>0</v>
      </c>
      <c r="CU492" s="395">
        <f t="shared" si="570"/>
        <v>0</v>
      </c>
      <c r="CV492" s="396">
        <f t="shared" si="571"/>
        <v>38595</v>
      </c>
      <c r="CW492" s="395">
        <f t="shared" si="572"/>
        <v>38985</v>
      </c>
      <c r="CX492" s="396">
        <f t="shared" si="573"/>
        <v>38595</v>
      </c>
      <c r="CY492" s="395">
        <f t="shared" si="574"/>
        <v>38985</v>
      </c>
      <c r="CZ492" s="394">
        <f t="shared" si="575"/>
        <v>0</v>
      </c>
      <c r="DA492" s="395">
        <f t="shared" si="576"/>
        <v>0</v>
      </c>
      <c r="DB492" s="396">
        <f t="shared" si="577"/>
        <v>0</v>
      </c>
      <c r="DC492" s="395">
        <f t="shared" si="578"/>
        <v>0</v>
      </c>
      <c r="DD492" s="396">
        <f t="shared" si="579"/>
        <v>0</v>
      </c>
      <c r="DE492" s="395">
        <f t="shared" si="580"/>
        <v>0</v>
      </c>
      <c r="DF492" s="396">
        <f t="shared" si="581"/>
        <v>0</v>
      </c>
      <c r="DG492" s="395">
        <f t="shared" si="582"/>
        <v>0</v>
      </c>
      <c r="DH492" s="396">
        <f t="shared" si="583"/>
        <v>0</v>
      </c>
      <c r="DI492" s="395">
        <f t="shared" si="584"/>
        <v>0</v>
      </c>
      <c r="DJ492" s="396">
        <f t="shared" si="585"/>
        <v>9</v>
      </c>
      <c r="DK492" s="395">
        <f t="shared" si="586"/>
        <v>9</v>
      </c>
      <c r="DL492" s="396">
        <f t="shared" si="587"/>
        <v>9</v>
      </c>
      <c r="DM492" s="395">
        <f t="shared" si="588"/>
        <v>9</v>
      </c>
      <c r="DN492" s="394">
        <f t="shared" si="589"/>
        <v>0</v>
      </c>
      <c r="DO492" s="395">
        <f t="shared" si="590"/>
        <v>0</v>
      </c>
      <c r="DP492" s="396">
        <f t="shared" si="591"/>
        <v>0</v>
      </c>
      <c r="DQ492" s="395">
        <f t="shared" si="592"/>
        <v>0</v>
      </c>
      <c r="DR492" s="396">
        <f t="shared" si="593"/>
        <v>0</v>
      </c>
      <c r="DS492" s="395">
        <f t="shared" si="594"/>
        <v>0</v>
      </c>
      <c r="DT492" s="396">
        <f t="shared" si="595"/>
        <v>0</v>
      </c>
      <c r="DU492" s="395">
        <f t="shared" si="596"/>
        <v>0</v>
      </c>
      <c r="DV492" s="396">
        <f t="shared" si="597"/>
        <v>0</v>
      </c>
      <c r="DW492" s="395">
        <f t="shared" si="598"/>
        <v>0</v>
      </c>
      <c r="DX492" s="396">
        <f t="shared" si="599"/>
        <v>347355</v>
      </c>
      <c r="DY492" s="395">
        <f t="shared" si="600"/>
        <v>350865</v>
      </c>
      <c r="DZ492" s="396">
        <f t="shared" si="601"/>
        <v>347355</v>
      </c>
      <c r="EA492" s="395">
        <f t="shared" si="602"/>
        <v>350865</v>
      </c>
    </row>
    <row r="493" spans="1:131">
      <c r="A493" s="502" t="s">
        <v>39</v>
      </c>
      <c r="B493" s="497" t="s">
        <v>707</v>
      </c>
      <c r="C493" s="503"/>
      <c r="D493" s="504">
        <v>221616</v>
      </c>
      <c r="E493" s="423">
        <v>13</v>
      </c>
      <c r="F493" s="393"/>
      <c r="G493" s="402"/>
      <c r="H493" s="393"/>
      <c r="I493" s="402"/>
      <c r="J493" s="393"/>
      <c r="K493" s="402"/>
      <c r="L493" s="393"/>
      <c r="M493" s="402"/>
      <c r="N493" s="393"/>
      <c r="O493" s="402"/>
      <c r="P493" s="393"/>
      <c r="Q493" s="402"/>
      <c r="R493" s="393"/>
      <c r="S493" s="402"/>
      <c r="T493" s="393"/>
      <c r="U493" s="402"/>
      <c r="V493" s="393"/>
      <c r="W493" s="402"/>
      <c r="X493" s="393"/>
      <c r="Y493" s="402"/>
      <c r="Z493" s="393"/>
      <c r="AA493" s="402"/>
      <c r="AB493" s="393"/>
      <c r="AC493" s="402"/>
      <c r="AD493" s="393"/>
      <c r="AE493" s="402"/>
      <c r="AF493" s="393"/>
      <c r="AG493" s="402"/>
      <c r="AH493" s="393"/>
      <c r="AI493" s="402"/>
      <c r="AJ493" s="393"/>
      <c r="AK493" s="402"/>
      <c r="AL493" s="393"/>
      <c r="AM493" s="402"/>
      <c r="AN493" s="393"/>
      <c r="AO493" s="402"/>
      <c r="AP493" s="393"/>
      <c r="AQ493" s="402"/>
      <c r="AR493" s="393"/>
      <c r="AS493" s="402"/>
      <c r="AT493" s="393"/>
      <c r="AU493" s="402"/>
      <c r="AV493" s="393"/>
      <c r="AW493" s="402"/>
      <c r="AX493" s="393"/>
      <c r="AY493" s="402"/>
      <c r="AZ493" s="393">
        <v>24</v>
      </c>
      <c r="BA493" s="403">
        <v>22</v>
      </c>
      <c r="BB493" s="404"/>
      <c r="BC493" s="402"/>
      <c r="BD493" s="393"/>
      <c r="BE493" s="402"/>
      <c r="BF493" s="393"/>
      <c r="BG493" s="402"/>
      <c r="BH493" s="393"/>
      <c r="BI493" s="402"/>
      <c r="BJ493" s="393"/>
      <c r="BK493" s="402"/>
      <c r="BL493" s="393">
        <v>1215199</v>
      </c>
      <c r="BM493" s="403">
        <v>1109668</v>
      </c>
      <c r="BN493" s="394">
        <f t="shared" si="537"/>
        <v>0</v>
      </c>
      <c r="BO493" s="395">
        <f t="shared" si="538"/>
        <v>0</v>
      </c>
      <c r="BP493" s="396">
        <f t="shared" si="539"/>
        <v>0</v>
      </c>
      <c r="BQ493" s="395">
        <f t="shared" si="540"/>
        <v>0</v>
      </c>
      <c r="BR493" s="396">
        <f t="shared" si="541"/>
        <v>0</v>
      </c>
      <c r="BS493" s="395">
        <f t="shared" si="542"/>
        <v>0</v>
      </c>
      <c r="BT493" s="396">
        <f t="shared" si="543"/>
        <v>0</v>
      </c>
      <c r="BU493" s="395">
        <f t="shared" si="544"/>
        <v>0</v>
      </c>
      <c r="BV493" s="396">
        <f t="shared" si="545"/>
        <v>0</v>
      </c>
      <c r="BW493" s="395">
        <f t="shared" si="546"/>
        <v>0</v>
      </c>
      <c r="BX493" s="396">
        <f t="shared" si="547"/>
        <v>288</v>
      </c>
      <c r="BY493" s="395">
        <f t="shared" si="548"/>
        <v>264</v>
      </c>
      <c r="BZ493" s="394">
        <f t="shared" si="549"/>
        <v>0</v>
      </c>
      <c r="CA493" s="395">
        <f t="shared" si="550"/>
        <v>0</v>
      </c>
      <c r="CB493" s="396">
        <f t="shared" si="551"/>
        <v>0</v>
      </c>
      <c r="CC493" s="395">
        <f t="shared" si="552"/>
        <v>0</v>
      </c>
      <c r="CD493" s="396">
        <f t="shared" si="553"/>
        <v>0</v>
      </c>
      <c r="CE493" s="395">
        <f t="shared" si="554"/>
        <v>0</v>
      </c>
      <c r="CF493" s="396">
        <f t="shared" si="555"/>
        <v>0</v>
      </c>
      <c r="CG493" s="395">
        <f t="shared" si="556"/>
        <v>0</v>
      </c>
      <c r="CH493" s="396">
        <f t="shared" si="557"/>
        <v>0</v>
      </c>
      <c r="CI493" s="395">
        <f t="shared" si="558"/>
        <v>0</v>
      </c>
      <c r="CJ493" s="396">
        <f t="shared" si="559"/>
        <v>4219.4409722222226</v>
      </c>
      <c r="CK493" s="395">
        <f t="shared" si="560"/>
        <v>4203.287878787879</v>
      </c>
      <c r="CL493" s="394">
        <f t="shared" si="561"/>
        <v>0</v>
      </c>
      <c r="CM493" s="395">
        <f t="shared" si="562"/>
        <v>0</v>
      </c>
      <c r="CN493" s="396">
        <f t="shared" si="563"/>
        <v>0</v>
      </c>
      <c r="CO493" s="395">
        <f t="shared" si="564"/>
        <v>0</v>
      </c>
      <c r="CP493" s="396">
        <f t="shared" si="565"/>
        <v>0</v>
      </c>
      <c r="CQ493" s="395">
        <f t="shared" si="566"/>
        <v>0</v>
      </c>
      <c r="CR493" s="396">
        <f t="shared" si="567"/>
        <v>0</v>
      </c>
      <c r="CS493" s="395">
        <f t="shared" si="568"/>
        <v>0</v>
      </c>
      <c r="CT493" s="396">
        <f t="shared" si="569"/>
        <v>0</v>
      </c>
      <c r="CU493" s="395">
        <f t="shared" si="570"/>
        <v>0</v>
      </c>
      <c r="CV493" s="396">
        <f t="shared" si="571"/>
        <v>37974.96875</v>
      </c>
      <c r="CW493" s="395">
        <f t="shared" si="572"/>
        <v>37829.590909090912</v>
      </c>
      <c r="CX493" s="396">
        <f t="shared" si="573"/>
        <v>37974.96875</v>
      </c>
      <c r="CY493" s="395">
        <f t="shared" si="574"/>
        <v>37829.590909090912</v>
      </c>
      <c r="CZ493" s="394">
        <f t="shared" si="575"/>
        <v>0</v>
      </c>
      <c r="DA493" s="395">
        <f t="shared" si="576"/>
        <v>0</v>
      </c>
      <c r="DB493" s="396">
        <f t="shared" si="577"/>
        <v>0</v>
      </c>
      <c r="DC493" s="395">
        <f t="shared" si="578"/>
        <v>0</v>
      </c>
      <c r="DD493" s="396">
        <f t="shared" si="579"/>
        <v>0</v>
      </c>
      <c r="DE493" s="395">
        <f t="shared" si="580"/>
        <v>0</v>
      </c>
      <c r="DF493" s="396">
        <f t="shared" si="581"/>
        <v>0</v>
      </c>
      <c r="DG493" s="395">
        <f t="shared" si="582"/>
        <v>0</v>
      </c>
      <c r="DH493" s="396">
        <f t="shared" si="583"/>
        <v>0</v>
      </c>
      <c r="DI493" s="395">
        <f t="shared" si="584"/>
        <v>0</v>
      </c>
      <c r="DJ493" s="396">
        <f t="shared" si="585"/>
        <v>24</v>
      </c>
      <c r="DK493" s="395">
        <f t="shared" si="586"/>
        <v>22</v>
      </c>
      <c r="DL493" s="396">
        <f t="shared" si="587"/>
        <v>24</v>
      </c>
      <c r="DM493" s="395">
        <f t="shared" si="588"/>
        <v>22</v>
      </c>
      <c r="DN493" s="394">
        <f t="shared" si="589"/>
        <v>0</v>
      </c>
      <c r="DO493" s="395">
        <f t="shared" si="590"/>
        <v>0</v>
      </c>
      <c r="DP493" s="396">
        <f t="shared" si="591"/>
        <v>0</v>
      </c>
      <c r="DQ493" s="395">
        <f t="shared" si="592"/>
        <v>0</v>
      </c>
      <c r="DR493" s="396">
        <f t="shared" si="593"/>
        <v>0</v>
      </c>
      <c r="DS493" s="395">
        <f t="shared" si="594"/>
        <v>0</v>
      </c>
      <c r="DT493" s="396">
        <f t="shared" si="595"/>
        <v>0</v>
      </c>
      <c r="DU493" s="395">
        <f t="shared" si="596"/>
        <v>0</v>
      </c>
      <c r="DV493" s="396">
        <f t="shared" si="597"/>
        <v>0</v>
      </c>
      <c r="DW493" s="395">
        <f t="shared" si="598"/>
        <v>0</v>
      </c>
      <c r="DX493" s="396">
        <f t="shared" si="599"/>
        <v>911399.25</v>
      </c>
      <c r="DY493" s="395">
        <f t="shared" si="600"/>
        <v>832251</v>
      </c>
      <c r="DZ493" s="396">
        <f t="shared" si="601"/>
        <v>911399.25</v>
      </c>
      <c r="EA493" s="395">
        <f t="shared" si="602"/>
        <v>832251</v>
      </c>
    </row>
    <row r="494" spans="1:131">
      <c r="A494" s="502" t="s">
        <v>39</v>
      </c>
      <c r="B494" s="497" t="s">
        <v>708</v>
      </c>
      <c r="C494" s="503"/>
      <c r="D494" s="504">
        <v>221625</v>
      </c>
      <c r="E494" s="423">
        <v>13</v>
      </c>
      <c r="F494" s="393"/>
      <c r="G494" s="402"/>
      <c r="H494" s="393"/>
      <c r="I494" s="402"/>
      <c r="J494" s="393"/>
      <c r="K494" s="402"/>
      <c r="L494" s="393"/>
      <c r="M494" s="402"/>
      <c r="N494" s="393"/>
      <c r="O494" s="402"/>
      <c r="P494" s="393"/>
      <c r="Q494" s="402"/>
      <c r="R494" s="393"/>
      <c r="S494" s="402"/>
      <c r="T494" s="393"/>
      <c r="U494" s="402"/>
      <c r="V494" s="393"/>
      <c r="W494" s="402"/>
      <c r="X494" s="393"/>
      <c r="Y494" s="402"/>
      <c r="Z494" s="393"/>
      <c r="AA494" s="402"/>
      <c r="AB494" s="393"/>
      <c r="AC494" s="402"/>
      <c r="AD494" s="393"/>
      <c r="AE494" s="402"/>
      <c r="AF494" s="393"/>
      <c r="AG494" s="402"/>
      <c r="AH494" s="393"/>
      <c r="AI494" s="402"/>
      <c r="AJ494" s="393"/>
      <c r="AK494" s="402"/>
      <c r="AL494" s="393"/>
      <c r="AM494" s="402"/>
      <c r="AN494" s="393"/>
      <c r="AO494" s="402"/>
      <c r="AP494" s="393"/>
      <c r="AQ494" s="402"/>
      <c r="AR494" s="393"/>
      <c r="AS494" s="402"/>
      <c r="AT494" s="393"/>
      <c r="AU494" s="402"/>
      <c r="AV494" s="393"/>
      <c r="AW494" s="402"/>
      <c r="AX494" s="393"/>
      <c r="AY494" s="402"/>
      <c r="AZ494" s="393">
        <v>25</v>
      </c>
      <c r="BA494" s="403">
        <v>23</v>
      </c>
      <c r="BB494" s="404"/>
      <c r="BC494" s="402"/>
      <c r="BD494" s="393"/>
      <c r="BE494" s="402"/>
      <c r="BF494" s="393"/>
      <c r="BG494" s="402"/>
      <c r="BH494" s="393"/>
      <c r="BI494" s="402"/>
      <c r="BJ494" s="393"/>
      <c r="BK494" s="402"/>
      <c r="BL494" s="393">
        <v>1138797</v>
      </c>
      <c r="BM494" s="403">
        <v>1124875</v>
      </c>
      <c r="BN494" s="394">
        <f t="shared" si="537"/>
        <v>0</v>
      </c>
      <c r="BO494" s="395">
        <f t="shared" si="538"/>
        <v>0</v>
      </c>
      <c r="BP494" s="396">
        <f t="shared" si="539"/>
        <v>0</v>
      </c>
      <c r="BQ494" s="395">
        <f t="shared" si="540"/>
        <v>0</v>
      </c>
      <c r="BR494" s="396">
        <f t="shared" si="541"/>
        <v>0</v>
      </c>
      <c r="BS494" s="395">
        <f t="shared" si="542"/>
        <v>0</v>
      </c>
      <c r="BT494" s="396">
        <f t="shared" si="543"/>
        <v>0</v>
      </c>
      <c r="BU494" s="395">
        <f t="shared" si="544"/>
        <v>0</v>
      </c>
      <c r="BV494" s="396">
        <f t="shared" si="545"/>
        <v>0</v>
      </c>
      <c r="BW494" s="395">
        <f t="shared" si="546"/>
        <v>0</v>
      </c>
      <c r="BX494" s="396">
        <f t="shared" si="547"/>
        <v>300</v>
      </c>
      <c r="BY494" s="395">
        <f t="shared" si="548"/>
        <v>276</v>
      </c>
      <c r="BZ494" s="394">
        <f t="shared" si="549"/>
        <v>0</v>
      </c>
      <c r="CA494" s="395">
        <f t="shared" si="550"/>
        <v>0</v>
      </c>
      <c r="CB494" s="396">
        <f t="shared" si="551"/>
        <v>0</v>
      </c>
      <c r="CC494" s="395">
        <f t="shared" si="552"/>
        <v>0</v>
      </c>
      <c r="CD494" s="396">
        <f t="shared" si="553"/>
        <v>0</v>
      </c>
      <c r="CE494" s="395">
        <f t="shared" si="554"/>
        <v>0</v>
      </c>
      <c r="CF494" s="396">
        <f t="shared" si="555"/>
        <v>0</v>
      </c>
      <c r="CG494" s="395">
        <f t="shared" si="556"/>
        <v>0</v>
      </c>
      <c r="CH494" s="396">
        <f t="shared" si="557"/>
        <v>0</v>
      </c>
      <c r="CI494" s="395">
        <f t="shared" si="558"/>
        <v>0</v>
      </c>
      <c r="CJ494" s="396">
        <f t="shared" si="559"/>
        <v>3795.99</v>
      </c>
      <c r="CK494" s="395">
        <f t="shared" si="560"/>
        <v>4075.6340579710145</v>
      </c>
      <c r="CL494" s="394">
        <f t="shared" si="561"/>
        <v>0</v>
      </c>
      <c r="CM494" s="395">
        <f t="shared" si="562"/>
        <v>0</v>
      </c>
      <c r="CN494" s="396">
        <f t="shared" si="563"/>
        <v>0</v>
      </c>
      <c r="CO494" s="395">
        <f t="shared" si="564"/>
        <v>0</v>
      </c>
      <c r="CP494" s="396">
        <f t="shared" si="565"/>
        <v>0</v>
      </c>
      <c r="CQ494" s="395">
        <f t="shared" si="566"/>
        <v>0</v>
      </c>
      <c r="CR494" s="396">
        <f t="shared" si="567"/>
        <v>0</v>
      </c>
      <c r="CS494" s="395">
        <f t="shared" si="568"/>
        <v>0</v>
      </c>
      <c r="CT494" s="396">
        <f t="shared" si="569"/>
        <v>0</v>
      </c>
      <c r="CU494" s="395">
        <f t="shared" si="570"/>
        <v>0</v>
      </c>
      <c r="CV494" s="396">
        <f t="shared" si="571"/>
        <v>34163.909999999996</v>
      </c>
      <c r="CW494" s="395">
        <f t="shared" si="572"/>
        <v>36680.706521739128</v>
      </c>
      <c r="CX494" s="396">
        <f t="shared" si="573"/>
        <v>34163.909999999996</v>
      </c>
      <c r="CY494" s="395">
        <f t="shared" si="574"/>
        <v>36680.706521739128</v>
      </c>
      <c r="CZ494" s="394">
        <f t="shared" si="575"/>
        <v>0</v>
      </c>
      <c r="DA494" s="395">
        <f t="shared" si="576"/>
        <v>0</v>
      </c>
      <c r="DB494" s="396">
        <f t="shared" si="577"/>
        <v>0</v>
      </c>
      <c r="DC494" s="395">
        <f t="shared" si="578"/>
        <v>0</v>
      </c>
      <c r="DD494" s="396">
        <f t="shared" si="579"/>
        <v>0</v>
      </c>
      <c r="DE494" s="395">
        <f t="shared" si="580"/>
        <v>0</v>
      </c>
      <c r="DF494" s="396">
        <f t="shared" si="581"/>
        <v>0</v>
      </c>
      <c r="DG494" s="395">
        <f t="shared" si="582"/>
        <v>0</v>
      </c>
      <c r="DH494" s="396">
        <f t="shared" si="583"/>
        <v>0</v>
      </c>
      <c r="DI494" s="395">
        <f t="shared" si="584"/>
        <v>0</v>
      </c>
      <c r="DJ494" s="396">
        <f t="shared" si="585"/>
        <v>25</v>
      </c>
      <c r="DK494" s="395">
        <f t="shared" si="586"/>
        <v>23</v>
      </c>
      <c r="DL494" s="396">
        <f t="shared" si="587"/>
        <v>25</v>
      </c>
      <c r="DM494" s="395">
        <f t="shared" si="588"/>
        <v>23</v>
      </c>
      <c r="DN494" s="394">
        <f t="shared" si="589"/>
        <v>0</v>
      </c>
      <c r="DO494" s="395">
        <f t="shared" si="590"/>
        <v>0</v>
      </c>
      <c r="DP494" s="396">
        <f t="shared" si="591"/>
        <v>0</v>
      </c>
      <c r="DQ494" s="395">
        <f t="shared" si="592"/>
        <v>0</v>
      </c>
      <c r="DR494" s="396">
        <f t="shared" si="593"/>
        <v>0</v>
      </c>
      <c r="DS494" s="395">
        <f t="shared" si="594"/>
        <v>0</v>
      </c>
      <c r="DT494" s="396">
        <f t="shared" si="595"/>
        <v>0</v>
      </c>
      <c r="DU494" s="395">
        <f t="shared" si="596"/>
        <v>0</v>
      </c>
      <c r="DV494" s="396">
        <f t="shared" si="597"/>
        <v>0</v>
      </c>
      <c r="DW494" s="395">
        <f t="shared" si="598"/>
        <v>0</v>
      </c>
      <c r="DX494" s="396">
        <f t="shared" si="599"/>
        <v>854097.74999999988</v>
      </c>
      <c r="DY494" s="395">
        <f t="shared" si="600"/>
        <v>843656.25</v>
      </c>
      <c r="DZ494" s="396">
        <f t="shared" si="601"/>
        <v>854097.74999999988</v>
      </c>
      <c r="EA494" s="395">
        <f t="shared" si="602"/>
        <v>843656.25</v>
      </c>
    </row>
    <row r="495" spans="1:131">
      <c r="A495" s="502" t="s">
        <v>39</v>
      </c>
      <c r="B495" s="497" t="s">
        <v>709</v>
      </c>
      <c r="C495" s="503"/>
      <c r="D495" s="504">
        <v>220640</v>
      </c>
      <c r="E495" s="423">
        <v>13</v>
      </c>
      <c r="F495" s="393"/>
      <c r="G495" s="402"/>
      <c r="H495" s="393"/>
      <c r="I495" s="402"/>
      <c r="J495" s="393"/>
      <c r="K495" s="402"/>
      <c r="L495" s="393"/>
      <c r="M495" s="402"/>
      <c r="N495" s="393"/>
      <c r="O495" s="402"/>
      <c r="P495" s="393"/>
      <c r="Q495" s="402"/>
      <c r="R495" s="393"/>
      <c r="S495" s="402"/>
      <c r="T495" s="393"/>
      <c r="U495" s="402"/>
      <c r="V495" s="393"/>
      <c r="W495" s="402"/>
      <c r="X495" s="393"/>
      <c r="Y495" s="402"/>
      <c r="Z495" s="393"/>
      <c r="AA495" s="402"/>
      <c r="AB495" s="393"/>
      <c r="AC495" s="402"/>
      <c r="AD495" s="393"/>
      <c r="AE495" s="402"/>
      <c r="AF495" s="393"/>
      <c r="AG495" s="402"/>
      <c r="AH495" s="393"/>
      <c r="AI495" s="402"/>
      <c r="AJ495" s="393"/>
      <c r="AK495" s="402"/>
      <c r="AL495" s="393"/>
      <c r="AM495" s="402"/>
      <c r="AN495" s="393"/>
      <c r="AO495" s="402"/>
      <c r="AP495" s="393"/>
      <c r="AQ495" s="402"/>
      <c r="AR495" s="393"/>
      <c r="AS495" s="402"/>
      <c r="AT495" s="393"/>
      <c r="AU495" s="402"/>
      <c r="AV495" s="393"/>
      <c r="AW495" s="402"/>
      <c r="AX495" s="393"/>
      <c r="AY495" s="402"/>
      <c r="AZ495" s="393">
        <v>15</v>
      </c>
      <c r="BA495" s="403">
        <v>16</v>
      </c>
      <c r="BB495" s="404"/>
      <c r="BC495" s="402"/>
      <c r="BD495" s="393"/>
      <c r="BE495" s="402"/>
      <c r="BF495" s="393"/>
      <c r="BG495" s="402"/>
      <c r="BH495" s="393"/>
      <c r="BI495" s="402"/>
      <c r="BJ495" s="393"/>
      <c r="BK495" s="402"/>
      <c r="BL495" s="393">
        <v>738048.01</v>
      </c>
      <c r="BM495" s="403">
        <v>763747</v>
      </c>
      <c r="BN495" s="394">
        <f t="shared" si="537"/>
        <v>0</v>
      </c>
      <c r="BO495" s="395">
        <f t="shared" si="538"/>
        <v>0</v>
      </c>
      <c r="BP495" s="396">
        <f t="shared" si="539"/>
        <v>0</v>
      </c>
      <c r="BQ495" s="395">
        <f t="shared" si="540"/>
        <v>0</v>
      </c>
      <c r="BR495" s="396">
        <f t="shared" si="541"/>
        <v>0</v>
      </c>
      <c r="BS495" s="395">
        <f t="shared" si="542"/>
        <v>0</v>
      </c>
      <c r="BT495" s="396">
        <f t="shared" si="543"/>
        <v>0</v>
      </c>
      <c r="BU495" s="395">
        <f t="shared" si="544"/>
        <v>0</v>
      </c>
      <c r="BV495" s="396">
        <f t="shared" si="545"/>
        <v>0</v>
      </c>
      <c r="BW495" s="395">
        <f t="shared" si="546"/>
        <v>0</v>
      </c>
      <c r="BX495" s="396">
        <f t="shared" si="547"/>
        <v>180</v>
      </c>
      <c r="BY495" s="395">
        <f t="shared" si="548"/>
        <v>192</v>
      </c>
      <c r="BZ495" s="394">
        <f t="shared" si="549"/>
        <v>0</v>
      </c>
      <c r="CA495" s="395">
        <f t="shared" si="550"/>
        <v>0</v>
      </c>
      <c r="CB495" s="396">
        <f t="shared" si="551"/>
        <v>0</v>
      </c>
      <c r="CC495" s="395">
        <f t="shared" si="552"/>
        <v>0</v>
      </c>
      <c r="CD495" s="396">
        <f t="shared" si="553"/>
        <v>0</v>
      </c>
      <c r="CE495" s="395">
        <f t="shared" si="554"/>
        <v>0</v>
      </c>
      <c r="CF495" s="396">
        <f t="shared" si="555"/>
        <v>0</v>
      </c>
      <c r="CG495" s="395">
        <f t="shared" si="556"/>
        <v>0</v>
      </c>
      <c r="CH495" s="396">
        <f t="shared" si="557"/>
        <v>0</v>
      </c>
      <c r="CI495" s="395">
        <f t="shared" si="558"/>
        <v>0</v>
      </c>
      <c r="CJ495" s="396">
        <f t="shared" si="559"/>
        <v>4100.2667222222226</v>
      </c>
      <c r="CK495" s="395">
        <f t="shared" si="560"/>
        <v>3977.8489583333335</v>
      </c>
      <c r="CL495" s="394">
        <f t="shared" si="561"/>
        <v>0</v>
      </c>
      <c r="CM495" s="395">
        <f t="shared" si="562"/>
        <v>0</v>
      </c>
      <c r="CN495" s="396">
        <f t="shared" si="563"/>
        <v>0</v>
      </c>
      <c r="CO495" s="395">
        <f t="shared" si="564"/>
        <v>0</v>
      </c>
      <c r="CP495" s="396">
        <f t="shared" si="565"/>
        <v>0</v>
      </c>
      <c r="CQ495" s="395">
        <f t="shared" si="566"/>
        <v>0</v>
      </c>
      <c r="CR495" s="396">
        <f t="shared" si="567"/>
        <v>0</v>
      </c>
      <c r="CS495" s="395">
        <f t="shared" si="568"/>
        <v>0</v>
      </c>
      <c r="CT495" s="396">
        <f t="shared" si="569"/>
        <v>0</v>
      </c>
      <c r="CU495" s="395">
        <f t="shared" si="570"/>
        <v>0</v>
      </c>
      <c r="CV495" s="396">
        <f t="shared" si="571"/>
        <v>36902.400500000003</v>
      </c>
      <c r="CW495" s="395">
        <f t="shared" si="572"/>
        <v>35800.640625</v>
      </c>
      <c r="CX495" s="396">
        <f t="shared" si="573"/>
        <v>36902.400500000003</v>
      </c>
      <c r="CY495" s="395">
        <f t="shared" si="574"/>
        <v>35800.640625</v>
      </c>
      <c r="CZ495" s="394">
        <f t="shared" si="575"/>
        <v>0</v>
      </c>
      <c r="DA495" s="395">
        <f t="shared" si="576"/>
        <v>0</v>
      </c>
      <c r="DB495" s="396">
        <f t="shared" si="577"/>
        <v>0</v>
      </c>
      <c r="DC495" s="395">
        <f t="shared" si="578"/>
        <v>0</v>
      </c>
      <c r="DD495" s="396">
        <f t="shared" si="579"/>
        <v>0</v>
      </c>
      <c r="DE495" s="395">
        <f t="shared" si="580"/>
        <v>0</v>
      </c>
      <c r="DF495" s="396">
        <f t="shared" si="581"/>
        <v>0</v>
      </c>
      <c r="DG495" s="395">
        <f t="shared" si="582"/>
        <v>0</v>
      </c>
      <c r="DH495" s="396">
        <f t="shared" si="583"/>
        <v>0</v>
      </c>
      <c r="DI495" s="395">
        <f t="shared" si="584"/>
        <v>0</v>
      </c>
      <c r="DJ495" s="396">
        <f t="shared" si="585"/>
        <v>15</v>
      </c>
      <c r="DK495" s="395">
        <f t="shared" si="586"/>
        <v>16</v>
      </c>
      <c r="DL495" s="396">
        <f t="shared" si="587"/>
        <v>15</v>
      </c>
      <c r="DM495" s="395">
        <f t="shared" si="588"/>
        <v>16</v>
      </c>
      <c r="DN495" s="394">
        <f t="shared" si="589"/>
        <v>0</v>
      </c>
      <c r="DO495" s="395">
        <f t="shared" si="590"/>
        <v>0</v>
      </c>
      <c r="DP495" s="396">
        <f t="shared" si="591"/>
        <v>0</v>
      </c>
      <c r="DQ495" s="395">
        <f t="shared" si="592"/>
        <v>0</v>
      </c>
      <c r="DR495" s="396">
        <f t="shared" si="593"/>
        <v>0</v>
      </c>
      <c r="DS495" s="395">
        <f t="shared" si="594"/>
        <v>0</v>
      </c>
      <c r="DT495" s="396">
        <f t="shared" si="595"/>
        <v>0</v>
      </c>
      <c r="DU495" s="395">
        <f t="shared" si="596"/>
        <v>0</v>
      </c>
      <c r="DV495" s="396">
        <f t="shared" si="597"/>
        <v>0</v>
      </c>
      <c r="DW495" s="395">
        <f t="shared" si="598"/>
        <v>0</v>
      </c>
      <c r="DX495" s="396">
        <f t="shared" si="599"/>
        <v>553536.00750000007</v>
      </c>
      <c r="DY495" s="395">
        <f t="shared" si="600"/>
        <v>572810.25</v>
      </c>
      <c r="DZ495" s="396">
        <f t="shared" si="601"/>
        <v>553536.00750000007</v>
      </c>
      <c r="EA495" s="395">
        <f t="shared" si="602"/>
        <v>572810.25</v>
      </c>
    </row>
    <row r="496" spans="1:131">
      <c r="A496" s="502" t="s">
        <v>39</v>
      </c>
      <c r="B496" s="497" t="s">
        <v>710</v>
      </c>
      <c r="C496" s="503"/>
      <c r="D496" s="504">
        <v>220756</v>
      </c>
      <c r="E496" s="423">
        <v>13</v>
      </c>
      <c r="F496" s="393"/>
      <c r="G496" s="402"/>
      <c r="H496" s="393"/>
      <c r="I496" s="402"/>
      <c r="J496" s="393"/>
      <c r="K496" s="402"/>
      <c r="L496" s="393"/>
      <c r="M496" s="402"/>
      <c r="N496" s="393"/>
      <c r="O496" s="402"/>
      <c r="P496" s="393"/>
      <c r="Q496" s="402"/>
      <c r="R496" s="393"/>
      <c r="S496" s="402"/>
      <c r="T496" s="393"/>
      <c r="U496" s="402"/>
      <c r="V496" s="393"/>
      <c r="W496" s="402"/>
      <c r="X496" s="393"/>
      <c r="Y496" s="402"/>
      <c r="Z496" s="393"/>
      <c r="AA496" s="402"/>
      <c r="AB496" s="393"/>
      <c r="AC496" s="402"/>
      <c r="AD496" s="393"/>
      <c r="AE496" s="402"/>
      <c r="AF496" s="393"/>
      <c r="AG496" s="402"/>
      <c r="AH496" s="393"/>
      <c r="AI496" s="402"/>
      <c r="AJ496" s="393"/>
      <c r="AK496" s="402"/>
      <c r="AL496" s="393"/>
      <c r="AM496" s="402"/>
      <c r="AN496" s="393"/>
      <c r="AO496" s="402"/>
      <c r="AP496" s="393"/>
      <c r="AQ496" s="402"/>
      <c r="AR496" s="393"/>
      <c r="AS496" s="402"/>
      <c r="AT496" s="393"/>
      <c r="AU496" s="402"/>
      <c r="AV496" s="393"/>
      <c r="AW496" s="402"/>
      <c r="AX496" s="393"/>
      <c r="AY496" s="402"/>
      <c r="AZ496" s="393">
        <v>10</v>
      </c>
      <c r="BA496" s="403">
        <v>10</v>
      </c>
      <c r="BB496" s="404"/>
      <c r="BC496" s="402"/>
      <c r="BD496" s="393"/>
      <c r="BE496" s="402"/>
      <c r="BF496" s="393"/>
      <c r="BG496" s="402"/>
      <c r="BH496" s="393"/>
      <c r="BI496" s="402"/>
      <c r="BJ496" s="393"/>
      <c r="BK496" s="402"/>
      <c r="BL496" s="393">
        <v>493432</v>
      </c>
      <c r="BM496" s="403">
        <v>493432</v>
      </c>
      <c r="BN496" s="394">
        <f t="shared" si="537"/>
        <v>0</v>
      </c>
      <c r="BO496" s="395">
        <f t="shared" si="538"/>
        <v>0</v>
      </c>
      <c r="BP496" s="396">
        <f t="shared" si="539"/>
        <v>0</v>
      </c>
      <c r="BQ496" s="395">
        <f t="shared" si="540"/>
        <v>0</v>
      </c>
      <c r="BR496" s="396">
        <f t="shared" si="541"/>
        <v>0</v>
      </c>
      <c r="BS496" s="395">
        <f t="shared" si="542"/>
        <v>0</v>
      </c>
      <c r="BT496" s="396">
        <f t="shared" si="543"/>
        <v>0</v>
      </c>
      <c r="BU496" s="395">
        <f t="shared" si="544"/>
        <v>0</v>
      </c>
      <c r="BV496" s="396">
        <f t="shared" si="545"/>
        <v>0</v>
      </c>
      <c r="BW496" s="395">
        <f t="shared" si="546"/>
        <v>0</v>
      </c>
      <c r="BX496" s="396">
        <f t="shared" si="547"/>
        <v>120</v>
      </c>
      <c r="BY496" s="395">
        <f t="shared" si="548"/>
        <v>120</v>
      </c>
      <c r="BZ496" s="394">
        <f t="shared" si="549"/>
        <v>0</v>
      </c>
      <c r="CA496" s="395">
        <f t="shared" si="550"/>
        <v>0</v>
      </c>
      <c r="CB496" s="396">
        <f t="shared" si="551"/>
        <v>0</v>
      </c>
      <c r="CC496" s="395">
        <f t="shared" si="552"/>
        <v>0</v>
      </c>
      <c r="CD496" s="396">
        <f t="shared" si="553"/>
        <v>0</v>
      </c>
      <c r="CE496" s="395">
        <f t="shared" si="554"/>
        <v>0</v>
      </c>
      <c r="CF496" s="396">
        <f t="shared" si="555"/>
        <v>0</v>
      </c>
      <c r="CG496" s="395">
        <f t="shared" si="556"/>
        <v>0</v>
      </c>
      <c r="CH496" s="396">
        <f t="shared" si="557"/>
        <v>0</v>
      </c>
      <c r="CI496" s="395">
        <f t="shared" si="558"/>
        <v>0</v>
      </c>
      <c r="CJ496" s="396">
        <f t="shared" si="559"/>
        <v>4111.9333333333334</v>
      </c>
      <c r="CK496" s="395">
        <f t="shared" si="560"/>
        <v>4111.9333333333334</v>
      </c>
      <c r="CL496" s="394">
        <f t="shared" si="561"/>
        <v>0</v>
      </c>
      <c r="CM496" s="395">
        <f t="shared" si="562"/>
        <v>0</v>
      </c>
      <c r="CN496" s="396">
        <f t="shared" si="563"/>
        <v>0</v>
      </c>
      <c r="CO496" s="395">
        <f t="shared" si="564"/>
        <v>0</v>
      </c>
      <c r="CP496" s="396">
        <f t="shared" si="565"/>
        <v>0</v>
      </c>
      <c r="CQ496" s="395">
        <f t="shared" si="566"/>
        <v>0</v>
      </c>
      <c r="CR496" s="396">
        <f t="shared" si="567"/>
        <v>0</v>
      </c>
      <c r="CS496" s="395">
        <f t="shared" si="568"/>
        <v>0</v>
      </c>
      <c r="CT496" s="396">
        <f t="shared" si="569"/>
        <v>0</v>
      </c>
      <c r="CU496" s="395">
        <f t="shared" si="570"/>
        <v>0</v>
      </c>
      <c r="CV496" s="396">
        <f t="shared" si="571"/>
        <v>37007.4</v>
      </c>
      <c r="CW496" s="395">
        <f t="shared" si="572"/>
        <v>37007.4</v>
      </c>
      <c r="CX496" s="396">
        <f t="shared" si="573"/>
        <v>37007.4</v>
      </c>
      <c r="CY496" s="395">
        <f t="shared" si="574"/>
        <v>37007.4</v>
      </c>
      <c r="CZ496" s="394">
        <f t="shared" si="575"/>
        <v>0</v>
      </c>
      <c r="DA496" s="395">
        <f t="shared" si="576"/>
        <v>0</v>
      </c>
      <c r="DB496" s="396">
        <f t="shared" si="577"/>
        <v>0</v>
      </c>
      <c r="DC496" s="395">
        <f t="shared" si="578"/>
        <v>0</v>
      </c>
      <c r="DD496" s="396">
        <f t="shared" si="579"/>
        <v>0</v>
      </c>
      <c r="DE496" s="395">
        <f t="shared" si="580"/>
        <v>0</v>
      </c>
      <c r="DF496" s="396">
        <f t="shared" si="581"/>
        <v>0</v>
      </c>
      <c r="DG496" s="395">
        <f t="shared" si="582"/>
        <v>0</v>
      </c>
      <c r="DH496" s="396">
        <f t="shared" si="583"/>
        <v>0</v>
      </c>
      <c r="DI496" s="395">
        <f t="shared" si="584"/>
        <v>0</v>
      </c>
      <c r="DJ496" s="396">
        <f t="shared" si="585"/>
        <v>10</v>
      </c>
      <c r="DK496" s="395">
        <f t="shared" si="586"/>
        <v>10</v>
      </c>
      <c r="DL496" s="396">
        <f t="shared" si="587"/>
        <v>10</v>
      </c>
      <c r="DM496" s="395">
        <f t="shared" si="588"/>
        <v>10</v>
      </c>
      <c r="DN496" s="394">
        <f t="shared" si="589"/>
        <v>0</v>
      </c>
      <c r="DO496" s="395">
        <f t="shared" si="590"/>
        <v>0</v>
      </c>
      <c r="DP496" s="396">
        <f t="shared" si="591"/>
        <v>0</v>
      </c>
      <c r="DQ496" s="395">
        <f t="shared" si="592"/>
        <v>0</v>
      </c>
      <c r="DR496" s="396">
        <f t="shared" si="593"/>
        <v>0</v>
      </c>
      <c r="DS496" s="395">
        <f t="shared" si="594"/>
        <v>0</v>
      </c>
      <c r="DT496" s="396">
        <f t="shared" si="595"/>
        <v>0</v>
      </c>
      <c r="DU496" s="395">
        <f t="shared" si="596"/>
        <v>0</v>
      </c>
      <c r="DV496" s="396">
        <f t="shared" si="597"/>
        <v>0</v>
      </c>
      <c r="DW496" s="395">
        <f t="shared" si="598"/>
        <v>0</v>
      </c>
      <c r="DX496" s="396">
        <f t="shared" si="599"/>
        <v>370074</v>
      </c>
      <c r="DY496" s="395">
        <f t="shared" si="600"/>
        <v>370074</v>
      </c>
      <c r="DZ496" s="396">
        <f t="shared" si="601"/>
        <v>370074</v>
      </c>
      <c r="EA496" s="395">
        <f t="shared" si="602"/>
        <v>370074</v>
      </c>
    </row>
    <row r="497" spans="1:131">
      <c r="A497" s="502" t="s">
        <v>39</v>
      </c>
      <c r="B497" s="497" t="s">
        <v>711</v>
      </c>
      <c r="C497" s="503"/>
      <c r="D497" s="504">
        <v>221607</v>
      </c>
      <c r="E497" s="423">
        <v>13</v>
      </c>
      <c r="F497" s="393"/>
      <c r="G497" s="402"/>
      <c r="H497" s="393"/>
      <c r="I497" s="402"/>
      <c r="J497" s="393"/>
      <c r="K497" s="402"/>
      <c r="L497" s="393"/>
      <c r="M497" s="402"/>
      <c r="N497" s="393"/>
      <c r="O497" s="402"/>
      <c r="P497" s="393"/>
      <c r="Q497" s="402"/>
      <c r="R497" s="393"/>
      <c r="S497" s="402"/>
      <c r="T497" s="393"/>
      <c r="U497" s="402"/>
      <c r="V497" s="393"/>
      <c r="W497" s="402"/>
      <c r="X497" s="393"/>
      <c r="Y497" s="402"/>
      <c r="Z497" s="393"/>
      <c r="AA497" s="402"/>
      <c r="AB497" s="393"/>
      <c r="AC497" s="402"/>
      <c r="AD497" s="393"/>
      <c r="AE497" s="402"/>
      <c r="AF497" s="393"/>
      <c r="AG497" s="402"/>
      <c r="AH497" s="393"/>
      <c r="AI497" s="402"/>
      <c r="AJ497" s="393"/>
      <c r="AK497" s="402"/>
      <c r="AL497" s="393"/>
      <c r="AM497" s="402"/>
      <c r="AN497" s="393"/>
      <c r="AO497" s="402"/>
      <c r="AP497" s="393"/>
      <c r="AQ497" s="402"/>
      <c r="AR497" s="393"/>
      <c r="AS497" s="402"/>
      <c r="AT497" s="393"/>
      <c r="AU497" s="402"/>
      <c r="AV497" s="393"/>
      <c r="AW497" s="402"/>
      <c r="AX497" s="393"/>
      <c r="AY497" s="402"/>
      <c r="AZ497" s="393">
        <v>11</v>
      </c>
      <c r="BA497" s="403">
        <v>10</v>
      </c>
      <c r="BB497" s="404"/>
      <c r="BC497" s="402"/>
      <c r="BD497" s="393"/>
      <c r="BE497" s="402"/>
      <c r="BF497" s="393"/>
      <c r="BG497" s="402"/>
      <c r="BH497" s="393"/>
      <c r="BI497" s="402"/>
      <c r="BJ497" s="393"/>
      <c r="BK497" s="402"/>
      <c r="BL497" s="393">
        <v>565051</v>
      </c>
      <c r="BM497" s="403">
        <v>490002</v>
      </c>
      <c r="BN497" s="394">
        <f t="shared" si="537"/>
        <v>0</v>
      </c>
      <c r="BO497" s="395">
        <f t="shared" si="538"/>
        <v>0</v>
      </c>
      <c r="BP497" s="396">
        <f t="shared" si="539"/>
        <v>0</v>
      </c>
      <c r="BQ497" s="395">
        <f t="shared" si="540"/>
        <v>0</v>
      </c>
      <c r="BR497" s="396">
        <f t="shared" si="541"/>
        <v>0</v>
      </c>
      <c r="BS497" s="395">
        <f t="shared" si="542"/>
        <v>0</v>
      </c>
      <c r="BT497" s="396">
        <f t="shared" si="543"/>
        <v>0</v>
      </c>
      <c r="BU497" s="395">
        <f t="shared" si="544"/>
        <v>0</v>
      </c>
      <c r="BV497" s="396">
        <f t="shared" si="545"/>
        <v>0</v>
      </c>
      <c r="BW497" s="395">
        <f t="shared" si="546"/>
        <v>0</v>
      </c>
      <c r="BX497" s="396">
        <f t="shared" si="547"/>
        <v>132</v>
      </c>
      <c r="BY497" s="395">
        <f t="shared" si="548"/>
        <v>120</v>
      </c>
      <c r="BZ497" s="394">
        <f t="shared" si="549"/>
        <v>0</v>
      </c>
      <c r="CA497" s="395">
        <f t="shared" si="550"/>
        <v>0</v>
      </c>
      <c r="CB497" s="396">
        <f t="shared" si="551"/>
        <v>0</v>
      </c>
      <c r="CC497" s="395">
        <f t="shared" si="552"/>
        <v>0</v>
      </c>
      <c r="CD497" s="396">
        <f t="shared" si="553"/>
        <v>0</v>
      </c>
      <c r="CE497" s="395">
        <f t="shared" si="554"/>
        <v>0</v>
      </c>
      <c r="CF497" s="396">
        <f t="shared" si="555"/>
        <v>0</v>
      </c>
      <c r="CG497" s="395">
        <f t="shared" si="556"/>
        <v>0</v>
      </c>
      <c r="CH497" s="396">
        <f t="shared" si="557"/>
        <v>0</v>
      </c>
      <c r="CI497" s="395">
        <f t="shared" si="558"/>
        <v>0</v>
      </c>
      <c r="CJ497" s="396">
        <f t="shared" si="559"/>
        <v>4280.689393939394</v>
      </c>
      <c r="CK497" s="395">
        <f t="shared" si="560"/>
        <v>4083.35</v>
      </c>
      <c r="CL497" s="394">
        <f t="shared" si="561"/>
        <v>0</v>
      </c>
      <c r="CM497" s="395">
        <f t="shared" si="562"/>
        <v>0</v>
      </c>
      <c r="CN497" s="396">
        <f t="shared" si="563"/>
        <v>0</v>
      </c>
      <c r="CO497" s="395">
        <f t="shared" si="564"/>
        <v>0</v>
      </c>
      <c r="CP497" s="396">
        <f t="shared" si="565"/>
        <v>0</v>
      </c>
      <c r="CQ497" s="395">
        <f t="shared" si="566"/>
        <v>0</v>
      </c>
      <c r="CR497" s="396">
        <f t="shared" si="567"/>
        <v>0</v>
      </c>
      <c r="CS497" s="395">
        <f t="shared" si="568"/>
        <v>0</v>
      </c>
      <c r="CT497" s="396">
        <f t="shared" si="569"/>
        <v>0</v>
      </c>
      <c r="CU497" s="395">
        <f t="shared" si="570"/>
        <v>0</v>
      </c>
      <c r="CV497" s="396">
        <f t="shared" si="571"/>
        <v>38526.204545454544</v>
      </c>
      <c r="CW497" s="395">
        <f t="shared" si="572"/>
        <v>36750.15</v>
      </c>
      <c r="CX497" s="396">
        <f t="shared" si="573"/>
        <v>38526.204545454544</v>
      </c>
      <c r="CY497" s="395">
        <f t="shared" si="574"/>
        <v>36750.15</v>
      </c>
      <c r="CZ497" s="394">
        <f t="shared" si="575"/>
        <v>0</v>
      </c>
      <c r="DA497" s="395">
        <f t="shared" si="576"/>
        <v>0</v>
      </c>
      <c r="DB497" s="396">
        <f t="shared" si="577"/>
        <v>0</v>
      </c>
      <c r="DC497" s="395">
        <f t="shared" si="578"/>
        <v>0</v>
      </c>
      <c r="DD497" s="396">
        <f t="shared" si="579"/>
        <v>0</v>
      </c>
      <c r="DE497" s="395">
        <f t="shared" si="580"/>
        <v>0</v>
      </c>
      <c r="DF497" s="396">
        <f t="shared" si="581"/>
        <v>0</v>
      </c>
      <c r="DG497" s="395">
        <f t="shared" si="582"/>
        <v>0</v>
      </c>
      <c r="DH497" s="396">
        <f t="shared" si="583"/>
        <v>0</v>
      </c>
      <c r="DI497" s="395">
        <f t="shared" si="584"/>
        <v>0</v>
      </c>
      <c r="DJ497" s="396">
        <f t="shared" si="585"/>
        <v>11</v>
      </c>
      <c r="DK497" s="395">
        <f t="shared" si="586"/>
        <v>10</v>
      </c>
      <c r="DL497" s="396">
        <f t="shared" si="587"/>
        <v>11</v>
      </c>
      <c r="DM497" s="395">
        <f t="shared" si="588"/>
        <v>10</v>
      </c>
      <c r="DN497" s="394">
        <f t="shared" si="589"/>
        <v>0</v>
      </c>
      <c r="DO497" s="395">
        <f t="shared" si="590"/>
        <v>0</v>
      </c>
      <c r="DP497" s="396">
        <f t="shared" si="591"/>
        <v>0</v>
      </c>
      <c r="DQ497" s="395">
        <f t="shared" si="592"/>
        <v>0</v>
      </c>
      <c r="DR497" s="396">
        <f t="shared" si="593"/>
        <v>0</v>
      </c>
      <c r="DS497" s="395">
        <f t="shared" si="594"/>
        <v>0</v>
      </c>
      <c r="DT497" s="396">
        <f t="shared" si="595"/>
        <v>0</v>
      </c>
      <c r="DU497" s="395">
        <f t="shared" si="596"/>
        <v>0</v>
      </c>
      <c r="DV497" s="396">
        <f t="shared" si="597"/>
        <v>0</v>
      </c>
      <c r="DW497" s="395">
        <f t="shared" si="598"/>
        <v>0</v>
      </c>
      <c r="DX497" s="396">
        <f t="shared" si="599"/>
        <v>423788.25</v>
      </c>
      <c r="DY497" s="395">
        <f t="shared" si="600"/>
        <v>367501.5</v>
      </c>
      <c r="DZ497" s="396">
        <f t="shared" si="601"/>
        <v>423788.25</v>
      </c>
      <c r="EA497" s="395">
        <f t="shared" si="602"/>
        <v>367501.5</v>
      </c>
    </row>
    <row r="498" spans="1:131">
      <c r="A498" s="502" t="s">
        <v>39</v>
      </c>
      <c r="B498" s="497" t="s">
        <v>712</v>
      </c>
      <c r="C498" s="498"/>
      <c r="D498" s="504">
        <v>220853</v>
      </c>
      <c r="E498" s="423">
        <v>13</v>
      </c>
      <c r="F498" s="393"/>
      <c r="G498" s="402"/>
      <c r="H498" s="393"/>
      <c r="I498" s="402"/>
      <c r="J498" s="393"/>
      <c r="K498" s="402"/>
      <c r="L498" s="393"/>
      <c r="M498" s="402"/>
      <c r="N498" s="393"/>
      <c r="O498" s="402"/>
      <c r="P498" s="393"/>
      <c r="Q498" s="402"/>
      <c r="R498" s="393"/>
      <c r="S498" s="402"/>
      <c r="T498" s="393"/>
      <c r="U498" s="402"/>
      <c r="V498" s="393"/>
      <c r="W498" s="402"/>
      <c r="X498" s="393"/>
      <c r="Y498" s="402"/>
      <c r="Z498" s="393"/>
      <c r="AA498" s="402"/>
      <c r="AB498" s="393"/>
      <c r="AC498" s="402"/>
      <c r="AD498" s="393"/>
      <c r="AE498" s="402"/>
      <c r="AF498" s="393"/>
      <c r="AG498" s="402"/>
      <c r="AH498" s="393"/>
      <c r="AI498" s="402"/>
      <c r="AJ498" s="393"/>
      <c r="AK498" s="402"/>
      <c r="AL498" s="393"/>
      <c r="AM498" s="402"/>
      <c r="AN498" s="393"/>
      <c r="AO498" s="402"/>
      <c r="AP498" s="393"/>
      <c r="AQ498" s="402"/>
      <c r="AR498" s="393"/>
      <c r="AS498" s="402"/>
      <c r="AT498" s="393"/>
      <c r="AU498" s="402"/>
      <c r="AV498" s="393"/>
      <c r="AW498" s="402"/>
      <c r="AX498" s="393"/>
      <c r="AY498" s="402"/>
      <c r="AZ498" s="393">
        <v>37</v>
      </c>
      <c r="BA498" s="403">
        <v>36</v>
      </c>
      <c r="BB498" s="404"/>
      <c r="BC498" s="402"/>
      <c r="BD498" s="393"/>
      <c r="BE498" s="402"/>
      <c r="BF498" s="393"/>
      <c r="BG498" s="402"/>
      <c r="BH498" s="393"/>
      <c r="BI498" s="402"/>
      <c r="BJ498" s="393"/>
      <c r="BK498" s="402"/>
      <c r="BL498" s="393">
        <v>1839912</v>
      </c>
      <c r="BM498" s="403">
        <v>1786567</v>
      </c>
      <c r="BN498" s="394">
        <f t="shared" si="537"/>
        <v>0</v>
      </c>
      <c r="BO498" s="395">
        <f t="shared" si="538"/>
        <v>0</v>
      </c>
      <c r="BP498" s="396">
        <f t="shared" si="539"/>
        <v>0</v>
      </c>
      <c r="BQ498" s="395">
        <f t="shared" si="540"/>
        <v>0</v>
      </c>
      <c r="BR498" s="396">
        <f t="shared" si="541"/>
        <v>0</v>
      </c>
      <c r="BS498" s="395">
        <f t="shared" si="542"/>
        <v>0</v>
      </c>
      <c r="BT498" s="396">
        <f t="shared" si="543"/>
        <v>0</v>
      </c>
      <c r="BU498" s="395">
        <f t="shared" si="544"/>
        <v>0</v>
      </c>
      <c r="BV498" s="396">
        <f t="shared" si="545"/>
        <v>0</v>
      </c>
      <c r="BW498" s="395">
        <f t="shared" si="546"/>
        <v>0</v>
      </c>
      <c r="BX498" s="396">
        <f t="shared" si="547"/>
        <v>444</v>
      </c>
      <c r="BY498" s="395">
        <f t="shared" si="548"/>
        <v>432</v>
      </c>
      <c r="BZ498" s="394">
        <f t="shared" si="549"/>
        <v>0</v>
      </c>
      <c r="CA498" s="395">
        <f t="shared" si="550"/>
        <v>0</v>
      </c>
      <c r="CB498" s="396">
        <f t="shared" si="551"/>
        <v>0</v>
      </c>
      <c r="CC498" s="395">
        <f t="shared" si="552"/>
        <v>0</v>
      </c>
      <c r="CD498" s="396">
        <f t="shared" si="553"/>
        <v>0</v>
      </c>
      <c r="CE498" s="395">
        <f t="shared" si="554"/>
        <v>0</v>
      </c>
      <c r="CF498" s="396">
        <f t="shared" si="555"/>
        <v>0</v>
      </c>
      <c r="CG498" s="395">
        <f t="shared" si="556"/>
        <v>0</v>
      </c>
      <c r="CH498" s="396">
        <f t="shared" si="557"/>
        <v>0</v>
      </c>
      <c r="CI498" s="395">
        <f t="shared" si="558"/>
        <v>0</v>
      </c>
      <c r="CJ498" s="396">
        <f t="shared" si="559"/>
        <v>4143.9459459459458</v>
      </c>
      <c r="CK498" s="395">
        <f t="shared" si="560"/>
        <v>4135.5717592592591</v>
      </c>
      <c r="CL498" s="394">
        <f t="shared" si="561"/>
        <v>0</v>
      </c>
      <c r="CM498" s="395">
        <f t="shared" si="562"/>
        <v>0</v>
      </c>
      <c r="CN498" s="396">
        <f t="shared" si="563"/>
        <v>0</v>
      </c>
      <c r="CO498" s="395">
        <f t="shared" si="564"/>
        <v>0</v>
      </c>
      <c r="CP498" s="396">
        <f t="shared" si="565"/>
        <v>0</v>
      </c>
      <c r="CQ498" s="395">
        <f t="shared" si="566"/>
        <v>0</v>
      </c>
      <c r="CR498" s="396">
        <f t="shared" si="567"/>
        <v>0</v>
      </c>
      <c r="CS498" s="395">
        <f t="shared" si="568"/>
        <v>0</v>
      </c>
      <c r="CT498" s="396">
        <f t="shared" si="569"/>
        <v>0</v>
      </c>
      <c r="CU498" s="395">
        <f t="shared" si="570"/>
        <v>0</v>
      </c>
      <c r="CV498" s="396">
        <f t="shared" si="571"/>
        <v>37295.513513513513</v>
      </c>
      <c r="CW498" s="395">
        <f t="shared" si="572"/>
        <v>37220.145833333328</v>
      </c>
      <c r="CX498" s="396">
        <f t="shared" si="573"/>
        <v>37295.513513513513</v>
      </c>
      <c r="CY498" s="395">
        <f t="shared" si="574"/>
        <v>37220.145833333328</v>
      </c>
      <c r="CZ498" s="394">
        <f t="shared" si="575"/>
        <v>0</v>
      </c>
      <c r="DA498" s="395">
        <f t="shared" si="576"/>
        <v>0</v>
      </c>
      <c r="DB498" s="396">
        <f t="shared" si="577"/>
        <v>0</v>
      </c>
      <c r="DC498" s="395">
        <f t="shared" si="578"/>
        <v>0</v>
      </c>
      <c r="DD498" s="396">
        <f t="shared" si="579"/>
        <v>0</v>
      </c>
      <c r="DE498" s="395">
        <f t="shared" si="580"/>
        <v>0</v>
      </c>
      <c r="DF498" s="396">
        <f t="shared" si="581"/>
        <v>0</v>
      </c>
      <c r="DG498" s="395">
        <f t="shared" si="582"/>
        <v>0</v>
      </c>
      <c r="DH498" s="396">
        <f t="shared" si="583"/>
        <v>0</v>
      </c>
      <c r="DI498" s="395">
        <f t="shared" si="584"/>
        <v>0</v>
      </c>
      <c r="DJ498" s="396">
        <f t="shared" si="585"/>
        <v>37</v>
      </c>
      <c r="DK498" s="395">
        <f t="shared" si="586"/>
        <v>36</v>
      </c>
      <c r="DL498" s="396">
        <f t="shared" si="587"/>
        <v>37</v>
      </c>
      <c r="DM498" s="395">
        <f t="shared" si="588"/>
        <v>36</v>
      </c>
      <c r="DN498" s="394">
        <f t="shared" si="589"/>
        <v>0</v>
      </c>
      <c r="DO498" s="395">
        <f t="shared" si="590"/>
        <v>0</v>
      </c>
      <c r="DP498" s="396">
        <f t="shared" si="591"/>
        <v>0</v>
      </c>
      <c r="DQ498" s="395">
        <f t="shared" si="592"/>
        <v>0</v>
      </c>
      <c r="DR498" s="396">
        <f t="shared" si="593"/>
        <v>0</v>
      </c>
      <c r="DS498" s="395">
        <f t="shared" si="594"/>
        <v>0</v>
      </c>
      <c r="DT498" s="396">
        <f t="shared" si="595"/>
        <v>0</v>
      </c>
      <c r="DU498" s="395">
        <f t="shared" si="596"/>
        <v>0</v>
      </c>
      <c r="DV498" s="396">
        <f t="shared" si="597"/>
        <v>0</v>
      </c>
      <c r="DW498" s="395">
        <f t="shared" si="598"/>
        <v>0</v>
      </c>
      <c r="DX498" s="396">
        <f t="shared" si="599"/>
        <v>1379934</v>
      </c>
      <c r="DY498" s="395">
        <f t="shared" si="600"/>
        <v>1339925.2499999998</v>
      </c>
      <c r="DZ498" s="396">
        <f t="shared" si="601"/>
        <v>1379934</v>
      </c>
      <c r="EA498" s="395">
        <f t="shared" si="602"/>
        <v>1339925.2499999998</v>
      </c>
    </row>
    <row r="499" spans="1:131">
      <c r="A499" s="502" t="s">
        <v>39</v>
      </c>
      <c r="B499" s="497" t="s">
        <v>713</v>
      </c>
      <c r="C499" s="503"/>
      <c r="D499" s="504">
        <v>221050</v>
      </c>
      <c r="E499" s="423">
        <v>13</v>
      </c>
      <c r="F499" s="393"/>
      <c r="G499" s="402"/>
      <c r="H499" s="393"/>
      <c r="I499" s="402"/>
      <c r="J499" s="393"/>
      <c r="K499" s="402"/>
      <c r="L499" s="393"/>
      <c r="M499" s="402"/>
      <c r="N499" s="393"/>
      <c r="O499" s="402"/>
      <c r="P499" s="393"/>
      <c r="Q499" s="402"/>
      <c r="R499" s="393"/>
      <c r="S499" s="402"/>
      <c r="T499" s="393"/>
      <c r="U499" s="402"/>
      <c r="V499" s="393"/>
      <c r="W499" s="402"/>
      <c r="X499" s="393"/>
      <c r="Y499" s="402"/>
      <c r="Z499" s="393"/>
      <c r="AA499" s="402"/>
      <c r="AB499" s="393"/>
      <c r="AC499" s="402"/>
      <c r="AD499" s="393"/>
      <c r="AE499" s="402"/>
      <c r="AF499" s="393"/>
      <c r="AG499" s="402"/>
      <c r="AH499" s="393"/>
      <c r="AI499" s="402"/>
      <c r="AJ499" s="393"/>
      <c r="AK499" s="402"/>
      <c r="AL499" s="393"/>
      <c r="AM499" s="402"/>
      <c r="AN499" s="393"/>
      <c r="AO499" s="402"/>
      <c r="AP499" s="393"/>
      <c r="AQ499" s="402"/>
      <c r="AR499" s="393"/>
      <c r="AS499" s="402"/>
      <c r="AT499" s="393"/>
      <c r="AU499" s="402"/>
      <c r="AV499" s="393"/>
      <c r="AW499" s="402"/>
      <c r="AX499" s="393"/>
      <c r="AY499" s="402"/>
      <c r="AZ499" s="393">
        <v>30</v>
      </c>
      <c r="BA499" s="403">
        <v>30</v>
      </c>
      <c r="BB499" s="404"/>
      <c r="BC499" s="402"/>
      <c r="BD499" s="393"/>
      <c r="BE499" s="402"/>
      <c r="BF499" s="393"/>
      <c r="BG499" s="402"/>
      <c r="BH499" s="393"/>
      <c r="BI499" s="402"/>
      <c r="BJ499" s="393"/>
      <c r="BK499" s="402"/>
      <c r="BL499" s="393">
        <v>1557422</v>
      </c>
      <c r="BM499" s="403">
        <v>1614302</v>
      </c>
      <c r="BN499" s="394">
        <f t="shared" si="537"/>
        <v>0</v>
      </c>
      <c r="BO499" s="395">
        <f t="shared" si="538"/>
        <v>0</v>
      </c>
      <c r="BP499" s="396">
        <f t="shared" si="539"/>
        <v>0</v>
      </c>
      <c r="BQ499" s="395">
        <f t="shared" si="540"/>
        <v>0</v>
      </c>
      <c r="BR499" s="396">
        <f t="shared" si="541"/>
        <v>0</v>
      </c>
      <c r="BS499" s="395">
        <f t="shared" si="542"/>
        <v>0</v>
      </c>
      <c r="BT499" s="396">
        <f t="shared" si="543"/>
        <v>0</v>
      </c>
      <c r="BU499" s="395">
        <f t="shared" si="544"/>
        <v>0</v>
      </c>
      <c r="BV499" s="396">
        <f t="shared" si="545"/>
        <v>0</v>
      </c>
      <c r="BW499" s="395">
        <f t="shared" si="546"/>
        <v>0</v>
      </c>
      <c r="BX499" s="396">
        <f t="shared" si="547"/>
        <v>360</v>
      </c>
      <c r="BY499" s="395">
        <f t="shared" si="548"/>
        <v>360</v>
      </c>
      <c r="BZ499" s="394">
        <f t="shared" si="549"/>
        <v>0</v>
      </c>
      <c r="CA499" s="395">
        <f t="shared" si="550"/>
        <v>0</v>
      </c>
      <c r="CB499" s="396">
        <f t="shared" si="551"/>
        <v>0</v>
      </c>
      <c r="CC499" s="395">
        <f t="shared" si="552"/>
        <v>0</v>
      </c>
      <c r="CD499" s="396">
        <f t="shared" si="553"/>
        <v>0</v>
      </c>
      <c r="CE499" s="395">
        <f t="shared" si="554"/>
        <v>0</v>
      </c>
      <c r="CF499" s="396">
        <f t="shared" si="555"/>
        <v>0</v>
      </c>
      <c r="CG499" s="395">
        <f t="shared" si="556"/>
        <v>0</v>
      </c>
      <c r="CH499" s="396">
        <f t="shared" si="557"/>
        <v>0</v>
      </c>
      <c r="CI499" s="395">
        <f t="shared" si="558"/>
        <v>0</v>
      </c>
      <c r="CJ499" s="396">
        <f t="shared" si="559"/>
        <v>4326.1722222222224</v>
      </c>
      <c r="CK499" s="395">
        <f t="shared" si="560"/>
        <v>4484.1722222222224</v>
      </c>
      <c r="CL499" s="394">
        <f t="shared" si="561"/>
        <v>0</v>
      </c>
      <c r="CM499" s="395">
        <f t="shared" si="562"/>
        <v>0</v>
      </c>
      <c r="CN499" s="396">
        <f t="shared" si="563"/>
        <v>0</v>
      </c>
      <c r="CO499" s="395">
        <f t="shared" si="564"/>
        <v>0</v>
      </c>
      <c r="CP499" s="396">
        <f t="shared" si="565"/>
        <v>0</v>
      </c>
      <c r="CQ499" s="395">
        <f t="shared" si="566"/>
        <v>0</v>
      </c>
      <c r="CR499" s="396">
        <f t="shared" si="567"/>
        <v>0</v>
      </c>
      <c r="CS499" s="395">
        <f t="shared" si="568"/>
        <v>0</v>
      </c>
      <c r="CT499" s="396">
        <f t="shared" si="569"/>
        <v>0</v>
      </c>
      <c r="CU499" s="395">
        <f t="shared" si="570"/>
        <v>0</v>
      </c>
      <c r="CV499" s="396">
        <f t="shared" si="571"/>
        <v>38935.550000000003</v>
      </c>
      <c r="CW499" s="395">
        <f t="shared" si="572"/>
        <v>40357.550000000003</v>
      </c>
      <c r="CX499" s="396">
        <f t="shared" si="573"/>
        <v>38935.550000000003</v>
      </c>
      <c r="CY499" s="395">
        <f t="shared" si="574"/>
        <v>40357.550000000003</v>
      </c>
      <c r="CZ499" s="394">
        <f t="shared" si="575"/>
        <v>0</v>
      </c>
      <c r="DA499" s="395">
        <f t="shared" si="576"/>
        <v>0</v>
      </c>
      <c r="DB499" s="396">
        <f t="shared" si="577"/>
        <v>0</v>
      </c>
      <c r="DC499" s="395">
        <f t="shared" si="578"/>
        <v>0</v>
      </c>
      <c r="DD499" s="396">
        <f t="shared" si="579"/>
        <v>0</v>
      </c>
      <c r="DE499" s="395">
        <f t="shared" si="580"/>
        <v>0</v>
      </c>
      <c r="DF499" s="396">
        <f t="shared" si="581"/>
        <v>0</v>
      </c>
      <c r="DG499" s="395">
        <f t="shared" si="582"/>
        <v>0</v>
      </c>
      <c r="DH499" s="396">
        <f t="shared" si="583"/>
        <v>0</v>
      </c>
      <c r="DI499" s="395">
        <f t="shared" si="584"/>
        <v>0</v>
      </c>
      <c r="DJ499" s="396">
        <f t="shared" si="585"/>
        <v>30</v>
      </c>
      <c r="DK499" s="395">
        <f t="shared" si="586"/>
        <v>30</v>
      </c>
      <c r="DL499" s="396">
        <f t="shared" si="587"/>
        <v>30</v>
      </c>
      <c r="DM499" s="395">
        <f t="shared" si="588"/>
        <v>30</v>
      </c>
      <c r="DN499" s="394">
        <f t="shared" si="589"/>
        <v>0</v>
      </c>
      <c r="DO499" s="395">
        <f t="shared" si="590"/>
        <v>0</v>
      </c>
      <c r="DP499" s="396">
        <f t="shared" si="591"/>
        <v>0</v>
      </c>
      <c r="DQ499" s="395">
        <f t="shared" si="592"/>
        <v>0</v>
      </c>
      <c r="DR499" s="396">
        <f t="shared" si="593"/>
        <v>0</v>
      </c>
      <c r="DS499" s="395">
        <f t="shared" si="594"/>
        <v>0</v>
      </c>
      <c r="DT499" s="396">
        <f t="shared" si="595"/>
        <v>0</v>
      </c>
      <c r="DU499" s="395">
        <f t="shared" si="596"/>
        <v>0</v>
      </c>
      <c r="DV499" s="396">
        <f t="shared" si="597"/>
        <v>0</v>
      </c>
      <c r="DW499" s="395">
        <f t="shared" si="598"/>
        <v>0</v>
      </c>
      <c r="DX499" s="396">
        <f t="shared" si="599"/>
        <v>1168066.5</v>
      </c>
      <c r="DY499" s="395">
        <f t="shared" si="600"/>
        <v>1210726.5</v>
      </c>
      <c r="DZ499" s="396">
        <f t="shared" si="601"/>
        <v>1168066.5</v>
      </c>
      <c r="EA499" s="395">
        <f t="shared" si="602"/>
        <v>1210726.5</v>
      </c>
    </row>
    <row r="500" spans="1:131">
      <c r="A500" s="502" t="s">
        <v>39</v>
      </c>
      <c r="B500" s="497" t="s">
        <v>714</v>
      </c>
      <c r="C500" s="503"/>
      <c r="D500" s="504">
        <v>221102</v>
      </c>
      <c r="E500" s="423">
        <v>13</v>
      </c>
      <c r="F500" s="393"/>
      <c r="G500" s="402"/>
      <c r="H500" s="393"/>
      <c r="I500" s="402"/>
      <c r="J500" s="393"/>
      <c r="K500" s="402"/>
      <c r="L500" s="393"/>
      <c r="M500" s="402"/>
      <c r="N500" s="393"/>
      <c r="O500" s="402"/>
      <c r="P500" s="393"/>
      <c r="Q500" s="402"/>
      <c r="R500" s="393"/>
      <c r="S500" s="402"/>
      <c r="T500" s="393"/>
      <c r="U500" s="402"/>
      <c r="V500" s="393"/>
      <c r="W500" s="402"/>
      <c r="X500" s="393"/>
      <c r="Y500" s="402"/>
      <c r="Z500" s="393"/>
      <c r="AA500" s="402"/>
      <c r="AB500" s="393"/>
      <c r="AC500" s="402"/>
      <c r="AD500" s="393"/>
      <c r="AE500" s="402"/>
      <c r="AF500" s="393"/>
      <c r="AG500" s="402"/>
      <c r="AH500" s="393"/>
      <c r="AI500" s="402"/>
      <c r="AJ500" s="393"/>
      <c r="AK500" s="402"/>
      <c r="AL500" s="393"/>
      <c r="AM500" s="402"/>
      <c r="AN500" s="393"/>
      <c r="AO500" s="402"/>
      <c r="AP500" s="393"/>
      <c r="AQ500" s="402"/>
      <c r="AR500" s="393"/>
      <c r="AS500" s="402"/>
      <c r="AT500" s="393"/>
      <c r="AU500" s="402"/>
      <c r="AV500" s="393"/>
      <c r="AW500" s="402"/>
      <c r="AX500" s="393"/>
      <c r="AY500" s="402"/>
      <c r="AZ500" s="393">
        <v>21</v>
      </c>
      <c r="BA500" s="403">
        <v>21</v>
      </c>
      <c r="BB500" s="404"/>
      <c r="BC500" s="402"/>
      <c r="BD500" s="393"/>
      <c r="BE500" s="402"/>
      <c r="BF500" s="393"/>
      <c r="BG500" s="402"/>
      <c r="BH500" s="393"/>
      <c r="BI500" s="402"/>
      <c r="BJ500" s="393"/>
      <c r="BK500" s="402"/>
      <c r="BL500" s="393">
        <v>1134826</v>
      </c>
      <c r="BM500" s="403">
        <v>1167557</v>
      </c>
      <c r="BN500" s="394">
        <f t="shared" si="537"/>
        <v>0</v>
      </c>
      <c r="BO500" s="395">
        <f t="shared" si="538"/>
        <v>0</v>
      </c>
      <c r="BP500" s="396">
        <f t="shared" si="539"/>
        <v>0</v>
      </c>
      <c r="BQ500" s="395">
        <f t="shared" si="540"/>
        <v>0</v>
      </c>
      <c r="BR500" s="396">
        <f t="shared" si="541"/>
        <v>0</v>
      </c>
      <c r="BS500" s="395">
        <f t="shared" si="542"/>
        <v>0</v>
      </c>
      <c r="BT500" s="396">
        <f t="shared" si="543"/>
        <v>0</v>
      </c>
      <c r="BU500" s="395">
        <f t="shared" si="544"/>
        <v>0</v>
      </c>
      <c r="BV500" s="396">
        <f t="shared" si="545"/>
        <v>0</v>
      </c>
      <c r="BW500" s="395">
        <f t="shared" si="546"/>
        <v>0</v>
      </c>
      <c r="BX500" s="396">
        <f t="shared" si="547"/>
        <v>252</v>
      </c>
      <c r="BY500" s="395">
        <f t="shared" si="548"/>
        <v>252</v>
      </c>
      <c r="BZ500" s="394">
        <f t="shared" si="549"/>
        <v>0</v>
      </c>
      <c r="CA500" s="395">
        <f t="shared" si="550"/>
        <v>0</v>
      </c>
      <c r="CB500" s="396">
        <f t="shared" si="551"/>
        <v>0</v>
      </c>
      <c r="CC500" s="395">
        <f t="shared" si="552"/>
        <v>0</v>
      </c>
      <c r="CD500" s="396">
        <f t="shared" si="553"/>
        <v>0</v>
      </c>
      <c r="CE500" s="395">
        <f t="shared" si="554"/>
        <v>0</v>
      </c>
      <c r="CF500" s="396">
        <f t="shared" si="555"/>
        <v>0</v>
      </c>
      <c r="CG500" s="395">
        <f t="shared" si="556"/>
        <v>0</v>
      </c>
      <c r="CH500" s="396">
        <f t="shared" si="557"/>
        <v>0</v>
      </c>
      <c r="CI500" s="395">
        <f t="shared" si="558"/>
        <v>0</v>
      </c>
      <c r="CJ500" s="396">
        <f t="shared" si="559"/>
        <v>4503.2777777777774</v>
      </c>
      <c r="CK500" s="395">
        <f t="shared" si="560"/>
        <v>4633.1626984126988</v>
      </c>
      <c r="CL500" s="394">
        <f t="shared" si="561"/>
        <v>0</v>
      </c>
      <c r="CM500" s="395">
        <f t="shared" si="562"/>
        <v>0</v>
      </c>
      <c r="CN500" s="396">
        <f t="shared" si="563"/>
        <v>0</v>
      </c>
      <c r="CO500" s="395">
        <f t="shared" si="564"/>
        <v>0</v>
      </c>
      <c r="CP500" s="396">
        <f t="shared" si="565"/>
        <v>0</v>
      </c>
      <c r="CQ500" s="395">
        <f t="shared" si="566"/>
        <v>0</v>
      </c>
      <c r="CR500" s="396">
        <f t="shared" si="567"/>
        <v>0</v>
      </c>
      <c r="CS500" s="395">
        <f t="shared" si="568"/>
        <v>0</v>
      </c>
      <c r="CT500" s="396">
        <f t="shared" si="569"/>
        <v>0</v>
      </c>
      <c r="CU500" s="395">
        <f t="shared" si="570"/>
        <v>0</v>
      </c>
      <c r="CV500" s="396">
        <f t="shared" si="571"/>
        <v>40529.5</v>
      </c>
      <c r="CW500" s="395">
        <f t="shared" si="572"/>
        <v>41698.46428571429</v>
      </c>
      <c r="CX500" s="396">
        <f t="shared" si="573"/>
        <v>40529.5</v>
      </c>
      <c r="CY500" s="395">
        <f t="shared" si="574"/>
        <v>41698.46428571429</v>
      </c>
      <c r="CZ500" s="394">
        <f t="shared" si="575"/>
        <v>0</v>
      </c>
      <c r="DA500" s="395">
        <f t="shared" si="576"/>
        <v>0</v>
      </c>
      <c r="DB500" s="396">
        <f t="shared" si="577"/>
        <v>0</v>
      </c>
      <c r="DC500" s="395">
        <f t="shared" si="578"/>
        <v>0</v>
      </c>
      <c r="DD500" s="396">
        <f t="shared" si="579"/>
        <v>0</v>
      </c>
      <c r="DE500" s="395">
        <f t="shared" si="580"/>
        <v>0</v>
      </c>
      <c r="DF500" s="396">
        <f t="shared" si="581"/>
        <v>0</v>
      </c>
      <c r="DG500" s="395">
        <f t="shared" si="582"/>
        <v>0</v>
      </c>
      <c r="DH500" s="396">
        <f t="shared" si="583"/>
        <v>0</v>
      </c>
      <c r="DI500" s="395">
        <f t="shared" si="584"/>
        <v>0</v>
      </c>
      <c r="DJ500" s="396">
        <f t="shared" si="585"/>
        <v>21</v>
      </c>
      <c r="DK500" s="395">
        <f t="shared" si="586"/>
        <v>21</v>
      </c>
      <c r="DL500" s="396">
        <f t="shared" si="587"/>
        <v>21</v>
      </c>
      <c r="DM500" s="395">
        <f t="shared" si="588"/>
        <v>21</v>
      </c>
      <c r="DN500" s="394">
        <f t="shared" si="589"/>
        <v>0</v>
      </c>
      <c r="DO500" s="395">
        <f t="shared" si="590"/>
        <v>0</v>
      </c>
      <c r="DP500" s="396">
        <f t="shared" si="591"/>
        <v>0</v>
      </c>
      <c r="DQ500" s="395">
        <f t="shared" si="592"/>
        <v>0</v>
      </c>
      <c r="DR500" s="396">
        <f t="shared" si="593"/>
        <v>0</v>
      </c>
      <c r="DS500" s="395">
        <f t="shared" si="594"/>
        <v>0</v>
      </c>
      <c r="DT500" s="396">
        <f t="shared" si="595"/>
        <v>0</v>
      </c>
      <c r="DU500" s="395">
        <f t="shared" si="596"/>
        <v>0</v>
      </c>
      <c r="DV500" s="396">
        <f t="shared" si="597"/>
        <v>0</v>
      </c>
      <c r="DW500" s="395">
        <f t="shared" si="598"/>
        <v>0</v>
      </c>
      <c r="DX500" s="396">
        <f t="shared" si="599"/>
        <v>851119.5</v>
      </c>
      <c r="DY500" s="395">
        <f t="shared" si="600"/>
        <v>875667.75000000012</v>
      </c>
      <c r="DZ500" s="396">
        <f t="shared" si="601"/>
        <v>851119.5</v>
      </c>
      <c r="EA500" s="395">
        <f t="shared" si="602"/>
        <v>875667.75000000012</v>
      </c>
    </row>
    <row r="501" spans="1:131">
      <c r="A501" s="502" t="s">
        <v>39</v>
      </c>
      <c r="B501" s="497" t="s">
        <v>715</v>
      </c>
      <c r="C501" s="498"/>
      <c r="D501" s="504">
        <v>248925</v>
      </c>
      <c r="E501" s="423">
        <v>13</v>
      </c>
      <c r="F501" s="393"/>
      <c r="G501" s="402"/>
      <c r="H501" s="393"/>
      <c r="I501" s="402"/>
      <c r="J501" s="393"/>
      <c r="K501" s="402"/>
      <c r="L501" s="393"/>
      <c r="M501" s="402"/>
      <c r="N501" s="393"/>
      <c r="O501" s="402"/>
      <c r="P501" s="393"/>
      <c r="Q501" s="402"/>
      <c r="R501" s="393"/>
      <c r="S501" s="402"/>
      <c r="T501" s="393"/>
      <c r="U501" s="402"/>
      <c r="V501" s="393"/>
      <c r="W501" s="402"/>
      <c r="X501" s="393"/>
      <c r="Y501" s="402"/>
      <c r="Z501" s="393"/>
      <c r="AA501" s="402"/>
      <c r="AB501" s="393"/>
      <c r="AC501" s="402"/>
      <c r="AD501" s="393"/>
      <c r="AE501" s="402"/>
      <c r="AF501" s="393"/>
      <c r="AG501" s="402"/>
      <c r="AH501" s="393"/>
      <c r="AI501" s="402"/>
      <c r="AJ501" s="393"/>
      <c r="AK501" s="402"/>
      <c r="AL501" s="393"/>
      <c r="AM501" s="402"/>
      <c r="AN501" s="393"/>
      <c r="AO501" s="402"/>
      <c r="AP501" s="393"/>
      <c r="AQ501" s="402"/>
      <c r="AR501" s="393"/>
      <c r="AS501" s="402"/>
      <c r="AT501" s="393"/>
      <c r="AU501" s="402"/>
      <c r="AV501" s="393"/>
      <c r="AW501" s="402"/>
      <c r="AX501" s="393"/>
      <c r="AY501" s="402"/>
      <c r="AZ501" s="393">
        <v>18</v>
      </c>
      <c r="BA501" s="403">
        <v>18</v>
      </c>
      <c r="BB501" s="404"/>
      <c r="BC501" s="402"/>
      <c r="BD501" s="393"/>
      <c r="BE501" s="402"/>
      <c r="BF501" s="393"/>
      <c r="BG501" s="402"/>
      <c r="BH501" s="393"/>
      <c r="BI501" s="402"/>
      <c r="BJ501" s="393"/>
      <c r="BK501" s="402"/>
      <c r="BL501" s="393">
        <v>927645</v>
      </c>
      <c r="BM501" s="403">
        <v>927645</v>
      </c>
      <c r="BN501" s="394">
        <f t="shared" si="537"/>
        <v>0</v>
      </c>
      <c r="BO501" s="395">
        <f t="shared" si="538"/>
        <v>0</v>
      </c>
      <c r="BP501" s="396">
        <f t="shared" si="539"/>
        <v>0</v>
      </c>
      <c r="BQ501" s="395">
        <f t="shared" si="540"/>
        <v>0</v>
      </c>
      <c r="BR501" s="396">
        <f t="shared" si="541"/>
        <v>0</v>
      </c>
      <c r="BS501" s="395">
        <f t="shared" si="542"/>
        <v>0</v>
      </c>
      <c r="BT501" s="396">
        <f t="shared" si="543"/>
        <v>0</v>
      </c>
      <c r="BU501" s="395">
        <f t="shared" si="544"/>
        <v>0</v>
      </c>
      <c r="BV501" s="396">
        <f t="shared" si="545"/>
        <v>0</v>
      </c>
      <c r="BW501" s="395">
        <f t="shared" si="546"/>
        <v>0</v>
      </c>
      <c r="BX501" s="396">
        <f t="shared" si="547"/>
        <v>216</v>
      </c>
      <c r="BY501" s="395">
        <f t="shared" si="548"/>
        <v>216</v>
      </c>
      <c r="BZ501" s="394">
        <f t="shared" si="549"/>
        <v>0</v>
      </c>
      <c r="CA501" s="395">
        <f t="shared" si="550"/>
        <v>0</v>
      </c>
      <c r="CB501" s="396">
        <f t="shared" si="551"/>
        <v>0</v>
      </c>
      <c r="CC501" s="395">
        <f t="shared" si="552"/>
        <v>0</v>
      </c>
      <c r="CD501" s="396">
        <f t="shared" si="553"/>
        <v>0</v>
      </c>
      <c r="CE501" s="395">
        <f t="shared" si="554"/>
        <v>0</v>
      </c>
      <c r="CF501" s="396">
        <f t="shared" si="555"/>
        <v>0</v>
      </c>
      <c r="CG501" s="395">
        <f t="shared" si="556"/>
        <v>0</v>
      </c>
      <c r="CH501" s="396">
        <f t="shared" si="557"/>
        <v>0</v>
      </c>
      <c r="CI501" s="395">
        <f t="shared" si="558"/>
        <v>0</v>
      </c>
      <c r="CJ501" s="396">
        <f t="shared" si="559"/>
        <v>4294.6527777777774</v>
      </c>
      <c r="CK501" s="395">
        <f t="shared" si="560"/>
        <v>4294.6527777777774</v>
      </c>
      <c r="CL501" s="394">
        <f t="shared" si="561"/>
        <v>0</v>
      </c>
      <c r="CM501" s="395">
        <f t="shared" si="562"/>
        <v>0</v>
      </c>
      <c r="CN501" s="396">
        <f t="shared" si="563"/>
        <v>0</v>
      </c>
      <c r="CO501" s="395">
        <f t="shared" si="564"/>
        <v>0</v>
      </c>
      <c r="CP501" s="396">
        <f t="shared" si="565"/>
        <v>0</v>
      </c>
      <c r="CQ501" s="395">
        <f t="shared" si="566"/>
        <v>0</v>
      </c>
      <c r="CR501" s="396">
        <f t="shared" si="567"/>
        <v>0</v>
      </c>
      <c r="CS501" s="395">
        <f t="shared" si="568"/>
        <v>0</v>
      </c>
      <c r="CT501" s="396">
        <f t="shared" si="569"/>
        <v>0</v>
      </c>
      <c r="CU501" s="395">
        <f t="shared" si="570"/>
        <v>0</v>
      </c>
      <c r="CV501" s="396">
        <f t="shared" si="571"/>
        <v>38651.875</v>
      </c>
      <c r="CW501" s="395">
        <f t="shared" si="572"/>
        <v>38651.875</v>
      </c>
      <c r="CX501" s="396">
        <f t="shared" si="573"/>
        <v>38651.875</v>
      </c>
      <c r="CY501" s="395">
        <f t="shared" si="574"/>
        <v>38651.875</v>
      </c>
      <c r="CZ501" s="394">
        <f t="shared" si="575"/>
        <v>0</v>
      </c>
      <c r="DA501" s="395">
        <f t="shared" si="576"/>
        <v>0</v>
      </c>
      <c r="DB501" s="396">
        <f t="shared" si="577"/>
        <v>0</v>
      </c>
      <c r="DC501" s="395">
        <f t="shared" si="578"/>
        <v>0</v>
      </c>
      <c r="DD501" s="396">
        <f t="shared" si="579"/>
        <v>0</v>
      </c>
      <c r="DE501" s="395">
        <f t="shared" si="580"/>
        <v>0</v>
      </c>
      <c r="DF501" s="396">
        <f t="shared" si="581"/>
        <v>0</v>
      </c>
      <c r="DG501" s="395">
        <f t="shared" si="582"/>
        <v>0</v>
      </c>
      <c r="DH501" s="396">
        <f t="shared" si="583"/>
        <v>0</v>
      </c>
      <c r="DI501" s="395">
        <f t="shared" si="584"/>
        <v>0</v>
      </c>
      <c r="DJ501" s="396">
        <f t="shared" si="585"/>
        <v>18</v>
      </c>
      <c r="DK501" s="395">
        <f t="shared" si="586"/>
        <v>18</v>
      </c>
      <c r="DL501" s="396">
        <f t="shared" si="587"/>
        <v>18</v>
      </c>
      <c r="DM501" s="395">
        <f t="shared" si="588"/>
        <v>18</v>
      </c>
      <c r="DN501" s="394">
        <f t="shared" si="589"/>
        <v>0</v>
      </c>
      <c r="DO501" s="395">
        <f t="shared" si="590"/>
        <v>0</v>
      </c>
      <c r="DP501" s="396">
        <f t="shared" si="591"/>
        <v>0</v>
      </c>
      <c r="DQ501" s="395">
        <f t="shared" si="592"/>
        <v>0</v>
      </c>
      <c r="DR501" s="396">
        <f t="shared" si="593"/>
        <v>0</v>
      </c>
      <c r="DS501" s="395">
        <f t="shared" si="594"/>
        <v>0</v>
      </c>
      <c r="DT501" s="396">
        <f t="shared" si="595"/>
        <v>0</v>
      </c>
      <c r="DU501" s="395">
        <f t="shared" si="596"/>
        <v>0</v>
      </c>
      <c r="DV501" s="396">
        <f t="shared" si="597"/>
        <v>0</v>
      </c>
      <c r="DW501" s="395">
        <f t="shared" si="598"/>
        <v>0</v>
      </c>
      <c r="DX501" s="396">
        <f t="shared" si="599"/>
        <v>695733.75</v>
      </c>
      <c r="DY501" s="395">
        <f t="shared" si="600"/>
        <v>695733.75</v>
      </c>
      <c r="DZ501" s="396">
        <f t="shared" si="601"/>
        <v>695733.75</v>
      </c>
      <c r="EA501" s="395">
        <f t="shared" si="602"/>
        <v>695733.75</v>
      </c>
    </row>
    <row r="502" spans="1:131">
      <c r="A502" s="502" t="s">
        <v>39</v>
      </c>
      <c r="B502" s="497" t="s">
        <v>716</v>
      </c>
      <c r="C502" s="503"/>
      <c r="D502" s="504">
        <v>221236</v>
      </c>
      <c r="E502" s="423">
        <v>13</v>
      </c>
      <c r="F502" s="393"/>
      <c r="G502" s="402"/>
      <c r="H502" s="393"/>
      <c r="I502" s="402"/>
      <c r="J502" s="393"/>
      <c r="K502" s="402"/>
      <c r="L502" s="393"/>
      <c r="M502" s="402"/>
      <c r="N502" s="393"/>
      <c r="O502" s="402"/>
      <c r="P502" s="393"/>
      <c r="Q502" s="402"/>
      <c r="R502" s="393"/>
      <c r="S502" s="402"/>
      <c r="T502" s="393"/>
      <c r="U502" s="402"/>
      <c r="V502" s="393"/>
      <c r="W502" s="402"/>
      <c r="X502" s="393"/>
      <c r="Y502" s="402"/>
      <c r="Z502" s="393"/>
      <c r="AA502" s="402"/>
      <c r="AB502" s="393"/>
      <c r="AC502" s="402"/>
      <c r="AD502" s="393"/>
      <c r="AE502" s="402"/>
      <c r="AF502" s="393"/>
      <c r="AG502" s="402"/>
      <c r="AH502" s="393"/>
      <c r="AI502" s="402"/>
      <c r="AJ502" s="393"/>
      <c r="AK502" s="402"/>
      <c r="AL502" s="393"/>
      <c r="AM502" s="402"/>
      <c r="AN502" s="393"/>
      <c r="AO502" s="402"/>
      <c r="AP502" s="393"/>
      <c r="AQ502" s="402"/>
      <c r="AR502" s="393"/>
      <c r="AS502" s="402"/>
      <c r="AT502" s="393"/>
      <c r="AU502" s="402"/>
      <c r="AV502" s="393"/>
      <c r="AW502" s="402"/>
      <c r="AX502" s="393"/>
      <c r="AY502" s="402"/>
      <c r="AZ502" s="393">
        <v>11</v>
      </c>
      <c r="BA502" s="403">
        <v>11</v>
      </c>
      <c r="BB502" s="404"/>
      <c r="BC502" s="402"/>
      <c r="BD502" s="393"/>
      <c r="BE502" s="402"/>
      <c r="BF502" s="393"/>
      <c r="BG502" s="402"/>
      <c r="BH502" s="393"/>
      <c r="BI502" s="402"/>
      <c r="BJ502" s="393"/>
      <c r="BK502" s="402"/>
      <c r="BL502" s="393">
        <v>529216</v>
      </c>
      <c r="BM502" s="403">
        <v>529216</v>
      </c>
      <c r="BN502" s="394">
        <f t="shared" si="537"/>
        <v>0</v>
      </c>
      <c r="BO502" s="395">
        <f t="shared" si="538"/>
        <v>0</v>
      </c>
      <c r="BP502" s="396">
        <f t="shared" si="539"/>
        <v>0</v>
      </c>
      <c r="BQ502" s="395">
        <f t="shared" si="540"/>
        <v>0</v>
      </c>
      <c r="BR502" s="396">
        <f t="shared" si="541"/>
        <v>0</v>
      </c>
      <c r="BS502" s="395">
        <f t="shared" si="542"/>
        <v>0</v>
      </c>
      <c r="BT502" s="396">
        <f t="shared" si="543"/>
        <v>0</v>
      </c>
      <c r="BU502" s="395">
        <f t="shared" si="544"/>
        <v>0</v>
      </c>
      <c r="BV502" s="396">
        <f t="shared" si="545"/>
        <v>0</v>
      </c>
      <c r="BW502" s="395">
        <f t="shared" si="546"/>
        <v>0</v>
      </c>
      <c r="BX502" s="396">
        <f t="shared" si="547"/>
        <v>132</v>
      </c>
      <c r="BY502" s="395">
        <f t="shared" si="548"/>
        <v>132</v>
      </c>
      <c r="BZ502" s="394">
        <f t="shared" si="549"/>
        <v>0</v>
      </c>
      <c r="CA502" s="395">
        <f t="shared" si="550"/>
        <v>0</v>
      </c>
      <c r="CB502" s="396">
        <f t="shared" si="551"/>
        <v>0</v>
      </c>
      <c r="CC502" s="395">
        <f t="shared" si="552"/>
        <v>0</v>
      </c>
      <c r="CD502" s="396">
        <f t="shared" si="553"/>
        <v>0</v>
      </c>
      <c r="CE502" s="395">
        <f t="shared" si="554"/>
        <v>0</v>
      </c>
      <c r="CF502" s="396">
        <f t="shared" si="555"/>
        <v>0</v>
      </c>
      <c r="CG502" s="395">
        <f t="shared" si="556"/>
        <v>0</v>
      </c>
      <c r="CH502" s="396">
        <f t="shared" si="557"/>
        <v>0</v>
      </c>
      <c r="CI502" s="395">
        <f t="shared" si="558"/>
        <v>0</v>
      </c>
      <c r="CJ502" s="396">
        <f t="shared" si="559"/>
        <v>4009.212121212121</v>
      </c>
      <c r="CK502" s="395">
        <f t="shared" si="560"/>
        <v>4009.212121212121</v>
      </c>
      <c r="CL502" s="394">
        <f t="shared" si="561"/>
        <v>0</v>
      </c>
      <c r="CM502" s="395">
        <f t="shared" si="562"/>
        <v>0</v>
      </c>
      <c r="CN502" s="396">
        <f t="shared" si="563"/>
        <v>0</v>
      </c>
      <c r="CO502" s="395">
        <f t="shared" si="564"/>
        <v>0</v>
      </c>
      <c r="CP502" s="396">
        <f t="shared" si="565"/>
        <v>0</v>
      </c>
      <c r="CQ502" s="395">
        <f t="shared" si="566"/>
        <v>0</v>
      </c>
      <c r="CR502" s="396">
        <f t="shared" si="567"/>
        <v>0</v>
      </c>
      <c r="CS502" s="395">
        <f t="shared" si="568"/>
        <v>0</v>
      </c>
      <c r="CT502" s="396">
        <f t="shared" si="569"/>
        <v>0</v>
      </c>
      <c r="CU502" s="395">
        <f t="shared" si="570"/>
        <v>0</v>
      </c>
      <c r="CV502" s="396">
        <f t="shared" si="571"/>
        <v>36082.909090909088</v>
      </c>
      <c r="CW502" s="395">
        <f t="shared" si="572"/>
        <v>36082.909090909088</v>
      </c>
      <c r="CX502" s="396">
        <f t="shared" si="573"/>
        <v>36082.909090909088</v>
      </c>
      <c r="CY502" s="395">
        <f t="shared" si="574"/>
        <v>36082.909090909088</v>
      </c>
      <c r="CZ502" s="394">
        <f t="shared" si="575"/>
        <v>0</v>
      </c>
      <c r="DA502" s="395">
        <f t="shared" si="576"/>
        <v>0</v>
      </c>
      <c r="DB502" s="396">
        <f t="shared" si="577"/>
        <v>0</v>
      </c>
      <c r="DC502" s="395">
        <f t="shared" si="578"/>
        <v>0</v>
      </c>
      <c r="DD502" s="396">
        <f t="shared" si="579"/>
        <v>0</v>
      </c>
      <c r="DE502" s="395">
        <f t="shared" si="580"/>
        <v>0</v>
      </c>
      <c r="DF502" s="396">
        <f t="shared" si="581"/>
        <v>0</v>
      </c>
      <c r="DG502" s="395">
        <f t="shared" si="582"/>
        <v>0</v>
      </c>
      <c r="DH502" s="396">
        <f t="shared" si="583"/>
        <v>0</v>
      </c>
      <c r="DI502" s="395">
        <f t="shared" si="584"/>
        <v>0</v>
      </c>
      <c r="DJ502" s="396">
        <f t="shared" si="585"/>
        <v>11</v>
      </c>
      <c r="DK502" s="395">
        <f t="shared" si="586"/>
        <v>11</v>
      </c>
      <c r="DL502" s="396">
        <f t="shared" si="587"/>
        <v>11</v>
      </c>
      <c r="DM502" s="395">
        <f t="shared" si="588"/>
        <v>11</v>
      </c>
      <c r="DN502" s="394">
        <f t="shared" si="589"/>
        <v>0</v>
      </c>
      <c r="DO502" s="395">
        <f t="shared" si="590"/>
        <v>0</v>
      </c>
      <c r="DP502" s="396">
        <f t="shared" si="591"/>
        <v>0</v>
      </c>
      <c r="DQ502" s="395">
        <f t="shared" si="592"/>
        <v>0</v>
      </c>
      <c r="DR502" s="396">
        <f t="shared" si="593"/>
        <v>0</v>
      </c>
      <c r="DS502" s="395">
        <f t="shared" si="594"/>
        <v>0</v>
      </c>
      <c r="DT502" s="396">
        <f t="shared" si="595"/>
        <v>0</v>
      </c>
      <c r="DU502" s="395">
        <f t="shared" si="596"/>
        <v>0</v>
      </c>
      <c r="DV502" s="396">
        <f t="shared" si="597"/>
        <v>0</v>
      </c>
      <c r="DW502" s="395">
        <f t="shared" si="598"/>
        <v>0</v>
      </c>
      <c r="DX502" s="396">
        <f t="shared" si="599"/>
        <v>396912</v>
      </c>
      <c r="DY502" s="395">
        <f t="shared" si="600"/>
        <v>396912</v>
      </c>
      <c r="DZ502" s="396">
        <f t="shared" si="601"/>
        <v>396912</v>
      </c>
      <c r="EA502" s="395">
        <f t="shared" si="602"/>
        <v>396912</v>
      </c>
    </row>
    <row r="503" spans="1:131">
      <c r="A503" s="502" t="s">
        <v>39</v>
      </c>
      <c r="B503" s="497" t="s">
        <v>717</v>
      </c>
      <c r="C503" s="503"/>
      <c r="D503" s="504">
        <v>221582</v>
      </c>
      <c r="E503" s="423">
        <v>13</v>
      </c>
      <c r="F503" s="393"/>
      <c r="G503" s="402"/>
      <c r="H503" s="393"/>
      <c r="I503" s="402"/>
      <c r="J503" s="393"/>
      <c r="K503" s="402"/>
      <c r="L503" s="393"/>
      <c r="M503" s="402"/>
      <c r="N503" s="393"/>
      <c r="O503" s="402"/>
      <c r="P503" s="393"/>
      <c r="Q503" s="402"/>
      <c r="R503" s="393"/>
      <c r="S503" s="402"/>
      <c r="T503" s="393"/>
      <c r="U503" s="402"/>
      <c r="V503" s="393"/>
      <c r="W503" s="402"/>
      <c r="X503" s="393"/>
      <c r="Y503" s="402"/>
      <c r="Z503" s="393"/>
      <c r="AA503" s="402"/>
      <c r="AB503" s="393"/>
      <c r="AC503" s="402"/>
      <c r="AD503" s="393"/>
      <c r="AE503" s="402"/>
      <c r="AF503" s="393"/>
      <c r="AG503" s="402"/>
      <c r="AH503" s="393"/>
      <c r="AI503" s="402"/>
      <c r="AJ503" s="393"/>
      <c r="AK503" s="402"/>
      <c r="AL503" s="393"/>
      <c r="AM503" s="402"/>
      <c r="AN503" s="393"/>
      <c r="AO503" s="402"/>
      <c r="AP503" s="393"/>
      <c r="AQ503" s="402"/>
      <c r="AR503" s="393"/>
      <c r="AS503" s="402"/>
      <c r="AT503" s="393"/>
      <c r="AU503" s="402"/>
      <c r="AV503" s="393"/>
      <c r="AW503" s="402"/>
      <c r="AX503" s="393"/>
      <c r="AY503" s="402"/>
      <c r="AZ503" s="393">
        <v>12</v>
      </c>
      <c r="BA503" s="403">
        <v>13</v>
      </c>
      <c r="BB503" s="404"/>
      <c r="BC503" s="402"/>
      <c r="BD503" s="393"/>
      <c r="BE503" s="402"/>
      <c r="BF503" s="393"/>
      <c r="BG503" s="402"/>
      <c r="BH503" s="393"/>
      <c r="BI503" s="402"/>
      <c r="BJ503" s="393"/>
      <c r="BK503" s="402"/>
      <c r="BL503" s="393">
        <v>569114</v>
      </c>
      <c r="BM503" s="403">
        <v>609300</v>
      </c>
      <c r="BN503" s="394">
        <f t="shared" si="537"/>
        <v>0</v>
      </c>
      <c r="BO503" s="395">
        <f t="shared" si="538"/>
        <v>0</v>
      </c>
      <c r="BP503" s="396">
        <f t="shared" si="539"/>
        <v>0</v>
      </c>
      <c r="BQ503" s="395">
        <f t="shared" si="540"/>
        <v>0</v>
      </c>
      <c r="BR503" s="396">
        <f t="shared" si="541"/>
        <v>0</v>
      </c>
      <c r="BS503" s="395">
        <f t="shared" si="542"/>
        <v>0</v>
      </c>
      <c r="BT503" s="396">
        <f t="shared" si="543"/>
        <v>0</v>
      </c>
      <c r="BU503" s="395">
        <f t="shared" si="544"/>
        <v>0</v>
      </c>
      <c r="BV503" s="396">
        <f t="shared" si="545"/>
        <v>0</v>
      </c>
      <c r="BW503" s="395">
        <f t="shared" si="546"/>
        <v>0</v>
      </c>
      <c r="BX503" s="396">
        <f t="shared" si="547"/>
        <v>144</v>
      </c>
      <c r="BY503" s="395">
        <f t="shared" si="548"/>
        <v>156</v>
      </c>
      <c r="BZ503" s="394">
        <f t="shared" si="549"/>
        <v>0</v>
      </c>
      <c r="CA503" s="395">
        <f t="shared" si="550"/>
        <v>0</v>
      </c>
      <c r="CB503" s="396">
        <f t="shared" si="551"/>
        <v>0</v>
      </c>
      <c r="CC503" s="395">
        <f t="shared" si="552"/>
        <v>0</v>
      </c>
      <c r="CD503" s="396">
        <f t="shared" si="553"/>
        <v>0</v>
      </c>
      <c r="CE503" s="395">
        <f t="shared" si="554"/>
        <v>0</v>
      </c>
      <c r="CF503" s="396">
        <f t="shared" si="555"/>
        <v>0</v>
      </c>
      <c r="CG503" s="395">
        <f t="shared" si="556"/>
        <v>0</v>
      </c>
      <c r="CH503" s="396">
        <f t="shared" si="557"/>
        <v>0</v>
      </c>
      <c r="CI503" s="395">
        <f t="shared" si="558"/>
        <v>0</v>
      </c>
      <c r="CJ503" s="396">
        <f t="shared" si="559"/>
        <v>3952.1805555555557</v>
      </c>
      <c r="CK503" s="395">
        <f t="shared" si="560"/>
        <v>3905.7692307692309</v>
      </c>
      <c r="CL503" s="394">
        <f t="shared" si="561"/>
        <v>0</v>
      </c>
      <c r="CM503" s="395">
        <f t="shared" si="562"/>
        <v>0</v>
      </c>
      <c r="CN503" s="396">
        <f t="shared" si="563"/>
        <v>0</v>
      </c>
      <c r="CO503" s="395">
        <f t="shared" si="564"/>
        <v>0</v>
      </c>
      <c r="CP503" s="396">
        <f t="shared" si="565"/>
        <v>0</v>
      </c>
      <c r="CQ503" s="395">
        <f t="shared" si="566"/>
        <v>0</v>
      </c>
      <c r="CR503" s="396">
        <f t="shared" si="567"/>
        <v>0</v>
      </c>
      <c r="CS503" s="395">
        <f t="shared" si="568"/>
        <v>0</v>
      </c>
      <c r="CT503" s="396">
        <f t="shared" si="569"/>
        <v>0</v>
      </c>
      <c r="CU503" s="395">
        <f t="shared" si="570"/>
        <v>0</v>
      </c>
      <c r="CV503" s="396">
        <f t="shared" si="571"/>
        <v>35569.625</v>
      </c>
      <c r="CW503" s="395">
        <f t="shared" si="572"/>
        <v>35151.923076923078</v>
      </c>
      <c r="CX503" s="396">
        <f t="shared" si="573"/>
        <v>35569.625</v>
      </c>
      <c r="CY503" s="395">
        <f t="shared" si="574"/>
        <v>35151.923076923078</v>
      </c>
      <c r="CZ503" s="394">
        <f t="shared" si="575"/>
        <v>0</v>
      </c>
      <c r="DA503" s="395">
        <f t="shared" si="576"/>
        <v>0</v>
      </c>
      <c r="DB503" s="396">
        <f t="shared" si="577"/>
        <v>0</v>
      </c>
      <c r="DC503" s="395">
        <f t="shared" si="578"/>
        <v>0</v>
      </c>
      <c r="DD503" s="396">
        <f t="shared" si="579"/>
        <v>0</v>
      </c>
      <c r="DE503" s="395">
        <f t="shared" si="580"/>
        <v>0</v>
      </c>
      <c r="DF503" s="396">
        <f t="shared" si="581"/>
        <v>0</v>
      </c>
      <c r="DG503" s="395">
        <f t="shared" si="582"/>
        <v>0</v>
      </c>
      <c r="DH503" s="396">
        <f t="shared" si="583"/>
        <v>0</v>
      </c>
      <c r="DI503" s="395">
        <f t="shared" si="584"/>
        <v>0</v>
      </c>
      <c r="DJ503" s="396">
        <f t="shared" si="585"/>
        <v>12</v>
      </c>
      <c r="DK503" s="395">
        <f t="shared" si="586"/>
        <v>13</v>
      </c>
      <c r="DL503" s="396">
        <f t="shared" si="587"/>
        <v>12</v>
      </c>
      <c r="DM503" s="395">
        <f t="shared" si="588"/>
        <v>13</v>
      </c>
      <c r="DN503" s="394">
        <f t="shared" si="589"/>
        <v>0</v>
      </c>
      <c r="DO503" s="395">
        <f t="shared" si="590"/>
        <v>0</v>
      </c>
      <c r="DP503" s="396">
        <f t="shared" si="591"/>
        <v>0</v>
      </c>
      <c r="DQ503" s="395">
        <f t="shared" si="592"/>
        <v>0</v>
      </c>
      <c r="DR503" s="396">
        <f t="shared" si="593"/>
        <v>0</v>
      </c>
      <c r="DS503" s="395">
        <f t="shared" si="594"/>
        <v>0</v>
      </c>
      <c r="DT503" s="396">
        <f t="shared" si="595"/>
        <v>0</v>
      </c>
      <c r="DU503" s="395">
        <f t="shared" si="596"/>
        <v>0</v>
      </c>
      <c r="DV503" s="396">
        <f t="shared" si="597"/>
        <v>0</v>
      </c>
      <c r="DW503" s="395">
        <f t="shared" si="598"/>
        <v>0</v>
      </c>
      <c r="DX503" s="396">
        <f t="shared" si="599"/>
        <v>426835.5</v>
      </c>
      <c r="DY503" s="395">
        <f t="shared" si="600"/>
        <v>456975</v>
      </c>
      <c r="DZ503" s="396">
        <f t="shared" si="601"/>
        <v>426835.5</v>
      </c>
      <c r="EA503" s="395">
        <f t="shared" si="602"/>
        <v>456975</v>
      </c>
    </row>
    <row r="504" spans="1:131">
      <c r="A504" s="502" t="s">
        <v>39</v>
      </c>
      <c r="B504" s="497" t="s">
        <v>718</v>
      </c>
      <c r="C504" s="503"/>
      <c r="D504" s="504">
        <v>221281</v>
      </c>
      <c r="E504" s="423">
        <v>13</v>
      </c>
      <c r="F504" s="393"/>
      <c r="G504" s="402"/>
      <c r="H504" s="393"/>
      <c r="I504" s="402"/>
      <c r="J504" s="393"/>
      <c r="K504" s="402"/>
      <c r="L504" s="393"/>
      <c r="M504" s="402"/>
      <c r="N504" s="393"/>
      <c r="O504" s="402"/>
      <c r="P504" s="393"/>
      <c r="Q504" s="402"/>
      <c r="R504" s="393"/>
      <c r="S504" s="402"/>
      <c r="T504" s="393"/>
      <c r="U504" s="402"/>
      <c r="V504" s="393"/>
      <c r="W504" s="402"/>
      <c r="X504" s="393"/>
      <c r="Y504" s="402"/>
      <c r="Z504" s="393"/>
      <c r="AA504" s="402"/>
      <c r="AB504" s="393"/>
      <c r="AC504" s="402"/>
      <c r="AD504" s="393"/>
      <c r="AE504" s="402"/>
      <c r="AF504" s="393"/>
      <c r="AG504" s="402"/>
      <c r="AH504" s="393"/>
      <c r="AI504" s="402"/>
      <c r="AJ504" s="393"/>
      <c r="AK504" s="402"/>
      <c r="AL504" s="393"/>
      <c r="AM504" s="402"/>
      <c r="AN504" s="393"/>
      <c r="AO504" s="402"/>
      <c r="AP504" s="393"/>
      <c r="AQ504" s="402"/>
      <c r="AR504" s="393"/>
      <c r="AS504" s="402"/>
      <c r="AT504" s="393"/>
      <c r="AU504" s="402"/>
      <c r="AV504" s="393"/>
      <c r="AW504" s="402"/>
      <c r="AX504" s="393"/>
      <c r="AY504" s="402"/>
      <c r="AZ504" s="393">
        <v>16</v>
      </c>
      <c r="BA504" s="403">
        <v>16</v>
      </c>
      <c r="BB504" s="404"/>
      <c r="BC504" s="402"/>
      <c r="BD504" s="393"/>
      <c r="BE504" s="402"/>
      <c r="BF504" s="393"/>
      <c r="BG504" s="402"/>
      <c r="BH504" s="393"/>
      <c r="BI504" s="402"/>
      <c r="BJ504" s="393"/>
      <c r="BK504" s="402"/>
      <c r="BL504" s="393">
        <v>780543</v>
      </c>
      <c r="BM504" s="403">
        <v>780543</v>
      </c>
      <c r="BN504" s="394">
        <f t="shared" si="537"/>
        <v>0</v>
      </c>
      <c r="BO504" s="395">
        <f t="shared" si="538"/>
        <v>0</v>
      </c>
      <c r="BP504" s="396">
        <f t="shared" si="539"/>
        <v>0</v>
      </c>
      <c r="BQ504" s="395">
        <f t="shared" si="540"/>
        <v>0</v>
      </c>
      <c r="BR504" s="396">
        <f t="shared" si="541"/>
        <v>0</v>
      </c>
      <c r="BS504" s="395">
        <f t="shared" si="542"/>
        <v>0</v>
      </c>
      <c r="BT504" s="396">
        <f t="shared" si="543"/>
        <v>0</v>
      </c>
      <c r="BU504" s="395">
        <f t="shared" si="544"/>
        <v>0</v>
      </c>
      <c r="BV504" s="396">
        <f t="shared" si="545"/>
        <v>0</v>
      </c>
      <c r="BW504" s="395">
        <f t="shared" si="546"/>
        <v>0</v>
      </c>
      <c r="BX504" s="396">
        <f t="shared" si="547"/>
        <v>192</v>
      </c>
      <c r="BY504" s="395">
        <f t="shared" si="548"/>
        <v>192</v>
      </c>
      <c r="BZ504" s="394">
        <f t="shared" si="549"/>
        <v>0</v>
      </c>
      <c r="CA504" s="395">
        <f t="shared" si="550"/>
        <v>0</v>
      </c>
      <c r="CB504" s="396">
        <f t="shared" si="551"/>
        <v>0</v>
      </c>
      <c r="CC504" s="395">
        <f t="shared" si="552"/>
        <v>0</v>
      </c>
      <c r="CD504" s="396">
        <f t="shared" si="553"/>
        <v>0</v>
      </c>
      <c r="CE504" s="395">
        <f t="shared" si="554"/>
        <v>0</v>
      </c>
      <c r="CF504" s="396">
        <f t="shared" si="555"/>
        <v>0</v>
      </c>
      <c r="CG504" s="395">
        <f t="shared" si="556"/>
        <v>0</v>
      </c>
      <c r="CH504" s="396">
        <f t="shared" si="557"/>
        <v>0</v>
      </c>
      <c r="CI504" s="395">
        <f t="shared" si="558"/>
        <v>0</v>
      </c>
      <c r="CJ504" s="396">
        <f t="shared" si="559"/>
        <v>4065.328125</v>
      </c>
      <c r="CK504" s="395">
        <f t="shared" si="560"/>
        <v>4065.328125</v>
      </c>
      <c r="CL504" s="394">
        <f t="shared" si="561"/>
        <v>0</v>
      </c>
      <c r="CM504" s="395">
        <f t="shared" si="562"/>
        <v>0</v>
      </c>
      <c r="CN504" s="396">
        <f t="shared" si="563"/>
        <v>0</v>
      </c>
      <c r="CO504" s="395">
        <f t="shared" si="564"/>
        <v>0</v>
      </c>
      <c r="CP504" s="396">
        <f t="shared" si="565"/>
        <v>0</v>
      </c>
      <c r="CQ504" s="395">
        <f t="shared" si="566"/>
        <v>0</v>
      </c>
      <c r="CR504" s="396">
        <f t="shared" si="567"/>
        <v>0</v>
      </c>
      <c r="CS504" s="395">
        <f t="shared" si="568"/>
        <v>0</v>
      </c>
      <c r="CT504" s="396">
        <f t="shared" si="569"/>
        <v>0</v>
      </c>
      <c r="CU504" s="395">
        <f t="shared" si="570"/>
        <v>0</v>
      </c>
      <c r="CV504" s="396">
        <f t="shared" si="571"/>
        <v>36587.953125</v>
      </c>
      <c r="CW504" s="395">
        <f t="shared" si="572"/>
        <v>36587.953125</v>
      </c>
      <c r="CX504" s="396">
        <f t="shared" si="573"/>
        <v>36587.953125</v>
      </c>
      <c r="CY504" s="395">
        <f t="shared" si="574"/>
        <v>36587.953125</v>
      </c>
      <c r="CZ504" s="394">
        <f t="shared" si="575"/>
        <v>0</v>
      </c>
      <c r="DA504" s="395">
        <f t="shared" si="576"/>
        <v>0</v>
      </c>
      <c r="DB504" s="396">
        <f t="shared" si="577"/>
        <v>0</v>
      </c>
      <c r="DC504" s="395">
        <f t="shared" si="578"/>
        <v>0</v>
      </c>
      <c r="DD504" s="396">
        <f t="shared" si="579"/>
        <v>0</v>
      </c>
      <c r="DE504" s="395">
        <f t="shared" si="580"/>
        <v>0</v>
      </c>
      <c r="DF504" s="396">
        <f t="shared" si="581"/>
        <v>0</v>
      </c>
      <c r="DG504" s="395">
        <f t="shared" si="582"/>
        <v>0</v>
      </c>
      <c r="DH504" s="396">
        <f t="shared" si="583"/>
        <v>0</v>
      </c>
      <c r="DI504" s="395">
        <f t="shared" si="584"/>
        <v>0</v>
      </c>
      <c r="DJ504" s="396">
        <f t="shared" si="585"/>
        <v>16</v>
      </c>
      <c r="DK504" s="395">
        <f t="shared" si="586"/>
        <v>16</v>
      </c>
      <c r="DL504" s="396">
        <f t="shared" si="587"/>
        <v>16</v>
      </c>
      <c r="DM504" s="395">
        <f t="shared" si="588"/>
        <v>16</v>
      </c>
      <c r="DN504" s="394">
        <f t="shared" si="589"/>
        <v>0</v>
      </c>
      <c r="DO504" s="395">
        <f t="shared" si="590"/>
        <v>0</v>
      </c>
      <c r="DP504" s="396">
        <f t="shared" si="591"/>
        <v>0</v>
      </c>
      <c r="DQ504" s="395">
        <f t="shared" si="592"/>
        <v>0</v>
      </c>
      <c r="DR504" s="396">
        <f t="shared" si="593"/>
        <v>0</v>
      </c>
      <c r="DS504" s="395">
        <f t="shared" si="594"/>
        <v>0</v>
      </c>
      <c r="DT504" s="396">
        <f t="shared" si="595"/>
        <v>0</v>
      </c>
      <c r="DU504" s="395">
        <f t="shared" si="596"/>
        <v>0</v>
      </c>
      <c r="DV504" s="396">
        <f t="shared" si="597"/>
        <v>0</v>
      </c>
      <c r="DW504" s="395">
        <f t="shared" si="598"/>
        <v>0</v>
      </c>
      <c r="DX504" s="396">
        <f t="shared" si="599"/>
        <v>585407.25</v>
      </c>
      <c r="DY504" s="395">
        <f t="shared" si="600"/>
        <v>585407.25</v>
      </c>
      <c r="DZ504" s="396">
        <f t="shared" si="601"/>
        <v>585407.25</v>
      </c>
      <c r="EA504" s="395">
        <f t="shared" si="602"/>
        <v>585407.25</v>
      </c>
    </row>
    <row r="505" spans="1:131">
      <c r="A505" s="502" t="s">
        <v>39</v>
      </c>
      <c r="B505" s="497" t="s">
        <v>719</v>
      </c>
      <c r="C505" s="503"/>
      <c r="D505" s="504">
        <v>221333</v>
      </c>
      <c r="E505" s="423">
        <v>13</v>
      </c>
      <c r="F505" s="393"/>
      <c r="G505" s="402"/>
      <c r="H505" s="393"/>
      <c r="I505" s="402"/>
      <c r="J505" s="393"/>
      <c r="K505" s="402"/>
      <c r="L505" s="393"/>
      <c r="M505" s="402"/>
      <c r="N505" s="393"/>
      <c r="O505" s="402"/>
      <c r="P505" s="393"/>
      <c r="Q505" s="402"/>
      <c r="R505" s="393"/>
      <c r="S505" s="402"/>
      <c r="T505" s="393"/>
      <c r="U505" s="402"/>
      <c r="V505" s="393"/>
      <c r="W505" s="402"/>
      <c r="X505" s="393"/>
      <c r="Y505" s="402"/>
      <c r="Z505" s="393"/>
      <c r="AA505" s="402"/>
      <c r="AB505" s="393"/>
      <c r="AC505" s="402"/>
      <c r="AD505" s="393"/>
      <c r="AE505" s="402"/>
      <c r="AF505" s="393"/>
      <c r="AG505" s="402"/>
      <c r="AH505" s="393"/>
      <c r="AI505" s="402"/>
      <c r="AJ505" s="393"/>
      <c r="AK505" s="402"/>
      <c r="AL505" s="393"/>
      <c r="AM505" s="402"/>
      <c r="AN505" s="393"/>
      <c r="AO505" s="402"/>
      <c r="AP505" s="393"/>
      <c r="AQ505" s="402"/>
      <c r="AR505" s="393"/>
      <c r="AS505" s="402"/>
      <c r="AT505" s="393"/>
      <c r="AU505" s="402"/>
      <c r="AV505" s="393"/>
      <c r="AW505" s="402"/>
      <c r="AX505" s="393"/>
      <c r="AY505" s="402"/>
      <c r="AZ505" s="393">
        <v>18</v>
      </c>
      <c r="BA505" s="403">
        <v>18</v>
      </c>
      <c r="BB505" s="404"/>
      <c r="BC505" s="402"/>
      <c r="BD505" s="393"/>
      <c r="BE505" s="402"/>
      <c r="BF505" s="393"/>
      <c r="BG505" s="402"/>
      <c r="BH505" s="393"/>
      <c r="BI505" s="402"/>
      <c r="BJ505" s="393"/>
      <c r="BK505" s="402"/>
      <c r="BL505" s="393">
        <v>885918</v>
      </c>
      <c r="BM505" s="403">
        <v>884763</v>
      </c>
      <c r="BN505" s="394">
        <f t="shared" si="537"/>
        <v>0</v>
      </c>
      <c r="BO505" s="395">
        <f t="shared" si="538"/>
        <v>0</v>
      </c>
      <c r="BP505" s="396">
        <f t="shared" si="539"/>
        <v>0</v>
      </c>
      <c r="BQ505" s="395">
        <f t="shared" si="540"/>
        <v>0</v>
      </c>
      <c r="BR505" s="396">
        <f t="shared" si="541"/>
        <v>0</v>
      </c>
      <c r="BS505" s="395">
        <f t="shared" si="542"/>
        <v>0</v>
      </c>
      <c r="BT505" s="396">
        <f t="shared" si="543"/>
        <v>0</v>
      </c>
      <c r="BU505" s="395">
        <f t="shared" si="544"/>
        <v>0</v>
      </c>
      <c r="BV505" s="396">
        <f t="shared" si="545"/>
        <v>0</v>
      </c>
      <c r="BW505" s="395">
        <f t="shared" si="546"/>
        <v>0</v>
      </c>
      <c r="BX505" s="396">
        <f t="shared" si="547"/>
        <v>216</v>
      </c>
      <c r="BY505" s="395">
        <f t="shared" si="548"/>
        <v>216</v>
      </c>
      <c r="BZ505" s="394">
        <f t="shared" si="549"/>
        <v>0</v>
      </c>
      <c r="CA505" s="395">
        <f t="shared" si="550"/>
        <v>0</v>
      </c>
      <c r="CB505" s="396">
        <f t="shared" si="551"/>
        <v>0</v>
      </c>
      <c r="CC505" s="395">
        <f t="shared" si="552"/>
        <v>0</v>
      </c>
      <c r="CD505" s="396">
        <f t="shared" si="553"/>
        <v>0</v>
      </c>
      <c r="CE505" s="395">
        <f t="shared" si="554"/>
        <v>0</v>
      </c>
      <c r="CF505" s="396">
        <f t="shared" si="555"/>
        <v>0</v>
      </c>
      <c r="CG505" s="395">
        <f t="shared" si="556"/>
        <v>0</v>
      </c>
      <c r="CH505" s="396">
        <f t="shared" si="557"/>
        <v>0</v>
      </c>
      <c r="CI505" s="395">
        <f t="shared" si="558"/>
        <v>0</v>
      </c>
      <c r="CJ505" s="396">
        <f t="shared" si="559"/>
        <v>4101.4722222222226</v>
      </c>
      <c r="CK505" s="395">
        <f t="shared" si="560"/>
        <v>4096.125</v>
      </c>
      <c r="CL505" s="394">
        <f t="shared" si="561"/>
        <v>0</v>
      </c>
      <c r="CM505" s="395">
        <f t="shared" si="562"/>
        <v>0</v>
      </c>
      <c r="CN505" s="396">
        <f t="shared" si="563"/>
        <v>0</v>
      </c>
      <c r="CO505" s="395">
        <f t="shared" si="564"/>
        <v>0</v>
      </c>
      <c r="CP505" s="396">
        <f t="shared" si="565"/>
        <v>0</v>
      </c>
      <c r="CQ505" s="395">
        <f t="shared" si="566"/>
        <v>0</v>
      </c>
      <c r="CR505" s="396">
        <f t="shared" si="567"/>
        <v>0</v>
      </c>
      <c r="CS505" s="395">
        <f t="shared" si="568"/>
        <v>0</v>
      </c>
      <c r="CT505" s="396">
        <f t="shared" si="569"/>
        <v>0</v>
      </c>
      <c r="CU505" s="395">
        <f t="shared" si="570"/>
        <v>0</v>
      </c>
      <c r="CV505" s="396">
        <f t="shared" si="571"/>
        <v>36913.25</v>
      </c>
      <c r="CW505" s="395">
        <f t="shared" si="572"/>
        <v>36865.125</v>
      </c>
      <c r="CX505" s="396">
        <f t="shared" si="573"/>
        <v>36913.25</v>
      </c>
      <c r="CY505" s="395">
        <f t="shared" si="574"/>
        <v>36865.125</v>
      </c>
      <c r="CZ505" s="394">
        <f t="shared" si="575"/>
        <v>0</v>
      </c>
      <c r="DA505" s="395">
        <f t="shared" si="576"/>
        <v>0</v>
      </c>
      <c r="DB505" s="396">
        <f t="shared" si="577"/>
        <v>0</v>
      </c>
      <c r="DC505" s="395">
        <f t="shared" si="578"/>
        <v>0</v>
      </c>
      <c r="DD505" s="396">
        <f t="shared" si="579"/>
        <v>0</v>
      </c>
      <c r="DE505" s="395">
        <f t="shared" si="580"/>
        <v>0</v>
      </c>
      <c r="DF505" s="396">
        <f t="shared" si="581"/>
        <v>0</v>
      </c>
      <c r="DG505" s="395">
        <f t="shared" si="582"/>
        <v>0</v>
      </c>
      <c r="DH505" s="396">
        <f t="shared" si="583"/>
        <v>0</v>
      </c>
      <c r="DI505" s="395">
        <f t="shared" si="584"/>
        <v>0</v>
      </c>
      <c r="DJ505" s="396">
        <f t="shared" si="585"/>
        <v>18</v>
      </c>
      <c r="DK505" s="395">
        <f t="shared" si="586"/>
        <v>18</v>
      </c>
      <c r="DL505" s="396">
        <f t="shared" si="587"/>
        <v>18</v>
      </c>
      <c r="DM505" s="395">
        <f t="shared" si="588"/>
        <v>18</v>
      </c>
      <c r="DN505" s="394">
        <f t="shared" si="589"/>
        <v>0</v>
      </c>
      <c r="DO505" s="395">
        <f t="shared" si="590"/>
        <v>0</v>
      </c>
      <c r="DP505" s="396">
        <f t="shared" si="591"/>
        <v>0</v>
      </c>
      <c r="DQ505" s="395">
        <f t="shared" si="592"/>
        <v>0</v>
      </c>
      <c r="DR505" s="396">
        <f t="shared" si="593"/>
        <v>0</v>
      </c>
      <c r="DS505" s="395">
        <f t="shared" si="594"/>
        <v>0</v>
      </c>
      <c r="DT505" s="396">
        <f t="shared" si="595"/>
        <v>0</v>
      </c>
      <c r="DU505" s="395">
        <f t="shared" si="596"/>
        <v>0</v>
      </c>
      <c r="DV505" s="396">
        <f t="shared" si="597"/>
        <v>0</v>
      </c>
      <c r="DW505" s="395">
        <f t="shared" si="598"/>
        <v>0</v>
      </c>
      <c r="DX505" s="396">
        <f t="shared" si="599"/>
        <v>664438.5</v>
      </c>
      <c r="DY505" s="395">
        <f t="shared" si="600"/>
        <v>663572.25</v>
      </c>
      <c r="DZ505" s="396">
        <f t="shared" si="601"/>
        <v>664438.5</v>
      </c>
      <c r="EA505" s="395">
        <f t="shared" si="602"/>
        <v>663572.25</v>
      </c>
    </row>
    <row r="506" spans="1:131">
      <c r="A506" s="502" t="s">
        <v>39</v>
      </c>
      <c r="B506" s="497" t="s">
        <v>720</v>
      </c>
      <c r="C506" s="503"/>
      <c r="D506" s="504">
        <v>221388</v>
      </c>
      <c r="E506" s="423">
        <v>13</v>
      </c>
      <c r="F506" s="393"/>
      <c r="G506" s="402"/>
      <c r="H506" s="393"/>
      <c r="I506" s="402"/>
      <c r="J506" s="393"/>
      <c r="K506" s="402"/>
      <c r="L506" s="393"/>
      <c r="M506" s="402"/>
      <c r="N506" s="393"/>
      <c r="O506" s="402"/>
      <c r="P506" s="393"/>
      <c r="Q506" s="402"/>
      <c r="R506" s="393"/>
      <c r="S506" s="402"/>
      <c r="T506" s="393"/>
      <c r="U506" s="402"/>
      <c r="V506" s="393"/>
      <c r="W506" s="402"/>
      <c r="X506" s="393"/>
      <c r="Y506" s="402"/>
      <c r="Z506" s="393"/>
      <c r="AA506" s="402"/>
      <c r="AB506" s="393"/>
      <c r="AC506" s="402"/>
      <c r="AD506" s="393"/>
      <c r="AE506" s="402"/>
      <c r="AF506" s="393"/>
      <c r="AG506" s="402"/>
      <c r="AH506" s="393"/>
      <c r="AI506" s="402"/>
      <c r="AJ506" s="393"/>
      <c r="AK506" s="402"/>
      <c r="AL506" s="393"/>
      <c r="AM506" s="402"/>
      <c r="AN506" s="393"/>
      <c r="AO506" s="402"/>
      <c r="AP506" s="393"/>
      <c r="AQ506" s="402"/>
      <c r="AR506" s="393"/>
      <c r="AS506" s="402"/>
      <c r="AT506" s="393"/>
      <c r="AU506" s="402"/>
      <c r="AV506" s="393"/>
      <c r="AW506" s="402"/>
      <c r="AX506" s="393"/>
      <c r="AY506" s="402"/>
      <c r="AZ506" s="393">
        <v>8</v>
      </c>
      <c r="BA506" s="403">
        <v>7</v>
      </c>
      <c r="BB506" s="404"/>
      <c r="BC506" s="402"/>
      <c r="BD506" s="393"/>
      <c r="BE506" s="402"/>
      <c r="BF506" s="393"/>
      <c r="BG506" s="402"/>
      <c r="BH506" s="393"/>
      <c r="BI506" s="402"/>
      <c r="BJ506" s="393"/>
      <c r="BK506" s="402"/>
      <c r="BL506" s="393">
        <v>393386</v>
      </c>
      <c r="BM506" s="403">
        <v>346322</v>
      </c>
      <c r="BN506" s="394">
        <f t="shared" si="537"/>
        <v>0</v>
      </c>
      <c r="BO506" s="395">
        <f t="shared" si="538"/>
        <v>0</v>
      </c>
      <c r="BP506" s="396">
        <f t="shared" si="539"/>
        <v>0</v>
      </c>
      <c r="BQ506" s="395">
        <f t="shared" si="540"/>
        <v>0</v>
      </c>
      <c r="BR506" s="396">
        <f t="shared" si="541"/>
        <v>0</v>
      </c>
      <c r="BS506" s="395">
        <f t="shared" si="542"/>
        <v>0</v>
      </c>
      <c r="BT506" s="396">
        <f t="shared" si="543"/>
        <v>0</v>
      </c>
      <c r="BU506" s="395">
        <f t="shared" si="544"/>
        <v>0</v>
      </c>
      <c r="BV506" s="396">
        <f t="shared" si="545"/>
        <v>0</v>
      </c>
      <c r="BW506" s="395">
        <f t="shared" si="546"/>
        <v>0</v>
      </c>
      <c r="BX506" s="396">
        <f t="shared" si="547"/>
        <v>96</v>
      </c>
      <c r="BY506" s="395">
        <f t="shared" si="548"/>
        <v>84</v>
      </c>
      <c r="BZ506" s="394">
        <f t="shared" si="549"/>
        <v>0</v>
      </c>
      <c r="CA506" s="395">
        <f t="shared" si="550"/>
        <v>0</v>
      </c>
      <c r="CB506" s="396">
        <f t="shared" si="551"/>
        <v>0</v>
      </c>
      <c r="CC506" s="395">
        <f t="shared" si="552"/>
        <v>0</v>
      </c>
      <c r="CD506" s="396">
        <f t="shared" si="553"/>
        <v>0</v>
      </c>
      <c r="CE506" s="395">
        <f t="shared" si="554"/>
        <v>0</v>
      </c>
      <c r="CF506" s="396">
        <f t="shared" si="555"/>
        <v>0</v>
      </c>
      <c r="CG506" s="395">
        <f t="shared" si="556"/>
        <v>0</v>
      </c>
      <c r="CH506" s="396">
        <f t="shared" si="557"/>
        <v>0</v>
      </c>
      <c r="CI506" s="395">
        <f t="shared" si="558"/>
        <v>0</v>
      </c>
      <c r="CJ506" s="396">
        <f t="shared" si="559"/>
        <v>4097.770833333333</v>
      </c>
      <c r="CK506" s="395">
        <f t="shared" si="560"/>
        <v>4122.8809523809523</v>
      </c>
      <c r="CL506" s="394">
        <f t="shared" si="561"/>
        <v>0</v>
      </c>
      <c r="CM506" s="395">
        <f t="shared" si="562"/>
        <v>0</v>
      </c>
      <c r="CN506" s="396">
        <f t="shared" si="563"/>
        <v>0</v>
      </c>
      <c r="CO506" s="395">
        <f t="shared" si="564"/>
        <v>0</v>
      </c>
      <c r="CP506" s="396">
        <f t="shared" si="565"/>
        <v>0</v>
      </c>
      <c r="CQ506" s="395">
        <f t="shared" si="566"/>
        <v>0</v>
      </c>
      <c r="CR506" s="396">
        <f t="shared" si="567"/>
        <v>0</v>
      </c>
      <c r="CS506" s="395">
        <f t="shared" si="568"/>
        <v>0</v>
      </c>
      <c r="CT506" s="396">
        <f t="shared" si="569"/>
        <v>0</v>
      </c>
      <c r="CU506" s="395">
        <f t="shared" si="570"/>
        <v>0</v>
      </c>
      <c r="CV506" s="396">
        <f t="shared" si="571"/>
        <v>36879.9375</v>
      </c>
      <c r="CW506" s="395">
        <f t="shared" si="572"/>
        <v>37105.928571428572</v>
      </c>
      <c r="CX506" s="396">
        <f t="shared" si="573"/>
        <v>36879.9375</v>
      </c>
      <c r="CY506" s="395">
        <f t="shared" si="574"/>
        <v>37105.928571428572</v>
      </c>
      <c r="CZ506" s="394">
        <f t="shared" si="575"/>
        <v>0</v>
      </c>
      <c r="DA506" s="395">
        <f t="shared" si="576"/>
        <v>0</v>
      </c>
      <c r="DB506" s="396">
        <f t="shared" si="577"/>
        <v>0</v>
      </c>
      <c r="DC506" s="395">
        <f t="shared" si="578"/>
        <v>0</v>
      </c>
      <c r="DD506" s="396">
        <f t="shared" si="579"/>
        <v>0</v>
      </c>
      <c r="DE506" s="395">
        <f t="shared" si="580"/>
        <v>0</v>
      </c>
      <c r="DF506" s="396">
        <f t="shared" si="581"/>
        <v>0</v>
      </c>
      <c r="DG506" s="395">
        <f t="shared" si="582"/>
        <v>0</v>
      </c>
      <c r="DH506" s="396">
        <f t="shared" si="583"/>
        <v>0</v>
      </c>
      <c r="DI506" s="395">
        <f t="shared" si="584"/>
        <v>0</v>
      </c>
      <c r="DJ506" s="396">
        <f t="shared" si="585"/>
        <v>8</v>
      </c>
      <c r="DK506" s="395">
        <f t="shared" si="586"/>
        <v>7</v>
      </c>
      <c r="DL506" s="396">
        <f t="shared" si="587"/>
        <v>8</v>
      </c>
      <c r="DM506" s="395">
        <f t="shared" si="588"/>
        <v>7</v>
      </c>
      <c r="DN506" s="394">
        <f t="shared" si="589"/>
        <v>0</v>
      </c>
      <c r="DO506" s="395">
        <f t="shared" si="590"/>
        <v>0</v>
      </c>
      <c r="DP506" s="396">
        <f t="shared" si="591"/>
        <v>0</v>
      </c>
      <c r="DQ506" s="395">
        <f t="shared" si="592"/>
        <v>0</v>
      </c>
      <c r="DR506" s="396">
        <f t="shared" si="593"/>
        <v>0</v>
      </c>
      <c r="DS506" s="395">
        <f t="shared" si="594"/>
        <v>0</v>
      </c>
      <c r="DT506" s="396">
        <f t="shared" si="595"/>
        <v>0</v>
      </c>
      <c r="DU506" s="395">
        <f t="shared" si="596"/>
        <v>0</v>
      </c>
      <c r="DV506" s="396">
        <f t="shared" si="597"/>
        <v>0</v>
      </c>
      <c r="DW506" s="395">
        <f t="shared" si="598"/>
        <v>0</v>
      </c>
      <c r="DX506" s="396">
        <f t="shared" si="599"/>
        <v>295039.5</v>
      </c>
      <c r="DY506" s="395">
        <f t="shared" si="600"/>
        <v>259741.5</v>
      </c>
      <c r="DZ506" s="396">
        <f t="shared" si="601"/>
        <v>295039.5</v>
      </c>
      <c r="EA506" s="395">
        <f t="shared" si="602"/>
        <v>259741.5</v>
      </c>
    </row>
    <row r="507" spans="1:131">
      <c r="A507" s="506" t="s">
        <v>39</v>
      </c>
      <c r="B507" s="497" t="s">
        <v>721</v>
      </c>
      <c r="C507" s="503"/>
      <c r="D507" s="504">
        <v>221494</v>
      </c>
      <c r="E507" s="423">
        <v>13</v>
      </c>
      <c r="F507" s="393"/>
      <c r="G507" s="402"/>
      <c r="H507" s="393"/>
      <c r="I507" s="402"/>
      <c r="J507" s="393"/>
      <c r="K507" s="402"/>
      <c r="L507" s="393"/>
      <c r="M507" s="402"/>
      <c r="N507" s="393"/>
      <c r="O507" s="402"/>
      <c r="P507" s="393"/>
      <c r="Q507" s="402"/>
      <c r="R507" s="393"/>
      <c r="S507" s="402"/>
      <c r="T507" s="393"/>
      <c r="U507" s="402"/>
      <c r="V507" s="393"/>
      <c r="W507" s="402"/>
      <c r="X507" s="393"/>
      <c r="Y507" s="402"/>
      <c r="Z507" s="393"/>
      <c r="AA507" s="402"/>
      <c r="AB507" s="393"/>
      <c r="AC507" s="402"/>
      <c r="AD507" s="393"/>
      <c r="AE507" s="402"/>
      <c r="AF507" s="393"/>
      <c r="AG507" s="402"/>
      <c r="AH507" s="393"/>
      <c r="AI507" s="402"/>
      <c r="AJ507" s="393"/>
      <c r="AK507" s="402"/>
      <c r="AL507" s="393"/>
      <c r="AM507" s="402"/>
      <c r="AN507" s="393"/>
      <c r="AO507" s="402"/>
      <c r="AP507" s="393"/>
      <c r="AQ507" s="402"/>
      <c r="AR507" s="393"/>
      <c r="AS507" s="402"/>
      <c r="AT507" s="393"/>
      <c r="AU507" s="402"/>
      <c r="AV507" s="393"/>
      <c r="AW507" s="402"/>
      <c r="AX507" s="393"/>
      <c r="AY507" s="402"/>
      <c r="AZ507" s="393">
        <v>20</v>
      </c>
      <c r="BA507" s="403">
        <v>19</v>
      </c>
      <c r="BB507" s="404"/>
      <c r="BC507" s="402"/>
      <c r="BD507" s="393"/>
      <c r="BE507" s="402"/>
      <c r="BF507" s="393"/>
      <c r="BG507" s="402"/>
      <c r="BH507" s="393"/>
      <c r="BI507" s="402"/>
      <c r="BJ507" s="393"/>
      <c r="BK507" s="402"/>
      <c r="BL507" s="393">
        <v>983473</v>
      </c>
      <c r="BM507" s="403">
        <v>904508</v>
      </c>
      <c r="BN507" s="394">
        <f t="shared" si="537"/>
        <v>0</v>
      </c>
      <c r="BO507" s="395">
        <f t="shared" si="538"/>
        <v>0</v>
      </c>
      <c r="BP507" s="396">
        <f t="shared" si="539"/>
        <v>0</v>
      </c>
      <c r="BQ507" s="395">
        <f t="shared" si="540"/>
        <v>0</v>
      </c>
      <c r="BR507" s="396">
        <f t="shared" si="541"/>
        <v>0</v>
      </c>
      <c r="BS507" s="395">
        <f t="shared" si="542"/>
        <v>0</v>
      </c>
      <c r="BT507" s="396">
        <f t="shared" si="543"/>
        <v>0</v>
      </c>
      <c r="BU507" s="395">
        <f t="shared" si="544"/>
        <v>0</v>
      </c>
      <c r="BV507" s="396">
        <f t="shared" si="545"/>
        <v>0</v>
      </c>
      <c r="BW507" s="395">
        <f t="shared" si="546"/>
        <v>0</v>
      </c>
      <c r="BX507" s="396">
        <f t="shared" si="547"/>
        <v>240</v>
      </c>
      <c r="BY507" s="395">
        <f t="shared" si="548"/>
        <v>228</v>
      </c>
      <c r="BZ507" s="394">
        <f t="shared" si="549"/>
        <v>0</v>
      </c>
      <c r="CA507" s="395">
        <f t="shared" si="550"/>
        <v>0</v>
      </c>
      <c r="CB507" s="396">
        <f t="shared" si="551"/>
        <v>0</v>
      </c>
      <c r="CC507" s="395">
        <f t="shared" si="552"/>
        <v>0</v>
      </c>
      <c r="CD507" s="396">
        <f t="shared" si="553"/>
        <v>0</v>
      </c>
      <c r="CE507" s="395">
        <f t="shared" si="554"/>
        <v>0</v>
      </c>
      <c r="CF507" s="396">
        <f t="shared" si="555"/>
        <v>0</v>
      </c>
      <c r="CG507" s="395">
        <f t="shared" si="556"/>
        <v>0</v>
      </c>
      <c r="CH507" s="396">
        <f t="shared" si="557"/>
        <v>0</v>
      </c>
      <c r="CI507" s="395">
        <f t="shared" si="558"/>
        <v>0</v>
      </c>
      <c r="CJ507" s="396">
        <f t="shared" si="559"/>
        <v>4097.8041666666668</v>
      </c>
      <c r="CK507" s="395">
        <f t="shared" si="560"/>
        <v>3967.1403508771928</v>
      </c>
      <c r="CL507" s="394">
        <f t="shared" si="561"/>
        <v>0</v>
      </c>
      <c r="CM507" s="395">
        <f t="shared" si="562"/>
        <v>0</v>
      </c>
      <c r="CN507" s="396">
        <f t="shared" si="563"/>
        <v>0</v>
      </c>
      <c r="CO507" s="395">
        <f t="shared" si="564"/>
        <v>0</v>
      </c>
      <c r="CP507" s="396">
        <f t="shared" si="565"/>
        <v>0</v>
      </c>
      <c r="CQ507" s="395">
        <f t="shared" si="566"/>
        <v>0</v>
      </c>
      <c r="CR507" s="396">
        <f t="shared" si="567"/>
        <v>0</v>
      </c>
      <c r="CS507" s="395">
        <f t="shared" si="568"/>
        <v>0</v>
      </c>
      <c r="CT507" s="396">
        <f t="shared" si="569"/>
        <v>0</v>
      </c>
      <c r="CU507" s="395">
        <f t="shared" si="570"/>
        <v>0</v>
      </c>
      <c r="CV507" s="396">
        <f t="shared" si="571"/>
        <v>36880.237500000003</v>
      </c>
      <c r="CW507" s="395">
        <f t="shared" si="572"/>
        <v>35704.263157894733</v>
      </c>
      <c r="CX507" s="396">
        <f t="shared" si="573"/>
        <v>36880.237500000003</v>
      </c>
      <c r="CY507" s="395">
        <f t="shared" si="574"/>
        <v>35704.263157894733</v>
      </c>
      <c r="CZ507" s="394">
        <f t="shared" si="575"/>
        <v>0</v>
      </c>
      <c r="DA507" s="395">
        <f t="shared" si="576"/>
        <v>0</v>
      </c>
      <c r="DB507" s="396">
        <f t="shared" si="577"/>
        <v>0</v>
      </c>
      <c r="DC507" s="395">
        <f t="shared" si="578"/>
        <v>0</v>
      </c>
      <c r="DD507" s="396">
        <f t="shared" si="579"/>
        <v>0</v>
      </c>
      <c r="DE507" s="395">
        <f t="shared" si="580"/>
        <v>0</v>
      </c>
      <c r="DF507" s="396">
        <f t="shared" si="581"/>
        <v>0</v>
      </c>
      <c r="DG507" s="395">
        <f t="shared" si="582"/>
        <v>0</v>
      </c>
      <c r="DH507" s="396">
        <f t="shared" si="583"/>
        <v>0</v>
      </c>
      <c r="DI507" s="395">
        <f t="shared" si="584"/>
        <v>0</v>
      </c>
      <c r="DJ507" s="396">
        <f t="shared" si="585"/>
        <v>20</v>
      </c>
      <c r="DK507" s="395">
        <f t="shared" si="586"/>
        <v>19</v>
      </c>
      <c r="DL507" s="396">
        <f t="shared" si="587"/>
        <v>20</v>
      </c>
      <c r="DM507" s="395">
        <f t="shared" si="588"/>
        <v>19</v>
      </c>
      <c r="DN507" s="394">
        <f t="shared" si="589"/>
        <v>0</v>
      </c>
      <c r="DO507" s="395">
        <f t="shared" si="590"/>
        <v>0</v>
      </c>
      <c r="DP507" s="396">
        <f t="shared" si="591"/>
        <v>0</v>
      </c>
      <c r="DQ507" s="395">
        <f t="shared" si="592"/>
        <v>0</v>
      </c>
      <c r="DR507" s="396">
        <f t="shared" si="593"/>
        <v>0</v>
      </c>
      <c r="DS507" s="395">
        <f t="shared" si="594"/>
        <v>0</v>
      </c>
      <c r="DT507" s="396">
        <f t="shared" si="595"/>
        <v>0</v>
      </c>
      <c r="DU507" s="395">
        <f t="shared" si="596"/>
        <v>0</v>
      </c>
      <c r="DV507" s="396">
        <f t="shared" si="597"/>
        <v>0</v>
      </c>
      <c r="DW507" s="395">
        <f t="shared" si="598"/>
        <v>0</v>
      </c>
      <c r="DX507" s="396">
        <f t="shared" si="599"/>
        <v>737604.75</v>
      </c>
      <c r="DY507" s="395">
        <f t="shared" si="600"/>
        <v>678380.99999999988</v>
      </c>
      <c r="DZ507" s="396">
        <f t="shared" si="601"/>
        <v>737604.75</v>
      </c>
      <c r="EA507" s="395">
        <f t="shared" si="602"/>
        <v>678380.99999999988</v>
      </c>
    </row>
    <row r="508" spans="1:131">
      <c r="A508" s="506" t="s">
        <v>39</v>
      </c>
      <c r="B508" s="497" t="s">
        <v>722</v>
      </c>
      <c r="C508" s="503"/>
      <c r="D508" s="504">
        <v>221634</v>
      </c>
      <c r="E508" s="423">
        <v>13</v>
      </c>
      <c r="F508" s="393"/>
      <c r="G508" s="402"/>
      <c r="H508" s="393"/>
      <c r="I508" s="402"/>
      <c r="J508" s="393"/>
      <c r="K508" s="402"/>
      <c r="L508" s="393"/>
      <c r="M508" s="402"/>
      <c r="N508" s="393"/>
      <c r="O508" s="402"/>
      <c r="P508" s="393"/>
      <c r="Q508" s="402"/>
      <c r="R508" s="393"/>
      <c r="S508" s="402"/>
      <c r="T508" s="393"/>
      <c r="U508" s="402"/>
      <c r="V508" s="393"/>
      <c r="W508" s="402"/>
      <c r="X508" s="393"/>
      <c r="Y508" s="402"/>
      <c r="Z508" s="393"/>
      <c r="AA508" s="402"/>
      <c r="AB508" s="393"/>
      <c r="AC508" s="402"/>
      <c r="AD508" s="393"/>
      <c r="AE508" s="402"/>
      <c r="AF508" s="393"/>
      <c r="AG508" s="402"/>
      <c r="AH508" s="393"/>
      <c r="AI508" s="402"/>
      <c r="AJ508" s="393"/>
      <c r="AK508" s="402"/>
      <c r="AL508" s="393"/>
      <c r="AM508" s="402"/>
      <c r="AN508" s="393"/>
      <c r="AO508" s="402"/>
      <c r="AP508" s="393"/>
      <c r="AQ508" s="402"/>
      <c r="AR508" s="393"/>
      <c r="AS508" s="402"/>
      <c r="AT508" s="393"/>
      <c r="AU508" s="402"/>
      <c r="AV508" s="393"/>
      <c r="AW508" s="402"/>
      <c r="AX508" s="393"/>
      <c r="AY508" s="402"/>
      <c r="AZ508" s="393">
        <v>9</v>
      </c>
      <c r="BA508" s="403">
        <v>9</v>
      </c>
      <c r="BB508" s="404"/>
      <c r="BC508" s="402"/>
      <c r="BD508" s="393"/>
      <c r="BE508" s="402"/>
      <c r="BF508" s="393"/>
      <c r="BG508" s="402"/>
      <c r="BH508" s="393"/>
      <c r="BI508" s="402"/>
      <c r="BJ508" s="393"/>
      <c r="BK508" s="402"/>
      <c r="BL508" s="393">
        <v>468758</v>
      </c>
      <c r="BM508" s="403">
        <v>468751</v>
      </c>
      <c r="BN508" s="394">
        <f t="shared" si="537"/>
        <v>0</v>
      </c>
      <c r="BO508" s="395">
        <f t="shared" si="538"/>
        <v>0</v>
      </c>
      <c r="BP508" s="396">
        <f t="shared" si="539"/>
        <v>0</v>
      </c>
      <c r="BQ508" s="395">
        <f t="shared" si="540"/>
        <v>0</v>
      </c>
      <c r="BR508" s="396">
        <f t="shared" si="541"/>
        <v>0</v>
      </c>
      <c r="BS508" s="395">
        <f t="shared" si="542"/>
        <v>0</v>
      </c>
      <c r="BT508" s="396">
        <f t="shared" si="543"/>
        <v>0</v>
      </c>
      <c r="BU508" s="395">
        <f t="shared" si="544"/>
        <v>0</v>
      </c>
      <c r="BV508" s="396">
        <f t="shared" si="545"/>
        <v>0</v>
      </c>
      <c r="BW508" s="395">
        <f t="shared" si="546"/>
        <v>0</v>
      </c>
      <c r="BX508" s="396">
        <f t="shared" si="547"/>
        <v>108</v>
      </c>
      <c r="BY508" s="395">
        <f t="shared" si="548"/>
        <v>108</v>
      </c>
      <c r="BZ508" s="394">
        <f t="shared" si="549"/>
        <v>0</v>
      </c>
      <c r="CA508" s="395">
        <f t="shared" si="550"/>
        <v>0</v>
      </c>
      <c r="CB508" s="396">
        <f t="shared" si="551"/>
        <v>0</v>
      </c>
      <c r="CC508" s="395">
        <f t="shared" si="552"/>
        <v>0</v>
      </c>
      <c r="CD508" s="396">
        <f t="shared" si="553"/>
        <v>0</v>
      </c>
      <c r="CE508" s="395">
        <f t="shared" si="554"/>
        <v>0</v>
      </c>
      <c r="CF508" s="396">
        <f t="shared" si="555"/>
        <v>0</v>
      </c>
      <c r="CG508" s="395">
        <f t="shared" si="556"/>
        <v>0</v>
      </c>
      <c r="CH508" s="396">
        <f t="shared" si="557"/>
        <v>0</v>
      </c>
      <c r="CI508" s="395">
        <f t="shared" si="558"/>
        <v>0</v>
      </c>
      <c r="CJ508" s="396">
        <f t="shared" si="559"/>
        <v>4340.3518518518522</v>
      </c>
      <c r="CK508" s="395">
        <f t="shared" si="560"/>
        <v>4340.2870370370374</v>
      </c>
      <c r="CL508" s="394">
        <f t="shared" si="561"/>
        <v>0</v>
      </c>
      <c r="CM508" s="395">
        <f t="shared" si="562"/>
        <v>0</v>
      </c>
      <c r="CN508" s="396">
        <f t="shared" si="563"/>
        <v>0</v>
      </c>
      <c r="CO508" s="395">
        <f t="shared" si="564"/>
        <v>0</v>
      </c>
      <c r="CP508" s="396">
        <f t="shared" si="565"/>
        <v>0</v>
      </c>
      <c r="CQ508" s="395">
        <f t="shared" si="566"/>
        <v>0</v>
      </c>
      <c r="CR508" s="396">
        <f t="shared" si="567"/>
        <v>0</v>
      </c>
      <c r="CS508" s="395">
        <f t="shared" si="568"/>
        <v>0</v>
      </c>
      <c r="CT508" s="396">
        <f t="shared" si="569"/>
        <v>0</v>
      </c>
      <c r="CU508" s="395">
        <f t="shared" si="570"/>
        <v>0</v>
      </c>
      <c r="CV508" s="396">
        <f t="shared" si="571"/>
        <v>39063.166666666672</v>
      </c>
      <c r="CW508" s="395">
        <f t="shared" si="572"/>
        <v>39062.583333333336</v>
      </c>
      <c r="CX508" s="396">
        <f t="shared" si="573"/>
        <v>39063.166666666672</v>
      </c>
      <c r="CY508" s="395">
        <f t="shared" si="574"/>
        <v>39062.583333333336</v>
      </c>
      <c r="CZ508" s="394">
        <f t="shared" si="575"/>
        <v>0</v>
      </c>
      <c r="DA508" s="395">
        <f t="shared" si="576"/>
        <v>0</v>
      </c>
      <c r="DB508" s="396">
        <f t="shared" si="577"/>
        <v>0</v>
      </c>
      <c r="DC508" s="395">
        <f t="shared" si="578"/>
        <v>0</v>
      </c>
      <c r="DD508" s="396">
        <f t="shared" si="579"/>
        <v>0</v>
      </c>
      <c r="DE508" s="395">
        <f t="shared" si="580"/>
        <v>0</v>
      </c>
      <c r="DF508" s="396">
        <f t="shared" si="581"/>
        <v>0</v>
      </c>
      <c r="DG508" s="395">
        <f t="shared" si="582"/>
        <v>0</v>
      </c>
      <c r="DH508" s="396">
        <f t="shared" si="583"/>
        <v>0</v>
      </c>
      <c r="DI508" s="395">
        <f t="shared" si="584"/>
        <v>0</v>
      </c>
      <c r="DJ508" s="396">
        <f t="shared" si="585"/>
        <v>9</v>
      </c>
      <c r="DK508" s="395">
        <f t="shared" si="586"/>
        <v>9</v>
      </c>
      <c r="DL508" s="396">
        <f t="shared" si="587"/>
        <v>9</v>
      </c>
      <c r="DM508" s="395">
        <f t="shared" si="588"/>
        <v>9</v>
      </c>
      <c r="DN508" s="394">
        <f t="shared" si="589"/>
        <v>0</v>
      </c>
      <c r="DO508" s="395">
        <f t="shared" si="590"/>
        <v>0</v>
      </c>
      <c r="DP508" s="396">
        <f t="shared" si="591"/>
        <v>0</v>
      </c>
      <c r="DQ508" s="395">
        <f t="shared" si="592"/>
        <v>0</v>
      </c>
      <c r="DR508" s="396">
        <f t="shared" si="593"/>
        <v>0</v>
      </c>
      <c r="DS508" s="395">
        <f t="shared" si="594"/>
        <v>0</v>
      </c>
      <c r="DT508" s="396">
        <f t="shared" si="595"/>
        <v>0</v>
      </c>
      <c r="DU508" s="395">
        <f t="shared" si="596"/>
        <v>0</v>
      </c>
      <c r="DV508" s="396">
        <f t="shared" si="597"/>
        <v>0</v>
      </c>
      <c r="DW508" s="395">
        <f t="shared" si="598"/>
        <v>0</v>
      </c>
      <c r="DX508" s="396">
        <f t="shared" si="599"/>
        <v>351568.50000000006</v>
      </c>
      <c r="DY508" s="395">
        <f t="shared" si="600"/>
        <v>351563.25</v>
      </c>
      <c r="DZ508" s="396">
        <f t="shared" si="601"/>
        <v>351568.50000000006</v>
      </c>
      <c r="EA508" s="395">
        <f t="shared" si="602"/>
        <v>351563.25</v>
      </c>
    </row>
    <row r="509" spans="1:131">
      <c r="A509" s="387" t="s">
        <v>40</v>
      </c>
      <c r="B509" s="383" t="s">
        <v>427</v>
      </c>
      <c r="C509" s="389"/>
      <c r="D509" s="373">
        <v>228723</v>
      </c>
      <c r="E509" s="374">
        <v>1</v>
      </c>
      <c r="F509" s="393">
        <v>461</v>
      </c>
      <c r="G509" s="375">
        <v>611</v>
      </c>
      <c r="H509" s="393">
        <v>50</v>
      </c>
      <c r="I509" s="375">
        <v>58</v>
      </c>
      <c r="J509" s="393">
        <v>17</v>
      </c>
      <c r="K509" s="375">
        <v>49</v>
      </c>
      <c r="L509" s="393">
        <v>391</v>
      </c>
      <c r="M509" s="375">
        <v>227</v>
      </c>
      <c r="N509" s="393">
        <v>326</v>
      </c>
      <c r="O509" s="375">
        <v>437</v>
      </c>
      <c r="P509" s="393">
        <v>46</v>
      </c>
      <c r="Q509" s="375">
        <v>57</v>
      </c>
      <c r="R509" s="393">
        <v>9</v>
      </c>
      <c r="S509" s="375">
        <v>11</v>
      </c>
      <c r="T509" s="393">
        <v>276</v>
      </c>
      <c r="U509" s="375">
        <v>182</v>
      </c>
      <c r="V509" s="393">
        <v>203</v>
      </c>
      <c r="W509" s="375">
        <v>197</v>
      </c>
      <c r="X509" s="393">
        <v>15</v>
      </c>
      <c r="Y509" s="375">
        <v>21</v>
      </c>
      <c r="Z509" s="393">
        <v>15</v>
      </c>
      <c r="AA509" s="375">
        <v>17</v>
      </c>
      <c r="AB509" s="393">
        <v>171</v>
      </c>
      <c r="AC509" s="375">
        <v>162</v>
      </c>
      <c r="AD509" s="393">
        <v>70</v>
      </c>
      <c r="AE509" s="375">
        <v>35</v>
      </c>
      <c r="AF509" s="393">
        <v>6</v>
      </c>
      <c r="AG509" s="375">
        <v>3</v>
      </c>
      <c r="AH509" s="393">
        <v>0</v>
      </c>
      <c r="AI509" s="375">
        <v>1</v>
      </c>
      <c r="AJ509" s="393">
        <v>104</v>
      </c>
      <c r="AK509" s="375">
        <v>190</v>
      </c>
      <c r="AL509" s="393">
        <v>122</v>
      </c>
      <c r="AM509" s="375">
        <v>21</v>
      </c>
      <c r="AN509" s="393">
        <v>11</v>
      </c>
      <c r="AO509" s="375">
        <v>0</v>
      </c>
      <c r="AP509" s="393">
        <v>3</v>
      </c>
      <c r="AQ509" s="375">
        <v>0</v>
      </c>
      <c r="AR509" s="393">
        <v>138</v>
      </c>
      <c r="AS509" s="375">
        <v>257</v>
      </c>
      <c r="AT509" s="393"/>
      <c r="AU509" s="375"/>
      <c r="AV509" s="393"/>
      <c r="AW509" s="375"/>
      <c r="AX509" s="393"/>
      <c r="AY509" s="375"/>
      <c r="AZ509" s="393"/>
      <c r="BA509" s="375"/>
      <c r="BB509" s="393">
        <v>135898046</v>
      </c>
      <c r="BC509" s="375">
        <v>134267030</v>
      </c>
      <c r="BD509" s="393">
        <v>65496094</v>
      </c>
      <c r="BE509" s="375">
        <v>65717034</v>
      </c>
      <c r="BF509" s="393">
        <v>35284287</v>
      </c>
      <c r="BG509" s="375">
        <v>33733245</v>
      </c>
      <c r="BH509" s="393">
        <v>9945910</v>
      </c>
      <c r="BI509" s="375">
        <v>13495746</v>
      </c>
      <c r="BJ509" s="393">
        <v>14276393</v>
      </c>
      <c r="BK509" s="375">
        <v>13498409</v>
      </c>
      <c r="BL509" s="393"/>
      <c r="BM509" s="375"/>
      <c r="BN509" s="394">
        <f t="shared" si="537"/>
        <v>9528</v>
      </c>
      <c r="BO509" s="395">
        <f t="shared" si="538"/>
        <v>9342</v>
      </c>
      <c r="BP509" s="396">
        <f t="shared" si="539"/>
        <v>6805</v>
      </c>
      <c r="BQ509" s="395">
        <f t="shared" si="540"/>
        <v>6808</v>
      </c>
      <c r="BR509" s="396">
        <f t="shared" si="541"/>
        <v>4194</v>
      </c>
      <c r="BS509" s="395">
        <f t="shared" si="542"/>
        <v>4114</v>
      </c>
      <c r="BT509" s="396">
        <f t="shared" si="543"/>
        <v>1938</v>
      </c>
      <c r="BU509" s="395">
        <f t="shared" si="544"/>
        <v>2636</v>
      </c>
      <c r="BV509" s="396">
        <f t="shared" si="545"/>
        <v>2897</v>
      </c>
      <c r="BW509" s="395">
        <f t="shared" si="546"/>
        <v>3273</v>
      </c>
      <c r="BX509" s="396">
        <f t="shared" si="547"/>
        <v>0</v>
      </c>
      <c r="BY509" s="395">
        <f t="shared" si="548"/>
        <v>0</v>
      </c>
      <c r="BZ509" s="394">
        <f t="shared" si="549"/>
        <v>14263.019101595299</v>
      </c>
      <c r="CA509" s="395">
        <f t="shared" si="550"/>
        <v>14372.407407407407</v>
      </c>
      <c r="CB509" s="396">
        <f t="shared" si="551"/>
        <v>9624.7015429831008</v>
      </c>
      <c r="CC509" s="395">
        <f t="shared" si="552"/>
        <v>9652.9133372502929</v>
      </c>
      <c r="CD509" s="396">
        <f t="shared" si="553"/>
        <v>8413.039341917025</v>
      </c>
      <c r="CE509" s="395">
        <f t="shared" si="554"/>
        <v>8199.6220223626642</v>
      </c>
      <c r="CF509" s="396">
        <f t="shared" si="555"/>
        <v>5132.0485036119708</v>
      </c>
      <c r="CG509" s="395">
        <f t="shared" si="556"/>
        <v>5119.7822458270102</v>
      </c>
      <c r="CH509" s="396">
        <f t="shared" si="557"/>
        <v>4927.9920607525028</v>
      </c>
      <c r="CI509" s="395">
        <f t="shared" si="558"/>
        <v>4124.1701802627558</v>
      </c>
      <c r="CJ509" s="396">
        <f t="shared" si="559"/>
        <v>0</v>
      </c>
      <c r="CK509" s="395">
        <f t="shared" si="560"/>
        <v>0</v>
      </c>
      <c r="CL509" s="394">
        <f t="shared" si="561"/>
        <v>128367.17191435769</v>
      </c>
      <c r="CM509" s="395">
        <f t="shared" si="562"/>
        <v>129351.66666666666</v>
      </c>
      <c r="CN509" s="396">
        <f t="shared" si="563"/>
        <v>86622.3138868479</v>
      </c>
      <c r="CO509" s="395">
        <f t="shared" si="564"/>
        <v>86876.220035252642</v>
      </c>
      <c r="CP509" s="396">
        <f t="shared" si="565"/>
        <v>75717.354077253229</v>
      </c>
      <c r="CQ509" s="395">
        <f t="shared" si="566"/>
        <v>73796.598201263972</v>
      </c>
      <c r="CR509" s="396">
        <f t="shared" si="567"/>
        <v>46188.436532507738</v>
      </c>
      <c r="CS509" s="395">
        <f t="shared" si="568"/>
        <v>46078.040212443091</v>
      </c>
      <c r="CT509" s="396">
        <f t="shared" si="569"/>
        <v>44351.928546772528</v>
      </c>
      <c r="CU509" s="395">
        <f t="shared" si="570"/>
        <v>37117.531622364804</v>
      </c>
      <c r="CV509" s="396">
        <f t="shared" si="571"/>
        <v>0</v>
      </c>
      <c r="CW509" s="395">
        <f t="shared" si="572"/>
        <v>0</v>
      </c>
      <c r="CX509" s="396">
        <f t="shared" si="573"/>
        <v>92825.164033620036</v>
      </c>
      <c r="CY509" s="395">
        <f t="shared" si="574"/>
        <v>91517.777070105367</v>
      </c>
      <c r="CZ509" s="394">
        <f t="shared" si="575"/>
        <v>919</v>
      </c>
      <c r="DA509" s="395">
        <f t="shared" si="576"/>
        <v>945</v>
      </c>
      <c r="DB509" s="396">
        <f t="shared" si="577"/>
        <v>657</v>
      </c>
      <c r="DC509" s="395">
        <f t="shared" si="578"/>
        <v>687</v>
      </c>
      <c r="DD509" s="396">
        <f t="shared" si="579"/>
        <v>404</v>
      </c>
      <c r="DE509" s="395">
        <f t="shared" si="580"/>
        <v>397</v>
      </c>
      <c r="DF509" s="396">
        <f t="shared" si="581"/>
        <v>180</v>
      </c>
      <c r="DG509" s="395">
        <f t="shared" si="582"/>
        <v>229</v>
      </c>
      <c r="DH509" s="396">
        <f t="shared" si="583"/>
        <v>274</v>
      </c>
      <c r="DI509" s="395">
        <f t="shared" si="584"/>
        <v>278</v>
      </c>
      <c r="DJ509" s="396">
        <f t="shared" si="585"/>
        <v>0</v>
      </c>
      <c r="DK509" s="395">
        <f t="shared" si="586"/>
        <v>0</v>
      </c>
      <c r="DL509" s="396">
        <f t="shared" si="587"/>
        <v>2434</v>
      </c>
      <c r="DM509" s="395">
        <f t="shared" si="588"/>
        <v>2536</v>
      </c>
      <c r="DN509" s="394">
        <f t="shared" si="589"/>
        <v>117969430.98929472</v>
      </c>
      <c r="DO509" s="395">
        <f t="shared" si="590"/>
        <v>122237324.99999999</v>
      </c>
      <c r="DP509" s="396">
        <f t="shared" si="591"/>
        <v>56910860.223659068</v>
      </c>
      <c r="DQ509" s="395">
        <f t="shared" si="592"/>
        <v>59683963.164218567</v>
      </c>
      <c r="DR509" s="396">
        <f t="shared" si="593"/>
        <v>30589811.047210306</v>
      </c>
      <c r="DS509" s="395">
        <f t="shared" si="594"/>
        <v>29297249.485901795</v>
      </c>
      <c r="DT509" s="396">
        <f t="shared" si="595"/>
        <v>8313918.5758513929</v>
      </c>
      <c r="DU509" s="395">
        <f t="shared" si="596"/>
        <v>10551871.208649468</v>
      </c>
      <c r="DV509" s="396">
        <f t="shared" si="597"/>
        <v>12152428.421815673</v>
      </c>
      <c r="DW509" s="395">
        <f t="shared" si="598"/>
        <v>10318673.791017415</v>
      </c>
      <c r="DX509" s="396">
        <f t="shared" si="599"/>
        <v>0</v>
      </c>
      <c r="DY509" s="395">
        <f t="shared" si="600"/>
        <v>0</v>
      </c>
      <c r="DZ509" s="396">
        <f t="shared" si="601"/>
        <v>225936449.25783116</v>
      </c>
      <c r="EA509" s="395">
        <f t="shared" si="602"/>
        <v>232089082.64978722</v>
      </c>
    </row>
    <row r="510" spans="1:131">
      <c r="A510" s="387" t="s">
        <v>40</v>
      </c>
      <c r="B510" s="383" t="s">
        <v>428</v>
      </c>
      <c r="C510" s="389"/>
      <c r="D510" s="373">
        <v>229115</v>
      </c>
      <c r="E510" s="374">
        <v>1</v>
      </c>
      <c r="F510" s="393">
        <v>300</v>
      </c>
      <c r="G510" s="375">
        <v>316</v>
      </c>
      <c r="H510" s="393">
        <v>0</v>
      </c>
      <c r="I510" s="375">
        <v>0</v>
      </c>
      <c r="J510" s="393">
        <v>1</v>
      </c>
      <c r="K510" s="375">
        <v>0</v>
      </c>
      <c r="L510" s="393">
        <v>28</v>
      </c>
      <c r="M510" s="375">
        <v>51</v>
      </c>
      <c r="N510" s="393">
        <v>387</v>
      </c>
      <c r="O510" s="375">
        <v>386</v>
      </c>
      <c r="P510" s="393">
        <v>0</v>
      </c>
      <c r="Q510" s="375">
        <v>0</v>
      </c>
      <c r="R510" s="393">
        <v>0</v>
      </c>
      <c r="S510" s="375">
        <v>0</v>
      </c>
      <c r="T510" s="393">
        <v>23</v>
      </c>
      <c r="U510" s="375">
        <v>25</v>
      </c>
      <c r="V510" s="393">
        <v>303</v>
      </c>
      <c r="W510" s="375">
        <v>303</v>
      </c>
      <c r="X510" s="393">
        <v>0</v>
      </c>
      <c r="Y510" s="375">
        <v>0</v>
      </c>
      <c r="Z510" s="393">
        <v>0</v>
      </c>
      <c r="AA510" s="375">
        <v>0</v>
      </c>
      <c r="AB510" s="393">
        <v>10</v>
      </c>
      <c r="AC510" s="375">
        <v>12</v>
      </c>
      <c r="AD510" s="393">
        <v>228</v>
      </c>
      <c r="AE510" s="375">
        <v>215</v>
      </c>
      <c r="AF510" s="393">
        <v>0</v>
      </c>
      <c r="AG510" s="375">
        <v>0</v>
      </c>
      <c r="AH510" s="393">
        <v>0</v>
      </c>
      <c r="AI510" s="375">
        <v>0</v>
      </c>
      <c r="AJ510" s="393">
        <v>27</v>
      </c>
      <c r="AK510" s="375">
        <v>32</v>
      </c>
      <c r="AL510" s="393">
        <v>0</v>
      </c>
      <c r="AM510" s="375">
        <v>13</v>
      </c>
      <c r="AN510" s="393">
        <v>0</v>
      </c>
      <c r="AO510" s="375">
        <v>0</v>
      </c>
      <c r="AP510" s="393">
        <v>0</v>
      </c>
      <c r="AQ510" s="375">
        <v>0</v>
      </c>
      <c r="AR510" s="393">
        <v>0</v>
      </c>
      <c r="AS510" s="375">
        <v>59</v>
      </c>
      <c r="AT510" s="393"/>
      <c r="AU510" s="375"/>
      <c r="AV510" s="393"/>
      <c r="AW510" s="375"/>
      <c r="AX510" s="393"/>
      <c r="AY510" s="375"/>
      <c r="AZ510" s="393"/>
      <c r="BA510" s="375"/>
      <c r="BB510" s="393">
        <v>38672849</v>
      </c>
      <c r="BC510" s="375">
        <v>44535253</v>
      </c>
      <c r="BD510" s="393">
        <v>32272902</v>
      </c>
      <c r="BE510" s="375">
        <v>33622764</v>
      </c>
      <c r="BF510" s="393">
        <v>21765379</v>
      </c>
      <c r="BG510" s="375">
        <v>22528183</v>
      </c>
      <c r="BH510" s="393">
        <v>12622189</v>
      </c>
      <c r="BI510" s="375">
        <v>12123127</v>
      </c>
      <c r="BJ510" s="393">
        <v>0</v>
      </c>
      <c r="BK510" s="375">
        <v>4943106</v>
      </c>
      <c r="BL510" s="393"/>
      <c r="BM510" s="375"/>
      <c r="BN510" s="394">
        <f t="shared" si="537"/>
        <v>3047</v>
      </c>
      <c r="BO510" s="395">
        <f t="shared" si="538"/>
        <v>3456</v>
      </c>
      <c r="BP510" s="396">
        <f t="shared" si="539"/>
        <v>3759</v>
      </c>
      <c r="BQ510" s="395">
        <f t="shared" si="540"/>
        <v>3774</v>
      </c>
      <c r="BR510" s="396">
        <f t="shared" si="541"/>
        <v>2847</v>
      </c>
      <c r="BS510" s="395">
        <f t="shared" si="542"/>
        <v>2871</v>
      </c>
      <c r="BT510" s="396">
        <f t="shared" si="543"/>
        <v>2376</v>
      </c>
      <c r="BU510" s="395">
        <f t="shared" si="544"/>
        <v>2319</v>
      </c>
      <c r="BV510" s="396">
        <f t="shared" si="545"/>
        <v>0</v>
      </c>
      <c r="BW510" s="395">
        <f t="shared" si="546"/>
        <v>825</v>
      </c>
      <c r="BX510" s="396">
        <f t="shared" si="547"/>
        <v>0</v>
      </c>
      <c r="BY510" s="395">
        <f t="shared" si="548"/>
        <v>0</v>
      </c>
      <c r="BZ510" s="394">
        <f t="shared" si="549"/>
        <v>12692.106662290778</v>
      </c>
      <c r="CA510" s="395">
        <f t="shared" si="550"/>
        <v>12886.357928240741</v>
      </c>
      <c r="CB510" s="396">
        <f t="shared" si="551"/>
        <v>8585.5019952114926</v>
      </c>
      <c r="CC510" s="395">
        <f t="shared" si="552"/>
        <v>8909.0524642289347</v>
      </c>
      <c r="CD510" s="396">
        <f t="shared" si="553"/>
        <v>7645.0224798033014</v>
      </c>
      <c r="CE510" s="395">
        <f t="shared" si="554"/>
        <v>7846.8070358760015</v>
      </c>
      <c r="CF510" s="396">
        <f t="shared" si="555"/>
        <v>5312.3691077441081</v>
      </c>
      <c r="CG510" s="395">
        <f t="shared" si="556"/>
        <v>5227.7391116860717</v>
      </c>
      <c r="CH510" s="396">
        <f t="shared" si="557"/>
        <v>0</v>
      </c>
      <c r="CI510" s="395">
        <f t="shared" si="558"/>
        <v>5991.6436363636367</v>
      </c>
      <c r="CJ510" s="396">
        <f t="shared" si="559"/>
        <v>0</v>
      </c>
      <c r="CK510" s="395">
        <f t="shared" si="560"/>
        <v>0</v>
      </c>
      <c r="CL510" s="394">
        <f t="shared" si="561"/>
        <v>114228.95996061701</v>
      </c>
      <c r="CM510" s="395">
        <f t="shared" si="562"/>
        <v>115977.22135416667</v>
      </c>
      <c r="CN510" s="396">
        <f t="shared" si="563"/>
        <v>77269.517956903437</v>
      </c>
      <c r="CO510" s="395">
        <f t="shared" si="564"/>
        <v>80181.472178060416</v>
      </c>
      <c r="CP510" s="396">
        <f t="shared" si="565"/>
        <v>68805.202318229713</v>
      </c>
      <c r="CQ510" s="395">
        <f t="shared" si="566"/>
        <v>70621.263322884013</v>
      </c>
      <c r="CR510" s="396">
        <f t="shared" si="567"/>
        <v>47811.321969696975</v>
      </c>
      <c r="CS510" s="395">
        <f t="shared" si="568"/>
        <v>47049.652005174648</v>
      </c>
      <c r="CT510" s="396">
        <f t="shared" si="569"/>
        <v>0</v>
      </c>
      <c r="CU510" s="395">
        <f t="shared" si="570"/>
        <v>53924.792727272732</v>
      </c>
      <c r="CV510" s="396">
        <f t="shared" si="571"/>
        <v>0</v>
      </c>
      <c r="CW510" s="395">
        <f t="shared" si="572"/>
        <v>0</v>
      </c>
      <c r="CX510" s="396">
        <f t="shared" si="573"/>
        <v>78798.58119147057</v>
      </c>
      <c r="CY510" s="395">
        <f t="shared" si="574"/>
        <v>80217.969100929346</v>
      </c>
      <c r="CZ510" s="394">
        <f t="shared" si="575"/>
        <v>329</v>
      </c>
      <c r="DA510" s="395">
        <f t="shared" si="576"/>
        <v>367</v>
      </c>
      <c r="DB510" s="396">
        <f t="shared" si="577"/>
        <v>410</v>
      </c>
      <c r="DC510" s="395">
        <f t="shared" si="578"/>
        <v>411</v>
      </c>
      <c r="DD510" s="396">
        <f t="shared" si="579"/>
        <v>313</v>
      </c>
      <c r="DE510" s="395">
        <f t="shared" si="580"/>
        <v>315</v>
      </c>
      <c r="DF510" s="396">
        <f t="shared" si="581"/>
        <v>255</v>
      </c>
      <c r="DG510" s="395">
        <f t="shared" si="582"/>
        <v>247</v>
      </c>
      <c r="DH510" s="396">
        <f t="shared" si="583"/>
        <v>0</v>
      </c>
      <c r="DI510" s="395">
        <f t="shared" si="584"/>
        <v>72</v>
      </c>
      <c r="DJ510" s="396">
        <f t="shared" si="585"/>
        <v>0</v>
      </c>
      <c r="DK510" s="395">
        <f t="shared" si="586"/>
        <v>0</v>
      </c>
      <c r="DL510" s="396">
        <f t="shared" si="587"/>
        <v>1307</v>
      </c>
      <c r="DM510" s="395">
        <f t="shared" si="588"/>
        <v>1412</v>
      </c>
      <c r="DN510" s="394">
        <f t="shared" si="589"/>
        <v>37581327.827042997</v>
      </c>
      <c r="DO510" s="395">
        <f t="shared" si="590"/>
        <v>42563640.236979172</v>
      </c>
      <c r="DP510" s="396">
        <f t="shared" si="591"/>
        <v>31680502.362330411</v>
      </c>
      <c r="DQ510" s="395">
        <f t="shared" si="592"/>
        <v>32954585.065182831</v>
      </c>
      <c r="DR510" s="396">
        <f t="shared" si="593"/>
        <v>21536028.325605899</v>
      </c>
      <c r="DS510" s="395">
        <f t="shared" si="594"/>
        <v>22245697.946708463</v>
      </c>
      <c r="DT510" s="396">
        <f t="shared" si="595"/>
        <v>12191887.102272728</v>
      </c>
      <c r="DU510" s="395">
        <f t="shared" si="596"/>
        <v>11621264.045278138</v>
      </c>
      <c r="DV510" s="396">
        <f t="shared" si="597"/>
        <v>0</v>
      </c>
      <c r="DW510" s="395">
        <f t="shared" si="598"/>
        <v>3882585.0763636366</v>
      </c>
      <c r="DX510" s="396">
        <f t="shared" si="599"/>
        <v>0</v>
      </c>
      <c r="DY510" s="395">
        <f t="shared" si="600"/>
        <v>0</v>
      </c>
      <c r="DZ510" s="396">
        <f t="shared" si="601"/>
        <v>102989745.61725204</v>
      </c>
      <c r="EA510" s="395">
        <f t="shared" si="602"/>
        <v>113267772.37051223</v>
      </c>
    </row>
    <row r="511" spans="1:131">
      <c r="A511" s="387" t="s">
        <v>40</v>
      </c>
      <c r="B511" s="383" t="s">
        <v>429</v>
      </c>
      <c r="C511" s="389"/>
      <c r="D511" s="373">
        <v>225511</v>
      </c>
      <c r="E511" s="374">
        <v>1</v>
      </c>
      <c r="F511" s="393">
        <v>372</v>
      </c>
      <c r="G511" s="375">
        <v>381</v>
      </c>
      <c r="H511" s="393">
        <v>0</v>
      </c>
      <c r="I511" s="375">
        <v>0</v>
      </c>
      <c r="J511" s="393">
        <v>10</v>
      </c>
      <c r="K511" s="375">
        <v>10</v>
      </c>
      <c r="L511" s="393">
        <v>6</v>
      </c>
      <c r="M511" s="375">
        <v>6</v>
      </c>
      <c r="N511" s="393">
        <v>299</v>
      </c>
      <c r="O511" s="375">
        <v>321</v>
      </c>
      <c r="P511" s="393">
        <v>1</v>
      </c>
      <c r="Q511" s="375">
        <v>1</v>
      </c>
      <c r="R511" s="393">
        <v>8</v>
      </c>
      <c r="S511" s="375">
        <v>13</v>
      </c>
      <c r="T511" s="393">
        <v>4</v>
      </c>
      <c r="U511" s="375">
        <v>4</v>
      </c>
      <c r="V511" s="393">
        <v>213</v>
      </c>
      <c r="W511" s="375">
        <v>203</v>
      </c>
      <c r="X511" s="393">
        <v>0</v>
      </c>
      <c r="Y511" s="375">
        <v>0</v>
      </c>
      <c r="Z511" s="393">
        <v>13</v>
      </c>
      <c r="AA511" s="375">
        <v>8</v>
      </c>
      <c r="AB511" s="393">
        <v>0</v>
      </c>
      <c r="AC511" s="375">
        <v>0</v>
      </c>
      <c r="AD511" s="393">
        <v>0</v>
      </c>
      <c r="AE511" s="375">
        <v>0</v>
      </c>
      <c r="AF511" s="393">
        <v>0</v>
      </c>
      <c r="AG511" s="375">
        <v>0</v>
      </c>
      <c r="AH511" s="393">
        <v>0</v>
      </c>
      <c r="AI511" s="375">
        <v>0</v>
      </c>
      <c r="AJ511" s="393">
        <v>0</v>
      </c>
      <c r="AK511" s="375">
        <v>0</v>
      </c>
      <c r="AL511" s="393">
        <v>276</v>
      </c>
      <c r="AM511" s="375">
        <v>277</v>
      </c>
      <c r="AN511" s="393">
        <v>0</v>
      </c>
      <c r="AO511" s="375">
        <v>1</v>
      </c>
      <c r="AP511" s="393">
        <v>21</v>
      </c>
      <c r="AQ511" s="375">
        <v>27</v>
      </c>
      <c r="AR511" s="393">
        <v>75</v>
      </c>
      <c r="AS511" s="375">
        <v>81</v>
      </c>
      <c r="AT511" s="393"/>
      <c r="AU511" s="375"/>
      <c r="AV511" s="393"/>
      <c r="AW511" s="375"/>
      <c r="AX511" s="393"/>
      <c r="AY511" s="375"/>
      <c r="AZ511" s="393"/>
      <c r="BA511" s="375"/>
      <c r="BB511" s="393">
        <v>53370994</v>
      </c>
      <c r="BC511" s="375">
        <v>54938071</v>
      </c>
      <c r="BD511" s="393">
        <v>28769056</v>
      </c>
      <c r="BE511" s="375">
        <v>31319972</v>
      </c>
      <c r="BF511" s="393">
        <v>20026580</v>
      </c>
      <c r="BG511" s="375">
        <v>18464349</v>
      </c>
      <c r="BH511" s="393">
        <v>0</v>
      </c>
      <c r="BI511" s="375">
        <v>0</v>
      </c>
      <c r="BJ511" s="393">
        <v>25107752</v>
      </c>
      <c r="BK511" s="375">
        <v>25866433</v>
      </c>
      <c r="BL511" s="393"/>
      <c r="BM511" s="375"/>
      <c r="BN511" s="394">
        <f t="shared" si="537"/>
        <v>3530</v>
      </c>
      <c r="BO511" s="395">
        <f t="shared" si="538"/>
        <v>3611</v>
      </c>
      <c r="BP511" s="396">
        <f t="shared" si="539"/>
        <v>2837</v>
      </c>
      <c r="BQ511" s="395">
        <f t="shared" si="540"/>
        <v>3090</v>
      </c>
      <c r="BR511" s="396">
        <f t="shared" si="541"/>
        <v>2060</v>
      </c>
      <c r="BS511" s="395">
        <f t="shared" si="542"/>
        <v>1915</v>
      </c>
      <c r="BT511" s="396">
        <f t="shared" si="543"/>
        <v>0</v>
      </c>
      <c r="BU511" s="395">
        <f t="shared" si="544"/>
        <v>0</v>
      </c>
      <c r="BV511" s="396">
        <f t="shared" si="545"/>
        <v>3615</v>
      </c>
      <c r="BW511" s="395">
        <f t="shared" si="546"/>
        <v>3772</v>
      </c>
      <c r="BX511" s="396">
        <f t="shared" si="547"/>
        <v>0</v>
      </c>
      <c r="BY511" s="395">
        <f t="shared" si="548"/>
        <v>0</v>
      </c>
      <c r="BZ511" s="394">
        <f t="shared" si="549"/>
        <v>15119.261756373937</v>
      </c>
      <c r="CA511" s="395">
        <f t="shared" si="550"/>
        <v>15214.087787316534</v>
      </c>
      <c r="CB511" s="396">
        <f t="shared" si="551"/>
        <v>10140.66126189637</v>
      </c>
      <c r="CC511" s="395">
        <f t="shared" si="552"/>
        <v>10135.913268608414</v>
      </c>
      <c r="CD511" s="396">
        <f t="shared" si="553"/>
        <v>9721.6407766990287</v>
      </c>
      <c r="CE511" s="395">
        <f t="shared" si="554"/>
        <v>9641.9577023498696</v>
      </c>
      <c r="CF511" s="396">
        <f t="shared" si="555"/>
        <v>0</v>
      </c>
      <c r="CG511" s="395">
        <f t="shared" si="556"/>
        <v>0</v>
      </c>
      <c r="CH511" s="396">
        <f t="shared" si="557"/>
        <v>6945.4362378976484</v>
      </c>
      <c r="CI511" s="395">
        <f t="shared" si="558"/>
        <v>6857.4848886532345</v>
      </c>
      <c r="CJ511" s="396">
        <f t="shared" si="559"/>
        <v>0</v>
      </c>
      <c r="CK511" s="395">
        <f t="shared" si="560"/>
        <v>0</v>
      </c>
      <c r="CL511" s="394">
        <f t="shared" si="561"/>
        <v>136073.35580736544</v>
      </c>
      <c r="CM511" s="395">
        <f t="shared" si="562"/>
        <v>136926.7900858488</v>
      </c>
      <c r="CN511" s="396">
        <f t="shared" si="563"/>
        <v>91265.95135706733</v>
      </c>
      <c r="CO511" s="395">
        <f t="shared" si="564"/>
        <v>91223.219417475731</v>
      </c>
      <c r="CP511" s="396">
        <f t="shared" si="565"/>
        <v>87494.76699029126</v>
      </c>
      <c r="CQ511" s="395">
        <f t="shared" si="566"/>
        <v>86777.619321148828</v>
      </c>
      <c r="CR511" s="396">
        <f t="shared" si="567"/>
        <v>0</v>
      </c>
      <c r="CS511" s="395">
        <f t="shared" si="568"/>
        <v>0</v>
      </c>
      <c r="CT511" s="396">
        <f t="shared" si="569"/>
        <v>62508.926141078839</v>
      </c>
      <c r="CU511" s="395">
        <f t="shared" si="570"/>
        <v>61717.363997879111</v>
      </c>
      <c r="CV511" s="396">
        <f t="shared" si="571"/>
        <v>0</v>
      </c>
      <c r="CW511" s="395">
        <f t="shared" si="572"/>
        <v>0</v>
      </c>
      <c r="CX511" s="396">
        <f t="shared" si="573"/>
        <v>95761.61536282739</v>
      </c>
      <c r="CY511" s="395">
        <f t="shared" si="574"/>
        <v>95587.087191710409</v>
      </c>
      <c r="CZ511" s="394">
        <f t="shared" si="575"/>
        <v>388</v>
      </c>
      <c r="DA511" s="395">
        <f t="shared" si="576"/>
        <v>397</v>
      </c>
      <c r="DB511" s="396">
        <f t="shared" si="577"/>
        <v>312</v>
      </c>
      <c r="DC511" s="395">
        <f t="shared" si="578"/>
        <v>339</v>
      </c>
      <c r="DD511" s="396">
        <f t="shared" si="579"/>
        <v>226</v>
      </c>
      <c r="DE511" s="395">
        <f t="shared" si="580"/>
        <v>211</v>
      </c>
      <c r="DF511" s="396">
        <f t="shared" si="581"/>
        <v>0</v>
      </c>
      <c r="DG511" s="395">
        <f t="shared" si="582"/>
        <v>0</v>
      </c>
      <c r="DH511" s="396">
        <f t="shared" si="583"/>
        <v>372</v>
      </c>
      <c r="DI511" s="395">
        <f t="shared" si="584"/>
        <v>386</v>
      </c>
      <c r="DJ511" s="396">
        <f t="shared" si="585"/>
        <v>0</v>
      </c>
      <c r="DK511" s="395">
        <f t="shared" si="586"/>
        <v>0</v>
      </c>
      <c r="DL511" s="396">
        <f t="shared" si="587"/>
        <v>1298</v>
      </c>
      <c r="DM511" s="395">
        <f t="shared" si="588"/>
        <v>1333</v>
      </c>
      <c r="DN511" s="394">
        <f t="shared" si="589"/>
        <v>52796462.053257793</v>
      </c>
      <c r="DO511" s="395">
        <f t="shared" si="590"/>
        <v>54359935.664081976</v>
      </c>
      <c r="DP511" s="396">
        <f t="shared" si="591"/>
        <v>28474976.823405005</v>
      </c>
      <c r="DQ511" s="395">
        <f t="shared" si="592"/>
        <v>30924671.382524274</v>
      </c>
      <c r="DR511" s="396">
        <f t="shared" si="593"/>
        <v>19773817.339805827</v>
      </c>
      <c r="DS511" s="395">
        <f t="shared" si="594"/>
        <v>18310077.676762402</v>
      </c>
      <c r="DT511" s="396">
        <f t="shared" si="595"/>
        <v>0</v>
      </c>
      <c r="DU511" s="395">
        <f t="shared" si="596"/>
        <v>0</v>
      </c>
      <c r="DV511" s="396">
        <f t="shared" si="597"/>
        <v>23253320.524481326</v>
      </c>
      <c r="DW511" s="395">
        <f t="shared" si="598"/>
        <v>23822902.503181338</v>
      </c>
      <c r="DX511" s="396">
        <f t="shared" si="599"/>
        <v>0</v>
      </c>
      <c r="DY511" s="395">
        <f t="shared" si="600"/>
        <v>0</v>
      </c>
      <c r="DZ511" s="396">
        <f t="shared" si="601"/>
        <v>124298576.74094996</v>
      </c>
      <c r="EA511" s="395">
        <f t="shared" si="602"/>
        <v>127417587.22654997</v>
      </c>
    </row>
    <row r="512" spans="1:131">
      <c r="A512" s="387" t="s">
        <v>40</v>
      </c>
      <c r="B512" s="383" t="s">
        <v>430</v>
      </c>
      <c r="C512" s="389"/>
      <c r="D512" s="373">
        <v>227216</v>
      </c>
      <c r="E512" s="374">
        <v>1</v>
      </c>
      <c r="F512" s="393">
        <v>254</v>
      </c>
      <c r="G512" s="375">
        <v>256</v>
      </c>
      <c r="H512" s="393">
        <v>0</v>
      </c>
      <c r="I512" s="375">
        <v>0</v>
      </c>
      <c r="J512" s="393">
        <v>0</v>
      </c>
      <c r="K512" s="375">
        <v>0</v>
      </c>
      <c r="L512" s="393">
        <v>36</v>
      </c>
      <c r="M512" s="375">
        <v>35</v>
      </c>
      <c r="N512" s="393">
        <v>292</v>
      </c>
      <c r="O512" s="375">
        <v>290</v>
      </c>
      <c r="P512" s="393">
        <v>0</v>
      </c>
      <c r="Q512" s="375">
        <v>0</v>
      </c>
      <c r="R512" s="393">
        <v>0</v>
      </c>
      <c r="S512" s="375">
        <v>0</v>
      </c>
      <c r="T512" s="393">
        <v>14</v>
      </c>
      <c r="U512" s="375">
        <v>14</v>
      </c>
      <c r="V512" s="393">
        <v>168</v>
      </c>
      <c r="W512" s="375">
        <v>140</v>
      </c>
      <c r="X512" s="393">
        <v>0</v>
      </c>
      <c r="Y512" s="375">
        <v>0</v>
      </c>
      <c r="Z512" s="393">
        <v>0</v>
      </c>
      <c r="AA512" s="375">
        <v>0</v>
      </c>
      <c r="AB512" s="393">
        <v>0</v>
      </c>
      <c r="AC512" s="375">
        <v>0</v>
      </c>
      <c r="AD512" s="393">
        <v>6</v>
      </c>
      <c r="AE512" s="375">
        <v>37</v>
      </c>
      <c r="AF512" s="393">
        <v>0</v>
      </c>
      <c r="AG512" s="375">
        <v>0</v>
      </c>
      <c r="AH512" s="393">
        <v>0</v>
      </c>
      <c r="AI512" s="375">
        <v>0</v>
      </c>
      <c r="AJ512" s="393">
        <v>0</v>
      </c>
      <c r="AK512" s="375">
        <v>0</v>
      </c>
      <c r="AL512" s="393">
        <v>260</v>
      </c>
      <c r="AM512" s="375">
        <v>298</v>
      </c>
      <c r="AN512" s="393">
        <v>0</v>
      </c>
      <c r="AO512" s="375">
        <v>0</v>
      </c>
      <c r="AP512" s="393">
        <v>0</v>
      </c>
      <c r="AQ512" s="375">
        <v>0</v>
      </c>
      <c r="AR512" s="393">
        <v>1</v>
      </c>
      <c r="AS512" s="375">
        <v>2</v>
      </c>
      <c r="AT512" s="393"/>
      <c r="AU512" s="375"/>
      <c r="AV512" s="393"/>
      <c r="AW512" s="375"/>
      <c r="AX512" s="393"/>
      <c r="AY512" s="375"/>
      <c r="AZ512" s="393"/>
      <c r="BA512" s="375"/>
      <c r="BB512" s="393">
        <v>36018947</v>
      </c>
      <c r="BC512" s="375">
        <v>37454797</v>
      </c>
      <c r="BD512" s="393">
        <v>28139857</v>
      </c>
      <c r="BE512" s="375">
        <v>29074339</v>
      </c>
      <c r="BF512" s="393">
        <v>12417311</v>
      </c>
      <c r="BG512" s="375">
        <v>10666549</v>
      </c>
      <c r="BH512" s="393">
        <v>372037</v>
      </c>
      <c r="BI512" s="375">
        <v>600717</v>
      </c>
      <c r="BJ512" s="393">
        <v>14976301</v>
      </c>
      <c r="BK512" s="375">
        <v>17699375</v>
      </c>
      <c r="BL512" s="393"/>
      <c r="BM512" s="375"/>
      <c r="BN512" s="394">
        <f t="shared" si="537"/>
        <v>2718</v>
      </c>
      <c r="BO512" s="395">
        <f t="shared" si="538"/>
        <v>2724</v>
      </c>
      <c r="BP512" s="396">
        <f t="shared" si="539"/>
        <v>2796</v>
      </c>
      <c r="BQ512" s="395">
        <f t="shared" si="540"/>
        <v>2778</v>
      </c>
      <c r="BR512" s="396">
        <f t="shared" si="541"/>
        <v>1512</v>
      </c>
      <c r="BS512" s="395">
        <f t="shared" si="542"/>
        <v>1260</v>
      </c>
      <c r="BT512" s="396">
        <f t="shared" si="543"/>
        <v>54</v>
      </c>
      <c r="BU512" s="395">
        <f t="shared" si="544"/>
        <v>333</v>
      </c>
      <c r="BV512" s="396">
        <f t="shared" si="545"/>
        <v>2352</v>
      </c>
      <c r="BW512" s="395">
        <f t="shared" si="546"/>
        <v>2706</v>
      </c>
      <c r="BX512" s="396">
        <f t="shared" si="547"/>
        <v>0</v>
      </c>
      <c r="BY512" s="395">
        <f t="shared" si="548"/>
        <v>0</v>
      </c>
      <c r="BZ512" s="394">
        <f t="shared" si="549"/>
        <v>13252.004047093451</v>
      </c>
      <c r="CA512" s="395">
        <f t="shared" si="550"/>
        <v>13749.925477239354</v>
      </c>
      <c r="CB512" s="396">
        <f t="shared" si="551"/>
        <v>10064.326537911302</v>
      </c>
      <c r="CC512" s="395">
        <f t="shared" si="552"/>
        <v>10465.924766018719</v>
      </c>
      <c r="CD512" s="396">
        <f t="shared" si="553"/>
        <v>8212.507275132275</v>
      </c>
      <c r="CE512" s="395">
        <f t="shared" si="554"/>
        <v>8465.5150793650791</v>
      </c>
      <c r="CF512" s="396">
        <f t="shared" si="555"/>
        <v>6889.5740740740739</v>
      </c>
      <c r="CG512" s="395">
        <f t="shared" si="556"/>
        <v>1803.9549549549549</v>
      </c>
      <c r="CH512" s="396">
        <f t="shared" si="557"/>
        <v>6367.4749149659865</v>
      </c>
      <c r="CI512" s="395">
        <f t="shared" si="558"/>
        <v>6540.7889874353286</v>
      </c>
      <c r="CJ512" s="396">
        <f t="shared" si="559"/>
        <v>0</v>
      </c>
      <c r="CK512" s="395">
        <f t="shared" si="560"/>
        <v>0</v>
      </c>
      <c r="CL512" s="394">
        <f t="shared" si="561"/>
        <v>119268.03642384105</v>
      </c>
      <c r="CM512" s="395">
        <f t="shared" si="562"/>
        <v>123749.3292951542</v>
      </c>
      <c r="CN512" s="396">
        <f t="shared" si="563"/>
        <v>90578.938841201714</v>
      </c>
      <c r="CO512" s="395">
        <f t="shared" si="564"/>
        <v>94193.322894168479</v>
      </c>
      <c r="CP512" s="396">
        <f t="shared" si="565"/>
        <v>73912.565476190473</v>
      </c>
      <c r="CQ512" s="395">
        <f t="shared" si="566"/>
        <v>76189.635714285716</v>
      </c>
      <c r="CR512" s="396">
        <f t="shared" si="567"/>
        <v>62006.166666666664</v>
      </c>
      <c r="CS512" s="395">
        <f t="shared" si="568"/>
        <v>16235.594594594595</v>
      </c>
      <c r="CT512" s="396">
        <f t="shared" si="569"/>
        <v>57307.274234693876</v>
      </c>
      <c r="CU512" s="395">
        <f t="shared" si="570"/>
        <v>58867.100886917957</v>
      </c>
      <c r="CV512" s="396">
        <f t="shared" si="571"/>
        <v>0</v>
      </c>
      <c r="CW512" s="395">
        <f t="shared" si="572"/>
        <v>0</v>
      </c>
      <c r="CX512" s="396">
        <f t="shared" si="573"/>
        <v>87343.775386592359</v>
      </c>
      <c r="CY512" s="395">
        <f t="shared" si="574"/>
        <v>87288.452659321338</v>
      </c>
      <c r="CZ512" s="394">
        <f t="shared" si="575"/>
        <v>290</v>
      </c>
      <c r="DA512" s="395">
        <f t="shared" si="576"/>
        <v>291</v>
      </c>
      <c r="DB512" s="396">
        <f t="shared" si="577"/>
        <v>306</v>
      </c>
      <c r="DC512" s="395">
        <f t="shared" si="578"/>
        <v>304</v>
      </c>
      <c r="DD512" s="396">
        <f t="shared" si="579"/>
        <v>168</v>
      </c>
      <c r="DE512" s="395">
        <f t="shared" si="580"/>
        <v>140</v>
      </c>
      <c r="DF512" s="396">
        <f t="shared" si="581"/>
        <v>6</v>
      </c>
      <c r="DG512" s="395">
        <f t="shared" si="582"/>
        <v>37</v>
      </c>
      <c r="DH512" s="396">
        <f t="shared" si="583"/>
        <v>261</v>
      </c>
      <c r="DI512" s="395">
        <f t="shared" si="584"/>
        <v>300</v>
      </c>
      <c r="DJ512" s="396">
        <f t="shared" si="585"/>
        <v>0</v>
      </c>
      <c r="DK512" s="395">
        <f t="shared" si="586"/>
        <v>0</v>
      </c>
      <c r="DL512" s="396">
        <f t="shared" si="587"/>
        <v>1031</v>
      </c>
      <c r="DM512" s="395">
        <f t="shared" si="588"/>
        <v>1072</v>
      </c>
      <c r="DN512" s="394">
        <f t="shared" si="589"/>
        <v>34587730.56291391</v>
      </c>
      <c r="DO512" s="395">
        <f t="shared" si="590"/>
        <v>36011054.824889868</v>
      </c>
      <c r="DP512" s="396">
        <f t="shared" si="591"/>
        <v>27717155.285407726</v>
      </c>
      <c r="DQ512" s="395">
        <f t="shared" si="592"/>
        <v>28634770.159827217</v>
      </c>
      <c r="DR512" s="396">
        <f t="shared" si="593"/>
        <v>12417311</v>
      </c>
      <c r="DS512" s="395">
        <f t="shared" si="594"/>
        <v>10666549</v>
      </c>
      <c r="DT512" s="396">
        <f t="shared" si="595"/>
        <v>372037</v>
      </c>
      <c r="DU512" s="395">
        <f t="shared" si="596"/>
        <v>600717</v>
      </c>
      <c r="DV512" s="396">
        <f t="shared" si="597"/>
        <v>14957198.575255102</v>
      </c>
      <c r="DW512" s="395">
        <f t="shared" si="598"/>
        <v>17660130.266075388</v>
      </c>
      <c r="DX512" s="396">
        <f t="shared" si="599"/>
        <v>0</v>
      </c>
      <c r="DY512" s="395">
        <f t="shared" si="600"/>
        <v>0</v>
      </c>
      <c r="DZ512" s="396">
        <f t="shared" si="601"/>
        <v>90051432.423576728</v>
      </c>
      <c r="EA512" s="395">
        <f t="shared" si="602"/>
        <v>93573221.250792474</v>
      </c>
    </row>
    <row r="513" spans="1:131">
      <c r="A513" s="387" t="s">
        <v>40</v>
      </c>
      <c r="B513" s="383" t="s">
        <v>431</v>
      </c>
      <c r="C513" s="389"/>
      <c r="D513" s="373">
        <v>228769</v>
      </c>
      <c r="E513" s="374">
        <v>1</v>
      </c>
      <c r="F513" s="393">
        <v>181</v>
      </c>
      <c r="G513" s="375">
        <v>190</v>
      </c>
      <c r="H513" s="393">
        <v>0</v>
      </c>
      <c r="I513" s="375">
        <v>0</v>
      </c>
      <c r="J513" s="393">
        <v>0</v>
      </c>
      <c r="K513" s="375">
        <v>0</v>
      </c>
      <c r="L513" s="393">
        <v>0</v>
      </c>
      <c r="M513" s="375">
        <v>0</v>
      </c>
      <c r="N513" s="393">
        <v>220</v>
      </c>
      <c r="O513" s="375">
        <v>219</v>
      </c>
      <c r="P513" s="393">
        <v>0</v>
      </c>
      <c r="Q513" s="375">
        <v>0</v>
      </c>
      <c r="R513" s="393">
        <v>0</v>
      </c>
      <c r="S513" s="375">
        <v>0</v>
      </c>
      <c r="T513" s="393">
        <v>0</v>
      </c>
      <c r="U513" s="375">
        <v>0</v>
      </c>
      <c r="V513" s="393">
        <v>166</v>
      </c>
      <c r="W513" s="375">
        <v>163</v>
      </c>
      <c r="X513" s="393">
        <v>0</v>
      </c>
      <c r="Y513" s="375">
        <v>0</v>
      </c>
      <c r="Z513" s="393">
        <v>0</v>
      </c>
      <c r="AA513" s="375">
        <v>0</v>
      </c>
      <c r="AB513" s="393">
        <v>0</v>
      </c>
      <c r="AC513" s="375">
        <v>0</v>
      </c>
      <c r="AD513" s="393">
        <v>0</v>
      </c>
      <c r="AE513" s="375">
        <v>0</v>
      </c>
      <c r="AF513" s="393">
        <v>0</v>
      </c>
      <c r="AG513" s="375">
        <v>0</v>
      </c>
      <c r="AH513" s="393">
        <v>0</v>
      </c>
      <c r="AI513" s="375">
        <v>0</v>
      </c>
      <c r="AJ513" s="393">
        <v>0</v>
      </c>
      <c r="AK513" s="375">
        <v>0</v>
      </c>
      <c r="AL513" s="393">
        <v>291</v>
      </c>
      <c r="AM513" s="375">
        <v>281</v>
      </c>
      <c r="AN513" s="393">
        <v>0</v>
      </c>
      <c r="AO513" s="375">
        <v>0</v>
      </c>
      <c r="AP513" s="393">
        <v>0</v>
      </c>
      <c r="AQ513" s="375">
        <v>0</v>
      </c>
      <c r="AR513" s="393">
        <v>0</v>
      </c>
      <c r="AS513" s="375">
        <v>0</v>
      </c>
      <c r="AT513" s="393"/>
      <c r="AU513" s="375"/>
      <c r="AV513" s="393"/>
      <c r="AW513" s="375"/>
      <c r="AX513" s="393"/>
      <c r="AY513" s="375"/>
      <c r="AZ513" s="393"/>
      <c r="BA513" s="375"/>
      <c r="BB513" s="393">
        <v>19167032</v>
      </c>
      <c r="BC513" s="375">
        <v>22469520</v>
      </c>
      <c r="BD513" s="393">
        <v>18036382</v>
      </c>
      <c r="BE513" s="375">
        <v>19551562</v>
      </c>
      <c r="BF513" s="393">
        <v>11374432</v>
      </c>
      <c r="BG513" s="375">
        <v>11203711</v>
      </c>
      <c r="BH513" s="393">
        <v>0</v>
      </c>
      <c r="BI513" s="375">
        <v>0</v>
      </c>
      <c r="BJ513" s="393">
        <v>15300896</v>
      </c>
      <c r="BK513" s="375">
        <v>15450935</v>
      </c>
      <c r="BL513" s="393"/>
      <c r="BM513" s="375"/>
      <c r="BN513" s="394">
        <f t="shared" si="537"/>
        <v>1629</v>
      </c>
      <c r="BO513" s="395">
        <f t="shared" si="538"/>
        <v>1710</v>
      </c>
      <c r="BP513" s="396">
        <f t="shared" si="539"/>
        <v>1980</v>
      </c>
      <c r="BQ513" s="395">
        <f t="shared" si="540"/>
        <v>1971</v>
      </c>
      <c r="BR513" s="396">
        <f t="shared" si="541"/>
        <v>1494</v>
      </c>
      <c r="BS513" s="395">
        <f t="shared" si="542"/>
        <v>1467</v>
      </c>
      <c r="BT513" s="396">
        <f t="shared" si="543"/>
        <v>0</v>
      </c>
      <c r="BU513" s="395">
        <f t="shared" si="544"/>
        <v>0</v>
      </c>
      <c r="BV513" s="396">
        <f t="shared" si="545"/>
        <v>2619</v>
      </c>
      <c r="BW513" s="395">
        <f t="shared" si="546"/>
        <v>2529</v>
      </c>
      <c r="BX513" s="396">
        <f t="shared" si="547"/>
        <v>0</v>
      </c>
      <c r="BY513" s="395">
        <f t="shared" si="548"/>
        <v>0</v>
      </c>
      <c r="BZ513" s="394">
        <f t="shared" si="549"/>
        <v>11766.133824432167</v>
      </c>
      <c r="CA513" s="395">
        <f t="shared" si="550"/>
        <v>13140.070175438597</v>
      </c>
      <c r="CB513" s="396">
        <f t="shared" si="551"/>
        <v>9109.2838383838389</v>
      </c>
      <c r="CC513" s="395">
        <f t="shared" si="552"/>
        <v>9919.615423642821</v>
      </c>
      <c r="CD513" s="396">
        <f t="shared" si="553"/>
        <v>7613.4082998661315</v>
      </c>
      <c r="CE513" s="395">
        <f t="shared" si="554"/>
        <v>7637.1581458759374</v>
      </c>
      <c r="CF513" s="396">
        <f t="shared" si="555"/>
        <v>0</v>
      </c>
      <c r="CG513" s="395">
        <f t="shared" si="556"/>
        <v>0</v>
      </c>
      <c r="CH513" s="396">
        <f t="shared" si="557"/>
        <v>5842.2665139366172</v>
      </c>
      <c r="CI513" s="395">
        <f t="shared" si="558"/>
        <v>6109.5037564254644</v>
      </c>
      <c r="CJ513" s="396">
        <f t="shared" si="559"/>
        <v>0</v>
      </c>
      <c r="CK513" s="395">
        <f t="shared" si="560"/>
        <v>0</v>
      </c>
      <c r="CL513" s="394">
        <f t="shared" si="561"/>
        <v>105895.2044198895</v>
      </c>
      <c r="CM513" s="395">
        <f t="shared" si="562"/>
        <v>118260.63157894737</v>
      </c>
      <c r="CN513" s="396">
        <f t="shared" si="563"/>
        <v>81983.55454545455</v>
      </c>
      <c r="CO513" s="395">
        <f t="shared" si="564"/>
        <v>89276.538812785395</v>
      </c>
      <c r="CP513" s="396">
        <f t="shared" si="565"/>
        <v>68520.674698795177</v>
      </c>
      <c r="CQ513" s="395">
        <f t="shared" si="566"/>
        <v>68734.423312883431</v>
      </c>
      <c r="CR513" s="396">
        <f t="shared" si="567"/>
        <v>0</v>
      </c>
      <c r="CS513" s="395">
        <f t="shared" si="568"/>
        <v>0</v>
      </c>
      <c r="CT513" s="396">
        <f t="shared" si="569"/>
        <v>52580.398625429552</v>
      </c>
      <c r="CU513" s="395">
        <f t="shared" si="570"/>
        <v>54985.533807829182</v>
      </c>
      <c r="CV513" s="396">
        <f t="shared" si="571"/>
        <v>0</v>
      </c>
      <c r="CW513" s="395">
        <f t="shared" si="572"/>
        <v>0</v>
      </c>
      <c r="CX513" s="396">
        <f t="shared" si="573"/>
        <v>74450.748251748257</v>
      </c>
      <c r="CY513" s="395">
        <f t="shared" si="574"/>
        <v>80510.818288393901</v>
      </c>
      <c r="CZ513" s="394">
        <f t="shared" si="575"/>
        <v>181</v>
      </c>
      <c r="DA513" s="395">
        <f t="shared" si="576"/>
        <v>190</v>
      </c>
      <c r="DB513" s="396">
        <f t="shared" si="577"/>
        <v>220</v>
      </c>
      <c r="DC513" s="395">
        <f t="shared" si="578"/>
        <v>219</v>
      </c>
      <c r="DD513" s="396">
        <f t="shared" si="579"/>
        <v>166</v>
      </c>
      <c r="DE513" s="395">
        <f t="shared" si="580"/>
        <v>163</v>
      </c>
      <c r="DF513" s="396">
        <f t="shared" si="581"/>
        <v>0</v>
      </c>
      <c r="DG513" s="395">
        <f t="shared" si="582"/>
        <v>0</v>
      </c>
      <c r="DH513" s="396">
        <f t="shared" si="583"/>
        <v>291</v>
      </c>
      <c r="DI513" s="395">
        <f t="shared" si="584"/>
        <v>281</v>
      </c>
      <c r="DJ513" s="396">
        <f t="shared" si="585"/>
        <v>0</v>
      </c>
      <c r="DK513" s="395">
        <f t="shared" si="586"/>
        <v>0</v>
      </c>
      <c r="DL513" s="396">
        <f t="shared" si="587"/>
        <v>858</v>
      </c>
      <c r="DM513" s="395">
        <f t="shared" si="588"/>
        <v>853</v>
      </c>
      <c r="DN513" s="394">
        <f t="shared" si="589"/>
        <v>19167032</v>
      </c>
      <c r="DO513" s="395">
        <f t="shared" si="590"/>
        <v>22469520</v>
      </c>
      <c r="DP513" s="396">
        <f t="shared" si="591"/>
        <v>18036382</v>
      </c>
      <c r="DQ513" s="395">
        <f t="shared" si="592"/>
        <v>19551562</v>
      </c>
      <c r="DR513" s="396">
        <f t="shared" si="593"/>
        <v>11374432</v>
      </c>
      <c r="DS513" s="395">
        <f t="shared" si="594"/>
        <v>11203711</v>
      </c>
      <c r="DT513" s="396">
        <f t="shared" si="595"/>
        <v>0</v>
      </c>
      <c r="DU513" s="395">
        <f t="shared" si="596"/>
        <v>0</v>
      </c>
      <c r="DV513" s="396">
        <f t="shared" si="597"/>
        <v>15300896</v>
      </c>
      <c r="DW513" s="395">
        <f t="shared" si="598"/>
        <v>15450935</v>
      </c>
      <c r="DX513" s="396">
        <f t="shared" si="599"/>
        <v>0</v>
      </c>
      <c r="DY513" s="395">
        <f t="shared" si="600"/>
        <v>0</v>
      </c>
      <c r="DZ513" s="396">
        <f t="shared" si="601"/>
        <v>63878742.000000007</v>
      </c>
      <c r="EA513" s="395">
        <f t="shared" si="602"/>
        <v>68675728</v>
      </c>
    </row>
    <row r="514" spans="1:131">
      <c r="A514" s="387" t="s">
        <v>40</v>
      </c>
      <c r="B514" s="383" t="s">
        <v>432</v>
      </c>
      <c r="C514" s="389"/>
      <c r="D514" s="373">
        <v>228778</v>
      </c>
      <c r="E514" s="374">
        <v>1</v>
      </c>
      <c r="F514" s="393">
        <v>990</v>
      </c>
      <c r="G514" s="375">
        <v>992</v>
      </c>
      <c r="H514" s="393">
        <v>0</v>
      </c>
      <c r="I514" s="375">
        <v>0</v>
      </c>
      <c r="J514" s="393">
        <v>0</v>
      </c>
      <c r="K514" s="375">
        <v>0</v>
      </c>
      <c r="L514" s="393">
        <v>0</v>
      </c>
      <c r="M514" s="375">
        <v>0</v>
      </c>
      <c r="N514" s="393">
        <v>521</v>
      </c>
      <c r="O514" s="375">
        <v>527</v>
      </c>
      <c r="P514" s="393">
        <v>0</v>
      </c>
      <c r="Q514" s="375">
        <v>0</v>
      </c>
      <c r="R514" s="393">
        <v>0</v>
      </c>
      <c r="S514" s="375">
        <v>0</v>
      </c>
      <c r="T514" s="393">
        <v>0</v>
      </c>
      <c r="U514" s="375">
        <v>0</v>
      </c>
      <c r="V514" s="393">
        <v>387</v>
      </c>
      <c r="W514" s="375">
        <v>380</v>
      </c>
      <c r="X514" s="393">
        <v>0</v>
      </c>
      <c r="Y514" s="375">
        <v>0</v>
      </c>
      <c r="Z514" s="393">
        <v>0</v>
      </c>
      <c r="AA514" s="375">
        <v>0</v>
      </c>
      <c r="AB514" s="393">
        <v>0</v>
      </c>
      <c r="AC514" s="375">
        <v>0</v>
      </c>
      <c r="AD514" s="393">
        <v>0</v>
      </c>
      <c r="AE514" s="375">
        <v>0</v>
      </c>
      <c r="AF514" s="393">
        <v>0</v>
      </c>
      <c r="AG514" s="375">
        <v>0</v>
      </c>
      <c r="AH514" s="393">
        <v>0</v>
      </c>
      <c r="AI514" s="375">
        <v>0</v>
      </c>
      <c r="AJ514" s="393">
        <v>0</v>
      </c>
      <c r="AK514" s="375">
        <v>0</v>
      </c>
      <c r="AL514" s="393">
        <v>854</v>
      </c>
      <c r="AM514" s="375">
        <v>846</v>
      </c>
      <c r="AN514" s="393">
        <v>0</v>
      </c>
      <c r="AO514" s="375">
        <v>0</v>
      </c>
      <c r="AP514" s="393">
        <v>0</v>
      </c>
      <c r="AQ514" s="375">
        <v>0</v>
      </c>
      <c r="AR514" s="393">
        <v>0</v>
      </c>
      <c r="AS514" s="375">
        <v>0</v>
      </c>
      <c r="AT514" s="393"/>
      <c r="AU514" s="375"/>
      <c r="AV514" s="393"/>
      <c r="AW514" s="375"/>
      <c r="AX514" s="393"/>
      <c r="AY514" s="375"/>
      <c r="AZ514" s="393"/>
      <c r="BA514" s="375"/>
      <c r="BB514" s="393">
        <v>136493398</v>
      </c>
      <c r="BC514" s="375">
        <v>139749060</v>
      </c>
      <c r="BD514" s="393">
        <v>48383370</v>
      </c>
      <c r="BE514" s="375">
        <v>50217527</v>
      </c>
      <c r="BF514" s="393">
        <v>34094454</v>
      </c>
      <c r="BG514" s="375">
        <v>34004323</v>
      </c>
      <c r="BH514" s="393">
        <v>0</v>
      </c>
      <c r="BI514" s="375">
        <v>0</v>
      </c>
      <c r="BJ514" s="393">
        <v>51006160</v>
      </c>
      <c r="BK514" s="375">
        <v>52023146</v>
      </c>
      <c r="BL514" s="393"/>
      <c r="BM514" s="375"/>
      <c r="BN514" s="394">
        <f t="shared" si="537"/>
        <v>8910</v>
      </c>
      <c r="BO514" s="395">
        <f t="shared" si="538"/>
        <v>8928</v>
      </c>
      <c r="BP514" s="396">
        <f t="shared" si="539"/>
        <v>4689</v>
      </c>
      <c r="BQ514" s="395">
        <f t="shared" si="540"/>
        <v>4743</v>
      </c>
      <c r="BR514" s="396">
        <f t="shared" si="541"/>
        <v>3483</v>
      </c>
      <c r="BS514" s="395">
        <f t="shared" si="542"/>
        <v>3420</v>
      </c>
      <c r="BT514" s="396">
        <f t="shared" si="543"/>
        <v>0</v>
      </c>
      <c r="BU514" s="395">
        <f t="shared" si="544"/>
        <v>0</v>
      </c>
      <c r="BV514" s="396">
        <f t="shared" si="545"/>
        <v>7686</v>
      </c>
      <c r="BW514" s="395">
        <f t="shared" si="546"/>
        <v>7614</v>
      </c>
      <c r="BX514" s="396">
        <f t="shared" si="547"/>
        <v>0</v>
      </c>
      <c r="BY514" s="395">
        <f t="shared" si="548"/>
        <v>0</v>
      </c>
      <c r="BZ514" s="394">
        <f t="shared" si="549"/>
        <v>15319.124354657688</v>
      </c>
      <c r="CA514" s="395">
        <f t="shared" si="550"/>
        <v>15652.896505376344</v>
      </c>
      <c r="CB514" s="396">
        <f t="shared" si="551"/>
        <v>10318.48368522073</v>
      </c>
      <c r="CC514" s="395">
        <f t="shared" si="552"/>
        <v>10587.713894159815</v>
      </c>
      <c r="CD514" s="396">
        <f t="shared" si="553"/>
        <v>9788.8182601205863</v>
      </c>
      <c r="CE514" s="395">
        <f t="shared" si="554"/>
        <v>9942.7845029239761</v>
      </c>
      <c r="CF514" s="396">
        <f t="shared" si="555"/>
        <v>0</v>
      </c>
      <c r="CG514" s="395">
        <f t="shared" si="556"/>
        <v>0</v>
      </c>
      <c r="CH514" s="396">
        <f t="shared" si="557"/>
        <v>6636.2425188654697</v>
      </c>
      <c r="CI514" s="395">
        <f t="shared" si="558"/>
        <v>6832.5644864722881</v>
      </c>
      <c r="CJ514" s="396">
        <f t="shared" si="559"/>
        <v>0</v>
      </c>
      <c r="CK514" s="395">
        <f t="shared" si="560"/>
        <v>0</v>
      </c>
      <c r="CL514" s="394">
        <f t="shared" si="561"/>
        <v>137872.11919191919</v>
      </c>
      <c r="CM514" s="395">
        <f t="shared" si="562"/>
        <v>140876.06854838709</v>
      </c>
      <c r="CN514" s="396">
        <f t="shared" si="563"/>
        <v>92866.353166986577</v>
      </c>
      <c r="CO514" s="395">
        <f t="shared" si="564"/>
        <v>95289.42504743833</v>
      </c>
      <c r="CP514" s="396">
        <f t="shared" si="565"/>
        <v>88099.364341085282</v>
      </c>
      <c r="CQ514" s="395">
        <f t="shared" si="566"/>
        <v>89485.060526315792</v>
      </c>
      <c r="CR514" s="396">
        <f t="shared" si="567"/>
        <v>0</v>
      </c>
      <c r="CS514" s="395">
        <f t="shared" si="568"/>
        <v>0</v>
      </c>
      <c r="CT514" s="396">
        <f t="shared" si="569"/>
        <v>59726.182669789225</v>
      </c>
      <c r="CU514" s="395">
        <f t="shared" si="570"/>
        <v>61493.08037825059</v>
      </c>
      <c r="CV514" s="396">
        <f t="shared" si="571"/>
        <v>0</v>
      </c>
      <c r="CW514" s="395">
        <f t="shared" si="572"/>
        <v>0</v>
      </c>
      <c r="CX514" s="396">
        <f t="shared" si="573"/>
        <v>98102.246366279069</v>
      </c>
      <c r="CY514" s="395">
        <f t="shared" si="574"/>
        <v>100544.28269581056</v>
      </c>
      <c r="CZ514" s="394">
        <f t="shared" si="575"/>
        <v>990</v>
      </c>
      <c r="DA514" s="395">
        <f t="shared" si="576"/>
        <v>992</v>
      </c>
      <c r="DB514" s="396">
        <f t="shared" si="577"/>
        <v>521</v>
      </c>
      <c r="DC514" s="395">
        <f t="shared" si="578"/>
        <v>527</v>
      </c>
      <c r="DD514" s="396">
        <f t="shared" si="579"/>
        <v>387</v>
      </c>
      <c r="DE514" s="395">
        <f t="shared" si="580"/>
        <v>380</v>
      </c>
      <c r="DF514" s="396">
        <f t="shared" si="581"/>
        <v>0</v>
      </c>
      <c r="DG514" s="395">
        <f t="shared" si="582"/>
        <v>0</v>
      </c>
      <c r="DH514" s="396">
        <f t="shared" si="583"/>
        <v>854</v>
      </c>
      <c r="DI514" s="395">
        <f t="shared" si="584"/>
        <v>846</v>
      </c>
      <c r="DJ514" s="396">
        <f t="shared" si="585"/>
        <v>0</v>
      </c>
      <c r="DK514" s="395">
        <f t="shared" si="586"/>
        <v>0</v>
      </c>
      <c r="DL514" s="396">
        <f t="shared" si="587"/>
        <v>2752</v>
      </c>
      <c r="DM514" s="395">
        <f t="shared" si="588"/>
        <v>2745</v>
      </c>
      <c r="DN514" s="394">
        <f t="shared" si="589"/>
        <v>136493398</v>
      </c>
      <c r="DO514" s="395">
        <f t="shared" si="590"/>
        <v>139749060</v>
      </c>
      <c r="DP514" s="396">
        <f t="shared" si="591"/>
        <v>48383370.000000007</v>
      </c>
      <c r="DQ514" s="395">
        <f t="shared" si="592"/>
        <v>50217527</v>
      </c>
      <c r="DR514" s="396">
        <f t="shared" si="593"/>
        <v>34094454.000000007</v>
      </c>
      <c r="DS514" s="395">
        <f t="shared" si="594"/>
        <v>34004323</v>
      </c>
      <c r="DT514" s="396">
        <f t="shared" si="595"/>
        <v>0</v>
      </c>
      <c r="DU514" s="395">
        <f t="shared" si="596"/>
        <v>0</v>
      </c>
      <c r="DV514" s="396">
        <f t="shared" si="597"/>
        <v>51006160</v>
      </c>
      <c r="DW514" s="395">
        <f t="shared" si="598"/>
        <v>52023146</v>
      </c>
      <c r="DX514" s="396">
        <f t="shared" si="599"/>
        <v>0</v>
      </c>
      <c r="DY514" s="395">
        <f t="shared" si="600"/>
        <v>0</v>
      </c>
      <c r="DZ514" s="396">
        <f t="shared" si="601"/>
        <v>269977382</v>
      </c>
      <c r="EA514" s="395">
        <f t="shared" si="602"/>
        <v>275994056</v>
      </c>
    </row>
    <row r="515" spans="1:131">
      <c r="A515" s="387" t="s">
        <v>40</v>
      </c>
      <c r="B515" s="383" t="s">
        <v>433</v>
      </c>
      <c r="C515" s="389"/>
      <c r="D515" s="373">
        <v>228787</v>
      </c>
      <c r="E515" s="374">
        <v>1</v>
      </c>
      <c r="F515" s="393">
        <v>239</v>
      </c>
      <c r="G515" s="375">
        <v>250</v>
      </c>
      <c r="H515" s="393">
        <v>0</v>
      </c>
      <c r="I515" s="375">
        <v>0</v>
      </c>
      <c r="J515" s="393">
        <v>0</v>
      </c>
      <c r="K515" s="375">
        <v>0</v>
      </c>
      <c r="L515" s="393">
        <v>0</v>
      </c>
      <c r="M515" s="375">
        <v>0</v>
      </c>
      <c r="N515" s="393">
        <v>145</v>
      </c>
      <c r="O515" s="375">
        <v>148</v>
      </c>
      <c r="P515" s="393">
        <v>0</v>
      </c>
      <c r="Q515" s="375">
        <v>0</v>
      </c>
      <c r="R515" s="393">
        <v>0</v>
      </c>
      <c r="S515" s="375">
        <v>0</v>
      </c>
      <c r="T515" s="393">
        <v>0</v>
      </c>
      <c r="U515" s="375">
        <v>0</v>
      </c>
      <c r="V515" s="393">
        <v>122</v>
      </c>
      <c r="W515" s="375">
        <v>127</v>
      </c>
      <c r="X515" s="393">
        <v>0</v>
      </c>
      <c r="Y515" s="375">
        <v>0</v>
      </c>
      <c r="Z515" s="393">
        <v>0</v>
      </c>
      <c r="AA515" s="375">
        <v>0</v>
      </c>
      <c r="AB515" s="393">
        <v>0</v>
      </c>
      <c r="AC515" s="375">
        <v>0</v>
      </c>
      <c r="AD515" s="393">
        <v>0</v>
      </c>
      <c r="AE515" s="375">
        <v>0</v>
      </c>
      <c r="AF515" s="393">
        <v>0</v>
      </c>
      <c r="AG515" s="375">
        <v>0</v>
      </c>
      <c r="AH515" s="393">
        <v>0</v>
      </c>
      <c r="AI515" s="375">
        <v>0</v>
      </c>
      <c r="AJ515" s="393">
        <v>0</v>
      </c>
      <c r="AK515" s="375">
        <v>0</v>
      </c>
      <c r="AL515" s="393">
        <v>189</v>
      </c>
      <c r="AM515" s="375">
        <v>269</v>
      </c>
      <c r="AN515" s="393">
        <v>0</v>
      </c>
      <c r="AO515" s="375">
        <v>0</v>
      </c>
      <c r="AP515" s="393">
        <v>0</v>
      </c>
      <c r="AQ515" s="375">
        <v>0</v>
      </c>
      <c r="AR515" s="393">
        <v>0</v>
      </c>
      <c r="AS515" s="375">
        <v>0</v>
      </c>
      <c r="AT515" s="393"/>
      <c r="AU515" s="375"/>
      <c r="AV515" s="393"/>
      <c r="AW515" s="375"/>
      <c r="AX515" s="393"/>
      <c r="AY515" s="375"/>
      <c r="AZ515" s="393"/>
      <c r="BA515" s="375"/>
      <c r="BB515" s="393">
        <v>37103998</v>
      </c>
      <c r="BC515" s="375">
        <v>39594729</v>
      </c>
      <c r="BD515" s="393">
        <v>15964752</v>
      </c>
      <c r="BE515" s="375">
        <v>16431433</v>
      </c>
      <c r="BF515" s="393">
        <v>12274795</v>
      </c>
      <c r="BG515" s="375">
        <v>13334155</v>
      </c>
      <c r="BH515" s="393">
        <v>0</v>
      </c>
      <c r="BI515" s="375">
        <v>0</v>
      </c>
      <c r="BJ515" s="393">
        <v>12315486</v>
      </c>
      <c r="BK515" s="375">
        <v>18584459</v>
      </c>
      <c r="BL515" s="393"/>
      <c r="BM515" s="375"/>
      <c r="BN515" s="394">
        <f t="shared" si="537"/>
        <v>2151</v>
      </c>
      <c r="BO515" s="395">
        <f t="shared" si="538"/>
        <v>2250</v>
      </c>
      <c r="BP515" s="396">
        <f t="shared" si="539"/>
        <v>1305</v>
      </c>
      <c r="BQ515" s="395">
        <f t="shared" si="540"/>
        <v>1332</v>
      </c>
      <c r="BR515" s="396">
        <f t="shared" si="541"/>
        <v>1098</v>
      </c>
      <c r="BS515" s="395">
        <f t="shared" si="542"/>
        <v>1143</v>
      </c>
      <c r="BT515" s="396">
        <f t="shared" si="543"/>
        <v>0</v>
      </c>
      <c r="BU515" s="395">
        <f t="shared" si="544"/>
        <v>0</v>
      </c>
      <c r="BV515" s="396">
        <f t="shared" si="545"/>
        <v>1701</v>
      </c>
      <c r="BW515" s="395">
        <f t="shared" si="546"/>
        <v>2421</v>
      </c>
      <c r="BX515" s="396">
        <f t="shared" si="547"/>
        <v>0</v>
      </c>
      <c r="BY515" s="395">
        <f t="shared" si="548"/>
        <v>0</v>
      </c>
      <c r="BZ515" s="394">
        <f t="shared" si="549"/>
        <v>17249.650395165041</v>
      </c>
      <c r="CA515" s="395">
        <f t="shared" si="550"/>
        <v>17597.657333333333</v>
      </c>
      <c r="CB515" s="396">
        <f t="shared" si="551"/>
        <v>12233.526436781609</v>
      </c>
      <c r="CC515" s="395">
        <f t="shared" si="552"/>
        <v>12335.91066066066</v>
      </c>
      <c r="CD515" s="396">
        <f t="shared" si="553"/>
        <v>11179.230418943534</v>
      </c>
      <c r="CE515" s="395">
        <f t="shared" si="554"/>
        <v>11665.927384076991</v>
      </c>
      <c r="CF515" s="396">
        <f t="shared" si="555"/>
        <v>0</v>
      </c>
      <c r="CG515" s="395">
        <f t="shared" si="556"/>
        <v>0</v>
      </c>
      <c r="CH515" s="396">
        <f t="shared" si="557"/>
        <v>7240.1446208112875</v>
      </c>
      <c r="CI515" s="395">
        <f t="shared" si="558"/>
        <v>7676.3564642709625</v>
      </c>
      <c r="CJ515" s="396">
        <f t="shared" si="559"/>
        <v>0</v>
      </c>
      <c r="CK515" s="395">
        <f t="shared" si="560"/>
        <v>0</v>
      </c>
      <c r="CL515" s="394">
        <f t="shared" si="561"/>
        <v>155246.85355648538</v>
      </c>
      <c r="CM515" s="395">
        <f t="shared" si="562"/>
        <v>158378.916</v>
      </c>
      <c r="CN515" s="396">
        <f t="shared" si="563"/>
        <v>110101.73793103448</v>
      </c>
      <c r="CO515" s="395">
        <f t="shared" si="564"/>
        <v>111023.19594594595</v>
      </c>
      <c r="CP515" s="396">
        <f t="shared" si="565"/>
        <v>100613.07377049181</v>
      </c>
      <c r="CQ515" s="395">
        <f t="shared" si="566"/>
        <v>104993.34645669292</v>
      </c>
      <c r="CR515" s="396">
        <f t="shared" si="567"/>
        <v>0</v>
      </c>
      <c r="CS515" s="395">
        <f t="shared" si="568"/>
        <v>0</v>
      </c>
      <c r="CT515" s="396">
        <f t="shared" si="569"/>
        <v>65161.30158730159</v>
      </c>
      <c r="CU515" s="395">
        <f t="shared" si="570"/>
        <v>69087.208178438668</v>
      </c>
      <c r="CV515" s="396">
        <f t="shared" si="571"/>
        <v>0</v>
      </c>
      <c r="CW515" s="395">
        <f t="shared" si="572"/>
        <v>0</v>
      </c>
      <c r="CX515" s="396">
        <f t="shared" si="573"/>
        <v>111739.61294964029</v>
      </c>
      <c r="CY515" s="395">
        <f t="shared" si="574"/>
        <v>110761.68261964736</v>
      </c>
      <c r="CZ515" s="394">
        <f t="shared" si="575"/>
        <v>239</v>
      </c>
      <c r="DA515" s="395">
        <f t="shared" si="576"/>
        <v>250</v>
      </c>
      <c r="DB515" s="396">
        <f t="shared" si="577"/>
        <v>145</v>
      </c>
      <c r="DC515" s="395">
        <f t="shared" si="578"/>
        <v>148</v>
      </c>
      <c r="DD515" s="396">
        <f t="shared" si="579"/>
        <v>122</v>
      </c>
      <c r="DE515" s="395">
        <f t="shared" si="580"/>
        <v>127</v>
      </c>
      <c r="DF515" s="396">
        <f t="shared" si="581"/>
        <v>0</v>
      </c>
      <c r="DG515" s="395">
        <f t="shared" si="582"/>
        <v>0</v>
      </c>
      <c r="DH515" s="396">
        <f t="shared" si="583"/>
        <v>189</v>
      </c>
      <c r="DI515" s="395">
        <f t="shared" si="584"/>
        <v>269</v>
      </c>
      <c r="DJ515" s="396">
        <f t="shared" si="585"/>
        <v>0</v>
      </c>
      <c r="DK515" s="395">
        <f t="shared" si="586"/>
        <v>0</v>
      </c>
      <c r="DL515" s="396">
        <f t="shared" si="587"/>
        <v>695</v>
      </c>
      <c r="DM515" s="395">
        <f t="shared" si="588"/>
        <v>794</v>
      </c>
      <c r="DN515" s="394">
        <f t="shared" si="589"/>
        <v>37103998.000000007</v>
      </c>
      <c r="DO515" s="395">
        <f t="shared" si="590"/>
        <v>39594729</v>
      </c>
      <c r="DP515" s="396">
        <f t="shared" si="591"/>
        <v>15964752</v>
      </c>
      <c r="DQ515" s="395">
        <f t="shared" si="592"/>
        <v>16431433</v>
      </c>
      <c r="DR515" s="396">
        <f t="shared" si="593"/>
        <v>12274795.000000002</v>
      </c>
      <c r="DS515" s="395">
        <f t="shared" si="594"/>
        <v>13334155</v>
      </c>
      <c r="DT515" s="396">
        <f t="shared" si="595"/>
        <v>0</v>
      </c>
      <c r="DU515" s="395">
        <f t="shared" si="596"/>
        <v>0</v>
      </c>
      <c r="DV515" s="396">
        <f t="shared" si="597"/>
        <v>12315486</v>
      </c>
      <c r="DW515" s="395">
        <f t="shared" si="598"/>
        <v>18584459</v>
      </c>
      <c r="DX515" s="396">
        <f t="shared" si="599"/>
        <v>0</v>
      </c>
      <c r="DY515" s="395">
        <f t="shared" si="600"/>
        <v>0</v>
      </c>
      <c r="DZ515" s="396">
        <f t="shared" si="601"/>
        <v>77659031</v>
      </c>
      <c r="EA515" s="395">
        <f t="shared" si="602"/>
        <v>87944776</v>
      </c>
    </row>
    <row r="516" spans="1:131">
      <c r="A516" s="387" t="s">
        <v>40</v>
      </c>
      <c r="B516" s="383" t="s">
        <v>434</v>
      </c>
      <c r="C516" s="389" t="s">
        <v>973</v>
      </c>
      <c r="D516" s="373">
        <v>229179</v>
      </c>
      <c r="E516" s="374">
        <v>2</v>
      </c>
      <c r="F516" s="393">
        <v>107</v>
      </c>
      <c r="G516" s="375">
        <v>114</v>
      </c>
      <c r="H516" s="393">
        <v>0</v>
      </c>
      <c r="I516" s="375">
        <v>0</v>
      </c>
      <c r="J516" s="393">
        <v>0</v>
      </c>
      <c r="K516" s="375">
        <v>0</v>
      </c>
      <c r="L516" s="393">
        <v>0</v>
      </c>
      <c r="M516" s="375">
        <v>0</v>
      </c>
      <c r="N516" s="393">
        <v>146</v>
      </c>
      <c r="O516" s="375">
        <v>148</v>
      </c>
      <c r="P516" s="393">
        <v>0</v>
      </c>
      <c r="Q516" s="375">
        <v>0</v>
      </c>
      <c r="R516" s="393">
        <v>0</v>
      </c>
      <c r="S516" s="375">
        <v>0</v>
      </c>
      <c r="T516" s="393">
        <v>0</v>
      </c>
      <c r="U516" s="375">
        <v>0</v>
      </c>
      <c r="V516" s="393">
        <v>150</v>
      </c>
      <c r="W516" s="375">
        <v>150</v>
      </c>
      <c r="X516" s="393">
        <v>0</v>
      </c>
      <c r="Y516" s="375">
        <v>0</v>
      </c>
      <c r="Z516" s="393">
        <v>0</v>
      </c>
      <c r="AA516" s="375">
        <v>0</v>
      </c>
      <c r="AB516" s="393">
        <v>0</v>
      </c>
      <c r="AC516" s="375">
        <v>0</v>
      </c>
      <c r="AD516" s="393">
        <v>4</v>
      </c>
      <c r="AE516" s="375">
        <v>3</v>
      </c>
      <c r="AF516" s="393">
        <v>0</v>
      </c>
      <c r="AG516" s="375">
        <v>0</v>
      </c>
      <c r="AH516" s="393">
        <v>0</v>
      </c>
      <c r="AI516" s="375">
        <v>0</v>
      </c>
      <c r="AJ516" s="393">
        <v>0</v>
      </c>
      <c r="AK516" s="375">
        <v>0</v>
      </c>
      <c r="AL516" s="393">
        <v>6</v>
      </c>
      <c r="AM516" s="375">
        <v>11</v>
      </c>
      <c r="AN516" s="393">
        <v>0</v>
      </c>
      <c r="AO516" s="375">
        <v>0</v>
      </c>
      <c r="AP516" s="393">
        <v>0</v>
      </c>
      <c r="AQ516" s="375">
        <v>0</v>
      </c>
      <c r="AR516" s="393">
        <v>0</v>
      </c>
      <c r="AS516" s="375">
        <v>0</v>
      </c>
      <c r="AT516" s="393"/>
      <c r="AU516" s="375"/>
      <c r="AV516" s="393"/>
      <c r="AW516" s="375"/>
      <c r="AX516" s="393"/>
      <c r="AY516" s="375"/>
      <c r="AZ516" s="393"/>
      <c r="BA516" s="375"/>
      <c r="BB516" s="393">
        <v>9408611</v>
      </c>
      <c r="BC516" s="375">
        <v>10603642</v>
      </c>
      <c r="BD516" s="393">
        <v>9818919</v>
      </c>
      <c r="BE516" s="375">
        <v>10791383</v>
      </c>
      <c r="BF516" s="393">
        <v>8169431</v>
      </c>
      <c r="BG516" s="375">
        <v>8747489</v>
      </c>
      <c r="BH516" s="393">
        <v>198087</v>
      </c>
      <c r="BI516" s="375">
        <v>173432</v>
      </c>
      <c r="BJ516" s="393">
        <v>324271</v>
      </c>
      <c r="BK516" s="375">
        <v>682292</v>
      </c>
      <c r="BL516" s="393"/>
      <c r="BM516" s="375"/>
      <c r="BN516" s="394">
        <f t="shared" si="537"/>
        <v>963</v>
      </c>
      <c r="BO516" s="395">
        <f t="shared" si="538"/>
        <v>1026</v>
      </c>
      <c r="BP516" s="396">
        <f t="shared" si="539"/>
        <v>1314</v>
      </c>
      <c r="BQ516" s="395">
        <f t="shared" si="540"/>
        <v>1332</v>
      </c>
      <c r="BR516" s="396">
        <f t="shared" si="541"/>
        <v>1350</v>
      </c>
      <c r="BS516" s="395">
        <f t="shared" si="542"/>
        <v>1350</v>
      </c>
      <c r="BT516" s="396">
        <f t="shared" si="543"/>
        <v>36</v>
      </c>
      <c r="BU516" s="395">
        <f t="shared" si="544"/>
        <v>27</v>
      </c>
      <c r="BV516" s="396">
        <f t="shared" si="545"/>
        <v>54</v>
      </c>
      <c r="BW516" s="395">
        <f t="shared" si="546"/>
        <v>99</v>
      </c>
      <c r="BX516" s="396">
        <f t="shared" si="547"/>
        <v>0</v>
      </c>
      <c r="BY516" s="395">
        <f t="shared" si="548"/>
        <v>0</v>
      </c>
      <c r="BZ516" s="394">
        <f t="shared" si="549"/>
        <v>9770.1048805815153</v>
      </c>
      <c r="CA516" s="395">
        <f t="shared" si="550"/>
        <v>10334.93372319688</v>
      </c>
      <c r="CB516" s="396">
        <f t="shared" si="551"/>
        <v>7472.5410958904113</v>
      </c>
      <c r="CC516" s="395">
        <f t="shared" si="552"/>
        <v>8101.6388888888887</v>
      </c>
      <c r="CD516" s="396">
        <f t="shared" si="553"/>
        <v>6051.4303703703699</v>
      </c>
      <c r="CE516" s="395">
        <f t="shared" si="554"/>
        <v>6479.6214814814812</v>
      </c>
      <c r="CF516" s="396">
        <f t="shared" si="555"/>
        <v>5502.416666666667</v>
      </c>
      <c r="CG516" s="395">
        <f t="shared" si="556"/>
        <v>6423.4074074074078</v>
      </c>
      <c r="CH516" s="396">
        <f t="shared" si="557"/>
        <v>6005.0185185185182</v>
      </c>
      <c r="CI516" s="395">
        <f t="shared" si="558"/>
        <v>6891.8383838383843</v>
      </c>
      <c r="CJ516" s="396">
        <f t="shared" si="559"/>
        <v>0</v>
      </c>
      <c r="CK516" s="395">
        <f t="shared" si="560"/>
        <v>0</v>
      </c>
      <c r="CL516" s="394">
        <f t="shared" si="561"/>
        <v>87930.943925233645</v>
      </c>
      <c r="CM516" s="395">
        <f t="shared" si="562"/>
        <v>93014.403508771924</v>
      </c>
      <c r="CN516" s="396">
        <f t="shared" si="563"/>
        <v>67252.869863013708</v>
      </c>
      <c r="CO516" s="395">
        <f t="shared" si="564"/>
        <v>72914.75</v>
      </c>
      <c r="CP516" s="396">
        <f t="shared" si="565"/>
        <v>54462.873333333329</v>
      </c>
      <c r="CQ516" s="395">
        <f t="shared" si="566"/>
        <v>58316.593333333331</v>
      </c>
      <c r="CR516" s="396">
        <f t="shared" si="567"/>
        <v>49521.75</v>
      </c>
      <c r="CS516" s="395">
        <f t="shared" si="568"/>
        <v>57810.666666666672</v>
      </c>
      <c r="CT516" s="396">
        <f t="shared" si="569"/>
        <v>54045.166666666664</v>
      </c>
      <c r="CU516" s="395">
        <f t="shared" si="570"/>
        <v>62026.545454545456</v>
      </c>
      <c r="CV516" s="396">
        <f t="shared" si="571"/>
        <v>0</v>
      </c>
      <c r="CW516" s="395">
        <f t="shared" si="572"/>
        <v>0</v>
      </c>
      <c r="CX516" s="396">
        <f t="shared" si="573"/>
        <v>67601.256658595637</v>
      </c>
      <c r="CY516" s="395">
        <f t="shared" si="574"/>
        <v>72765.816901408456</v>
      </c>
      <c r="CZ516" s="394">
        <f t="shared" si="575"/>
        <v>107</v>
      </c>
      <c r="DA516" s="395">
        <f t="shared" si="576"/>
        <v>114</v>
      </c>
      <c r="DB516" s="396">
        <f t="shared" si="577"/>
        <v>146</v>
      </c>
      <c r="DC516" s="395">
        <f t="shared" si="578"/>
        <v>148</v>
      </c>
      <c r="DD516" s="396">
        <f t="shared" si="579"/>
        <v>150</v>
      </c>
      <c r="DE516" s="395">
        <f t="shared" si="580"/>
        <v>150</v>
      </c>
      <c r="DF516" s="396">
        <f t="shared" si="581"/>
        <v>4</v>
      </c>
      <c r="DG516" s="395">
        <f t="shared" si="582"/>
        <v>3</v>
      </c>
      <c r="DH516" s="396">
        <f t="shared" si="583"/>
        <v>6</v>
      </c>
      <c r="DI516" s="395">
        <f t="shared" si="584"/>
        <v>11</v>
      </c>
      <c r="DJ516" s="396">
        <f t="shared" si="585"/>
        <v>0</v>
      </c>
      <c r="DK516" s="395">
        <f t="shared" si="586"/>
        <v>0</v>
      </c>
      <c r="DL516" s="396">
        <f t="shared" si="587"/>
        <v>413</v>
      </c>
      <c r="DM516" s="395">
        <f t="shared" si="588"/>
        <v>426</v>
      </c>
      <c r="DN516" s="394">
        <f t="shared" si="589"/>
        <v>9408611</v>
      </c>
      <c r="DO516" s="395">
        <f t="shared" si="590"/>
        <v>10603642</v>
      </c>
      <c r="DP516" s="396">
        <f t="shared" si="591"/>
        <v>9818919.0000000019</v>
      </c>
      <c r="DQ516" s="395">
        <f t="shared" si="592"/>
        <v>10791383</v>
      </c>
      <c r="DR516" s="396">
        <f t="shared" si="593"/>
        <v>8169430.9999999991</v>
      </c>
      <c r="DS516" s="395">
        <f t="shared" si="594"/>
        <v>8747489</v>
      </c>
      <c r="DT516" s="396">
        <f t="shared" si="595"/>
        <v>198087</v>
      </c>
      <c r="DU516" s="395">
        <f t="shared" si="596"/>
        <v>173432</v>
      </c>
      <c r="DV516" s="396">
        <f t="shared" si="597"/>
        <v>324271</v>
      </c>
      <c r="DW516" s="395">
        <f t="shared" si="598"/>
        <v>682292</v>
      </c>
      <c r="DX516" s="396">
        <f t="shared" si="599"/>
        <v>0</v>
      </c>
      <c r="DY516" s="395">
        <f t="shared" si="600"/>
        <v>0</v>
      </c>
      <c r="DZ516" s="396">
        <f t="shared" si="601"/>
        <v>27919319</v>
      </c>
      <c r="EA516" s="395">
        <f t="shared" si="602"/>
        <v>30998238.000000004</v>
      </c>
    </row>
    <row r="517" spans="1:131">
      <c r="A517" s="387" t="s">
        <v>40</v>
      </c>
      <c r="B517" s="383" t="s">
        <v>435</v>
      </c>
      <c r="C517" s="389" t="s">
        <v>1061</v>
      </c>
      <c r="D517" s="373">
        <v>228796</v>
      </c>
      <c r="E517" s="374">
        <v>2</v>
      </c>
      <c r="F517" s="393">
        <v>159</v>
      </c>
      <c r="G517" s="375">
        <v>164</v>
      </c>
      <c r="H517" s="393">
        <v>0</v>
      </c>
      <c r="I517" s="375">
        <v>0</v>
      </c>
      <c r="J517" s="393">
        <v>0</v>
      </c>
      <c r="K517" s="375">
        <v>0</v>
      </c>
      <c r="L517" s="393">
        <v>0</v>
      </c>
      <c r="M517" s="375">
        <v>0</v>
      </c>
      <c r="N517" s="393">
        <v>198</v>
      </c>
      <c r="O517" s="375">
        <v>190</v>
      </c>
      <c r="P517" s="393">
        <v>0</v>
      </c>
      <c r="Q517" s="375">
        <v>0</v>
      </c>
      <c r="R517" s="393">
        <v>0</v>
      </c>
      <c r="S517" s="375">
        <v>0</v>
      </c>
      <c r="T517" s="393">
        <v>0</v>
      </c>
      <c r="U517" s="375">
        <v>0</v>
      </c>
      <c r="V517" s="393">
        <v>128</v>
      </c>
      <c r="W517" s="375">
        <v>124</v>
      </c>
      <c r="X517" s="393">
        <v>0</v>
      </c>
      <c r="Y517" s="375">
        <v>0</v>
      </c>
      <c r="Z517" s="393">
        <v>0</v>
      </c>
      <c r="AA517" s="375">
        <v>0</v>
      </c>
      <c r="AB517" s="393">
        <v>0</v>
      </c>
      <c r="AC517" s="375">
        <v>0</v>
      </c>
      <c r="AD517" s="393">
        <v>0</v>
      </c>
      <c r="AE517" s="375">
        <v>0</v>
      </c>
      <c r="AF517" s="393">
        <v>0</v>
      </c>
      <c r="AG517" s="375">
        <v>0</v>
      </c>
      <c r="AH517" s="393">
        <v>0</v>
      </c>
      <c r="AI517" s="375">
        <v>0</v>
      </c>
      <c r="AJ517" s="393">
        <v>0</v>
      </c>
      <c r="AK517" s="375">
        <v>0</v>
      </c>
      <c r="AL517" s="393">
        <v>200</v>
      </c>
      <c r="AM517" s="375">
        <v>231</v>
      </c>
      <c r="AN517" s="393">
        <v>0</v>
      </c>
      <c r="AO517" s="375">
        <v>0</v>
      </c>
      <c r="AP517" s="393">
        <v>0</v>
      </c>
      <c r="AQ517" s="375">
        <v>0</v>
      </c>
      <c r="AR517" s="393">
        <v>0</v>
      </c>
      <c r="AS517" s="375">
        <v>0</v>
      </c>
      <c r="AT517" s="393"/>
      <c r="AU517" s="375"/>
      <c r="AV517" s="393"/>
      <c r="AW517" s="375"/>
      <c r="AX517" s="393"/>
      <c r="AY517" s="375"/>
      <c r="AZ517" s="393"/>
      <c r="BA517" s="375"/>
      <c r="BB517" s="393">
        <v>16738465</v>
      </c>
      <c r="BC517" s="375">
        <v>18065400</v>
      </c>
      <c r="BD517" s="393">
        <v>14949820</v>
      </c>
      <c r="BE517" s="375">
        <v>15150000</v>
      </c>
      <c r="BF517" s="393">
        <v>9095931</v>
      </c>
      <c r="BG517" s="375">
        <v>8915800</v>
      </c>
      <c r="BH517" s="393">
        <v>0</v>
      </c>
      <c r="BI517" s="375">
        <v>0</v>
      </c>
      <c r="BJ517" s="393">
        <v>9565368</v>
      </c>
      <c r="BK517" s="375">
        <v>11585600</v>
      </c>
      <c r="BL517" s="393"/>
      <c r="BM517" s="375"/>
      <c r="BN517" s="394">
        <f t="shared" si="537"/>
        <v>1431</v>
      </c>
      <c r="BO517" s="395">
        <f t="shared" si="538"/>
        <v>1476</v>
      </c>
      <c r="BP517" s="396">
        <f t="shared" si="539"/>
        <v>1782</v>
      </c>
      <c r="BQ517" s="395">
        <f t="shared" si="540"/>
        <v>1710</v>
      </c>
      <c r="BR517" s="396">
        <f t="shared" si="541"/>
        <v>1152</v>
      </c>
      <c r="BS517" s="395">
        <f t="shared" si="542"/>
        <v>1116</v>
      </c>
      <c r="BT517" s="396">
        <f t="shared" si="543"/>
        <v>0</v>
      </c>
      <c r="BU517" s="395">
        <f t="shared" si="544"/>
        <v>0</v>
      </c>
      <c r="BV517" s="396">
        <f t="shared" si="545"/>
        <v>1800</v>
      </c>
      <c r="BW517" s="395">
        <f t="shared" si="546"/>
        <v>2079</v>
      </c>
      <c r="BX517" s="396">
        <f t="shared" si="547"/>
        <v>0</v>
      </c>
      <c r="BY517" s="395">
        <f t="shared" si="548"/>
        <v>0</v>
      </c>
      <c r="BZ517" s="394">
        <f t="shared" si="549"/>
        <v>11697.040531097135</v>
      </c>
      <c r="CA517" s="395">
        <f t="shared" si="550"/>
        <v>12239.430894308944</v>
      </c>
      <c r="CB517" s="396">
        <f t="shared" si="551"/>
        <v>8389.3490460157118</v>
      </c>
      <c r="CC517" s="395">
        <f t="shared" si="552"/>
        <v>8859.6491228070172</v>
      </c>
      <c r="CD517" s="396">
        <f t="shared" si="553"/>
        <v>7895.7734375</v>
      </c>
      <c r="CE517" s="395">
        <f t="shared" si="554"/>
        <v>7989.0681003584232</v>
      </c>
      <c r="CF517" s="396">
        <f t="shared" si="555"/>
        <v>0</v>
      </c>
      <c r="CG517" s="395">
        <f t="shared" si="556"/>
        <v>0</v>
      </c>
      <c r="CH517" s="396">
        <f t="shared" si="557"/>
        <v>5314.0933333333332</v>
      </c>
      <c r="CI517" s="395">
        <f t="shared" si="558"/>
        <v>5572.6791726791726</v>
      </c>
      <c r="CJ517" s="396">
        <f t="shared" si="559"/>
        <v>0</v>
      </c>
      <c r="CK517" s="395">
        <f t="shared" si="560"/>
        <v>0</v>
      </c>
      <c r="CL517" s="394">
        <f t="shared" si="561"/>
        <v>105273.36477987422</v>
      </c>
      <c r="CM517" s="395">
        <f t="shared" si="562"/>
        <v>110154.87804878049</v>
      </c>
      <c r="CN517" s="396">
        <f t="shared" si="563"/>
        <v>75504.141414141399</v>
      </c>
      <c r="CO517" s="395">
        <f t="shared" si="564"/>
        <v>79736.84210526316</v>
      </c>
      <c r="CP517" s="396">
        <f t="shared" si="565"/>
        <v>71061.9609375</v>
      </c>
      <c r="CQ517" s="395">
        <f t="shared" si="566"/>
        <v>71901.612903225803</v>
      </c>
      <c r="CR517" s="396">
        <f t="shared" si="567"/>
        <v>0</v>
      </c>
      <c r="CS517" s="395">
        <f t="shared" si="568"/>
        <v>0</v>
      </c>
      <c r="CT517" s="396">
        <f t="shared" si="569"/>
        <v>47826.84</v>
      </c>
      <c r="CU517" s="395">
        <f t="shared" si="570"/>
        <v>50154.112554112551</v>
      </c>
      <c r="CV517" s="396">
        <f t="shared" si="571"/>
        <v>0</v>
      </c>
      <c r="CW517" s="395">
        <f t="shared" si="572"/>
        <v>0</v>
      </c>
      <c r="CX517" s="396">
        <f t="shared" si="573"/>
        <v>73503.042335766426</v>
      </c>
      <c r="CY517" s="395">
        <f t="shared" si="574"/>
        <v>75764.174894217213</v>
      </c>
      <c r="CZ517" s="394">
        <f t="shared" si="575"/>
        <v>159</v>
      </c>
      <c r="DA517" s="395">
        <f t="shared" si="576"/>
        <v>164</v>
      </c>
      <c r="DB517" s="396">
        <f t="shared" si="577"/>
        <v>198</v>
      </c>
      <c r="DC517" s="395">
        <f t="shared" si="578"/>
        <v>190</v>
      </c>
      <c r="DD517" s="396">
        <f t="shared" si="579"/>
        <v>128</v>
      </c>
      <c r="DE517" s="395">
        <f t="shared" si="580"/>
        <v>124</v>
      </c>
      <c r="DF517" s="396">
        <f t="shared" si="581"/>
        <v>0</v>
      </c>
      <c r="DG517" s="395">
        <f t="shared" si="582"/>
        <v>0</v>
      </c>
      <c r="DH517" s="396">
        <f t="shared" si="583"/>
        <v>200</v>
      </c>
      <c r="DI517" s="395">
        <f t="shared" si="584"/>
        <v>231</v>
      </c>
      <c r="DJ517" s="396">
        <f t="shared" si="585"/>
        <v>0</v>
      </c>
      <c r="DK517" s="395">
        <f t="shared" si="586"/>
        <v>0</v>
      </c>
      <c r="DL517" s="396">
        <f t="shared" si="587"/>
        <v>685</v>
      </c>
      <c r="DM517" s="395">
        <f t="shared" si="588"/>
        <v>709</v>
      </c>
      <c r="DN517" s="394">
        <f t="shared" si="589"/>
        <v>16738465</v>
      </c>
      <c r="DO517" s="395">
        <f t="shared" si="590"/>
        <v>18065400</v>
      </c>
      <c r="DP517" s="396">
        <f t="shared" si="591"/>
        <v>14949819.999999996</v>
      </c>
      <c r="DQ517" s="395">
        <f t="shared" si="592"/>
        <v>15150000</v>
      </c>
      <c r="DR517" s="396">
        <f t="shared" si="593"/>
        <v>9095931</v>
      </c>
      <c r="DS517" s="395">
        <f t="shared" si="594"/>
        <v>8915800</v>
      </c>
      <c r="DT517" s="396">
        <f t="shared" si="595"/>
        <v>0</v>
      </c>
      <c r="DU517" s="395">
        <f t="shared" si="596"/>
        <v>0</v>
      </c>
      <c r="DV517" s="396">
        <f t="shared" si="597"/>
        <v>9565368</v>
      </c>
      <c r="DW517" s="395">
        <f t="shared" si="598"/>
        <v>11585600</v>
      </c>
      <c r="DX517" s="396">
        <f t="shared" si="599"/>
        <v>0</v>
      </c>
      <c r="DY517" s="395">
        <f t="shared" si="600"/>
        <v>0</v>
      </c>
      <c r="DZ517" s="396">
        <f t="shared" si="601"/>
        <v>50349584</v>
      </c>
      <c r="EA517" s="395">
        <f t="shared" si="602"/>
        <v>53716800</v>
      </c>
    </row>
    <row r="518" spans="1:131">
      <c r="A518" s="387" t="s">
        <v>40</v>
      </c>
      <c r="B518" s="383" t="s">
        <v>436</v>
      </c>
      <c r="C518" s="389" t="s">
        <v>973</v>
      </c>
      <c r="D518" s="373">
        <v>229027</v>
      </c>
      <c r="E518" s="374">
        <v>2</v>
      </c>
      <c r="F518" s="393">
        <v>202</v>
      </c>
      <c r="G518" s="375">
        <v>213</v>
      </c>
      <c r="H518" s="393">
        <v>0</v>
      </c>
      <c r="I518" s="375">
        <v>0</v>
      </c>
      <c r="J518" s="393">
        <v>0</v>
      </c>
      <c r="K518" s="375">
        <v>0</v>
      </c>
      <c r="L518" s="393">
        <v>0</v>
      </c>
      <c r="M518" s="375">
        <v>0</v>
      </c>
      <c r="N518" s="393">
        <v>231</v>
      </c>
      <c r="O518" s="375">
        <v>232</v>
      </c>
      <c r="P518" s="393">
        <v>0</v>
      </c>
      <c r="Q518" s="375">
        <v>0</v>
      </c>
      <c r="R518" s="393">
        <v>0</v>
      </c>
      <c r="S518" s="375">
        <v>0</v>
      </c>
      <c r="T518" s="393">
        <v>0</v>
      </c>
      <c r="U518" s="375">
        <v>0</v>
      </c>
      <c r="V518" s="393">
        <v>163</v>
      </c>
      <c r="W518" s="375">
        <v>169</v>
      </c>
      <c r="X518" s="393">
        <v>0</v>
      </c>
      <c r="Y518" s="375">
        <v>0</v>
      </c>
      <c r="Z518" s="393">
        <v>0</v>
      </c>
      <c r="AA518" s="375">
        <v>0</v>
      </c>
      <c r="AB518" s="393">
        <v>0</v>
      </c>
      <c r="AC518" s="375">
        <v>0</v>
      </c>
      <c r="AD518" s="393">
        <v>0</v>
      </c>
      <c r="AE518" s="375">
        <v>0</v>
      </c>
      <c r="AF518" s="393">
        <v>0</v>
      </c>
      <c r="AG518" s="375">
        <v>0</v>
      </c>
      <c r="AH518" s="393">
        <v>0</v>
      </c>
      <c r="AI518" s="375">
        <v>0</v>
      </c>
      <c r="AJ518" s="393">
        <v>0</v>
      </c>
      <c r="AK518" s="375">
        <v>0</v>
      </c>
      <c r="AL518" s="393">
        <v>146</v>
      </c>
      <c r="AM518" s="375">
        <v>348</v>
      </c>
      <c r="AN518" s="393">
        <v>0</v>
      </c>
      <c r="AO518" s="375">
        <v>0</v>
      </c>
      <c r="AP518" s="393">
        <v>0</v>
      </c>
      <c r="AQ518" s="375">
        <v>0</v>
      </c>
      <c r="AR518" s="393">
        <v>0</v>
      </c>
      <c r="AS518" s="375">
        <v>0</v>
      </c>
      <c r="AT518" s="393"/>
      <c r="AU518" s="375"/>
      <c r="AV518" s="393"/>
      <c r="AW518" s="375"/>
      <c r="AX518" s="393"/>
      <c r="AY518" s="375"/>
      <c r="AZ518" s="393"/>
      <c r="BA518" s="375"/>
      <c r="BB518" s="393">
        <v>24024541</v>
      </c>
      <c r="BC518" s="375">
        <v>25289271</v>
      </c>
      <c r="BD518" s="393">
        <v>19251874</v>
      </c>
      <c r="BE518" s="375">
        <v>19312859</v>
      </c>
      <c r="BF518" s="393">
        <v>11914838</v>
      </c>
      <c r="BG518" s="375">
        <v>12148236</v>
      </c>
      <c r="BH518" s="393">
        <v>0</v>
      </c>
      <c r="BI518" s="375">
        <v>0</v>
      </c>
      <c r="BJ518" s="393">
        <v>6724330</v>
      </c>
      <c r="BK518" s="375">
        <v>8764313</v>
      </c>
      <c r="BL518" s="393"/>
      <c r="BM518" s="375"/>
      <c r="BN518" s="394">
        <f t="shared" si="537"/>
        <v>1818</v>
      </c>
      <c r="BO518" s="395">
        <f t="shared" si="538"/>
        <v>1917</v>
      </c>
      <c r="BP518" s="396">
        <f t="shared" si="539"/>
        <v>2079</v>
      </c>
      <c r="BQ518" s="395">
        <f t="shared" si="540"/>
        <v>2088</v>
      </c>
      <c r="BR518" s="396">
        <f t="shared" si="541"/>
        <v>1467</v>
      </c>
      <c r="BS518" s="395">
        <f t="shared" si="542"/>
        <v>1521</v>
      </c>
      <c r="BT518" s="396">
        <f t="shared" si="543"/>
        <v>0</v>
      </c>
      <c r="BU518" s="395">
        <f t="shared" si="544"/>
        <v>0</v>
      </c>
      <c r="BV518" s="396">
        <f t="shared" si="545"/>
        <v>1314</v>
      </c>
      <c r="BW518" s="395">
        <f t="shared" si="546"/>
        <v>3132</v>
      </c>
      <c r="BX518" s="396">
        <f t="shared" si="547"/>
        <v>0</v>
      </c>
      <c r="BY518" s="395">
        <f t="shared" si="548"/>
        <v>0</v>
      </c>
      <c r="BZ518" s="394">
        <f t="shared" si="549"/>
        <v>13214.819031903191</v>
      </c>
      <c r="CA518" s="395">
        <f t="shared" si="550"/>
        <v>13192.107981220657</v>
      </c>
      <c r="CB518" s="396">
        <f t="shared" si="551"/>
        <v>9260.1606541606543</v>
      </c>
      <c r="CC518" s="395">
        <f t="shared" si="552"/>
        <v>9249.4535440613035</v>
      </c>
      <c r="CD518" s="396">
        <f t="shared" si="553"/>
        <v>8121.907293796864</v>
      </c>
      <c r="CE518" s="395">
        <f t="shared" si="554"/>
        <v>7987.0059171597632</v>
      </c>
      <c r="CF518" s="396">
        <f t="shared" si="555"/>
        <v>0</v>
      </c>
      <c r="CG518" s="395">
        <f t="shared" si="556"/>
        <v>0</v>
      </c>
      <c r="CH518" s="396">
        <f t="shared" si="557"/>
        <v>5117.4505327245051</v>
      </c>
      <c r="CI518" s="395">
        <f t="shared" si="558"/>
        <v>2798.3119412515966</v>
      </c>
      <c r="CJ518" s="396">
        <f t="shared" si="559"/>
        <v>0</v>
      </c>
      <c r="CK518" s="395">
        <f t="shared" si="560"/>
        <v>0</v>
      </c>
      <c r="CL518" s="394">
        <f t="shared" si="561"/>
        <v>118933.37128712871</v>
      </c>
      <c r="CM518" s="395">
        <f t="shared" si="562"/>
        <v>118728.97183098592</v>
      </c>
      <c r="CN518" s="396">
        <f t="shared" si="563"/>
        <v>83341.445887445894</v>
      </c>
      <c r="CO518" s="395">
        <f t="shared" si="564"/>
        <v>83245.081896551739</v>
      </c>
      <c r="CP518" s="396">
        <f t="shared" si="565"/>
        <v>73097.165644171779</v>
      </c>
      <c r="CQ518" s="395">
        <f t="shared" si="566"/>
        <v>71883.053254437866</v>
      </c>
      <c r="CR518" s="396">
        <f t="shared" si="567"/>
        <v>0</v>
      </c>
      <c r="CS518" s="395">
        <f t="shared" si="568"/>
        <v>0</v>
      </c>
      <c r="CT518" s="396">
        <f t="shared" si="569"/>
        <v>46057.054794520547</v>
      </c>
      <c r="CU518" s="395">
        <f t="shared" si="570"/>
        <v>25184.807471264368</v>
      </c>
      <c r="CV518" s="396">
        <f t="shared" si="571"/>
        <v>0</v>
      </c>
      <c r="CW518" s="395">
        <f t="shared" si="572"/>
        <v>0</v>
      </c>
      <c r="CX518" s="396">
        <f t="shared" si="573"/>
        <v>83444.181940700815</v>
      </c>
      <c r="CY518" s="395">
        <f t="shared" si="574"/>
        <v>68102.576923076922</v>
      </c>
      <c r="CZ518" s="394">
        <f t="shared" si="575"/>
        <v>202</v>
      </c>
      <c r="DA518" s="395">
        <f t="shared" si="576"/>
        <v>213</v>
      </c>
      <c r="DB518" s="396">
        <f t="shared" si="577"/>
        <v>231</v>
      </c>
      <c r="DC518" s="395">
        <f t="shared" si="578"/>
        <v>232</v>
      </c>
      <c r="DD518" s="396">
        <f t="shared" si="579"/>
        <v>163</v>
      </c>
      <c r="DE518" s="395">
        <f t="shared" si="580"/>
        <v>169</v>
      </c>
      <c r="DF518" s="396">
        <f t="shared" si="581"/>
        <v>0</v>
      </c>
      <c r="DG518" s="395">
        <f t="shared" si="582"/>
        <v>0</v>
      </c>
      <c r="DH518" s="396">
        <f t="shared" si="583"/>
        <v>146</v>
      </c>
      <c r="DI518" s="395">
        <f t="shared" si="584"/>
        <v>348</v>
      </c>
      <c r="DJ518" s="396">
        <f t="shared" si="585"/>
        <v>0</v>
      </c>
      <c r="DK518" s="395">
        <f t="shared" si="586"/>
        <v>0</v>
      </c>
      <c r="DL518" s="396">
        <f t="shared" si="587"/>
        <v>742</v>
      </c>
      <c r="DM518" s="395">
        <f t="shared" si="588"/>
        <v>962</v>
      </c>
      <c r="DN518" s="394">
        <f t="shared" si="589"/>
        <v>24024541</v>
      </c>
      <c r="DO518" s="395">
        <f t="shared" si="590"/>
        <v>25289271</v>
      </c>
      <c r="DP518" s="396">
        <f t="shared" si="591"/>
        <v>19251874</v>
      </c>
      <c r="DQ518" s="395">
        <f t="shared" si="592"/>
        <v>19312859.000000004</v>
      </c>
      <c r="DR518" s="396">
        <f t="shared" si="593"/>
        <v>11914838</v>
      </c>
      <c r="DS518" s="395">
        <f t="shared" si="594"/>
        <v>12148236</v>
      </c>
      <c r="DT518" s="396">
        <f t="shared" si="595"/>
        <v>0</v>
      </c>
      <c r="DU518" s="395">
        <f t="shared" si="596"/>
        <v>0</v>
      </c>
      <c r="DV518" s="396">
        <f t="shared" si="597"/>
        <v>6724330</v>
      </c>
      <c r="DW518" s="395">
        <f t="shared" si="598"/>
        <v>8764313</v>
      </c>
      <c r="DX518" s="396">
        <f t="shared" si="599"/>
        <v>0</v>
      </c>
      <c r="DY518" s="395">
        <f t="shared" si="600"/>
        <v>0</v>
      </c>
      <c r="DZ518" s="396">
        <f t="shared" si="601"/>
        <v>61915583.000000007</v>
      </c>
      <c r="EA518" s="395">
        <f t="shared" si="602"/>
        <v>65514679</v>
      </c>
    </row>
    <row r="519" spans="1:131">
      <c r="A519" s="387" t="s">
        <v>40</v>
      </c>
      <c r="B519" s="383" t="s">
        <v>437</v>
      </c>
      <c r="C519" s="389"/>
      <c r="D519" s="373">
        <v>222831</v>
      </c>
      <c r="E519" s="374">
        <v>3</v>
      </c>
      <c r="F519" s="393">
        <v>69</v>
      </c>
      <c r="G519" s="375">
        <v>68</v>
      </c>
      <c r="H519" s="393">
        <v>0</v>
      </c>
      <c r="I519" s="375">
        <v>0</v>
      </c>
      <c r="J519" s="393">
        <v>1</v>
      </c>
      <c r="K519" s="375">
        <v>1</v>
      </c>
      <c r="L519" s="393">
        <v>3</v>
      </c>
      <c r="M519" s="375">
        <v>5</v>
      </c>
      <c r="N519" s="393">
        <v>39</v>
      </c>
      <c r="O519" s="375">
        <v>40</v>
      </c>
      <c r="P519" s="393">
        <v>0</v>
      </c>
      <c r="Q519" s="375">
        <v>0</v>
      </c>
      <c r="R519" s="393">
        <v>2</v>
      </c>
      <c r="S519" s="375">
        <v>4</v>
      </c>
      <c r="T519" s="393">
        <v>2</v>
      </c>
      <c r="U519" s="375">
        <v>2</v>
      </c>
      <c r="V519" s="393">
        <v>80</v>
      </c>
      <c r="W519" s="375">
        <v>68</v>
      </c>
      <c r="X519" s="393">
        <v>0</v>
      </c>
      <c r="Y519" s="375">
        <v>0</v>
      </c>
      <c r="Z519" s="393">
        <v>4</v>
      </c>
      <c r="AA519" s="375">
        <v>2</v>
      </c>
      <c r="AB519" s="393">
        <v>0</v>
      </c>
      <c r="AC519" s="375">
        <v>2</v>
      </c>
      <c r="AD519" s="393">
        <v>46</v>
      </c>
      <c r="AE519" s="375">
        <v>41</v>
      </c>
      <c r="AF519" s="393">
        <v>0</v>
      </c>
      <c r="AG519" s="375">
        <v>0</v>
      </c>
      <c r="AH519" s="393">
        <v>0</v>
      </c>
      <c r="AI519" s="375">
        <v>0</v>
      </c>
      <c r="AJ519" s="393">
        <v>2</v>
      </c>
      <c r="AK519" s="375">
        <v>3</v>
      </c>
      <c r="AL519" s="393">
        <v>26</v>
      </c>
      <c r="AM519" s="375">
        <v>28</v>
      </c>
      <c r="AN519" s="393">
        <v>0</v>
      </c>
      <c r="AO519" s="375">
        <v>0</v>
      </c>
      <c r="AP519" s="393">
        <v>0</v>
      </c>
      <c r="AQ519" s="375">
        <v>0</v>
      </c>
      <c r="AR519" s="393">
        <v>0</v>
      </c>
      <c r="AS519" s="375">
        <v>1</v>
      </c>
      <c r="AT519" s="393"/>
      <c r="AU519" s="375"/>
      <c r="AV519" s="393"/>
      <c r="AW519" s="375"/>
      <c r="AX519" s="393"/>
      <c r="AY519" s="375"/>
      <c r="AZ519" s="393"/>
      <c r="BA519" s="375"/>
      <c r="BB519" s="393">
        <v>5823738</v>
      </c>
      <c r="BC519" s="375">
        <v>5890113</v>
      </c>
      <c r="BD519" s="393">
        <v>2845234</v>
      </c>
      <c r="BE519" s="375">
        <v>3117627</v>
      </c>
      <c r="BF519" s="393">
        <v>5100951</v>
      </c>
      <c r="BG519" s="375">
        <v>4496334</v>
      </c>
      <c r="BH519" s="393">
        <v>1922342</v>
      </c>
      <c r="BI519" s="375">
        <v>1788325</v>
      </c>
      <c r="BJ519" s="393">
        <v>1481419</v>
      </c>
      <c r="BK519" s="375">
        <v>1500542</v>
      </c>
      <c r="BL519" s="393"/>
      <c r="BM519" s="375"/>
      <c r="BN519" s="394">
        <f t="shared" si="537"/>
        <v>668</v>
      </c>
      <c r="BO519" s="395">
        <f t="shared" si="538"/>
        <v>683</v>
      </c>
      <c r="BP519" s="396">
        <f t="shared" si="539"/>
        <v>397</v>
      </c>
      <c r="BQ519" s="395">
        <f t="shared" si="540"/>
        <v>428</v>
      </c>
      <c r="BR519" s="396">
        <f t="shared" si="541"/>
        <v>764</v>
      </c>
      <c r="BS519" s="395">
        <f t="shared" si="542"/>
        <v>658</v>
      </c>
      <c r="BT519" s="396">
        <f t="shared" si="543"/>
        <v>438</v>
      </c>
      <c r="BU519" s="395">
        <f t="shared" si="544"/>
        <v>405</v>
      </c>
      <c r="BV519" s="396">
        <f t="shared" si="545"/>
        <v>234</v>
      </c>
      <c r="BW519" s="395">
        <f t="shared" si="546"/>
        <v>264</v>
      </c>
      <c r="BX519" s="396">
        <f t="shared" si="547"/>
        <v>0</v>
      </c>
      <c r="BY519" s="395">
        <f t="shared" si="548"/>
        <v>0</v>
      </c>
      <c r="BZ519" s="394">
        <f t="shared" si="549"/>
        <v>8718.1706586826349</v>
      </c>
      <c r="CA519" s="395">
        <f t="shared" si="550"/>
        <v>8623.8843338213755</v>
      </c>
      <c r="CB519" s="396">
        <f t="shared" si="551"/>
        <v>7166.836272040302</v>
      </c>
      <c r="CC519" s="395">
        <f t="shared" si="552"/>
        <v>7284.1752336448599</v>
      </c>
      <c r="CD519" s="396">
        <f t="shared" si="553"/>
        <v>6676.6374345549739</v>
      </c>
      <c r="CE519" s="395">
        <f t="shared" si="554"/>
        <v>6833.3343465045591</v>
      </c>
      <c r="CF519" s="396">
        <f t="shared" si="555"/>
        <v>4388.9086757990872</v>
      </c>
      <c r="CG519" s="395">
        <f t="shared" si="556"/>
        <v>4415.6172839506171</v>
      </c>
      <c r="CH519" s="396">
        <f t="shared" si="557"/>
        <v>6330.8504273504277</v>
      </c>
      <c r="CI519" s="395">
        <f t="shared" si="558"/>
        <v>5683.871212121212</v>
      </c>
      <c r="CJ519" s="396">
        <f t="shared" si="559"/>
        <v>0</v>
      </c>
      <c r="CK519" s="395">
        <f t="shared" si="560"/>
        <v>0</v>
      </c>
      <c r="CL519" s="394">
        <f t="shared" si="561"/>
        <v>78463.535928143712</v>
      </c>
      <c r="CM519" s="395">
        <f t="shared" si="562"/>
        <v>77614.959004392382</v>
      </c>
      <c r="CN519" s="396">
        <f t="shared" si="563"/>
        <v>64501.526448362718</v>
      </c>
      <c r="CO519" s="395">
        <f t="shared" si="564"/>
        <v>65557.577102803742</v>
      </c>
      <c r="CP519" s="396">
        <f t="shared" si="565"/>
        <v>60089.736910994761</v>
      </c>
      <c r="CQ519" s="395">
        <f t="shared" si="566"/>
        <v>61500.009118541035</v>
      </c>
      <c r="CR519" s="396">
        <f t="shared" si="567"/>
        <v>39500.178082191786</v>
      </c>
      <c r="CS519" s="395">
        <f t="shared" si="568"/>
        <v>39740.555555555555</v>
      </c>
      <c r="CT519" s="396">
        <f t="shared" si="569"/>
        <v>56977.653846153851</v>
      </c>
      <c r="CU519" s="395">
        <f t="shared" si="570"/>
        <v>51154.840909090912</v>
      </c>
      <c r="CV519" s="396">
        <f t="shared" si="571"/>
        <v>0</v>
      </c>
      <c r="CW519" s="395">
        <f t="shared" si="572"/>
        <v>0</v>
      </c>
      <c r="CX519" s="396">
        <f t="shared" si="573"/>
        <v>61775.070104025021</v>
      </c>
      <c r="CY519" s="395">
        <f t="shared" si="574"/>
        <v>61959.36226564923</v>
      </c>
      <c r="CZ519" s="394">
        <f t="shared" si="575"/>
        <v>73</v>
      </c>
      <c r="DA519" s="395">
        <f t="shared" si="576"/>
        <v>74</v>
      </c>
      <c r="DB519" s="396">
        <f t="shared" si="577"/>
        <v>43</v>
      </c>
      <c r="DC519" s="395">
        <f t="shared" si="578"/>
        <v>46</v>
      </c>
      <c r="DD519" s="396">
        <f t="shared" si="579"/>
        <v>84</v>
      </c>
      <c r="DE519" s="395">
        <f t="shared" si="580"/>
        <v>72</v>
      </c>
      <c r="DF519" s="396">
        <f t="shared" si="581"/>
        <v>48</v>
      </c>
      <c r="DG519" s="395">
        <f t="shared" si="582"/>
        <v>44</v>
      </c>
      <c r="DH519" s="396">
        <f t="shared" si="583"/>
        <v>26</v>
      </c>
      <c r="DI519" s="395">
        <f t="shared" si="584"/>
        <v>29</v>
      </c>
      <c r="DJ519" s="396">
        <f t="shared" si="585"/>
        <v>0</v>
      </c>
      <c r="DK519" s="395">
        <f t="shared" si="586"/>
        <v>0</v>
      </c>
      <c r="DL519" s="396">
        <f t="shared" si="587"/>
        <v>274</v>
      </c>
      <c r="DM519" s="395">
        <f t="shared" si="588"/>
        <v>265</v>
      </c>
      <c r="DN519" s="394">
        <f t="shared" si="589"/>
        <v>5727838.1227544909</v>
      </c>
      <c r="DO519" s="395">
        <f t="shared" si="590"/>
        <v>5743506.9663250363</v>
      </c>
      <c r="DP519" s="396">
        <f t="shared" si="591"/>
        <v>2773565.6372795966</v>
      </c>
      <c r="DQ519" s="395">
        <f t="shared" si="592"/>
        <v>3015648.5467289723</v>
      </c>
      <c r="DR519" s="396">
        <f t="shared" si="593"/>
        <v>5047537.9005235601</v>
      </c>
      <c r="DS519" s="395">
        <f t="shared" si="594"/>
        <v>4428000.6565349549</v>
      </c>
      <c r="DT519" s="396">
        <f t="shared" si="595"/>
        <v>1896008.5479452056</v>
      </c>
      <c r="DU519" s="395">
        <f t="shared" si="596"/>
        <v>1748584.4444444445</v>
      </c>
      <c r="DV519" s="396">
        <f t="shared" si="597"/>
        <v>1481419.0000000002</v>
      </c>
      <c r="DW519" s="395">
        <f t="shared" si="598"/>
        <v>1483490.3863636365</v>
      </c>
      <c r="DX519" s="396">
        <f t="shared" si="599"/>
        <v>0</v>
      </c>
      <c r="DY519" s="395">
        <f t="shared" si="600"/>
        <v>0</v>
      </c>
      <c r="DZ519" s="396">
        <f t="shared" si="601"/>
        <v>16926369.208502855</v>
      </c>
      <c r="EA519" s="395">
        <f t="shared" si="602"/>
        <v>16419231.000397045</v>
      </c>
    </row>
    <row r="520" spans="1:131">
      <c r="A520" s="387" t="s">
        <v>40</v>
      </c>
      <c r="B520" s="383" t="s">
        <v>438</v>
      </c>
      <c r="C520" s="389"/>
      <c r="D520" s="373">
        <v>226091</v>
      </c>
      <c r="E520" s="374">
        <v>3</v>
      </c>
      <c r="F520" s="393">
        <v>99</v>
      </c>
      <c r="G520" s="375">
        <v>93</v>
      </c>
      <c r="H520" s="393">
        <v>0</v>
      </c>
      <c r="I520" s="375">
        <v>0</v>
      </c>
      <c r="J520" s="393">
        <v>0</v>
      </c>
      <c r="K520" s="375">
        <v>0</v>
      </c>
      <c r="L520" s="393">
        <v>0</v>
      </c>
      <c r="M520" s="375">
        <v>0</v>
      </c>
      <c r="N520" s="393">
        <v>104</v>
      </c>
      <c r="O520" s="375">
        <v>109</v>
      </c>
      <c r="P520" s="393">
        <v>0</v>
      </c>
      <c r="Q520" s="375">
        <v>0</v>
      </c>
      <c r="R520" s="393">
        <v>1</v>
      </c>
      <c r="S520" s="375">
        <v>0</v>
      </c>
      <c r="T520" s="393">
        <v>1</v>
      </c>
      <c r="U520" s="375">
        <v>1</v>
      </c>
      <c r="V520" s="393">
        <v>97</v>
      </c>
      <c r="W520" s="375">
        <v>107</v>
      </c>
      <c r="X520" s="393">
        <v>0</v>
      </c>
      <c r="Y520" s="375">
        <v>0</v>
      </c>
      <c r="Z520" s="393">
        <v>0</v>
      </c>
      <c r="AA520" s="375">
        <v>0</v>
      </c>
      <c r="AB520" s="393">
        <v>0</v>
      </c>
      <c r="AC520" s="375">
        <v>0</v>
      </c>
      <c r="AD520" s="393">
        <v>101</v>
      </c>
      <c r="AE520" s="375">
        <v>117</v>
      </c>
      <c r="AF520" s="393">
        <v>0</v>
      </c>
      <c r="AG520" s="375">
        <v>0</v>
      </c>
      <c r="AH520" s="393">
        <v>0</v>
      </c>
      <c r="AI520" s="375">
        <v>0</v>
      </c>
      <c r="AJ520" s="393">
        <v>0</v>
      </c>
      <c r="AK520" s="375">
        <v>0</v>
      </c>
      <c r="AL520" s="393">
        <v>0</v>
      </c>
      <c r="AM520" s="375">
        <v>0</v>
      </c>
      <c r="AN520" s="393">
        <v>0</v>
      </c>
      <c r="AO520" s="375">
        <v>0</v>
      </c>
      <c r="AP520" s="393">
        <v>0</v>
      </c>
      <c r="AQ520" s="375">
        <v>0</v>
      </c>
      <c r="AR520" s="393">
        <v>0</v>
      </c>
      <c r="AS520" s="375">
        <v>1</v>
      </c>
      <c r="AT520" s="393"/>
      <c r="AU520" s="375"/>
      <c r="AV520" s="393"/>
      <c r="AW520" s="375"/>
      <c r="AX520" s="393"/>
      <c r="AY520" s="375"/>
      <c r="AZ520" s="393"/>
      <c r="BA520" s="375"/>
      <c r="BB520" s="393">
        <v>9209641</v>
      </c>
      <c r="BC520" s="375">
        <v>8798444</v>
      </c>
      <c r="BD520" s="393">
        <v>8145990</v>
      </c>
      <c r="BE520" s="375">
        <v>8424283</v>
      </c>
      <c r="BF520" s="393">
        <v>5890006</v>
      </c>
      <c r="BG520" s="375">
        <v>6696145</v>
      </c>
      <c r="BH520" s="393">
        <v>4680603</v>
      </c>
      <c r="BI520" s="375">
        <v>5313523</v>
      </c>
      <c r="BJ520" s="393">
        <v>0</v>
      </c>
      <c r="BK520" s="375">
        <v>37871</v>
      </c>
      <c r="BL520" s="393"/>
      <c r="BM520" s="375"/>
      <c r="BN520" s="394">
        <f t="shared" si="537"/>
        <v>891</v>
      </c>
      <c r="BO520" s="395">
        <f t="shared" si="538"/>
        <v>837</v>
      </c>
      <c r="BP520" s="396">
        <f t="shared" si="539"/>
        <v>959</v>
      </c>
      <c r="BQ520" s="395">
        <f t="shared" si="540"/>
        <v>993</v>
      </c>
      <c r="BR520" s="396">
        <f t="shared" si="541"/>
        <v>873</v>
      </c>
      <c r="BS520" s="395">
        <f t="shared" si="542"/>
        <v>963</v>
      </c>
      <c r="BT520" s="396">
        <f t="shared" si="543"/>
        <v>909</v>
      </c>
      <c r="BU520" s="395">
        <f t="shared" si="544"/>
        <v>1053</v>
      </c>
      <c r="BV520" s="396">
        <f t="shared" si="545"/>
        <v>0</v>
      </c>
      <c r="BW520" s="395">
        <f t="shared" si="546"/>
        <v>12</v>
      </c>
      <c r="BX520" s="396">
        <f t="shared" si="547"/>
        <v>0</v>
      </c>
      <c r="BY520" s="395">
        <f t="shared" si="548"/>
        <v>0</v>
      </c>
      <c r="BZ520" s="394">
        <f t="shared" si="549"/>
        <v>10336.297418630753</v>
      </c>
      <c r="CA520" s="395">
        <f t="shared" si="550"/>
        <v>10511.880525686976</v>
      </c>
      <c r="CB520" s="396">
        <f t="shared" si="551"/>
        <v>8494.2544316996864</v>
      </c>
      <c r="CC520" s="395">
        <f t="shared" si="552"/>
        <v>8483.6686807653568</v>
      </c>
      <c r="CD520" s="396">
        <f t="shared" si="553"/>
        <v>6746.8568155784651</v>
      </c>
      <c r="CE520" s="395">
        <f t="shared" si="554"/>
        <v>6953.4215991692627</v>
      </c>
      <c r="CF520" s="396">
        <f t="shared" si="555"/>
        <v>5149.1782178217818</v>
      </c>
      <c r="CG520" s="395">
        <f t="shared" si="556"/>
        <v>5046.0807217473885</v>
      </c>
      <c r="CH520" s="396">
        <f t="shared" si="557"/>
        <v>0</v>
      </c>
      <c r="CI520" s="395">
        <f t="shared" si="558"/>
        <v>3155.9166666666665</v>
      </c>
      <c r="CJ520" s="396">
        <f t="shared" si="559"/>
        <v>0</v>
      </c>
      <c r="CK520" s="395">
        <f t="shared" si="560"/>
        <v>0</v>
      </c>
      <c r="CL520" s="394">
        <f t="shared" si="561"/>
        <v>93026.676767676778</v>
      </c>
      <c r="CM520" s="395">
        <f t="shared" si="562"/>
        <v>94606.924731182793</v>
      </c>
      <c r="CN520" s="396">
        <f t="shared" si="563"/>
        <v>76448.289885297185</v>
      </c>
      <c r="CO520" s="395">
        <f t="shared" si="564"/>
        <v>76353.018126888215</v>
      </c>
      <c r="CP520" s="396">
        <f t="shared" si="565"/>
        <v>60721.711340206188</v>
      </c>
      <c r="CQ520" s="395">
        <f t="shared" si="566"/>
        <v>62580.794392523363</v>
      </c>
      <c r="CR520" s="396">
        <f t="shared" si="567"/>
        <v>46342.603960396038</v>
      </c>
      <c r="CS520" s="395">
        <f t="shared" si="568"/>
        <v>45414.7264957265</v>
      </c>
      <c r="CT520" s="396">
        <f t="shared" si="569"/>
        <v>0</v>
      </c>
      <c r="CU520" s="395">
        <f t="shared" si="570"/>
        <v>28403.25</v>
      </c>
      <c r="CV520" s="396">
        <f t="shared" si="571"/>
        <v>0</v>
      </c>
      <c r="CW520" s="395">
        <f t="shared" si="572"/>
        <v>0</v>
      </c>
      <c r="CX520" s="396">
        <f t="shared" si="573"/>
        <v>69190.493121194799</v>
      </c>
      <c r="CY520" s="395">
        <f t="shared" si="574"/>
        <v>68306.886084013327</v>
      </c>
      <c r="CZ520" s="394">
        <f t="shared" si="575"/>
        <v>99</v>
      </c>
      <c r="DA520" s="395">
        <f t="shared" si="576"/>
        <v>93</v>
      </c>
      <c r="DB520" s="396">
        <f t="shared" si="577"/>
        <v>106</v>
      </c>
      <c r="DC520" s="395">
        <f t="shared" si="578"/>
        <v>110</v>
      </c>
      <c r="DD520" s="396">
        <f t="shared" si="579"/>
        <v>97</v>
      </c>
      <c r="DE520" s="395">
        <f t="shared" si="580"/>
        <v>107</v>
      </c>
      <c r="DF520" s="396">
        <f t="shared" si="581"/>
        <v>101</v>
      </c>
      <c r="DG520" s="395">
        <f t="shared" si="582"/>
        <v>117</v>
      </c>
      <c r="DH520" s="396">
        <f t="shared" si="583"/>
        <v>0</v>
      </c>
      <c r="DI520" s="395">
        <f t="shared" si="584"/>
        <v>1</v>
      </c>
      <c r="DJ520" s="396">
        <f t="shared" si="585"/>
        <v>0</v>
      </c>
      <c r="DK520" s="395">
        <f t="shared" si="586"/>
        <v>0</v>
      </c>
      <c r="DL520" s="396">
        <f t="shared" si="587"/>
        <v>403</v>
      </c>
      <c r="DM520" s="395">
        <f t="shared" si="588"/>
        <v>428</v>
      </c>
      <c r="DN520" s="394">
        <f t="shared" si="589"/>
        <v>9209641.0000000019</v>
      </c>
      <c r="DO520" s="395">
        <f t="shared" si="590"/>
        <v>8798444</v>
      </c>
      <c r="DP520" s="396">
        <f t="shared" si="591"/>
        <v>8103518.7278415021</v>
      </c>
      <c r="DQ520" s="395">
        <f t="shared" si="592"/>
        <v>8398831.9939577039</v>
      </c>
      <c r="DR520" s="396">
        <f t="shared" si="593"/>
        <v>5890006</v>
      </c>
      <c r="DS520" s="395">
        <f t="shared" si="594"/>
        <v>6696145</v>
      </c>
      <c r="DT520" s="396">
        <f t="shared" si="595"/>
        <v>4680603</v>
      </c>
      <c r="DU520" s="395">
        <f t="shared" si="596"/>
        <v>5313523</v>
      </c>
      <c r="DV520" s="396">
        <f t="shared" si="597"/>
        <v>0</v>
      </c>
      <c r="DW520" s="395">
        <f t="shared" si="598"/>
        <v>28403.25</v>
      </c>
      <c r="DX520" s="396">
        <f t="shared" si="599"/>
        <v>0</v>
      </c>
      <c r="DY520" s="395">
        <f t="shared" si="600"/>
        <v>0</v>
      </c>
      <c r="DZ520" s="396">
        <f t="shared" si="601"/>
        <v>27883768.727841504</v>
      </c>
      <c r="EA520" s="395">
        <f t="shared" si="602"/>
        <v>29235347.243957706</v>
      </c>
    </row>
    <row r="521" spans="1:131">
      <c r="A521" s="387" t="s">
        <v>40</v>
      </c>
      <c r="B521" s="383" t="s">
        <v>439</v>
      </c>
      <c r="C521" s="389"/>
      <c r="D521" s="373">
        <v>226833</v>
      </c>
      <c r="E521" s="374">
        <v>3</v>
      </c>
      <c r="F521" s="393">
        <v>44</v>
      </c>
      <c r="G521" s="375">
        <v>40</v>
      </c>
      <c r="H521" s="393">
        <v>0</v>
      </c>
      <c r="I521" s="375">
        <v>0</v>
      </c>
      <c r="J521" s="393">
        <v>1</v>
      </c>
      <c r="K521" s="375">
        <v>1</v>
      </c>
      <c r="L521" s="393">
        <v>0</v>
      </c>
      <c r="M521" s="375">
        <v>0</v>
      </c>
      <c r="N521" s="393">
        <v>57</v>
      </c>
      <c r="O521" s="375">
        <v>60</v>
      </c>
      <c r="P521" s="393">
        <v>0</v>
      </c>
      <c r="Q521" s="375">
        <v>0</v>
      </c>
      <c r="R521" s="393">
        <v>5</v>
      </c>
      <c r="S521" s="375">
        <v>4</v>
      </c>
      <c r="T521" s="393">
        <v>0</v>
      </c>
      <c r="U521" s="375">
        <v>1</v>
      </c>
      <c r="V521" s="393">
        <v>80</v>
      </c>
      <c r="W521" s="375">
        <v>78</v>
      </c>
      <c r="X521" s="393">
        <v>0</v>
      </c>
      <c r="Y521" s="375">
        <v>0</v>
      </c>
      <c r="Z521" s="393">
        <v>14</v>
      </c>
      <c r="AA521" s="375">
        <v>19</v>
      </c>
      <c r="AB521" s="393">
        <v>1</v>
      </c>
      <c r="AC521" s="375">
        <v>0</v>
      </c>
      <c r="AD521" s="393">
        <v>22</v>
      </c>
      <c r="AE521" s="375">
        <v>22</v>
      </c>
      <c r="AF521" s="393">
        <v>0</v>
      </c>
      <c r="AG521" s="375">
        <v>0</v>
      </c>
      <c r="AH521" s="393">
        <v>1</v>
      </c>
      <c r="AI521" s="375">
        <v>1</v>
      </c>
      <c r="AJ521" s="393">
        <v>0</v>
      </c>
      <c r="AK521" s="375">
        <v>0</v>
      </c>
      <c r="AL521" s="393">
        <v>1</v>
      </c>
      <c r="AM521" s="375">
        <v>1</v>
      </c>
      <c r="AN521" s="393">
        <v>0</v>
      </c>
      <c r="AO521" s="375">
        <v>0</v>
      </c>
      <c r="AP521" s="393">
        <v>0</v>
      </c>
      <c r="AQ521" s="375">
        <v>0</v>
      </c>
      <c r="AR521" s="393">
        <v>0</v>
      </c>
      <c r="AS521" s="375">
        <v>0</v>
      </c>
      <c r="AT521" s="393"/>
      <c r="AU521" s="375"/>
      <c r="AV521" s="393"/>
      <c r="AW521" s="375"/>
      <c r="AX521" s="393"/>
      <c r="AY521" s="375"/>
      <c r="AZ521" s="393"/>
      <c r="BA521" s="375"/>
      <c r="BB521" s="393">
        <v>3851915</v>
      </c>
      <c r="BC521" s="375">
        <v>3549324</v>
      </c>
      <c r="BD521" s="393">
        <v>4276872</v>
      </c>
      <c r="BE521" s="375">
        <v>4742801</v>
      </c>
      <c r="BF521" s="393">
        <v>5630111</v>
      </c>
      <c r="BG521" s="375">
        <v>5972699</v>
      </c>
      <c r="BH521" s="393">
        <v>960087</v>
      </c>
      <c r="BI521" s="375">
        <v>1037281</v>
      </c>
      <c r="BJ521" s="393">
        <v>78300</v>
      </c>
      <c r="BK521" s="375">
        <v>50232</v>
      </c>
      <c r="BL521" s="393"/>
      <c r="BM521" s="375"/>
      <c r="BN521" s="394">
        <f t="shared" ref="BN521:BN584" si="603">((F521*9)+(H521*10)+(J521*11)+(L521*12))</f>
        <v>407</v>
      </c>
      <c r="BO521" s="395">
        <f t="shared" ref="BO521:BO584" si="604">((G521*9)+(I521*10)+(K521*11)+(M521*12))</f>
        <v>371</v>
      </c>
      <c r="BP521" s="396">
        <f t="shared" ref="BP521:BP584" si="605">((N521*9)+(P521*10)+(R521*11)+(T521*12))</f>
        <v>568</v>
      </c>
      <c r="BQ521" s="395">
        <f t="shared" ref="BQ521:BQ584" si="606">((O521*9)+(Q521*10)+(S521*11)+(U521*12))</f>
        <v>596</v>
      </c>
      <c r="BR521" s="396">
        <f t="shared" ref="BR521:BR584" si="607">((V521*9)+(X521*10)+(Z521*11)+(AB521*12))</f>
        <v>886</v>
      </c>
      <c r="BS521" s="395">
        <f t="shared" ref="BS521:BS584" si="608">((W521*9)+(Y521*10)+(AA521*11)+(AC521*12))</f>
        <v>911</v>
      </c>
      <c r="BT521" s="396">
        <f t="shared" ref="BT521:BT584" si="609">((AD521*9)+(AF521*10)+(AH521*11)+(AJ521*12))</f>
        <v>209</v>
      </c>
      <c r="BU521" s="395">
        <f t="shared" ref="BU521:BU584" si="610">((AE521*9)+(AG521*10)+(AI521*11)+(AK521*12))</f>
        <v>209</v>
      </c>
      <c r="BV521" s="396">
        <f t="shared" ref="BV521:BV584" si="611">((AL521*9)+(AN521*10)+(AP521*11)+(AR521*12))</f>
        <v>9</v>
      </c>
      <c r="BW521" s="395">
        <f t="shared" ref="BW521:BW584" si="612">((AM521*9)+(AO521*10)+(AQ521*11)+(AS521*12))</f>
        <v>9</v>
      </c>
      <c r="BX521" s="396">
        <f t="shared" ref="BX521:BX584" si="613">((AT521*9)+(AV521*10)+(AX521*11)+(AZ521*12))</f>
        <v>0</v>
      </c>
      <c r="BY521" s="395">
        <f t="shared" ref="BY521:BY584" si="614">((AU521*9)+(AW521*10)+(AY521*11)+(BA521*12))</f>
        <v>0</v>
      </c>
      <c r="BZ521" s="394">
        <f t="shared" ref="BZ521:BZ584" si="615">IF(BN521&gt;0,BB521/BN521,)</f>
        <v>9464.1646191646196</v>
      </c>
      <c r="CA521" s="395">
        <f t="shared" ref="CA521:CA584" si="616">IF(BO521&gt;0,BC521/BO521,)</f>
        <v>9566.9110512129373</v>
      </c>
      <c r="CB521" s="396">
        <f t="shared" ref="CB521:CB584" si="617">IF(BP521&gt;0,BD521/BP521,)</f>
        <v>7529.7042253521131</v>
      </c>
      <c r="CC521" s="395">
        <f t="shared" ref="CC521:CC584" si="618">IF(BQ521&gt;0,BE521/BQ521,)</f>
        <v>7957.7197986577185</v>
      </c>
      <c r="CD521" s="396">
        <f t="shared" ref="CD521:CD584" si="619">IF(BR521&gt;0,BF521/BR521,)</f>
        <v>6354.5270880361177</v>
      </c>
      <c r="CE521" s="395">
        <f t="shared" ref="CE521:CE584" si="620">IF(BS521&gt;0,BG521/BS521,)</f>
        <v>6556.2008781558725</v>
      </c>
      <c r="CF521" s="396">
        <f t="shared" ref="CF521:CF584" si="621">IF(BT521&gt;0,BH521/BT521,)</f>
        <v>4593.7177033492826</v>
      </c>
      <c r="CG521" s="395">
        <f t="shared" ref="CG521:CG584" si="622">IF(BU521&gt;0,BI521/BU521,)</f>
        <v>4963.0669856459326</v>
      </c>
      <c r="CH521" s="396">
        <f t="shared" ref="CH521:CH584" si="623">IF(BV521&gt;0,BJ521/BV521,)</f>
        <v>8700</v>
      </c>
      <c r="CI521" s="395">
        <f t="shared" ref="CI521:CI584" si="624">IF(BW521&gt;0,BK521/BW521,)</f>
        <v>5581.333333333333</v>
      </c>
      <c r="CJ521" s="396">
        <f t="shared" ref="CJ521:CJ584" si="625">IF(BX521&gt;0,BL521/BX521,)</f>
        <v>0</v>
      </c>
      <c r="CK521" s="395">
        <f t="shared" ref="CK521:CK584" si="626">IF(BY521&gt;0,BM521/BY521,)</f>
        <v>0</v>
      </c>
      <c r="CL521" s="394">
        <f t="shared" ref="CL521:CL584" si="627">+BZ521*9</f>
        <v>85177.481572481571</v>
      </c>
      <c r="CM521" s="395">
        <f t="shared" ref="CM521:CM584" si="628">+CA521*9</f>
        <v>86102.199460916439</v>
      </c>
      <c r="CN521" s="396">
        <f t="shared" ref="CN521:CN584" si="629">+CB521*9</f>
        <v>67767.338028169019</v>
      </c>
      <c r="CO521" s="395">
        <f t="shared" ref="CO521:CO584" si="630">+CC521*9</f>
        <v>71619.478187919463</v>
      </c>
      <c r="CP521" s="396">
        <f t="shared" ref="CP521:CP584" si="631">+CD521*9</f>
        <v>57190.743792325062</v>
      </c>
      <c r="CQ521" s="395">
        <f t="shared" ref="CQ521:CQ584" si="632">+CE521*9</f>
        <v>59005.807903402849</v>
      </c>
      <c r="CR521" s="396">
        <f t="shared" ref="CR521:CR584" si="633">+CF521*9</f>
        <v>41343.459330143545</v>
      </c>
      <c r="CS521" s="395">
        <f t="shared" ref="CS521:CS584" si="634">+CG521*9</f>
        <v>44667.602870813396</v>
      </c>
      <c r="CT521" s="396">
        <f t="shared" ref="CT521:CT584" si="635">+CH521*9</f>
        <v>78300</v>
      </c>
      <c r="CU521" s="395">
        <f t="shared" ref="CU521:CU584" si="636">+CI521*9</f>
        <v>50232</v>
      </c>
      <c r="CV521" s="396">
        <f t="shared" ref="CV521:CV584" si="637">+CJ521*9</f>
        <v>0</v>
      </c>
      <c r="CW521" s="395">
        <f t="shared" ref="CW521:CW584" si="638">+CK521*9</f>
        <v>0</v>
      </c>
      <c r="CX521" s="396">
        <f t="shared" ref="CX521:CX584" si="639">IF(DL521&gt;0,((CL521*CZ521)+(CN521*DB521)+(CP521*DD521)+(CR521*DF521)+(CT521*DH521)+(CV521*DJ521))/DL521,)</f>
        <v>64145.494926426254</v>
      </c>
      <c r="CY521" s="395">
        <f t="shared" ref="CY521:CY584" si="640">IF(DM521&gt;0,((CM521*DA521)+(CO521*DC521)+(CQ521*DE521)+(CS521*DG521)+(CU521*DI521)+(CW521*DK521))/DM521,)</f>
        <v>66020.292919696571</v>
      </c>
      <c r="CZ521" s="394">
        <f t="shared" ref="CZ521:CZ584" si="641">+F521+H521+J521+L521</f>
        <v>45</v>
      </c>
      <c r="DA521" s="395">
        <f t="shared" ref="DA521:DA584" si="642">+G521+I521+K521+M521</f>
        <v>41</v>
      </c>
      <c r="DB521" s="396">
        <f t="shared" ref="DB521:DB584" si="643">+N521+P521+R521+T521</f>
        <v>62</v>
      </c>
      <c r="DC521" s="395">
        <f t="shared" ref="DC521:DC584" si="644">+O521+Q521+S521+U521</f>
        <v>65</v>
      </c>
      <c r="DD521" s="396">
        <f t="shared" ref="DD521:DD584" si="645">+V521+X521+Z521+AB521</f>
        <v>95</v>
      </c>
      <c r="DE521" s="395">
        <f t="shared" ref="DE521:DE584" si="646">+W521+Y521+AA521+AC521</f>
        <v>97</v>
      </c>
      <c r="DF521" s="396">
        <f t="shared" ref="DF521:DF584" si="647">+AD521+AF521+AH521+AJ521</f>
        <v>23</v>
      </c>
      <c r="DG521" s="395">
        <f t="shared" ref="DG521:DG584" si="648">+AE521+AG521+AI521+AK521</f>
        <v>23</v>
      </c>
      <c r="DH521" s="396">
        <f t="shared" ref="DH521:DH584" si="649">+AL521+AN521+AP521+AR521</f>
        <v>1</v>
      </c>
      <c r="DI521" s="395">
        <f t="shared" ref="DI521:DI584" si="650">+AM521+AO521+AQ521+AS521</f>
        <v>1</v>
      </c>
      <c r="DJ521" s="396">
        <f t="shared" ref="DJ521:DJ584" si="651">+AT521+AV521+AX521+AZ521</f>
        <v>0</v>
      </c>
      <c r="DK521" s="395">
        <f t="shared" ref="DK521:DK584" si="652">+AU521+AW521+AY521+BA521</f>
        <v>0</v>
      </c>
      <c r="DL521" s="396">
        <f t="shared" ref="DL521:DL584" si="653">+CZ521+DB521+DD521+DF521+DH521+DJ521</f>
        <v>226</v>
      </c>
      <c r="DM521" s="395">
        <f t="shared" ref="DM521:DM584" si="654">+DA521+DC521+DE521+DG521+DI521+DK521</f>
        <v>227</v>
      </c>
      <c r="DN521" s="394">
        <f t="shared" ref="DN521:DN584" si="655">+CZ521*CL521</f>
        <v>3832986.6707616709</v>
      </c>
      <c r="DO521" s="395">
        <f t="shared" ref="DO521:DO584" si="656">+DA521*CM521</f>
        <v>3530190.1778975739</v>
      </c>
      <c r="DP521" s="396">
        <f t="shared" ref="DP521:DP584" si="657">+DB521*CN521</f>
        <v>4201574.9577464787</v>
      </c>
      <c r="DQ521" s="395">
        <f t="shared" ref="DQ521:DQ584" si="658">+DC521*CO521</f>
        <v>4655266.0822147653</v>
      </c>
      <c r="DR521" s="396">
        <f t="shared" ref="DR521:DR584" si="659">+DD521*CP521</f>
        <v>5433120.6602708809</v>
      </c>
      <c r="DS521" s="395">
        <f t="shared" ref="DS521:DS584" si="660">+DE521*CQ521</f>
        <v>5723563.3666300764</v>
      </c>
      <c r="DT521" s="396">
        <f t="shared" ref="DT521:DT584" si="661">+DF521*CR521</f>
        <v>950899.5645933015</v>
      </c>
      <c r="DU521" s="395">
        <f t="shared" ref="DU521:DU584" si="662">+DG521*CS521</f>
        <v>1027354.8660287082</v>
      </c>
      <c r="DV521" s="396">
        <f t="shared" ref="DV521:DV584" si="663">+DH521*CT521</f>
        <v>78300</v>
      </c>
      <c r="DW521" s="395">
        <f t="shared" ref="DW521:DW584" si="664">+DI521*CU521</f>
        <v>50232</v>
      </c>
      <c r="DX521" s="396">
        <f t="shared" ref="DX521:DX584" si="665">+DJ521*CV521</f>
        <v>0</v>
      </c>
      <c r="DY521" s="395">
        <f t="shared" ref="DY521:DY584" si="666">+DK521*CW521</f>
        <v>0</v>
      </c>
      <c r="DZ521" s="396">
        <f t="shared" ref="DZ521:DZ584" si="667">+DL521*CX521</f>
        <v>14496881.853372334</v>
      </c>
      <c r="EA521" s="395">
        <f t="shared" ref="EA521:EA584" si="668">+DM521*CY521</f>
        <v>14986606.492771121</v>
      </c>
    </row>
    <row r="522" spans="1:131">
      <c r="A522" s="387" t="s">
        <v>40</v>
      </c>
      <c r="B522" s="383" t="s">
        <v>440</v>
      </c>
      <c r="C522" s="389"/>
      <c r="D522" s="373">
        <v>227526</v>
      </c>
      <c r="E522" s="374">
        <v>3</v>
      </c>
      <c r="F522" s="393">
        <v>39</v>
      </c>
      <c r="G522" s="375">
        <v>48</v>
      </c>
      <c r="H522" s="393">
        <v>0</v>
      </c>
      <c r="I522" s="375">
        <v>0</v>
      </c>
      <c r="J522" s="393">
        <v>0</v>
      </c>
      <c r="K522" s="375">
        <v>0</v>
      </c>
      <c r="L522" s="393">
        <v>23</v>
      </c>
      <c r="M522" s="375">
        <v>13</v>
      </c>
      <c r="N522" s="393">
        <v>66</v>
      </c>
      <c r="O522" s="375">
        <v>68</v>
      </c>
      <c r="P522" s="393">
        <v>0</v>
      </c>
      <c r="Q522" s="375">
        <v>0</v>
      </c>
      <c r="R522" s="393">
        <v>0</v>
      </c>
      <c r="S522" s="375">
        <v>0</v>
      </c>
      <c r="T522" s="393">
        <v>15</v>
      </c>
      <c r="U522" s="375">
        <v>11</v>
      </c>
      <c r="V522" s="393">
        <v>55</v>
      </c>
      <c r="W522" s="375">
        <v>51</v>
      </c>
      <c r="X522" s="393">
        <v>0</v>
      </c>
      <c r="Y522" s="375">
        <v>0</v>
      </c>
      <c r="Z522" s="393">
        <v>0</v>
      </c>
      <c r="AA522" s="375">
        <v>0</v>
      </c>
      <c r="AB522" s="393">
        <v>5</v>
      </c>
      <c r="AC522" s="375">
        <v>7</v>
      </c>
      <c r="AD522" s="393">
        <v>2</v>
      </c>
      <c r="AE522" s="375">
        <v>2</v>
      </c>
      <c r="AF522" s="393">
        <v>0</v>
      </c>
      <c r="AG522" s="375">
        <v>0</v>
      </c>
      <c r="AH522" s="393">
        <v>0</v>
      </c>
      <c r="AI522" s="375">
        <v>0</v>
      </c>
      <c r="AJ522" s="393">
        <v>0</v>
      </c>
      <c r="AK522" s="375">
        <v>0</v>
      </c>
      <c r="AL522" s="393">
        <v>105</v>
      </c>
      <c r="AM522" s="375">
        <v>137</v>
      </c>
      <c r="AN522" s="393">
        <v>1</v>
      </c>
      <c r="AO522" s="375">
        <v>0</v>
      </c>
      <c r="AP522" s="393">
        <v>0</v>
      </c>
      <c r="AQ522" s="375">
        <v>0</v>
      </c>
      <c r="AR522" s="393">
        <v>33</v>
      </c>
      <c r="AS522" s="375">
        <v>31</v>
      </c>
      <c r="AT522" s="393"/>
      <c r="AU522" s="375"/>
      <c r="AV522" s="393"/>
      <c r="AW522" s="375"/>
      <c r="AX522" s="393"/>
      <c r="AY522" s="375"/>
      <c r="AZ522" s="393"/>
      <c r="BA522" s="375"/>
      <c r="BB522" s="393">
        <v>6452953</v>
      </c>
      <c r="BC522" s="375">
        <v>5749174</v>
      </c>
      <c r="BD522" s="393">
        <v>6030000</v>
      </c>
      <c r="BE522" s="375">
        <v>5968518</v>
      </c>
      <c r="BF522" s="393">
        <v>3915064</v>
      </c>
      <c r="BG522" s="375">
        <v>3951902</v>
      </c>
      <c r="BH522" s="393">
        <v>102588</v>
      </c>
      <c r="BI522" s="375">
        <v>109434</v>
      </c>
      <c r="BJ522" s="393">
        <v>7793796</v>
      </c>
      <c r="BK522" s="375">
        <v>10978795</v>
      </c>
      <c r="BL522" s="393"/>
      <c r="BM522" s="375"/>
      <c r="BN522" s="394">
        <f t="shared" si="603"/>
        <v>627</v>
      </c>
      <c r="BO522" s="395">
        <f t="shared" si="604"/>
        <v>588</v>
      </c>
      <c r="BP522" s="396">
        <f t="shared" si="605"/>
        <v>774</v>
      </c>
      <c r="BQ522" s="395">
        <f t="shared" si="606"/>
        <v>744</v>
      </c>
      <c r="BR522" s="396">
        <f t="shared" si="607"/>
        <v>555</v>
      </c>
      <c r="BS522" s="395">
        <f t="shared" si="608"/>
        <v>543</v>
      </c>
      <c r="BT522" s="396">
        <f t="shared" si="609"/>
        <v>18</v>
      </c>
      <c r="BU522" s="395">
        <f t="shared" si="610"/>
        <v>18</v>
      </c>
      <c r="BV522" s="396">
        <f t="shared" si="611"/>
        <v>1351</v>
      </c>
      <c r="BW522" s="395">
        <f t="shared" si="612"/>
        <v>1605</v>
      </c>
      <c r="BX522" s="396">
        <f t="shared" si="613"/>
        <v>0</v>
      </c>
      <c r="BY522" s="395">
        <f t="shared" si="614"/>
        <v>0</v>
      </c>
      <c r="BZ522" s="394">
        <f t="shared" si="615"/>
        <v>10291.791068580542</v>
      </c>
      <c r="CA522" s="395">
        <f t="shared" si="616"/>
        <v>9777.5068027210891</v>
      </c>
      <c r="CB522" s="396">
        <f t="shared" si="617"/>
        <v>7790.6976744186049</v>
      </c>
      <c r="CC522" s="395">
        <f t="shared" si="618"/>
        <v>8022.2016129032254</v>
      </c>
      <c r="CD522" s="396">
        <f t="shared" si="619"/>
        <v>7054.1693693693696</v>
      </c>
      <c r="CE522" s="395">
        <f t="shared" si="620"/>
        <v>7277.9042357274402</v>
      </c>
      <c r="CF522" s="396">
        <f t="shared" si="621"/>
        <v>5699.333333333333</v>
      </c>
      <c r="CG522" s="395">
        <f t="shared" si="622"/>
        <v>6079.666666666667</v>
      </c>
      <c r="CH522" s="396">
        <f t="shared" si="623"/>
        <v>5768.9089563286452</v>
      </c>
      <c r="CI522" s="395">
        <f t="shared" si="624"/>
        <v>6840.3707165109035</v>
      </c>
      <c r="CJ522" s="396">
        <f t="shared" si="625"/>
        <v>0</v>
      </c>
      <c r="CK522" s="395">
        <f t="shared" si="626"/>
        <v>0</v>
      </c>
      <c r="CL522" s="394">
        <f t="shared" si="627"/>
        <v>92626.119617224875</v>
      </c>
      <c r="CM522" s="395">
        <f t="shared" si="628"/>
        <v>87997.561224489808</v>
      </c>
      <c r="CN522" s="396">
        <f t="shared" si="629"/>
        <v>70116.27906976745</v>
      </c>
      <c r="CO522" s="395">
        <f t="shared" si="630"/>
        <v>72199.81451612903</v>
      </c>
      <c r="CP522" s="396">
        <f t="shared" si="631"/>
        <v>63487.524324324324</v>
      </c>
      <c r="CQ522" s="395">
        <f t="shared" si="632"/>
        <v>65501.138121546959</v>
      </c>
      <c r="CR522" s="396">
        <f t="shared" si="633"/>
        <v>51294</v>
      </c>
      <c r="CS522" s="395">
        <f t="shared" si="634"/>
        <v>54717</v>
      </c>
      <c r="CT522" s="396">
        <f t="shared" si="635"/>
        <v>51920.180606957809</v>
      </c>
      <c r="CU522" s="395">
        <f t="shared" si="636"/>
        <v>61563.336448598129</v>
      </c>
      <c r="CV522" s="396">
        <f t="shared" si="637"/>
        <v>0</v>
      </c>
      <c r="CW522" s="395">
        <f t="shared" si="638"/>
        <v>0</v>
      </c>
      <c r="CX522" s="396">
        <f t="shared" si="639"/>
        <v>65555.181932400301</v>
      </c>
      <c r="CY522" s="395">
        <f t="shared" si="640"/>
        <v>68811.894336636629</v>
      </c>
      <c r="CZ522" s="394">
        <f t="shared" si="641"/>
        <v>62</v>
      </c>
      <c r="DA522" s="395">
        <f t="shared" si="642"/>
        <v>61</v>
      </c>
      <c r="DB522" s="396">
        <f t="shared" si="643"/>
        <v>81</v>
      </c>
      <c r="DC522" s="395">
        <f t="shared" si="644"/>
        <v>79</v>
      </c>
      <c r="DD522" s="396">
        <f t="shared" si="645"/>
        <v>60</v>
      </c>
      <c r="DE522" s="395">
        <f t="shared" si="646"/>
        <v>58</v>
      </c>
      <c r="DF522" s="396">
        <f t="shared" si="647"/>
        <v>2</v>
      </c>
      <c r="DG522" s="395">
        <f t="shared" si="648"/>
        <v>2</v>
      </c>
      <c r="DH522" s="396">
        <f t="shared" si="649"/>
        <v>139</v>
      </c>
      <c r="DI522" s="395">
        <f t="shared" si="650"/>
        <v>168</v>
      </c>
      <c r="DJ522" s="396">
        <f t="shared" si="651"/>
        <v>0</v>
      </c>
      <c r="DK522" s="395">
        <f t="shared" si="652"/>
        <v>0</v>
      </c>
      <c r="DL522" s="396">
        <f t="shared" si="653"/>
        <v>344</v>
      </c>
      <c r="DM522" s="395">
        <f t="shared" si="654"/>
        <v>368</v>
      </c>
      <c r="DN522" s="394">
        <f t="shared" si="655"/>
        <v>5742819.4162679426</v>
      </c>
      <c r="DO522" s="395">
        <f t="shared" si="656"/>
        <v>5367851.2346938783</v>
      </c>
      <c r="DP522" s="396">
        <f t="shared" si="657"/>
        <v>5679418.6046511633</v>
      </c>
      <c r="DQ522" s="395">
        <f t="shared" si="658"/>
        <v>5703785.3467741935</v>
      </c>
      <c r="DR522" s="396">
        <f t="shared" si="659"/>
        <v>3809251.4594594594</v>
      </c>
      <c r="DS522" s="395">
        <f t="shared" si="660"/>
        <v>3799066.0110497237</v>
      </c>
      <c r="DT522" s="396">
        <f t="shared" si="661"/>
        <v>102588</v>
      </c>
      <c r="DU522" s="395">
        <f t="shared" si="662"/>
        <v>109434</v>
      </c>
      <c r="DV522" s="396">
        <f t="shared" si="663"/>
        <v>7216905.1043671351</v>
      </c>
      <c r="DW522" s="395">
        <f t="shared" si="664"/>
        <v>10342640.523364486</v>
      </c>
      <c r="DX522" s="396">
        <f t="shared" si="665"/>
        <v>0</v>
      </c>
      <c r="DY522" s="395">
        <f t="shared" si="666"/>
        <v>0</v>
      </c>
      <c r="DZ522" s="396">
        <f t="shared" si="667"/>
        <v>22550982.584745705</v>
      </c>
      <c r="EA522" s="395">
        <f t="shared" si="668"/>
        <v>25322777.115882281</v>
      </c>
    </row>
    <row r="523" spans="1:131">
      <c r="A523" s="387" t="s">
        <v>40</v>
      </c>
      <c r="B523" s="383" t="s">
        <v>441</v>
      </c>
      <c r="C523" s="389"/>
      <c r="D523" s="373">
        <v>227881</v>
      </c>
      <c r="E523" s="374">
        <v>3</v>
      </c>
      <c r="F523" s="393">
        <v>151</v>
      </c>
      <c r="G523" s="375">
        <v>158</v>
      </c>
      <c r="H523" s="393">
        <v>0</v>
      </c>
      <c r="I523" s="375">
        <v>0</v>
      </c>
      <c r="J523" s="393">
        <v>0</v>
      </c>
      <c r="K523" s="375">
        <v>0</v>
      </c>
      <c r="L523" s="393">
        <v>0</v>
      </c>
      <c r="M523" s="375">
        <v>0</v>
      </c>
      <c r="N523" s="393">
        <v>168</v>
      </c>
      <c r="O523" s="375">
        <v>184</v>
      </c>
      <c r="P523" s="393">
        <v>0</v>
      </c>
      <c r="Q523" s="375">
        <v>0</v>
      </c>
      <c r="R523" s="393">
        <v>0</v>
      </c>
      <c r="S523" s="375">
        <v>0</v>
      </c>
      <c r="T523" s="393">
        <v>0</v>
      </c>
      <c r="U523" s="375">
        <v>0</v>
      </c>
      <c r="V523" s="393">
        <v>177</v>
      </c>
      <c r="W523" s="375">
        <v>168</v>
      </c>
      <c r="X523" s="393">
        <v>0</v>
      </c>
      <c r="Y523" s="375">
        <v>0</v>
      </c>
      <c r="Z523" s="393">
        <v>0</v>
      </c>
      <c r="AA523" s="375">
        <v>0</v>
      </c>
      <c r="AB523" s="393">
        <v>0</v>
      </c>
      <c r="AC523" s="375">
        <v>0</v>
      </c>
      <c r="AD523" s="393">
        <v>2</v>
      </c>
      <c r="AE523" s="375">
        <v>1</v>
      </c>
      <c r="AF523" s="393">
        <v>0</v>
      </c>
      <c r="AG523" s="375">
        <v>0</v>
      </c>
      <c r="AH523" s="393">
        <v>0</v>
      </c>
      <c r="AI523" s="375">
        <v>0</v>
      </c>
      <c r="AJ523" s="393">
        <v>0</v>
      </c>
      <c r="AK523" s="375">
        <v>0</v>
      </c>
      <c r="AL523" s="393">
        <v>117</v>
      </c>
      <c r="AM523" s="375">
        <v>175</v>
      </c>
      <c r="AN523" s="393">
        <v>0</v>
      </c>
      <c r="AO523" s="375">
        <v>0</v>
      </c>
      <c r="AP523" s="393">
        <v>0</v>
      </c>
      <c r="AQ523" s="375">
        <v>0</v>
      </c>
      <c r="AR523" s="393">
        <v>0</v>
      </c>
      <c r="AS523" s="375">
        <v>0</v>
      </c>
      <c r="AT523" s="393"/>
      <c r="AU523" s="375"/>
      <c r="AV523" s="393"/>
      <c r="AW523" s="375"/>
      <c r="AX523" s="393"/>
      <c r="AY523" s="375"/>
      <c r="AZ523" s="393"/>
      <c r="BA523" s="375"/>
      <c r="BB523" s="393">
        <v>13927691</v>
      </c>
      <c r="BC523" s="375">
        <v>14997402</v>
      </c>
      <c r="BD523" s="393">
        <v>12076536</v>
      </c>
      <c r="BE523" s="375">
        <v>13496864</v>
      </c>
      <c r="BF523" s="393">
        <v>10887000</v>
      </c>
      <c r="BG523" s="375">
        <v>10654434</v>
      </c>
      <c r="BH523" s="393">
        <v>102780</v>
      </c>
      <c r="BI523" s="375">
        <v>60282</v>
      </c>
      <c r="BJ523" s="393">
        <v>3500181</v>
      </c>
      <c r="BK523" s="375">
        <v>6093873</v>
      </c>
      <c r="BL523" s="393"/>
      <c r="BM523" s="375"/>
      <c r="BN523" s="394">
        <f t="shared" si="603"/>
        <v>1359</v>
      </c>
      <c r="BO523" s="395">
        <f t="shared" si="604"/>
        <v>1422</v>
      </c>
      <c r="BP523" s="396">
        <f t="shared" si="605"/>
        <v>1512</v>
      </c>
      <c r="BQ523" s="395">
        <f t="shared" si="606"/>
        <v>1656</v>
      </c>
      <c r="BR523" s="396">
        <f t="shared" si="607"/>
        <v>1593</v>
      </c>
      <c r="BS523" s="395">
        <f t="shared" si="608"/>
        <v>1512</v>
      </c>
      <c r="BT523" s="396">
        <f t="shared" si="609"/>
        <v>18</v>
      </c>
      <c r="BU523" s="395">
        <f t="shared" si="610"/>
        <v>9</v>
      </c>
      <c r="BV523" s="396">
        <f t="shared" si="611"/>
        <v>1053</v>
      </c>
      <c r="BW523" s="395">
        <f t="shared" si="612"/>
        <v>1575</v>
      </c>
      <c r="BX523" s="396">
        <f t="shared" si="613"/>
        <v>0</v>
      </c>
      <c r="BY523" s="395">
        <f t="shared" si="614"/>
        <v>0</v>
      </c>
      <c r="BZ523" s="394">
        <f t="shared" si="615"/>
        <v>10248.484915378955</v>
      </c>
      <c r="CA523" s="395">
        <f t="shared" si="616"/>
        <v>10546.696202531646</v>
      </c>
      <c r="CB523" s="396">
        <f t="shared" si="617"/>
        <v>7987.1269841269841</v>
      </c>
      <c r="CC523" s="395">
        <f t="shared" si="618"/>
        <v>8150.2801932367147</v>
      </c>
      <c r="CD523" s="396">
        <f t="shared" si="619"/>
        <v>6834.2749529190205</v>
      </c>
      <c r="CE523" s="395">
        <f t="shared" si="620"/>
        <v>7046.583333333333</v>
      </c>
      <c r="CF523" s="396">
        <f t="shared" si="621"/>
        <v>5710</v>
      </c>
      <c r="CG523" s="395">
        <f t="shared" si="622"/>
        <v>6698</v>
      </c>
      <c r="CH523" s="396">
        <f t="shared" si="623"/>
        <v>3324.0085470085469</v>
      </c>
      <c r="CI523" s="395">
        <f t="shared" si="624"/>
        <v>3869.1257142857144</v>
      </c>
      <c r="CJ523" s="396">
        <f t="shared" si="625"/>
        <v>0</v>
      </c>
      <c r="CK523" s="395">
        <f t="shared" si="626"/>
        <v>0</v>
      </c>
      <c r="CL523" s="394">
        <f t="shared" si="627"/>
        <v>92236.364238410591</v>
      </c>
      <c r="CM523" s="395">
        <f t="shared" si="628"/>
        <v>94920.265822784815</v>
      </c>
      <c r="CN523" s="396">
        <f t="shared" si="629"/>
        <v>71884.142857142855</v>
      </c>
      <c r="CO523" s="395">
        <f t="shared" si="630"/>
        <v>73352.521739130432</v>
      </c>
      <c r="CP523" s="396">
        <f t="shared" si="631"/>
        <v>61508.474576271183</v>
      </c>
      <c r="CQ523" s="395">
        <f t="shared" si="632"/>
        <v>63419.25</v>
      </c>
      <c r="CR523" s="396">
        <f t="shared" si="633"/>
        <v>51390</v>
      </c>
      <c r="CS523" s="395">
        <f t="shared" si="634"/>
        <v>60282</v>
      </c>
      <c r="CT523" s="396">
        <f t="shared" si="635"/>
        <v>29916.076923076922</v>
      </c>
      <c r="CU523" s="395">
        <f t="shared" si="636"/>
        <v>34822.131428571432</v>
      </c>
      <c r="CV523" s="396">
        <f t="shared" si="637"/>
        <v>0</v>
      </c>
      <c r="CW523" s="395">
        <f t="shared" si="638"/>
        <v>0</v>
      </c>
      <c r="CX523" s="396">
        <f t="shared" si="639"/>
        <v>65844.208130081301</v>
      </c>
      <c r="CY523" s="395">
        <f t="shared" si="640"/>
        <v>66039.147230320697</v>
      </c>
      <c r="CZ523" s="394">
        <f t="shared" si="641"/>
        <v>151</v>
      </c>
      <c r="DA523" s="395">
        <f t="shared" si="642"/>
        <v>158</v>
      </c>
      <c r="DB523" s="396">
        <f t="shared" si="643"/>
        <v>168</v>
      </c>
      <c r="DC523" s="395">
        <f t="shared" si="644"/>
        <v>184</v>
      </c>
      <c r="DD523" s="396">
        <f t="shared" si="645"/>
        <v>177</v>
      </c>
      <c r="DE523" s="395">
        <f t="shared" si="646"/>
        <v>168</v>
      </c>
      <c r="DF523" s="396">
        <f t="shared" si="647"/>
        <v>2</v>
      </c>
      <c r="DG523" s="395">
        <f t="shared" si="648"/>
        <v>1</v>
      </c>
      <c r="DH523" s="396">
        <f t="shared" si="649"/>
        <v>117</v>
      </c>
      <c r="DI523" s="395">
        <f t="shared" si="650"/>
        <v>175</v>
      </c>
      <c r="DJ523" s="396">
        <f t="shared" si="651"/>
        <v>0</v>
      </c>
      <c r="DK523" s="395">
        <f t="shared" si="652"/>
        <v>0</v>
      </c>
      <c r="DL523" s="396">
        <f t="shared" si="653"/>
        <v>615</v>
      </c>
      <c r="DM523" s="395">
        <f t="shared" si="654"/>
        <v>686</v>
      </c>
      <c r="DN523" s="394">
        <f t="shared" si="655"/>
        <v>13927691</v>
      </c>
      <c r="DO523" s="395">
        <f t="shared" si="656"/>
        <v>14997402</v>
      </c>
      <c r="DP523" s="396">
        <f t="shared" si="657"/>
        <v>12076536</v>
      </c>
      <c r="DQ523" s="395">
        <f t="shared" si="658"/>
        <v>13496864</v>
      </c>
      <c r="DR523" s="396">
        <f t="shared" si="659"/>
        <v>10887000</v>
      </c>
      <c r="DS523" s="395">
        <f t="shared" si="660"/>
        <v>10654434</v>
      </c>
      <c r="DT523" s="396">
        <f t="shared" si="661"/>
        <v>102780</v>
      </c>
      <c r="DU523" s="395">
        <f t="shared" si="662"/>
        <v>60282</v>
      </c>
      <c r="DV523" s="396">
        <f t="shared" si="663"/>
        <v>3500181</v>
      </c>
      <c r="DW523" s="395">
        <f t="shared" si="664"/>
        <v>6093873.0000000009</v>
      </c>
      <c r="DX523" s="396">
        <f t="shared" si="665"/>
        <v>0</v>
      </c>
      <c r="DY523" s="395">
        <f t="shared" si="666"/>
        <v>0</v>
      </c>
      <c r="DZ523" s="396">
        <f t="shared" si="667"/>
        <v>40494188</v>
      </c>
      <c r="EA523" s="395">
        <f t="shared" si="668"/>
        <v>45302855</v>
      </c>
    </row>
    <row r="524" spans="1:131">
      <c r="A524" s="387" t="s">
        <v>40</v>
      </c>
      <c r="B524" s="383" t="s">
        <v>442</v>
      </c>
      <c r="C524" s="389"/>
      <c r="D524" s="373">
        <v>228431</v>
      </c>
      <c r="E524" s="374">
        <v>3</v>
      </c>
      <c r="F524" s="393">
        <v>95</v>
      </c>
      <c r="G524" s="375">
        <v>95</v>
      </c>
      <c r="H524" s="393">
        <v>0</v>
      </c>
      <c r="I524" s="375">
        <v>0</v>
      </c>
      <c r="J524" s="393">
        <v>8</v>
      </c>
      <c r="K524" s="375">
        <v>8</v>
      </c>
      <c r="L524" s="393">
        <v>17</v>
      </c>
      <c r="M524" s="375">
        <v>17</v>
      </c>
      <c r="N524" s="393">
        <v>121</v>
      </c>
      <c r="O524" s="375">
        <v>134</v>
      </c>
      <c r="P524" s="393">
        <v>0</v>
      </c>
      <c r="Q524" s="375">
        <v>0</v>
      </c>
      <c r="R524" s="393">
        <v>3</v>
      </c>
      <c r="S524" s="375">
        <v>3</v>
      </c>
      <c r="T524" s="393">
        <v>6</v>
      </c>
      <c r="U524" s="375">
        <v>6</v>
      </c>
      <c r="V524" s="393">
        <v>129</v>
      </c>
      <c r="W524" s="375">
        <v>134</v>
      </c>
      <c r="X524" s="393">
        <v>0</v>
      </c>
      <c r="Y524" s="375">
        <v>0</v>
      </c>
      <c r="Z524" s="393">
        <v>0</v>
      </c>
      <c r="AA524" s="375">
        <v>0</v>
      </c>
      <c r="AB524" s="393">
        <v>1</v>
      </c>
      <c r="AC524" s="375">
        <v>1</v>
      </c>
      <c r="AD524" s="393">
        <v>44</v>
      </c>
      <c r="AE524" s="375">
        <v>41</v>
      </c>
      <c r="AF524" s="393">
        <v>0</v>
      </c>
      <c r="AG524" s="375">
        <v>0</v>
      </c>
      <c r="AH524" s="393">
        <v>0</v>
      </c>
      <c r="AI524" s="375">
        <v>0</v>
      </c>
      <c r="AJ524" s="393">
        <v>0</v>
      </c>
      <c r="AK524" s="375">
        <v>1</v>
      </c>
      <c r="AL524" s="393">
        <v>55</v>
      </c>
      <c r="AM524" s="375">
        <v>54</v>
      </c>
      <c r="AN524" s="393">
        <v>0</v>
      </c>
      <c r="AO524" s="375">
        <v>0</v>
      </c>
      <c r="AP524" s="393">
        <v>0</v>
      </c>
      <c r="AQ524" s="375">
        <v>0</v>
      </c>
      <c r="AR524" s="393">
        <v>2</v>
      </c>
      <c r="AS524" s="375">
        <v>1</v>
      </c>
      <c r="AT524" s="393"/>
      <c r="AU524" s="375"/>
      <c r="AV524" s="393"/>
      <c r="AW524" s="375"/>
      <c r="AX524" s="393"/>
      <c r="AY524" s="375"/>
      <c r="AZ524" s="393"/>
      <c r="BA524" s="375"/>
      <c r="BB524" s="393">
        <v>10598546</v>
      </c>
      <c r="BC524" s="375">
        <v>10543449</v>
      </c>
      <c r="BD524" s="393">
        <v>8671556</v>
      </c>
      <c r="BE524" s="375">
        <v>9657745</v>
      </c>
      <c r="BF524" s="393">
        <v>7218700</v>
      </c>
      <c r="BG524" s="375">
        <v>7783533</v>
      </c>
      <c r="BH524" s="393">
        <v>2417830</v>
      </c>
      <c r="BI524" s="375">
        <v>2298481</v>
      </c>
      <c r="BJ524" s="393">
        <v>2482874</v>
      </c>
      <c r="BK524" s="375">
        <v>2343866</v>
      </c>
      <c r="BL524" s="393"/>
      <c r="BM524" s="375"/>
      <c r="BN524" s="394">
        <f t="shared" si="603"/>
        <v>1147</v>
      </c>
      <c r="BO524" s="395">
        <f t="shared" si="604"/>
        <v>1147</v>
      </c>
      <c r="BP524" s="396">
        <f t="shared" si="605"/>
        <v>1194</v>
      </c>
      <c r="BQ524" s="395">
        <f t="shared" si="606"/>
        <v>1311</v>
      </c>
      <c r="BR524" s="396">
        <f t="shared" si="607"/>
        <v>1173</v>
      </c>
      <c r="BS524" s="395">
        <f t="shared" si="608"/>
        <v>1218</v>
      </c>
      <c r="BT524" s="396">
        <f t="shared" si="609"/>
        <v>396</v>
      </c>
      <c r="BU524" s="395">
        <f t="shared" si="610"/>
        <v>381</v>
      </c>
      <c r="BV524" s="396">
        <f t="shared" si="611"/>
        <v>519</v>
      </c>
      <c r="BW524" s="395">
        <f t="shared" si="612"/>
        <v>498</v>
      </c>
      <c r="BX524" s="396">
        <f t="shared" si="613"/>
        <v>0</v>
      </c>
      <c r="BY524" s="395">
        <f t="shared" si="614"/>
        <v>0</v>
      </c>
      <c r="BZ524" s="394">
        <f t="shared" si="615"/>
        <v>9240.2319093286842</v>
      </c>
      <c r="CA524" s="395">
        <f t="shared" si="616"/>
        <v>9192.1961639058409</v>
      </c>
      <c r="CB524" s="396">
        <f t="shared" si="617"/>
        <v>7262.6097152428811</v>
      </c>
      <c r="CC524" s="395">
        <f t="shared" si="618"/>
        <v>7366.7009916094585</v>
      </c>
      <c r="CD524" s="396">
        <f t="shared" si="619"/>
        <v>6154.0494458653029</v>
      </c>
      <c r="CE524" s="395">
        <f t="shared" si="620"/>
        <v>6390.42118226601</v>
      </c>
      <c r="CF524" s="396">
        <f t="shared" si="621"/>
        <v>6105.6313131313127</v>
      </c>
      <c r="CG524" s="395">
        <f t="shared" si="622"/>
        <v>6032.7585301837271</v>
      </c>
      <c r="CH524" s="396">
        <f t="shared" si="623"/>
        <v>4783.9576107899811</v>
      </c>
      <c r="CI524" s="395">
        <f t="shared" si="624"/>
        <v>4706.5582329317267</v>
      </c>
      <c r="CJ524" s="396">
        <f t="shared" si="625"/>
        <v>0</v>
      </c>
      <c r="CK524" s="395">
        <f t="shared" si="626"/>
        <v>0</v>
      </c>
      <c r="CL524" s="394">
        <f t="shared" si="627"/>
        <v>83162.087183958152</v>
      </c>
      <c r="CM524" s="395">
        <f t="shared" si="628"/>
        <v>82729.76547515257</v>
      </c>
      <c r="CN524" s="396">
        <f t="shared" si="629"/>
        <v>65363.487437185933</v>
      </c>
      <c r="CO524" s="395">
        <f t="shared" si="630"/>
        <v>66300.308924485129</v>
      </c>
      <c r="CP524" s="396">
        <f t="shared" si="631"/>
        <v>55386.445012787728</v>
      </c>
      <c r="CQ524" s="395">
        <f t="shared" si="632"/>
        <v>57513.790640394087</v>
      </c>
      <c r="CR524" s="396">
        <f t="shared" si="633"/>
        <v>54950.681818181816</v>
      </c>
      <c r="CS524" s="395">
        <f t="shared" si="634"/>
        <v>54294.826771653541</v>
      </c>
      <c r="CT524" s="396">
        <f t="shared" si="635"/>
        <v>43055.618497109826</v>
      </c>
      <c r="CU524" s="395">
        <f t="shared" si="636"/>
        <v>42359.024096385539</v>
      </c>
      <c r="CV524" s="396">
        <f t="shared" si="637"/>
        <v>0</v>
      </c>
      <c r="CW524" s="395">
        <f t="shared" si="638"/>
        <v>0</v>
      </c>
      <c r="CX524" s="396">
        <f t="shared" si="639"/>
        <v>63511.313793985071</v>
      </c>
      <c r="CY524" s="395">
        <f t="shared" si="640"/>
        <v>64208.094584613202</v>
      </c>
      <c r="CZ524" s="394">
        <f t="shared" si="641"/>
        <v>120</v>
      </c>
      <c r="DA524" s="395">
        <f t="shared" si="642"/>
        <v>120</v>
      </c>
      <c r="DB524" s="396">
        <f t="shared" si="643"/>
        <v>130</v>
      </c>
      <c r="DC524" s="395">
        <f t="shared" si="644"/>
        <v>143</v>
      </c>
      <c r="DD524" s="396">
        <f t="shared" si="645"/>
        <v>130</v>
      </c>
      <c r="DE524" s="395">
        <f t="shared" si="646"/>
        <v>135</v>
      </c>
      <c r="DF524" s="396">
        <f t="shared" si="647"/>
        <v>44</v>
      </c>
      <c r="DG524" s="395">
        <f t="shared" si="648"/>
        <v>42</v>
      </c>
      <c r="DH524" s="396">
        <f t="shared" si="649"/>
        <v>57</v>
      </c>
      <c r="DI524" s="395">
        <f t="shared" si="650"/>
        <v>55</v>
      </c>
      <c r="DJ524" s="396">
        <f t="shared" si="651"/>
        <v>0</v>
      </c>
      <c r="DK524" s="395">
        <f t="shared" si="652"/>
        <v>0</v>
      </c>
      <c r="DL524" s="396">
        <f t="shared" si="653"/>
        <v>481</v>
      </c>
      <c r="DM524" s="395">
        <f t="shared" si="654"/>
        <v>495</v>
      </c>
      <c r="DN524" s="394">
        <f t="shared" si="655"/>
        <v>9979450.4620749783</v>
      </c>
      <c r="DO524" s="395">
        <f t="shared" si="656"/>
        <v>9927571.8570183087</v>
      </c>
      <c r="DP524" s="396">
        <f t="shared" si="657"/>
        <v>8497253.3668341711</v>
      </c>
      <c r="DQ524" s="395">
        <f t="shared" si="658"/>
        <v>9480944.1762013733</v>
      </c>
      <c r="DR524" s="396">
        <f t="shared" si="659"/>
        <v>7200237.8516624048</v>
      </c>
      <c r="DS524" s="395">
        <f t="shared" si="660"/>
        <v>7764361.7364532016</v>
      </c>
      <c r="DT524" s="396">
        <f t="shared" si="661"/>
        <v>2417830</v>
      </c>
      <c r="DU524" s="395">
        <f t="shared" si="662"/>
        <v>2280382.7244094489</v>
      </c>
      <c r="DV524" s="396">
        <f t="shared" si="663"/>
        <v>2454170.25433526</v>
      </c>
      <c r="DW524" s="395">
        <f t="shared" si="664"/>
        <v>2329746.3253012048</v>
      </c>
      <c r="DX524" s="396">
        <f t="shared" si="665"/>
        <v>0</v>
      </c>
      <c r="DY524" s="395">
        <f t="shared" si="666"/>
        <v>0</v>
      </c>
      <c r="DZ524" s="396">
        <f t="shared" si="667"/>
        <v>30548941.934906818</v>
      </c>
      <c r="EA524" s="395">
        <f t="shared" si="668"/>
        <v>31783006.819383536</v>
      </c>
    </row>
    <row r="525" spans="1:131">
      <c r="A525" s="387" t="s">
        <v>40</v>
      </c>
      <c r="B525" s="383" t="s">
        <v>443</v>
      </c>
      <c r="C525" s="389"/>
      <c r="D525" s="390">
        <v>228501</v>
      </c>
      <c r="E525" s="385">
        <v>3</v>
      </c>
      <c r="F525" s="393">
        <v>36</v>
      </c>
      <c r="G525" s="375">
        <v>40</v>
      </c>
      <c r="H525" s="393">
        <v>0</v>
      </c>
      <c r="I525" s="375">
        <v>0</v>
      </c>
      <c r="J525" s="393">
        <v>0</v>
      </c>
      <c r="K525" s="375">
        <v>0</v>
      </c>
      <c r="L525" s="393">
        <v>3</v>
      </c>
      <c r="M525" s="375">
        <v>3</v>
      </c>
      <c r="N525" s="393">
        <v>22</v>
      </c>
      <c r="O525" s="375">
        <v>17</v>
      </c>
      <c r="P525" s="393">
        <v>0</v>
      </c>
      <c r="Q525" s="375">
        <v>0</v>
      </c>
      <c r="R525" s="393">
        <v>0</v>
      </c>
      <c r="S525" s="375">
        <v>0</v>
      </c>
      <c r="T525" s="393">
        <v>1</v>
      </c>
      <c r="U525" s="375">
        <v>1</v>
      </c>
      <c r="V525" s="393">
        <v>20</v>
      </c>
      <c r="W525" s="375">
        <v>25</v>
      </c>
      <c r="X525" s="393">
        <v>0</v>
      </c>
      <c r="Y525" s="375">
        <v>0</v>
      </c>
      <c r="Z525" s="393">
        <v>0</v>
      </c>
      <c r="AA525" s="375">
        <v>0</v>
      </c>
      <c r="AB525" s="393">
        <v>3</v>
      </c>
      <c r="AC525" s="375">
        <v>1</v>
      </c>
      <c r="AD525" s="393">
        <v>1</v>
      </c>
      <c r="AE525" s="375">
        <v>3</v>
      </c>
      <c r="AF525" s="393">
        <v>0</v>
      </c>
      <c r="AG525" s="375">
        <v>0</v>
      </c>
      <c r="AH525" s="393">
        <v>0</v>
      </c>
      <c r="AI525" s="375">
        <v>0</v>
      </c>
      <c r="AJ525" s="393">
        <v>1</v>
      </c>
      <c r="AK525" s="375">
        <v>1</v>
      </c>
      <c r="AL525" s="393">
        <v>18</v>
      </c>
      <c r="AM525" s="375">
        <v>25</v>
      </c>
      <c r="AN525" s="393">
        <v>0</v>
      </c>
      <c r="AO525" s="375">
        <v>0</v>
      </c>
      <c r="AP525" s="393">
        <v>0</v>
      </c>
      <c r="AQ525" s="375">
        <v>0</v>
      </c>
      <c r="AR525" s="393">
        <v>0</v>
      </c>
      <c r="AS525" s="375">
        <v>2</v>
      </c>
      <c r="AT525" s="393"/>
      <c r="AU525" s="375"/>
      <c r="AV525" s="393"/>
      <c r="AW525" s="375"/>
      <c r="AX525" s="393"/>
      <c r="AY525" s="375"/>
      <c r="AZ525" s="393"/>
      <c r="BA525" s="375"/>
      <c r="BB525" s="393">
        <v>2758180</v>
      </c>
      <c r="BC525" s="375">
        <v>2940238</v>
      </c>
      <c r="BD525" s="393">
        <v>1275006</v>
      </c>
      <c r="BE525" s="375">
        <v>1076773</v>
      </c>
      <c r="BF525" s="393">
        <v>1104463</v>
      </c>
      <c r="BG525" s="375">
        <v>1246121</v>
      </c>
      <c r="BH525" s="393">
        <v>79664</v>
      </c>
      <c r="BI525" s="375">
        <v>169799</v>
      </c>
      <c r="BJ525" s="393">
        <v>771574</v>
      </c>
      <c r="BK525" s="375">
        <v>1113073</v>
      </c>
      <c r="BL525" s="393"/>
      <c r="BM525" s="375"/>
      <c r="BN525" s="394">
        <f t="shared" si="603"/>
        <v>360</v>
      </c>
      <c r="BO525" s="395">
        <f t="shared" si="604"/>
        <v>396</v>
      </c>
      <c r="BP525" s="396">
        <f t="shared" si="605"/>
        <v>210</v>
      </c>
      <c r="BQ525" s="395">
        <f t="shared" si="606"/>
        <v>165</v>
      </c>
      <c r="BR525" s="396">
        <f t="shared" si="607"/>
        <v>216</v>
      </c>
      <c r="BS525" s="395">
        <f t="shared" si="608"/>
        <v>237</v>
      </c>
      <c r="BT525" s="396">
        <f t="shared" si="609"/>
        <v>21</v>
      </c>
      <c r="BU525" s="395">
        <f t="shared" si="610"/>
        <v>39</v>
      </c>
      <c r="BV525" s="396">
        <f t="shared" si="611"/>
        <v>162</v>
      </c>
      <c r="BW525" s="395">
        <f t="shared" si="612"/>
        <v>249</v>
      </c>
      <c r="BX525" s="396">
        <f t="shared" si="613"/>
        <v>0</v>
      </c>
      <c r="BY525" s="395">
        <f t="shared" si="614"/>
        <v>0</v>
      </c>
      <c r="BZ525" s="394">
        <f t="shared" si="615"/>
        <v>7661.6111111111113</v>
      </c>
      <c r="CA525" s="395">
        <f t="shared" si="616"/>
        <v>7424.8434343434346</v>
      </c>
      <c r="CB525" s="396">
        <f t="shared" si="617"/>
        <v>6071.4571428571426</v>
      </c>
      <c r="CC525" s="395">
        <f t="shared" si="618"/>
        <v>6525.8969696969698</v>
      </c>
      <c r="CD525" s="396">
        <f t="shared" si="619"/>
        <v>5113.2546296296296</v>
      </c>
      <c r="CE525" s="395">
        <f t="shared" si="620"/>
        <v>5257.8945147679324</v>
      </c>
      <c r="CF525" s="396">
        <f t="shared" si="621"/>
        <v>3793.5238095238096</v>
      </c>
      <c r="CG525" s="395">
        <f t="shared" si="622"/>
        <v>4353.8205128205127</v>
      </c>
      <c r="CH525" s="396">
        <f t="shared" si="623"/>
        <v>4762.8024691358023</v>
      </c>
      <c r="CI525" s="395">
        <f t="shared" si="624"/>
        <v>4470.1726907630518</v>
      </c>
      <c r="CJ525" s="396">
        <f t="shared" si="625"/>
        <v>0</v>
      </c>
      <c r="CK525" s="395">
        <f t="shared" si="626"/>
        <v>0</v>
      </c>
      <c r="CL525" s="394">
        <f t="shared" si="627"/>
        <v>68954.5</v>
      </c>
      <c r="CM525" s="395">
        <f t="shared" si="628"/>
        <v>66823.590909090912</v>
      </c>
      <c r="CN525" s="396">
        <f t="shared" si="629"/>
        <v>54643.114285714284</v>
      </c>
      <c r="CO525" s="395">
        <f t="shared" si="630"/>
        <v>58733.072727272731</v>
      </c>
      <c r="CP525" s="396">
        <f t="shared" si="631"/>
        <v>46019.291666666664</v>
      </c>
      <c r="CQ525" s="395">
        <f t="shared" si="632"/>
        <v>47321.050632911392</v>
      </c>
      <c r="CR525" s="396">
        <f t="shared" si="633"/>
        <v>34141.71428571429</v>
      </c>
      <c r="CS525" s="395">
        <f t="shared" si="634"/>
        <v>39184.384615384617</v>
      </c>
      <c r="CT525" s="396">
        <f t="shared" si="635"/>
        <v>42865.222222222219</v>
      </c>
      <c r="CU525" s="395">
        <f t="shared" si="636"/>
        <v>40231.554216867466</v>
      </c>
      <c r="CV525" s="396">
        <f t="shared" si="637"/>
        <v>0</v>
      </c>
      <c r="CW525" s="395">
        <f t="shared" si="638"/>
        <v>0</v>
      </c>
      <c r="CX525" s="396">
        <f t="shared" si="639"/>
        <v>55660.173956916093</v>
      </c>
      <c r="CY525" s="395">
        <f t="shared" si="640"/>
        <v>54270.733364020962</v>
      </c>
      <c r="CZ525" s="394">
        <f t="shared" si="641"/>
        <v>39</v>
      </c>
      <c r="DA525" s="395">
        <f t="shared" si="642"/>
        <v>43</v>
      </c>
      <c r="DB525" s="396">
        <f t="shared" si="643"/>
        <v>23</v>
      </c>
      <c r="DC525" s="395">
        <f t="shared" si="644"/>
        <v>18</v>
      </c>
      <c r="DD525" s="396">
        <f t="shared" si="645"/>
        <v>23</v>
      </c>
      <c r="DE525" s="395">
        <f t="shared" si="646"/>
        <v>26</v>
      </c>
      <c r="DF525" s="396">
        <f t="shared" si="647"/>
        <v>2</v>
      </c>
      <c r="DG525" s="395">
        <f t="shared" si="648"/>
        <v>4</v>
      </c>
      <c r="DH525" s="396">
        <f t="shared" si="649"/>
        <v>18</v>
      </c>
      <c r="DI525" s="395">
        <f t="shared" si="650"/>
        <v>27</v>
      </c>
      <c r="DJ525" s="396">
        <f t="shared" si="651"/>
        <v>0</v>
      </c>
      <c r="DK525" s="395">
        <f t="shared" si="652"/>
        <v>0</v>
      </c>
      <c r="DL525" s="396">
        <f t="shared" si="653"/>
        <v>105</v>
      </c>
      <c r="DM525" s="395">
        <f t="shared" si="654"/>
        <v>118</v>
      </c>
      <c r="DN525" s="394">
        <f t="shared" si="655"/>
        <v>2689225.5</v>
      </c>
      <c r="DO525" s="395">
        <f t="shared" si="656"/>
        <v>2873414.4090909092</v>
      </c>
      <c r="DP525" s="396">
        <f t="shared" si="657"/>
        <v>1256791.6285714286</v>
      </c>
      <c r="DQ525" s="395">
        <f t="shared" si="658"/>
        <v>1057195.3090909091</v>
      </c>
      <c r="DR525" s="396">
        <f t="shared" si="659"/>
        <v>1058443.7083333333</v>
      </c>
      <c r="DS525" s="395">
        <f t="shared" si="660"/>
        <v>1230347.3164556962</v>
      </c>
      <c r="DT525" s="396">
        <f t="shared" si="661"/>
        <v>68283.42857142858</v>
      </c>
      <c r="DU525" s="395">
        <f t="shared" si="662"/>
        <v>156737.53846153847</v>
      </c>
      <c r="DV525" s="396">
        <f t="shared" si="663"/>
        <v>771574</v>
      </c>
      <c r="DW525" s="395">
        <f t="shared" si="664"/>
        <v>1086251.9638554216</v>
      </c>
      <c r="DX525" s="396">
        <f t="shared" si="665"/>
        <v>0</v>
      </c>
      <c r="DY525" s="395">
        <f t="shared" si="666"/>
        <v>0</v>
      </c>
      <c r="DZ525" s="396">
        <f t="shared" si="667"/>
        <v>5844318.2654761896</v>
      </c>
      <c r="EA525" s="395">
        <f t="shared" si="668"/>
        <v>6403946.5369544737</v>
      </c>
    </row>
    <row r="526" spans="1:131">
      <c r="A526" s="387" t="s">
        <v>40</v>
      </c>
      <c r="B526" s="383" t="s">
        <v>444</v>
      </c>
      <c r="C526" s="389"/>
      <c r="D526" s="390">
        <v>228529</v>
      </c>
      <c r="E526" s="385">
        <v>3</v>
      </c>
      <c r="F526" s="393">
        <v>45</v>
      </c>
      <c r="G526" s="375">
        <v>45</v>
      </c>
      <c r="H526" s="393">
        <v>0</v>
      </c>
      <c r="I526" s="375">
        <v>0</v>
      </c>
      <c r="J526" s="393">
        <v>0</v>
      </c>
      <c r="K526" s="375">
        <v>0</v>
      </c>
      <c r="L526" s="393">
        <v>13</v>
      </c>
      <c r="M526" s="375">
        <v>20</v>
      </c>
      <c r="N526" s="393">
        <v>48</v>
      </c>
      <c r="O526" s="375">
        <v>41</v>
      </c>
      <c r="P526" s="393">
        <v>2</v>
      </c>
      <c r="Q526" s="375">
        <v>5</v>
      </c>
      <c r="R526" s="393">
        <v>0</v>
      </c>
      <c r="S526" s="375">
        <v>0</v>
      </c>
      <c r="T526" s="393">
        <v>26</v>
      </c>
      <c r="U526" s="375">
        <v>27</v>
      </c>
      <c r="V526" s="393">
        <v>106</v>
      </c>
      <c r="W526" s="375">
        <v>130</v>
      </c>
      <c r="X526" s="393">
        <v>3</v>
      </c>
      <c r="Y526" s="375">
        <v>3</v>
      </c>
      <c r="Z526" s="393">
        <v>0</v>
      </c>
      <c r="AA526" s="375">
        <v>0</v>
      </c>
      <c r="AB526" s="393">
        <v>22</v>
      </c>
      <c r="AC526" s="375">
        <v>30</v>
      </c>
      <c r="AD526" s="393">
        <v>43</v>
      </c>
      <c r="AE526" s="375">
        <v>54</v>
      </c>
      <c r="AF526" s="393">
        <v>2</v>
      </c>
      <c r="AG526" s="375">
        <v>2</v>
      </c>
      <c r="AH526" s="393">
        <v>0</v>
      </c>
      <c r="AI526" s="375">
        <v>0</v>
      </c>
      <c r="AJ526" s="393">
        <v>22</v>
      </c>
      <c r="AK526" s="375">
        <v>22</v>
      </c>
      <c r="AL526" s="393">
        <v>0</v>
      </c>
      <c r="AM526" s="375">
        <v>0</v>
      </c>
      <c r="AN526" s="393">
        <v>0</v>
      </c>
      <c r="AO526" s="375">
        <v>0</v>
      </c>
      <c r="AP526" s="393">
        <v>0</v>
      </c>
      <c r="AQ526" s="375">
        <v>0</v>
      </c>
      <c r="AR526" s="393">
        <v>2</v>
      </c>
      <c r="AS526" s="375">
        <v>1</v>
      </c>
      <c r="AT526" s="393"/>
      <c r="AU526" s="375"/>
      <c r="AV526" s="393"/>
      <c r="AW526" s="375"/>
      <c r="AX526" s="393"/>
      <c r="AY526" s="375"/>
      <c r="AZ526" s="393"/>
      <c r="BA526" s="375"/>
      <c r="BB526" s="393">
        <v>5263505</v>
      </c>
      <c r="BC526" s="375">
        <v>6639344</v>
      </c>
      <c r="BD526" s="393">
        <v>6202485</v>
      </c>
      <c r="BE526" s="375">
        <v>6333602</v>
      </c>
      <c r="BF526" s="393">
        <v>8157473</v>
      </c>
      <c r="BG526" s="375">
        <v>10813925</v>
      </c>
      <c r="BH526" s="393">
        <v>3364616</v>
      </c>
      <c r="BI526" s="375">
        <v>3847678</v>
      </c>
      <c r="BJ526" s="393">
        <v>128912</v>
      </c>
      <c r="BK526" s="375">
        <v>72202</v>
      </c>
      <c r="BL526" s="393"/>
      <c r="BM526" s="375"/>
      <c r="BN526" s="394">
        <f t="shared" si="603"/>
        <v>561</v>
      </c>
      <c r="BO526" s="395">
        <f t="shared" si="604"/>
        <v>645</v>
      </c>
      <c r="BP526" s="396">
        <f t="shared" si="605"/>
        <v>764</v>
      </c>
      <c r="BQ526" s="395">
        <f t="shared" si="606"/>
        <v>743</v>
      </c>
      <c r="BR526" s="396">
        <f t="shared" si="607"/>
        <v>1248</v>
      </c>
      <c r="BS526" s="395">
        <f t="shared" si="608"/>
        <v>1560</v>
      </c>
      <c r="BT526" s="396">
        <f t="shared" si="609"/>
        <v>671</v>
      </c>
      <c r="BU526" s="395">
        <f t="shared" si="610"/>
        <v>770</v>
      </c>
      <c r="BV526" s="396">
        <f t="shared" si="611"/>
        <v>24</v>
      </c>
      <c r="BW526" s="395">
        <f t="shared" si="612"/>
        <v>12</v>
      </c>
      <c r="BX526" s="396">
        <f t="shared" si="613"/>
        <v>0</v>
      </c>
      <c r="BY526" s="395">
        <f t="shared" si="614"/>
        <v>0</v>
      </c>
      <c r="BZ526" s="394">
        <f t="shared" si="615"/>
        <v>9382.3618538324426</v>
      </c>
      <c r="CA526" s="395">
        <f t="shared" si="616"/>
        <v>10293.556589147287</v>
      </c>
      <c r="CB526" s="396">
        <f t="shared" si="617"/>
        <v>8118.4358638743452</v>
      </c>
      <c r="CC526" s="395">
        <f t="shared" si="618"/>
        <v>8524.3633916554518</v>
      </c>
      <c r="CD526" s="396">
        <f t="shared" si="619"/>
        <v>6536.4366987179483</v>
      </c>
      <c r="CE526" s="395">
        <f t="shared" si="620"/>
        <v>6932.0032051282051</v>
      </c>
      <c r="CF526" s="396">
        <f t="shared" si="621"/>
        <v>5014.3308494783905</v>
      </c>
      <c r="CG526" s="395">
        <f t="shared" si="622"/>
        <v>4996.9844155844157</v>
      </c>
      <c r="CH526" s="396">
        <f t="shared" si="623"/>
        <v>5371.333333333333</v>
      </c>
      <c r="CI526" s="395">
        <f t="shared" si="624"/>
        <v>6016.833333333333</v>
      </c>
      <c r="CJ526" s="396">
        <f t="shared" si="625"/>
        <v>0</v>
      </c>
      <c r="CK526" s="395">
        <f t="shared" si="626"/>
        <v>0</v>
      </c>
      <c r="CL526" s="394">
        <f t="shared" si="627"/>
        <v>84441.256684491978</v>
      </c>
      <c r="CM526" s="395">
        <f t="shared" si="628"/>
        <v>92642.009302325576</v>
      </c>
      <c r="CN526" s="396">
        <f t="shared" si="629"/>
        <v>73065.922774869105</v>
      </c>
      <c r="CO526" s="395">
        <f t="shared" si="630"/>
        <v>76719.270524899068</v>
      </c>
      <c r="CP526" s="396">
        <f t="shared" si="631"/>
        <v>58827.930288461532</v>
      </c>
      <c r="CQ526" s="395">
        <f t="shared" si="632"/>
        <v>62388.028846153844</v>
      </c>
      <c r="CR526" s="396">
        <f t="shared" si="633"/>
        <v>45128.977645305516</v>
      </c>
      <c r="CS526" s="395">
        <f t="shared" si="634"/>
        <v>44972.859740259744</v>
      </c>
      <c r="CT526" s="396">
        <f t="shared" si="635"/>
        <v>48342</v>
      </c>
      <c r="CU526" s="395">
        <f t="shared" si="636"/>
        <v>54151.5</v>
      </c>
      <c r="CV526" s="396">
        <f t="shared" si="637"/>
        <v>0</v>
      </c>
      <c r="CW526" s="395">
        <f t="shared" si="638"/>
        <v>0</v>
      </c>
      <c r="CX526" s="396">
        <f t="shared" si="639"/>
        <v>63704.752660522507</v>
      </c>
      <c r="CY526" s="395">
        <f t="shared" si="640"/>
        <v>66719.791091137187</v>
      </c>
      <c r="CZ526" s="394">
        <f t="shared" si="641"/>
        <v>58</v>
      </c>
      <c r="DA526" s="395">
        <f t="shared" si="642"/>
        <v>65</v>
      </c>
      <c r="DB526" s="396">
        <f t="shared" si="643"/>
        <v>76</v>
      </c>
      <c r="DC526" s="395">
        <f t="shared" si="644"/>
        <v>73</v>
      </c>
      <c r="DD526" s="396">
        <f t="shared" si="645"/>
        <v>131</v>
      </c>
      <c r="DE526" s="395">
        <f t="shared" si="646"/>
        <v>163</v>
      </c>
      <c r="DF526" s="396">
        <f t="shared" si="647"/>
        <v>67</v>
      </c>
      <c r="DG526" s="395">
        <f t="shared" si="648"/>
        <v>78</v>
      </c>
      <c r="DH526" s="396">
        <f t="shared" si="649"/>
        <v>2</v>
      </c>
      <c r="DI526" s="395">
        <f t="shared" si="650"/>
        <v>1</v>
      </c>
      <c r="DJ526" s="396">
        <f t="shared" si="651"/>
        <v>0</v>
      </c>
      <c r="DK526" s="395">
        <f t="shared" si="652"/>
        <v>0</v>
      </c>
      <c r="DL526" s="396">
        <f t="shared" si="653"/>
        <v>334</v>
      </c>
      <c r="DM526" s="395">
        <f t="shared" si="654"/>
        <v>380</v>
      </c>
      <c r="DN526" s="394">
        <f t="shared" si="655"/>
        <v>4897592.8877005344</v>
      </c>
      <c r="DO526" s="395">
        <f t="shared" si="656"/>
        <v>6021730.6046511624</v>
      </c>
      <c r="DP526" s="396">
        <f t="shared" si="657"/>
        <v>5553010.1308900518</v>
      </c>
      <c r="DQ526" s="395">
        <f t="shared" si="658"/>
        <v>5600506.7483176319</v>
      </c>
      <c r="DR526" s="396">
        <f t="shared" si="659"/>
        <v>7706458.867788461</v>
      </c>
      <c r="DS526" s="395">
        <f t="shared" si="660"/>
        <v>10169248.701923076</v>
      </c>
      <c r="DT526" s="396">
        <f t="shared" si="661"/>
        <v>3023641.5022354694</v>
      </c>
      <c r="DU526" s="395">
        <f t="shared" si="662"/>
        <v>3507883.0597402602</v>
      </c>
      <c r="DV526" s="396">
        <f t="shared" si="663"/>
        <v>96684</v>
      </c>
      <c r="DW526" s="395">
        <f t="shared" si="664"/>
        <v>54151.5</v>
      </c>
      <c r="DX526" s="396">
        <f t="shared" si="665"/>
        <v>0</v>
      </c>
      <c r="DY526" s="395">
        <f t="shared" si="666"/>
        <v>0</v>
      </c>
      <c r="DZ526" s="396">
        <f t="shared" si="667"/>
        <v>21277387.388614517</v>
      </c>
      <c r="EA526" s="395">
        <f t="shared" si="668"/>
        <v>25353520.61463213</v>
      </c>
    </row>
    <row r="527" spans="1:131">
      <c r="A527" s="387" t="s">
        <v>40</v>
      </c>
      <c r="B527" s="383" t="s">
        <v>445</v>
      </c>
      <c r="C527" s="389"/>
      <c r="D527" s="390">
        <v>226152</v>
      </c>
      <c r="E527" s="385">
        <v>3</v>
      </c>
      <c r="F527" s="393">
        <v>14</v>
      </c>
      <c r="G527" s="375">
        <v>16</v>
      </c>
      <c r="H527" s="393">
        <v>2</v>
      </c>
      <c r="I527" s="375">
        <v>2</v>
      </c>
      <c r="J527" s="393">
        <v>0</v>
      </c>
      <c r="K527" s="375">
        <v>0</v>
      </c>
      <c r="L527" s="393">
        <v>7</v>
      </c>
      <c r="M527" s="375">
        <v>6</v>
      </c>
      <c r="N527" s="393">
        <v>43</v>
      </c>
      <c r="O527" s="375">
        <v>42</v>
      </c>
      <c r="P527" s="393">
        <v>2</v>
      </c>
      <c r="Q527" s="375">
        <v>1</v>
      </c>
      <c r="R527" s="393">
        <v>0</v>
      </c>
      <c r="S527" s="375">
        <v>0</v>
      </c>
      <c r="T527" s="393">
        <v>8</v>
      </c>
      <c r="U527" s="375">
        <v>7</v>
      </c>
      <c r="V527" s="393">
        <v>69</v>
      </c>
      <c r="W527" s="375">
        <v>71</v>
      </c>
      <c r="X527" s="393">
        <v>5</v>
      </c>
      <c r="Y527" s="375">
        <v>4</v>
      </c>
      <c r="Z527" s="393">
        <v>0</v>
      </c>
      <c r="AA527" s="375">
        <v>0</v>
      </c>
      <c r="AB527" s="393">
        <v>3</v>
      </c>
      <c r="AC527" s="375">
        <v>5</v>
      </c>
      <c r="AD527" s="393">
        <v>32</v>
      </c>
      <c r="AE527" s="375">
        <v>32</v>
      </c>
      <c r="AF527" s="393">
        <v>0</v>
      </c>
      <c r="AG527" s="375">
        <v>0</v>
      </c>
      <c r="AH527" s="393">
        <v>0</v>
      </c>
      <c r="AI527" s="375">
        <v>0</v>
      </c>
      <c r="AJ527" s="393">
        <v>1</v>
      </c>
      <c r="AK527" s="375">
        <v>2</v>
      </c>
      <c r="AL527" s="393">
        <v>2</v>
      </c>
      <c r="AM527" s="375">
        <v>2</v>
      </c>
      <c r="AN527" s="393">
        <v>0</v>
      </c>
      <c r="AO527" s="375">
        <v>0</v>
      </c>
      <c r="AP527" s="393">
        <v>0</v>
      </c>
      <c r="AQ527" s="375">
        <v>0</v>
      </c>
      <c r="AR527" s="393">
        <v>0</v>
      </c>
      <c r="AS527" s="375">
        <v>0</v>
      </c>
      <c r="AT527" s="393"/>
      <c r="AU527" s="375"/>
      <c r="AV527" s="393"/>
      <c r="AW527" s="375"/>
      <c r="AX527" s="393"/>
      <c r="AY527" s="375"/>
      <c r="AZ527" s="393"/>
      <c r="BA527" s="375"/>
      <c r="BB527" s="393">
        <v>2408707</v>
      </c>
      <c r="BC527" s="375">
        <v>2525550</v>
      </c>
      <c r="BD527" s="393">
        <v>4204223</v>
      </c>
      <c r="BE527" s="375">
        <v>4038506</v>
      </c>
      <c r="BF527" s="393">
        <v>5291306</v>
      </c>
      <c r="BG527" s="375">
        <v>5847305</v>
      </c>
      <c r="BH527" s="393">
        <v>1496382</v>
      </c>
      <c r="BI527" s="375">
        <v>1599181</v>
      </c>
      <c r="BJ527" s="393">
        <v>116442</v>
      </c>
      <c r="BK527" s="375">
        <v>72555</v>
      </c>
      <c r="BL527" s="393"/>
      <c r="BM527" s="375"/>
      <c r="BN527" s="394">
        <f t="shared" si="603"/>
        <v>230</v>
      </c>
      <c r="BO527" s="395">
        <f t="shared" si="604"/>
        <v>236</v>
      </c>
      <c r="BP527" s="396">
        <f t="shared" si="605"/>
        <v>503</v>
      </c>
      <c r="BQ527" s="395">
        <f t="shared" si="606"/>
        <v>472</v>
      </c>
      <c r="BR527" s="396">
        <f t="shared" si="607"/>
        <v>707</v>
      </c>
      <c r="BS527" s="395">
        <f t="shared" si="608"/>
        <v>739</v>
      </c>
      <c r="BT527" s="396">
        <f t="shared" si="609"/>
        <v>300</v>
      </c>
      <c r="BU527" s="395">
        <f t="shared" si="610"/>
        <v>312</v>
      </c>
      <c r="BV527" s="396">
        <f t="shared" si="611"/>
        <v>18</v>
      </c>
      <c r="BW527" s="395">
        <f t="shared" si="612"/>
        <v>18</v>
      </c>
      <c r="BX527" s="396">
        <f t="shared" si="613"/>
        <v>0</v>
      </c>
      <c r="BY527" s="395">
        <f t="shared" si="614"/>
        <v>0</v>
      </c>
      <c r="BZ527" s="394">
        <f t="shared" si="615"/>
        <v>10472.639130434784</v>
      </c>
      <c r="CA527" s="395">
        <f t="shared" si="616"/>
        <v>10701.483050847457</v>
      </c>
      <c r="CB527" s="396">
        <f t="shared" si="617"/>
        <v>8358.2962226640157</v>
      </c>
      <c r="CC527" s="395">
        <f t="shared" si="618"/>
        <v>8556.1567796610161</v>
      </c>
      <c r="CD527" s="396">
        <f t="shared" si="619"/>
        <v>7484.1669024045259</v>
      </c>
      <c r="CE527" s="395">
        <f t="shared" si="620"/>
        <v>7912.4560216508798</v>
      </c>
      <c r="CF527" s="396">
        <f t="shared" si="621"/>
        <v>4987.9399999999996</v>
      </c>
      <c r="CG527" s="395">
        <f t="shared" si="622"/>
        <v>5125.5801282051279</v>
      </c>
      <c r="CH527" s="396">
        <f t="shared" si="623"/>
        <v>6469</v>
      </c>
      <c r="CI527" s="395">
        <f t="shared" si="624"/>
        <v>4030.8333333333335</v>
      </c>
      <c r="CJ527" s="396">
        <f t="shared" si="625"/>
        <v>0</v>
      </c>
      <c r="CK527" s="395">
        <f t="shared" si="626"/>
        <v>0</v>
      </c>
      <c r="CL527" s="394">
        <f t="shared" si="627"/>
        <v>94253.752173913046</v>
      </c>
      <c r="CM527" s="395">
        <f t="shared" si="628"/>
        <v>96313.347457627111</v>
      </c>
      <c r="CN527" s="396">
        <f t="shared" si="629"/>
        <v>75224.666003976134</v>
      </c>
      <c r="CO527" s="395">
        <f t="shared" si="630"/>
        <v>77005.411016949147</v>
      </c>
      <c r="CP527" s="396">
        <f t="shared" si="631"/>
        <v>67357.502121640733</v>
      </c>
      <c r="CQ527" s="395">
        <f t="shared" si="632"/>
        <v>71212.104194857922</v>
      </c>
      <c r="CR527" s="396">
        <f t="shared" si="633"/>
        <v>44891.46</v>
      </c>
      <c r="CS527" s="395">
        <f t="shared" si="634"/>
        <v>46130.221153846149</v>
      </c>
      <c r="CT527" s="396">
        <f t="shared" si="635"/>
        <v>58221</v>
      </c>
      <c r="CU527" s="395">
        <f t="shared" si="636"/>
        <v>36277.5</v>
      </c>
      <c r="CV527" s="396">
        <f t="shared" si="637"/>
        <v>0</v>
      </c>
      <c r="CW527" s="395">
        <f t="shared" si="638"/>
        <v>0</v>
      </c>
      <c r="CX527" s="396">
        <f t="shared" si="639"/>
        <v>68825.167242431227</v>
      </c>
      <c r="CY527" s="395">
        <f t="shared" si="640"/>
        <v>71051.272340262687</v>
      </c>
      <c r="CZ527" s="394">
        <f t="shared" si="641"/>
        <v>23</v>
      </c>
      <c r="DA527" s="395">
        <f t="shared" si="642"/>
        <v>24</v>
      </c>
      <c r="DB527" s="396">
        <f t="shared" si="643"/>
        <v>53</v>
      </c>
      <c r="DC527" s="395">
        <f t="shared" si="644"/>
        <v>50</v>
      </c>
      <c r="DD527" s="396">
        <f t="shared" si="645"/>
        <v>77</v>
      </c>
      <c r="DE527" s="395">
        <f t="shared" si="646"/>
        <v>80</v>
      </c>
      <c r="DF527" s="396">
        <f t="shared" si="647"/>
        <v>33</v>
      </c>
      <c r="DG527" s="395">
        <f t="shared" si="648"/>
        <v>34</v>
      </c>
      <c r="DH527" s="396">
        <f t="shared" si="649"/>
        <v>2</v>
      </c>
      <c r="DI527" s="395">
        <f t="shared" si="650"/>
        <v>2</v>
      </c>
      <c r="DJ527" s="396">
        <f t="shared" si="651"/>
        <v>0</v>
      </c>
      <c r="DK527" s="395">
        <f t="shared" si="652"/>
        <v>0</v>
      </c>
      <c r="DL527" s="396">
        <f t="shared" si="653"/>
        <v>188</v>
      </c>
      <c r="DM527" s="395">
        <f t="shared" si="654"/>
        <v>190</v>
      </c>
      <c r="DN527" s="394">
        <f t="shared" si="655"/>
        <v>2167836.3000000003</v>
      </c>
      <c r="DO527" s="395">
        <f t="shared" si="656"/>
        <v>2311520.3389830505</v>
      </c>
      <c r="DP527" s="396">
        <f t="shared" si="657"/>
        <v>3986907.298210735</v>
      </c>
      <c r="DQ527" s="395">
        <f t="shared" si="658"/>
        <v>3850270.5508474573</v>
      </c>
      <c r="DR527" s="396">
        <f t="shared" si="659"/>
        <v>5186527.6633663364</v>
      </c>
      <c r="DS527" s="395">
        <f t="shared" si="660"/>
        <v>5696968.335588634</v>
      </c>
      <c r="DT527" s="396">
        <f t="shared" si="661"/>
        <v>1481418.18</v>
      </c>
      <c r="DU527" s="395">
        <f t="shared" si="662"/>
        <v>1568427.519230769</v>
      </c>
      <c r="DV527" s="396">
        <f t="shared" si="663"/>
        <v>116442</v>
      </c>
      <c r="DW527" s="395">
        <f t="shared" si="664"/>
        <v>72555</v>
      </c>
      <c r="DX527" s="396">
        <f t="shared" si="665"/>
        <v>0</v>
      </c>
      <c r="DY527" s="395">
        <f t="shared" si="666"/>
        <v>0</v>
      </c>
      <c r="DZ527" s="396">
        <f t="shared" si="667"/>
        <v>12939131.441577071</v>
      </c>
      <c r="EA527" s="395">
        <f t="shared" si="668"/>
        <v>13499741.744649911</v>
      </c>
    </row>
    <row r="528" spans="1:131">
      <c r="A528" s="387" t="s">
        <v>40</v>
      </c>
      <c r="B528" s="383" t="s">
        <v>446</v>
      </c>
      <c r="C528" s="389"/>
      <c r="D528" s="390">
        <v>224554</v>
      </c>
      <c r="E528" s="385">
        <v>3</v>
      </c>
      <c r="F528" s="393">
        <v>59</v>
      </c>
      <c r="G528" s="375">
        <v>62</v>
      </c>
      <c r="H528" s="393">
        <v>0</v>
      </c>
      <c r="I528" s="375">
        <v>0</v>
      </c>
      <c r="J528" s="393">
        <v>0</v>
      </c>
      <c r="K528" s="375">
        <v>0</v>
      </c>
      <c r="L528" s="393">
        <v>3</v>
      </c>
      <c r="M528" s="375">
        <v>0</v>
      </c>
      <c r="N528" s="393">
        <v>71</v>
      </c>
      <c r="O528" s="375">
        <v>75</v>
      </c>
      <c r="P528" s="393">
        <v>0</v>
      </c>
      <c r="Q528" s="375">
        <v>0</v>
      </c>
      <c r="R528" s="393">
        <v>0</v>
      </c>
      <c r="S528" s="375">
        <v>0</v>
      </c>
      <c r="T528" s="393">
        <v>2</v>
      </c>
      <c r="U528" s="375">
        <v>1</v>
      </c>
      <c r="V528" s="393">
        <v>130</v>
      </c>
      <c r="W528" s="375">
        <v>143</v>
      </c>
      <c r="X528" s="393">
        <v>0</v>
      </c>
      <c r="Y528" s="375">
        <v>0</v>
      </c>
      <c r="Z528" s="393">
        <v>2</v>
      </c>
      <c r="AA528" s="375">
        <v>0</v>
      </c>
      <c r="AB528" s="393">
        <v>2</v>
      </c>
      <c r="AC528" s="375">
        <v>0</v>
      </c>
      <c r="AD528" s="393">
        <v>60</v>
      </c>
      <c r="AE528" s="375">
        <v>54</v>
      </c>
      <c r="AF528" s="393">
        <v>0</v>
      </c>
      <c r="AG528" s="375">
        <v>0</v>
      </c>
      <c r="AH528" s="393">
        <v>0</v>
      </c>
      <c r="AI528" s="375">
        <v>1</v>
      </c>
      <c r="AJ528" s="393">
        <v>4</v>
      </c>
      <c r="AK528" s="375">
        <v>1</v>
      </c>
      <c r="AL528" s="393">
        <v>0</v>
      </c>
      <c r="AM528" s="375">
        <v>6</v>
      </c>
      <c r="AN528" s="393">
        <v>0</v>
      </c>
      <c r="AO528" s="375">
        <v>0</v>
      </c>
      <c r="AP528" s="393">
        <v>0</v>
      </c>
      <c r="AQ528" s="375">
        <v>0</v>
      </c>
      <c r="AR528" s="393">
        <v>0</v>
      </c>
      <c r="AS528" s="375">
        <v>0</v>
      </c>
      <c r="AT528" s="393"/>
      <c r="AU528" s="375"/>
      <c r="AV528" s="393"/>
      <c r="AW528" s="375"/>
      <c r="AX528" s="393"/>
      <c r="AY528" s="375"/>
      <c r="AZ528" s="393"/>
      <c r="BA528" s="375"/>
      <c r="BB528" s="393">
        <v>5756024</v>
      </c>
      <c r="BC528" s="375">
        <v>4710886</v>
      </c>
      <c r="BD528" s="393">
        <v>5082512</v>
      </c>
      <c r="BE528" s="375">
        <v>4877290</v>
      </c>
      <c r="BF528" s="393">
        <v>8991651</v>
      </c>
      <c r="BG528" s="375">
        <v>8138959</v>
      </c>
      <c r="BH528" s="393">
        <v>3661173</v>
      </c>
      <c r="BI528" s="375">
        <v>1307315</v>
      </c>
      <c r="BJ528" s="393">
        <v>0</v>
      </c>
      <c r="BK528" s="375">
        <v>390885</v>
      </c>
      <c r="BL528" s="393"/>
      <c r="BM528" s="375"/>
      <c r="BN528" s="394">
        <f t="shared" si="603"/>
        <v>567</v>
      </c>
      <c r="BO528" s="395">
        <f t="shared" si="604"/>
        <v>558</v>
      </c>
      <c r="BP528" s="396">
        <f t="shared" si="605"/>
        <v>663</v>
      </c>
      <c r="BQ528" s="395">
        <f t="shared" si="606"/>
        <v>687</v>
      </c>
      <c r="BR528" s="396">
        <f t="shared" si="607"/>
        <v>1216</v>
      </c>
      <c r="BS528" s="395">
        <f t="shared" si="608"/>
        <v>1287</v>
      </c>
      <c r="BT528" s="396">
        <f t="shared" si="609"/>
        <v>588</v>
      </c>
      <c r="BU528" s="395">
        <f t="shared" si="610"/>
        <v>509</v>
      </c>
      <c r="BV528" s="396">
        <f t="shared" si="611"/>
        <v>0</v>
      </c>
      <c r="BW528" s="395">
        <f t="shared" si="612"/>
        <v>54</v>
      </c>
      <c r="BX528" s="396">
        <f t="shared" si="613"/>
        <v>0</v>
      </c>
      <c r="BY528" s="395">
        <f t="shared" si="614"/>
        <v>0</v>
      </c>
      <c r="BZ528" s="394">
        <f t="shared" si="615"/>
        <v>10151.717813051146</v>
      </c>
      <c r="CA528" s="395">
        <f t="shared" si="616"/>
        <v>8442.4480286738344</v>
      </c>
      <c r="CB528" s="396">
        <f t="shared" si="617"/>
        <v>7665.9306184012066</v>
      </c>
      <c r="CC528" s="395">
        <f t="shared" si="618"/>
        <v>7099.4032023289665</v>
      </c>
      <c r="CD528" s="396">
        <f t="shared" si="619"/>
        <v>7394.4498355263158</v>
      </c>
      <c r="CE528" s="395">
        <f t="shared" si="620"/>
        <v>6323.977466977467</v>
      </c>
      <c r="CF528" s="396">
        <f t="shared" si="621"/>
        <v>6226.4846938775509</v>
      </c>
      <c r="CG528" s="395">
        <f t="shared" si="622"/>
        <v>2568.3988212180748</v>
      </c>
      <c r="CH528" s="396">
        <f t="shared" si="623"/>
        <v>0</v>
      </c>
      <c r="CI528" s="395">
        <f t="shared" si="624"/>
        <v>7238.6111111111113</v>
      </c>
      <c r="CJ528" s="396">
        <f t="shared" si="625"/>
        <v>0</v>
      </c>
      <c r="CK528" s="395">
        <f t="shared" si="626"/>
        <v>0</v>
      </c>
      <c r="CL528" s="394">
        <f t="shared" si="627"/>
        <v>91365.460317460311</v>
      </c>
      <c r="CM528" s="395">
        <f t="shared" si="628"/>
        <v>75982.032258064515</v>
      </c>
      <c r="CN528" s="396">
        <f t="shared" si="629"/>
        <v>68993.375565610855</v>
      </c>
      <c r="CO528" s="395">
        <f t="shared" si="630"/>
        <v>63894.628820960701</v>
      </c>
      <c r="CP528" s="396">
        <f t="shared" si="631"/>
        <v>66550.04851973684</v>
      </c>
      <c r="CQ528" s="395">
        <f t="shared" si="632"/>
        <v>56915.797202797199</v>
      </c>
      <c r="CR528" s="396">
        <f t="shared" si="633"/>
        <v>56038.362244897959</v>
      </c>
      <c r="CS528" s="395">
        <f t="shared" si="634"/>
        <v>23115.589390962672</v>
      </c>
      <c r="CT528" s="396">
        <f t="shared" si="635"/>
        <v>0</v>
      </c>
      <c r="CU528" s="395">
        <f t="shared" si="636"/>
        <v>65147.5</v>
      </c>
      <c r="CV528" s="396">
        <f t="shared" si="637"/>
        <v>0</v>
      </c>
      <c r="CW528" s="395">
        <f t="shared" si="638"/>
        <v>0</v>
      </c>
      <c r="CX528" s="396">
        <f t="shared" si="639"/>
        <v>69685.695619490507</v>
      </c>
      <c r="CY528" s="395">
        <f t="shared" si="640"/>
        <v>56534.095615996855</v>
      </c>
      <c r="CZ528" s="394">
        <f t="shared" si="641"/>
        <v>62</v>
      </c>
      <c r="DA528" s="395">
        <f t="shared" si="642"/>
        <v>62</v>
      </c>
      <c r="DB528" s="396">
        <f t="shared" si="643"/>
        <v>73</v>
      </c>
      <c r="DC528" s="395">
        <f t="shared" si="644"/>
        <v>76</v>
      </c>
      <c r="DD528" s="396">
        <f t="shared" si="645"/>
        <v>134</v>
      </c>
      <c r="DE528" s="395">
        <f t="shared" si="646"/>
        <v>143</v>
      </c>
      <c r="DF528" s="396">
        <f t="shared" si="647"/>
        <v>64</v>
      </c>
      <c r="DG528" s="395">
        <f t="shared" si="648"/>
        <v>56</v>
      </c>
      <c r="DH528" s="396">
        <f t="shared" si="649"/>
        <v>0</v>
      </c>
      <c r="DI528" s="395">
        <f t="shared" si="650"/>
        <v>6</v>
      </c>
      <c r="DJ528" s="396">
        <f t="shared" si="651"/>
        <v>0</v>
      </c>
      <c r="DK528" s="395">
        <f t="shared" si="652"/>
        <v>0</v>
      </c>
      <c r="DL528" s="396">
        <f t="shared" si="653"/>
        <v>333</v>
      </c>
      <c r="DM528" s="395">
        <f t="shared" si="654"/>
        <v>343</v>
      </c>
      <c r="DN528" s="394">
        <f t="shared" si="655"/>
        <v>5664658.5396825392</v>
      </c>
      <c r="DO528" s="395">
        <f t="shared" si="656"/>
        <v>4710886</v>
      </c>
      <c r="DP528" s="396">
        <f t="shared" si="657"/>
        <v>5036516.4162895922</v>
      </c>
      <c r="DQ528" s="395">
        <f t="shared" si="658"/>
        <v>4855991.7903930135</v>
      </c>
      <c r="DR528" s="396">
        <f t="shared" si="659"/>
        <v>8917706.5016447362</v>
      </c>
      <c r="DS528" s="395">
        <f t="shared" si="660"/>
        <v>8138958.9999999991</v>
      </c>
      <c r="DT528" s="396">
        <f t="shared" si="661"/>
        <v>3586455.1836734693</v>
      </c>
      <c r="DU528" s="395">
        <f t="shared" si="662"/>
        <v>1294473.0058939096</v>
      </c>
      <c r="DV528" s="396">
        <f t="shared" si="663"/>
        <v>0</v>
      </c>
      <c r="DW528" s="395">
        <f t="shared" si="664"/>
        <v>390885</v>
      </c>
      <c r="DX528" s="396">
        <f t="shared" si="665"/>
        <v>0</v>
      </c>
      <c r="DY528" s="395">
        <f t="shared" si="666"/>
        <v>0</v>
      </c>
      <c r="DZ528" s="396">
        <f t="shared" si="667"/>
        <v>23205336.641290341</v>
      </c>
      <c r="EA528" s="395">
        <f t="shared" si="668"/>
        <v>19391194.796286922</v>
      </c>
    </row>
    <row r="529" spans="1:131">
      <c r="A529" s="387" t="s">
        <v>40</v>
      </c>
      <c r="B529" s="383" t="s">
        <v>447</v>
      </c>
      <c r="C529" s="389"/>
      <c r="D529" s="390">
        <v>224147</v>
      </c>
      <c r="E529" s="385">
        <v>3</v>
      </c>
      <c r="F529" s="393">
        <v>74</v>
      </c>
      <c r="G529" s="375">
        <v>70</v>
      </c>
      <c r="H529" s="393">
        <v>0</v>
      </c>
      <c r="I529" s="375">
        <v>0</v>
      </c>
      <c r="J529" s="393">
        <v>0</v>
      </c>
      <c r="K529" s="375">
        <v>0</v>
      </c>
      <c r="L529" s="393">
        <v>9</v>
      </c>
      <c r="M529" s="375">
        <v>7</v>
      </c>
      <c r="N529" s="393">
        <v>84</v>
      </c>
      <c r="O529" s="375">
        <v>93</v>
      </c>
      <c r="P529" s="393">
        <v>0</v>
      </c>
      <c r="Q529" s="375">
        <v>0</v>
      </c>
      <c r="R529" s="393">
        <v>0</v>
      </c>
      <c r="S529" s="375">
        <v>0</v>
      </c>
      <c r="T529" s="393">
        <v>7</v>
      </c>
      <c r="U529" s="375">
        <v>8</v>
      </c>
      <c r="V529" s="393">
        <v>167</v>
      </c>
      <c r="W529" s="375">
        <v>186</v>
      </c>
      <c r="X529" s="393">
        <v>0</v>
      </c>
      <c r="Y529" s="375">
        <v>0</v>
      </c>
      <c r="Z529" s="393">
        <v>0</v>
      </c>
      <c r="AA529" s="375">
        <v>0</v>
      </c>
      <c r="AB529" s="393">
        <v>3</v>
      </c>
      <c r="AC529" s="375">
        <v>2</v>
      </c>
      <c r="AD529" s="393">
        <v>15</v>
      </c>
      <c r="AE529" s="375">
        <v>15</v>
      </c>
      <c r="AF529" s="393">
        <v>0</v>
      </c>
      <c r="AG529" s="375">
        <v>0</v>
      </c>
      <c r="AH529" s="393">
        <v>0</v>
      </c>
      <c r="AI529" s="375">
        <v>0</v>
      </c>
      <c r="AJ529" s="393">
        <v>0</v>
      </c>
      <c r="AK529" s="375">
        <v>0</v>
      </c>
      <c r="AL529" s="393">
        <v>0</v>
      </c>
      <c r="AM529" s="375">
        <v>0</v>
      </c>
      <c r="AN529" s="393">
        <v>0</v>
      </c>
      <c r="AO529" s="375">
        <v>0</v>
      </c>
      <c r="AP529" s="393">
        <v>0</v>
      </c>
      <c r="AQ529" s="375">
        <v>0</v>
      </c>
      <c r="AR529" s="393">
        <v>0</v>
      </c>
      <c r="AS529" s="375">
        <v>0</v>
      </c>
      <c r="AT529" s="393"/>
      <c r="AU529" s="375"/>
      <c r="AV529" s="393"/>
      <c r="AW529" s="375"/>
      <c r="AX529" s="393"/>
      <c r="AY529" s="375"/>
      <c r="AZ529" s="393"/>
      <c r="BA529" s="375"/>
      <c r="BB529" s="393">
        <v>7905146</v>
      </c>
      <c r="BC529" s="375">
        <v>7573491</v>
      </c>
      <c r="BD529" s="393">
        <v>6423443</v>
      </c>
      <c r="BE529" s="375">
        <v>7480824</v>
      </c>
      <c r="BF529" s="393">
        <v>9661521</v>
      </c>
      <c r="BG529" s="375">
        <v>10624876</v>
      </c>
      <c r="BH529" s="393">
        <v>686038</v>
      </c>
      <c r="BI529" s="375">
        <v>639453</v>
      </c>
      <c r="BJ529" s="393">
        <v>0</v>
      </c>
      <c r="BK529" s="375">
        <v>0</v>
      </c>
      <c r="BL529" s="393"/>
      <c r="BM529" s="375"/>
      <c r="BN529" s="394">
        <f t="shared" si="603"/>
        <v>774</v>
      </c>
      <c r="BO529" s="395">
        <f t="shared" si="604"/>
        <v>714</v>
      </c>
      <c r="BP529" s="396">
        <f t="shared" si="605"/>
        <v>840</v>
      </c>
      <c r="BQ529" s="395">
        <f t="shared" si="606"/>
        <v>933</v>
      </c>
      <c r="BR529" s="396">
        <f t="shared" si="607"/>
        <v>1539</v>
      </c>
      <c r="BS529" s="395">
        <f t="shared" si="608"/>
        <v>1698</v>
      </c>
      <c r="BT529" s="396">
        <f t="shared" si="609"/>
        <v>135</v>
      </c>
      <c r="BU529" s="395">
        <f t="shared" si="610"/>
        <v>135</v>
      </c>
      <c r="BV529" s="396">
        <f t="shared" si="611"/>
        <v>0</v>
      </c>
      <c r="BW529" s="395">
        <f t="shared" si="612"/>
        <v>0</v>
      </c>
      <c r="BX529" s="396">
        <f t="shared" si="613"/>
        <v>0</v>
      </c>
      <c r="BY529" s="395">
        <f t="shared" si="614"/>
        <v>0</v>
      </c>
      <c r="BZ529" s="394">
        <f t="shared" si="615"/>
        <v>10213.3669250646</v>
      </c>
      <c r="CA529" s="395">
        <f t="shared" si="616"/>
        <v>10607.13025210084</v>
      </c>
      <c r="CB529" s="396">
        <f t="shared" si="617"/>
        <v>7646.9559523809521</v>
      </c>
      <c r="CC529" s="395">
        <f t="shared" si="618"/>
        <v>8018.0321543408363</v>
      </c>
      <c r="CD529" s="396">
        <f t="shared" si="619"/>
        <v>6277.7914230019496</v>
      </c>
      <c r="CE529" s="395">
        <f t="shared" si="620"/>
        <v>6257.2885747938753</v>
      </c>
      <c r="CF529" s="396">
        <f t="shared" si="621"/>
        <v>5081.7629629629628</v>
      </c>
      <c r="CG529" s="395">
        <f t="shared" si="622"/>
        <v>4736.6888888888889</v>
      </c>
      <c r="CH529" s="396">
        <f t="shared" si="623"/>
        <v>0</v>
      </c>
      <c r="CI529" s="395">
        <f t="shared" si="624"/>
        <v>0</v>
      </c>
      <c r="CJ529" s="396">
        <f t="shared" si="625"/>
        <v>0</v>
      </c>
      <c r="CK529" s="395">
        <f t="shared" si="626"/>
        <v>0</v>
      </c>
      <c r="CL529" s="394">
        <f t="shared" si="627"/>
        <v>91920.302325581404</v>
      </c>
      <c r="CM529" s="395">
        <f t="shared" si="628"/>
        <v>95464.172268907569</v>
      </c>
      <c r="CN529" s="396">
        <f t="shared" si="629"/>
        <v>68822.603571428568</v>
      </c>
      <c r="CO529" s="395">
        <f t="shared" si="630"/>
        <v>72162.289389067533</v>
      </c>
      <c r="CP529" s="396">
        <f t="shared" si="631"/>
        <v>56500.122807017549</v>
      </c>
      <c r="CQ529" s="395">
        <f t="shared" si="632"/>
        <v>56315.597173144881</v>
      </c>
      <c r="CR529" s="396">
        <f t="shared" si="633"/>
        <v>45735.866666666669</v>
      </c>
      <c r="CS529" s="395">
        <f t="shared" si="634"/>
        <v>42630.2</v>
      </c>
      <c r="CT529" s="396">
        <f t="shared" si="635"/>
        <v>0</v>
      </c>
      <c r="CU529" s="395">
        <f t="shared" si="636"/>
        <v>0</v>
      </c>
      <c r="CV529" s="396">
        <f t="shared" si="637"/>
        <v>0</v>
      </c>
      <c r="CW529" s="395">
        <f t="shared" si="638"/>
        <v>0</v>
      </c>
      <c r="CX529" s="396">
        <f t="shared" si="639"/>
        <v>67362.955139878104</v>
      </c>
      <c r="CY529" s="395">
        <f t="shared" si="640"/>
        <v>67889.547930585148</v>
      </c>
      <c r="CZ529" s="394">
        <f t="shared" si="641"/>
        <v>83</v>
      </c>
      <c r="DA529" s="395">
        <f t="shared" si="642"/>
        <v>77</v>
      </c>
      <c r="DB529" s="396">
        <f t="shared" si="643"/>
        <v>91</v>
      </c>
      <c r="DC529" s="395">
        <f t="shared" si="644"/>
        <v>101</v>
      </c>
      <c r="DD529" s="396">
        <f t="shared" si="645"/>
        <v>170</v>
      </c>
      <c r="DE529" s="395">
        <f t="shared" si="646"/>
        <v>188</v>
      </c>
      <c r="DF529" s="396">
        <f t="shared" si="647"/>
        <v>15</v>
      </c>
      <c r="DG529" s="395">
        <f t="shared" si="648"/>
        <v>15</v>
      </c>
      <c r="DH529" s="396">
        <f t="shared" si="649"/>
        <v>0</v>
      </c>
      <c r="DI529" s="395">
        <f t="shared" si="650"/>
        <v>0</v>
      </c>
      <c r="DJ529" s="396">
        <f t="shared" si="651"/>
        <v>0</v>
      </c>
      <c r="DK529" s="395">
        <f t="shared" si="652"/>
        <v>0</v>
      </c>
      <c r="DL529" s="396">
        <f t="shared" si="653"/>
        <v>359</v>
      </c>
      <c r="DM529" s="395">
        <f t="shared" si="654"/>
        <v>381</v>
      </c>
      <c r="DN529" s="394">
        <f t="shared" si="655"/>
        <v>7629385.0930232564</v>
      </c>
      <c r="DO529" s="395">
        <f t="shared" si="656"/>
        <v>7350741.2647058824</v>
      </c>
      <c r="DP529" s="396">
        <f t="shared" si="657"/>
        <v>6262856.9249999998</v>
      </c>
      <c r="DQ529" s="395">
        <f t="shared" si="658"/>
        <v>7288391.2282958208</v>
      </c>
      <c r="DR529" s="396">
        <f t="shared" si="659"/>
        <v>9605020.8771929834</v>
      </c>
      <c r="DS529" s="395">
        <f t="shared" si="660"/>
        <v>10587332.268551238</v>
      </c>
      <c r="DT529" s="396">
        <f t="shared" si="661"/>
        <v>686038</v>
      </c>
      <c r="DU529" s="395">
        <f t="shared" si="662"/>
        <v>639453</v>
      </c>
      <c r="DV529" s="396">
        <f t="shared" si="663"/>
        <v>0</v>
      </c>
      <c r="DW529" s="395">
        <f t="shared" si="664"/>
        <v>0</v>
      </c>
      <c r="DX529" s="396">
        <f t="shared" si="665"/>
        <v>0</v>
      </c>
      <c r="DY529" s="395">
        <f t="shared" si="666"/>
        <v>0</v>
      </c>
      <c r="DZ529" s="396">
        <f t="shared" si="667"/>
        <v>24183300.895216238</v>
      </c>
      <c r="EA529" s="395">
        <f t="shared" si="668"/>
        <v>25865917.761552941</v>
      </c>
    </row>
    <row r="530" spans="1:131">
      <c r="A530" s="387" t="s">
        <v>40</v>
      </c>
      <c r="B530" s="383" t="s">
        <v>448</v>
      </c>
      <c r="C530" s="389"/>
      <c r="D530" s="390">
        <v>228705</v>
      </c>
      <c r="E530" s="385">
        <v>3</v>
      </c>
      <c r="F530" s="393">
        <v>76</v>
      </c>
      <c r="G530" s="375">
        <v>79</v>
      </c>
      <c r="H530" s="393">
        <v>0</v>
      </c>
      <c r="I530" s="375">
        <v>0</v>
      </c>
      <c r="J530" s="393">
        <v>0</v>
      </c>
      <c r="K530" s="375">
        <v>0</v>
      </c>
      <c r="L530" s="393">
        <v>27</v>
      </c>
      <c r="M530" s="375">
        <v>25</v>
      </c>
      <c r="N530" s="393">
        <v>108</v>
      </c>
      <c r="O530" s="375">
        <v>140</v>
      </c>
      <c r="P530" s="393">
        <v>0</v>
      </c>
      <c r="Q530" s="375">
        <v>0</v>
      </c>
      <c r="R530" s="393">
        <v>0</v>
      </c>
      <c r="S530" s="375">
        <v>0</v>
      </c>
      <c r="T530" s="393">
        <v>9</v>
      </c>
      <c r="U530" s="375">
        <v>8</v>
      </c>
      <c r="V530" s="393">
        <v>190</v>
      </c>
      <c r="W530" s="375">
        <v>194</v>
      </c>
      <c r="X530" s="393">
        <v>0</v>
      </c>
      <c r="Y530" s="375">
        <v>0</v>
      </c>
      <c r="Z530" s="393">
        <v>0</v>
      </c>
      <c r="AA530" s="375">
        <v>0</v>
      </c>
      <c r="AB530" s="393">
        <v>4</v>
      </c>
      <c r="AC530" s="375">
        <v>5</v>
      </c>
      <c r="AD530" s="393">
        <v>0</v>
      </c>
      <c r="AE530" s="375">
        <v>16</v>
      </c>
      <c r="AF530" s="393">
        <v>0</v>
      </c>
      <c r="AG530" s="375">
        <v>0</v>
      </c>
      <c r="AH530" s="393">
        <v>0</v>
      </c>
      <c r="AI530" s="375">
        <v>0</v>
      </c>
      <c r="AJ530" s="393">
        <v>0</v>
      </c>
      <c r="AK530" s="375">
        <v>0</v>
      </c>
      <c r="AL530" s="393">
        <v>71</v>
      </c>
      <c r="AM530" s="375">
        <v>88</v>
      </c>
      <c r="AN530" s="393">
        <v>0</v>
      </c>
      <c r="AO530" s="375">
        <v>0</v>
      </c>
      <c r="AP530" s="393">
        <v>0</v>
      </c>
      <c r="AQ530" s="375">
        <v>0</v>
      </c>
      <c r="AR530" s="393">
        <v>1</v>
      </c>
      <c r="AS530" s="375">
        <v>0</v>
      </c>
      <c r="AT530" s="393"/>
      <c r="AU530" s="375"/>
      <c r="AV530" s="393"/>
      <c r="AW530" s="375"/>
      <c r="AX530" s="393"/>
      <c r="AY530" s="375"/>
      <c r="AZ530" s="393"/>
      <c r="BA530" s="375"/>
      <c r="BB530" s="393">
        <v>9147471</v>
      </c>
      <c r="BC530" s="375">
        <v>9184114</v>
      </c>
      <c r="BD530" s="393">
        <v>8381553</v>
      </c>
      <c r="BE530" s="375">
        <v>10364843</v>
      </c>
      <c r="BF530" s="393">
        <v>12150877</v>
      </c>
      <c r="BG530" s="375">
        <v>12421970</v>
      </c>
      <c r="BH530" s="393">
        <v>0</v>
      </c>
      <c r="BI530" s="375">
        <v>282000</v>
      </c>
      <c r="BJ530" s="393">
        <v>3561549</v>
      </c>
      <c r="BK530" s="375">
        <v>3245750</v>
      </c>
      <c r="BL530" s="393"/>
      <c r="BM530" s="375"/>
      <c r="BN530" s="394">
        <f t="shared" si="603"/>
        <v>1008</v>
      </c>
      <c r="BO530" s="395">
        <f t="shared" si="604"/>
        <v>1011</v>
      </c>
      <c r="BP530" s="396">
        <f t="shared" si="605"/>
        <v>1080</v>
      </c>
      <c r="BQ530" s="395">
        <f t="shared" si="606"/>
        <v>1356</v>
      </c>
      <c r="BR530" s="396">
        <f t="shared" si="607"/>
        <v>1758</v>
      </c>
      <c r="BS530" s="395">
        <f t="shared" si="608"/>
        <v>1806</v>
      </c>
      <c r="BT530" s="396">
        <f t="shared" si="609"/>
        <v>0</v>
      </c>
      <c r="BU530" s="395">
        <f t="shared" si="610"/>
        <v>144</v>
      </c>
      <c r="BV530" s="396">
        <f t="shared" si="611"/>
        <v>651</v>
      </c>
      <c r="BW530" s="395">
        <f t="shared" si="612"/>
        <v>792</v>
      </c>
      <c r="BX530" s="396">
        <f t="shared" si="613"/>
        <v>0</v>
      </c>
      <c r="BY530" s="395">
        <f t="shared" si="614"/>
        <v>0</v>
      </c>
      <c r="BZ530" s="394">
        <f t="shared" si="615"/>
        <v>9074.8720238095229</v>
      </c>
      <c r="CA530" s="395">
        <f t="shared" si="616"/>
        <v>9084.1879327398619</v>
      </c>
      <c r="CB530" s="396">
        <f t="shared" si="617"/>
        <v>7760.6972222222221</v>
      </c>
      <c r="CC530" s="395">
        <f t="shared" si="618"/>
        <v>7643.6895280235985</v>
      </c>
      <c r="CD530" s="396">
        <f t="shared" si="619"/>
        <v>6911.7616609783845</v>
      </c>
      <c r="CE530" s="395">
        <f t="shared" si="620"/>
        <v>6878.1672203765229</v>
      </c>
      <c r="CF530" s="396">
        <f t="shared" si="621"/>
        <v>0</v>
      </c>
      <c r="CG530" s="395">
        <f t="shared" si="622"/>
        <v>1958.3333333333333</v>
      </c>
      <c r="CH530" s="396">
        <f t="shared" si="623"/>
        <v>5470.8894009216592</v>
      </c>
      <c r="CI530" s="395">
        <f t="shared" si="624"/>
        <v>4098.1691919191917</v>
      </c>
      <c r="CJ530" s="396">
        <f t="shared" si="625"/>
        <v>0</v>
      </c>
      <c r="CK530" s="395">
        <f t="shared" si="626"/>
        <v>0</v>
      </c>
      <c r="CL530" s="394">
        <f t="shared" si="627"/>
        <v>81673.84821428571</v>
      </c>
      <c r="CM530" s="395">
        <f t="shared" si="628"/>
        <v>81757.691394658759</v>
      </c>
      <c r="CN530" s="396">
        <f t="shared" si="629"/>
        <v>69846.274999999994</v>
      </c>
      <c r="CO530" s="395">
        <f t="shared" si="630"/>
        <v>68793.20575221238</v>
      </c>
      <c r="CP530" s="396">
        <f t="shared" si="631"/>
        <v>62205.854948805463</v>
      </c>
      <c r="CQ530" s="395">
        <f t="shared" si="632"/>
        <v>61903.504983388702</v>
      </c>
      <c r="CR530" s="396">
        <f t="shared" si="633"/>
        <v>0</v>
      </c>
      <c r="CS530" s="395">
        <f t="shared" si="634"/>
        <v>17625</v>
      </c>
      <c r="CT530" s="396">
        <f t="shared" si="635"/>
        <v>49238.004608294934</v>
      </c>
      <c r="CU530" s="395">
        <f t="shared" si="636"/>
        <v>36883.522727272728</v>
      </c>
      <c r="CV530" s="396">
        <f t="shared" si="637"/>
        <v>0</v>
      </c>
      <c r="CW530" s="395">
        <f t="shared" si="638"/>
        <v>0</v>
      </c>
      <c r="CX530" s="396">
        <f t="shared" si="639"/>
        <v>66249.98504719531</v>
      </c>
      <c r="CY530" s="395">
        <f t="shared" si="640"/>
        <v>62217.552879398725</v>
      </c>
      <c r="CZ530" s="394">
        <f t="shared" si="641"/>
        <v>103</v>
      </c>
      <c r="DA530" s="395">
        <f t="shared" si="642"/>
        <v>104</v>
      </c>
      <c r="DB530" s="396">
        <f t="shared" si="643"/>
        <v>117</v>
      </c>
      <c r="DC530" s="395">
        <f t="shared" si="644"/>
        <v>148</v>
      </c>
      <c r="DD530" s="396">
        <f t="shared" si="645"/>
        <v>194</v>
      </c>
      <c r="DE530" s="395">
        <f t="shared" si="646"/>
        <v>199</v>
      </c>
      <c r="DF530" s="396">
        <f t="shared" si="647"/>
        <v>0</v>
      </c>
      <c r="DG530" s="395">
        <f t="shared" si="648"/>
        <v>16</v>
      </c>
      <c r="DH530" s="396">
        <f t="shared" si="649"/>
        <v>72</v>
      </c>
      <c r="DI530" s="395">
        <f t="shared" si="650"/>
        <v>88</v>
      </c>
      <c r="DJ530" s="396">
        <f t="shared" si="651"/>
        <v>0</v>
      </c>
      <c r="DK530" s="395">
        <f t="shared" si="652"/>
        <v>0</v>
      </c>
      <c r="DL530" s="396">
        <f t="shared" si="653"/>
        <v>486</v>
      </c>
      <c r="DM530" s="395">
        <f t="shared" si="654"/>
        <v>555</v>
      </c>
      <c r="DN530" s="394">
        <f t="shared" si="655"/>
        <v>8412406.3660714272</v>
      </c>
      <c r="DO530" s="395">
        <f t="shared" si="656"/>
        <v>8502799.905044511</v>
      </c>
      <c r="DP530" s="396">
        <f t="shared" si="657"/>
        <v>8172014.1749999989</v>
      </c>
      <c r="DQ530" s="395">
        <f t="shared" si="658"/>
        <v>10181394.451327432</v>
      </c>
      <c r="DR530" s="396">
        <f t="shared" si="659"/>
        <v>12067935.86006826</v>
      </c>
      <c r="DS530" s="395">
        <f t="shared" si="660"/>
        <v>12318797.491694352</v>
      </c>
      <c r="DT530" s="396">
        <f t="shared" si="661"/>
        <v>0</v>
      </c>
      <c r="DU530" s="395">
        <f t="shared" si="662"/>
        <v>282000</v>
      </c>
      <c r="DV530" s="396">
        <f t="shared" si="663"/>
        <v>3545136.3317972352</v>
      </c>
      <c r="DW530" s="395">
        <f t="shared" si="664"/>
        <v>3245750</v>
      </c>
      <c r="DX530" s="396">
        <f t="shared" si="665"/>
        <v>0</v>
      </c>
      <c r="DY530" s="395">
        <f t="shared" si="666"/>
        <v>0</v>
      </c>
      <c r="DZ530" s="396">
        <f t="shared" si="667"/>
        <v>32197492.732936922</v>
      </c>
      <c r="EA530" s="395">
        <f t="shared" si="668"/>
        <v>34530741.848066293</v>
      </c>
    </row>
    <row r="531" spans="1:131">
      <c r="A531" s="387" t="s">
        <v>40</v>
      </c>
      <c r="B531" s="383" t="s">
        <v>449</v>
      </c>
      <c r="C531" s="389"/>
      <c r="D531" s="390">
        <v>229063</v>
      </c>
      <c r="E531" s="385">
        <v>3</v>
      </c>
      <c r="F531" s="393">
        <v>25</v>
      </c>
      <c r="G531" s="375">
        <v>21</v>
      </c>
      <c r="H531" s="393">
        <v>0</v>
      </c>
      <c r="I531" s="375">
        <v>0</v>
      </c>
      <c r="J531" s="393">
        <v>1</v>
      </c>
      <c r="K531" s="375">
        <v>1</v>
      </c>
      <c r="L531" s="393">
        <v>94</v>
      </c>
      <c r="M531" s="375">
        <v>88</v>
      </c>
      <c r="N531" s="393">
        <v>37</v>
      </c>
      <c r="O531" s="375">
        <v>32</v>
      </c>
      <c r="P531" s="393">
        <v>0</v>
      </c>
      <c r="Q531" s="375">
        <v>0</v>
      </c>
      <c r="R531" s="393">
        <v>0</v>
      </c>
      <c r="S531" s="375">
        <v>0</v>
      </c>
      <c r="T531" s="393">
        <v>81</v>
      </c>
      <c r="U531" s="375">
        <v>81</v>
      </c>
      <c r="V531" s="393">
        <v>21</v>
      </c>
      <c r="W531" s="375">
        <v>17</v>
      </c>
      <c r="X531" s="393">
        <v>0</v>
      </c>
      <c r="Y531" s="375">
        <v>0</v>
      </c>
      <c r="Z531" s="393">
        <v>0</v>
      </c>
      <c r="AA531" s="375">
        <v>0</v>
      </c>
      <c r="AB531" s="393">
        <v>37</v>
      </c>
      <c r="AC531" s="375">
        <v>38</v>
      </c>
      <c r="AD531" s="393">
        <v>3</v>
      </c>
      <c r="AE531" s="375">
        <v>3</v>
      </c>
      <c r="AF531" s="393">
        <v>0</v>
      </c>
      <c r="AG531" s="375">
        <v>0</v>
      </c>
      <c r="AH531" s="393">
        <v>0</v>
      </c>
      <c r="AI531" s="375">
        <v>0</v>
      </c>
      <c r="AJ531" s="393">
        <v>6</v>
      </c>
      <c r="AK531" s="375">
        <v>5</v>
      </c>
      <c r="AL531" s="393">
        <v>49</v>
      </c>
      <c r="AM531" s="375">
        <v>43</v>
      </c>
      <c r="AN531" s="393">
        <v>0</v>
      </c>
      <c r="AO531" s="375">
        <v>0</v>
      </c>
      <c r="AP531" s="393">
        <v>0</v>
      </c>
      <c r="AQ531" s="375">
        <v>0</v>
      </c>
      <c r="AR531" s="393">
        <v>70</v>
      </c>
      <c r="AS531" s="375">
        <v>93</v>
      </c>
      <c r="AT531" s="393"/>
      <c r="AU531" s="375"/>
      <c r="AV531" s="393"/>
      <c r="AW531" s="375"/>
      <c r="AX531" s="393"/>
      <c r="AY531" s="375"/>
      <c r="AZ531" s="393"/>
      <c r="BA531" s="375"/>
      <c r="BB531" s="393">
        <v>14406452</v>
      </c>
      <c r="BC531" s="375">
        <v>13448533</v>
      </c>
      <c r="BD531" s="393">
        <v>10830482</v>
      </c>
      <c r="BE531" s="375">
        <v>10339976</v>
      </c>
      <c r="BF531" s="393">
        <v>3900507</v>
      </c>
      <c r="BG531" s="375">
        <v>3745350</v>
      </c>
      <c r="BH531" s="393">
        <v>467455</v>
      </c>
      <c r="BI531" s="375">
        <v>414431</v>
      </c>
      <c r="BJ531" s="393">
        <v>6257007</v>
      </c>
      <c r="BK531" s="375">
        <v>6119236</v>
      </c>
      <c r="BL531" s="393"/>
      <c r="BM531" s="375"/>
      <c r="BN531" s="394">
        <f t="shared" si="603"/>
        <v>1364</v>
      </c>
      <c r="BO531" s="395">
        <f t="shared" si="604"/>
        <v>1256</v>
      </c>
      <c r="BP531" s="396">
        <f t="shared" si="605"/>
        <v>1305</v>
      </c>
      <c r="BQ531" s="395">
        <f t="shared" si="606"/>
        <v>1260</v>
      </c>
      <c r="BR531" s="396">
        <f t="shared" si="607"/>
        <v>633</v>
      </c>
      <c r="BS531" s="395">
        <f t="shared" si="608"/>
        <v>609</v>
      </c>
      <c r="BT531" s="396">
        <f t="shared" si="609"/>
        <v>99</v>
      </c>
      <c r="BU531" s="395">
        <f t="shared" si="610"/>
        <v>87</v>
      </c>
      <c r="BV531" s="396">
        <f t="shared" si="611"/>
        <v>1281</v>
      </c>
      <c r="BW531" s="395">
        <f t="shared" si="612"/>
        <v>1503</v>
      </c>
      <c r="BX531" s="396">
        <f t="shared" si="613"/>
        <v>0</v>
      </c>
      <c r="BY531" s="395">
        <f t="shared" si="614"/>
        <v>0</v>
      </c>
      <c r="BZ531" s="394">
        <f t="shared" si="615"/>
        <v>10561.914956011729</v>
      </c>
      <c r="CA531" s="395">
        <f t="shared" si="616"/>
        <v>10707.430732484076</v>
      </c>
      <c r="CB531" s="396">
        <f t="shared" si="617"/>
        <v>8299.2199233716474</v>
      </c>
      <c r="CC531" s="395">
        <f t="shared" si="618"/>
        <v>8206.3301587301594</v>
      </c>
      <c r="CD531" s="396">
        <f t="shared" si="619"/>
        <v>6161.9383886255928</v>
      </c>
      <c r="CE531" s="395">
        <f t="shared" si="620"/>
        <v>6150</v>
      </c>
      <c r="CF531" s="396">
        <f t="shared" si="621"/>
        <v>4721.7676767676767</v>
      </c>
      <c r="CG531" s="395">
        <f t="shared" si="622"/>
        <v>4763.5747126436781</v>
      </c>
      <c r="CH531" s="396">
        <f t="shared" si="623"/>
        <v>4884.4707259953166</v>
      </c>
      <c r="CI531" s="395">
        <f t="shared" si="624"/>
        <v>4071.3479707252163</v>
      </c>
      <c r="CJ531" s="396">
        <f t="shared" si="625"/>
        <v>0</v>
      </c>
      <c r="CK531" s="395">
        <f t="shared" si="626"/>
        <v>0</v>
      </c>
      <c r="CL531" s="394">
        <f t="shared" si="627"/>
        <v>95057.234604105557</v>
      </c>
      <c r="CM531" s="395">
        <f t="shared" si="628"/>
        <v>96366.876592356683</v>
      </c>
      <c r="CN531" s="396">
        <f t="shared" si="629"/>
        <v>74692.979310344832</v>
      </c>
      <c r="CO531" s="395">
        <f t="shared" si="630"/>
        <v>73856.971428571429</v>
      </c>
      <c r="CP531" s="396">
        <f t="shared" si="631"/>
        <v>55457.445497630339</v>
      </c>
      <c r="CQ531" s="395">
        <f t="shared" si="632"/>
        <v>55350</v>
      </c>
      <c r="CR531" s="396">
        <f t="shared" si="633"/>
        <v>42495.909090909088</v>
      </c>
      <c r="CS531" s="395">
        <f t="shared" si="634"/>
        <v>42872.172413793101</v>
      </c>
      <c r="CT531" s="396">
        <f t="shared" si="635"/>
        <v>43960.236533957846</v>
      </c>
      <c r="CU531" s="395">
        <f t="shared" si="636"/>
        <v>36642.13173652695</v>
      </c>
      <c r="CV531" s="396">
        <f t="shared" si="637"/>
        <v>0</v>
      </c>
      <c r="CW531" s="395">
        <f t="shared" si="638"/>
        <v>0</v>
      </c>
      <c r="CX531" s="396">
        <f t="shared" si="639"/>
        <v>68516.280375790288</v>
      </c>
      <c r="CY531" s="395">
        <f t="shared" si="640"/>
        <v>64731.638606791028</v>
      </c>
      <c r="CZ531" s="394">
        <f t="shared" si="641"/>
        <v>120</v>
      </c>
      <c r="DA531" s="395">
        <f t="shared" si="642"/>
        <v>110</v>
      </c>
      <c r="DB531" s="396">
        <f t="shared" si="643"/>
        <v>118</v>
      </c>
      <c r="DC531" s="395">
        <f t="shared" si="644"/>
        <v>113</v>
      </c>
      <c r="DD531" s="396">
        <f t="shared" si="645"/>
        <v>58</v>
      </c>
      <c r="DE531" s="395">
        <f t="shared" si="646"/>
        <v>55</v>
      </c>
      <c r="DF531" s="396">
        <f t="shared" si="647"/>
        <v>9</v>
      </c>
      <c r="DG531" s="395">
        <f t="shared" si="648"/>
        <v>8</v>
      </c>
      <c r="DH531" s="396">
        <f t="shared" si="649"/>
        <v>119</v>
      </c>
      <c r="DI531" s="395">
        <f t="shared" si="650"/>
        <v>136</v>
      </c>
      <c r="DJ531" s="396">
        <f t="shared" si="651"/>
        <v>0</v>
      </c>
      <c r="DK531" s="395">
        <f t="shared" si="652"/>
        <v>0</v>
      </c>
      <c r="DL531" s="396">
        <f t="shared" si="653"/>
        <v>424</v>
      </c>
      <c r="DM531" s="395">
        <f t="shared" si="654"/>
        <v>422</v>
      </c>
      <c r="DN531" s="394">
        <f t="shared" si="655"/>
        <v>11406868.152492667</v>
      </c>
      <c r="DO531" s="395">
        <f t="shared" si="656"/>
        <v>10600356.425159235</v>
      </c>
      <c r="DP531" s="396">
        <f t="shared" si="657"/>
        <v>8813771.5586206894</v>
      </c>
      <c r="DQ531" s="395">
        <f t="shared" si="658"/>
        <v>8345837.7714285711</v>
      </c>
      <c r="DR531" s="396">
        <f t="shared" si="659"/>
        <v>3216531.8388625598</v>
      </c>
      <c r="DS531" s="395">
        <f t="shared" si="660"/>
        <v>3044250</v>
      </c>
      <c r="DT531" s="396">
        <f t="shared" si="661"/>
        <v>382463.18181818177</v>
      </c>
      <c r="DU531" s="395">
        <f t="shared" si="662"/>
        <v>342977.37931034481</v>
      </c>
      <c r="DV531" s="396">
        <f t="shared" si="663"/>
        <v>5231268.1475409837</v>
      </c>
      <c r="DW531" s="395">
        <f t="shared" si="664"/>
        <v>4983329.9161676653</v>
      </c>
      <c r="DX531" s="396">
        <f t="shared" si="665"/>
        <v>0</v>
      </c>
      <c r="DY531" s="395">
        <f t="shared" si="666"/>
        <v>0</v>
      </c>
      <c r="DZ531" s="396">
        <f t="shared" si="667"/>
        <v>29050902.879335083</v>
      </c>
      <c r="EA531" s="395">
        <f t="shared" si="668"/>
        <v>27316751.492065813</v>
      </c>
    </row>
    <row r="532" spans="1:131">
      <c r="A532" s="387" t="s">
        <v>40</v>
      </c>
      <c r="B532" s="631" t="s">
        <v>1062</v>
      </c>
      <c r="C532" s="389" t="s">
        <v>551</v>
      </c>
      <c r="D532" s="390">
        <v>228459</v>
      </c>
      <c r="E532" s="385">
        <v>3</v>
      </c>
      <c r="F532" s="393">
        <v>242</v>
      </c>
      <c r="G532" s="375">
        <v>241</v>
      </c>
      <c r="H532" s="393">
        <v>0</v>
      </c>
      <c r="I532" s="375">
        <v>0</v>
      </c>
      <c r="J532" s="393">
        <v>0</v>
      </c>
      <c r="K532" s="375">
        <v>0</v>
      </c>
      <c r="L532" s="393">
        <v>29</v>
      </c>
      <c r="M532" s="375">
        <v>32</v>
      </c>
      <c r="N532" s="393">
        <v>234</v>
      </c>
      <c r="O532" s="375">
        <v>250</v>
      </c>
      <c r="P532" s="393">
        <v>0</v>
      </c>
      <c r="Q532" s="375">
        <v>0</v>
      </c>
      <c r="R532" s="393">
        <v>0</v>
      </c>
      <c r="S532" s="375">
        <v>0</v>
      </c>
      <c r="T532" s="393">
        <v>10</v>
      </c>
      <c r="U532" s="375">
        <v>19</v>
      </c>
      <c r="V532" s="393">
        <v>218</v>
      </c>
      <c r="W532" s="375">
        <v>186</v>
      </c>
      <c r="X532" s="393">
        <v>0</v>
      </c>
      <c r="Y532" s="375">
        <v>0</v>
      </c>
      <c r="Z532" s="393">
        <v>0</v>
      </c>
      <c r="AA532" s="375">
        <v>0</v>
      </c>
      <c r="AB532" s="393">
        <v>0</v>
      </c>
      <c r="AC532" s="375">
        <v>18</v>
      </c>
      <c r="AD532" s="393">
        <v>1</v>
      </c>
      <c r="AE532" s="375">
        <v>2</v>
      </c>
      <c r="AF532" s="393">
        <v>0</v>
      </c>
      <c r="AG532" s="375">
        <v>0</v>
      </c>
      <c r="AH532" s="393">
        <v>0</v>
      </c>
      <c r="AI532" s="375">
        <v>0</v>
      </c>
      <c r="AJ532" s="393">
        <v>0</v>
      </c>
      <c r="AK532" s="375">
        <v>0</v>
      </c>
      <c r="AL532" s="393">
        <v>397</v>
      </c>
      <c r="AM532" s="375">
        <v>398</v>
      </c>
      <c r="AN532" s="393">
        <v>0</v>
      </c>
      <c r="AO532" s="375">
        <v>0</v>
      </c>
      <c r="AP532" s="393">
        <v>0</v>
      </c>
      <c r="AQ532" s="375">
        <v>0</v>
      </c>
      <c r="AR532" s="393">
        <v>1</v>
      </c>
      <c r="AS532" s="375">
        <v>33</v>
      </c>
      <c r="AT532" s="393"/>
      <c r="AU532" s="375"/>
      <c r="AV532" s="393"/>
      <c r="AW532" s="375"/>
      <c r="AX532" s="393"/>
      <c r="AY532" s="375"/>
      <c r="AZ532" s="393"/>
      <c r="BA532" s="375"/>
      <c r="BB532" s="393">
        <v>26529196</v>
      </c>
      <c r="BC532" s="375">
        <v>28191168</v>
      </c>
      <c r="BD532" s="393">
        <v>18632478</v>
      </c>
      <c r="BE532" s="375">
        <v>21146446</v>
      </c>
      <c r="BF532" s="393">
        <v>14408911</v>
      </c>
      <c r="BG532" s="375">
        <v>13846319</v>
      </c>
      <c r="BH532" s="393">
        <v>60926</v>
      </c>
      <c r="BI532" s="375">
        <v>63009</v>
      </c>
      <c r="BJ532" s="393">
        <v>17968727</v>
      </c>
      <c r="BK532" s="375">
        <v>19522563</v>
      </c>
      <c r="BL532" s="393"/>
      <c r="BM532" s="375"/>
      <c r="BN532" s="394">
        <f t="shared" si="603"/>
        <v>2526</v>
      </c>
      <c r="BO532" s="395">
        <f t="shared" si="604"/>
        <v>2553</v>
      </c>
      <c r="BP532" s="396">
        <f t="shared" si="605"/>
        <v>2226</v>
      </c>
      <c r="BQ532" s="395">
        <f t="shared" si="606"/>
        <v>2478</v>
      </c>
      <c r="BR532" s="396">
        <f t="shared" si="607"/>
        <v>1962</v>
      </c>
      <c r="BS532" s="395">
        <f t="shared" si="608"/>
        <v>1890</v>
      </c>
      <c r="BT532" s="396">
        <f t="shared" si="609"/>
        <v>9</v>
      </c>
      <c r="BU532" s="395">
        <f t="shared" si="610"/>
        <v>18</v>
      </c>
      <c r="BV532" s="396">
        <f t="shared" si="611"/>
        <v>3585</v>
      </c>
      <c r="BW532" s="395">
        <f t="shared" si="612"/>
        <v>3978</v>
      </c>
      <c r="BX532" s="396">
        <f t="shared" si="613"/>
        <v>0</v>
      </c>
      <c r="BY532" s="395">
        <f t="shared" si="614"/>
        <v>0</v>
      </c>
      <c r="BZ532" s="394">
        <f t="shared" si="615"/>
        <v>10502.452889944576</v>
      </c>
      <c r="CA532" s="395">
        <f t="shared" si="616"/>
        <v>11042.368977673326</v>
      </c>
      <c r="CB532" s="396">
        <f t="shared" si="617"/>
        <v>8370.3854447439353</v>
      </c>
      <c r="CC532" s="395">
        <f t="shared" si="618"/>
        <v>8533.6747376916865</v>
      </c>
      <c r="CD532" s="396">
        <f t="shared" si="619"/>
        <v>7343.9913353720694</v>
      </c>
      <c r="CE532" s="395">
        <f t="shared" si="620"/>
        <v>7326.0947089947094</v>
      </c>
      <c r="CF532" s="396">
        <f t="shared" si="621"/>
        <v>6769.5555555555557</v>
      </c>
      <c r="CG532" s="395">
        <f t="shared" si="622"/>
        <v>3500.5</v>
      </c>
      <c r="CH532" s="396">
        <f t="shared" si="623"/>
        <v>5012.1972105997211</v>
      </c>
      <c r="CI532" s="395">
        <f t="shared" si="624"/>
        <v>4907.6327300150833</v>
      </c>
      <c r="CJ532" s="396">
        <f t="shared" si="625"/>
        <v>0</v>
      </c>
      <c r="CK532" s="395">
        <f t="shared" si="626"/>
        <v>0</v>
      </c>
      <c r="CL532" s="394">
        <f t="shared" si="627"/>
        <v>94522.076009501179</v>
      </c>
      <c r="CM532" s="395">
        <f t="shared" si="628"/>
        <v>99381.320799059933</v>
      </c>
      <c r="CN532" s="396">
        <f t="shared" si="629"/>
        <v>75333.469002695419</v>
      </c>
      <c r="CO532" s="395">
        <f t="shared" si="630"/>
        <v>76803.072639225182</v>
      </c>
      <c r="CP532" s="396">
        <f t="shared" si="631"/>
        <v>66095.922018348618</v>
      </c>
      <c r="CQ532" s="395">
        <f t="shared" si="632"/>
        <v>65934.85238095239</v>
      </c>
      <c r="CR532" s="396">
        <f t="shared" si="633"/>
        <v>60926</v>
      </c>
      <c r="CS532" s="395">
        <f t="shared" si="634"/>
        <v>31504.5</v>
      </c>
      <c r="CT532" s="396">
        <f t="shared" si="635"/>
        <v>45109.774895397488</v>
      </c>
      <c r="CU532" s="395">
        <f t="shared" si="636"/>
        <v>44168.694570135747</v>
      </c>
      <c r="CV532" s="396">
        <f t="shared" si="637"/>
        <v>0</v>
      </c>
      <c r="CW532" s="395">
        <f t="shared" si="638"/>
        <v>0</v>
      </c>
      <c r="CX532" s="396">
        <f t="shared" si="639"/>
        <v>67509.166469611926</v>
      </c>
      <c r="CY532" s="395">
        <f t="shared" si="640"/>
        <v>68143.81116500232</v>
      </c>
      <c r="CZ532" s="394">
        <f t="shared" si="641"/>
        <v>271</v>
      </c>
      <c r="DA532" s="395">
        <f t="shared" si="642"/>
        <v>273</v>
      </c>
      <c r="DB532" s="396">
        <f t="shared" si="643"/>
        <v>244</v>
      </c>
      <c r="DC532" s="395">
        <f t="shared" si="644"/>
        <v>269</v>
      </c>
      <c r="DD532" s="396">
        <f t="shared" si="645"/>
        <v>218</v>
      </c>
      <c r="DE532" s="395">
        <f t="shared" si="646"/>
        <v>204</v>
      </c>
      <c r="DF532" s="396">
        <f t="shared" si="647"/>
        <v>1</v>
      </c>
      <c r="DG532" s="395">
        <f t="shared" si="648"/>
        <v>2</v>
      </c>
      <c r="DH532" s="396">
        <f t="shared" si="649"/>
        <v>398</v>
      </c>
      <c r="DI532" s="395">
        <f t="shared" si="650"/>
        <v>431</v>
      </c>
      <c r="DJ532" s="396">
        <f t="shared" si="651"/>
        <v>0</v>
      </c>
      <c r="DK532" s="395">
        <f t="shared" si="652"/>
        <v>0</v>
      </c>
      <c r="DL532" s="396">
        <f t="shared" si="653"/>
        <v>1132</v>
      </c>
      <c r="DM532" s="395">
        <f t="shared" si="654"/>
        <v>1179</v>
      </c>
      <c r="DN532" s="394">
        <f t="shared" si="655"/>
        <v>25615482.598574821</v>
      </c>
      <c r="DO532" s="395">
        <f t="shared" si="656"/>
        <v>27131100.578143362</v>
      </c>
      <c r="DP532" s="396">
        <f t="shared" si="657"/>
        <v>18381366.436657682</v>
      </c>
      <c r="DQ532" s="395">
        <f t="shared" si="658"/>
        <v>20660026.539951574</v>
      </c>
      <c r="DR532" s="396">
        <f t="shared" si="659"/>
        <v>14408910.999999998</v>
      </c>
      <c r="DS532" s="395">
        <f t="shared" si="660"/>
        <v>13450709.885714287</v>
      </c>
      <c r="DT532" s="396">
        <f t="shared" si="661"/>
        <v>60926</v>
      </c>
      <c r="DU532" s="395">
        <f t="shared" si="662"/>
        <v>63009</v>
      </c>
      <c r="DV532" s="396">
        <f t="shared" si="663"/>
        <v>17953690.4083682</v>
      </c>
      <c r="DW532" s="395">
        <f t="shared" si="664"/>
        <v>19036707.359728508</v>
      </c>
      <c r="DX532" s="396">
        <f t="shared" si="665"/>
        <v>0</v>
      </c>
      <c r="DY532" s="395">
        <f t="shared" si="666"/>
        <v>0</v>
      </c>
      <c r="DZ532" s="396">
        <f t="shared" si="667"/>
        <v>76420376.443600699</v>
      </c>
      <c r="EA532" s="395">
        <f t="shared" si="668"/>
        <v>80341553.363537729</v>
      </c>
    </row>
    <row r="533" spans="1:131">
      <c r="A533" s="387" t="s">
        <v>40</v>
      </c>
      <c r="B533" s="383" t="s">
        <v>450</v>
      </c>
      <c r="C533" s="389"/>
      <c r="D533" s="390">
        <v>225414</v>
      </c>
      <c r="E533" s="385">
        <v>3</v>
      </c>
      <c r="F533" s="393">
        <v>47</v>
      </c>
      <c r="G533" s="375">
        <v>51</v>
      </c>
      <c r="H533" s="393">
        <v>0</v>
      </c>
      <c r="I533" s="375">
        <v>0</v>
      </c>
      <c r="J533" s="393">
        <v>0</v>
      </c>
      <c r="K533" s="375">
        <v>0</v>
      </c>
      <c r="L533" s="393">
        <v>0</v>
      </c>
      <c r="M533" s="375">
        <v>0</v>
      </c>
      <c r="N533" s="393">
        <v>92</v>
      </c>
      <c r="O533" s="375">
        <v>102</v>
      </c>
      <c r="P533" s="393">
        <v>0</v>
      </c>
      <c r="Q533" s="375">
        <v>0</v>
      </c>
      <c r="R533" s="393">
        <v>0</v>
      </c>
      <c r="S533" s="375">
        <v>0</v>
      </c>
      <c r="T533" s="393">
        <v>0</v>
      </c>
      <c r="U533" s="375">
        <v>0</v>
      </c>
      <c r="V533" s="393">
        <v>67</v>
      </c>
      <c r="W533" s="375">
        <v>76</v>
      </c>
      <c r="X533" s="393">
        <v>0</v>
      </c>
      <c r="Y533" s="375">
        <v>0</v>
      </c>
      <c r="Z533" s="393">
        <v>0</v>
      </c>
      <c r="AA533" s="375">
        <v>0</v>
      </c>
      <c r="AB533" s="393">
        <v>0</v>
      </c>
      <c r="AC533" s="375">
        <v>0</v>
      </c>
      <c r="AD533" s="393">
        <v>0</v>
      </c>
      <c r="AE533" s="375">
        <v>0</v>
      </c>
      <c r="AF533" s="393">
        <v>0</v>
      </c>
      <c r="AG533" s="375">
        <v>0</v>
      </c>
      <c r="AH533" s="393">
        <v>0</v>
      </c>
      <c r="AI533" s="375">
        <v>0</v>
      </c>
      <c r="AJ533" s="393">
        <v>0</v>
      </c>
      <c r="AK533" s="375">
        <v>0</v>
      </c>
      <c r="AL533" s="393">
        <v>41</v>
      </c>
      <c r="AM533" s="375">
        <v>42</v>
      </c>
      <c r="AN533" s="393">
        <v>0</v>
      </c>
      <c r="AO533" s="375">
        <v>0</v>
      </c>
      <c r="AP533" s="393">
        <v>0</v>
      </c>
      <c r="AQ533" s="375">
        <v>0</v>
      </c>
      <c r="AR533" s="393">
        <v>3</v>
      </c>
      <c r="AS533" s="375">
        <v>3</v>
      </c>
      <c r="AT533" s="393"/>
      <c r="AU533" s="375"/>
      <c r="AV533" s="393"/>
      <c r="AW533" s="375"/>
      <c r="AX533" s="393"/>
      <c r="AY533" s="375"/>
      <c r="AZ533" s="393"/>
      <c r="BA533" s="375"/>
      <c r="BB533" s="393">
        <v>4436848</v>
      </c>
      <c r="BC533" s="375">
        <v>4844672</v>
      </c>
      <c r="BD533" s="393">
        <v>6917859</v>
      </c>
      <c r="BE533" s="375">
        <v>7875332</v>
      </c>
      <c r="BF533" s="393">
        <v>4321276</v>
      </c>
      <c r="BG533" s="375">
        <v>4995227</v>
      </c>
      <c r="BH533" s="393">
        <v>0</v>
      </c>
      <c r="BI533" s="375">
        <v>0</v>
      </c>
      <c r="BJ533" s="393">
        <v>2332874</v>
      </c>
      <c r="BK533" s="375">
        <v>2541464</v>
      </c>
      <c r="BL533" s="393"/>
      <c r="BM533" s="375"/>
      <c r="BN533" s="394">
        <f t="shared" si="603"/>
        <v>423</v>
      </c>
      <c r="BO533" s="395">
        <f t="shared" si="604"/>
        <v>459</v>
      </c>
      <c r="BP533" s="396">
        <f t="shared" si="605"/>
        <v>828</v>
      </c>
      <c r="BQ533" s="395">
        <f t="shared" si="606"/>
        <v>918</v>
      </c>
      <c r="BR533" s="396">
        <f t="shared" si="607"/>
        <v>603</v>
      </c>
      <c r="BS533" s="395">
        <f t="shared" si="608"/>
        <v>684</v>
      </c>
      <c r="BT533" s="396">
        <f t="shared" si="609"/>
        <v>0</v>
      </c>
      <c r="BU533" s="395">
        <f t="shared" si="610"/>
        <v>0</v>
      </c>
      <c r="BV533" s="396">
        <f t="shared" si="611"/>
        <v>405</v>
      </c>
      <c r="BW533" s="395">
        <f t="shared" si="612"/>
        <v>414</v>
      </c>
      <c r="BX533" s="396">
        <f t="shared" si="613"/>
        <v>0</v>
      </c>
      <c r="BY533" s="395">
        <f t="shared" si="614"/>
        <v>0</v>
      </c>
      <c r="BZ533" s="394">
        <f t="shared" si="615"/>
        <v>10489.002364066193</v>
      </c>
      <c r="CA533" s="395">
        <f t="shared" si="616"/>
        <v>10554.840958605664</v>
      </c>
      <c r="CB533" s="396">
        <f t="shared" si="617"/>
        <v>8354.902173913044</v>
      </c>
      <c r="CC533" s="395">
        <f t="shared" si="618"/>
        <v>8578.7930283224396</v>
      </c>
      <c r="CD533" s="396">
        <f t="shared" si="619"/>
        <v>7166.295190713101</v>
      </c>
      <c r="CE533" s="395">
        <f t="shared" si="620"/>
        <v>7302.9634502923973</v>
      </c>
      <c r="CF533" s="396">
        <f t="shared" si="621"/>
        <v>0</v>
      </c>
      <c r="CG533" s="395">
        <f t="shared" si="622"/>
        <v>0</v>
      </c>
      <c r="CH533" s="396">
        <f t="shared" si="623"/>
        <v>5760.1827160493831</v>
      </c>
      <c r="CI533" s="395">
        <f t="shared" si="624"/>
        <v>6138.8019323671497</v>
      </c>
      <c r="CJ533" s="396">
        <f t="shared" si="625"/>
        <v>0</v>
      </c>
      <c r="CK533" s="395">
        <f t="shared" si="626"/>
        <v>0</v>
      </c>
      <c r="CL533" s="394">
        <f t="shared" si="627"/>
        <v>94401.02127659574</v>
      </c>
      <c r="CM533" s="395">
        <f t="shared" si="628"/>
        <v>94993.568627450979</v>
      </c>
      <c r="CN533" s="396">
        <f t="shared" si="629"/>
        <v>75194.119565217392</v>
      </c>
      <c r="CO533" s="395">
        <f t="shared" si="630"/>
        <v>77209.137254901958</v>
      </c>
      <c r="CP533" s="396">
        <f t="shared" si="631"/>
        <v>64496.656716417907</v>
      </c>
      <c r="CQ533" s="395">
        <f t="shared" si="632"/>
        <v>65726.671052631573</v>
      </c>
      <c r="CR533" s="396">
        <f t="shared" si="633"/>
        <v>0</v>
      </c>
      <c r="CS533" s="395">
        <f t="shared" si="634"/>
        <v>0</v>
      </c>
      <c r="CT533" s="396">
        <f t="shared" si="635"/>
        <v>51841.64444444445</v>
      </c>
      <c r="CU533" s="395">
        <f t="shared" si="636"/>
        <v>55249.217391304344</v>
      </c>
      <c r="CV533" s="396">
        <f t="shared" si="637"/>
        <v>0</v>
      </c>
      <c r="CW533" s="395">
        <f t="shared" si="638"/>
        <v>0</v>
      </c>
      <c r="CX533" s="396">
        <f t="shared" si="639"/>
        <v>71828.061422222221</v>
      </c>
      <c r="CY533" s="395">
        <f t="shared" si="640"/>
        <v>73727.904316090135</v>
      </c>
      <c r="CZ533" s="394">
        <f t="shared" si="641"/>
        <v>47</v>
      </c>
      <c r="DA533" s="395">
        <f t="shared" si="642"/>
        <v>51</v>
      </c>
      <c r="DB533" s="396">
        <f t="shared" si="643"/>
        <v>92</v>
      </c>
      <c r="DC533" s="395">
        <f t="shared" si="644"/>
        <v>102</v>
      </c>
      <c r="DD533" s="396">
        <f t="shared" si="645"/>
        <v>67</v>
      </c>
      <c r="DE533" s="395">
        <f t="shared" si="646"/>
        <v>76</v>
      </c>
      <c r="DF533" s="396">
        <f t="shared" si="647"/>
        <v>0</v>
      </c>
      <c r="DG533" s="395">
        <f t="shared" si="648"/>
        <v>0</v>
      </c>
      <c r="DH533" s="396">
        <f t="shared" si="649"/>
        <v>44</v>
      </c>
      <c r="DI533" s="395">
        <f t="shared" si="650"/>
        <v>45</v>
      </c>
      <c r="DJ533" s="396">
        <f t="shared" si="651"/>
        <v>0</v>
      </c>
      <c r="DK533" s="395">
        <f t="shared" si="652"/>
        <v>0</v>
      </c>
      <c r="DL533" s="396">
        <f t="shared" si="653"/>
        <v>250</v>
      </c>
      <c r="DM533" s="395">
        <f t="shared" si="654"/>
        <v>274</v>
      </c>
      <c r="DN533" s="394">
        <f t="shared" si="655"/>
        <v>4436848</v>
      </c>
      <c r="DO533" s="395">
        <f t="shared" si="656"/>
        <v>4844672</v>
      </c>
      <c r="DP533" s="396">
        <f t="shared" si="657"/>
        <v>6917859</v>
      </c>
      <c r="DQ533" s="395">
        <f t="shared" si="658"/>
        <v>7875332</v>
      </c>
      <c r="DR533" s="396">
        <f t="shared" si="659"/>
        <v>4321276</v>
      </c>
      <c r="DS533" s="395">
        <f t="shared" si="660"/>
        <v>4995227</v>
      </c>
      <c r="DT533" s="396">
        <f t="shared" si="661"/>
        <v>0</v>
      </c>
      <c r="DU533" s="395">
        <f t="shared" si="662"/>
        <v>0</v>
      </c>
      <c r="DV533" s="396">
        <f t="shared" si="663"/>
        <v>2281032.3555555558</v>
      </c>
      <c r="DW533" s="395">
        <f t="shared" si="664"/>
        <v>2486214.7826086953</v>
      </c>
      <c r="DX533" s="396">
        <f t="shared" si="665"/>
        <v>0</v>
      </c>
      <c r="DY533" s="395">
        <f t="shared" si="666"/>
        <v>0</v>
      </c>
      <c r="DZ533" s="396">
        <f t="shared" si="667"/>
        <v>17957015.355555557</v>
      </c>
      <c r="EA533" s="395">
        <f t="shared" si="668"/>
        <v>20201445.782608695</v>
      </c>
    </row>
    <row r="534" spans="1:131">
      <c r="A534" s="387" t="s">
        <v>40</v>
      </c>
      <c r="B534" s="383" t="s">
        <v>451</v>
      </c>
      <c r="C534" s="389"/>
      <c r="D534" s="390">
        <v>227377</v>
      </c>
      <c r="E534" s="385">
        <v>3</v>
      </c>
      <c r="F534" s="393">
        <v>46</v>
      </c>
      <c r="G534" s="375">
        <v>34</v>
      </c>
      <c r="H534" s="393">
        <v>0</v>
      </c>
      <c r="I534" s="375">
        <v>0</v>
      </c>
      <c r="J534" s="393">
        <v>0</v>
      </c>
      <c r="K534" s="375">
        <v>0</v>
      </c>
      <c r="L534" s="393">
        <v>7</v>
      </c>
      <c r="M534" s="375">
        <v>8</v>
      </c>
      <c r="N534" s="393">
        <v>92</v>
      </c>
      <c r="O534" s="375">
        <v>88</v>
      </c>
      <c r="P534" s="393">
        <v>0</v>
      </c>
      <c r="Q534" s="375">
        <v>0</v>
      </c>
      <c r="R534" s="393">
        <v>0</v>
      </c>
      <c r="S534" s="375">
        <v>0</v>
      </c>
      <c r="T534" s="393">
        <v>0</v>
      </c>
      <c r="U534" s="375">
        <v>12</v>
      </c>
      <c r="V534" s="393">
        <v>56</v>
      </c>
      <c r="W534" s="375">
        <v>39</v>
      </c>
      <c r="X534" s="393">
        <v>0</v>
      </c>
      <c r="Y534" s="375">
        <v>0</v>
      </c>
      <c r="Z534" s="393">
        <v>0</v>
      </c>
      <c r="AA534" s="375">
        <v>0</v>
      </c>
      <c r="AB534" s="393">
        <v>0</v>
      </c>
      <c r="AC534" s="375">
        <v>19</v>
      </c>
      <c r="AD534" s="393">
        <v>0</v>
      </c>
      <c r="AE534" s="375">
        <v>8</v>
      </c>
      <c r="AF534" s="393">
        <v>0</v>
      </c>
      <c r="AG534" s="375">
        <v>0</v>
      </c>
      <c r="AH534" s="393">
        <v>0</v>
      </c>
      <c r="AI534" s="375">
        <v>0</v>
      </c>
      <c r="AJ534" s="393">
        <v>0</v>
      </c>
      <c r="AK534" s="375">
        <v>4</v>
      </c>
      <c r="AL534" s="393">
        <v>108</v>
      </c>
      <c r="AM534" s="375">
        <v>171</v>
      </c>
      <c r="AN534" s="393">
        <v>0</v>
      </c>
      <c r="AO534" s="375">
        <v>0</v>
      </c>
      <c r="AP534" s="393">
        <v>0</v>
      </c>
      <c r="AQ534" s="375">
        <v>0</v>
      </c>
      <c r="AR534" s="393">
        <v>21</v>
      </c>
      <c r="AS534" s="375">
        <v>29</v>
      </c>
      <c r="AT534" s="393"/>
      <c r="AU534" s="375"/>
      <c r="AV534" s="393"/>
      <c r="AW534" s="375"/>
      <c r="AX534" s="393"/>
      <c r="AY534" s="375"/>
      <c r="AZ534" s="393"/>
      <c r="BA534" s="375"/>
      <c r="BB534" s="393">
        <v>4385521</v>
      </c>
      <c r="BC534" s="375">
        <v>3749999</v>
      </c>
      <c r="BD534" s="393">
        <v>6378703</v>
      </c>
      <c r="BE534" s="375">
        <v>7188352</v>
      </c>
      <c r="BF534" s="393">
        <v>3367622</v>
      </c>
      <c r="BG534" s="375">
        <v>3585580</v>
      </c>
      <c r="BH534" s="393">
        <v>0</v>
      </c>
      <c r="BI534" s="375">
        <v>1043893</v>
      </c>
      <c r="BJ534" s="393">
        <v>7266449</v>
      </c>
      <c r="BK534" s="375">
        <v>7352888</v>
      </c>
      <c r="BL534" s="393"/>
      <c r="BM534" s="375"/>
      <c r="BN534" s="394">
        <f t="shared" si="603"/>
        <v>498</v>
      </c>
      <c r="BO534" s="395">
        <f t="shared" si="604"/>
        <v>402</v>
      </c>
      <c r="BP534" s="396">
        <f t="shared" si="605"/>
        <v>828</v>
      </c>
      <c r="BQ534" s="395">
        <f t="shared" si="606"/>
        <v>936</v>
      </c>
      <c r="BR534" s="396">
        <f t="shared" si="607"/>
        <v>504</v>
      </c>
      <c r="BS534" s="395">
        <f t="shared" si="608"/>
        <v>579</v>
      </c>
      <c r="BT534" s="396">
        <f t="shared" si="609"/>
        <v>0</v>
      </c>
      <c r="BU534" s="395">
        <f t="shared" si="610"/>
        <v>120</v>
      </c>
      <c r="BV534" s="396">
        <f t="shared" si="611"/>
        <v>1224</v>
      </c>
      <c r="BW534" s="395">
        <f t="shared" si="612"/>
        <v>1887</v>
      </c>
      <c r="BX534" s="396">
        <f t="shared" si="613"/>
        <v>0</v>
      </c>
      <c r="BY534" s="395">
        <f t="shared" si="614"/>
        <v>0</v>
      </c>
      <c r="BZ534" s="394">
        <f t="shared" si="615"/>
        <v>8806.2670682730932</v>
      </c>
      <c r="CA534" s="395">
        <f t="shared" si="616"/>
        <v>9328.3557213930344</v>
      </c>
      <c r="CB534" s="396">
        <f t="shared" si="617"/>
        <v>7703.7475845410627</v>
      </c>
      <c r="CC534" s="395">
        <f t="shared" si="618"/>
        <v>7679.863247863248</v>
      </c>
      <c r="CD534" s="396">
        <f t="shared" si="619"/>
        <v>6681.7896825396829</v>
      </c>
      <c r="CE534" s="395">
        <f t="shared" si="620"/>
        <v>6192.7115716753024</v>
      </c>
      <c r="CF534" s="396">
        <f t="shared" si="621"/>
        <v>0</v>
      </c>
      <c r="CG534" s="395">
        <f t="shared" si="622"/>
        <v>8699.1083333333336</v>
      </c>
      <c r="CH534" s="396">
        <f t="shared" si="623"/>
        <v>5936.6413398692812</v>
      </c>
      <c r="CI534" s="395">
        <f t="shared" si="624"/>
        <v>3896.6020137784844</v>
      </c>
      <c r="CJ534" s="396">
        <f t="shared" si="625"/>
        <v>0</v>
      </c>
      <c r="CK534" s="395">
        <f t="shared" si="626"/>
        <v>0</v>
      </c>
      <c r="CL534" s="394">
        <f t="shared" si="627"/>
        <v>79256.403614457842</v>
      </c>
      <c r="CM534" s="395">
        <f t="shared" si="628"/>
        <v>83955.201492537308</v>
      </c>
      <c r="CN534" s="396">
        <f t="shared" si="629"/>
        <v>69333.728260869568</v>
      </c>
      <c r="CO534" s="395">
        <f t="shared" si="630"/>
        <v>69118.769230769234</v>
      </c>
      <c r="CP534" s="396">
        <f t="shared" si="631"/>
        <v>60136.107142857145</v>
      </c>
      <c r="CQ534" s="395">
        <f t="shared" si="632"/>
        <v>55734.404145077722</v>
      </c>
      <c r="CR534" s="396">
        <f t="shared" si="633"/>
        <v>0</v>
      </c>
      <c r="CS534" s="395">
        <f t="shared" si="634"/>
        <v>78291.975000000006</v>
      </c>
      <c r="CT534" s="396">
        <f t="shared" si="635"/>
        <v>53429.772058823532</v>
      </c>
      <c r="CU534" s="395">
        <f t="shared" si="636"/>
        <v>35069.418124006363</v>
      </c>
      <c r="CV534" s="396">
        <f t="shared" si="637"/>
        <v>0</v>
      </c>
      <c r="CW534" s="395">
        <f t="shared" si="638"/>
        <v>0</v>
      </c>
      <c r="CX534" s="396">
        <f t="shared" si="639"/>
        <v>63149.560567134846</v>
      </c>
      <c r="CY534" s="395">
        <f t="shared" si="640"/>
        <v>52485.383861600174</v>
      </c>
      <c r="CZ534" s="394">
        <f t="shared" si="641"/>
        <v>53</v>
      </c>
      <c r="DA534" s="395">
        <f t="shared" si="642"/>
        <v>42</v>
      </c>
      <c r="DB534" s="396">
        <f t="shared" si="643"/>
        <v>92</v>
      </c>
      <c r="DC534" s="395">
        <f t="shared" si="644"/>
        <v>100</v>
      </c>
      <c r="DD534" s="396">
        <f t="shared" si="645"/>
        <v>56</v>
      </c>
      <c r="DE534" s="395">
        <f t="shared" si="646"/>
        <v>58</v>
      </c>
      <c r="DF534" s="396">
        <f t="shared" si="647"/>
        <v>0</v>
      </c>
      <c r="DG534" s="395">
        <f t="shared" si="648"/>
        <v>12</v>
      </c>
      <c r="DH534" s="396">
        <f t="shared" si="649"/>
        <v>129</v>
      </c>
      <c r="DI534" s="395">
        <f t="shared" si="650"/>
        <v>200</v>
      </c>
      <c r="DJ534" s="396">
        <f t="shared" si="651"/>
        <v>0</v>
      </c>
      <c r="DK534" s="395">
        <f t="shared" si="652"/>
        <v>0</v>
      </c>
      <c r="DL534" s="396">
        <f t="shared" si="653"/>
        <v>330</v>
      </c>
      <c r="DM534" s="395">
        <f t="shared" si="654"/>
        <v>412</v>
      </c>
      <c r="DN534" s="394">
        <f t="shared" si="655"/>
        <v>4200589.3915662654</v>
      </c>
      <c r="DO534" s="395">
        <f t="shared" si="656"/>
        <v>3526118.4626865671</v>
      </c>
      <c r="DP534" s="396">
        <f t="shared" si="657"/>
        <v>6378703</v>
      </c>
      <c r="DQ534" s="395">
        <f t="shared" si="658"/>
        <v>6911876.923076923</v>
      </c>
      <c r="DR534" s="396">
        <f t="shared" si="659"/>
        <v>3367622</v>
      </c>
      <c r="DS534" s="395">
        <f t="shared" si="660"/>
        <v>3232595.4404145079</v>
      </c>
      <c r="DT534" s="396">
        <f t="shared" si="661"/>
        <v>0</v>
      </c>
      <c r="DU534" s="395">
        <f t="shared" si="662"/>
        <v>939503.70000000007</v>
      </c>
      <c r="DV534" s="396">
        <f t="shared" si="663"/>
        <v>6892440.5955882352</v>
      </c>
      <c r="DW534" s="395">
        <f t="shared" si="664"/>
        <v>7013883.6248012725</v>
      </c>
      <c r="DX534" s="396">
        <f t="shared" si="665"/>
        <v>0</v>
      </c>
      <c r="DY534" s="395">
        <f t="shared" si="666"/>
        <v>0</v>
      </c>
      <c r="DZ534" s="396">
        <f t="shared" si="667"/>
        <v>20839354.987154499</v>
      </c>
      <c r="EA534" s="395">
        <f t="shared" si="668"/>
        <v>21623978.150979273</v>
      </c>
    </row>
    <row r="535" spans="1:131">
      <c r="A535" s="387" t="s">
        <v>40</v>
      </c>
      <c r="B535" s="383" t="s">
        <v>452</v>
      </c>
      <c r="C535" s="389"/>
      <c r="D535" s="390">
        <v>228802</v>
      </c>
      <c r="E535" s="385">
        <v>3</v>
      </c>
      <c r="F535" s="393">
        <v>49</v>
      </c>
      <c r="G535" s="375">
        <v>53</v>
      </c>
      <c r="H535" s="393">
        <v>0</v>
      </c>
      <c r="I535" s="375">
        <v>0</v>
      </c>
      <c r="J535" s="393">
        <v>0</v>
      </c>
      <c r="K535" s="375">
        <v>0</v>
      </c>
      <c r="L535" s="393">
        <v>0</v>
      </c>
      <c r="M535" s="375">
        <v>0</v>
      </c>
      <c r="N535" s="393">
        <v>68</v>
      </c>
      <c r="O535" s="375">
        <v>73</v>
      </c>
      <c r="P535" s="393">
        <v>0</v>
      </c>
      <c r="Q535" s="375">
        <v>0</v>
      </c>
      <c r="R535" s="393">
        <v>0</v>
      </c>
      <c r="S535" s="375">
        <v>0</v>
      </c>
      <c r="T535" s="393">
        <v>0</v>
      </c>
      <c r="U535" s="375">
        <v>0</v>
      </c>
      <c r="V535" s="393">
        <v>79</v>
      </c>
      <c r="W535" s="375">
        <v>95</v>
      </c>
      <c r="X535" s="393">
        <v>0</v>
      </c>
      <c r="Y535" s="375">
        <v>0</v>
      </c>
      <c r="Z535" s="393">
        <v>0</v>
      </c>
      <c r="AA535" s="375">
        <v>0</v>
      </c>
      <c r="AB535" s="393">
        <v>0</v>
      </c>
      <c r="AC535" s="375">
        <v>0</v>
      </c>
      <c r="AD535" s="393">
        <v>44</v>
      </c>
      <c r="AE535" s="375">
        <v>51</v>
      </c>
      <c r="AF535" s="393">
        <v>0</v>
      </c>
      <c r="AG535" s="375">
        <v>0</v>
      </c>
      <c r="AH535" s="393">
        <v>0</v>
      </c>
      <c r="AI535" s="375">
        <v>0</v>
      </c>
      <c r="AJ535" s="393">
        <v>0</v>
      </c>
      <c r="AK535" s="375">
        <v>0</v>
      </c>
      <c r="AL535" s="393">
        <v>54</v>
      </c>
      <c r="AM535" s="375">
        <v>67</v>
      </c>
      <c r="AN535" s="393">
        <v>0</v>
      </c>
      <c r="AO535" s="375">
        <v>0</v>
      </c>
      <c r="AP535" s="393">
        <v>0</v>
      </c>
      <c r="AQ535" s="375">
        <v>0</v>
      </c>
      <c r="AR535" s="393">
        <v>0</v>
      </c>
      <c r="AS535" s="375">
        <v>0</v>
      </c>
      <c r="AT535" s="393"/>
      <c r="AU535" s="375"/>
      <c r="AV535" s="393"/>
      <c r="AW535" s="375"/>
      <c r="AX535" s="393"/>
      <c r="AY535" s="375"/>
      <c r="AZ535" s="393"/>
      <c r="BA535" s="375"/>
      <c r="BB535" s="393">
        <v>4536921</v>
      </c>
      <c r="BC535" s="375">
        <v>5188116</v>
      </c>
      <c r="BD535" s="393">
        <v>4811304</v>
      </c>
      <c r="BE535" s="375">
        <v>5442818</v>
      </c>
      <c r="BF535" s="393">
        <v>5168250</v>
      </c>
      <c r="BG535" s="375">
        <v>6477410</v>
      </c>
      <c r="BH535" s="393">
        <v>2261313</v>
      </c>
      <c r="BI535" s="375">
        <v>2720883</v>
      </c>
      <c r="BJ535" s="393">
        <v>2514441</v>
      </c>
      <c r="BK535" s="375">
        <v>2684753</v>
      </c>
      <c r="BL535" s="393"/>
      <c r="BM535" s="375"/>
      <c r="BN535" s="394">
        <f t="shared" si="603"/>
        <v>441</v>
      </c>
      <c r="BO535" s="395">
        <f t="shared" si="604"/>
        <v>477</v>
      </c>
      <c r="BP535" s="396">
        <f t="shared" si="605"/>
        <v>612</v>
      </c>
      <c r="BQ535" s="395">
        <f t="shared" si="606"/>
        <v>657</v>
      </c>
      <c r="BR535" s="396">
        <f t="shared" si="607"/>
        <v>711</v>
      </c>
      <c r="BS535" s="395">
        <f t="shared" si="608"/>
        <v>855</v>
      </c>
      <c r="BT535" s="396">
        <f t="shared" si="609"/>
        <v>396</v>
      </c>
      <c r="BU535" s="395">
        <f t="shared" si="610"/>
        <v>459</v>
      </c>
      <c r="BV535" s="396">
        <f t="shared" si="611"/>
        <v>486</v>
      </c>
      <c r="BW535" s="395">
        <f t="shared" si="612"/>
        <v>603</v>
      </c>
      <c r="BX535" s="396">
        <f t="shared" si="613"/>
        <v>0</v>
      </c>
      <c r="BY535" s="395">
        <f t="shared" si="614"/>
        <v>0</v>
      </c>
      <c r="BZ535" s="394">
        <f t="shared" si="615"/>
        <v>10287.802721088436</v>
      </c>
      <c r="CA535" s="395">
        <f t="shared" si="616"/>
        <v>10876.553459119497</v>
      </c>
      <c r="CB535" s="396">
        <f t="shared" si="617"/>
        <v>7861.6078431372553</v>
      </c>
      <c r="CC535" s="395">
        <f t="shared" si="618"/>
        <v>8284.3500761035011</v>
      </c>
      <c r="CD535" s="396">
        <f t="shared" si="619"/>
        <v>7268.9873417721519</v>
      </c>
      <c r="CE535" s="395">
        <f t="shared" si="620"/>
        <v>7575.918128654971</v>
      </c>
      <c r="CF535" s="396">
        <f t="shared" si="621"/>
        <v>5710.386363636364</v>
      </c>
      <c r="CG535" s="395">
        <f t="shared" si="622"/>
        <v>5927.8496732026142</v>
      </c>
      <c r="CH535" s="396">
        <f t="shared" si="623"/>
        <v>5173.7469135802467</v>
      </c>
      <c r="CI535" s="395">
        <f t="shared" si="624"/>
        <v>4452.3266998341624</v>
      </c>
      <c r="CJ535" s="396">
        <f t="shared" si="625"/>
        <v>0</v>
      </c>
      <c r="CK535" s="395">
        <f t="shared" si="626"/>
        <v>0</v>
      </c>
      <c r="CL535" s="394">
        <f t="shared" si="627"/>
        <v>92590.224489795917</v>
      </c>
      <c r="CM535" s="395">
        <f t="shared" si="628"/>
        <v>97888.981132075482</v>
      </c>
      <c r="CN535" s="396">
        <f t="shared" si="629"/>
        <v>70754.470588235301</v>
      </c>
      <c r="CO535" s="395">
        <f t="shared" si="630"/>
        <v>74559.150684931505</v>
      </c>
      <c r="CP535" s="396">
        <f t="shared" si="631"/>
        <v>65420.886075949369</v>
      </c>
      <c r="CQ535" s="395">
        <f t="shared" si="632"/>
        <v>68183.263157894733</v>
      </c>
      <c r="CR535" s="396">
        <f t="shared" si="633"/>
        <v>51393.477272727279</v>
      </c>
      <c r="CS535" s="395">
        <f t="shared" si="634"/>
        <v>53350.647058823524</v>
      </c>
      <c r="CT535" s="396">
        <f t="shared" si="635"/>
        <v>46563.722222222219</v>
      </c>
      <c r="CU535" s="395">
        <f t="shared" si="636"/>
        <v>40070.940298507463</v>
      </c>
      <c r="CV535" s="396">
        <f t="shared" si="637"/>
        <v>0</v>
      </c>
      <c r="CW535" s="395">
        <f t="shared" si="638"/>
        <v>0</v>
      </c>
      <c r="CX535" s="396">
        <f t="shared" si="639"/>
        <v>65619.826530612248</v>
      </c>
      <c r="CY535" s="395">
        <f t="shared" si="640"/>
        <v>66412.920353982307</v>
      </c>
      <c r="CZ535" s="394">
        <f t="shared" si="641"/>
        <v>49</v>
      </c>
      <c r="DA535" s="395">
        <f t="shared" si="642"/>
        <v>53</v>
      </c>
      <c r="DB535" s="396">
        <f t="shared" si="643"/>
        <v>68</v>
      </c>
      <c r="DC535" s="395">
        <f t="shared" si="644"/>
        <v>73</v>
      </c>
      <c r="DD535" s="396">
        <f t="shared" si="645"/>
        <v>79</v>
      </c>
      <c r="DE535" s="395">
        <f t="shared" si="646"/>
        <v>95</v>
      </c>
      <c r="DF535" s="396">
        <f t="shared" si="647"/>
        <v>44</v>
      </c>
      <c r="DG535" s="395">
        <f t="shared" si="648"/>
        <v>51</v>
      </c>
      <c r="DH535" s="396">
        <f t="shared" si="649"/>
        <v>54</v>
      </c>
      <c r="DI535" s="395">
        <f t="shared" si="650"/>
        <v>67</v>
      </c>
      <c r="DJ535" s="396">
        <f t="shared" si="651"/>
        <v>0</v>
      </c>
      <c r="DK535" s="395">
        <f t="shared" si="652"/>
        <v>0</v>
      </c>
      <c r="DL535" s="396">
        <f t="shared" si="653"/>
        <v>294</v>
      </c>
      <c r="DM535" s="395">
        <f t="shared" si="654"/>
        <v>339</v>
      </c>
      <c r="DN535" s="394">
        <f t="shared" si="655"/>
        <v>4536921</v>
      </c>
      <c r="DO535" s="395">
        <f t="shared" si="656"/>
        <v>5188116.0000000009</v>
      </c>
      <c r="DP535" s="396">
        <f t="shared" si="657"/>
        <v>4811304</v>
      </c>
      <c r="DQ535" s="395">
        <f t="shared" si="658"/>
        <v>5442818</v>
      </c>
      <c r="DR535" s="396">
        <f t="shared" si="659"/>
        <v>5168250</v>
      </c>
      <c r="DS535" s="395">
        <f t="shared" si="660"/>
        <v>6477410</v>
      </c>
      <c r="DT535" s="396">
        <f t="shared" si="661"/>
        <v>2261313.0000000005</v>
      </c>
      <c r="DU535" s="395">
        <f t="shared" si="662"/>
        <v>2720882.9999999995</v>
      </c>
      <c r="DV535" s="396">
        <f t="shared" si="663"/>
        <v>2514441</v>
      </c>
      <c r="DW535" s="395">
        <f t="shared" si="664"/>
        <v>2684753</v>
      </c>
      <c r="DX535" s="396">
        <f t="shared" si="665"/>
        <v>0</v>
      </c>
      <c r="DY535" s="395">
        <f t="shared" si="666"/>
        <v>0</v>
      </c>
      <c r="DZ535" s="396">
        <f t="shared" si="667"/>
        <v>19292229</v>
      </c>
      <c r="EA535" s="395">
        <f t="shared" si="668"/>
        <v>22513980.000000004</v>
      </c>
    </row>
    <row r="536" spans="1:131">
      <c r="A536" s="387" t="s">
        <v>40</v>
      </c>
      <c r="B536" s="383" t="s">
        <v>453</v>
      </c>
      <c r="C536" s="384"/>
      <c r="D536" s="390">
        <v>229018</v>
      </c>
      <c r="E536" s="385">
        <v>3</v>
      </c>
      <c r="F536" s="393">
        <v>22</v>
      </c>
      <c r="G536" s="375">
        <v>18</v>
      </c>
      <c r="H536" s="393">
        <v>0</v>
      </c>
      <c r="I536" s="375">
        <v>0</v>
      </c>
      <c r="J536" s="393">
        <v>0</v>
      </c>
      <c r="K536" s="375">
        <v>0</v>
      </c>
      <c r="L536" s="393">
        <v>0</v>
      </c>
      <c r="M536" s="375">
        <v>0</v>
      </c>
      <c r="N536" s="393">
        <v>38</v>
      </c>
      <c r="O536" s="375">
        <v>41</v>
      </c>
      <c r="P536" s="393">
        <v>0</v>
      </c>
      <c r="Q536" s="375">
        <v>0</v>
      </c>
      <c r="R536" s="393">
        <v>0</v>
      </c>
      <c r="S536" s="375">
        <v>0</v>
      </c>
      <c r="T536" s="393">
        <v>0</v>
      </c>
      <c r="U536" s="375">
        <v>0</v>
      </c>
      <c r="V536" s="393">
        <v>28</v>
      </c>
      <c r="W536" s="375">
        <v>29</v>
      </c>
      <c r="X536" s="393">
        <v>0</v>
      </c>
      <c r="Y536" s="375">
        <v>0</v>
      </c>
      <c r="Z536" s="393">
        <v>0</v>
      </c>
      <c r="AA536" s="375">
        <v>0</v>
      </c>
      <c r="AB536" s="393">
        <v>0</v>
      </c>
      <c r="AC536" s="375">
        <v>0</v>
      </c>
      <c r="AD536" s="393">
        <v>0</v>
      </c>
      <c r="AE536" s="375">
        <v>2</v>
      </c>
      <c r="AF536" s="393">
        <v>0</v>
      </c>
      <c r="AG536" s="375">
        <v>0</v>
      </c>
      <c r="AH536" s="393">
        <v>0</v>
      </c>
      <c r="AI536" s="375">
        <v>0</v>
      </c>
      <c r="AJ536" s="393">
        <v>0</v>
      </c>
      <c r="AK536" s="375">
        <v>0</v>
      </c>
      <c r="AL536" s="393">
        <v>30</v>
      </c>
      <c r="AM536" s="375">
        <v>31</v>
      </c>
      <c r="AN536" s="393">
        <v>0</v>
      </c>
      <c r="AO536" s="375">
        <v>0</v>
      </c>
      <c r="AP536" s="393">
        <v>0</v>
      </c>
      <c r="AQ536" s="375">
        <v>0</v>
      </c>
      <c r="AR536" s="393">
        <v>0</v>
      </c>
      <c r="AS536" s="375">
        <v>0</v>
      </c>
      <c r="AT536" s="393"/>
      <c r="AU536" s="375"/>
      <c r="AV536" s="393"/>
      <c r="AW536" s="375"/>
      <c r="AX536" s="393"/>
      <c r="AY536" s="375"/>
      <c r="AZ536" s="393"/>
      <c r="BA536" s="375"/>
      <c r="BB536" s="393">
        <v>1775530</v>
      </c>
      <c r="BC536" s="375">
        <v>1522083</v>
      </c>
      <c r="BD536" s="393">
        <v>2818010</v>
      </c>
      <c r="BE536" s="375">
        <v>3046000</v>
      </c>
      <c r="BF536" s="393">
        <v>1700018</v>
      </c>
      <c r="BG536" s="375">
        <v>1819647</v>
      </c>
      <c r="BH536" s="393">
        <v>0</v>
      </c>
      <c r="BI536" s="375">
        <v>113680</v>
      </c>
      <c r="BJ536" s="393">
        <v>1349047</v>
      </c>
      <c r="BK536" s="375">
        <v>1420704</v>
      </c>
      <c r="BL536" s="393"/>
      <c r="BM536" s="375"/>
      <c r="BN536" s="394">
        <f t="shared" si="603"/>
        <v>198</v>
      </c>
      <c r="BO536" s="395">
        <f t="shared" si="604"/>
        <v>162</v>
      </c>
      <c r="BP536" s="396">
        <f t="shared" si="605"/>
        <v>342</v>
      </c>
      <c r="BQ536" s="395">
        <f t="shared" si="606"/>
        <v>369</v>
      </c>
      <c r="BR536" s="396">
        <f t="shared" si="607"/>
        <v>252</v>
      </c>
      <c r="BS536" s="395">
        <f t="shared" si="608"/>
        <v>261</v>
      </c>
      <c r="BT536" s="396">
        <f t="shared" si="609"/>
        <v>0</v>
      </c>
      <c r="BU536" s="395">
        <f t="shared" si="610"/>
        <v>18</v>
      </c>
      <c r="BV536" s="396">
        <f t="shared" si="611"/>
        <v>270</v>
      </c>
      <c r="BW536" s="395">
        <f t="shared" si="612"/>
        <v>279</v>
      </c>
      <c r="BX536" s="396">
        <f t="shared" si="613"/>
        <v>0</v>
      </c>
      <c r="BY536" s="395">
        <f t="shared" si="614"/>
        <v>0</v>
      </c>
      <c r="BZ536" s="394">
        <f t="shared" si="615"/>
        <v>8967.3232323232314</v>
      </c>
      <c r="CA536" s="395">
        <f t="shared" si="616"/>
        <v>9395.5740740740748</v>
      </c>
      <c r="CB536" s="396">
        <f t="shared" si="617"/>
        <v>8239.7953216374262</v>
      </c>
      <c r="CC536" s="395">
        <f t="shared" si="618"/>
        <v>8254.7425474254742</v>
      </c>
      <c r="CD536" s="396">
        <f t="shared" si="619"/>
        <v>6746.1031746031749</v>
      </c>
      <c r="CE536" s="395">
        <f t="shared" si="620"/>
        <v>6971.8275862068967</v>
      </c>
      <c r="CF536" s="396">
        <f t="shared" si="621"/>
        <v>0</v>
      </c>
      <c r="CG536" s="395">
        <f t="shared" si="622"/>
        <v>6315.5555555555557</v>
      </c>
      <c r="CH536" s="396">
        <f t="shared" si="623"/>
        <v>4996.4703703703708</v>
      </c>
      <c r="CI536" s="395">
        <f t="shared" si="624"/>
        <v>5092.1290322580644</v>
      </c>
      <c r="CJ536" s="396">
        <f t="shared" si="625"/>
        <v>0</v>
      </c>
      <c r="CK536" s="395">
        <f t="shared" si="626"/>
        <v>0</v>
      </c>
      <c r="CL536" s="394">
        <f t="shared" si="627"/>
        <v>80705.909090909088</v>
      </c>
      <c r="CM536" s="395">
        <f t="shared" si="628"/>
        <v>84560.166666666672</v>
      </c>
      <c r="CN536" s="396">
        <f t="shared" si="629"/>
        <v>74158.15789473684</v>
      </c>
      <c r="CO536" s="395">
        <f t="shared" si="630"/>
        <v>74292.682926829264</v>
      </c>
      <c r="CP536" s="396">
        <f t="shared" si="631"/>
        <v>60714.928571428572</v>
      </c>
      <c r="CQ536" s="395">
        <f t="shared" si="632"/>
        <v>62746.448275862072</v>
      </c>
      <c r="CR536" s="396">
        <f t="shared" si="633"/>
        <v>0</v>
      </c>
      <c r="CS536" s="395">
        <f t="shared" si="634"/>
        <v>56840</v>
      </c>
      <c r="CT536" s="396">
        <f t="shared" si="635"/>
        <v>44968.233333333337</v>
      </c>
      <c r="CU536" s="395">
        <f t="shared" si="636"/>
        <v>45829.161290322576</v>
      </c>
      <c r="CV536" s="396">
        <f t="shared" si="637"/>
        <v>0</v>
      </c>
      <c r="CW536" s="395">
        <f t="shared" si="638"/>
        <v>0</v>
      </c>
      <c r="CX536" s="396">
        <f t="shared" si="639"/>
        <v>64767.838983050846</v>
      </c>
      <c r="CY536" s="395">
        <f t="shared" si="640"/>
        <v>65472.016528925618</v>
      </c>
      <c r="CZ536" s="394">
        <f t="shared" si="641"/>
        <v>22</v>
      </c>
      <c r="DA536" s="395">
        <f t="shared" si="642"/>
        <v>18</v>
      </c>
      <c r="DB536" s="396">
        <f t="shared" si="643"/>
        <v>38</v>
      </c>
      <c r="DC536" s="395">
        <f t="shared" si="644"/>
        <v>41</v>
      </c>
      <c r="DD536" s="396">
        <f t="shared" si="645"/>
        <v>28</v>
      </c>
      <c r="DE536" s="395">
        <f t="shared" si="646"/>
        <v>29</v>
      </c>
      <c r="DF536" s="396">
        <f t="shared" si="647"/>
        <v>0</v>
      </c>
      <c r="DG536" s="395">
        <f t="shared" si="648"/>
        <v>2</v>
      </c>
      <c r="DH536" s="396">
        <f t="shared" si="649"/>
        <v>30</v>
      </c>
      <c r="DI536" s="395">
        <f t="shared" si="650"/>
        <v>31</v>
      </c>
      <c r="DJ536" s="396">
        <f t="shared" si="651"/>
        <v>0</v>
      </c>
      <c r="DK536" s="395">
        <f t="shared" si="652"/>
        <v>0</v>
      </c>
      <c r="DL536" s="396">
        <f t="shared" si="653"/>
        <v>118</v>
      </c>
      <c r="DM536" s="395">
        <f t="shared" si="654"/>
        <v>121</v>
      </c>
      <c r="DN536" s="394">
        <f t="shared" si="655"/>
        <v>1775530</v>
      </c>
      <c r="DO536" s="395">
        <f t="shared" si="656"/>
        <v>1522083</v>
      </c>
      <c r="DP536" s="396">
        <f t="shared" si="657"/>
        <v>2818010</v>
      </c>
      <c r="DQ536" s="395">
        <f t="shared" si="658"/>
        <v>3046000</v>
      </c>
      <c r="DR536" s="396">
        <f t="shared" si="659"/>
        <v>1700018</v>
      </c>
      <c r="DS536" s="395">
        <f t="shared" si="660"/>
        <v>1819647</v>
      </c>
      <c r="DT536" s="396">
        <f t="shared" si="661"/>
        <v>0</v>
      </c>
      <c r="DU536" s="395">
        <f t="shared" si="662"/>
        <v>113680</v>
      </c>
      <c r="DV536" s="396">
        <f t="shared" si="663"/>
        <v>1349047</v>
      </c>
      <c r="DW536" s="395">
        <f t="shared" si="664"/>
        <v>1420703.9999999998</v>
      </c>
      <c r="DX536" s="396">
        <f t="shared" si="665"/>
        <v>0</v>
      </c>
      <c r="DY536" s="395">
        <f t="shared" si="666"/>
        <v>0</v>
      </c>
      <c r="DZ536" s="396">
        <f t="shared" si="667"/>
        <v>7642605</v>
      </c>
      <c r="EA536" s="395">
        <f t="shared" si="668"/>
        <v>7922114</v>
      </c>
    </row>
    <row r="537" spans="1:131">
      <c r="A537" s="387" t="s">
        <v>40</v>
      </c>
      <c r="B537" s="383" t="s">
        <v>454</v>
      </c>
      <c r="C537" s="389"/>
      <c r="D537" s="390">
        <v>227368</v>
      </c>
      <c r="E537" s="385">
        <v>3</v>
      </c>
      <c r="F537" s="393">
        <v>104</v>
      </c>
      <c r="G537" s="375">
        <v>108</v>
      </c>
      <c r="H537" s="393">
        <v>0</v>
      </c>
      <c r="I537" s="375">
        <v>0</v>
      </c>
      <c r="J537" s="393">
        <v>0</v>
      </c>
      <c r="K537" s="375">
        <v>0</v>
      </c>
      <c r="L537" s="393">
        <v>1</v>
      </c>
      <c r="M537" s="375">
        <v>0</v>
      </c>
      <c r="N537" s="393">
        <v>179</v>
      </c>
      <c r="O537" s="375">
        <v>171</v>
      </c>
      <c r="P537" s="393">
        <v>0</v>
      </c>
      <c r="Q537" s="375">
        <v>0</v>
      </c>
      <c r="R537" s="393">
        <v>0</v>
      </c>
      <c r="S537" s="375">
        <v>0</v>
      </c>
      <c r="T537" s="393">
        <v>1</v>
      </c>
      <c r="U537" s="375">
        <v>0</v>
      </c>
      <c r="V537" s="393">
        <v>177</v>
      </c>
      <c r="W537" s="375">
        <v>183</v>
      </c>
      <c r="X537" s="393">
        <v>0</v>
      </c>
      <c r="Y537" s="375">
        <v>0</v>
      </c>
      <c r="Z537" s="393">
        <v>0</v>
      </c>
      <c r="AA537" s="375">
        <v>0</v>
      </c>
      <c r="AB537" s="393">
        <v>3</v>
      </c>
      <c r="AC537" s="375">
        <v>0</v>
      </c>
      <c r="AD537" s="393">
        <v>0</v>
      </c>
      <c r="AE537" s="375">
        <v>0</v>
      </c>
      <c r="AF537" s="393">
        <v>0</v>
      </c>
      <c r="AG537" s="375">
        <v>0</v>
      </c>
      <c r="AH537" s="393">
        <v>0</v>
      </c>
      <c r="AI537" s="375">
        <v>0</v>
      </c>
      <c r="AJ537" s="393">
        <v>0</v>
      </c>
      <c r="AK537" s="375">
        <v>0</v>
      </c>
      <c r="AL537" s="393">
        <v>215</v>
      </c>
      <c r="AM537" s="375">
        <v>205</v>
      </c>
      <c r="AN537" s="393">
        <v>0</v>
      </c>
      <c r="AO537" s="375">
        <v>0</v>
      </c>
      <c r="AP537" s="393">
        <v>0</v>
      </c>
      <c r="AQ537" s="375">
        <v>0</v>
      </c>
      <c r="AR537" s="393">
        <v>10</v>
      </c>
      <c r="AS537" s="375">
        <v>0</v>
      </c>
      <c r="AT537" s="393"/>
      <c r="AU537" s="375"/>
      <c r="AV537" s="393"/>
      <c r="AW537" s="375"/>
      <c r="AX537" s="393"/>
      <c r="AY537" s="375"/>
      <c r="AZ537" s="393"/>
      <c r="BA537" s="375"/>
      <c r="BB537" s="393">
        <v>9895150</v>
      </c>
      <c r="BC537" s="375">
        <v>10263452</v>
      </c>
      <c r="BD537" s="393">
        <v>13025455</v>
      </c>
      <c r="BE537" s="375">
        <v>12443109</v>
      </c>
      <c r="BF537" s="393">
        <v>12661061</v>
      </c>
      <c r="BG537" s="375">
        <v>13122227</v>
      </c>
      <c r="BH537" s="393">
        <v>0</v>
      </c>
      <c r="BI537" s="375">
        <v>0</v>
      </c>
      <c r="BJ537" s="393">
        <v>11658630</v>
      </c>
      <c r="BK537" s="375">
        <v>11333678</v>
      </c>
      <c r="BL537" s="393"/>
      <c r="BM537" s="375"/>
      <c r="BN537" s="394">
        <f t="shared" si="603"/>
        <v>948</v>
      </c>
      <c r="BO537" s="395">
        <f t="shared" si="604"/>
        <v>972</v>
      </c>
      <c r="BP537" s="396">
        <f t="shared" si="605"/>
        <v>1623</v>
      </c>
      <c r="BQ537" s="395">
        <f t="shared" si="606"/>
        <v>1539</v>
      </c>
      <c r="BR537" s="396">
        <f t="shared" si="607"/>
        <v>1629</v>
      </c>
      <c r="BS537" s="395">
        <f t="shared" si="608"/>
        <v>1647</v>
      </c>
      <c r="BT537" s="396">
        <f t="shared" si="609"/>
        <v>0</v>
      </c>
      <c r="BU537" s="395">
        <f t="shared" si="610"/>
        <v>0</v>
      </c>
      <c r="BV537" s="396">
        <f t="shared" si="611"/>
        <v>2055</v>
      </c>
      <c r="BW537" s="395">
        <f t="shared" si="612"/>
        <v>1845</v>
      </c>
      <c r="BX537" s="396">
        <f t="shared" si="613"/>
        <v>0</v>
      </c>
      <c r="BY537" s="395">
        <f t="shared" si="614"/>
        <v>0</v>
      </c>
      <c r="BZ537" s="394">
        <f t="shared" si="615"/>
        <v>10437.92194092827</v>
      </c>
      <c r="CA537" s="395">
        <f t="shared" si="616"/>
        <v>10559.106995884773</v>
      </c>
      <c r="CB537" s="396">
        <f t="shared" si="617"/>
        <v>8025.542205791744</v>
      </c>
      <c r="CC537" s="395">
        <f t="shared" si="618"/>
        <v>8085.1910331384015</v>
      </c>
      <c r="CD537" s="396">
        <f t="shared" si="619"/>
        <v>7772.2903621853902</v>
      </c>
      <c r="CE537" s="395">
        <f t="shared" si="620"/>
        <v>7967.3509411050391</v>
      </c>
      <c r="CF537" s="396">
        <f t="shared" si="621"/>
        <v>0</v>
      </c>
      <c r="CG537" s="395">
        <f t="shared" si="622"/>
        <v>0</v>
      </c>
      <c r="CH537" s="396">
        <f t="shared" si="623"/>
        <v>5673.2992700729928</v>
      </c>
      <c r="CI537" s="395">
        <f t="shared" si="624"/>
        <v>6142.9149051490513</v>
      </c>
      <c r="CJ537" s="396">
        <f t="shared" si="625"/>
        <v>0</v>
      </c>
      <c r="CK537" s="395">
        <f t="shared" si="626"/>
        <v>0</v>
      </c>
      <c r="CL537" s="394">
        <f t="shared" si="627"/>
        <v>93941.297468354431</v>
      </c>
      <c r="CM537" s="395">
        <f t="shared" si="628"/>
        <v>95031.962962962949</v>
      </c>
      <c r="CN537" s="396">
        <f t="shared" si="629"/>
        <v>72229.879852125698</v>
      </c>
      <c r="CO537" s="395">
        <f t="shared" si="630"/>
        <v>72766.719298245618</v>
      </c>
      <c r="CP537" s="396">
        <f t="shared" si="631"/>
        <v>69950.613259668506</v>
      </c>
      <c r="CQ537" s="395">
        <f t="shared" si="632"/>
        <v>71706.158469945352</v>
      </c>
      <c r="CR537" s="396">
        <f t="shared" si="633"/>
        <v>0</v>
      </c>
      <c r="CS537" s="395">
        <f t="shared" si="634"/>
        <v>0</v>
      </c>
      <c r="CT537" s="396">
        <f t="shared" si="635"/>
        <v>51059.693430656938</v>
      </c>
      <c r="CU537" s="395">
        <f t="shared" si="636"/>
        <v>55286.234146341463</v>
      </c>
      <c r="CV537" s="396">
        <f t="shared" si="637"/>
        <v>0</v>
      </c>
      <c r="CW537" s="395">
        <f t="shared" si="638"/>
        <v>0</v>
      </c>
      <c r="CX537" s="396">
        <f t="shared" si="639"/>
        <v>68035.878284344901</v>
      </c>
      <c r="CY537" s="395">
        <f t="shared" si="640"/>
        <v>70708.344827586203</v>
      </c>
      <c r="CZ537" s="394">
        <f t="shared" si="641"/>
        <v>105</v>
      </c>
      <c r="DA537" s="395">
        <f t="shared" si="642"/>
        <v>108</v>
      </c>
      <c r="DB537" s="396">
        <f t="shared" si="643"/>
        <v>180</v>
      </c>
      <c r="DC537" s="395">
        <f t="shared" si="644"/>
        <v>171</v>
      </c>
      <c r="DD537" s="396">
        <f t="shared" si="645"/>
        <v>180</v>
      </c>
      <c r="DE537" s="395">
        <f t="shared" si="646"/>
        <v>183</v>
      </c>
      <c r="DF537" s="396">
        <f t="shared" si="647"/>
        <v>0</v>
      </c>
      <c r="DG537" s="395">
        <f t="shared" si="648"/>
        <v>0</v>
      </c>
      <c r="DH537" s="396">
        <f t="shared" si="649"/>
        <v>225</v>
      </c>
      <c r="DI537" s="395">
        <f t="shared" si="650"/>
        <v>205</v>
      </c>
      <c r="DJ537" s="396">
        <f t="shared" si="651"/>
        <v>0</v>
      </c>
      <c r="DK537" s="395">
        <f t="shared" si="652"/>
        <v>0</v>
      </c>
      <c r="DL537" s="396">
        <f t="shared" si="653"/>
        <v>690</v>
      </c>
      <c r="DM537" s="395">
        <f t="shared" si="654"/>
        <v>667</v>
      </c>
      <c r="DN537" s="394">
        <f t="shared" si="655"/>
        <v>9863836.234177215</v>
      </c>
      <c r="DO537" s="395">
        <f t="shared" si="656"/>
        <v>10263451.999999998</v>
      </c>
      <c r="DP537" s="396">
        <f t="shared" si="657"/>
        <v>13001378.373382626</v>
      </c>
      <c r="DQ537" s="395">
        <f t="shared" si="658"/>
        <v>12443109</v>
      </c>
      <c r="DR537" s="396">
        <f t="shared" si="659"/>
        <v>12591110.386740331</v>
      </c>
      <c r="DS537" s="395">
        <f t="shared" si="660"/>
        <v>13122227</v>
      </c>
      <c r="DT537" s="396">
        <f t="shared" si="661"/>
        <v>0</v>
      </c>
      <c r="DU537" s="395">
        <f t="shared" si="662"/>
        <v>0</v>
      </c>
      <c r="DV537" s="396">
        <f t="shared" si="663"/>
        <v>11488431.021897811</v>
      </c>
      <c r="DW537" s="395">
        <f t="shared" si="664"/>
        <v>11333678</v>
      </c>
      <c r="DX537" s="396">
        <f t="shared" si="665"/>
        <v>0</v>
      </c>
      <c r="DY537" s="395">
        <f t="shared" si="666"/>
        <v>0</v>
      </c>
      <c r="DZ537" s="396">
        <f t="shared" si="667"/>
        <v>46944756.016197979</v>
      </c>
      <c r="EA537" s="395">
        <f t="shared" si="668"/>
        <v>47162466</v>
      </c>
    </row>
    <row r="538" spans="1:131">
      <c r="A538" s="387" t="s">
        <v>40</v>
      </c>
      <c r="B538" s="383" t="s">
        <v>455</v>
      </c>
      <c r="C538" s="389"/>
      <c r="D538" s="390">
        <v>229814</v>
      </c>
      <c r="E538" s="385">
        <v>3</v>
      </c>
      <c r="F538" s="393">
        <v>46</v>
      </c>
      <c r="G538" s="375">
        <v>47</v>
      </c>
      <c r="H538" s="393">
        <v>0</v>
      </c>
      <c r="I538" s="375">
        <v>0</v>
      </c>
      <c r="J538" s="393">
        <v>0</v>
      </c>
      <c r="K538" s="375">
        <v>0</v>
      </c>
      <c r="L538" s="393">
        <v>19</v>
      </c>
      <c r="M538" s="375">
        <v>6</v>
      </c>
      <c r="N538" s="393">
        <v>58</v>
      </c>
      <c r="O538" s="375">
        <v>57</v>
      </c>
      <c r="P538" s="393">
        <v>0</v>
      </c>
      <c r="Q538" s="375">
        <v>0</v>
      </c>
      <c r="R538" s="393">
        <v>0</v>
      </c>
      <c r="S538" s="375">
        <v>0</v>
      </c>
      <c r="T538" s="393">
        <v>3</v>
      </c>
      <c r="U538" s="375">
        <v>6</v>
      </c>
      <c r="V538" s="393">
        <v>76</v>
      </c>
      <c r="W538" s="375">
        <v>78</v>
      </c>
      <c r="X538" s="393">
        <v>0</v>
      </c>
      <c r="Y538" s="375">
        <v>0</v>
      </c>
      <c r="Z538" s="393">
        <v>0</v>
      </c>
      <c r="AA538" s="375">
        <v>0</v>
      </c>
      <c r="AB538" s="393">
        <v>8</v>
      </c>
      <c r="AC538" s="375">
        <v>8</v>
      </c>
      <c r="AD538" s="393">
        <v>66</v>
      </c>
      <c r="AE538" s="375">
        <v>79</v>
      </c>
      <c r="AF538" s="393">
        <v>1</v>
      </c>
      <c r="AG538" s="375">
        <v>1</v>
      </c>
      <c r="AH538" s="393">
        <v>0</v>
      </c>
      <c r="AI538" s="375">
        <v>0</v>
      </c>
      <c r="AJ538" s="393">
        <v>6</v>
      </c>
      <c r="AK538" s="375">
        <v>3</v>
      </c>
      <c r="AL538" s="393">
        <v>0</v>
      </c>
      <c r="AM538" s="375">
        <v>0</v>
      </c>
      <c r="AN538" s="393">
        <v>0</v>
      </c>
      <c r="AO538" s="375">
        <v>0</v>
      </c>
      <c r="AP538" s="393">
        <v>0</v>
      </c>
      <c r="AQ538" s="375">
        <v>0</v>
      </c>
      <c r="AR538" s="393">
        <v>0</v>
      </c>
      <c r="AS538" s="375">
        <v>0</v>
      </c>
      <c r="AT538" s="393"/>
      <c r="AU538" s="375"/>
      <c r="AV538" s="393"/>
      <c r="AW538" s="375"/>
      <c r="AX538" s="393"/>
      <c r="AY538" s="375"/>
      <c r="AZ538" s="393"/>
      <c r="BA538" s="375"/>
      <c r="BB538" s="393">
        <v>6142454</v>
      </c>
      <c r="BC538" s="375">
        <v>4662819</v>
      </c>
      <c r="BD538" s="393">
        <v>4317096</v>
      </c>
      <c r="BE538" s="375">
        <v>4709583</v>
      </c>
      <c r="BF538" s="393">
        <v>5385720</v>
      </c>
      <c r="BG538" s="375">
        <v>5541191</v>
      </c>
      <c r="BH538" s="393">
        <v>3700406</v>
      </c>
      <c r="BI538" s="375">
        <v>4701382</v>
      </c>
      <c r="BJ538" s="393">
        <v>0</v>
      </c>
      <c r="BK538" s="375">
        <v>0</v>
      </c>
      <c r="BL538" s="393"/>
      <c r="BM538" s="375"/>
      <c r="BN538" s="394">
        <f t="shared" si="603"/>
        <v>642</v>
      </c>
      <c r="BO538" s="395">
        <f t="shared" si="604"/>
        <v>495</v>
      </c>
      <c r="BP538" s="396">
        <f t="shared" si="605"/>
        <v>558</v>
      </c>
      <c r="BQ538" s="395">
        <f t="shared" si="606"/>
        <v>585</v>
      </c>
      <c r="BR538" s="396">
        <f t="shared" si="607"/>
        <v>780</v>
      </c>
      <c r="BS538" s="395">
        <f t="shared" si="608"/>
        <v>798</v>
      </c>
      <c r="BT538" s="396">
        <f t="shared" si="609"/>
        <v>676</v>
      </c>
      <c r="BU538" s="395">
        <f t="shared" si="610"/>
        <v>757</v>
      </c>
      <c r="BV538" s="396">
        <f t="shared" si="611"/>
        <v>0</v>
      </c>
      <c r="BW538" s="395">
        <f t="shared" si="612"/>
        <v>0</v>
      </c>
      <c r="BX538" s="396">
        <f t="shared" si="613"/>
        <v>0</v>
      </c>
      <c r="BY538" s="395">
        <f t="shared" si="614"/>
        <v>0</v>
      </c>
      <c r="BZ538" s="394">
        <f t="shared" si="615"/>
        <v>9567.6853582554522</v>
      </c>
      <c r="CA538" s="395">
        <f t="shared" si="616"/>
        <v>9419.8363636363629</v>
      </c>
      <c r="CB538" s="396">
        <f t="shared" si="617"/>
        <v>7736.7311827956992</v>
      </c>
      <c r="CC538" s="395">
        <f t="shared" si="618"/>
        <v>8050.5692307692307</v>
      </c>
      <c r="CD538" s="396">
        <f t="shared" si="619"/>
        <v>6904.7692307692305</v>
      </c>
      <c r="CE538" s="395">
        <f t="shared" si="620"/>
        <v>6943.8483709273187</v>
      </c>
      <c r="CF538" s="396">
        <f t="shared" si="621"/>
        <v>5473.9733727810653</v>
      </c>
      <c r="CG538" s="395">
        <f t="shared" si="622"/>
        <v>6210.544253632761</v>
      </c>
      <c r="CH538" s="396">
        <f t="shared" si="623"/>
        <v>0</v>
      </c>
      <c r="CI538" s="395">
        <f t="shared" si="624"/>
        <v>0</v>
      </c>
      <c r="CJ538" s="396">
        <f t="shared" si="625"/>
        <v>0</v>
      </c>
      <c r="CK538" s="395">
        <f t="shared" si="626"/>
        <v>0</v>
      </c>
      <c r="CL538" s="394">
        <f t="shared" si="627"/>
        <v>86109.168224299065</v>
      </c>
      <c r="CM538" s="395">
        <f t="shared" si="628"/>
        <v>84778.527272727268</v>
      </c>
      <c r="CN538" s="396">
        <f t="shared" si="629"/>
        <v>69630.580645161288</v>
      </c>
      <c r="CO538" s="395">
        <f t="shared" si="630"/>
        <v>72455.123076923075</v>
      </c>
      <c r="CP538" s="396">
        <f t="shared" si="631"/>
        <v>62142.923076923078</v>
      </c>
      <c r="CQ538" s="395">
        <f t="shared" si="632"/>
        <v>62494.63533834587</v>
      </c>
      <c r="CR538" s="396">
        <f t="shared" si="633"/>
        <v>49265.76035502959</v>
      </c>
      <c r="CS538" s="395">
        <f t="shared" si="634"/>
        <v>55894.898282694849</v>
      </c>
      <c r="CT538" s="396">
        <f t="shared" si="635"/>
        <v>0</v>
      </c>
      <c r="CU538" s="395">
        <f t="shared" si="636"/>
        <v>0</v>
      </c>
      <c r="CV538" s="396">
        <f t="shared" si="637"/>
        <v>0</v>
      </c>
      <c r="CW538" s="395">
        <f t="shared" si="638"/>
        <v>0</v>
      </c>
      <c r="CX538" s="396">
        <f t="shared" si="639"/>
        <v>65939.814128314407</v>
      </c>
      <c r="CY538" s="395">
        <f t="shared" si="640"/>
        <v>66918.420687235499</v>
      </c>
      <c r="CZ538" s="394">
        <f t="shared" si="641"/>
        <v>65</v>
      </c>
      <c r="DA538" s="395">
        <f t="shared" si="642"/>
        <v>53</v>
      </c>
      <c r="DB538" s="396">
        <f t="shared" si="643"/>
        <v>61</v>
      </c>
      <c r="DC538" s="395">
        <f t="shared" si="644"/>
        <v>63</v>
      </c>
      <c r="DD538" s="396">
        <f t="shared" si="645"/>
        <v>84</v>
      </c>
      <c r="DE538" s="395">
        <f t="shared" si="646"/>
        <v>86</v>
      </c>
      <c r="DF538" s="396">
        <f t="shared" si="647"/>
        <v>73</v>
      </c>
      <c r="DG538" s="395">
        <f t="shared" si="648"/>
        <v>83</v>
      </c>
      <c r="DH538" s="396">
        <f t="shared" si="649"/>
        <v>0</v>
      </c>
      <c r="DI538" s="395">
        <f t="shared" si="650"/>
        <v>0</v>
      </c>
      <c r="DJ538" s="396">
        <f t="shared" si="651"/>
        <v>0</v>
      </c>
      <c r="DK538" s="395">
        <f t="shared" si="652"/>
        <v>0</v>
      </c>
      <c r="DL538" s="396">
        <f t="shared" si="653"/>
        <v>283</v>
      </c>
      <c r="DM538" s="395">
        <f t="shared" si="654"/>
        <v>285</v>
      </c>
      <c r="DN538" s="394">
        <f t="shared" si="655"/>
        <v>5597095.9345794395</v>
      </c>
      <c r="DO538" s="395">
        <f t="shared" si="656"/>
        <v>4493261.9454545453</v>
      </c>
      <c r="DP538" s="396">
        <f t="shared" si="657"/>
        <v>4247465.4193548383</v>
      </c>
      <c r="DQ538" s="395">
        <f t="shared" si="658"/>
        <v>4564672.7538461536</v>
      </c>
      <c r="DR538" s="396">
        <f t="shared" si="659"/>
        <v>5220005.538461539</v>
      </c>
      <c r="DS538" s="395">
        <f t="shared" si="660"/>
        <v>5374538.6390977446</v>
      </c>
      <c r="DT538" s="396">
        <f t="shared" si="661"/>
        <v>3596400.5059171598</v>
      </c>
      <c r="DU538" s="395">
        <f t="shared" si="662"/>
        <v>4639276.557463672</v>
      </c>
      <c r="DV538" s="396">
        <f t="shared" si="663"/>
        <v>0</v>
      </c>
      <c r="DW538" s="395">
        <f t="shared" si="664"/>
        <v>0</v>
      </c>
      <c r="DX538" s="396">
        <f t="shared" si="665"/>
        <v>0</v>
      </c>
      <c r="DY538" s="395">
        <f t="shared" si="666"/>
        <v>0</v>
      </c>
      <c r="DZ538" s="396">
        <f t="shared" si="667"/>
        <v>18660967.398312978</v>
      </c>
      <c r="EA538" s="395">
        <f t="shared" si="668"/>
        <v>19071749.895862117</v>
      </c>
    </row>
    <row r="539" spans="1:131">
      <c r="A539" s="370" t="s">
        <v>40</v>
      </c>
      <c r="B539" s="383" t="s">
        <v>456</v>
      </c>
      <c r="C539" s="389" t="s">
        <v>974</v>
      </c>
      <c r="D539" s="628">
        <v>483036</v>
      </c>
      <c r="E539" s="374">
        <v>4</v>
      </c>
      <c r="F539" s="393">
        <v>0</v>
      </c>
      <c r="G539" s="375">
        <v>0</v>
      </c>
      <c r="H539" s="393">
        <v>0</v>
      </c>
      <c r="I539" s="375">
        <v>0</v>
      </c>
      <c r="J539" s="393">
        <v>0</v>
      </c>
      <c r="K539" s="375">
        <v>0</v>
      </c>
      <c r="L539" s="393">
        <v>0</v>
      </c>
      <c r="M539" s="375">
        <v>0</v>
      </c>
      <c r="N539" s="393">
        <v>0</v>
      </c>
      <c r="O539" s="375">
        <v>0</v>
      </c>
      <c r="P539" s="393">
        <v>0</v>
      </c>
      <c r="Q539" s="375">
        <v>0</v>
      </c>
      <c r="R539" s="393">
        <v>0</v>
      </c>
      <c r="S539" s="375">
        <v>0</v>
      </c>
      <c r="T539" s="393">
        <v>0</v>
      </c>
      <c r="U539" s="375">
        <v>0</v>
      </c>
      <c r="V539" s="393">
        <v>0</v>
      </c>
      <c r="W539" s="375">
        <v>0</v>
      </c>
      <c r="X539" s="393">
        <v>0</v>
      </c>
      <c r="Y539" s="375">
        <v>0</v>
      </c>
      <c r="Z539" s="393">
        <v>0</v>
      </c>
      <c r="AA539" s="375">
        <v>0</v>
      </c>
      <c r="AB539" s="393">
        <v>0</v>
      </c>
      <c r="AC539" s="375">
        <v>0</v>
      </c>
      <c r="AD539" s="393">
        <v>0</v>
      </c>
      <c r="AE539" s="375">
        <v>0</v>
      </c>
      <c r="AF539" s="393">
        <v>0</v>
      </c>
      <c r="AG539" s="375">
        <v>0</v>
      </c>
      <c r="AH539" s="393">
        <v>0</v>
      </c>
      <c r="AI539" s="375">
        <v>0</v>
      </c>
      <c r="AJ539" s="393">
        <v>0</v>
      </c>
      <c r="AK539" s="375">
        <v>0</v>
      </c>
      <c r="AL539" s="393">
        <v>0</v>
      </c>
      <c r="AM539" s="375">
        <v>0</v>
      </c>
      <c r="AN539" s="393">
        <v>0</v>
      </c>
      <c r="AO539" s="375">
        <v>0</v>
      </c>
      <c r="AP539" s="393">
        <v>0</v>
      </c>
      <c r="AQ539" s="375">
        <v>0</v>
      </c>
      <c r="AR539" s="393">
        <v>0</v>
      </c>
      <c r="AS539" s="375">
        <v>0</v>
      </c>
      <c r="AT539" s="393"/>
      <c r="AU539" s="375"/>
      <c r="AV539" s="393"/>
      <c r="AW539" s="375"/>
      <c r="AX539" s="393"/>
      <c r="AY539" s="375"/>
      <c r="AZ539" s="393"/>
      <c r="BA539" s="375"/>
      <c r="BB539" s="393">
        <v>0</v>
      </c>
      <c r="BC539" s="375">
        <v>0</v>
      </c>
      <c r="BD539" s="393">
        <v>0</v>
      </c>
      <c r="BE539" s="375">
        <v>0</v>
      </c>
      <c r="BF539" s="393">
        <v>0</v>
      </c>
      <c r="BG539" s="375">
        <v>0</v>
      </c>
      <c r="BH539" s="393">
        <v>0</v>
      </c>
      <c r="BI539" s="375">
        <v>0</v>
      </c>
      <c r="BJ539" s="393">
        <v>0</v>
      </c>
      <c r="BK539" s="375">
        <v>0</v>
      </c>
      <c r="BL539" s="393"/>
      <c r="BM539" s="375"/>
      <c r="BN539" s="394">
        <f t="shared" si="603"/>
        <v>0</v>
      </c>
      <c r="BO539" s="395">
        <f t="shared" si="604"/>
        <v>0</v>
      </c>
      <c r="BP539" s="396">
        <f t="shared" si="605"/>
        <v>0</v>
      </c>
      <c r="BQ539" s="395">
        <f t="shared" si="606"/>
        <v>0</v>
      </c>
      <c r="BR539" s="396">
        <f t="shared" si="607"/>
        <v>0</v>
      </c>
      <c r="BS539" s="395">
        <f t="shared" si="608"/>
        <v>0</v>
      </c>
      <c r="BT539" s="396">
        <f t="shared" si="609"/>
        <v>0</v>
      </c>
      <c r="BU539" s="395">
        <f t="shared" si="610"/>
        <v>0</v>
      </c>
      <c r="BV539" s="396">
        <f t="shared" si="611"/>
        <v>0</v>
      </c>
      <c r="BW539" s="395">
        <f t="shared" si="612"/>
        <v>0</v>
      </c>
      <c r="BX539" s="396">
        <f t="shared" si="613"/>
        <v>0</v>
      </c>
      <c r="BY539" s="395">
        <f t="shared" si="614"/>
        <v>0</v>
      </c>
      <c r="BZ539" s="394">
        <f t="shared" si="615"/>
        <v>0</v>
      </c>
      <c r="CA539" s="395">
        <f t="shared" si="616"/>
        <v>0</v>
      </c>
      <c r="CB539" s="396">
        <f t="shared" si="617"/>
        <v>0</v>
      </c>
      <c r="CC539" s="395">
        <f t="shared" si="618"/>
        <v>0</v>
      </c>
      <c r="CD539" s="396">
        <f t="shared" si="619"/>
        <v>0</v>
      </c>
      <c r="CE539" s="395">
        <f t="shared" si="620"/>
        <v>0</v>
      </c>
      <c r="CF539" s="396">
        <f t="shared" si="621"/>
        <v>0</v>
      </c>
      <c r="CG539" s="395">
        <f t="shared" si="622"/>
        <v>0</v>
      </c>
      <c r="CH539" s="396">
        <f t="shared" si="623"/>
        <v>0</v>
      </c>
      <c r="CI539" s="395">
        <f t="shared" si="624"/>
        <v>0</v>
      </c>
      <c r="CJ539" s="396">
        <f t="shared" si="625"/>
        <v>0</v>
      </c>
      <c r="CK539" s="395">
        <f t="shared" si="626"/>
        <v>0</v>
      </c>
      <c r="CL539" s="394">
        <f t="shared" si="627"/>
        <v>0</v>
      </c>
      <c r="CM539" s="395">
        <f t="shared" si="628"/>
        <v>0</v>
      </c>
      <c r="CN539" s="396">
        <f t="shared" si="629"/>
        <v>0</v>
      </c>
      <c r="CO539" s="395">
        <f t="shared" si="630"/>
        <v>0</v>
      </c>
      <c r="CP539" s="396">
        <f t="shared" si="631"/>
        <v>0</v>
      </c>
      <c r="CQ539" s="395">
        <f t="shared" si="632"/>
        <v>0</v>
      </c>
      <c r="CR539" s="396">
        <f t="shared" si="633"/>
        <v>0</v>
      </c>
      <c r="CS539" s="395">
        <f t="shared" si="634"/>
        <v>0</v>
      </c>
      <c r="CT539" s="396">
        <f t="shared" si="635"/>
        <v>0</v>
      </c>
      <c r="CU539" s="395">
        <f t="shared" si="636"/>
        <v>0</v>
      </c>
      <c r="CV539" s="396">
        <f t="shared" si="637"/>
        <v>0</v>
      </c>
      <c r="CW539" s="395">
        <f t="shared" si="638"/>
        <v>0</v>
      </c>
      <c r="CX539" s="396">
        <f t="shared" si="639"/>
        <v>0</v>
      </c>
      <c r="CY539" s="395">
        <f t="shared" si="640"/>
        <v>0</v>
      </c>
      <c r="CZ539" s="394">
        <f t="shared" si="641"/>
        <v>0</v>
      </c>
      <c r="DA539" s="395">
        <f t="shared" si="642"/>
        <v>0</v>
      </c>
      <c r="DB539" s="396">
        <f t="shared" si="643"/>
        <v>0</v>
      </c>
      <c r="DC539" s="395">
        <f t="shared" si="644"/>
        <v>0</v>
      </c>
      <c r="DD539" s="396">
        <f t="shared" si="645"/>
        <v>0</v>
      </c>
      <c r="DE539" s="395">
        <f t="shared" si="646"/>
        <v>0</v>
      </c>
      <c r="DF539" s="396">
        <f t="shared" si="647"/>
        <v>0</v>
      </c>
      <c r="DG539" s="395">
        <f t="shared" si="648"/>
        <v>0</v>
      </c>
      <c r="DH539" s="396">
        <f t="shared" si="649"/>
        <v>0</v>
      </c>
      <c r="DI539" s="395">
        <f t="shared" si="650"/>
        <v>0</v>
      </c>
      <c r="DJ539" s="396">
        <f t="shared" si="651"/>
        <v>0</v>
      </c>
      <c r="DK539" s="395">
        <f t="shared" si="652"/>
        <v>0</v>
      </c>
      <c r="DL539" s="396">
        <f t="shared" si="653"/>
        <v>0</v>
      </c>
      <c r="DM539" s="395">
        <f t="shared" si="654"/>
        <v>0</v>
      </c>
      <c r="DN539" s="394">
        <f t="shared" si="655"/>
        <v>0</v>
      </c>
      <c r="DO539" s="395">
        <f t="shared" si="656"/>
        <v>0</v>
      </c>
      <c r="DP539" s="396">
        <f t="shared" si="657"/>
        <v>0</v>
      </c>
      <c r="DQ539" s="395">
        <f t="shared" si="658"/>
        <v>0</v>
      </c>
      <c r="DR539" s="396">
        <f t="shared" si="659"/>
        <v>0</v>
      </c>
      <c r="DS539" s="395">
        <f t="shared" si="660"/>
        <v>0</v>
      </c>
      <c r="DT539" s="396">
        <f t="shared" si="661"/>
        <v>0</v>
      </c>
      <c r="DU539" s="395">
        <f t="shared" si="662"/>
        <v>0</v>
      </c>
      <c r="DV539" s="396">
        <f t="shared" si="663"/>
        <v>0</v>
      </c>
      <c r="DW539" s="395">
        <f t="shared" si="664"/>
        <v>0</v>
      </c>
      <c r="DX539" s="396">
        <f t="shared" si="665"/>
        <v>0</v>
      </c>
      <c r="DY539" s="395">
        <f t="shared" si="666"/>
        <v>0</v>
      </c>
      <c r="DZ539" s="396">
        <f t="shared" si="667"/>
        <v>0</v>
      </c>
      <c r="EA539" s="395">
        <f t="shared" si="668"/>
        <v>0</v>
      </c>
    </row>
    <row r="540" spans="1:131">
      <c r="A540" s="387" t="s">
        <v>40</v>
      </c>
      <c r="B540" s="383" t="s">
        <v>457</v>
      </c>
      <c r="C540" s="389" t="s">
        <v>974</v>
      </c>
      <c r="D540" s="390">
        <v>224545</v>
      </c>
      <c r="E540" s="385">
        <v>4</v>
      </c>
      <c r="F540" s="393">
        <v>20</v>
      </c>
      <c r="G540" s="375">
        <v>17</v>
      </c>
      <c r="H540" s="393">
        <v>0</v>
      </c>
      <c r="I540" s="375">
        <v>0</v>
      </c>
      <c r="J540" s="393">
        <v>0</v>
      </c>
      <c r="K540" s="375">
        <v>0</v>
      </c>
      <c r="L540" s="393">
        <v>3</v>
      </c>
      <c r="M540" s="375">
        <v>4</v>
      </c>
      <c r="N540" s="393">
        <v>20</v>
      </c>
      <c r="O540" s="375">
        <v>22</v>
      </c>
      <c r="P540" s="393">
        <v>0</v>
      </c>
      <c r="Q540" s="375">
        <v>0</v>
      </c>
      <c r="R540" s="393">
        <v>0</v>
      </c>
      <c r="S540" s="375">
        <v>0</v>
      </c>
      <c r="T540" s="393">
        <v>1</v>
      </c>
      <c r="U540" s="375">
        <v>2</v>
      </c>
      <c r="V540" s="393">
        <v>21</v>
      </c>
      <c r="W540" s="375">
        <v>20</v>
      </c>
      <c r="X540" s="393">
        <v>0</v>
      </c>
      <c r="Y540" s="375">
        <v>0</v>
      </c>
      <c r="Z540" s="393">
        <v>0</v>
      </c>
      <c r="AA540" s="375">
        <v>0</v>
      </c>
      <c r="AB540" s="393">
        <v>1</v>
      </c>
      <c r="AC540" s="375">
        <v>1</v>
      </c>
      <c r="AD540" s="393">
        <v>7</v>
      </c>
      <c r="AE540" s="375">
        <v>10</v>
      </c>
      <c r="AF540" s="393">
        <v>0</v>
      </c>
      <c r="AG540" s="375">
        <v>0</v>
      </c>
      <c r="AH540" s="393">
        <v>0</v>
      </c>
      <c r="AI540" s="375">
        <v>0</v>
      </c>
      <c r="AJ540" s="393">
        <v>1</v>
      </c>
      <c r="AK540" s="375">
        <v>0</v>
      </c>
      <c r="AL540" s="393">
        <v>0</v>
      </c>
      <c r="AM540" s="375">
        <v>1</v>
      </c>
      <c r="AN540" s="393">
        <v>0</v>
      </c>
      <c r="AO540" s="375">
        <v>0</v>
      </c>
      <c r="AP540" s="393">
        <v>0</v>
      </c>
      <c r="AQ540" s="375">
        <v>0</v>
      </c>
      <c r="AR540" s="393">
        <v>0</v>
      </c>
      <c r="AS540" s="375">
        <v>0</v>
      </c>
      <c r="AT540" s="393"/>
      <c r="AU540" s="375"/>
      <c r="AV540" s="393"/>
      <c r="AW540" s="375"/>
      <c r="AX540" s="393"/>
      <c r="AY540" s="375"/>
      <c r="AZ540" s="393"/>
      <c r="BA540" s="375"/>
      <c r="BB540" s="393">
        <v>2234443</v>
      </c>
      <c r="BC540" s="375">
        <v>2186421</v>
      </c>
      <c r="BD540" s="393">
        <v>1473472</v>
      </c>
      <c r="BE540" s="375">
        <v>1806153</v>
      </c>
      <c r="BF540" s="393">
        <v>1364694</v>
      </c>
      <c r="BG540" s="375">
        <v>1398168</v>
      </c>
      <c r="BH540" s="393">
        <v>434704</v>
      </c>
      <c r="BI540" s="375">
        <v>532957</v>
      </c>
      <c r="BJ540" s="393">
        <v>0</v>
      </c>
      <c r="BK540" s="375">
        <v>70000</v>
      </c>
      <c r="BL540" s="393"/>
      <c r="BM540" s="375"/>
      <c r="BN540" s="394">
        <f t="shared" si="603"/>
        <v>216</v>
      </c>
      <c r="BO540" s="395">
        <f t="shared" si="604"/>
        <v>201</v>
      </c>
      <c r="BP540" s="396">
        <f t="shared" si="605"/>
        <v>192</v>
      </c>
      <c r="BQ540" s="395">
        <f t="shared" si="606"/>
        <v>222</v>
      </c>
      <c r="BR540" s="396">
        <f t="shared" si="607"/>
        <v>201</v>
      </c>
      <c r="BS540" s="395">
        <f t="shared" si="608"/>
        <v>192</v>
      </c>
      <c r="BT540" s="396">
        <f t="shared" si="609"/>
        <v>75</v>
      </c>
      <c r="BU540" s="395">
        <f t="shared" si="610"/>
        <v>90</v>
      </c>
      <c r="BV540" s="396">
        <f t="shared" si="611"/>
        <v>0</v>
      </c>
      <c r="BW540" s="395">
        <f t="shared" si="612"/>
        <v>9</v>
      </c>
      <c r="BX540" s="396">
        <f t="shared" si="613"/>
        <v>0</v>
      </c>
      <c r="BY540" s="395">
        <f t="shared" si="614"/>
        <v>0</v>
      </c>
      <c r="BZ540" s="394">
        <f t="shared" si="615"/>
        <v>10344.643518518518</v>
      </c>
      <c r="CA540" s="395">
        <f t="shared" si="616"/>
        <v>10877.716417910447</v>
      </c>
      <c r="CB540" s="396">
        <f t="shared" si="617"/>
        <v>7674.333333333333</v>
      </c>
      <c r="CC540" s="395">
        <f t="shared" si="618"/>
        <v>8135.8243243243242</v>
      </c>
      <c r="CD540" s="396">
        <f t="shared" si="619"/>
        <v>6789.5223880597014</v>
      </c>
      <c r="CE540" s="395">
        <f t="shared" si="620"/>
        <v>7282.125</v>
      </c>
      <c r="CF540" s="396">
        <f t="shared" si="621"/>
        <v>5796.0533333333333</v>
      </c>
      <c r="CG540" s="395">
        <f t="shared" si="622"/>
        <v>5921.7444444444445</v>
      </c>
      <c r="CH540" s="396">
        <f t="shared" si="623"/>
        <v>0</v>
      </c>
      <c r="CI540" s="395">
        <f t="shared" si="624"/>
        <v>7777.7777777777774</v>
      </c>
      <c r="CJ540" s="396">
        <f t="shared" si="625"/>
        <v>0</v>
      </c>
      <c r="CK540" s="395">
        <f t="shared" si="626"/>
        <v>0</v>
      </c>
      <c r="CL540" s="394">
        <f t="shared" si="627"/>
        <v>93101.791666666657</v>
      </c>
      <c r="CM540" s="395">
        <f t="shared" si="628"/>
        <v>97899.447761194024</v>
      </c>
      <c r="CN540" s="396">
        <f t="shared" si="629"/>
        <v>69069</v>
      </c>
      <c r="CO540" s="395">
        <f t="shared" si="630"/>
        <v>73222.41891891892</v>
      </c>
      <c r="CP540" s="396">
        <f t="shared" si="631"/>
        <v>61105.701492537315</v>
      </c>
      <c r="CQ540" s="395">
        <f t="shared" si="632"/>
        <v>65539.125</v>
      </c>
      <c r="CR540" s="396">
        <f t="shared" si="633"/>
        <v>52164.479999999996</v>
      </c>
      <c r="CS540" s="395">
        <f t="shared" si="634"/>
        <v>53295.7</v>
      </c>
      <c r="CT540" s="396">
        <f t="shared" si="635"/>
        <v>0</v>
      </c>
      <c r="CU540" s="395">
        <f t="shared" si="636"/>
        <v>70000</v>
      </c>
      <c r="CV540" s="396">
        <f t="shared" si="637"/>
        <v>0</v>
      </c>
      <c r="CW540" s="395">
        <f t="shared" si="638"/>
        <v>0</v>
      </c>
      <c r="CX540" s="396">
        <f t="shared" si="639"/>
        <v>72343.668664448021</v>
      </c>
      <c r="CY540" s="395">
        <f t="shared" si="640"/>
        <v>75227.338727780894</v>
      </c>
      <c r="CZ540" s="394">
        <f t="shared" si="641"/>
        <v>23</v>
      </c>
      <c r="DA540" s="395">
        <f t="shared" si="642"/>
        <v>21</v>
      </c>
      <c r="DB540" s="396">
        <f t="shared" si="643"/>
        <v>21</v>
      </c>
      <c r="DC540" s="395">
        <f t="shared" si="644"/>
        <v>24</v>
      </c>
      <c r="DD540" s="396">
        <f t="shared" si="645"/>
        <v>22</v>
      </c>
      <c r="DE540" s="395">
        <f t="shared" si="646"/>
        <v>21</v>
      </c>
      <c r="DF540" s="396">
        <f t="shared" si="647"/>
        <v>8</v>
      </c>
      <c r="DG540" s="395">
        <f t="shared" si="648"/>
        <v>10</v>
      </c>
      <c r="DH540" s="396">
        <f t="shared" si="649"/>
        <v>0</v>
      </c>
      <c r="DI540" s="395">
        <f t="shared" si="650"/>
        <v>1</v>
      </c>
      <c r="DJ540" s="396">
        <f t="shared" si="651"/>
        <v>0</v>
      </c>
      <c r="DK540" s="395">
        <f t="shared" si="652"/>
        <v>0</v>
      </c>
      <c r="DL540" s="396">
        <f t="shared" si="653"/>
        <v>74</v>
      </c>
      <c r="DM540" s="395">
        <f t="shared" si="654"/>
        <v>77</v>
      </c>
      <c r="DN540" s="394">
        <f t="shared" si="655"/>
        <v>2141341.208333333</v>
      </c>
      <c r="DO540" s="395">
        <f t="shared" si="656"/>
        <v>2055888.4029850746</v>
      </c>
      <c r="DP540" s="396">
        <f t="shared" si="657"/>
        <v>1450449</v>
      </c>
      <c r="DQ540" s="395">
        <f t="shared" si="658"/>
        <v>1757338.054054054</v>
      </c>
      <c r="DR540" s="396">
        <f t="shared" si="659"/>
        <v>1344325.4328358208</v>
      </c>
      <c r="DS540" s="395">
        <f t="shared" si="660"/>
        <v>1376321.625</v>
      </c>
      <c r="DT540" s="396">
        <f t="shared" si="661"/>
        <v>417315.83999999997</v>
      </c>
      <c r="DU540" s="395">
        <f t="shared" si="662"/>
        <v>532957</v>
      </c>
      <c r="DV540" s="396">
        <f t="shared" si="663"/>
        <v>0</v>
      </c>
      <c r="DW540" s="395">
        <f t="shared" si="664"/>
        <v>70000</v>
      </c>
      <c r="DX540" s="396">
        <f t="shared" si="665"/>
        <v>0</v>
      </c>
      <c r="DY540" s="395">
        <f t="shared" si="666"/>
        <v>0</v>
      </c>
      <c r="DZ540" s="396">
        <f t="shared" si="667"/>
        <v>5353431.4811691539</v>
      </c>
      <c r="EA540" s="395">
        <f t="shared" si="668"/>
        <v>5792505.082039129</v>
      </c>
    </row>
    <row r="541" spans="1:131">
      <c r="A541" s="387" t="s">
        <v>40</v>
      </c>
      <c r="B541" s="383" t="s">
        <v>458</v>
      </c>
      <c r="C541" s="389" t="s">
        <v>974</v>
      </c>
      <c r="D541" s="390">
        <v>225502</v>
      </c>
      <c r="E541" s="385">
        <v>4</v>
      </c>
      <c r="F541" s="393">
        <v>16</v>
      </c>
      <c r="G541" s="375">
        <v>22</v>
      </c>
      <c r="H541" s="393">
        <v>0</v>
      </c>
      <c r="I541" s="375">
        <v>0</v>
      </c>
      <c r="J541" s="393">
        <v>0</v>
      </c>
      <c r="K541" s="375">
        <v>0</v>
      </c>
      <c r="L541" s="393">
        <v>0</v>
      </c>
      <c r="M541" s="375">
        <v>0</v>
      </c>
      <c r="N541" s="393">
        <v>30</v>
      </c>
      <c r="O541" s="375">
        <v>28</v>
      </c>
      <c r="P541" s="393">
        <v>0</v>
      </c>
      <c r="Q541" s="375">
        <v>0</v>
      </c>
      <c r="R541" s="393">
        <v>0</v>
      </c>
      <c r="S541" s="375">
        <v>0</v>
      </c>
      <c r="T541" s="393">
        <v>0</v>
      </c>
      <c r="U541" s="375">
        <v>0</v>
      </c>
      <c r="V541" s="393">
        <v>35</v>
      </c>
      <c r="W541" s="375">
        <v>39</v>
      </c>
      <c r="X541" s="393">
        <v>0</v>
      </c>
      <c r="Y541" s="375">
        <v>0</v>
      </c>
      <c r="Z541" s="393">
        <v>0</v>
      </c>
      <c r="AA541" s="375">
        <v>0</v>
      </c>
      <c r="AB541" s="393">
        <v>0</v>
      </c>
      <c r="AC541" s="375">
        <v>0</v>
      </c>
      <c r="AD541" s="393">
        <v>7</v>
      </c>
      <c r="AE541" s="375">
        <v>6</v>
      </c>
      <c r="AF541" s="393">
        <v>0</v>
      </c>
      <c r="AG541" s="375">
        <v>0</v>
      </c>
      <c r="AH541" s="393">
        <v>0</v>
      </c>
      <c r="AI541" s="375">
        <v>0</v>
      </c>
      <c r="AJ541" s="393">
        <v>0</v>
      </c>
      <c r="AK541" s="375">
        <v>0</v>
      </c>
      <c r="AL541" s="393">
        <v>35</v>
      </c>
      <c r="AM541" s="375">
        <v>34</v>
      </c>
      <c r="AN541" s="393">
        <v>0</v>
      </c>
      <c r="AO541" s="375">
        <v>0</v>
      </c>
      <c r="AP541" s="393">
        <v>0</v>
      </c>
      <c r="AQ541" s="375">
        <v>0</v>
      </c>
      <c r="AR541" s="393">
        <v>0</v>
      </c>
      <c r="AS541" s="375">
        <v>0</v>
      </c>
      <c r="AT541" s="393"/>
      <c r="AU541" s="375"/>
      <c r="AV541" s="393"/>
      <c r="AW541" s="375"/>
      <c r="AX541" s="393"/>
      <c r="AY541" s="375"/>
      <c r="AZ541" s="393"/>
      <c r="BA541" s="375"/>
      <c r="BB541" s="393">
        <v>1441276</v>
      </c>
      <c r="BC541" s="375">
        <v>2092384</v>
      </c>
      <c r="BD541" s="393">
        <v>2558355</v>
      </c>
      <c r="BE541" s="375">
        <v>2311633</v>
      </c>
      <c r="BF541" s="393">
        <v>2525991</v>
      </c>
      <c r="BG541" s="375">
        <v>1909718</v>
      </c>
      <c r="BH541" s="393">
        <v>339061</v>
      </c>
      <c r="BI541" s="375">
        <v>289084</v>
      </c>
      <c r="BJ541" s="393">
        <v>2065526</v>
      </c>
      <c r="BK541" s="375">
        <v>1904134</v>
      </c>
      <c r="BL541" s="393"/>
      <c r="BM541" s="375"/>
      <c r="BN541" s="394">
        <f t="shared" si="603"/>
        <v>144</v>
      </c>
      <c r="BO541" s="395">
        <f t="shared" si="604"/>
        <v>198</v>
      </c>
      <c r="BP541" s="396">
        <f t="shared" si="605"/>
        <v>270</v>
      </c>
      <c r="BQ541" s="395">
        <f t="shared" si="606"/>
        <v>252</v>
      </c>
      <c r="BR541" s="396">
        <f t="shared" si="607"/>
        <v>315</v>
      </c>
      <c r="BS541" s="395">
        <f t="shared" si="608"/>
        <v>351</v>
      </c>
      <c r="BT541" s="396">
        <f t="shared" si="609"/>
        <v>63</v>
      </c>
      <c r="BU541" s="395">
        <f t="shared" si="610"/>
        <v>54</v>
      </c>
      <c r="BV541" s="396">
        <f t="shared" si="611"/>
        <v>315</v>
      </c>
      <c r="BW541" s="395">
        <f t="shared" si="612"/>
        <v>306</v>
      </c>
      <c r="BX541" s="396">
        <f t="shared" si="613"/>
        <v>0</v>
      </c>
      <c r="BY541" s="395">
        <f t="shared" si="614"/>
        <v>0</v>
      </c>
      <c r="BZ541" s="394">
        <f t="shared" si="615"/>
        <v>10008.861111111111</v>
      </c>
      <c r="CA541" s="395">
        <f t="shared" si="616"/>
        <v>10567.595959595959</v>
      </c>
      <c r="CB541" s="396">
        <f t="shared" si="617"/>
        <v>9475.3888888888887</v>
      </c>
      <c r="CC541" s="395">
        <f t="shared" si="618"/>
        <v>9173.1468253968251</v>
      </c>
      <c r="CD541" s="396">
        <f t="shared" si="619"/>
        <v>8019.0190476190473</v>
      </c>
      <c r="CE541" s="395">
        <f t="shared" si="620"/>
        <v>5440.7920227920231</v>
      </c>
      <c r="CF541" s="396">
        <f t="shared" si="621"/>
        <v>5381.9206349206352</v>
      </c>
      <c r="CG541" s="395">
        <f t="shared" si="622"/>
        <v>5353.4074074074078</v>
      </c>
      <c r="CH541" s="396">
        <f t="shared" si="623"/>
        <v>6557.2253968253972</v>
      </c>
      <c r="CI541" s="395">
        <f t="shared" si="624"/>
        <v>6222.660130718954</v>
      </c>
      <c r="CJ541" s="396">
        <f t="shared" si="625"/>
        <v>0</v>
      </c>
      <c r="CK541" s="395">
        <f t="shared" si="626"/>
        <v>0</v>
      </c>
      <c r="CL541" s="394">
        <f t="shared" si="627"/>
        <v>90079.75</v>
      </c>
      <c r="CM541" s="395">
        <f t="shared" si="628"/>
        <v>95108.363636363632</v>
      </c>
      <c r="CN541" s="396">
        <f t="shared" si="629"/>
        <v>85278.5</v>
      </c>
      <c r="CO541" s="395">
        <f t="shared" si="630"/>
        <v>82558.32142857142</v>
      </c>
      <c r="CP541" s="396">
        <f t="shared" si="631"/>
        <v>72171.171428571426</v>
      </c>
      <c r="CQ541" s="395">
        <f t="shared" si="632"/>
        <v>48967.128205128211</v>
      </c>
      <c r="CR541" s="396">
        <f t="shared" si="633"/>
        <v>48437.285714285717</v>
      </c>
      <c r="CS541" s="395">
        <f t="shared" si="634"/>
        <v>48180.666666666672</v>
      </c>
      <c r="CT541" s="396">
        <f t="shared" si="635"/>
        <v>59015.028571428571</v>
      </c>
      <c r="CU541" s="395">
        <f t="shared" si="636"/>
        <v>56003.941176470587</v>
      </c>
      <c r="CV541" s="396">
        <f t="shared" si="637"/>
        <v>0</v>
      </c>
      <c r="CW541" s="395">
        <f t="shared" si="638"/>
        <v>0</v>
      </c>
      <c r="CX541" s="396">
        <f t="shared" si="639"/>
        <v>72603.32520325204</v>
      </c>
      <c r="CY541" s="395">
        <f t="shared" si="640"/>
        <v>65945.372093023252</v>
      </c>
      <c r="CZ541" s="394">
        <f t="shared" si="641"/>
        <v>16</v>
      </c>
      <c r="DA541" s="395">
        <f t="shared" si="642"/>
        <v>22</v>
      </c>
      <c r="DB541" s="396">
        <f t="shared" si="643"/>
        <v>30</v>
      </c>
      <c r="DC541" s="395">
        <f t="shared" si="644"/>
        <v>28</v>
      </c>
      <c r="DD541" s="396">
        <f t="shared" si="645"/>
        <v>35</v>
      </c>
      <c r="DE541" s="395">
        <f t="shared" si="646"/>
        <v>39</v>
      </c>
      <c r="DF541" s="396">
        <f t="shared" si="647"/>
        <v>7</v>
      </c>
      <c r="DG541" s="395">
        <f t="shared" si="648"/>
        <v>6</v>
      </c>
      <c r="DH541" s="396">
        <f t="shared" si="649"/>
        <v>35</v>
      </c>
      <c r="DI541" s="395">
        <f t="shared" si="650"/>
        <v>34</v>
      </c>
      <c r="DJ541" s="396">
        <f t="shared" si="651"/>
        <v>0</v>
      </c>
      <c r="DK541" s="395">
        <f t="shared" si="652"/>
        <v>0</v>
      </c>
      <c r="DL541" s="396">
        <f t="shared" si="653"/>
        <v>123</v>
      </c>
      <c r="DM541" s="395">
        <f t="shared" si="654"/>
        <v>129</v>
      </c>
      <c r="DN541" s="394">
        <f t="shared" si="655"/>
        <v>1441276</v>
      </c>
      <c r="DO541" s="395">
        <f t="shared" si="656"/>
        <v>2092384</v>
      </c>
      <c r="DP541" s="396">
        <f t="shared" si="657"/>
        <v>2558355</v>
      </c>
      <c r="DQ541" s="395">
        <f t="shared" si="658"/>
        <v>2311633</v>
      </c>
      <c r="DR541" s="396">
        <f t="shared" si="659"/>
        <v>2525991</v>
      </c>
      <c r="DS541" s="395">
        <f t="shared" si="660"/>
        <v>1909718.0000000002</v>
      </c>
      <c r="DT541" s="396">
        <f t="shared" si="661"/>
        <v>339061</v>
      </c>
      <c r="DU541" s="395">
        <f t="shared" si="662"/>
        <v>289084</v>
      </c>
      <c r="DV541" s="396">
        <f t="shared" si="663"/>
        <v>2065526</v>
      </c>
      <c r="DW541" s="395">
        <f t="shared" si="664"/>
        <v>1904134</v>
      </c>
      <c r="DX541" s="396">
        <f t="shared" si="665"/>
        <v>0</v>
      </c>
      <c r="DY541" s="395">
        <f t="shared" si="666"/>
        <v>0</v>
      </c>
      <c r="DZ541" s="396">
        <f t="shared" si="667"/>
        <v>8930209</v>
      </c>
      <c r="EA541" s="395">
        <f t="shared" si="668"/>
        <v>8506953</v>
      </c>
    </row>
    <row r="542" spans="1:131">
      <c r="A542" s="387" t="s">
        <v>40</v>
      </c>
      <c r="B542" s="383" t="s">
        <v>459</v>
      </c>
      <c r="C542" s="389"/>
      <c r="D542" s="390" t="s">
        <v>460</v>
      </c>
      <c r="E542" s="385">
        <v>5</v>
      </c>
      <c r="F542" s="393">
        <v>0</v>
      </c>
      <c r="G542" s="375">
        <v>0</v>
      </c>
      <c r="H542" s="393">
        <v>0</v>
      </c>
      <c r="I542" s="375">
        <v>0</v>
      </c>
      <c r="J542" s="393">
        <v>0</v>
      </c>
      <c r="K542" s="375">
        <v>0</v>
      </c>
      <c r="L542" s="393">
        <v>0</v>
      </c>
      <c r="M542" s="375">
        <v>0</v>
      </c>
      <c r="N542" s="393">
        <v>0</v>
      </c>
      <c r="O542" s="375">
        <v>0</v>
      </c>
      <c r="P542" s="393">
        <v>0</v>
      </c>
      <c r="Q542" s="375">
        <v>0</v>
      </c>
      <c r="R542" s="393">
        <v>0</v>
      </c>
      <c r="S542" s="375">
        <v>0</v>
      </c>
      <c r="T542" s="393">
        <v>0</v>
      </c>
      <c r="U542" s="375">
        <v>0</v>
      </c>
      <c r="V542" s="393">
        <v>0</v>
      </c>
      <c r="W542" s="375">
        <v>0</v>
      </c>
      <c r="X542" s="393">
        <v>0</v>
      </c>
      <c r="Y542" s="375">
        <v>0</v>
      </c>
      <c r="Z542" s="393">
        <v>0</v>
      </c>
      <c r="AA542" s="375">
        <v>0</v>
      </c>
      <c r="AB542" s="393">
        <v>0</v>
      </c>
      <c r="AC542" s="375">
        <v>0</v>
      </c>
      <c r="AD542" s="393">
        <v>0</v>
      </c>
      <c r="AE542" s="375">
        <v>0</v>
      </c>
      <c r="AF542" s="393">
        <v>0</v>
      </c>
      <c r="AG542" s="375">
        <v>0</v>
      </c>
      <c r="AH542" s="393">
        <v>0</v>
      </c>
      <c r="AI542" s="375">
        <v>0</v>
      </c>
      <c r="AJ542" s="393">
        <v>0</v>
      </c>
      <c r="AK542" s="375">
        <v>0</v>
      </c>
      <c r="AL542" s="393">
        <v>0</v>
      </c>
      <c r="AM542" s="375">
        <v>0</v>
      </c>
      <c r="AN542" s="393">
        <v>0</v>
      </c>
      <c r="AO542" s="375">
        <v>0</v>
      </c>
      <c r="AP542" s="393">
        <v>0</v>
      </c>
      <c r="AQ542" s="375">
        <v>0</v>
      </c>
      <c r="AR542" s="393">
        <v>0</v>
      </c>
      <c r="AS542" s="375">
        <v>0</v>
      </c>
      <c r="AT542" s="393"/>
      <c r="AU542" s="375"/>
      <c r="AV542" s="393"/>
      <c r="AW542" s="375"/>
      <c r="AX542" s="393"/>
      <c r="AY542" s="375"/>
      <c r="AZ542" s="393"/>
      <c r="BA542" s="375"/>
      <c r="BB542" s="393">
        <v>0</v>
      </c>
      <c r="BC542" s="375">
        <v>0</v>
      </c>
      <c r="BD542" s="393">
        <v>0</v>
      </c>
      <c r="BE542" s="375">
        <v>0</v>
      </c>
      <c r="BF542" s="393">
        <v>0</v>
      </c>
      <c r="BG542" s="375">
        <v>0</v>
      </c>
      <c r="BH542" s="393">
        <v>0</v>
      </c>
      <c r="BI542" s="375">
        <v>0</v>
      </c>
      <c r="BJ542" s="393">
        <v>0</v>
      </c>
      <c r="BK542" s="375">
        <v>0</v>
      </c>
      <c r="BL542" s="393"/>
      <c r="BM542" s="375"/>
      <c r="BN542" s="394">
        <f t="shared" si="603"/>
        <v>0</v>
      </c>
      <c r="BO542" s="395">
        <f t="shared" si="604"/>
        <v>0</v>
      </c>
      <c r="BP542" s="396">
        <f t="shared" si="605"/>
        <v>0</v>
      </c>
      <c r="BQ542" s="395">
        <f t="shared" si="606"/>
        <v>0</v>
      </c>
      <c r="BR542" s="396">
        <f t="shared" si="607"/>
        <v>0</v>
      </c>
      <c r="BS542" s="395">
        <f t="shared" si="608"/>
        <v>0</v>
      </c>
      <c r="BT542" s="396">
        <f t="shared" si="609"/>
        <v>0</v>
      </c>
      <c r="BU542" s="395">
        <f t="shared" si="610"/>
        <v>0</v>
      </c>
      <c r="BV542" s="396">
        <f t="shared" si="611"/>
        <v>0</v>
      </c>
      <c r="BW542" s="395">
        <f t="shared" si="612"/>
        <v>0</v>
      </c>
      <c r="BX542" s="396">
        <f t="shared" si="613"/>
        <v>0</v>
      </c>
      <c r="BY542" s="395">
        <f t="shared" si="614"/>
        <v>0</v>
      </c>
      <c r="BZ542" s="394">
        <f t="shared" si="615"/>
        <v>0</v>
      </c>
      <c r="CA542" s="395">
        <f t="shared" si="616"/>
        <v>0</v>
      </c>
      <c r="CB542" s="396">
        <f t="shared" si="617"/>
        <v>0</v>
      </c>
      <c r="CC542" s="395">
        <f t="shared" si="618"/>
        <v>0</v>
      </c>
      <c r="CD542" s="396">
        <f t="shared" si="619"/>
        <v>0</v>
      </c>
      <c r="CE542" s="395">
        <f t="shared" si="620"/>
        <v>0</v>
      </c>
      <c r="CF542" s="396">
        <f t="shared" si="621"/>
        <v>0</v>
      </c>
      <c r="CG542" s="395">
        <f t="shared" si="622"/>
        <v>0</v>
      </c>
      <c r="CH542" s="396">
        <f t="shared" si="623"/>
        <v>0</v>
      </c>
      <c r="CI542" s="395">
        <f t="shared" si="624"/>
        <v>0</v>
      </c>
      <c r="CJ542" s="396">
        <f t="shared" si="625"/>
        <v>0</v>
      </c>
      <c r="CK542" s="395">
        <f t="shared" si="626"/>
        <v>0</v>
      </c>
      <c r="CL542" s="394">
        <f t="shared" si="627"/>
        <v>0</v>
      </c>
      <c r="CM542" s="395">
        <f t="shared" si="628"/>
        <v>0</v>
      </c>
      <c r="CN542" s="396">
        <f t="shared" si="629"/>
        <v>0</v>
      </c>
      <c r="CO542" s="395">
        <f t="shared" si="630"/>
        <v>0</v>
      </c>
      <c r="CP542" s="396">
        <f t="shared" si="631"/>
        <v>0</v>
      </c>
      <c r="CQ542" s="395">
        <f t="shared" si="632"/>
        <v>0</v>
      </c>
      <c r="CR542" s="396">
        <f t="shared" si="633"/>
        <v>0</v>
      </c>
      <c r="CS542" s="395">
        <f t="shared" si="634"/>
        <v>0</v>
      </c>
      <c r="CT542" s="396">
        <f t="shared" si="635"/>
        <v>0</v>
      </c>
      <c r="CU542" s="395">
        <f t="shared" si="636"/>
        <v>0</v>
      </c>
      <c r="CV542" s="396">
        <f t="shared" si="637"/>
        <v>0</v>
      </c>
      <c r="CW542" s="395">
        <f t="shared" si="638"/>
        <v>0</v>
      </c>
      <c r="CX542" s="396">
        <f t="shared" si="639"/>
        <v>0</v>
      </c>
      <c r="CY542" s="395">
        <f t="shared" si="640"/>
        <v>0</v>
      </c>
      <c r="CZ542" s="394">
        <f t="shared" si="641"/>
        <v>0</v>
      </c>
      <c r="DA542" s="395">
        <f t="shared" si="642"/>
        <v>0</v>
      </c>
      <c r="DB542" s="396">
        <f t="shared" si="643"/>
        <v>0</v>
      </c>
      <c r="DC542" s="395">
        <f t="shared" si="644"/>
        <v>0</v>
      </c>
      <c r="DD542" s="396">
        <f t="shared" si="645"/>
        <v>0</v>
      </c>
      <c r="DE542" s="395">
        <f t="shared" si="646"/>
        <v>0</v>
      </c>
      <c r="DF542" s="396">
        <f t="shared" si="647"/>
        <v>0</v>
      </c>
      <c r="DG542" s="395">
        <f t="shared" si="648"/>
        <v>0</v>
      </c>
      <c r="DH542" s="396">
        <f t="shared" si="649"/>
        <v>0</v>
      </c>
      <c r="DI542" s="395">
        <f t="shared" si="650"/>
        <v>0</v>
      </c>
      <c r="DJ542" s="396">
        <f t="shared" si="651"/>
        <v>0</v>
      </c>
      <c r="DK542" s="395">
        <f t="shared" si="652"/>
        <v>0</v>
      </c>
      <c r="DL542" s="396">
        <f t="shared" si="653"/>
        <v>0</v>
      </c>
      <c r="DM542" s="395">
        <f t="shared" si="654"/>
        <v>0</v>
      </c>
      <c r="DN542" s="394">
        <f t="shared" si="655"/>
        <v>0</v>
      </c>
      <c r="DO542" s="395">
        <f t="shared" si="656"/>
        <v>0</v>
      </c>
      <c r="DP542" s="396">
        <f t="shared" si="657"/>
        <v>0</v>
      </c>
      <c r="DQ542" s="395">
        <f t="shared" si="658"/>
        <v>0</v>
      </c>
      <c r="DR542" s="396">
        <f t="shared" si="659"/>
        <v>0</v>
      </c>
      <c r="DS542" s="395">
        <f t="shared" si="660"/>
        <v>0</v>
      </c>
      <c r="DT542" s="396">
        <f t="shared" si="661"/>
        <v>0</v>
      </c>
      <c r="DU542" s="395">
        <f t="shared" si="662"/>
        <v>0</v>
      </c>
      <c r="DV542" s="396">
        <f t="shared" si="663"/>
        <v>0</v>
      </c>
      <c r="DW542" s="395">
        <f t="shared" si="664"/>
        <v>0</v>
      </c>
      <c r="DX542" s="396">
        <f t="shared" si="665"/>
        <v>0</v>
      </c>
      <c r="DY542" s="395">
        <f t="shared" si="666"/>
        <v>0</v>
      </c>
      <c r="DZ542" s="396">
        <f t="shared" si="667"/>
        <v>0</v>
      </c>
      <c r="EA542" s="395">
        <f t="shared" si="668"/>
        <v>0</v>
      </c>
    </row>
    <row r="543" spans="1:131">
      <c r="A543" s="370" t="s">
        <v>40</v>
      </c>
      <c r="B543" s="383" t="s">
        <v>461</v>
      </c>
      <c r="C543" s="384"/>
      <c r="D543" s="373">
        <v>870501</v>
      </c>
      <c r="E543" s="374">
        <v>5</v>
      </c>
      <c r="F543" s="393">
        <v>0</v>
      </c>
      <c r="G543" s="375">
        <v>0</v>
      </c>
      <c r="H543" s="393">
        <v>0</v>
      </c>
      <c r="I543" s="375">
        <v>0</v>
      </c>
      <c r="J543" s="393">
        <v>0</v>
      </c>
      <c r="K543" s="375">
        <v>0</v>
      </c>
      <c r="L543" s="393">
        <v>0</v>
      </c>
      <c r="M543" s="375">
        <v>0</v>
      </c>
      <c r="N543" s="393">
        <v>0</v>
      </c>
      <c r="O543" s="375">
        <v>0</v>
      </c>
      <c r="P543" s="393">
        <v>0</v>
      </c>
      <c r="Q543" s="375">
        <v>0</v>
      </c>
      <c r="R543" s="393">
        <v>0</v>
      </c>
      <c r="S543" s="375">
        <v>0</v>
      </c>
      <c r="T543" s="393">
        <v>0</v>
      </c>
      <c r="U543" s="375">
        <v>0</v>
      </c>
      <c r="V543" s="393">
        <v>0</v>
      </c>
      <c r="W543" s="375">
        <v>0</v>
      </c>
      <c r="X543" s="393">
        <v>0</v>
      </c>
      <c r="Y543" s="375">
        <v>0</v>
      </c>
      <c r="Z543" s="393">
        <v>0</v>
      </c>
      <c r="AA543" s="375">
        <v>0</v>
      </c>
      <c r="AB543" s="393">
        <v>0</v>
      </c>
      <c r="AC543" s="375">
        <v>0</v>
      </c>
      <c r="AD543" s="393">
        <v>0</v>
      </c>
      <c r="AE543" s="375">
        <v>0</v>
      </c>
      <c r="AF543" s="393">
        <v>0</v>
      </c>
      <c r="AG543" s="375">
        <v>0</v>
      </c>
      <c r="AH543" s="393">
        <v>0</v>
      </c>
      <c r="AI543" s="375">
        <v>0</v>
      </c>
      <c r="AJ543" s="393">
        <v>0</v>
      </c>
      <c r="AK543" s="375">
        <v>0</v>
      </c>
      <c r="AL543" s="393">
        <v>0</v>
      </c>
      <c r="AM543" s="375">
        <v>0</v>
      </c>
      <c r="AN543" s="393">
        <v>0</v>
      </c>
      <c r="AO543" s="375">
        <v>0</v>
      </c>
      <c r="AP543" s="393">
        <v>0</v>
      </c>
      <c r="AQ543" s="375">
        <v>0</v>
      </c>
      <c r="AR543" s="393">
        <v>0</v>
      </c>
      <c r="AS543" s="375">
        <v>0</v>
      </c>
      <c r="AT543" s="393"/>
      <c r="AU543" s="375"/>
      <c r="AV543" s="393"/>
      <c r="AW543" s="375"/>
      <c r="AX543" s="393"/>
      <c r="AY543" s="375"/>
      <c r="AZ543" s="393"/>
      <c r="BA543" s="375"/>
      <c r="BB543" s="393">
        <v>0</v>
      </c>
      <c r="BC543" s="375">
        <v>0</v>
      </c>
      <c r="BD543" s="393">
        <v>0</v>
      </c>
      <c r="BE543" s="375">
        <v>0</v>
      </c>
      <c r="BF543" s="393">
        <v>0</v>
      </c>
      <c r="BG543" s="375">
        <v>0</v>
      </c>
      <c r="BH543" s="393">
        <v>0</v>
      </c>
      <c r="BI543" s="375">
        <v>0</v>
      </c>
      <c r="BJ543" s="393">
        <v>0</v>
      </c>
      <c r="BK543" s="375">
        <v>0</v>
      </c>
      <c r="BL543" s="393"/>
      <c r="BM543" s="375"/>
      <c r="BN543" s="394">
        <f t="shared" si="603"/>
        <v>0</v>
      </c>
      <c r="BO543" s="395">
        <f t="shared" si="604"/>
        <v>0</v>
      </c>
      <c r="BP543" s="396">
        <f t="shared" si="605"/>
        <v>0</v>
      </c>
      <c r="BQ543" s="395">
        <f t="shared" si="606"/>
        <v>0</v>
      </c>
      <c r="BR543" s="396">
        <f t="shared" si="607"/>
        <v>0</v>
      </c>
      <c r="BS543" s="395">
        <f t="shared" si="608"/>
        <v>0</v>
      </c>
      <c r="BT543" s="396">
        <f t="shared" si="609"/>
        <v>0</v>
      </c>
      <c r="BU543" s="395">
        <f t="shared" si="610"/>
        <v>0</v>
      </c>
      <c r="BV543" s="396">
        <f t="shared" si="611"/>
        <v>0</v>
      </c>
      <c r="BW543" s="395">
        <f t="shared" si="612"/>
        <v>0</v>
      </c>
      <c r="BX543" s="396">
        <f t="shared" si="613"/>
        <v>0</v>
      </c>
      <c r="BY543" s="395">
        <f t="shared" si="614"/>
        <v>0</v>
      </c>
      <c r="BZ543" s="394">
        <f t="shared" si="615"/>
        <v>0</v>
      </c>
      <c r="CA543" s="395">
        <f t="shared" si="616"/>
        <v>0</v>
      </c>
      <c r="CB543" s="396">
        <f t="shared" si="617"/>
        <v>0</v>
      </c>
      <c r="CC543" s="395">
        <f t="shared" si="618"/>
        <v>0</v>
      </c>
      <c r="CD543" s="396">
        <f t="shared" si="619"/>
        <v>0</v>
      </c>
      <c r="CE543" s="395">
        <f t="shared" si="620"/>
        <v>0</v>
      </c>
      <c r="CF543" s="396">
        <f t="shared" si="621"/>
        <v>0</v>
      </c>
      <c r="CG543" s="395">
        <f t="shared" si="622"/>
        <v>0</v>
      </c>
      <c r="CH543" s="396">
        <f t="shared" si="623"/>
        <v>0</v>
      </c>
      <c r="CI543" s="395">
        <f t="shared" si="624"/>
        <v>0</v>
      </c>
      <c r="CJ543" s="396">
        <f t="shared" si="625"/>
        <v>0</v>
      </c>
      <c r="CK543" s="395">
        <f t="shared" si="626"/>
        <v>0</v>
      </c>
      <c r="CL543" s="394">
        <f t="shared" si="627"/>
        <v>0</v>
      </c>
      <c r="CM543" s="395">
        <f t="shared" si="628"/>
        <v>0</v>
      </c>
      <c r="CN543" s="396">
        <f t="shared" si="629"/>
        <v>0</v>
      </c>
      <c r="CO543" s="395">
        <f t="shared" si="630"/>
        <v>0</v>
      </c>
      <c r="CP543" s="396">
        <f t="shared" si="631"/>
        <v>0</v>
      </c>
      <c r="CQ543" s="395">
        <f t="shared" si="632"/>
        <v>0</v>
      </c>
      <c r="CR543" s="396">
        <f t="shared" si="633"/>
        <v>0</v>
      </c>
      <c r="CS543" s="395">
        <f t="shared" si="634"/>
        <v>0</v>
      </c>
      <c r="CT543" s="396">
        <f t="shared" si="635"/>
        <v>0</v>
      </c>
      <c r="CU543" s="395">
        <f t="shared" si="636"/>
        <v>0</v>
      </c>
      <c r="CV543" s="396">
        <f t="shared" si="637"/>
        <v>0</v>
      </c>
      <c r="CW543" s="395">
        <f t="shared" si="638"/>
        <v>0</v>
      </c>
      <c r="CX543" s="396">
        <f t="shared" si="639"/>
        <v>0</v>
      </c>
      <c r="CY543" s="395">
        <f t="shared" si="640"/>
        <v>0</v>
      </c>
      <c r="CZ543" s="394">
        <f t="shared" si="641"/>
        <v>0</v>
      </c>
      <c r="DA543" s="395">
        <f t="shared" si="642"/>
        <v>0</v>
      </c>
      <c r="DB543" s="396">
        <f t="shared" si="643"/>
        <v>0</v>
      </c>
      <c r="DC543" s="395">
        <f t="shared" si="644"/>
        <v>0</v>
      </c>
      <c r="DD543" s="396">
        <f t="shared" si="645"/>
        <v>0</v>
      </c>
      <c r="DE543" s="395">
        <f t="shared" si="646"/>
        <v>0</v>
      </c>
      <c r="DF543" s="396">
        <f t="shared" si="647"/>
        <v>0</v>
      </c>
      <c r="DG543" s="395">
        <f t="shared" si="648"/>
        <v>0</v>
      </c>
      <c r="DH543" s="396">
        <f t="shared" si="649"/>
        <v>0</v>
      </c>
      <c r="DI543" s="395">
        <f t="shared" si="650"/>
        <v>0</v>
      </c>
      <c r="DJ543" s="396">
        <f t="shared" si="651"/>
        <v>0</v>
      </c>
      <c r="DK543" s="395">
        <f t="shared" si="652"/>
        <v>0</v>
      </c>
      <c r="DL543" s="396">
        <f t="shared" si="653"/>
        <v>0</v>
      </c>
      <c r="DM543" s="395">
        <f t="shared" si="654"/>
        <v>0</v>
      </c>
      <c r="DN543" s="394">
        <f t="shared" si="655"/>
        <v>0</v>
      </c>
      <c r="DO543" s="395">
        <f t="shared" si="656"/>
        <v>0</v>
      </c>
      <c r="DP543" s="396">
        <f t="shared" si="657"/>
        <v>0</v>
      </c>
      <c r="DQ543" s="395">
        <f t="shared" si="658"/>
        <v>0</v>
      </c>
      <c r="DR543" s="396">
        <f t="shared" si="659"/>
        <v>0</v>
      </c>
      <c r="DS543" s="395">
        <f t="shared" si="660"/>
        <v>0</v>
      </c>
      <c r="DT543" s="396">
        <f t="shared" si="661"/>
        <v>0</v>
      </c>
      <c r="DU543" s="395">
        <f t="shared" si="662"/>
        <v>0</v>
      </c>
      <c r="DV543" s="396">
        <f t="shared" si="663"/>
        <v>0</v>
      </c>
      <c r="DW543" s="395">
        <f t="shared" si="664"/>
        <v>0</v>
      </c>
      <c r="DX543" s="396">
        <f t="shared" si="665"/>
        <v>0</v>
      </c>
      <c r="DY543" s="395">
        <f t="shared" si="666"/>
        <v>0</v>
      </c>
      <c r="DZ543" s="396">
        <f t="shared" si="667"/>
        <v>0</v>
      </c>
      <c r="EA543" s="395">
        <f t="shared" si="668"/>
        <v>0</v>
      </c>
    </row>
    <row r="544" spans="1:131">
      <c r="A544" s="387" t="s">
        <v>40</v>
      </c>
      <c r="B544" s="383" t="s">
        <v>462</v>
      </c>
      <c r="C544" s="389"/>
      <c r="D544" s="390">
        <v>225432</v>
      </c>
      <c r="E544" s="385">
        <v>5</v>
      </c>
      <c r="F544" s="393">
        <v>54</v>
      </c>
      <c r="G544" s="375">
        <v>48</v>
      </c>
      <c r="H544" s="393">
        <v>0</v>
      </c>
      <c r="I544" s="375">
        <v>0</v>
      </c>
      <c r="J544" s="393">
        <v>0</v>
      </c>
      <c r="K544" s="375">
        <v>0</v>
      </c>
      <c r="L544" s="393">
        <v>6</v>
      </c>
      <c r="M544" s="375">
        <v>5</v>
      </c>
      <c r="N544" s="393">
        <v>103</v>
      </c>
      <c r="O544" s="375">
        <v>96</v>
      </c>
      <c r="P544" s="393">
        <v>0</v>
      </c>
      <c r="Q544" s="375">
        <v>0</v>
      </c>
      <c r="R544" s="393">
        <v>0</v>
      </c>
      <c r="S544" s="375">
        <v>0</v>
      </c>
      <c r="T544" s="393">
        <v>4</v>
      </c>
      <c r="U544" s="375">
        <v>5</v>
      </c>
      <c r="V544" s="393">
        <v>71</v>
      </c>
      <c r="W544" s="375">
        <v>68</v>
      </c>
      <c r="X544" s="393">
        <v>0</v>
      </c>
      <c r="Y544" s="375">
        <v>0</v>
      </c>
      <c r="Z544" s="393">
        <v>0</v>
      </c>
      <c r="AA544" s="375">
        <v>0</v>
      </c>
      <c r="AB544" s="393">
        <v>0</v>
      </c>
      <c r="AC544" s="375">
        <v>0</v>
      </c>
      <c r="AD544" s="393">
        <v>0</v>
      </c>
      <c r="AE544" s="375">
        <v>0</v>
      </c>
      <c r="AF544" s="393">
        <v>0</v>
      </c>
      <c r="AG544" s="375">
        <v>0</v>
      </c>
      <c r="AH544" s="393">
        <v>0</v>
      </c>
      <c r="AI544" s="375">
        <v>0</v>
      </c>
      <c r="AJ544" s="393">
        <v>1</v>
      </c>
      <c r="AK544" s="375">
        <v>1</v>
      </c>
      <c r="AL544" s="393">
        <v>71</v>
      </c>
      <c r="AM544" s="375">
        <v>92</v>
      </c>
      <c r="AN544" s="393">
        <v>0</v>
      </c>
      <c r="AO544" s="375">
        <v>0</v>
      </c>
      <c r="AP544" s="393">
        <v>0</v>
      </c>
      <c r="AQ544" s="375">
        <v>0</v>
      </c>
      <c r="AR544" s="393">
        <v>10</v>
      </c>
      <c r="AS544" s="375">
        <v>7</v>
      </c>
      <c r="AT544" s="393"/>
      <c r="AU544" s="375"/>
      <c r="AV544" s="393"/>
      <c r="AW544" s="375"/>
      <c r="AX544" s="393"/>
      <c r="AY544" s="375"/>
      <c r="AZ544" s="393"/>
      <c r="BA544" s="375"/>
      <c r="BB544" s="393">
        <v>5393483</v>
      </c>
      <c r="BC544" s="375">
        <v>4955921</v>
      </c>
      <c r="BD544" s="393">
        <v>7431891</v>
      </c>
      <c r="BE544" s="375">
        <v>7470070</v>
      </c>
      <c r="BF544" s="393">
        <v>4389737</v>
      </c>
      <c r="BG544" s="375">
        <v>4444896</v>
      </c>
      <c r="BH544" s="393">
        <v>60000</v>
      </c>
      <c r="BI544" s="375">
        <v>61981</v>
      </c>
      <c r="BJ544" s="393">
        <v>4146521</v>
      </c>
      <c r="BK544" s="375">
        <v>5083347</v>
      </c>
      <c r="BL544" s="393"/>
      <c r="BM544" s="375"/>
      <c r="BN544" s="394">
        <f t="shared" si="603"/>
        <v>558</v>
      </c>
      <c r="BO544" s="395">
        <f t="shared" si="604"/>
        <v>492</v>
      </c>
      <c r="BP544" s="396">
        <f t="shared" si="605"/>
        <v>975</v>
      </c>
      <c r="BQ544" s="395">
        <f t="shared" si="606"/>
        <v>924</v>
      </c>
      <c r="BR544" s="396">
        <f t="shared" si="607"/>
        <v>639</v>
      </c>
      <c r="BS544" s="395">
        <f t="shared" si="608"/>
        <v>612</v>
      </c>
      <c r="BT544" s="396">
        <f t="shared" si="609"/>
        <v>12</v>
      </c>
      <c r="BU544" s="395">
        <f t="shared" si="610"/>
        <v>12</v>
      </c>
      <c r="BV544" s="396">
        <f t="shared" si="611"/>
        <v>759</v>
      </c>
      <c r="BW544" s="395">
        <f t="shared" si="612"/>
        <v>912</v>
      </c>
      <c r="BX544" s="396">
        <f t="shared" si="613"/>
        <v>0</v>
      </c>
      <c r="BY544" s="395">
        <f t="shared" si="614"/>
        <v>0</v>
      </c>
      <c r="BZ544" s="394">
        <f t="shared" si="615"/>
        <v>9665.7401433691757</v>
      </c>
      <c r="CA544" s="395">
        <f t="shared" si="616"/>
        <v>10073.010162601626</v>
      </c>
      <c r="CB544" s="396">
        <f t="shared" si="617"/>
        <v>7622.4523076923078</v>
      </c>
      <c r="CC544" s="395">
        <f t="shared" si="618"/>
        <v>8084.4913419913419</v>
      </c>
      <c r="CD544" s="396">
        <f t="shared" si="619"/>
        <v>6869.6979655712048</v>
      </c>
      <c r="CE544" s="395">
        <f t="shared" si="620"/>
        <v>7262.9019607843138</v>
      </c>
      <c r="CF544" s="396">
        <f t="shared" si="621"/>
        <v>5000</v>
      </c>
      <c r="CG544" s="395">
        <f t="shared" si="622"/>
        <v>5165.083333333333</v>
      </c>
      <c r="CH544" s="396">
        <f t="shared" si="623"/>
        <v>5463.137022397892</v>
      </c>
      <c r="CI544" s="395">
        <f t="shared" si="624"/>
        <v>5573.8453947368425</v>
      </c>
      <c r="CJ544" s="396">
        <f t="shared" si="625"/>
        <v>0</v>
      </c>
      <c r="CK544" s="395">
        <f t="shared" si="626"/>
        <v>0</v>
      </c>
      <c r="CL544" s="394">
        <f t="shared" si="627"/>
        <v>86991.661290322576</v>
      </c>
      <c r="CM544" s="395">
        <f t="shared" si="628"/>
        <v>90657.091463414632</v>
      </c>
      <c r="CN544" s="396">
        <f t="shared" si="629"/>
        <v>68602.070769230777</v>
      </c>
      <c r="CO544" s="395">
        <f t="shared" si="630"/>
        <v>72760.422077922078</v>
      </c>
      <c r="CP544" s="396">
        <f t="shared" si="631"/>
        <v>61827.281690140844</v>
      </c>
      <c r="CQ544" s="395">
        <f t="shared" si="632"/>
        <v>65366.117647058825</v>
      </c>
      <c r="CR544" s="396">
        <f t="shared" si="633"/>
        <v>45000</v>
      </c>
      <c r="CS544" s="395">
        <f t="shared" si="634"/>
        <v>46485.75</v>
      </c>
      <c r="CT544" s="396">
        <f t="shared" si="635"/>
        <v>49168.233201581024</v>
      </c>
      <c r="CU544" s="395">
        <f t="shared" si="636"/>
        <v>50164.60855263158</v>
      </c>
      <c r="CV544" s="396">
        <f t="shared" si="637"/>
        <v>0</v>
      </c>
      <c r="CW544" s="395">
        <f t="shared" si="638"/>
        <v>0</v>
      </c>
      <c r="CX544" s="396">
        <f t="shared" si="639"/>
        <v>65554.016059547226</v>
      </c>
      <c r="CY544" s="395">
        <f t="shared" si="640"/>
        <v>67115.858615346675</v>
      </c>
      <c r="CZ544" s="394">
        <f t="shared" si="641"/>
        <v>60</v>
      </c>
      <c r="DA544" s="395">
        <f t="shared" si="642"/>
        <v>53</v>
      </c>
      <c r="DB544" s="396">
        <f t="shared" si="643"/>
        <v>107</v>
      </c>
      <c r="DC544" s="395">
        <f t="shared" si="644"/>
        <v>101</v>
      </c>
      <c r="DD544" s="396">
        <f t="shared" si="645"/>
        <v>71</v>
      </c>
      <c r="DE544" s="395">
        <f t="shared" si="646"/>
        <v>68</v>
      </c>
      <c r="DF544" s="396">
        <f t="shared" si="647"/>
        <v>1</v>
      </c>
      <c r="DG544" s="395">
        <f t="shared" si="648"/>
        <v>1</v>
      </c>
      <c r="DH544" s="396">
        <f t="shared" si="649"/>
        <v>81</v>
      </c>
      <c r="DI544" s="395">
        <f t="shared" si="650"/>
        <v>99</v>
      </c>
      <c r="DJ544" s="396">
        <f t="shared" si="651"/>
        <v>0</v>
      </c>
      <c r="DK544" s="395">
        <f t="shared" si="652"/>
        <v>0</v>
      </c>
      <c r="DL544" s="396">
        <f t="shared" si="653"/>
        <v>320</v>
      </c>
      <c r="DM544" s="395">
        <f t="shared" si="654"/>
        <v>322</v>
      </c>
      <c r="DN544" s="394">
        <f t="shared" si="655"/>
        <v>5219499.6774193542</v>
      </c>
      <c r="DO544" s="395">
        <f t="shared" si="656"/>
        <v>4804825.8475609757</v>
      </c>
      <c r="DP544" s="396">
        <f t="shared" si="657"/>
        <v>7340421.5723076928</v>
      </c>
      <c r="DQ544" s="395">
        <f t="shared" si="658"/>
        <v>7348802.6298701297</v>
      </c>
      <c r="DR544" s="396">
        <f t="shared" si="659"/>
        <v>4389737</v>
      </c>
      <c r="DS544" s="395">
        <f t="shared" si="660"/>
        <v>4444896</v>
      </c>
      <c r="DT544" s="396">
        <f t="shared" si="661"/>
        <v>45000</v>
      </c>
      <c r="DU544" s="395">
        <f t="shared" si="662"/>
        <v>46485.75</v>
      </c>
      <c r="DV544" s="396">
        <f t="shared" si="663"/>
        <v>3982626.889328063</v>
      </c>
      <c r="DW544" s="395">
        <f t="shared" si="664"/>
        <v>4966296.2467105268</v>
      </c>
      <c r="DX544" s="396">
        <f t="shared" si="665"/>
        <v>0</v>
      </c>
      <c r="DY544" s="395">
        <f t="shared" si="666"/>
        <v>0</v>
      </c>
      <c r="DZ544" s="396">
        <f t="shared" si="667"/>
        <v>20977285.139055111</v>
      </c>
      <c r="EA544" s="395">
        <f t="shared" si="668"/>
        <v>21611306.474141628</v>
      </c>
    </row>
    <row r="545" spans="1:131">
      <c r="A545" s="387" t="s">
        <v>40</v>
      </c>
      <c r="B545" s="383" t="s">
        <v>463</v>
      </c>
      <c r="C545" s="389" t="s">
        <v>635</v>
      </c>
      <c r="D545" s="390">
        <v>228714</v>
      </c>
      <c r="E545" s="385">
        <v>6</v>
      </c>
      <c r="F545" s="393">
        <v>0</v>
      </c>
      <c r="G545" s="375">
        <v>0</v>
      </c>
      <c r="H545" s="393">
        <v>0</v>
      </c>
      <c r="I545" s="375">
        <v>0</v>
      </c>
      <c r="J545" s="393">
        <v>0</v>
      </c>
      <c r="K545" s="375">
        <v>0</v>
      </c>
      <c r="L545" s="393">
        <v>0</v>
      </c>
      <c r="M545" s="375">
        <v>0</v>
      </c>
      <c r="N545" s="393">
        <v>0</v>
      </c>
      <c r="O545" s="375">
        <v>0</v>
      </c>
      <c r="P545" s="393">
        <v>0</v>
      </c>
      <c r="Q545" s="375">
        <v>0</v>
      </c>
      <c r="R545" s="393">
        <v>0</v>
      </c>
      <c r="S545" s="375">
        <v>0</v>
      </c>
      <c r="T545" s="393">
        <v>0</v>
      </c>
      <c r="U545" s="375">
        <v>0</v>
      </c>
      <c r="V545" s="393">
        <v>0</v>
      </c>
      <c r="W545" s="375">
        <v>0</v>
      </c>
      <c r="X545" s="393">
        <v>0</v>
      </c>
      <c r="Y545" s="375">
        <v>0</v>
      </c>
      <c r="Z545" s="393">
        <v>0</v>
      </c>
      <c r="AA545" s="375">
        <v>0</v>
      </c>
      <c r="AB545" s="393">
        <v>0</v>
      </c>
      <c r="AC545" s="375">
        <v>0</v>
      </c>
      <c r="AD545" s="393">
        <v>0</v>
      </c>
      <c r="AE545" s="375">
        <v>0</v>
      </c>
      <c r="AF545" s="393">
        <v>0</v>
      </c>
      <c r="AG545" s="375">
        <v>0</v>
      </c>
      <c r="AH545" s="393">
        <v>0</v>
      </c>
      <c r="AI545" s="375">
        <v>0</v>
      </c>
      <c r="AJ545" s="393">
        <v>0</v>
      </c>
      <c r="AK545" s="375">
        <v>0</v>
      </c>
      <c r="AL545" s="393">
        <v>0</v>
      </c>
      <c r="AM545" s="375">
        <v>0</v>
      </c>
      <c r="AN545" s="393">
        <v>0</v>
      </c>
      <c r="AO545" s="375">
        <v>0</v>
      </c>
      <c r="AP545" s="393">
        <v>0</v>
      </c>
      <c r="AQ545" s="375">
        <v>0</v>
      </c>
      <c r="AR545" s="393">
        <v>0</v>
      </c>
      <c r="AS545" s="375">
        <v>0</v>
      </c>
      <c r="AT545" s="393"/>
      <c r="AU545" s="375"/>
      <c r="AV545" s="393"/>
      <c r="AW545" s="375"/>
      <c r="AX545" s="393"/>
      <c r="AY545" s="375"/>
      <c r="AZ545" s="393"/>
      <c r="BA545" s="375"/>
      <c r="BB545" s="393">
        <v>0</v>
      </c>
      <c r="BC545" s="375">
        <v>0</v>
      </c>
      <c r="BD545" s="393">
        <v>0</v>
      </c>
      <c r="BE545" s="375">
        <v>0</v>
      </c>
      <c r="BF545" s="393">
        <v>0</v>
      </c>
      <c r="BG545" s="375">
        <v>0</v>
      </c>
      <c r="BH545" s="393">
        <v>0</v>
      </c>
      <c r="BI545" s="375">
        <v>0</v>
      </c>
      <c r="BJ545" s="393">
        <v>0</v>
      </c>
      <c r="BK545" s="375">
        <v>0</v>
      </c>
      <c r="BL545" s="393"/>
      <c r="BM545" s="375"/>
      <c r="BN545" s="394">
        <f t="shared" si="603"/>
        <v>0</v>
      </c>
      <c r="BO545" s="395">
        <f t="shared" si="604"/>
        <v>0</v>
      </c>
      <c r="BP545" s="396">
        <f t="shared" si="605"/>
        <v>0</v>
      </c>
      <c r="BQ545" s="395">
        <f t="shared" si="606"/>
        <v>0</v>
      </c>
      <c r="BR545" s="396">
        <f t="shared" si="607"/>
        <v>0</v>
      </c>
      <c r="BS545" s="395">
        <f t="shared" si="608"/>
        <v>0</v>
      </c>
      <c r="BT545" s="396">
        <f t="shared" si="609"/>
        <v>0</v>
      </c>
      <c r="BU545" s="395">
        <f t="shared" si="610"/>
        <v>0</v>
      </c>
      <c r="BV545" s="396">
        <f t="shared" si="611"/>
        <v>0</v>
      </c>
      <c r="BW545" s="395">
        <f t="shared" si="612"/>
        <v>0</v>
      </c>
      <c r="BX545" s="396">
        <f t="shared" si="613"/>
        <v>0</v>
      </c>
      <c r="BY545" s="395">
        <f t="shared" si="614"/>
        <v>0</v>
      </c>
      <c r="BZ545" s="394">
        <f t="shared" si="615"/>
        <v>0</v>
      </c>
      <c r="CA545" s="395">
        <f t="shared" si="616"/>
        <v>0</v>
      </c>
      <c r="CB545" s="396">
        <f t="shared" si="617"/>
        <v>0</v>
      </c>
      <c r="CC545" s="395">
        <f t="shared" si="618"/>
        <v>0</v>
      </c>
      <c r="CD545" s="396">
        <f t="shared" si="619"/>
        <v>0</v>
      </c>
      <c r="CE545" s="395">
        <f t="shared" si="620"/>
        <v>0</v>
      </c>
      <c r="CF545" s="396">
        <f t="shared" si="621"/>
        <v>0</v>
      </c>
      <c r="CG545" s="395">
        <f t="shared" si="622"/>
        <v>0</v>
      </c>
      <c r="CH545" s="396">
        <f t="shared" si="623"/>
        <v>0</v>
      </c>
      <c r="CI545" s="395">
        <f t="shared" si="624"/>
        <v>0</v>
      </c>
      <c r="CJ545" s="396">
        <f t="shared" si="625"/>
        <v>0</v>
      </c>
      <c r="CK545" s="395">
        <f t="shared" si="626"/>
        <v>0</v>
      </c>
      <c r="CL545" s="394">
        <f t="shared" si="627"/>
        <v>0</v>
      </c>
      <c r="CM545" s="395">
        <f t="shared" si="628"/>
        <v>0</v>
      </c>
      <c r="CN545" s="396">
        <f t="shared" si="629"/>
        <v>0</v>
      </c>
      <c r="CO545" s="395">
        <f t="shared" si="630"/>
        <v>0</v>
      </c>
      <c r="CP545" s="396">
        <f t="shared" si="631"/>
        <v>0</v>
      </c>
      <c r="CQ545" s="395">
        <f t="shared" si="632"/>
        <v>0</v>
      </c>
      <c r="CR545" s="396">
        <f t="shared" si="633"/>
        <v>0</v>
      </c>
      <c r="CS545" s="395">
        <f t="shared" si="634"/>
        <v>0</v>
      </c>
      <c r="CT545" s="396">
        <f t="shared" si="635"/>
        <v>0</v>
      </c>
      <c r="CU545" s="395">
        <f t="shared" si="636"/>
        <v>0</v>
      </c>
      <c r="CV545" s="396">
        <f t="shared" si="637"/>
        <v>0</v>
      </c>
      <c r="CW545" s="395">
        <f t="shared" si="638"/>
        <v>0</v>
      </c>
      <c r="CX545" s="396">
        <f t="shared" si="639"/>
        <v>0</v>
      </c>
      <c r="CY545" s="395">
        <f t="shared" si="640"/>
        <v>0</v>
      </c>
      <c r="CZ545" s="394">
        <f t="shared" si="641"/>
        <v>0</v>
      </c>
      <c r="DA545" s="395">
        <f t="shared" si="642"/>
        <v>0</v>
      </c>
      <c r="DB545" s="396">
        <f t="shared" si="643"/>
        <v>0</v>
      </c>
      <c r="DC545" s="395">
        <f t="shared" si="644"/>
        <v>0</v>
      </c>
      <c r="DD545" s="396">
        <f t="shared" si="645"/>
        <v>0</v>
      </c>
      <c r="DE545" s="395">
        <f t="shared" si="646"/>
        <v>0</v>
      </c>
      <c r="DF545" s="396">
        <f t="shared" si="647"/>
        <v>0</v>
      </c>
      <c r="DG545" s="395">
        <f t="shared" si="648"/>
        <v>0</v>
      </c>
      <c r="DH545" s="396">
        <f t="shared" si="649"/>
        <v>0</v>
      </c>
      <c r="DI545" s="395">
        <f t="shared" si="650"/>
        <v>0</v>
      </c>
      <c r="DJ545" s="396">
        <f t="shared" si="651"/>
        <v>0</v>
      </c>
      <c r="DK545" s="395">
        <f t="shared" si="652"/>
        <v>0</v>
      </c>
      <c r="DL545" s="396">
        <f t="shared" si="653"/>
        <v>0</v>
      </c>
      <c r="DM545" s="395">
        <f t="shared" si="654"/>
        <v>0</v>
      </c>
      <c r="DN545" s="394">
        <f t="shared" si="655"/>
        <v>0</v>
      </c>
      <c r="DO545" s="395">
        <f t="shared" si="656"/>
        <v>0</v>
      </c>
      <c r="DP545" s="396">
        <f t="shared" si="657"/>
        <v>0</v>
      </c>
      <c r="DQ545" s="395">
        <f t="shared" si="658"/>
        <v>0</v>
      </c>
      <c r="DR545" s="396">
        <f t="shared" si="659"/>
        <v>0</v>
      </c>
      <c r="DS545" s="395">
        <f t="shared" si="660"/>
        <v>0</v>
      </c>
      <c r="DT545" s="396">
        <f t="shared" si="661"/>
        <v>0</v>
      </c>
      <c r="DU545" s="395">
        <f t="shared" si="662"/>
        <v>0</v>
      </c>
      <c r="DV545" s="396">
        <f t="shared" si="663"/>
        <v>0</v>
      </c>
      <c r="DW545" s="395">
        <f t="shared" si="664"/>
        <v>0</v>
      </c>
      <c r="DX545" s="396">
        <f t="shared" si="665"/>
        <v>0</v>
      </c>
      <c r="DY545" s="395">
        <f t="shared" si="666"/>
        <v>0</v>
      </c>
      <c r="DZ545" s="396">
        <f t="shared" si="667"/>
        <v>0</v>
      </c>
      <c r="EA545" s="395">
        <f t="shared" si="668"/>
        <v>0</v>
      </c>
    </row>
    <row r="546" spans="1:131">
      <c r="A546" s="370" t="s">
        <v>40</v>
      </c>
      <c r="B546" s="381" t="s">
        <v>464</v>
      </c>
      <c r="C546" s="382"/>
      <c r="D546" s="373">
        <v>223506</v>
      </c>
      <c r="E546" s="374">
        <v>7</v>
      </c>
      <c r="F546" s="393">
        <v>12</v>
      </c>
      <c r="G546" s="375">
        <v>15</v>
      </c>
      <c r="H546" s="393">
        <v>0</v>
      </c>
      <c r="I546" s="375">
        <v>0</v>
      </c>
      <c r="J546" s="393">
        <v>0</v>
      </c>
      <c r="K546" s="375">
        <v>0</v>
      </c>
      <c r="L546" s="393">
        <v>4</v>
      </c>
      <c r="M546" s="375">
        <v>0</v>
      </c>
      <c r="N546" s="393">
        <v>19</v>
      </c>
      <c r="O546" s="375">
        <v>19</v>
      </c>
      <c r="P546" s="393">
        <v>0</v>
      </c>
      <c r="Q546" s="375">
        <v>0</v>
      </c>
      <c r="R546" s="393">
        <v>0</v>
      </c>
      <c r="S546" s="375">
        <v>1</v>
      </c>
      <c r="T546" s="393">
        <v>2</v>
      </c>
      <c r="U546" s="375">
        <v>0</v>
      </c>
      <c r="V546" s="393">
        <v>23</v>
      </c>
      <c r="W546" s="375">
        <v>27</v>
      </c>
      <c r="X546" s="393">
        <v>0</v>
      </c>
      <c r="Y546" s="375">
        <v>0</v>
      </c>
      <c r="Z546" s="393">
        <v>3</v>
      </c>
      <c r="AA546" s="375">
        <v>0</v>
      </c>
      <c r="AB546" s="393">
        <v>0</v>
      </c>
      <c r="AC546" s="375">
        <v>0</v>
      </c>
      <c r="AD546" s="393">
        <v>21</v>
      </c>
      <c r="AE546" s="375">
        <v>29</v>
      </c>
      <c r="AF546" s="393">
        <v>0</v>
      </c>
      <c r="AG546" s="375">
        <v>0</v>
      </c>
      <c r="AH546" s="393">
        <v>2</v>
      </c>
      <c r="AI546" s="375">
        <v>0</v>
      </c>
      <c r="AJ546" s="393">
        <v>0</v>
      </c>
      <c r="AK546" s="375">
        <v>0</v>
      </c>
      <c r="AL546" s="393"/>
      <c r="AM546" s="375"/>
      <c r="AN546" s="393"/>
      <c r="AO546" s="375"/>
      <c r="AP546" s="393"/>
      <c r="AQ546" s="375"/>
      <c r="AR546" s="393"/>
      <c r="AS546" s="375"/>
      <c r="AT546" s="393">
        <v>0</v>
      </c>
      <c r="AU546" s="375">
        <v>0</v>
      </c>
      <c r="AV546" s="393">
        <v>0</v>
      </c>
      <c r="AW546" s="375">
        <v>0</v>
      </c>
      <c r="AX546" s="393">
        <v>0</v>
      </c>
      <c r="AY546" s="375">
        <v>0</v>
      </c>
      <c r="AZ546" s="393">
        <v>0</v>
      </c>
      <c r="BA546" s="375">
        <v>0</v>
      </c>
      <c r="BB546" s="393">
        <v>1250403</v>
      </c>
      <c r="BC546" s="375">
        <v>1177323</v>
      </c>
      <c r="BD546" s="393">
        <v>1107559</v>
      </c>
      <c r="BE546" s="375">
        <v>1210168</v>
      </c>
      <c r="BF546" s="393">
        <v>1457090</v>
      </c>
      <c r="BG546" s="375">
        <v>1432479</v>
      </c>
      <c r="BH546" s="393">
        <v>968136</v>
      </c>
      <c r="BI546" s="375">
        <v>1357352</v>
      </c>
      <c r="BJ546" s="393"/>
      <c r="BK546" s="375"/>
      <c r="BL546" s="393">
        <v>0</v>
      </c>
      <c r="BM546" s="375">
        <v>0</v>
      </c>
      <c r="BN546" s="394">
        <f t="shared" si="603"/>
        <v>156</v>
      </c>
      <c r="BO546" s="395">
        <f t="shared" si="604"/>
        <v>135</v>
      </c>
      <c r="BP546" s="396">
        <f t="shared" si="605"/>
        <v>195</v>
      </c>
      <c r="BQ546" s="395">
        <f t="shared" si="606"/>
        <v>182</v>
      </c>
      <c r="BR546" s="396">
        <f t="shared" si="607"/>
        <v>240</v>
      </c>
      <c r="BS546" s="395">
        <f t="shared" si="608"/>
        <v>243</v>
      </c>
      <c r="BT546" s="396">
        <f t="shared" si="609"/>
        <v>211</v>
      </c>
      <c r="BU546" s="395">
        <f t="shared" si="610"/>
        <v>261</v>
      </c>
      <c r="BV546" s="396">
        <f t="shared" si="611"/>
        <v>0</v>
      </c>
      <c r="BW546" s="395">
        <f t="shared" si="612"/>
        <v>0</v>
      </c>
      <c r="BX546" s="396">
        <f t="shared" si="613"/>
        <v>0</v>
      </c>
      <c r="BY546" s="395">
        <f t="shared" si="614"/>
        <v>0</v>
      </c>
      <c r="BZ546" s="394">
        <f t="shared" si="615"/>
        <v>8015.4038461538457</v>
      </c>
      <c r="CA546" s="395">
        <f t="shared" si="616"/>
        <v>8720.9111111111106</v>
      </c>
      <c r="CB546" s="396">
        <f t="shared" si="617"/>
        <v>5679.7897435897439</v>
      </c>
      <c r="CC546" s="395">
        <f t="shared" si="618"/>
        <v>6649.2747252747249</v>
      </c>
      <c r="CD546" s="396">
        <f t="shared" si="619"/>
        <v>6071.208333333333</v>
      </c>
      <c r="CE546" s="395">
        <f t="shared" si="620"/>
        <v>5894.9753086419751</v>
      </c>
      <c r="CF546" s="396">
        <f t="shared" si="621"/>
        <v>4588.3222748815169</v>
      </c>
      <c r="CG546" s="395">
        <f t="shared" si="622"/>
        <v>5200.5823754789271</v>
      </c>
      <c r="CH546" s="396">
        <f t="shared" si="623"/>
        <v>0</v>
      </c>
      <c r="CI546" s="395">
        <f t="shared" si="624"/>
        <v>0</v>
      </c>
      <c r="CJ546" s="396">
        <f t="shared" si="625"/>
        <v>0</v>
      </c>
      <c r="CK546" s="395">
        <f t="shared" si="626"/>
        <v>0</v>
      </c>
      <c r="CL546" s="394">
        <f t="shared" si="627"/>
        <v>72138.63461538461</v>
      </c>
      <c r="CM546" s="395">
        <f t="shared" si="628"/>
        <v>78488.2</v>
      </c>
      <c r="CN546" s="396">
        <f t="shared" si="629"/>
        <v>51118.107692307698</v>
      </c>
      <c r="CO546" s="395">
        <f t="shared" si="630"/>
        <v>59843.472527472521</v>
      </c>
      <c r="CP546" s="396">
        <f t="shared" si="631"/>
        <v>54640.875</v>
      </c>
      <c r="CQ546" s="395">
        <f t="shared" si="632"/>
        <v>53054.777777777774</v>
      </c>
      <c r="CR546" s="396">
        <f t="shared" si="633"/>
        <v>41294.900473933652</v>
      </c>
      <c r="CS546" s="395">
        <f t="shared" si="634"/>
        <v>46805.241379310348</v>
      </c>
      <c r="CT546" s="396">
        <f t="shared" si="635"/>
        <v>0</v>
      </c>
      <c r="CU546" s="395">
        <f t="shared" si="636"/>
        <v>0</v>
      </c>
      <c r="CV546" s="396">
        <f t="shared" si="637"/>
        <v>0</v>
      </c>
      <c r="CW546" s="395">
        <f t="shared" si="638"/>
        <v>0</v>
      </c>
      <c r="CX546" s="396">
        <f t="shared" si="639"/>
        <v>53466.789259128942</v>
      </c>
      <c r="CY546" s="395">
        <f t="shared" si="640"/>
        <v>56747.51044559836</v>
      </c>
      <c r="CZ546" s="394">
        <f t="shared" si="641"/>
        <v>16</v>
      </c>
      <c r="DA546" s="395">
        <f t="shared" si="642"/>
        <v>15</v>
      </c>
      <c r="DB546" s="396">
        <f t="shared" si="643"/>
        <v>21</v>
      </c>
      <c r="DC546" s="395">
        <f t="shared" si="644"/>
        <v>20</v>
      </c>
      <c r="DD546" s="396">
        <f t="shared" si="645"/>
        <v>26</v>
      </c>
      <c r="DE546" s="395">
        <f t="shared" si="646"/>
        <v>27</v>
      </c>
      <c r="DF546" s="396">
        <f t="shared" si="647"/>
        <v>23</v>
      </c>
      <c r="DG546" s="395">
        <f t="shared" si="648"/>
        <v>29</v>
      </c>
      <c r="DH546" s="396">
        <f t="shared" si="649"/>
        <v>0</v>
      </c>
      <c r="DI546" s="395">
        <f t="shared" si="650"/>
        <v>0</v>
      </c>
      <c r="DJ546" s="396">
        <f t="shared" si="651"/>
        <v>0</v>
      </c>
      <c r="DK546" s="395">
        <f t="shared" si="652"/>
        <v>0</v>
      </c>
      <c r="DL546" s="396">
        <f t="shared" si="653"/>
        <v>86</v>
      </c>
      <c r="DM546" s="395">
        <f t="shared" si="654"/>
        <v>91</v>
      </c>
      <c r="DN546" s="394">
        <f t="shared" si="655"/>
        <v>1154218.1538461538</v>
      </c>
      <c r="DO546" s="395">
        <f t="shared" si="656"/>
        <v>1177323</v>
      </c>
      <c r="DP546" s="396">
        <f t="shared" si="657"/>
        <v>1073480.2615384615</v>
      </c>
      <c r="DQ546" s="395">
        <f t="shared" si="658"/>
        <v>1196869.4505494505</v>
      </c>
      <c r="DR546" s="396">
        <f t="shared" si="659"/>
        <v>1420662.75</v>
      </c>
      <c r="DS546" s="395">
        <f t="shared" si="660"/>
        <v>1432479</v>
      </c>
      <c r="DT546" s="396">
        <f t="shared" si="661"/>
        <v>949782.71090047399</v>
      </c>
      <c r="DU546" s="395">
        <f t="shared" si="662"/>
        <v>1357352</v>
      </c>
      <c r="DV546" s="396">
        <f t="shared" si="663"/>
        <v>0</v>
      </c>
      <c r="DW546" s="395">
        <f t="shared" si="664"/>
        <v>0</v>
      </c>
      <c r="DX546" s="396">
        <f t="shared" si="665"/>
        <v>0</v>
      </c>
      <c r="DY546" s="395">
        <f t="shared" si="666"/>
        <v>0</v>
      </c>
      <c r="DZ546" s="396">
        <f t="shared" si="667"/>
        <v>4598143.8762850892</v>
      </c>
      <c r="EA546" s="395">
        <f t="shared" si="668"/>
        <v>5164023.4505494507</v>
      </c>
    </row>
    <row r="547" spans="1:131">
      <c r="A547" s="370" t="s">
        <v>40</v>
      </c>
      <c r="B547" s="381" t="s">
        <v>465</v>
      </c>
      <c r="C547" s="382"/>
      <c r="D547" s="373">
        <v>226806</v>
      </c>
      <c r="E547" s="374">
        <v>7</v>
      </c>
      <c r="F547" s="393">
        <v>31</v>
      </c>
      <c r="G547" s="375">
        <v>34</v>
      </c>
      <c r="H547" s="393">
        <v>1</v>
      </c>
      <c r="I547" s="375">
        <v>2</v>
      </c>
      <c r="J547" s="393">
        <v>1</v>
      </c>
      <c r="K547" s="375">
        <v>1</v>
      </c>
      <c r="L547" s="393">
        <v>6</v>
      </c>
      <c r="M547" s="375">
        <v>9</v>
      </c>
      <c r="N547" s="393">
        <v>16</v>
      </c>
      <c r="O547" s="375">
        <v>38</v>
      </c>
      <c r="P547" s="393">
        <v>4</v>
      </c>
      <c r="Q547" s="375">
        <v>3</v>
      </c>
      <c r="R547" s="393">
        <v>0</v>
      </c>
      <c r="S547" s="375">
        <v>1</v>
      </c>
      <c r="T547" s="393">
        <v>9</v>
      </c>
      <c r="U547" s="375">
        <v>5</v>
      </c>
      <c r="V547" s="393">
        <v>17</v>
      </c>
      <c r="W547" s="375">
        <v>4</v>
      </c>
      <c r="X547" s="393">
        <v>2</v>
      </c>
      <c r="Y547" s="375">
        <v>2</v>
      </c>
      <c r="Z547" s="393">
        <v>0</v>
      </c>
      <c r="AA547" s="375">
        <v>0</v>
      </c>
      <c r="AB547" s="393">
        <v>2</v>
      </c>
      <c r="AC547" s="375">
        <v>0</v>
      </c>
      <c r="AD547" s="393">
        <v>23</v>
      </c>
      <c r="AE547" s="375">
        <v>14</v>
      </c>
      <c r="AF547" s="393">
        <v>3</v>
      </c>
      <c r="AG547" s="375">
        <v>2</v>
      </c>
      <c r="AH547" s="393">
        <v>0</v>
      </c>
      <c r="AI547" s="375">
        <v>0</v>
      </c>
      <c r="AJ547" s="393">
        <v>7</v>
      </c>
      <c r="AK547" s="375">
        <v>7</v>
      </c>
      <c r="AL547" s="393"/>
      <c r="AM547" s="375"/>
      <c r="AN547" s="393"/>
      <c r="AO547" s="375"/>
      <c r="AP547" s="393"/>
      <c r="AQ547" s="375"/>
      <c r="AR547" s="393"/>
      <c r="AS547" s="375"/>
      <c r="AT547" s="393">
        <v>0</v>
      </c>
      <c r="AU547" s="375">
        <v>0</v>
      </c>
      <c r="AV547" s="393">
        <v>0</v>
      </c>
      <c r="AW547" s="375">
        <v>0</v>
      </c>
      <c r="AX547" s="393">
        <v>1</v>
      </c>
      <c r="AY547" s="375">
        <v>0</v>
      </c>
      <c r="AZ547" s="393">
        <v>0</v>
      </c>
      <c r="BA547" s="375">
        <v>0</v>
      </c>
      <c r="BB547" s="393">
        <v>2723803</v>
      </c>
      <c r="BC547" s="375">
        <v>3311129</v>
      </c>
      <c r="BD547" s="393">
        <v>1734001</v>
      </c>
      <c r="BE547" s="375">
        <v>2828825</v>
      </c>
      <c r="BF547" s="393">
        <v>1192546</v>
      </c>
      <c r="BG547" s="375">
        <v>325235</v>
      </c>
      <c r="BH547" s="393">
        <v>1798124</v>
      </c>
      <c r="BI547" s="375">
        <v>1277442</v>
      </c>
      <c r="BJ547" s="393"/>
      <c r="BK547" s="375"/>
      <c r="BL547" s="393">
        <v>83393</v>
      </c>
      <c r="BM547" s="375">
        <v>0</v>
      </c>
      <c r="BN547" s="394">
        <f t="shared" si="603"/>
        <v>372</v>
      </c>
      <c r="BO547" s="395">
        <f t="shared" si="604"/>
        <v>445</v>
      </c>
      <c r="BP547" s="396">
        <f t="shared" si="605"/>
        <v>292</v>
      </c>
      <c r="BQ547" s="395">
        <f t="shared" si="606"/>
        <v>443</v>
      </c>
      <c r="BR547" s="396">
        <f t="shared" si="607"/>
        <v>197</v>
      </c>
      <c r="BS547" s="395">
        <f t="shared" si="608"/>
        <v>56</v>
      </c>
      <c r="BT547" s="396">
        <f t="shared" si="609"/>
        <v>321</v>
      </c>
      <c r="BU547" s="395">
        <f t="shared" si="610"/>
        <v>230</v>
      </c>
      <c r="BV547" s="396">
        <f t="shared" si="611"/>
        <v>0</v>
      </c>
      <c r="BW547" s="395">
        <f t="shared" si="612"/>
        <v>0</v>
      </c>
      <c r="BX547" s="396">
        <f t="shared" si="613"/>
        <v>11</v>
      </c>
      <c r="BY547" s="395">
        <f t="shared" si="614"/>
        <v>0</v>
      </c>
      <c r="BZ547" s="394">
        <f t="shared" si="615"/>
        <v>7322.0510752688169</v>
      </c>
      <c r="CA547" s="395">
        <f t="shared" si="616"/>
        <v>7440.7393258426964</v>
      </c>
      <c r="CB547" s="396">
        <f t="shared" si="617"/>
        <v>5938.3595890410961</v>
      </c>
      <c r="CC547" s="395">
        <f t="shared" si="618"/>
        <v>6385.6094808126409</v>
      </c>
      <c r="CD547" s="396">
        <f t="shared" si="619"/>
        <v>6053.5329949238576</v>
      </c>
      <c r="CE547" s="395">
        <f t="shared" si="620"/>
        <v>5807.7678571428569</v>
      </c>
      <c r="CF547" s="396">
        <f t="shared" si="621"/>
        <v>5601.6323987538944</v>
      </c>
      <c r="CG547" s="395">
        <f t="shared" si="622"/>
        <v>5554.0956521739126</v>
      </c>
      <c r="CH547" s="396">
        <f t="shared" si="623"/>
        <v>0</v>
      </c>
      <c r="CI547" s="395">
        <f t="shared" si="624"/>
        <v>0</v>
      </c>
      <c r="CJ547" s="396">
        <f t="shared" si="625"/>
        <v>7581.181818181818</v>
      </c>
      <c r="CK547" s="395">
        <f t="shared" si="626"/>
        <v>0</v>
      </c>
      <c r="CL547" s="394">
        <f t="shared" si="627"/>
        <v>65898.459677419349</v>
      </c>
      <c r="CM547" s="395">
        <f t="shared" si="628"/>
        <v>66966.653932584275</v>
      </c>
      <c r="CN547" s="396">
        <f t="shared" si="629"/>
        <v>53445.236301369863</v>
      </c>
      <c r="CO547" s="395">
        <f t="shared" si="630"/>
        <v>57470.485327313771</v>
      </c>
      <c r="CP547" s="396">
        <f t="shared" si="631"/>
        <v>54481.796954314719</v>
      </c>
      <c r="CQ547" s="395">
        <f t="shared" si="632"/>
        <v>52269.91071428571</v>
      </c>
      <c r="CR547" s="396">
        <f t="shared" si="633"/>
        <v>50414.691588785048</v>
      </c>
      <c r="CS547" s="395">
        <f t="shared" si="634"/>
        <v>49986.860869565215</v>
      </c>
      <c r="CT547" s="396">
        <f t="shared" si="635"/>
        <v>0</v>
      </c>
      <c r="CU547" s="395">
        <f t="shared" si="636"/>
        <v>0</v>
      </c>
      <c r="CV547" s="396">
        <f t="shared" si="637"/>
        <v>68230.636363636368</v>
      </c>
      <c r="CW547" s="395">
        <f t="shared" si="638"/>
        <v>0</v>
      </c>
      <c r="CX547" s="396">
        <f t="shared" si="639"/>
        <v>56877.926625961241</v>
      </c>
      <c r="CY547" s="395">
        <f t="shared" si="640"/>
        <v>59384.394717773263</v>
      </c>
      <c r="CZ547" s="394">
        <f t="shared" si="641"/>
        <v>39</v>
      </c>
      <c r="DA547" s="395">
        <f t="shared" si="642"/>
        <v>46</v>
      </c>
      <c r="DB547" s="396">
        <f t="shared" si="643"/>
        <v>29</v>
      </c>
      <c r="DC547" s="395">
        <f t="shared" si="644"/>
        <v>47</v>
      </c>
      <c r="DD547" s="396">
        <f t="shared" si="645"/>
        <v>21</v>
      </c>
      <c r="DE547" s="395">
        <f t="shared" si="646"/>
        <v>6</v>
      </c>
      <c r="DF547" s="396">
        <f t="shared" si="647"/>
        <v>33</v>
      </c>
      <c r="DG547" s="395">
        <f t="shared" si="648"/>
        <v>23</v>
      </c>
      <c r="DH547" s="396">
        <f t="shared" si="649"/>
        <v>0</v>
      </c>
      <c r="DI547" s="395">
        <f t="shared" si="650"/>
        <v>0</v>
      </c>
      <c r="DJ547" s="396">
        <f t="shared" si="651"/>
        <v>1</v>
      </c>
      <c r="DK547" s="395">
        <f t="shared" si="652"/>
        <v>0</v>
      </c>
      <c r="DL547" s="396">
        <f t="shared" si="653"/>
        <v>123</v>
      </c>
      <c r="DM547" s="395">
        <f t="shared" si="654"/>
        <v>122</v>
      </c>
      <c r="DN547" s="394">
        <f t="shared" si="655"/>
        <v>2570039.9274193547</v>
      </c>
      <c r="DO547" s="395">
        <f t="shared" si="656"/>
        <v>3080466.0808988768</v>
      </c>
      <c r="DP547" s="396">
        <f t="shared" si="657"/>
        <v>1549911.852739726</v>
      </c>
      <c r="DQ547" s="395">
        <f t="shared" si="658"/>
        <v>2701112.8103837473</v>
      </c>
      <c r="DR547" s="396">
        <f t="shared" si="659"/>
        <v>1144117.7360406092</v>
      </c>
      <c r="DS547" s="395">
        <f t="shared" si="660"/>
        <v>313619.46428571426</v>
      </c>
      <c r="DT547" s="396">
        <f t="shared" si="661"/>
        <v>1663684.8224299066</v>
      </c>
      <c r="DU547" s="395">
        <f t="shared" si="662"/>
        <v>1149697.8</v>
      </c>
      <c r="DV547" s="396">
        <f t="shared" si="663"/>
        <v>0</v>
      </c>
      <c r="DW547" s="395">
        <f t="shared" si="664"/>
        <v>0</v>
      </c>
      <c r="DX547" s="396">
        <f t="shared" si="665"/>
        <v>68230.636363636368</v>
      </c>
      <c r="DY547" s="395">
        <f t="shared" si="666"/>
        <v>0</v>
      </c>
      <c r="DZ547" s="396">
        <f t="shared" si="667"/>
        <v>6995984.9749932326</v>
      </c>
      <c r="EA547" s="395">
        <f t="shared" si="668"/>
        <v>7244896.155568338</v>
      </c>
    </row>
    <row r="548" spans="1:131">
      <c r="A548" s="376" t="s">
        <v>40</v>
      </c>
      <c r="B548" s="381" t="s">
        <v>466</v>
      </c>
      <c r="C548" s="382"/>
      <c r="D548" s="379">
        <v>409315</v>
      </c>
      <c r="E548" s="380">
        <v>7</v>
      </c>
      <c r="F548" s="393">
        <v>7</v>
      </c>
      <c r="G548" s="375">
        <v>7</v>
      </c>
      <c r="H548" s="393">
        <v>0</v>
      </c>
      <c r="I548" s="375">
        <v>0</v>
      </c>
      <c r="J548" s="393">
        <v>0</v>
      </c>
      <c r="K548" s="375">
        <v>0</v>
      </c>
      <c r="L548" s="393">
        <v>0</v>
      </c>
      <c r="M548" s="375">
        <v>0</v>
      </c>
      <c r="N548" s="393">
        <v>26</v>
      </c>
      <c r="O548" s="375">
        <v>27</v>
      </c>
      <c r="P548" s="393">
        <v>0</v>
      </c>
      <c r="Q548" s="375">
        <v>0</v>
      </c>
      <c r="R548" s="393">
        <v>0</v>
      </c>
      <c r="S548" s="375">
        <v>0</v>
      </c>
      <c r="T548" s="393">
        <v>0</v>
      </c>
      <c r="U548" s="375">
        <v>0</v>
      </c>
      <c r="V548" s="393">
        <v>30</v>
      </c>
      <c r="W548" s="375">
        <v>35</v>
      </c>
      <c r="X548" s="393">
        <v>0</v>
      </c>
      <c r="Y548" s="375">
        <v>0</v>
      </c>
      <c r="Z548" s="393">
        <v>0</v>
      </c>
      <c r="AA548" s="375">
        <v>0</v>
      </c>
      <c r="AB548" s="393">
        <v>0</v>
      </c>
      <c r="AC548" s="375">
        <v>0</v>
      </c>
      <c r="AD548" s="393">
        <v>447</v>
      </c>
      <c r="AE548" s="375">
        <v>432</v>
      </c>
      <c r="AF548" s="393">
        <v>28</v>
      </c>
      <c r="AG548" s="375">
        <v>18</v>
      </c>
      <c r="AH548" s="393">
        <v>0</v>
      </c>
      <c r="AI548" s="375">
        <v>11</v>
      </c>
      <c r="AJ548" s="393">
        <v>0</v>
      </c>
      <c r="AK548" s="375">
        <v>1</v>
      </c>
      <c r="AL548" s="393"/>
      <c r="AM548" s="375"/>
      <c r="AN548" s="393"/>
      <c r="AO548" s="375"/>
      <c r="AP548" s="393"/>
      <c r="AQ548" s="375"/>
      <c r="AR548" s="393"/>
      <c r="AS548" s="375"/>
      <c r="AT548" s="393">
        <v>0</v>
      </c>
      <c r="AU548" s="375">
        <v>0</v>
      </c>
      <c r="AV548" s="393">
        <v>0</v>
      </c>
      <c r="AW548" s="375">
        <v>0</v>
      </c>
      <c r="AX548" s="393">
        <v>0</v>
      </c>
      <c r="AY548" s="375">
        <v>0</v>
      </c>
      <c r="AZ548" s="393">
        <v>0</v>
      </c>
      <c r="BA548" s="375">
        <v>0</v>
      </c>
      <c r="BB548" s="393">
        <v>462430</v>
      </c>
      <c r="BC548" s="375">
        <v>464756</v>
      </c>
      <c r="BD548" s="393">
        <v>1571810</v>
      </c>
      <c r="BE548" s="375">
        <v>1645198</v>
      </c>
      <c r="BF548" s="393">
        <v>1619846</v>
      </c>
      <c r="BG548" s="375">
        <v>1868901</v>
      </c>
      <c r="BH548" s="393">
        <v>25337624</v>
      </c>
      <c r="BI548" s="375">
        <v>24765129</v>
      </c>
      <c r="BJ548" s="393"/>
      <c r="BK548" s="375"/>
      <c r="BL548" s="393">
        <v>0</v>
      </c>
      <c r="BM548" s="375">
        <v>0</v>
      </c>
      <c r="BN548" s="394">
        <f t="shared" si="603"/>
        <v>63</v>
      </c>
      <c r="BO548" s="395">
        <f t="shared" si="604"/>
        <v>63</v>
      </c>
      <c r="BP548" s="396">
        <f t="shared" si="605"/>
        <v>234</v>
      </c>
      <c r="BQ548" s="395">
        <f t="shared" si="606"/>
        <v>243</v>
      </c>
      <c r="BR548" s="396">
        <f t="shared" si="607"/>
        <v>270</v>
      </c>
      <c r="BS548" s="395">
        <f t="shared" si="608"/>
        <v>315</v>
      </c>
      <c r="BT548" s="396">
        <f t="shared" si="609"/>
        <v>4303</v>
      </c>
      <c r="BU548" s="395">
        <f t="shared" si="610"/>
        <v>4201</v>
      </c>
      <c r="BV548" s="396">
        <f t="shared" si="611"/>
        <v>0</v>
      </c>
      <c r="BW548" s="395">
        <f t="shared" si="612"/>
        <v>0</v>
      </c>
      <c r="BX548" s="396">
        <f t="shared" si="613"/>
        <v>0</v>
      </c>
      <c r="BY548" s="395">
        <f t="shared" si="614"/>
        <v>0</v>
      </c>
      <c r="BZ548" s="394">
        <f t="shared" si="615"/>
        <v>7340.1587301587306</v>
      </c>
      <c r="CA548" s="395">
        <f t="shared" si="616"/>
        <v>7377.0793650793648</v>
      </c>
      <c r="CB548" s="396">
        <f t="shared" si="617"/>
        <v>6717.136752136752</v>
      </c>
      <c r="CC548" s="395">
        <f t="shared" si="618"/>
        <v>6770.3621399176955</v>
      </c>
      <c r="CD548" s="396">
        <f t="shared" si="619"/>
        <v>5999.4296296296297</v>
      </c>
      <c r="CE548" s="395">
        <f t="shared" si="620"/>
        <v>5933.0190476190473</v>
      </c>
      <c r="CF548" s="396">
        <f t="shared" si="621"/>
        <v>5888.3625377643502</v>
      </c>
      <c r="CG548" s="395">
        <f t="shared" si="622"/>
        <v>5895.0557010235661</v>
      </c>
      <c r="CH548" s="396">
        <f t="shared" si="623"/>
        <v>0</v>
      </c>
      <c r="CI548" s="395">
        <f t="shared" si="624"/>
        <v>0</v>
      </c>
      <c r="CJ548" s="396">
        <f t="shared" si="625"/>
        <v>0</v>
      </c>
      <c r="CK548" s="395">
        <f t="shared" si="626"/>
        <v>0</v>
      </c>
      <c r="CL548" s="394">
        <f t="shared" si="627"/>
        <v>66061.42857142858</v>
      </c>
      <c r="CM548" s="395">
        <f t="shared" si="628"/>
        <v>66393.71428571429</v>
      </c>
      <c r="CN548" s="396">
        <f t="shared" si="629"/>
        <v>60454.230769230766</v>
      </c>
      <c r="CO548" s="395">
        <f t="shared" si="630"/>
        <v>60933.259259259255</v>
      </c>
      <c r="CP548" s="396">
        <f t="shared" si="631"/>
        <v>53994.866666666669</v>
      </c>
      <c r="CQ548" s="395">
        <f t="shared" si="632"/>
        <v>53397.171428571426</v>
      </c>
      <c r="CR548" s="396">
        <f t="shared" si="633"/>
        <v>52995.262839879149</v>
      </c>
      <c r="CS548" s="395">
        <f t="shared" si="634"/>
        <v>53055.501309212093</v>
      </c>
      <c r="CT548" s="396">
        <f t="shared" si="635"/>
        <v>0</v>
      </c>
      <c r="CU548" s="395">
        <f t="shared" si="636"/>
        <v>0</v>
      </c>
      <c r="CV548" s="396">
        <f t="shared" si="637"/>
        <v>0</v>
      </c>
      <c r="CW548" s="395">
        <f t="shared" si="638"/>
        <v>0</v>
      </c>
      <c r="CX548" s="396">
        <f t="shared" si="639"/>
        <v>53581.479273127501</v>
      </c>
      <c r="CY548" s="395">
        <f t="shared" si="640"/>
        <v>53654.419218184536</v>
      </c>
      <c r="CZ548" s="394">
        <f t="shared" si="641"/>
        <v>7</v>
      </c>
      <c r="DA548" s="395">
        <f t="shared" si="642"/>
        <v>7</v>
      </c>
      <c r="DB548" s="396">
        <f t="shared" si="643"/>
        <v>26</v>
      </c>
      <c r="DC548" s="395">
        <f t="shared" si="644"/>
        <v>27</v>
      </c>
      <c r="DD548" s="396">
        <f t="shared" si="645"/>
        <v>30</v>
      </c>
      <c r="DE548" s="395">
        <f t="shared" si="646"/>
        <v>35</v>
      </c>
      <c r="DF548" s="396">
        <f t="shared" si="647"/>
        <v>475</v>
      </c>
      <c r="DG548" s="395">
        <f t="shared" si="648"/>
        <v>462</v>
      </c>
      <c r="DH548" s="396">
        <f t="shared" si="649"/>
        <v>0</v>
      </c>
      <c r="DI548" s="395">
        <f t="shared" si="650"/>
        <v>0</v>
      </c>
      <c r="DJ548" s="396">
        <f t="shared" si="651"/>
        <v>0</v>
      </c>
      <c r="DK548" s="395">
        <f t="shared" si="652"/>
        <v>0</v>
      </c>
      <c r="DL548" s="396">
        <f t="shared" si="653"/>
        <v>538</v>
      </c>
      <c r="DM548" s="395">
        <f t="shared" si="654"/>
        <v>531</v>
      </c>
      <c r="DN548" s="394">
        <f t="shared" si="655"/>
        <v>462430.00000000006</v>
      </c>
      <c r="DO548" s="395">
        <f t="shared" si="656"/>
        <v>464756</v>
      </c>
      <c r="DP548" s="396">
        <f t="shared" si="657"/>
        <v>1571810</v>
      </c>
      <c r="DQ548" s="395">
        <f t="shared" si="658"/>
        <v>1645198</v>
      </c>
      <c r="DR548" s="396">
        <f t="shared" si="659"/>
        <v>1619846</v>
      </c>
      <c r="DS548" s="395">
        <f t="shared" si="660"/>
        <v>1868901</v>
      </c>
      <c r="DT548" s="396">
        <f t="shared" si="661"/>
        <v>25172749.848942596</v>
      </c>
      <c r="DU548" s="395">
        <f t="shared" si="662"/>
        <v>24511641.604855988</v>
      </c>
      <c r="DV548" s="396">
        <f t="shared" si="663"/>
        <v>0</v>
      </c>
      <c r="DW548" s="395">
        <f t="shared" si="664"/>
        <v>0</v>
      </c>
      <c r="DX548" s="396">
        <f t="shared" si="665"/>
        <v>0</v>
      </c>
      <c r="DY548" s="395">
        <f t="shared" si="666"/>
        <v>0</v>
      </c>
      <c r="DZ548" s="396">
        <f t="shared" si="667"/>
        <v>28826835.848942596</v>
      </c>
      <c r="EA548" s="395">
        <f t="shared" si="668"/>
        <v>28490496.604855988</v>
      </c>
    </row>
    <row r="549" spans="1:131">
      <c r="A549" s="370" t="s">
        <v>40</v>
      </c>
      <c r="B549" s="371" t="s">
        <v>467</v>
      </c>
      <c r="C549" s="372"/>
      <c r="D549" s="373">
        <v>222576</v>
      </c>
      <c r="E549" s="374">
        <v>8</v>
      </c>
      <c r="F549" s="393">
        <v>26</v>
      </c>
      <c r="G549" s="375">
        <v>22</v>
      </c>
      <c r="H549" s="393">
        <v>6</v>
      </c>
      <c r="I549" s="375">
        <v>6</v>
      </c>
      <c r="J549" s="393">
        <v>4</v>
      </c>
      <c r="K549" s="375">
        <v>3</v>
      </c>
      <c r="L549" s="393">
        <v>2</v>
      </c>
      <c r="M549" s="375">
        <v>0</v>
      </c>
      <c r="N549" s="393">
        <v>20</v>
      </c>
      <c r="O549" s="375">
        <v>15</v>
      </c>
      <c r="P549" s="393">
        <v>0</v>
      </c>
      <c r="Q549" s="375">
        <v>1</v>
      </c>
      <c r="R549" s="393">
        <v>2</v>
      </c>
      <c r="S549" s="375">
        <v>2</v>
      </c>
      <c r="T549" s="393">
        <v>0</v>
      </c>
      <c r="U549" s="375">
        <v>0</v>
      </c>
      <c r="V549" s="393">
        <v>29</v>
      </c>
      <c r="W549" s="375">
        <v>28</v>
      </c>
      <c r="X549" s="393">
        <v>5</v>
      </c>
      <c r="Y549" s="375">
        <v>3</v>
      </c>
      <c r="Z549" s="393">
        <v>7</v>
      </c>
      <c r="AA549" s="375">
        <v>8</v>
      </c>
      <c r="AB549" s="393">
        <v>2</v>
      </c>
      <c r="AC549" s="375">
        <v>1</v>
      </c>
      <c r="AD549" s="393">
        <v>87</v>
      </c>
      <c r="AE549" s="375">
        <v>92</v>
      </c>
      <c r="AF549" s="393">
        <v>6</v>
      </c>
      <c r="AG549" s="375">
        <v>9</v>
      </c>
      <c r="AH549" s="393">
        <v>23</v>
      </c>
      <c r="AI549" s="375">
        <v>24</v>
      </c>
      <c r="AJ549" s="393">
        <v>2</v>
      </c>
      <c r="AK549" s="375">
        <v>3</v>
      </c>
      <c r="AL549" s="393"/>
      <c r="AM549" s="375"/>
      <c r="AN549" s="393"/>
      <c r="AO549" s="375"/>
      <c r="AP549" s="393"/>
      <c r="AQ549" s="375"/>
      <c r="AR549" s="393"/>
      <c r="AS549" s="375"/>
      <c r="AT549" s="393">
        <v>0</v>
      </c>
      <c r="AU549" s="375">
        <v>0</v>
      </c>
      <c r="AV549" s="393">
        <v>0</v>
      </c>
      <c r="AW549" s="375">
        <v>0</v>
      </c>
      <c r="AX549" s="393">
        <v>0</v>
      </c>
      <c r="AY549" s="375">
        <v>0</v>
      </c>
      <c r="AZ549" s="393">
        <v>0</v>
      </c>
      <c r="BA549" s="375">
        <v>0</v>
      </c>
      <c r="BB549" s="393">
        <v>2669755</v>
      </c>
      <c r="BC549" s="375">
        <v>2166877</v>
      </c>
      <c r="BD549" s="393">
        <v>1303961</v>
      </c>
      <c r="BE549" s="375">
        <v>1095062</v>
      </c>
      <c r="BF549" s="393">
        <v>2548118</v>
      </c>
      <c r="BG549" s="375">
        <v>2401937</v>
      </c>
      <c r="BH549" s="393">
        <v>6064570</v>
      </c>
      <c r="BI549" s="375">
        <v>6618703</v>
      </c>
      <c r="BJ549" s="393"/>
      <c r="BK549" s="375"/>
      <c r="BL549" s="393">
        <v>0</v>
      </c>
      <c r="BM549" s="375">
        <v>0</v>
      </c>
      <c r="BN549" s="394">
        <f t="shared" si="603"/>
        <v>362</v>
      </c>
      <c r="BO549" s="395">
        <f t="shared" si="604"/>
        <v>291</v>
      </c>
      <c r="BP549" s="396">
        <f t="shared" si="605"/>
        <v>202</v>
      </c>
      <c r="BQ549" s="395">
        <f t="shared" si="606"/>
        <v>167</v>
      </c>
      <c r="BR549" s="396">
        <f t="shared" si="607"/>
        <v>412</v>
      </c>
      <c r="BS549" s="395">
        <f t="shared" si="608"/>
        <v>382</v>
      </c>
      <c r="BT549" s="396">
        <f t="shared" si="609"/>
        <v>1120</v>
      </c>
      <c r="BU549" s="395">
        <f t="shared" si="610"/>
        <v>1218</v>
      </c>
      <c r="BV549" s="396">
        <f t="shared" si="611"/>
        <v>0</v>
      </c>
      <c r="BW549" s="395">
        <f t="shared" si="612"/>
        <v>0</v>
      </c>
      <c r="BX549" s="396">
        <f t="shared" si="613"/>
        <v>0</v>
      </c>
      <c r="BY549" s="395">
        <f t="shared" si="614"/>
        <v>0</v>
      </c>
      <c r="BZ549" s="394">
        <f t="shared" si="615"/>
        <v>7375.0138121546961</v>
      </c>
      <c r="CA549" s="395">
        <f t="shared" si="616"/>
        <v>7446.3127147766327</v>
      </c>
      <c r="CB549" s="396">
        <f t="shared" si="617"/>
        <v>6455.2524752475247</v>
      </c>
      <c r="CC549" s="395">
        <f t="shared" si="618"/>
        <v>6557.2574850299397</v>
      </c>
      <c r="CD549" s="396">
        <f t="shared" si="619"/>
        <v>6184.7524271844659</v>
      </c>
      <c r="CE549" s="395">
        <f t="shared" si="620"/>
        <v>6287.7931937172771</v>
      </c>
      <c r="CF549" s="396">
        <f t="shared" si="621"/>
        <v>5414.7946428571431</v>
      </c>
      <c r="CG549" s="395">
        <f t="shared" si="622"/>
        <v>5434.0747126436781</v>
      </c>
      <c r="CH549" s="396">
        <f t="shared" si="623"/>
        <v>0</v>
      </c>
      <c r="CI549" s="395">
        <f t="shared" si="624"/>
        <v>0</v>
      </c>
      <c r="CJ549" s="396">
        <f t="shared" si="625"/>
        <v>0</v>
      </c>
      <c r="CK549" s="395">
        <f t="shared" si="626"/>
        <v>0</v>
      </c>
      <c r="CL549" s="394">
        <f t="shared" si="627"/>
        <v>66375.124309392268</v>
      </c>
      <c r="CM549" s="395">
        <f t="shared" si="628"/>
        <v>67016.81443298969</v>
      </c>
      <c r="CN549" s="396">
        <f t="shared" si="629"/>
        <v>58097.272277227719</v>
      </c>
      <c r="CO549" s="395">
        <f t="shared" si="630"/>
        <v>59015.31736526946</v>
      </c>
      <c r="CP549" s="396">
        <f t="shared" si="631"/>
        <v>55662.771844660194</v>
      </c>
      <c r="CQ549" s="395">
        <f t="shared" si="632"/>
        <v>56590.138743455493</v>
      </c>
      <c r="CR549" s="396">
        <f t="shared" si="633"/>
        <v>48733.15178571429</v>
      </c>
      <c r="CS549" s="395">
        <f t="shared" si="634"/>
        <v>48906.672413793101</v>
      </c>
      <c r="CT549" s="396">
        <f t="shared" si="635"/>
        <v>0</v>
      </c>
      <c r="CU549" s="395">
        <f t="shared" si="636"/>
        <v>0</v>
      </c>
      <c r="CV549" s="396">
        <f t="shared" si="637"/>
        <v>0</v>
      </c>
      <c r="CW549" s="395">
        <f t="shared" si="638"/>
        <v>0</v>
      </c>
      <c r="CX549" s="396">
        <f t="shared" si="639"/>
        <v>54047.085130726657</v>
      </c>
      <c r="CY549" s="395">
        <f t="shared" si="640"/>
        <v>53748.647828116438</v>
      </c>
      <c r="CZ549" s="394">
        <f t="shared" si="641"/>
        <v>38</v>
      </c>
      <c r="DA549" s="395">
        <f t="shared" si="642"/>
        <v>31</v>
      </c>
      <c r="DB549" s="396">
        <f t="shared" si="643"/>
        <v>22</v>
      </c>
      <c r="DC549" s="395">
        <f t="shared" si="644"/>
        <v>18</v>
      </c>
      <c r="DD549" s="396">
        <f t="shared" si="645"/>
        <v>43</v>
      </c>
      <c r="DE549" s="395">
        <f t="shared" si="646"/>
        <v>40</v>
      </c>
      <c r="DF549" s="396">
        <f t="shared" si="647"/>
        <v>118</v>
      </c>
      <c r="DG549" s="395">
        <f t="shared" si="648"/>
        <v>128</v>
      </c>
      <c r="DH549" s="396">
        <f t="shared" si="649"/>
        <v>0</v>
      </c>
      <c r="DI549" s="395">
        <f t="shared" si="650"/>
        <v>0</v>
      </c>
      <c r="DJ549" s="396">
        <f t="shared" si="651"/>
        <v>0</v>
      </c>
      <c r="DK549" s="395">
        <f t="shared" si="652"/>
        <v>0</v>
      </c>
      <c r="DL549" s="396">
        <f t="shared" si="653"/>
        <v>221</v>
      </c>
      <c r="DM549" s="395">
        <f t="shared" si="654"/>
        <v>217</v>
      </c>
      <c r="DN549" s="394">
        <f t="shared" si="655"/>
        <v>2522254.7237569061</v>
      </c>
      <c r="DO549" s="395">
        <f t="shared" si="656"/>
        <v>2077521.2474226803</v>
      </c>
      <c r="DP549" s="396">
        <f t="shared" si="657"/>
        <v>1278139.9900990098</v>
      </c>
      <c r="DQ549" s="395">
        <f t="shared" si="658"/>
        <v>1062275.7125748503</v>
      </c>
      <c r="DR549" s="396">
        <f t="shared" si="659"/>
        <v>2393499.1893203883</v>
      </c>
      <c r="DS549" s="395">
        <f t="shared" si="660"/>
        <v>2263605.5497382199</v>
      </c>
      <c r="DT549" s="396">
        <f t="shared" si="661"/>
        <v>5750511.9107142864</v>
      </c>
      <c r="DU549" s="395">
        <f t="shared" si="662"/>
        <v>6260054.068965517</v>
      </c>
      <c r="DV549" s="396">
        <f t="shared" si="663"/>
        <v>0</v>
      </c>
      <c r="DW549" s="395">
        <f t="shared" si="664"/>
        <v>0</v>
      </c>
      <c r="DX549" s="396">
        <f t="shared" si="665"/>
        <v>0</v>
      </c>
      <c r="DY549" s="395">
        <f t="shared" si="666"/>
        <v>0</v>
      </c>
      <c r="DZ549" s="396">
        <f t="shared" si="667"/>
        <v>11944405.813890591</v>
      </c>
      <c r="EA549" s="395">
        <f t="shared" si="668"/>
        <v>11663456.578701267</v>
      </c>
    </row>
    <row r="550" spans="1:131">
      <c r="A550" s="370" t="s">
        <v>40</v>
      </c>
      <c r="B550" s="371" t="s">
        <v>468</v>
      </c>
      <c r="C550" s="372"/>
      <c r="D550" s="373">
        <v>222992</v>
      </c>
      <c r="E550" s="374">
        <v>8</v>
      </c>
      <c r="F550" s="393">
        <v>36</v>
      </c>
      <c r="G550" s="375">
        <v>39</v>
      </c>
      <c r="H550" s="393">
        <v>0</v>
      </c>
      <c r="I550" s="375">
        <v>0</v>
      </c>
      <c r="J550" s="393">
        <v>264</v>
      </c>
      <c r="K550" s="375">
        <v>260</v>
      </c>
      <c r="L550" s="393">
        <v>22</v>
      </c>
      <c r="M550" s="375">
        <v>23</v>
      </c>
      <c r="N550" s="393">
        <v>21</v>
      </c>
      <c r="O550" s="375">
        <v>27</v>
      </c>
      <c r="P550" s="393">
        <v>0</v>
      </c>
      <c r="Q550" s="375">
        <v>0</v>
      </c>
      <c r="R550" s="393">
        <v>103</v>
      </c>
      <c r="S550" s="375">
        <v>114</v>
      </c>
      <c r="T550" s="393">
        <v>16</v>
      </c>
      <c r="U550" s="375">
        <v>19</v>
      </c>
      <c r="V550" s="393">
        <v>7</v>
      </c>
      <c r="W550" s="375">
        <v>15</v>
      </c>
      <c r="X550" s="393">
        <v>0</v>
      </c>
      <c r="Y550" s="375">
        <v>0</v>
      </c>
      <c r="Z550" s="393">
        <v>35</v>
      </c>
      <c r="AA550" s="375">
        <v>36</v>
      </c>
      <c r="AB550" s="393">
        <v>6</v>
      </c>
      <c r="AC550" s="375">
        <v>5</v>
      </c>
      <c r="AD550" s="393">
        <v>0</v>
      </c>
      <c r="AE550" s="375">
        <v>1</v>
      </c>
      <c r="AF550" s="393">
        <v>0</v>
      </c>
      <c r="AG550" s="375">
        <v>0</v>
      </c>
      <c r="AH550" s="393">
        <v>0</v>
      </c>
      <c r="AI550" s="375">
        <v>0</v>
      </c>
      <c r="AJ550" s="393">
        <v>0</v>
      </c>
      <c r="AK550" s="375">
        <v>1</v>
      </c>
      <c r="AL550" s="393"/>
      <c r="AM550" s="375"/>
      <c r="AN550" s="393"/>
      <c r="AO550" s="375"/>
      <c r="AP550" s="393"/>
      <c r="AQ550" s="375"/>
      <c r="AR550" s="393"/>
      <c r="AS550" s="375"/>
      <c r="AT550" s="393">
        <v>0</v>
      </c>
      <c r="AU550" s="375">
        <v>0</v>
      </c>
      <c r="AV550" s="393">
        <v>0</v>
      </c>
      <c r="AW550" s="375">
        <v>0</v>
      </c>
      <c r="AX550" s="393">
        <v>0</v>
      </c>
      <c r="AY550" s="375">
        <v>0</v>
      </c>
      <c r="AZ550" s="393">
        <v>0</v>
      </c>
      <c r="BA550" s="375">
        <v>0</v>
      </c>
      <c r="BB550" s="393">
        <v>27325870</v>
      </c>
      <c r="BC550" s="375">
        <v>27492051</v>
      </c>
      <c r="BD550" s="393">
        <v>9109704</v>
      </c>
      <c r="BE550" s="375">
        <v>10663786</v>
      </c>
      <c r="BF550" s="393">
        <v>2689054</v>
      </c>
      <c r="BG550" s="375">
        <v>3192839</v>
      </c>
      <c r="BH550" s="393">
        <v>0</v>
      </c>
      <c r="BI550" s="375">
        <v>147558</v>
      </c>
      <c r="BJ550" s="393"/>
      <c r="BK550" s="375"/>
      <c r="BL550" s="393">
        <v>0</v>
      </c>
      <c r="BM550" s="375">
        <v>0</v>
      </c>
      <c r="BN550" s="394">
        <f t="shared" si="603"/>
        <v>3492</v>
      </c>
      <c r="BO550" s="395">
        <f t="shared" si="604"/>
        <v>3487</v>
      </c>
      <c r="BP550" s="396">
        <f t="shared" si="605"/>
        <v>1514</v>
      </c>
      <c r="BQ550" s="395">
        <f t="shared" si="606"/>
        <v>1725</v>
      </c>
      <c r="BR550" s="396">
        <f t="shared" si="607"/>
        <v>520</v>
      </c>
      <c r="BS550" s="395">
        <f t="shared" si="608"/>
        <v>591</v>
      </c>
      <c r="BT550" s="396">
        <f t="shared" si="609"/>
        <v>0</v>
      </c>
      <c r="BU550" s="395">
        <f t="shared" si="610"/>
        <v>21</v>
      </c>
      <c r="BV550" s="396">
        <f t="shared" si="611"/>
        <v>0</v>
      </c>
      <c r="BW550" s="395">
        <f t="shared" si="612"/>
        <v>0</v>
      </c>
      <c r="BX550" s="396">
        <f t="shared" si="613"/>
        <v>0</v>
      </c>
      <c r="BY550" s="395">
        <f t="shared" si="614"/>
        <v>0</v>
      </c>
      <c r="BZ550" s="394">
        <f t="shared" si="615"/>
        <v>7825.2777777777774</v>
      </c>
      <c r="CA550" s="395">
        <f t="shared" si="616"/>
        <v>7884.1557212503585</v>
      </c>
      <c r="CB550" s="396">
        <f t="shared" si="617"/>
        <v>6016.9775429326291</v>
      </c>
      <c r="CC550" s="395">
        <f t="shared" si="618"/>
        <v>6181.9049275362322</v>
      </c>
      <c r="CD550" s="396">
        <f t="shared" si="619"/>
        <v>5171.2576923076922</v>
      </c>
      <c r="CE550" s="395">
        <f t="shared" si="620"/>
        <v>5402.4348561759725</v>
      </c>
      <c r="CF550" s="396">
        <f t="shared" si="621"/>
        <v>0</v>
      </c>
      <c r="CG550" s="395">
        <f t="shared" si="622"/>
        <v>7026.5714285714284</v>
      </c>
      <c r="CH550" s="396">
        <f t="shared" si="623"/>
        <v>0</v>
      </c>
      <c r="CI550" s="395">
        <f t="shared" si="624"/>
        <v>0</v>
      </c>
      <c r="CJ550" s="396">
        <f t="shared" si="625"/>
        <v>0</v>
      </c>
      <c r="CK550" s="395">
        <f t="shared" si="626"/>
        <v>0</v>
      </c>
      <c r="CL550" s="394">
        <f t="shared" si="627"/>
        <v>70427.5</v>
      </c>
      <c r="CM550" s="395">
        <f t="shared" si="628"/>
        <v>70957.401491253229</v>
      </c>
      <c r="CN550" s="396">
        <f t="shared" si="629"/>
        <v>54152.797886393659</v>
      </c>
      <c r="CO550" s="395">
        <f t="shared" si="630"/>
        <v>55637.144347826092</v>
      </c>
      <c r="CP550" s="396">
        <f t="shared" si="631"/>
        <v>46541.31923076923</v>
      </c>
      <c r="CQ550" s="395">
        <f t="shared" si="632"/>
        <v>48621.913705583749</v>
      </c>
      <c r="CR550" s="396">
        <f t="shared" si="633"/>
        <v>0</v>
      </c>
      <c r="CS550" s="395">
        <f t="shared" si="634"/>
        <v>63239.142857142855</v>
      </c>
      <c r="CT550" s="396">
        <f t="shared" si="635"/>
        <v>0</v>
      </c>
      <c r="CU550" s="395">
        <f t="shared" si="636"/>
        <v>0</v>
      </c>
      <c r="CV550" s="396">
        <f t="shared" si="637"/>
        <v>0</v>
      </c>
      <c r="CW550" s="395">
        <f t="shared" si="638"/>
        <v>0</v>
      </c>
      <c r="CX550" s="396">
        <f t="shared" si="639"/>
        <v>63711.82358269026</v>
      </c>
      <c r="CY550" s="395">
        <f t="shared" si="640"/>
        <v>64073.207090856828</v>
      </c>
      <c r="CZ550" s="394">
        <f t="shared" si="641"/>
        <v>322</v>
      </c>
      <c r="DA550" s="395">
        <f t="shared" si="642"/>
        <v>322</v>
      </c>
      <c r="DB550" s="396">
        <f t="shared" si="643"/>
        <v>140</v>
      </c>
      <c r="DC550" s="395">
        <f t="shared" si="644"/>
        <v>160</v>
      </c>
      <c r="DD550" s="396">
        <f t="shared" si="645"/>
        <v>48</v>
      </c>
      <c r="DE550" s="395">
        <f t="shared" si="646"/>
        <v>56</v>
      </c>
      <c r="DF550" s="396">
        <f t="shared" si="647"/>
        <v>0</v>
      </c>
      <c r="DG550" s="395">
        <f t="shared" si="648"/>
        <v>2</v>
      </c>
      <c r="DH550" s="396">
        <f t="shared" si="649"/>
        <v>0</v>
      </c>
      <c r="DI550" s="395">
        <f t="shared" si="650"/>
        <v>0</v>
      </c>
      <c r="DJ550" s="396">
        <f t="shared" si="651"/>
        <v>0</v>
      </c>
      <c r="DK550" s="395">
        <f t="shared" si="652"/>
        <v>0</v>
      </c>
      <c r="DL550" s="396">
        <f t="shared" si="653"/>
        <v>510</v>
      </c>
      <c r="DM550" s="395">
        <f t="shared" si="654"/>
        <v>540</v>
      </c>
      <c r="DN550" s="394">
        <f t="shared" si="655"/>
        <v>22677655</v>
      </c>
      <c r="DO550" s="395">
        <f t="shared" si="656"/>
        <v>22848283.280183539</v>
      </c>
      <c r="DP550" s="396">
        <f t="shared" si="657"/>
        <v>7581391.7040951122</v>
      </c>
      <c r="DQ550" s="395">
        <f t="shared" si="658"/>
        <v>8901943.0956521742</v>
      </c>
      <c r="DR550" s="396">
        <f t="shared" si="659"/>
        <v>2233983.3230769229</v>
      </c>
      <c r="DS550" s="395">
        <f t="shared" si="660"/>
        <v>2722827.1675126897</v>
      </c>
      <c r="DT550" s="396">
        <f t="shared" si="661"/>
        <v>0</v>
      </c>
      <c r="DU550" s="395">
        <f t="shared" si="662"/>
        <v>126478.28571428571</v>
      </c>
      <c r="DV550" s="396">
        <f t="shared" si="663"/>
        <v>0</v>
      </c>
      <c r="DW550" s="395">
        <f t="shared" si="664"/>
        <v>0</v>
      </c>
      <c r="DX550" s="396">
        <f t="shared" si="665"/>
        <v>0</v>
      </c>
      <c r="DY550" s="395">
        <f t="shared" si="666"/>
        <v>0</v>
      </c>
      <c r="DZ550" s="396">
        <f t="shared" si="667"/>
        <v>32493030.027172033</v>
      </c>
      <c r="EA550" s="395">
        <f t="shared" si="668"/>
        <v>34599531.829062685</v>
      </c>
    </row>
    <row r="551" spans="1:131">
      <c r="A551" s="370" t="s">
        <v>40</v>
      </c>
      <c r="B551" s="371" t="s">
        <v>469</v>
      </c>
      <c r="C551" s="372"/>
      <c r="D551" s="373">
        <v>223427</v>
      </c>
      <c r="E551" s="374">
        <v>8</v>
      </c>
      <c r="F551" s="393">
        <v>238</v>
      </c>
      <c r="G551" s="375">
        <v>0</v>
      </c>
      <c r="H551" s="393">
        <v>2</v>
      </c>
      <c r="I551" s="375">
        <v>0</v>
      </c>
      <c r="J551" s="393">
        <v>9</v>
      </c>
      <c r="K551" s="375">
        <v>0</v>
      </c>
      <c r="L551" s="393">
        <v>18</v>
      </c>
      <c r="M551" s="375">
        <v>0</v>
      </c>
      <c r="N551" s="393">
        <v>0</v>
      </c>
      <c r="O551" s="375">
        <v>0</v>
      </c>
      <c r="P551" s="393">
        <v>0</v>
      </c>
      <c r="Q551" s="375">
        <v>0</v>
      </c>
      <c r="R551" s="393">
        <v>0</v>
      </c>
      <c r="S551" s="375">
        <v>0</v>
      </c>
      <c r="T551" s="393">
        <v>0</v>
      </c>
      <c r="U551" s="375">
        <v>0</v>
      </c>
      <c r="V551" s="393">
        <v>0</v>
      </c>
      <c r="W551" s="375">
        <v>0</v>
      </c>
      <c r="X551" s="393">
        <v>0</v>
      </c>
      <c r="Y551" s="375">
        <v>0</v>
      </c>
      <c r="Z551" s="393">
        <v>0</v>
      </c>
      <c r="AA551" s="375">
        <v>0</v>
      </c>
      <c r="AB551" s="393">
        <v>0</v>
      </c>
      <c r="AC551" s="375">
        <v>0</v>
      </c>
      <c r="AD551" s="393">
        <v>76</v>
      </c>
      <c r="AE551" s="375">
        <v>0</v>
      </c>
      <c r="AF551" s="393">
        <v>0</v>
      </c>
      <c r="AG551" s="375">
        <v>0</v>
      </c>
      <c r="AH551" s="393">
        <v>13</v>
      </c>
      <c r="AI551" s="375">
        <v>0</v>
      </c>
      <c r="AJ551" s="393">
        <v>13</v>
      </c>
      <c r="AK551" s="375">
        <v>0</v>
      </c>
      <c r="AL551" s="393"/>
      <c r="AM551" s="375"/>
      <c r="AN551" s="393"/>
      <c r="AO551" s="375"/>
      <c r="AP551" s="393"/>
      <c r="AQ551" s="375"/>
      <c r="AR551" s="393"/>
      <c r="AS551" s="375"/>
      <c r="AT551" s="393">
        <v>0</v>
      </c>
      <c r="AU551" s="375">
        <v>341</v>
      </c>
      <c r="AV551" s="393">
        <v>0</v>
      </c>
      <c r="AW551" s="375">
        <v>2</v>
      </c>
      <c r="AX551" s="393">
        <v>0</v>
      </c>
      <c r="AY551" s="375">
        <v>10</v>
      </c>
      <c r="AZ551" s="393">
        <v>0</v>
      </c>
      <c r="BA551" s="375">
        <v>40</v>
      </c>
      <c r="BB551" s="393">
        <v>15402368</v>
      </c>
      <c r="BC551" s="375">
        <v>0</v>
      </c>
      <c r="BD551" s="393">
        <v>0</v>
      </c>
      <c r="BE551" s="375">
        <v>0</v>
      </c>
      <c r="BF551" s="393">
        <v>0</v>
      </c>
      <c r="BG551" s="375">
        <v>0</v>
      </c>
      <c r="BH551" s="393">
        <v>4977569</v>
      </c>
      <c r="BI551" s="375">
        <v>0</v>
      </c>
      <c r="BJ551" s="393"/>
      <c r="BK551" s="375"/>
      <c r="BL551" s="393">
        <v>0</v>
      </c>
      <c r="BM551" s="375">
        <v>20272210</v>
      </c>
      <c r="BN551" s="394">
        <f t="shared" si="603"/>
        <v>2477</v>
      </c>
      <c r="BO551" s="395">
        <f t="shared" si="604"/>
        <v>0</v>
      </c>
      <c r="BP551" s="396">
        <f t="shared" si="605"/>
        <v>0</v>
      </c>
      <c r="BQ551" s="395">
        <f t="shared" si="606"/>
        <v>0</v>
      </c>
      <c r="BR551" s="396">
        <f t="shared" si="607"/>
        <v>0</v>
      </c>
      <c r="BS551" s="395">
        <f t="shared" si="608"/>
        <v>0</v>
      </c>
      <c r="BT551" s="396">
        <f t="shared" si="609"/>
        <v>983</v>
      </c>
      <c r="BU551" s="395">
        <f t="shared" si="610"/>
        <v>0</v>
      </c>
      <c r="BV551" s="396">
        <f t="shared" si="611"/>
        <v>0</v>
      </c>
      <c r="BW551" s="395">
        <f t="shared" si="612"/>
        <v>0</v>
      </c>
      <c r="BX551" s="396">
        <f t="shared" si="613"/>
        <v>0</v>
      </c>
      <c r="BY551" s="395">
        <f t="shared" si="614"/>
        <v>3679</v>
      </c>
      <c r="BZ551" s="394">
        <f t="shared" si="615"/>
        <v>6218.1542188130807</v>
      </c>
      <c r="CA551" s="395">
        <f t="shared" si="616"/>
        <v>0</v>
      </c>
      <c r="CB551" s="396">
        <f t="shared" si="617"/>
        <v>0</v>
      </c>
      <c r="CC551" s="395">
        <f t="shared" si="618"/>
        <v>0</v>
      </c>
      <c r="CD551" s="396">
        <f t="shared" si="619"/>
        <v>0</v>
      </c>
      <c r="CE551" s="395">
        <f t="shared" si="620"/>
        <v>0</v>
      </c>
      <c r="CF551" s="396">
        <f t="shared" si="621"/>
        <v>5063.6510681586979</v>
      </c>
      <c r="CG551" s="395">
        <f t="shared" si="622"/>
        <v>0</v>
      </c>
      <c r="CH551" s="396">
        <f t="shared" si="623"/>
        <v>0</v>
      </c>
      <c r="CI551" s="395">
        <f t="shared" si="624"/>
        <v>0</v>
      </c>
      <c r="CJ551" s="396">
        <f t="shared" si="625"/>
        <v>0</v>
      </c>
      <c r="CK551" s="395">
        <f t="shared" si="626"/>
        <v>5510.2500679532486</v>
      </c>
      <c r="CL551" s="394">
        <f t="shared" si="627"/>
        <v>55963.38796931773</v>
      </c>
      <c r="CM551" s="395">
        <f t="shared" si="628"/>
        <v>0</v>
      </c>
      <c r="CN551" s="396">
        <f t="shared" si="629"/>
        <v>0</v>
      </c>
      <c r="CO551" s="395">
        <f t="shared" si="630"/>
        <v>0</v>
      </c>
      <c r="CP551" s="396">
        <f t="shared" si="631"/>
        <v>0</v>
      </c>
      <c r="CQ551" s="395">
        <f t="shared" si="632"/>
        <v>0</v>
      </c>
      <c r="CR551" s="396">
        <f t="shared" si="633"/>
        <v>45572.859613428278</v>
      </c>
      <c r="CS551" s="395">
        <f t="shared" si="634"/>
        <v>0</v>
      </c>
      <c r="CT551" s="396">
        <f t="shared" si="635"/>
        <v>0</v>
      </c>
      <c r="CU551" s="395">
        <f t="shared" si="636"/>
        <v>0</v>
      </c>
      <c r="CV551" s="396">
        <f t="shared" si="637"/>
        <v>0</v>
      </c>
      <c r="CW551" s="395">
        <f t="shared" si="638"/>
        <v>49592.250611579235</v>
      </c>
      <c r="CX551" s="396">
        <f t="shared" si="639"/>
        <v>53091.20939939707</v>
      </c>
      <c r="CY551" s="395">
        <f t="shared" si="640"/>
        <v>49592.250611579228</v>
      </c>
      <c r="CZ551" s="394">
        <f t="shared" si="641"/>
        <v>267</v>
      </c>
      <c r="DA551" s="395">
        <f t="shared" si="642"/>
        <v>0</v>
      </c>
      <c r="DB551" s="396">
        <f t="shared" si="643"/>
        <v>0</v>
      </c>
      <c r="DC551" s="395">
        <f t="shared" si="644"/>
        <v>0</v>
      </c>
      <c r="DD551" s="396">
        <f t="shared" si="645"/>
        <v>0</v>
      </c>
      <c r="DE551" s="395">
        <f t="shared" si="646"/>
        <v>0</v>
      </c>
      <c r="DF551" s="396">
        <f t="shared" si="647"/>
        <v>102</v>
      </c>
      <c r="DG551" s="395">
        <f t="shared" si="648"/>
        <v>0</v>
      </c>
      <c r="DH551" s="396">
        <f t="shared" si="649"/>
        <v>0</v>
      </c>
      <c r="DI551" s="395">
        <f t="shared" si="650"/>
        <v>0</v>
      </c>
      <c r="DJ551" s="396">
        <f t="shared" si="651"/>
        <v>0</v>
      </c>
      <c r="DK551" s="395">
        <f t="shared" si="652"/>
        <v>393</v>
      </c>
      <c r="DL551" s="396">
        <f t="shared" si="653"/>
        <v>369</v>
      </c>
      <c r="DM551" s="395">
        <f t="shared" si="654"/>
        <v>393</v>
      </c>
      <c r="DN551" s="394">
        <f t="shared" si="655"/>
        <v>14942224.587807834</v>
      </c>
      <c r="DO551" s="395">
        <f t="shared" si="656"/>
        <v>0</v>
      </c>
      <c r="DP551" s="396">
        <f t="shared" si="657"/>
        <v>0</v>
      </c>
      <c r="DQ551" s="395">
        <f t="shared" si="658"/>
        <v>0</v>
      </c>
      <c r="DR551" s="396">
        <f t="shared" si="659"/>
        <v>0</v>
      </c>
      <c r="DS551" s="395">
        <f t="shared" si="660"/>
        <v>0</v>
      </c>
      <c r="DT551" s="396">
        <f t="shared" si="661"/>
        <v>4648431.6805696841</v>
      </c>
      <c r="DU551" s="395">
        <f t="shared" si="662"/>
        <v>0</v>
      </c>
      <c r="DV551" s="396">
        <f t="shared" si="663"/>
        <v>0</v>
      </c>
      <c r="DW551" s="395">
        <f t="shared" si="664"/>
        <v>0</v>
      </c>
      <c r="DX551" s="396">
        <f t="shared" si="665"/>
        <v>0</v>
      </c>
      <c r="DY551" s="395">
        <f t="shared" si="666"/>
        <v>19489754.490350638</v>
      </c>
      <c r="DZ551" s="396">
        <f t="shared" si="667"/>
        <v>19590656.26837752</v>
      </c>
      <c r="EA551" s="395">
        <f t="shared" si="668"/>
        <v>19489754.490350638</v>
      </c>
    </row>
    <row r="552" spans="1:131">
      <c r="A552" s="391" t="s">
        <v>40</v>
      </c>
      <c r="B552" s="371" t="s">
        <v>470</v>
      </c>
      <c r="C552" s="372"/>
      <c r="D552" s="373">
        <v>223524</v>
      </c>
      <c r="E552" s="374">
        <v>8</v>
      </c>
      <c r="F552" s="393">
        <v>0</v>
      </c>
      <c r="G552" s="375">
        <v>0</v>
      </c>
      <c r="H552" s="393">
        <v>0</v>
      </c>
      <c r="I552" s="375">
        <v>0</v>
      </c>
      <c r="J552" s="393">
        <v>0</v>
      </c>
      <c r="K552" s="375">
        <v>0</v>
      </c>
      <c r="L552" s="393">
        <v>0</v>
      </c>
      <c r="M552" s="375">
        <v>0</v>
      </c>
      <c r="N552" s="393">
        <v>0</v>
      </c>
      <c r="O552" s="375">
        <v>0</v>
      </c>
      <c r="P552" s="393">
        <v>0</v>
      </c>
      <c r="Q552" s="375">
        <v>0</v>
      </c>
      <c r="R552" s="393">
        <v>0</v>
      </c>
      <c r="S552" s="375">
        <v>0</v>
      </c>
      <c r="T552" s="393">
        <v>0</v>
      </c>
      <c r="U552" s="375">
        <v>0</v>
      </c>
      <c r="V552" s="393">
        <v>0</v>
      </c>
      <c r="W552" s="375">
        <v>0</v>
      </c>
      <c r="X552" s="393">
        <v>0</v>
      </c>
      <c r="Y552" s="375">
        <v>0</v>
      </c>
      <c r="Z552" s="393">
        <v>0</v>
      </c>
      <c r="AA552" s="375">
        <v>0</v>
      </c>
      <c r="AB552" s="393">
        <v>0</v>
      </c>
      <c r="AC552" s="375">
        <v>0</v>
      </c>
      <c r="AD552" s="393">
        <v>0</v>
      </c>
      <c r="AE552" s="375">
        <v>139</v>
      </c>
      <c r="AF552" s="393">
        <v>0</v>
      </c>
      <c r="AG552" s="375">
        <v>0</v>
      </c>
      <c r="AH552" s="393">
        <v>0</v>
      </c>
      <c r="AI552" s="375">
        <v>0</v>
      </c>
      <c r="AJ552" s="393">
        <v>0</v>
      </c>
      <c r="AK552" s="375">
        <v>0</v>
      </c>
      <c r="AL552" s="393"/>
      <c r="AM552" s="375"/>
      <c r="AN552" s="393"/>
      <c r="AO552" s="375"/>
      <c r="AP552" s="393"/>
      <c r="AQ552" s="375"/>
      <c r="AR552" s="393"/>
      <c r="AS552" s="375"/>
      <c r="AT552" s="393">
        <v>135</v>
      </c>
      <c r="AU552" s="375">
        <v>0</v>
      </c>
      <c r="AV552" s="393">
        <v>0</v>
      </c>
      <c r="AW552" s="375">
        <v>0</v>
      </c>
      <c r="AX552" s="393">
        <v>0</v>
      </c>
      <c r="AY552" s="375">
        <v>0</v>
      </c>
      <c r="AZ552" s="393">
        <v>0</v>
      </c>
      <c r="BA552" s="375">
        <v>0</v>
      </c>
      <c r="BB552" s="393">
        <v>0</v>
      </c>
      <c r="BC552" s="375">
        <v>0</v>
      </c>
      <c r="BD552" s="393">
        <v>0</v>
      </c>
      <c r="BE552" s="375">
        <v>0</v>
      </c>
      <c r="BF552" s="393">
        <v>0</v>
      </c>
      <c r="BG552" s="375">
        <v>0</v>
      </c>
      <c r="BH552" s="393">
        <v>0</v>
      </c>
      <c r="BI552" s="375">
        <v>8522199</v>
      </c>
      <c r="BJ552" s="393"/>
      <c r="BK552" s="375"/>
      <c r="BL552" s="393">
        <v>8339564</v>
      </c>
      <c r="BM552" s="375">
        <v>0</v>
      </c>
      <c r="BN552" s="394">
        <f t="shared" si="603"/>
        <v>0</v>
      </c>
      <c r="BO552" s="395">
        <f t="shared" si="604"/>
        <v>0</v>
      </c>
      <c r="BP552" s="396">
        <f t="shared" si="605"/>
        <v>0</v>
      </c>
      <c r="BQ552" s="395">
        <f t="shared" si="606"/>
        <v>0</v>
      </c>
      <c r="BR552" s="396">
        <f t="shared" si="607"/>
        <v>0</v>
      </c>
      <c r="BS552" s="395">
        <f t="shared" si="608"/>
        <v>0</v>
      </c>
      <c r="BT552" s="396">
        <f t="shared" si="609"/>
        <v>0</v>
      </c>
      <c r="BU552" s="395">
        <f t="shared" si="610"/>
        <v>1251</v>
      </c>
      <c r="BV552" s="396">
        <f t="shared" si="611"/>
        <v>0</v>
      </c>
      <c r="BW552" s="395">
        <f t="shared" si="612"/>
        <v>0</v>
      </c>
      <c r="BX552" s="396">
        <f t="shared" si="613"/>
        <v>1215</v>
      </c>
      <c r="BY552" s="395">
        <f t="shared" si="614"/>
        <v>0</v>
      </c>
      <c r="BZ552" s="394">
        <f t="shared" si="615"/>
        <v>0</v>
      </c>
      <c r="CA552" s="395">
        <f t="shared" si="616"/>
        <v>0</v>
      </c>
      <c r="CB552" s="396">
        <f t="shared" si="617"/>
        <v>0</v>
      </c>
      <c r="CC552" s="395">
        <f t="shared" si="618"/>
        <v>0</v>
      </c>
      <c r="CD552" s="396">
        <f t="shared" si="619"/>
        <v>0</v>
      </c>
      <c r="CE552" s="395">
        <f t="shared" si="620"/>
        <v>0</v>
      </c>
      <c r="CF552" s="396">
        <f t="shared" si="621"/>
        <v>0</v>
      </c>
      <c r="CG552" s="395">
        <f t="shared" si="622"/>
        <v>6812.3093525179856</v>
      </c>
      <c r="CH552" s="396">
        <f t="shared" si="623"/>
        <v>0</v>
      </c>
      <c r="CI552" s="395">
        <f t="shared" si="624"/>
        <v>0</v>
      </c>
      <c r="CJ552" s="396">
        <f t="shared" si="625"/>
        <v>6863.838683127572</v>
      </c>
      <c r="CK552" s="395">
        <f t="shared" si="626"/>
        <v>0</v>
      </c>
      <c r="CL552" s="394">
        <f t="shared" si="627"/>
        <v>0</v>
      </c>
      <c r="CM552" s="395">
        <f t="shared" si="628"/>
        <v>0</v>
      </c>
      <c r="CN552" s="396">
        <f t="shared" si="629"/>
        <v>0</v>
      </c>
      <c r="CO552" s="395">
        <f t="shared" si="630"/>
        <v>0</v>
      </c>
      <c r="CP552" s="396">
        <f t="shared" si="631"/>
        <v>0</v>
      </c>
      <c r="CQ552" s="395">
        <f t="shared" si="632"/>
        <v>0</v>
      </c>
      <c r="CR552" s="396">
        <f t="shared" si="633"/>
        <v>0</v>
      </c>
      <c r="CS552" s="395">
        <f t="shared" si="634"/>
        <v>61310.784172661872</v>
      </c>
      <c r="CT552" s="396">
        <f t="shared" si="635"/>
        <v>0</v>
      </c>
      <c r="CU552" s="395">
        <f t="shared" si="636"/>
        <v>0</v>
      </c>
      <c r="CV552" s="396">
        <f t="shared" si="637"/>
        <v>61774.548148148147</v>
      </c>
      <c r="CW552" s="395">
        <f t="shared" si="638"/>
        <v>0</v>
      </c>
      <c r="CX552" s="396">
        <f t="shared" si="639"/>
        <v>61774.548148148147</v>
      </c>
      <c r="CY552" s="395">
        <f t="shared" si="640"/>
        <v>61310.784172661872</v>
      </c>
      <c r="CZ552" s="394">
        <f t="shared" si="641"/>
        <v>0</v>
      </c>
      <c r="DA552" s="395">
        <f t="shared" si="642"/>
        <v>0</v>
      </c>
      <c r="DB552" s="396">
        <f t="shared" si="643"/>
        <v>0</v>
      </c>
      <c r="DC552" s="395">
        <f t="shared" si="644"/>
        <v>0</v>
      </c>
      <c r="DD552" s="396">
        <f t="shared" si="645"/>
        <v>0</v>
      </c>
      <c r="DE552" s="395">
        <f t="shared" si="646"/>
        <v>0</v>
      </c>
      <c r="DF552" s="396">
        <f t="shared" si="647"/>
        <v>0</v>
      </c>
      <c r="DG552" s="395">
        <f t="shared" si="648"/>
        <v>139</v>
      </c>
      <c r="DH552" s="396">
        <f t="shared" si="649"/>
        <v>0</v>
      </c>
      <c r="DI552" s="395">
        <f t="shared" si="650"/>
        <v>0</v>
      </c>
      <c r="DJ552" s="396">
        <f t="shared" si="651"/>
        <v>135</v>
      </c>
      <c r="DK552" s="395">
        <f t="shared" si="652"/>
        <v>0</v>
      </c>
      <c r="DL552" s="396">
        <f t="shared" si="653"/>
        <v>135</v>
      </c>
      <c r="DM552" s="395">
        <f t="shared" si="654"/>
        <v>139</v>
      </c>
      <c r="DN552" s="394">
        <f t="shared" si="655"/>
        <v>0</v>
      </c>
      <c r="DO552" s="395">
        <f t="shared" si="656"/>
        <v>0</v>
      </c>
      <c r="DP552" s="396">
        <f t="shared" si="657"/>
        <v>0</v>
      </c>
      <c r="DQ552" s="395">
        <f t="shared" si="658"/>
        <v>0</v>
      </c>
      <c r="DR552" s="396">
        <f t="shared" si="659"/>
        <v>0</v>
      </c>
      <c r="DS552" s="395">
        <f t="shared" si="660"/>
        <v>0</v>
      </c>
      <c r="DT552" s="396">
        <f t="shared" si="661"/>
        <v>0</v>
      </c>
      <c r="DU552" s="395">
        <f t="shared" si="662"/>
        <v>8522199</v>
      </c>
      <c r="DV552" s="396">
        <f t="shared" si="663"/>
        <v>0</v>
      </c>
      <c r="DW552" s="395">
        <f t="shared" si="664"/>
        <v>0</v>
      </c>
      <c r="DX552" s="396">
        <f t="shared" si="665"/>
        <v>8339564</v>
      </c>
      <c r="DY552" s="395">
        <f t="shared" si="666"/>
        <v>0</v>
      </c>
      <c r="DZ552" s="396">
        <f t="shared" si="667"/>
        <v>8339564</v>
      </c>
      <c r="EA552" s="395">
        <f t="shared" si="668"/>
        <v>8522199</v>
      </c>
    </row>
    <row r="553" spans="1:131">
      <c r="A553" s="391" t="s">
        <v>40</v>
      </c>
      <c r="B553" s="371" t="s">
        <v>471</v>
      </c>
      <c r="C553" s="372"/>
      <c r="D553" s="373">
        <v>223816</v>
      </c>
      <c r="E553" s="374">
        <v>8</v>
      </c>
      <c r="F553" s="393">
        <v>80</v>
      </c>
      <c r="G553" s="375">
        <v>79</v>
      </c>
      <c r="H553" s="393">
        <v>6</v>
      </c>
      <c r="I553" s="375">
        <v>6</v>
      </c>
      <c r="J553" s="393">
        <v>12</v>
      </c>
      <c r="K553" s="375">
        <v>11</v>
      </c>
      <c r="L553" s="393">
        <v>69</v>
      </c>
      <c r="M553" s="375">
        <v>70</v>
      </c>
      <c r="N553" s="393">
        <v>0</v>
      </c>
      <c r="O553" s="375">
        <v>0</v>
      </c>
      <c r="P553" s="393">
        <v>0</v>
      </c>
      <c r="Q553" s="375">
        <v>0</v>
      </c>
      <c r="R553" s="393">
        <v>0</v>
      </c>
      <c r="S553" s="375">
        <v>0</v>
      </c>
      <c r="T553" s="393">
        <v>0</v>
      </c>
      <c r="U553" s="375">
        <v>0</v>
      </c>
      <c r="V553" s="393">
        <v>0</v>
      </c>
      <c r="W553" s="375">
        <v>0</v>
      </c>
      <c r="X553" s="393">
        <v>0</v>
      </c>
      <c r="Y553" s="375">
        <v>0</v>
      </c>
      <c r="Z553" s="393">
        <v>0</v>
      </c>
      <c r="AA553" s="375">
        <v>0</v>
      </c>
      <c r="AB553" s="393">
        <v>0</v>
      </c>
      <c r="AC553" s="375">
        <v>0</v>
      </c>
      <c r="AD553" s="393">
        <v>51</v>
      </c>
      <c r="AE553" s="375">
        <v>0</v>
      </c>
      <c r="AF553" s="393">
        <v>0</v>
      </c>
      <c r="AG553" s="375">
        <v>0</v>
      </c>
      <c r="AH553" s="393">
        <v>0</v>
      </c>
      <c r="AI553" s="375">
        <v>0</v>
      </c>
      <c r="AJ553" s="393">
        <v>0</v>
      </c>
      <c r="AK553" s="375">
        <v>0</v>
      </c>
      <c r="AL553" s="393"/>
      <c r="AM553" s="375"/>
      <c r="AN553" s="393"/>
      <c r="AO553" s="375"/>
      <c r="AP553" s="393"/>
      <c r="AQ553" s="375"/>
      <c r="AR553" s="393"/>
      <c r="AS553" s="375"/>
      <c r="AT553" s="393">
        <v>0</v>
      </c>
      <c r="AU553" s="375">
        <v>65</v>
      </c>
      <c r="AV553" s="393">
        <v>0</v>
      </c>
      <c r="AW553" s="375">
        <v>0</v>
      </c>
      <c r="AX553" s="393">
        <v>0</v>
      </c>
      <c r="AY553" s="375">
        <v>0</v>
      </c>
      <c r="AZ553" s="393">
        <v>0</v>
      </c>
      <c r="BA553" s="375">
        <v>0</v>
      </c>
      <c r="BB553" s="393">
        <v>10974120</v>
      </c>
      <c r="BC553" s="375">
        <v>10996225</v>
      </c>
      <c r="BD553" s="393">
        <v>0</v>
      </c>
      <c r="BE553" s="375">
        <v>0</v>
      </c>
      <c r="BF553" s="393">
        <v>0</v>
      </c>
      <c r="BG553" s="375">
        <v>0</v>
      </c>
      <c r="BH553" s="393">
        <v>1990987</v>
      </c>
      <c r="BI553" s="375">
        <v>0</v>
      </c>
      <c r="BJ553" s="393"/>
      <c r="BK553" s="375"/>
      <c r="BL553" s="393">
        <v>0</v>
      </c>
      <c r="BM553" s="375">
        <v>2590885</v>
      </c>
      <c r="BN553" s="394">
        <f t="shared" si="603"/>
        <v>1740</v>
      </c>
      <c r="BO553" s="395">
        <f t="shared" si="604"/>
        <v>1732</v>
      </c>
      <c r="BP553" s="396">
        <f t="shared" si="605"/>
        <v>0</v>
      </c>
      <c r="BQ553" s="395">
        <f t="shared" si="606"/>
        <v>0</v>
      </c>
      <c r="BR553" s="396">
        <f t="shared" si="607"/>
        <v>0</v>
      </c>
      <c r="BS553" s="395">
        <f t="shared" si="608"/>
        <v>0</v>
      </c>
      <c r="BT553" s="396">
        <f t="shared" si="609"/>
        <v>459</v>
      </c>
      <c r="BU553" s="395">
        <f t="shared" si="610"/>
        <v>0</v>
      </c>
      <c r="BV553" s="396">
        <f t="shared" si="611"/>
        <v>0</v>
      </c>
      <c r="BW553" s="395">
        <f t="shared" si="612"/>
        <v>0</v>
      </c>
      <c r="BX553" s="396">
        <f t="shared" si="613"/>
        <v>0</v>
      </c>
      <c r="BY553" s="395">
        <f t="shared" si="614"/>
        <v>585</v>
      </c>
      <c r="BZ553" s="394">
        <f t="shared" si="615"/>
        <v>6306.9655172413795</v>
      </c>
      <c r="CA553" s="395">
        <f t="shared" si="616"/>
        <v>6348.8596997690529</v>
      </c>
      <c r="CB553" s="396">
        <f t="shared" si="617"/>
        <v>0</v>
      </c>
      <c r="CC553" s="395">
        <f t="shared" si="618"/>
        <v>0</v>
      </c>
      <c r="CD553" s="396">
        <f t="shared" si="619"/>
        <v>0</v>
      </c>
      <c r="CE553" s="395">
        <f t="shared" si="620"/>
        <v>0</v>
      </c>
      <c r="CF553" s="396">
        <f t="shared" si="621"/>
        <v>4337.6623093681919</v>
      </c>
      <c r="CG553" s="395">
        <f t="shared" si="622"/>
        <v>0</v>
      </c>
      <c r="CH553" s="396">
        <f t="shared" si="623"/>
        <v>0</v>
      </c>
      <c r="CI553" s="395">
        <f t="shared" si="624"/>
        <v>0</v>
      </c>
      <c r="CJ553" s="396">
        <f t="shared" si="625"/>
        <v>0</v>
      </c>
      <c r="CK553" s="395">
        <f t="shared" si="626"/>
        <v>4428.863247863248</v>
      </c>
      <c r="CL553" s="394">
        <f t="shared" si="627"/>
        <v>56762.689655172413</v>
      </c>
      <c r="CM553" s="395">
        <f t="shared" si="628"/>
        <v>57139.737297921478</v>
      </c>
      <c r="CN553" s="396">
        <f t="shared" si="629"/>
        <v>0</v>
      </c>
      <c r="CO553" s="395">
        <f t="shared" si="630"/>
        <v>0</v>
      </c>
      <c r="CP553" s="396">
        <f t="shared" si="631"/>
        <v>0</v>
      </c>
      <c r="CQ553" s="395">
        <f t="shared" si="632"/>
        <v>0</v>
      </c>
      <c r="CR553" s="396">
        <f t="shared" si="633"/>
        <v>39038.960784313727</v>
      </c>
      <c r="CS553" s="395">
        <f t="shared" si="634"/>
        <v>0</v>
      </c>
      <c r="CT553" s="396">
        <f t="shared" si="635"/>
        <v>0</v>
      </c>
      <c r="CU553" s="395">
        <f t="shared" si="636"/>
        <v>0</v>
      </c>
      <c r="CV553" s="396">
        <f t="shared" si="637"/>
        <v>0</v>
      </c>
      <c r="CW553" s="395">
        <f t="shared" si="638"/>
        <v>39859.769230769234</v>
      </c>
      <c r="CX553" s="396">
        <f t="shared" si="639"/>
        <v>52616.31271749446</v>
      </c>
      <c r="CY553" s="395">
        <f t="shared" si="640"/>
        <v>52277.408621017166</v>
      </c>
      <c r="CZ553" s="394">
        <f t="shared" si="641"/>
        <v>167</v>
      </c>
      <c r="DA553" s="395">
        <f t="shared" si="642"/>
        <v>166</v>
      </c>
      <c r="DB553" s="396">
        <f t="shared" si="643"/>
        <v>0</v>
      </c>
      <c r="DC553" s="395">
        <f t="shared" si="644"/>
        <v>0</v>
      </c>
      <c r="DD553" s="396">
        <f t="shared" si="645"/>
        <v>0</v>
      </c>
      <c r="DE553" s="395">
        <f t="shared" si="646"/>
        <v>0</v>
      </c>
      <c r="DF553" s="396">
        <f t="shared" si="647"/>
        <v>51</v>
      </c>
      <c r="DG553" s="395">
        <f t="shared" si="648"/>
        <v>0</v>
      </c>
      <c r="DH553" s="396">
        <f t="shared" si="649"/>
        <v>0</v>
      </c>
      <c r="DI553" s="395">
        <f t="shared" si="650"/>
        <v>0</v>
      </c>
      <c r="DJ553" s="396">
        <f t="shared" si="651"/>
        <v>0</v>
      </c>
      <c r="DK553" s="395">
        <f t="shared" si="652"/>
        <v>65</v>
      </c>
      <c r="DL553" s="396">
        <f t="shared" si="653"/>
        <v>218</v>
      </c>
      <c r="DM553" s="395">
        <f t="shared" si="654"/>
        <v>231</v>
      </c>
      <c r="DN553" s="394">
        <f t="shared" si="655"/>
        <v>9479369.1724137925</v>
      </c>
      <c r="DO553" s="395">
        <f t="shared" si="656"/>
        <v>9485196.3914549649</v>
      </c>
      <c r="DP553" s="396">
        <f t="shared" si="657"/>
        <v>0</v>
      </c>
      <c r="DQ553" s="395">
        <f t="shared" si="658"/>
        <v>0</v>
      </c>
      <c r="DR553" s="396">
        <f t="shared" si="659"/>
        <v>0</v>
      </c>
      <c r="DS553" s="395">
        <f t="shared" si="660"/>
        <v>0</v>
      </c>
      <c r="DT553" s="396">
        <f t="shared" si="661"/>
        <v>1990987</v>
      </c>
      <c r="DU553" s="395">
        <f t="shared" si="662"/>
        <v>0</v>
      </c>
      <c r="DV553" s="396">
        <f t="shared" si="663"/>
        <v>0</v>
      </c>
      <c r="DW553" s="395">
        <f t="shared" si="664"/>
        <v>0</v>
      </c>
      <c r="DX553" s="396">
        <f t="shared" si="665"/>
        <v>0</v>
      </c>
      <c r="DY553" s="395">
        <f t="shared" si="666"/>
        <v>2590885</v>
      </c>
      <c r="DZ553" s="396">
        <f t="shared" si="667"/>
        <v>11470356.172413792</v>
      </c>
      <c r="EA553" s="395">
        <f t="shared" si="668"/>
        <v>12076081.391454965</v>
      </c>
    </row>
    <row r="554" spans="1:131">
      <c r="A554" s="391" t="s">
        <v>40</v>
      </c>
      <c r="B554" s="371" t="s">
        <v>472</v>
      </c>
      <c r="C554" s="372"/>
      <c r="D554" s="373">
        <v>247834</v>
      </c>
      <c r="E554" s="374">
        <v>8</v>
      </c>
      <c r="F554" s="393">
        <v>0</v>
      </c>
      <c r="G554" s="375">
        <v>0</v>
      </c>
      <c r="H554" s="393">
        <v>0</v>
      </c>
      <c r="I554" s="375">
        <v>0</v>
      </c>
      <c r="J554" s="393">
        <v>0</v>
      </c>
      <c r="K554" s="375">
        <v>0</v>
      </c>
      <c r="L554" s="393">
        <v>0</v>
      </c>
      <c r="M554" s="375">
        <v>0</v>
      </c>
      <c r="N554" s="393">
        <v>0</v>
      </c>
      <c r="O554" s="375">
        <v>0</v>
      </c>
      <c r="P554" s="393">
        <v>0</v>
      </c>
      <c r="Q554" s="375">
        <v>0</v>
      </c>
      <c r="R554" s="393">
        <v>0</v>
      </c>
      <c r="S554" s="375">
        <v>0</v>
      </c>
      <c r="T554" s="393">
        <v>0</v>
      </c>
      <c r="U554" s="375">
        <v>0</v>
      </c>
      <c r="V554" s="393">
        <v>0</v>
      </c>
      <c r="W554" s="375">
        <v>0</v>
      </c>
      <c r="X554" s="393">
        <v>0</v>
      </c>
      <c r="Y554" s="375">
        <v>0</v>
      </c>
      <c r="Z554" s="393">
        <v>0</v>
      </c>
      <c r="AA554" s="375">
        <v>0</v>
      </c>
      <c r="AB554" s="393">
        <v>0</v>
      </c>
      <c r="AC554" s="375">
        <v>0</v>
      </c>
      <c r="AD554" s="393">
        <v>0</v>
      </c>
      <c r="AE554" s="375">
        <v>0</v>
      </c>
      <c r="AF554" s="393">
        <v>0</v>
      </c>
      <c r="AG554" s="375">
        <v>0</v>
      </c>
      <c r="AH554" s="393">
        <v>0</v>
      </c>
      <c r="AI554" s="375">
        <v>0</v>
      </c>
      <c r="AJ554" s="393">
        <v>0</v>
      </c>
      <c r="AK554" s="375">
        <v>0</v>
      </c>
      <c r="AL554" s="393"/>
      <c r="AM554" s="375"/>
      <c r="AN554" s="393"/>
      <c r="AO554" s="375"/>
      <c r="AP554" s="393"/>
      <c r="AQ554" s="375"/>
      <c r="AR554" s="393"/>
      <c r="AS554" s="375"/>
      <c r="AT554" s="393">
        <v>377</v>
      </c>
      <c r="AU554" s="375">
        <v>400</v>
      </c>
      <c r="AV554" s="393">
        <v>0</v>
      </c>
      <c r="AW554" s="375">
        <v>0</v>
      </c>
      <c r="AX554" s="393">
        <v>0</v>
      </c>
      <c r="AY554" s="375">
        <v>0</v>
      </c>
      <c r="AZ554" s="393">
        <v>2</v>
      </c>
      <c r="BA554" s="375">
        <v>2</v>
      </c>
      <c r="BB554" s="393">
        <v>0</v>
      </c>
      <c r="BC554" s="375">
        <v>0</v>
      </c>
      <c r="BD554" s="393">
        <v>0</v>
      </c>
      <c r="BE554" s="375">
        <v>0</v>
      </c>
      <c r="BF554" s="393">
        <v>0</v>
      </c>
      <c r="BG554" s="375">
        <v>0</v>
      </c>
      <c r="BH554" s="393">
        <v>0</v>
      </c>
      <c r="BI554" s="375">
        <v>0</v>
      </c>
      <c r="BJ554" s="393"/>
      <c r="BK554" s="375"/>
      <c r="BL554" s="393">
        <v>21948648</v>
      </c>
      <c r="BM554" s="375">
        <v>0</v>
      </c>
      <c r="BN554" s="394">
        <f t="shared" si="603"/>
        <v>0</v>
      </c>
      <c r="BO554" s="395">
        <f t="shared" si="604"/>
        <v>0</v>
      </c>
      <c r="BP554" s="396">
        <f t="shared" si="605"/>
        <v>0</v>
      </c>
      <c r="BQ554" s="395">
        <f t="shared" si="606"/>
        <v>0</v>
      </c>
      <c r="BR554" s="396">
        <f t="shared" si="607"/>
        <v>0</v>
      </c>
      <c r="BS554" s="395">
        <f t="shared" si="608"/>
        <v>0</v>
      </c>
      <c r="BT554" s="396">
        <f t="shared" si="609"/>
        <v>0</v>
      </c>
      <c r="BU554" s="395">
        <f t="shared" si="610"/>
        <v>0</v>
      </c>
      <c r="BV554" s="396">
        <f t="shared" si="611"/>
        <v>0</v>
      </c>
      <c r="BW554" s="395">
        <f t="shared" si="612"/>
        <v>0</v>
      </c>
      <c r="BX554" s="396">
        <f t="shared" si="613"/>
        <v>3417</v>
      </c>
      <c r="BY554" s="395">
        <f t="shared" si="614"/>
        <v>3624</v>
      </c>
      <c r="BZ554" s="394">
        <f t="shared" si="615"/>
        <v>0</v>
      </c>
      <c r="CA554" s="395">
        <f t="shared" si="616"/>
        <v>0</v>
      </c>
      <c r="CB554" s="396">
        <f t="shared" si="617"/>
        <v>0</v>
      </c>
      <c r="CC554" s="395">
        <f t="shared" si="618"/>
        <v>0</v>
      </c>
      <c r="CD554" s="396">
        <f t="shared" si="619"/>
        <v>0</v>
      </c>
      <c r="CE554" s="395">
        <f t="shared" si="620"/>
        <v>0</v>
      </c>
      <c r="CF554" s="396">
        <f t="shared" si="621"/>
        <v>0</v>
      </c>
      <c r="CG554" s="395">
        <f t="shared" si="622"/>
        <v>0</v>
      </c>
      <c r="CH554" s="396">
        <f t="shared" si="623"/>
        <v>0</v>
      </c>
      <c r="CI554" s="395">
        <f t="shared" si="624"/>
        <v>0</v>
      </c>
      <c r="CJ554" s="396">
        <f t="shared" si="625"/>
        <v>6423.3678665496045</v>
      </c>
      <c r="CK554" s="395">
        <f t="shared" si="626"/>
        <v>0</v>
      </c>
      <c r="CL554" s="394">
        <f t="shared" si="627"/>
        <v>0</v>
      </c>
      <c r="CM554" s="395">
        <f t="shared" si="628"/>
        <v>0</v>
      </c>
      <c r="CN554" s="396">
        <f t="shared" si="629"/>
        <v>0</v>
      </c>
      <c r="CO554" s="395">
        <f t="shared" si="630"/>
        <v>0</v>
      </c>
      <c r="CP554" s="396">
        <f t="shared" si="631"/>
        <v>0</v>
      </c>
      <c r="CQ554" s="395">
        <f t="shared" si="632"/>
        <v>0</v>
      </c>
      <c r="CR554" s="396">
        <f t="shared" si="633"/>
        <v>0</v>
      </c>
      <c r="CS554" s="395">
        <f t="shared" si="634"/>
        <v>0</v>
      </c>
      <c r="CT554" s="396">
        <f t="shared" si="635"/>
        <v>0</v>
      </c>
      <c r="CU554" s="395">
        <f t="shared" si="636"/>
        <v>0</v>
      </c>
      <c r="CV554" s="396">
        <f t="shared" si="637"/>
        <v>57810.310798946441</v>
      </c>
      <c r="CW554" s="395">
        <f t="shared" si="638"/>
        <v>0</v>
      </c>
      <c r="CX554" s="396">
        <f t="shared" si="639"/>
        <v>57810.310798946441</v>
      </c>
      <c r="CY554" s="395">
        <f t="shared" si="640"/>
        <v>0</v>
      </c>
      <c r="CZ554" s="394">
        <f t="shared" si="641"/>
        <v>0</v>
      </c>
      <c r="DA554" s="395">
        <f t="shared" si="642"/>
        <v>0</v>
      </c>
      <c r="DB554" s="396">
        <f t="shared" si="643"/>
        <v>0</v>
      </c>
      <c r="DC554" s="395">
        <f t="shared" si="644"/>
        <v>0</v>
      </c>
      <c r="DD554" s="396">
        <f t="shared" si="645"/>
        <v>0</v>
      </c>
      <c r="DE554" s="395">
        <f t="shared" si="646"/>
        <v>0</v>
      </c>
      <c r="DF554" s="396">
        <f t="shared" si="647"/>
        <v>0</v>
      </c>
      <c r="DG554" s="395">
        <f t="shared" si="648"/>
        <v>0</v>
      </c>
      <c r="DH554" s="396">
        <f t="shared" si="649"/>
        <v>0</v>
      </c>
      <c r="DI554" s="395">
        <f t="shared" si="650"/>
        <v>0</v>
      </c>
      <c r="DJ554" s="396">
        <f t="shared" si="651"/>
        <v>379</v>
      </c>
      <c r="DK554" s="395">
        <f t="shared" si="652"/>
        <v>402</v>
      </c>
      <c r="DL554" s="396">
        <f t="shared" si="653"/>
        <v>379</v>
      </c>
      <c r="DM554" s="395">
        <f t="shared" si="654"/>
        <v>402</v>
      </c>
      <c r="DN554" s="394">
        <f t="shared" si="655"/>
        <v>0</v>
      </c>
      <c r="DO554" s="395">
        <f t="shared" si="656"/>
        <v>0</v>
      </c>
      <c r="DP554" s="396">
        <f t="shared" si="657"/>
        <v>0</v>
      </c>
      <c r="DQ554" s="395">
        <f t="shared" si="658"/>
        <v>0</v>
      </c>
      <c r="DR554" s="396">
        <f t="shared" si="659"/>
        <v>0</v>
      </c>
      <c r="DS554" s="395">
        <f t="shared" si="660"/>
        <v>0</v>
      </c>
      <c r="DT554" s="396">
        <f t="shared" si="661"/>
        <v>0</v>
      </c>
      <c r="DU554" s="395">
        <f t="shared" si="662"/>
        <v>0</v>
      </c>
      <c r="DV554" s="396">
        <f t="shared" si="663"/>
        <v>0</v>
      </c>
      <c r="DW554" s="395">
        <f t="shared" si="664"/>
        <v>0</v>
      </c>
      <c r="DX554" s="396">
        <f t="shared" si="665"/>
        <v>21910107.792800702</v>
      </c>
      <c r="DY554" s="395">
        <f t="shared" si="666"/>
        <v>0</v>
      </c>
      <c r="DZ554" s="396">
        <f t="shared" si="667"/>
        <v>21910107.792800702</v>
      </c>
      <c r="EA554" s="395">
        <f t="shared" si="668"/>
        <v>0</v>
      </c>
    </row>
    <row r="555" spans="1:131">
      <c r="A555" s="391" t="s">
        <v>40</v>
      </c>
      <c r="B555" s="371" t="s">
        <v>473</v>
      </c>
      <c r="C555" s="372"/>
      <c r="D555" s="373">
        <v>224350</v>
      </c>
      <c r="E555" s="374">
        <v>8</v>
      </c>
      <c r="F555" s="393">
        <v>67</v>
      </c>
      <c r="G555" s="375">
        <v>63</v>
      </c>
      <c r="H555" s="393">
        <v>0</v>
      </c>
      <c r="I555" s="375">
        <v>0</v>
      </c>
      <c r="J555" s="393">
        <v>0</v>
      </c>
      <c r="K555" s="375">
        <v>0</v>
      </c>
      <c r="L555" s="393">
        <v>11</v>
      </c>
      <c r="M555" s="375">
        <v>7</v>
      </c>
      <c r="N555" s="393">
        <v>59</v>
      </c>
      <c r="O555" s="375">
        <v>65</v>
      </c>
      <c r="P555" s="393">
        <v>0</v>
      </c>
      <c r="Q555" s="375">
        <v>0</v>
      </c>
      <c r="R555" s="393">
        <v>0</v>
      </c>
      <c r="S555" s="375">
        <v>0</v>
      </c>
      <c r="T555" s="393">
        <v>2</v>
      </c>
      <c r="U555" s="375">
        <v>5</v>
      </c>
      <c r="V555" s="393">
        <v>73</v>
      </c>
      <c r="W555" s="375">
        <v>65</v>
      </c>
      <c r="X555" s="393">
        <v>0</v>
      </c>
      <c r="Y555" s="375">
        <v>0</v>
      </c>
      <c r="Z555" s="393">
        <v>0</v>
      </c>
      <c r="AA555" s="375">
        <v>0</v>
      </c>
      <c r="AB555" s="393">
        <v>3</v>
      </c>
      <c r="AC555" s="375">
        <v>4</v>
      </c>
      <c r="AD555" s="393">
        <v>63</v>
      </c>
      <c r="AE555" s="375">
        <v>71</v>
      </c>
      <c r="AF555" s="393">
        <v>0</v>
      </c>
      <c r="AG555" s="375">
        <v>1</v>
      </c>
      <c r="AH555" s="393">
        <v>0</v>
      </c>
      <c r="AI555" s="375">
        <v>0</v>
      </c>
      <c r="AJ555" s="393">
        <v>1</v>
      </c>
      <c r="AK555" s="375">
        <v>1</v>
      </c>
      <c r="AL555" s="393"/>
      <c r="AM555" s="375"/>
      <c r="AN555" s="393"/>
      <c r="AO555" s="375"/>
      <c r="AP555" s="393"/>
      <c r="AQ555" s="375"/>
      <c r="AR555" s="393"/>
      <c r="AS555" s="375"/>
      <c r="AT555" s="393">
        <v>0</v>
      </c>
      <c r="AU555" s="375">
        <v>0</v>
      </c>
      <c r="AV555" s="393">
        <v>0</v>
      </c>
      <c r="AW555" s="375">
        <v>0</v>
      </c>
      <c r="AX555" s="393">
        <v>0</v>
      </c>
      <c r="AY555" s="375">
        <v>0</v>
      </c>
      <c r="AZ555" s="393">
        <v>4</v>
      </c>
      <c r="BA555" s="375">
        <v>7</v>
      </c>
      <c r="BB555" s="393">
        <v>5634979</v>
      </c>
      <c r="BC555" s="375">
        <v>5382362</v>
      </c>
      <c r="BD555" s="393">
        <v>3555976</v>
      </c>
      <c r="BE555" s="375">
        <v>4463050</v>
      </c>
      <c r="BF555" s="393">
        <v>3993378</v>
      </c>
      <c r="BG555" s="375">
        <v>3776244</v>
      </c>
      <c r="BH555" s="393">
        <v>2917167</v>
      </c>
      <c r="BI555" s="375">
        <v>3361554</v>
      </c>
      <c r="BJ555" s="393"/>
      <c r="BK555" s="375"/>
      <c r="BL555" s="393">
        <v>211749</v>
      </c>
      <c r="BM555" s="375">
        <v>383636</v>
      </c>
      <c r="BN555" s="394">
        <f t="shared" si="603"/>
        <v>735</v>
      </c>
      <c r="BO555" s="395">
        <f t="shared" si="604"/>
        <v>651</v>
      </c>
      <c r="BP555" s="396">
        <f t="shared" si="605"/>
        <v>555</v>
      </c>
      <c r="BQ555" s="395">
        <f t="shared" si="606"/>
        <v>645</v>
      </c>
      <c r="BR555" s="396">
        <f t="shared" si="607"/>
        <v>693</v>
      </c>
      <c r="BS555" s="395">
        <f t="shared" si="608"/>
        <v>633</v>
      </c>
      <c r="BT555" s="396">
        <f t="shared" si="609"/>
        <v>579</v>
      </c>
      <c r="BU555" s="395">
        <f t="shared" si="610"/>
        <v>661</v>
      </c>
      <c r="BV555" s="396">
        <f t="shared" si="611"/>
        <v>0</v>
      </c>
      <c r="BW555" s="395">
        <f t="shared" si="612"/>
        <v>0</v>
      </c>
      <c r="BX555" s="396">
        <f t="shared" si="613"/>
        <v>48</v>
      </c>
      <c r="BY555" s="395">
        <f t="shared" si="614"/>
        <v>84</v>
      </c>
      <c r="BZ555" s="394">
        <f t="shared" si="615"/>
        <v>7666.638095238095</v>
      </c>
      <c r="CA555" s="395">
        <f t="shared" si="616"/>
        <v>8267.8371735791097</v>
      </c>
      <c r="CB555" s="396">
        <f t="shared" si="617"/>
        <v>6407.1639639639643</v>
      </c>
      <c r="CC555" s="395">
        <f t="shared" si="618"/>
        <v>6919.4573643410849</v>
      </c>
      <c r="CD555" s="396">
        <f t="shared" si="619"/>
        <v>5762.4502164502164</v>
      </c>
      <c r="CE555" s="395">
        <f t="shared" si="620"/>
        <v>5965.6303317535549</v>
      </c>
      <c r="CF555" s="396">
        <f t="shared" si="621"/>
        <v>5038.2849740932643</v>
      </c>
      <c r="CG555" s="395">
        <f t="shared" si="622"/>
        <v>5085.5582450832071</v>
      </c>
      <c r="CH555" s="396">
        <f t="shared" si="623"/>
        <v>0</v>
      </c>
      <c r="CI555" s="395">
        <f t="shared" si="624"/>
        <v>0</v>
      </c>
      <c r="CJ555" s="396">
        <f t="shared" si="625"/>
        <v>4411.4375</v>
      </c>
      <c r="CK555" s="395">
        <f t="shared" si="626"/>
        <v>4567.0952380952385</v>
      </c>
      <c r="CL555" s="394">
        <f t="shared" si="627"/>
        <v>68999.742857142861</v>
      </c>
      <c r="CM555" s="395">
        <f t="shared" si="628"/>
        <v>74410.534562211993</v>
      </c>
      <c r="CN555" s="396">
        <f t="shared" si="629"/>
        <v>57664.475675675676</v>
      </c>
      <c r="CO555" s="395">
        <f t="shared" si="630"/>
        <v>62275.116279069764</v>
      </c>
      <c r="CP555" s="396">
        <f t="shared" si="631"/>
        <v>51862.051948051951</v>
      </c>
      <c r="CQ555" s="395">
        <f t="shared" si="632"/>
        <v>53690.672985781996</v>
      </c>
      <c r="CR555" s="396">
        <f t="shared" si="633"/>
        <v>45344.564766839379</v>
      </c>
      <c r="CS555" s="395">
        <f t="shared" si="634"/>
        <v>45770.024205748865</v>
      </c>
      <c r="CT555" s="396">
        <f t="shared" si="635"/>
        <v>0</v>
      </c>
      <c r="CU555" s="395">
        <f t="shared" si="636"/>
        <v>0</v>
      </c>
      <c r="CV555" s="396">
        <f t="shared" si="637"/>
        <v>39702.9375</v>
      </c>
      <c r="CW555" s="395">
        <f t="shared" si="638"/>
        <v>41103.857142857145</v>
      </c>
      <c r="CX555" s="396">
        <f t="shared" si="639"/>
        <v>56190.433930046034</v>
      </c>
      <c r="CY555" s="395">
        <f t="shared" si="640"/>
        <v>58483.013017053097</v>
      </c>
      <c r="CZ555" s="394">
        <f t="shared" si="641"/>
        <v>78</v>
      </c>
      <c r="DA555" s="395">
        <f t="shared" si="642"/>
        <v>70</v>
      </c>
      <c r="DB555" s="396">
        <f t="shared" si="643"/>
        <v>61</v>
      </c>
      <c r="DC555" s="395">
        <f t="shared" si="644"/>
        <v>70</v>
      </c>
      <c r="DD555" s="396">
        <f t="shared" si="645"/>
        <v>76</v>
      </c>
      <c r="DE555" s="395">
        <f t="shared" si="646"/>
        <v>69</v>
      </c>
      <c r="DF555" s="396">
        <f t="shared" si="647"/>
        <v>64</v>
      </c>
      <c r="DG555" s="395">
        <f t="shared" si="648"/>
        <v>73</v>
      </c>
      <c r="DH555" s="396">
        <f t="shared" si="649"/>
        <v>0</v>
      </c>
      <c r="DI555" s="395">
        <f t="shared" si="650"/>
        <v>0</v>
      </c>
      <c r="DJ555" s="396">
        <f t="shared" si="651"/>
        <v>4</v>
      </c>
      <c r="DK555" s="395">
        <f t="shared" si="652"/>
        <v>7</v>
      </c>
      <c r="DL555" s="396">
        <f t="shared" si="653"/>
        <v>283</v>
      </c>
      <c r="DM555" s="395">
        <f t="shared" si="654"/>
        <v>289</v>
      </c>
      <c r="DN555" s="394">
        <f t="shared" si="655"/>
        <v>5381979.9428571435</v>
      </c>
      <c r="DO555" s="395">
        <f t="shared" si="656"/>
        <v>5208737.4193548393</v>
      </c>
      <c r="DP555" s="396">
        <f t="shared" si="657"/>
        <v>3517533.0162162161</v>
      </c>
      <c r="DQ555" s="395">
        <f t="shared" si="658"/>
        <v>4359258.1395348832</v>
      </c>
      <c r="DR555" s="396">
        <f t="shared" si="659"/>
        <v>3941515.9480519481</v>
      </c>
      <c r="DS555" s="395">
        <f t="shared" si="660"/>
        <v>3704656.4360189578</v>
      </c>
      <c r="DT555" s="396">
        <f t="shared" si="661"/>
        <v>2902052.1450777203</v>
      </c>
      <c r="DU555" s="395">
        <f t="shared" si="662"/>
        <v>3341211.7670196672</v>
      </c>
      <c r="DV555" s="396">
        <f t="shared" si="663"/>
        <v>0</v>
      </c>
      <c r="DW555" s="395">
        <f t="shared" si="664"/>
        <v>0</v>
      </c>
      <c r="DX555" s="396">
        <f t="shared" si="665"/>
        <v>158811.75</v>
      </c>
      <c r="DY555" s="395">
        <f t="shared" si="666"/>
        <v>287727</v>
      </c>
      <c r="DZ555" s="396">
        <f t="shared" si="667"/>
        <v>15901892.802203028</v>
      </c>
      <c r="EA555" s="395">
        <f t="shared" si="668"/>
        <v>16901590.761928346</v>
      </c>
    </row>
    <row r="556" spans="1:131">
      <c r="A556" s="391" t="s">
        <v>40</v>
      </c>
      <c r="B556" s="371" t="s">
        <v>474</v>
      </c>
      <c r="C556" s="372"/>
      <c r="D556" s="373">
        <v>224572</v>
      </c>
      <c r="E556" s="374">
        <v>8</v>
      </c>
      <c r="F556" s="393">
        <v>0</v>
      </c>
      <c r="G556" s="375">
        <v>0</v>
      </c>
      <c r="H556" s="393">
        <v>0</v>
      </c>
      <c r="I556" s="375">
        <v>0</v>
      </c>
      <c r="J556" s="393">
        <v>0</v>
      </c>
      <c r="K556" s="375">
        <v>0</v>
      </c>
      <c r="L556" s="393">
        <v>0</v>
      </c>
      <c r="M556" s="375">
        <v>0</v>
      </c>
      <c r="N556" s="393">
        <v>0</v>
      </c>
      <c r="O556" s="375">
        <v>0</v>
      </c>
      <c r="P556" s="393">
        <v>0</v>
      </c>
      <c r="Q556" s="375">
        <v>0</v>
      </c>
      <c r="R556" s="393">
        <v>0</v>
      </c>
      <c r="S556" s="375">
        <v>0</v>
      </c>
      <c r="T556" s="393">
        <v>0</v>
      </c>
      <c r="U556" s="375">
        <v>0</v>
      </c>
      <c r="V556" s="393">
        <v>0</v>
      </c>
      <c r="W556" s="375">
        <v>0</v>
      </c>
      <c r="X556" s="393">
        <v>0</v>
      </c>
      <c r="Y556" s="375">
        <v>0</v>
      </c>
      <c r="Z556" s="393">
        <v>0</v>
      </c>
      <c r="AA556" s="375">
        <v>0</v>
      </c>
      <c r="AB556" s="393">
        <v>0</v>
      </c>
      <c r="AC556" s="375">
        <v>0</v>
      </c>
      <c r="AD556" s="393">
        <v>0</v>
      </c>
      <c r="AE556" s="375">
        <v>131</v>
      </c>
      <c r="AF556" s="393">
        <v>0</v>
      </c>
      <c r="AG556" s="375">
        <v>0</v>
      </c>
      <c r="AH556" s="393">
        <v>0</v>
      </c>
      <c r="AI556" s="375">
        <v>0</v>
      </c>
      <c r="AJ556" s="393">
        <v>0</v>
      </c>
      <c r="AK556" s="375">
        <v>0</v>
      </c>
      <c r="AL556" s="393"/>
      <c r="AM556" s="375"/>
      <c r="AN556" s="393"/>
      <c r="AO556" s="375"/>
      <c r="AP556" s="393"/>
      <c r="AQ556" s="375"/>
      <c r="AR556" s="393"/>
      <c r="AS556" s="375"/>
      <c r="AT556" s="393">
        <v>130</v>
      </c>
      <c r="AU556" s="375">
        <v>0</v>
      </c>
      <c r="AV556" s="393">
        <v>0</v>
      </c>
      <c r="AW556" s="375">
        <v>0</v>
      </c>
      <c r="AX556" s="393">
        <v>0</v>
      </c>
      <c r="AY556" s="375">
        <v>0</v>
      </c>
      <c r="AZ556" s="393">
        <v>0</v>
      </c>
      <c r="BA556" s="375">
        <v>0</v>
      </c>
      <c r="BB556" s="393">
        <v>0</v>
      </c>
      <c r="BC556" s="375">
        <v>0</v>
      </c>
      <c r="BD556" s="393">
        <v>0</v>
      </c>
      <c r="BE556" s="375">
        <v>0</v>
      </c>
      <c r="BF556" s="393">
        <v>0</v>
      </c>
      <c r="BG556" s="375">
        <v>0</v>
      </c>
      <c r="BH556" s="393">
        <v>0</v>
      </c>
      <c r="BI556" s="375">
        <v>8016225</v>
      </c>
      <c r="BJ556" s="393"/>
      <c r="BK556" s="375"/>
      <c r="BL556" s="393">
        <v>7919522</v>
      </c>
      <c r="BM556" s="375">
        <v>0</v>
      </c>
      <c r="BN556" s="394">
        <f t="shared" si="603"/>
        <v>0</v>
      </c>
      <c r="BO556" s="395">
        <f t="shared" si="604"/>
        <v>0</v>
      </c>
      <c r="BP556" s="396">
        <f t="shared" si="605"/>
        <v>0</v>
      </c>
      <c r="BQ556" s="395">
        <f t="shared" si="606"/>
        <v>0</v>
      </c>
      <c r="BR556" s="396">
        <f t="shared" si="607"/>
        <v>0</v>
      </c>
      <c r="BS556" s="395">
        <f t="shared" si="608"/>
        <v>0</v>
      </c>
      <c r="BT556" s="396">
        <f t="shared" si="609"/>
        <v>0</v>
      </c>
      <c r="BU556" s="395">
        <f t="shared" si="610"/>
        <v>1179</v>
      </c>
      <c r="BV556" s="396">
        <f t="shared" si="611"/>
        <v>0</v>
      </c>
      <c r="BW556" s="395">
        <f t="shared" si="612"/>
        <v>0</v>
      </c>
      <c r="BX556" s="396">
        <f t="shared" si="613"/>
        <v>1170</v>
      </c>
      <c r="BY556" s="395">
        <f t="shared" si="614"/>
        <v>0</v>
      </c>
      <c r="BZ556" s="394">
        <f t="shared" si="615"/>
        <v>0</v>
      </c>
      <c r="CA556" s="395">
        <f t="shared" si="616"/>
        <v>0</v>
      </c>
      <c r="CB556" s="396">
        <f t="shared" si="617"/>
        <v>0</v>
      </c>
      <c r="CC556" s="395">
        <f t="shared" si="618"/>
        <v>0</v>
      </c>
      <c r="CD556" s="396">
        <f t="shared" si="619"/>
        <v>0</v>
      </c>
      <c r="CE556" s="395">
        <f t="shared" si="620"/>
        <v>0</v>
      </c>
      <c r="CF556" s="396">
        <f t="shared" si="621"/>
        <v>0</v>
      </c>
      <c r="CG556" s="395">
        <f t="shared" si="622"/>
        <v>6799.173027989822</v>
      </c>
      <c r="CH556" s="396">
        <f t="shared" si="623"/>
        <v>0</v>
      </c>
      <c r="CI556" s="395">
        <f t="shared" si="624"/>
        <v>0</v>
      </c>
      <c r="CJ556" s="396">
        <f t="shared" si="625"/>
        <v>6768.8222222222221</v>
      </c>
      <c r="CK556" s="395">
        <f t="shared" si="626"/>
        <v>0</v>
      </c>
      <c r="CL556" s="394">
        <f t="shared" si="627"/>
        <v>0</v>
      </c>
      <c r="CM556" s="395">
        <f t="shared" si="628"/>
        <v>0</v>
      </c>
      <c r="CN556" s="396">
        <f t="shared" si="629"/>
        <v>0</v>
      </c>
      <c r="CO556" s="395">
        <f t="shared" si="630"/>
        <v>0</v>
      </c>
      <c r="CP556" s="396">
        <f t="shared" si="631"/>
        <v>0</v>
      </c>
      <c r="CQ556" s="395">
        <f t="shared" si="632"/>
        <v>0</v>
      </c>
      <c r="CR556" s="396">
        <f t="shared" si="633"/>
        <v>0</v>
      </c>
      <c r="CS556" s="395">
        <f t="shared" si="634"/>
        <v>61192.557251908394</v>
      </c>
      <c r="CT556" s="396">
        <f t="shared" si="635"/>
        <v>0</v>
      </c>
      <c r="CU556" s="395">
        <f t="shared" si="636"/>
        <v>0</v>
      </c>
      <c r="CV556" s="396">
        <f t="shared" si="637"/>
        <v>60919.4</v>
      </c>
      <c r="CW556" s="395">
        <f t="shared" si="638"/>
        <v>0</v>
      </c>
      <c r="CX556" s="396">
        <f t="shared" si="639"/>
        <v>60919.4</v>
      </c>
      <c r="CY556" s="395">
        <f t="shared" si="640"/>
        <v>61192.557251908394</v>
      </c>
      <c r="CZ556" s="394">
        <f t="shared" si="641"/>
        <v>0</v>
      </c>
      <c r="DA556" s="395">
        <f t="shared" si="642"/>
        <v>0</v>
      </c>
      <c r="DB556" s="396">
        <f t="shared" si="643"/>
        <v>0</v>
      </c>
      <c r="DC556" s="395">
        <f t="shared" si="644"/>
        <v>0</v>
      </c>
      <c r="DD556" s="396">
        <f t="shared" si="645"/>
        <v>0</v>
      </c>
      <c r="DE556" s="395">
        <f t="shared" si="646"/>
        <v>0</v>
      </c>
      <c r="DF556" s="396">
        <f t="shared" si="647"/>
        <v>0</v>
      </c>
      <c r="DG556" s="395">
        <f t="shared" si="648"/>
        <v>131</v>
      </c>
      <c r="DH556" s="396">
        <f t="shared" si="649"/>
        <v>0</v>
      </c>
      <c r="DI556" s="395">
        <f t="shared" si="650"/>
        <v>0</v>
      </c>
      <c r="DJ556" s="396">
        <f t="shared" si="651"/>
        <v>130</v>
      </c>
      <c r="DK556" s="395">
        <f t="shared" si="652"/>
        <v>0</v>
      </c>
      <c r="DL556" s="396">
        <f t="shared" si="653"/>
        <v>130</v>
      </c>
      <c r="DM556" s="395">
        <f t="shared" si="654"/>
        <v>131</v>
      </c>
      <c r="DN556" s="394">
        <f t="shared" si="655"/>
        <v>0</v>
      </c>
      <c r="DO556" s="395">
        <f t="shared" si="656"/>
        <v>0</v>
      </c>
      <c r="DP556" s="396">
        <f t="shared" si="657"/>
        <v>0</v>
      </c>
      <c r="DQ556" s="395">
        <f t="shared" si="658"/>
        <v>0</v>
      </c>
      <c r="DR556" s="396">
        <f t="shared" si="659"/>
        <v>0</v>
      </c>
      <c r="DS556" s="395">
        <f t="shared" si="660"/>
        <v>0</v>
      </c>
      <c r="DT556" s="396">
        <f t="shared" si="661"/>
        <v>0</v>
      </c>
      <c r="DU556" s="395">
        <f t="shared" si="662"/>
        <v>8016225</v>
      </c>
      <c r="DV556" s="396">
        <f t="shared" si="663"/>
        <v>0</v>
      </c>
      <c r="DW556" s="395">
        <f t="shared" si="664"/>
        <v>0</v>
      </c>
      <c r="DX556" s="396">
        <f t="shared" si="665"/>
        <v>7919522</v>
      </c>
      <c r="DY556" s="395">
        <f t="shared" si="666"/>
        <v>0</v>
      </c>
      <c r="DZ556" s="396">
        <f t="shared" si="667"/>
        <v>7919522</v>
      </c>
      <c r="EA556" s="395">
        <f t="shared" si="668"/>
        <v>8016225</v>
      </c>
    </row>
    <row r="557" spans="1:131">
      <c r="A557" s="391" t="s">
        <v>40</v>
      </c>
      <c r="B557" s="381" t="s">
        <v>475</v>
      </c>
      <c r="C557" s="382"/>
      <c r="D557" s="390">
        <v>224615</v>
      </c>
      <c r="E557" s="385">
        <v>8</v>
      </c>
      <c r="F557" s="393">
        <v>0</v>
      </c>
      <c r="G557" s="375">
        <v>0</v>
      </c>
      <c r="H557" s="393">
        <v>0</v>
      </c>
      <c r="I557" s="375">
        <v>0</v>
      </c>
      <c r="J557" s="393">
        <v>0</v>
      </c>
      <c r="K557" s="375">
        <v>0</v>
      </c>
      <c r="L557" s="393">
        <v>0</v>
      </c>
      <c r="M557" s="375">
        <v>0</v>
      </c>
      <c r="N557" s="393">
        <v>0</v>
      </c>
      <c r="O557" s="375">
        <v>0</v>
      </c>
      <c r="P557" s="393">
        <v>0</v>
      </c>
      <c r="Q557" s="375">
        <v>0</v>
      </c>
      <c r="R557" s="393">
        <v>0</v>
      </c>
      <c r="S557" s="375">
        <v>0</v>
      </c>
      <c r="T557" s="393">
        <v>0</v>
      </c>
      <c r="U557" s="375">
        <v>0</v>
      </c>
      <c r="V557" s="393">
        <v>0</v>
      </c>
      <c r="W557" s="375">
        <v>0</v>
      </c>
      <c r="X557" s="393">
        <v>0</v>
      </c>
      <c r="Y557" s="375">
        <v>0</v>
      </c>
      <c r="Z557" s="393">
        <v>0</v>
      </c>
      <c r="AA557" s="375">
        <v>0</v>
      </c>
      <c r="AB557" s="393">
        <v>0</v>
      </c>
      <c r="AC557" s="375">
        <v>0</v>
      </c>
      <c r="AD557" s="393">
        <v>0</v>
      </c>
      <c r="AE557" s="375">
        <v>148</v>
      </c>
      <c r="AF557" s="393">
        <v>0</v>
      </c>
      <c r="AG557" s="375">
        <v>0</v>
      </c>
      <c r="AH557" s="393">
        <v>0</v>
      </c>
      <c r="AI557" s="375">
        <v>0</v>
      </c>
      <c r="AJ557" s="393">
        <v>0</v>
      </c>
      <c r="AK557" s="375">
        <v>0</v>
      </c>
      <c r="AL557" s="393"/>
      <c r="AM557" s="375"/>
      <c r="AN557" s="393"/>
      <c r="AO557" s="375"/>
      <c r="AP557" s="393"/>
      <c r="AQ557" s="375"/>
      <c r="AR557" s="393"/>
      <c r="AS557" s="375"/>
      <c r="AT557" s="393">
        <v>147</v>
      </c>
      <c r="AU557" s="375">
        <v>0</v>
      </c>
      <c r="AV557" s="393">
        <v>0</v>
      </c>
      <c r="AW557" s="375">
        <v>0</v>
      </c>
      <c r="AX557" s="393">
        <v>0</v>
      </c>
      <c r="AY557" s="375">
        <v>0</v>
      </c>
      <c r="AZ557" s="393">
        <v>0</v>
      </c>
      <c r="BA557" s="375">
        <v>0</v>
      </c>
      <c r="BB557" s="393">
        <v>0</v>
      </c>
      <c r="BC557" s="375">
        <v>0</v>
      </c>
      <c r="BD557" s="393">
        <v>0</v>
      </c>
      <c r="BE557" s="375">
        <v>0</v>
      </c>
      <c r="BF557" s="393">
        <v>0</v>
      </c>
      <c r="BG557" s="375">
        <v>0</v>
      </c>
      <c r="BH557" s="393">
        <v>0</v>
      </c>
      <c r="BI557" s="375">
        <v>8330514</v>
      </c>
      <c r="BJ557" s="393"/>
      <c r="BK557" s="375"/>
      <c r="BL557" s="393">
        <v>8227396</v>
      </c>
      <c r="BM557" s="375">
        <v>0</v>
      </c>
      <c r="BN557" s="394">
        <f t="shared" si="603"/>
        <v>0</v>
      </c>
      <c r="BO557" s="395">
        <f t="shared" si="604"/>
        <v>0</v>
      </c>
      <c r="BP557" s="396">
        <f t="shared" si="605"/>
        <v>0</v>
      </c>
      <c r="BQ557" s="395">
        <f t="shared" si="606"/>
        <v>0</v>
      </c>
      <c r="BR557" s="396">
        <f t="shared" si="607"/>
        <v>0</v>
      </c>
      <c r="BS557" s="395">
        <f t="shared" si="608"/>
        <v>0</v>
      </c>
      <c r="BT557" s="396">
        <f t="shared" si="609"/>
        <v>0</v>
      </c>
      <c r="BU557" s="395">
        <f t="shared" si="610"/>
        <v>1332</v>
      </c>
      <c r="BV557" s="396">
        <f t="shared" si="611"/>
        <v>0</v>
      </c>
      <c r="BW557" s="395">
        <f t="shared" si="612"/>
        <v>0</v>
      </c>
      <c r="BX557" s="396">
        <f t="shared" si="613"/>
        <v>1323</v>
      </c>
      <c r="BY557" s="395">
        <f t="shared" si="614"/>
        <v>0</v>
      </c>
      <c r="BZ557" s="394">
        <f t="shared" si="615"/>
        <v>0</v>
      </c>
      <c r="CA557" s="395">
        <f t="shared" si="616"/>
        <v>0</v>
      </c>
      <c r="CB557" s="396">
        <f t="shared" si="617"/>
        <v>0</v>
      </c>
      <c r="CC557" s="395">
        <f t="shared" si="618"/>
        <v>0</v>
      </c>
      <c r="CD557" s="396">
        <f t="shared" si="619"/>
        <v>0</v>
      </c>
      <c r="CE557" s="395">
        <f t="shared" si="620"/>
        <v>0</v>
      </c>
      <c r="CF557" s="396">
        <f t="shared" si="621"/>
        <v>0</v>
      </c>
      <c r="CG557" s="395">
        <f t="shared" si="622"/>
        <v>6254.1396396396394</v>
      </c>
      <c r="CH557" s="396">
        <f t="shared" si="623"/>
        <v>0</v>
      </c>
      <c r="CI557" s="395">
        <f t="shared" si="624"/>
        <v>0</v>
      </c>
      <c r="CJ557" s="396">
        <f t="shared" si="625"/>
        <v>6218.7422524565382</v>
      </c>
      <c r="CK557" s="395">
        <f t="shared" si="626"/>
        <v>0</v>
      </c>
      <c r="CL557" s="394">
        <f t="shared" si="627"/>
        <v>0</v>
      </c>
      <c r="CM557" s="395">
        <f t="shared" si="628"/>
        <v>0</v>
      </c>
      <c r="CN557" s="396">
        <f t="shared" si="629"/>
        <v>0</v>
      </c>
      <c r="CO557" s="395">
        <f t="shared" si="630"/>
        <v>0</v>
      </c>
      <c r="CP557" s="396">
        <f t="shared" si="631"/>
        <v>0</v>
      </c>
      <c r="CQ557" s="395">
        <f t="shared" si="632"/>
        <v>0</v>
      </c>
      <c r="CR557" s="396">
        <f t="shared" si="633"/>
        <v>0</v>
      </c>
      <c r="CS557" s="395">
        <f t="shared" si="634"/>
        <v>56287.256756756753</v>
      </c>
      <c r="CT557" s="396">
        <f t="shared" si="635"/>
        <v>0</v>
      </c>
      <c r="CU557" s="395">
        <f t="shared" si="636"/>
        <v>0</v>
      </c>
      <c r="CV557" s="396">
        <f t="shared" si="637"/>
        <v>55968.680272108846</v>
      </c>
      <c r="CW557" s="395">
        <f t="shared" si="638"/>
        <v>0</v>
      </c>
      <c r="CX557" s="396">
        <f t="shared" si="639"/>
        <v>55968.680272108846</v>
      </c>
      <c r="CY557" s="395">
        <f t="shared" si="640"/>
        <v>56287.256756756753</v>
      </c>
      <c r="CZ557" s="394">
        <f t="shared" si="641"/>
        <v>0</v>
      </c>
      <c r="DA557" s="395">
        <f t="shared" si="642"/>
        <v>0</v>
      </c>
      <c r="DB557" s="396">
        <f t="shared" si="643"/>
        <v>0</v>
      </c>
      <c r="DC557" s="395">
        <f t="shared" si="644"/>
        <v>0</v>
      </c>
      <c r="DD557" s="396">
        <f t="shared" si="645"/>
        <v>0</v>
      </c>
      <c r="DE557" s="395">
        <f t="shared" si="646"/>
        <v>0</v>
      </c>
      <c r="DF557" s="396">
        <f t="shared" si="647"/>
        <v>0</v>
      </c>
      <c r="DG557" s="395">
        <f t="shared" si="648"/>
        <v>148</v>
      </c>
      <c r="DH557" s="396">
        <f t="shared" si="649"/>
        <v>0</v>
      </c>
      <c r="DI557" s="395">
        <f t="shared" si="650"/>
        <v>0</v>
      </c>
      <c r="DJ557" s="396">
        <f t="shared" si="651"/>
        <v>147</v>
      </c>
      <c r="DK557" s="395">
        <f t="shared" si="652"/>
        <v>0</v>
      </c>
      <c r="DL557" s="396">
        <f t="shared" si="653"/>
        <v>147</v>
      </c>
      <c r="DM557" s="395">
        <f t="shared" si="654"/>
        <v>148</v>
      </c>
      <c r="DN557" s="394">
        <f t="shared" si="655"/>
        <v>0</v>
      </c>
      <c r="DO557" s="395">
        <f t="shared" si="656"/>
        <v>0</v>
      </c>
      <c r="DP557" s="396">
        <f t="shared" si="657"/>
        <v>0</v>
      </c>
      <c r="DQ557" s="395">
        <f t="shared" si="658"/>
        <v>0</v>
      </c>
      <c r="DR557" s="396">
        <f t="shared" si="659"/>
        <v>0</v>
      </c>
      <c r="DS557" s="395">
        <f t="shared" si="660"/>
        <v>0</v>
      </c>
      <c r="DT557" s="396">
        <f t="shared" si="661"/>
        <v>0</v>
      </c>
      <c r="DU557" s="395">
        <f t="shared" si="662"/>
        <v>8330513.9999999991</v>
      </c>
      <c r="DV557" s="396">
        <f t="shared" si="663"/>
        <v>0</v>
      </c>
      <c r="DW557" s="395">
        <f t="shared" si="664"/>
        <v>0</v>
      </c>
      <c r="DX557" s="396">
        <f t="shared" si="665"/>
        <v>8227396</v>
      </c>
      <c r="DY557" s="395">
        <f t="shared" si="666"/>
        <v>0</v>
      </c>
      <c r="DZ557" s="396">
        <f t="shared" si="667"/>
        <v>8227396</v>
      </c>
      <c r="EA557" s="395">
        <f t="shared" si="668"/>
        <v>8330513.9999999991</v>
      </c>
    </row>
    <row r="558" spans="1:131">
      <c r="A558" s="391" t="s">
        <v>40</v>
      </c>
      <c r="B558" s="371" t="s">
        <v>476</v>
      </c>
      <c r="C558" s="372"/>
      <c r="D558" s="373">
        <v>224642</v>
      </c>
      <c r="E558" s="374">
        <v>8</v>
      </c>
      <c r="F558" s="393">
        <v>171</v>
      </c>
      <c r="G558" s="375">
        <v>189</v>
      </c>
      <c r="H558" s="393">
        <v>0</v>
      </c>
      <c r="I558" s="375">
        <v>0</v>
      </c>
      <c r="J558" s="393">
        <v>0</v>
      </c>
      <c r="K558" s="375">
        <v>0</v>
      </c>
      <c r="L558" s="393">
        <v>0</v>
      </c>
      <c r="M558" s="375">
        <v>0</v>
      </c>
      <c r="N558" s="393">
        <v>61</v>
      </c>
      <c r="O558" s="375">
        <v>50</v>
      </c>
      <c r="P558" s="393">
        <v>0</v>
      </c>
      <c r="Q558" s="375">
        <v>0</v>
      </c>
      <c r="R558" s="393">
        <v>0</v>
      </c>
      <c r="S558" s="375">
        <v>0</v>
      </c>
      <c r="T558" s="393">
        <v>0</v>
      </c>
      <c r="U558" s="375">
        <v>0</v>
      </c>
      <c r="V558" s="393">
        <v>79</v>
      </c>
      <c r="W558" s="375">
        <v>84</v>
      </c>
      <c r="X558" s="393">
        <v>0</v>
      </c>
      <c r="Y558" s="375">
        <v>0</v>
      </c>
      <c r="Z558" s="393">
        <v>0</v>
      </c>
      <c r="AA558" s="375">
        <v>0</v>
      </c>
      <c r="AB558" s="393">
        <v>0</v>
      </c>
      <c r="AC558" s="375">
        <v>0</v>
      </c>
      <c r="AD558" s="393">
        <v>0</v>
      </c>
      <c r="AE558" s="375">
        <v>0</v>
      </c>
      <c r="AF558" s="393">
        <v>0</v>
      </c>
      <c r="AG558" s="375">
        <v>0</v>
      </c>
      <c r="AH558" s="393">
        <v>0</v>
      </c>
      <c r="AI558" s="375">
        <v>0</v>
      </c>
      <c r="AJ558" s="393">
        <v>0</v>
      </c>
      <c r="AK558" s="375">
        <v>0</v>
      </c>
      <c r="AL558" s="393"/>
      <c r="AM558" s="375"/>
      <c r="AN558" s="393"/>
      <c r="AO558" s="375"/>
      <c r="AP558" s="393"/>
      <c r="AQ558" s="375"/>
      <c r="AR558" s="393"/>
      <c r="AS558" s="375"/>
      <c r="AT558" s="393">
        <v>74</v>
      </c>
      <c r="AU558" s="375">
        <v>77</v>
      </c>
      <c r="AV558" s="393">
        <v>0</v>
      </c>
      <c r="AW558" s="375">
        <v>0</v>
      </c>
      <c r="AX558" s="393">
        <v>0</v>
      </c>
      <c r="AY558" s="375">
        <v>0</v>
      </c>
      <c r="AZ558" s="393">
        <v>27</v>
      </c>
      <c r="BA558" s="375">
        <v>23</v>
      </c>
      <c r="BB558" s="393">
        <v>10967235</v>
      </c>
      <c r="BC558" s="375">
        <v>11744447</v>
      </c>
      <c r="BD558" s="393">
        <v>2944478</v>
      </c>
      <c r="BE558" s="375">
        <v>2409752</v>
      </c>
      <c r="BF558" s="393">
        <v>3575811</v>
      </c>
      <c r="BG558" s="375">
        <v>3779971</v>
      </c>
      <c r="BH558" s="393">
        <v>0</v>
      </c>
      <c r="BI558" s="375">
        <v>0</v>
      </c>
      <c r="BJ558" s="393"/>
      <c r="BK558" s="375"/>
      <c r="BL558" s="393">
        <v>4532204</v>
      </c>
      <c r="BM558" s="375">
        <v>4421648</v>
      </c>
      <c r="BN558" s="394">
        <f t="shared" si="603"/>
        <v>1539</v>
      </c>
      <c r="BO558" s="395">
        <f t="shared" si="604"/>
        <v>1701</v>
      </c>
      <c r="BP558" s="396">
        <f t="shared" si="605"/>
        <v>549</v>
      </c>
      <c r="BQ558" s="395">
        <f t="shared" si="606"/>
        <v>450</v>
      </c>
      <c r="BR558" s="396">
        <f t="shared" si="607"/>
        <v>711</v>
      </c>
      <c r="BS558" s="395">
        <f t="shared" si="608"/>
        <v>756</v>
      </c>
      <c r="BT558" s="396">
        <f t="shared" si="609"/>
        <v>0</v>
      </c>
      <c r="BU558" s="395">
        <f t="shared" si="610"/>
        <v>0</v>
      </c>
      <c r="BV558" s="396">
        <f t="shared" si="611"/>
        <v>0</v>
      </c>
      <c r="BW558" s="395">
        <f t="shared" si="612"/>
        <v>0</v>
      </c>
      <c r="BX558" s="396">
        <f t="shared" si="613"/>
        <v>990</v>
      </c>
      <c r="BY558" s="395">
        <f t="shared" si="614"/>
        <v>969</v>
      </c>
      <c r="BZ558" s="394">
        <f t="shared" si="615"/>
        <v>7126.2085769980504</v>
      </c>
      <c r="CA558" s="395">
        <f t="shared" si="616"/>
        <v>6904.4368018812465</v>
      </c>
      <c r="CB558" s="396">
        <f t="shared" si="617"/>
        <v>5363.3479052823313</v>
      </c>
      <c r="CC558" s="395">
        <f t="shared" si="618"/>
        <v>5355.0044444444447</v>
      </c>
      <c r="CD558" s="396">
        <f t="shared" si="619"/>
        <v>5029.2700421940926</v>
      </c>
      <c r="CE558" s="395">
        <f t="shared" si="620"/>
        <v>4999.9616402116399</v>
      </c>
      <c r="CF558" s="396">
        <f t="shared" si="621"/>
        <v>0</v>
      </c>
      <c r="CG558" s="395">
        <f t="shared" si="622"/>
        <v>0</v>
      </c>
      <c r="CH558" s="396">
        <f t="shared" si="623"/>
        <v>0</v>
      </c>
      <c r="CI558" s="395">
        <f t="shared" si="624"/>
        <v>0</v>
      </c>
      <c r="CJ558" s="396">
        <f t="shared" si="625"/>
        <v>4577.9838383838387</v>
      </c>
      <c r="CK558" s="395">
        <f t="shared" si="626"/>
        <v>4563.1042311661504</v>
      </c>
      <c r="CL558" s="394">
        <f t="shared" si="627"/>
        <v>64135.877192982451</v>
      </c>
      <c r="CM558" s="395">
        <f t="shared" si="628"/>
        <v>62139.931216931218</v>
      </c>
      <c r="CN558" s="396">
        <f t="shared" si="629"/>
        <v>48270.131147540982</v>
      </c>
      <c r="CO558" s="395">
        <f t="shared" si="630"/>
        <v>48195.040000000001</v>
      </c>
      <c r="CP558" s="396">
        <f t="shared" si="631"/>
        <v>45263.430379746831</v>
      </c>
      <c r="CQ558" s="395">
        <f t="shared" si="632"/>
        <v>44999.654761904756</v>
      </c>
      <c r="CR558" s="396">
        <f t="shared" si="633"/>
        <v>0</v>
      </c>
      <c r="CS558" s="395">
        <f t="shared" si="634"/>
        <v>0</v>
      </c>
      <c r="CT558" s="396">
        <f t="shared" si="635"/>
        <v>0</v>
      </c>
      <c r="CU558" s="395">
        <f t="shared" si="636"/>
        <v>0</v>
      </c>
      <c r="CV558" s="396">
        <f t="shared" si="637"/>
        <v>41201.854545454546</v>
      </c>
      <c r="CW558" s="395">
        <f t="shared" si="638"/>
        <v>41067.938080495354</v>
      </c>
      <c r="CX558" s="396">
        <f t="shared" si="639"/>
        <v>52545.901235657533</v>
      </c>
      <c r="CY558" s="395">
        <f t="shared" si="640"/>
        <v>52106.297418556824</v>
      </c>
      <c r="CZ558" s="394">
        <f t="shared" si="641"/>
        <v>171</v>
      </c>
      <c r="DA558" s="395">
        <f t="shared" si="642"/>
        <v>189</v>
      </c>
      <c r="DB558" s="396">
        <f t="shared" si="643"/>
        <v>61</v>
      </c>
      <c r="DC558" s="395">
        <f t="shared" si="644"/>
        <v>50</v>
      </c>
      <c r="DD558" s="396">
        <f t="shared" si="645"/>
        <v>79</v>
      </c>
      <c r="DE558" s="395">
        <f t="shared" si="646"/>
        <v>84</v>
      </c>
      <c r="DF558" s="396">
        <f t="shared" si="647"/>
        <v>0</v>
      </c>
      <c r="DG558" s="395">
        <f t="shared" si="648"/>
        <v>0</v>
      </c>
      <c r="DH558" s="396">
        <f t="shared" si="649"/>
        <v>0</v>
      </c>
      <c r="DI558" s="395">
        <f t="shared" si="650"/>
        <v>0</v>
      </c>
      <c r="DJ558" s="396">
        <f t="shared" si="651"/>
        <v>101</v>
      </c>
      <c r="DK558" s="395">
        <f t="shared" si="652"/>
        <v>100</v>
      </c>
      <c r="DL558" s="396">
        <f t="shared" si="653"/>
        <v>412</v>
      </c>
      <c r="DM558" s="395">
        <f t="shared" si="654"/>
        <v>423</v>
      </c>
      <c r="DN558" s="394">
        <f t="shared" si="655"/>
        <v>10967234.999999998</v>
      </c>
      <c r="DO558" s="395">
        <f t="shared" si="656"/>
        <v>11744447</v>
      </c>
      <c r="DP558" s="396">
        <f t="shared" si="657"/>
        <v>2944478</v>
      </c>
      <c r="DQ558" s="395">
        <f t="shared" si="658"/>
        <v>2409752</v>
      </c>
      <c r="DR558" s="396">
        <f t="shared" si="659"/>
        <v>3575810.9999999995</v>
      </c>
      <c r="DS558" s="395">
        <f t="shared" si="660"/>
        <v>3779970.9999999995</v>
      </c>
      <c r="DT558" s="396">
        <f t="shared" si="661"/>
        <v>0</v>
      </c>
      <c r="DU558" s="395">
        <f t="shared" si="662"/>
        <v>0</v>
      </c>
      <c r="DV558" s="396">
        <f t="shared" si="663"/>
        <v>0</v>
      </c>
      <c r="DW558" s="395">
        <f t="shared" si="664"/>
        <v>0</v>
      </c>
      <c r="DX558" s="396">
        <f t="shared" si="665"/>
        <v>4161387.3090909091</v>
      </c>
      <c r="DY558" s="395">
        <f t="shared" si="666"/>
        <v>4106793.8080495354</v>
      </c>
      <c r="DZ558" s="396">
        <f t="shared" si="667"/>
        <v>21648911.309090905</v>
      </c>
      <c r="EA558" s="395">
        <f t="shared" si="668"/>
        <v>22040963.808049537</v>
      </c>
    </row>
    <row r="559" spans="1:131">
      <c r="A559" s="391" t="s">
        <v>40</v>
      </c>
      <c r="B559" s="371" t="s">
        <v>477</v>
      </c>
      <c r="C559" s="372"/>
      <c r="D559" s="373">
        <v>225423</v>
      </c>
      <c r="E559" s="374">
        <v>8</v>
      </c>
      <c r="F559" s="393">
        <v>0</v>
      </c>
      <c r="G559" s="375">
        <v>0</v>
      </c>
      <c r="H559" s="393">
        <v>0</v>
      </c>
      <c r="I559" s="375">
        <v>0</v>
      </c>
      <c r="J559" s="393">
        <v>0</v>
      </c>
      <c r="K559" s="375">
        <v>0</v>
      </c>
      <c r="L559" s="393">
        <v>0</v>
      </c>
      <c r="M559" s="375">
        <v>0</v>
      </c>
      <c r="N559" s="393">
        <v>0</v>
      </c>
      <c r="O559" s="375">
        <v>0</v>
      </c>
      <c r="P559" s="393">
        <v>0</v>
      </c>
      <c r="Q559" s="375">
        <v>0</v>
      </c>
      <c r="R559" s="393">
        <v>0</v>
      </c>
      <c r="S559" s="375">
        <v>0</v>
      </c>
      <c r="T559" s="393">
        <v>0</v>
      </c>
      <c r="U559" s="375">
        <v>0</v>
      </c>
      <c r="V559" s="393">
        <v>0</v>
      </c>
      <c r="W559" s="375">
        <v>0</v>
      </c>
      <c r="X559" s="393">
        <v>0</v>
      </c>
      <c r="Y559" s="375">
        <v>0</v>
      </c>
      <c r="Z559" s="393">
        <v>0</v>
      </c>
      <c r="AA559" s="375">
        <v>0</v>
      </c>
      <c r="AB559" s="393">
        <v>0</v>
      </c>
      <c r="AC559" s="375">
        <v>0</v>
      </c>
      <c r="AD559" s="393">
        <v>133</v>
      </c>
      <c r="AE559" s="375">
        <v>109</v>
      </c>
      <c r="AF559" s="393">
        <v>523</v>
      </c>
      <c r="AG559" s="375">
        <v>549</v>
      </c>
      <c r="AH559" s="393">
        <v>0</v>
      </c>
      <c r="AI559" s="375">
        <v>0</v>
      </c>
      <c r="AJ559" s="393">
        <v>103</v>
      </c>
      <c r="AK559" s="375">
        <v>101</v>
      </c>
      <c r="AL559" s="393"/>
      <c r="AM559" s="375"/>
      <c r="AN559" s="393"/>
      <c r="AO559" s="375"/>
      <c r="AP559" s="393"/>
      <c r="AQ559" s="375"/>
      <c r="AR559" s="393"/>
      <c r="AS559" s="375"/>
      <c r="AT559" s="393">
        <v>0</v>
      </c>
      <c r="AU559" s="375">
        <v>0</v>
      </c>
      <c r="AV559" s="393">
        <v>0</v>
      </c>
      <c r="AW559" s="375">
        <v>0</v>
      </c>
      <c r="AX559" s="393">
        <v>0</v>
      </c>
      <c r="AY559" s="375">
        <v>0</v>
      </c>
      <c r="AZ559" s="393">
        <v>0</v>
      </c>
      <c r="BA559" s="375">
        <v>0</v>
      </c>
      <c r="BB559" s="393">
        <v>0</v>
      </c>
      <c r="BC559" s="375">
        <v>0</v>
      </c>
      <c r="BD559" s="393">
        <v>0</v>
      </c>
      <c r="BE559" s="375">
        <v>0</v>
      </c>
      <c r="BF559" s="393">
        <v>0</v>
      </c>
      <c r="BG559" s="375">
        <v>0</v>
      </c>
      <c r="BH559" s="393">
        <v>50801558</v>
      </c>
      <c r="BI559" s="375">
        <v>50827710</v>
      </c>
      <c r="BJ559" s="393"/>
      <c r="BK559" s="375"/>
      <c r="BL559" s="393">
        <v>0</v>
      </c>
      <c r="BM559" s="375">
        <v>0</v>
      </c>
      <c r="BN559" s="394">
        <f t="shared" si="603"/>
        <v>0</v>
      </c>
      <c r="BO559" s="395">
        <f t="shared" si="604"/>
        <v>0</v>
      </c>
      <c r="BP559" s="396">
        <f t="shared" si="605"/>
        <v>0</v>
      </c>
      <c r="BQ559" s="395">
        <f t="shared" si="606"/>
        <v>0</v>
      </c>
      <c r="BR559" s="396">
        <f t="shared" si="607"/>
        <v>0</v>
      </c>
      <c r="BS559" s="395">
        <f t="shared" si="608"/>
        <v>0</v>
      </c>
      <c r="BT559" s="396">
        <f t="shared" si="609"/>
        <v>7663</v>
      </c>
      <c r="BU559" s="395">
        <f t="shared" si="610"/>
        <v>7683</v>
      </c>
      <c r="BV559" s="396">
        <f t="shared" si="611"/>
        <v>0</v>
      </c>
      <c r="BW559" s="395">
        <f t="shared" si="612"/>
        <v>0</v>
      </c>
      <c r="BX559" s="396">
        <f t="shared" si="613"/>
        <v>0</v>
      </c>
      <c r="BY559" s="395">
        <f t="shared" si="614"/>
        <v>0</v>
      </c>
      <c r="BZ559" s="394">
        <f t="shared" si="615"/>
        <v>0</v>
      </c>
      <c r="CA559" s="395">
        <f t="shared" si="616"/>
        <v>0</v>
      </c>
      <c r="CB559" s="396">
        <f t="shared" si="617"/>
        <v>0</v>
      </c>
      <c r="CC559" s="395">
        <f t="shared" si="618"/>
        <v>0</v>
      </c>
      <c r="CD559" s="396">
        <f t="shared" si="619"/>
        <v>0</v>
      </c>
      <c r="CE559" s="395">
        <f t="shared" si="620"/>
        <v>0</v>
      </c>
      <c r="CF559" s="396">
        <f t="shared" si="621"/>
        <v>6629.4607855931099</v>
      </c>
      <c r="CG559" s="395">
        <f t="shared" si="622"/>
        <v>6615.6071846934792</v>
      </c>
      <c r="CH559" s="396">
        <f t="shared" si="623"/>
        <v>0</v>
      </c>
      <c r="CI559" s="395">
        <f t="shared" si="624"/>
        <v>0</v>
      </c>
      <c r="CJ559" s="396">
        <f t="shared" si="625"/>
        <v>0</v>
      </c>
      <c r="CK559" s="395">
        <f t="shared" si="626"/>
        <v>0</v>
      </c>
      <c r="CL559" s="394">
        <f t="shared" si="627"/>
        <v>0</v>
      </c>
      <c r="CM559" s="395">
        <f t="shared" si="628"/>
        <v>0</v>
      </c>
      <c r="CN559" s="396">
        <f t="shared" si="629"/>
        <v>0</v>
      </c>
      <c r="CO559" s="395">
        <f t="shared" si="630"/>
        <v>0</v>
      </c>
      <c r="CP559" s="396">
        <f t="shared" si="631"/>
        <v>0</v>
      </c>
      <c r="CQ559" s="395">
        <f t="shared" si="632"/>
        <v>0</v>
      </c>
      <c r="CR559" s="396">
        <f t="shared" si="633"/>
        <v>59665.147070337989</v>
      </c>
      <c r="CS559" s="395">
        <f t="shared" si="634"/>
        <v>59540.464662241313</v>
      </c>
      <c r="CT559" s="396">
        <f t="shared" si="635"/>
        <v>0</v>
      </c>
      <c r="CU559" s="395">
        <f t="shared" si="636"/>
        <v>0</v>
      </c>
      <c r="CV559" s="396">
        <f t="shared" si="637"/>
        <v>0</v>
      </c>
      <c r="CW559" s="395">
        <f t="shared" si="638"/>
        <v>0</v>
      </c>
      <c r="CX559" s="396">
        <f t="shared" si="639"/>
        <v>59665.147070337982</v>
      </c>
      <c r="CY559" s="395">
        <f t="shared" si="640"/>
        <v>59540.464662241313</v>
      </c>
      <c r="CZ559" s="394">
        <f t="shared" si="641"/>
        <v>0</v>
      </c>
      <c r="DA559" s="395">
        <f t="shared" si="642"/>
        <v>0</v>
      </c>
      <c r="DB559" s="396">
        <f t="shared" si="643"/>
        <v>0</v>
      </c>
      <c r="DC559" s="395">
        <f t="shared" si="644"/>
        <v>0</v>
      </c>
      <c r="DD559" s="396">
        <f t="shared" si="645"/>
        <v>0</v>
      </c>
      <c r="DE559" s="395">
        <f t="shared" si="646"/>
        <v>0</v>
      </c>
      <c r="DF559" s="396">
        <f t="shared" si="647"/>
        <v>759</v>
      </c>
      <c r="DG559" s="395">
        <f t="shared" si="648"/>
        <v>759</v>
      </c>
      <c r="DH559" s="396">
        <f t="shared" si="649"/>
        <v>0</v>
      </c>
      <c r="DI559" s="395">
        <f t="shared" si="650"/>
        <v>0</v>
      </c>
      <c r="DJ559" s="396">
        <f t="shared" si="651"/>
        <v>0</v>
      </c>
      <c r="DK559" s="395">
        <f t="shared" si="652"/>
        <v>0</v>
      </c>
      <c r="DL559" s="396">
        <f t="shared" si="653"/>
        <v>759</v>
      </c>
      <c r="DM559" s="395">
        <f t="shared" si="654"/>
        <v>759</v>
      </c>
      <c r="DN559" s="394">
        <f t="shared" si="655"/>
        <v>0</v>
      </c>
      <c r="DO559" s="395">
        <f t="shared" si="656"/>
        <v>0</v>
      </c>
      <c r="DP559" s="396">
        <f t="shared" si="657"/>
        <v>0</v>
      </c>
      <c r="DQ559" s="395">
        <f t="shared" si="658"/>
        <v>0</v>
      </c>
      <c r="DR559" s="396">
        <f t="shared" si="659"/>
        <v>0</v>
      </c>
      <c r="DS559" s="395">
        <f t="shared" si="660"/>
        <v>0</v>
      </c>
      <c r="DT559" s="396">
        <f t="shared" si="661"/>
        <v>45285846.626386531</v>
      </c>
      <c r="DU559" s="395">
        <f t="shared" si="662"/>
        <v>45191212.678641155</v>
      </c>
      <c r="DV559" s="396">
        <f t="shared" si="663"/>
        <v>0</v>
      </c>
      <c r="DW559" s="395">
        <f t="shared" si="664"/>
        <v>0</v>
      </c>
      <c r="DX559" s="396">
        <f t="shared" si="665"/>
        <v>0</v>
      </c>
      <c r="DY559" s="395">
        <f t="shared" si="666"/>
        <v>0</v>
      </c>
      <c r="DZ559" s="396">
        <f t="shared" si="667"/>
        <v>45285846.626386531</v>
      </c>
      <c r="EA559" s="395">
        <f t="shared" si="668"/>
        <v>45191212.678641155</v>
      </c>
    </row>
    <row r="560" spans="1:131">
      <c r="A560" s="391" t="s">
        <v>40</v>
      </c>
      <c r="B560" s="383" t="s">
        <v>478</v>
      </c>
      <c r="C560" s="389" t="s">
        <v>975</v>
      </c>
      <c r="D560" s="373">
        <v>226019</v>
      </c>
      <c r="E560" s="385">
        <v>8</v>
      </c>
      <c r="F560" s="393">
        <v>0</v>
      </c>
      <c r="G560" s="375">
        <v>0</v>
      </c>
      <c r="H560" s="393">
        <v>0</v>
      </c>
      <c r="I560" s="375">
        <v>0</v>
      </c>
      <c r="J560" s="393">
        <v>0</v>
      </c>
      <c r="K560" s="375">
        <v>0</v>
      </c>
      <c r="L560" s="393">
        <v>0</v>
      </c>
      <c r="M560" s="375">
        <v>0</v>
      </c>
      <c r="N560" s="393">
        <v>0</v>
      </c>
      <c r="O560" s="375">
        <v>0</v>
      </c>
      <c r="P560" s="393">
        <v>0</v>
      </c>
      <c r="Q560" s="375">
        <v>0</v>
      </c>
      <c r="R560" s="393">
        <v>0</v>
      </c>
      <c r="S560" s="375">
        <v>0</v>
      </c>
      <c r="T560" s="393">
        <v>0</v>
      </c>
      <c r="U560" s="375">
        <v>0</v>
      </c>
      <c r="V560" s="393">
        <v>0</v>
      </c>
      <c r="W560" s="375">
        <v>0</v>
      </c>
      <c r="X560" s="393">
        <v>0</v>
      </c>
      <c r="Y560" s="375">
        <v>0</v>
      </c>
      <c r="Z560" s="393">
        <v>0</v>
      </c>
      <c r="AA560" s="375">
        <v>0</v>
      </c>
      <c r="AB560" s="393">
        <v>0</v>
      </c>
      <c r="AC560" s="375">
        <v>0</v>
      </c>
      <c r="AD560" s="393">
        <v>97</v>
      </c>
      <c r="AE560" s="375">
        <v>99</v>
      </c>
      <c r="AF560" s="393">
        <v>28</v>
      </c>
      <c r="AG560" s="375">
        <v>27</v>
      </c>
      <c r="AH560" s="393">
        <v>3</v>
      </c>
      <c r="AI560" s="375">
        <v>4</v>
      </c>
      <c r="AJ560" s="393">
        <v>33</v>
      </c>
      <c r="AK560" s="375">
        <v>30</v>
      </c>
      <c r="AL560" s="393"/>
      <c r="AM560" s="375"/>
      <c r="AN560" s="393"/>
      <c r="AO560" s="375"/>
      <c r="AP560" s="393"/>
      <c r="AQ560" s="375"/>
      <c r="AR560" s="393"/>
      <c r="AS560" s="375"/>
      <c r="AT560" s="393">
        <v>0</v>
      </c>
      <c r="AU560" s="375">
        <v>0</v>
      </c>
      <c r="AV560" s="393">
        <v>0</v>
      </c>
      <c r="AW560" s="375">
        <v>0</v>
      </c>
      <c r="AX560" s="393">
        <v>0</v>
      </c>
      <c r="AY560" s="375">
        <v>0</v>
      </c>
      <c r="AZ560" s="393">
        <v>0</v>
      </c>
      <c r="BA560" s="375">
        <v>0</v>
      </c>
      <c r="BB560" s="393">
        <v>0</v>
      </c>
      <c r="BC560" s="375">
        <v>0</v>
      </c>
      <c r="BD560" s="393">
        <v>0</v>
      </c>
      <c r="BE560" s="375">
        <v>0</v>
      </c>
      <c r="BF560" s="393">
        <v>0</v>
      </c>
      <c r="BG560" s="375">
        <v>0</v>
      </c>
      <c r="BH560" s="393">
        <v>9246263</v>
      </c>
      <c r="BI560" s="375">
        <v>9226674</v>
      </c>
      <c r="BJ560" s="393"/>
      <c r="BK560" s="375"/>
      <c r="BL560" s="393">
        <v>0</v>
      </c>
      <c r="BM560" s="375">
        <v>0</v>
      </c>
      <c r="BN560" s="394">
        <f t="shared" si="603"/>
        <v>0</v>
      </c>
      <c r="BO560" s="395">
        <f t="shared" si="604"/>
        <v>0</v>
      </c>
      <c r="BP560" s="396">
        <f t="shared" si="605"/>
        <v>0</v>
      </c>
      <c r="BQ560" s="395">
        <f t="shared" si="606"/>
        <v>0</v>
      </c>
      <c r="BR560" s="396">
        <f t="shared" si="607"/>
        <v>0</v>
      </c>
      <c r="BS560" s="395">
        <f t="shared" si="608"/>
        <v>0</v>
      </c>
      <c r="BT560" s="396">
        <f t="shared" si="609"/>
        <v>1582</v>
      </c>
      <c r="BU560" s="395">
        <f t="shared" si="610"/>
        <v>1565</v>
      </c>
      <c r="BV560" s="396">
        <f t="shared" si="611"/>
        <v>0</v>
      </c>
      <c r="BW560" s="395">
        <f t="shared" si="612"/>
        <v>0</v>
      </c>
      <c r="BX560" s="396">
        <f t="shared" si="613"/>
        <v>0</v>
      </c>
      <c r="BY560" s="395">
        <f t="shared" si="614"/>
        <v>0</v>
      </c>
      <c r="BZ560" s="394">
        <f t="shared" si="615"/>
        <v>0</v>
      </c>
      <c r="CA560" s="395">
        <f t="shared" si="616"/>
        <v>0</v>
      </c>
      <c r="CB560" s="396">
        <f t="shared" si="617"/>
        <v>0</v>
      </c>
      <c r="CC560" s="395">
        <f t="shared" si="618"/>
        <v>0</v>
      </c>
      <c r="CD560" s="396">
        <f t="shared" si="619"/>
        <v>0</v>
      </c>
      <c r="CE560" s="395">
        <f t="shared" si="620"/>
        <v>0</v>
      </c>
      <c r="CF560" s="396">
        <f t="shared" si="621"/>
        <v>5844.6668773704168</v>
      </c>
      <c r="CG560" s="395">
        <f t="shared" si="622"/>
        <v>5895.6383386581474</v>
      </c>
      <c r="CH560" s="396">
        <f t="shared" si="623"/>
        <v>0</v>
      </c>
      <c r="CI560" s="395">
        <f t="shared" si="624"/>
        <v>0</v>
      </c>
      <c r="CJ560" s="396">
        <f t="shared" si="625"/>
        <v>0</v>
      </c>
      <c r="CK560" s="395">
        <f t="shared" si="626"/>
        <v>0</v>
      </c>
      <c r="CL560" s="394">
        <f t="shared" si="627"/>
        <v>0</v>
      </c>
      <c r="CM560" s="395">
        <f t="shared" si="628"/>
        <v>0</v>
      </c>
      <c r="CN560" s="396">
        <f t="shared" si="629"/>
        <v>0</v>
      </c>
      <c r="CO560" s="395">
        <f t="shared" si="630"/>
        <v>0</v>
      </c>
      <c r="CP560" s="396">
        <f t="shared" si="631"/>
        <v>0</v>
      </c>
      <c r="CQ560" s="395">
        <f t="shared" si="632"/>
        <v>0</v>
      </c>
      <c r="CR560" s="396">
        <f t="shared" si="633"/>
        <v>52602.00189633375</v>
      </c>
      <c r="CS560" s="395">
        <f t="shared" si="634"/>
        <v>53060.745047923323</v>
      </c>
      <c r="CT560" s="396">
        <f t="shared" si="635"/>
        <v>0</v>
      </c>
      <c r="CU560" s="395">
        <f t="shared" si="636"/>
        <v>0</v>
      </c>
      <c r="CV560" s="396">
        <f t="shared" si="637"/>
        <v>0</v>
      </c>
      <c r="CW560" s="395">
        <f t="shared" si="638"/>
        <v>0</v>
      </c>
      <c r="CX560" s="396">
        <f t="shared" si="639"/>
        <v>52602.00189633375</v>
      </c>
      <c r="CY560" s="395">
        <f t="shared" si="640"/>
        <v>53060.745047923316</v>
      </c>
      <c r="CZ560" s="394">
        <f t="shared" si="641"/>
        <v>0</v>
      </c>
      <c r="DA560" s="395">
        <f t="shared" si="642"/>
        <v>0</v>
      </c>
      <c r="DB560" s="396">
        <f t="shared" si="643"/>
        <v>0</v>
      </c>
      <c r="DC560" s="395">
        <f t="shared" si="644"/>
        <v>0</v>
      </c>
      <c r="DD560" s="396">
        <f t="shared" si="645"/>
        <v>0</v>
      </c>
      <c r="DE560" s="395">
        <f t="shared" si="646"/>
        <v>0</v>
      </c>
      <c r="DF560" s="396">
        <f t="shared" si="647"/>
        <v>161</v>
      </c>
      <c r="DG560" s="395">
        <f t="shared" si="648"/>
        <v>160</v>
      </c>
      <c r="DH560" s="396">
        <f t="shared" si="649"/>
        <v>0</v>
      </c>
      <c r="DI560" s="395">
        <f t="shared" si="650"/>
        <v>0</v>
      </c>
      <c r="DJ560" s="396">
        <f t="shared" si="651"/>
        <v>0</v>
      </c>
      <c r="DK560" s="395">
        <f t="shared" si="652"/>
        <v>0</v>
      </c>
      <c r="DL560" s="396">
        <f t="shared" si="653"/>
        <v>161</v>
      </c>
      <c r="DM560" s="395">
        <f t="shared" si="654"/>
        <v>160</v>
      </c>
      <c r="DN560" s="394">
        <f t="shared" si="655"/>
        <v>0</v>
      </c>
      <c r="DO560" s="395">
        <f t="shared" si="656"/>
        <v>0</v>
      </c>
      <c r="DP560" s="396">
        <f t="shared" si="657"/>
        <v>0</v>
      </c>
      <c r="DQ560" s="395">
        <f t="shared" si="658"/>
        <v>0</v>
      </c>
      <c r="DR560" s="396">
        <f t="shared" si="659"/>
        <v>0</v>
      </c>
      <c r="DS560" s="395">
        <f t="shared" si="660"/>
        <v>0</v>
      </c>
      <c r="DT560" s="396">
        <f t="shared" si="661"/>
        <v>8468922.3053097334</v>
      </c>
      <c r="DU560" s="395">
        <f t="shared" si="662"/>
        <v>8489719.2076677307</v>
      </c>
      <c r="DV560" s="396">
        <f t="shared" si="663"/>
        <v>0</v>
      </c>
      <c r="DW560" s="395">
        <f t="shared" si="664"/>
        <v>0</v>
      </c>
      <c r="DX560" s="396">
        <f t="shared" si="665"/>
        <v>0</v>
      </c>
      <c r="DY560" s="395">
        <f t="shared" si="666"/>
        <v>0</v>
      </c>
      <c r="DZ560" s="396">
        <f t="shared" si="667"/>
        <v>8468922.3053097334</v>
      </c>
      <c r="EA560" s="395">
        <f t="shared" si="668"/>
        <v>8489719.2076677307</v>
      </c>
    </row>
    <row r="561" spans="1:131">
      <c r="A561" s="391" t="s">
        <v>40</v>
      </c>
      <c r="B561" s="371" t="s">
        <v>479</v>
      </c>
      <c r="C561" s="372"/>
      <c r="D561" s="373">
        <v>226134</v>
      </c>
      <c r="E561" s="374">
        <v>8</v>
      </c>
      <c r="F561" s="393">
        <v>0</v>
      </c>
      <c r="G561" s="375">
        <v>0</v>
      </c>
      <c r="H561" s="393">
        <v>0</v>
      </c>
      <c r="I561" s="375">
        <v>0</v>
      </c>
      <c r="J561" s="393">
        <v>0</v>
      </c>
      <c r="K561" s="375">
        <v>0</v>
      </c>
      <c r="L561" s="393">
        <v>0</v>
      </c>
      <c r="M561" s="375">
        <v>0</v>
      </c>
      <c r="N561" s="393">
        <v>0</v>
      </c>
      <c r="O561" s="375">
        <v>0</v>
      </c>
      <c r="P561" s="393">
        <v>0</v>
      </c>
      <c r="Q561" s="375">
        <v>0</v>
      </c>
      <c r="R561" s="393">
        <v>0</v>
      </c>
      <c r="S561" s="375">
        <v>0</v>
      </c>
      <c r="T561" s="393">
        <v>0</v>
      </c>
      <c r="U561" s="375">
        <v>0</v>
      </c>
      <c r="V561" s="393">
        <v>0</v>
      </c>
      <c r="W561" s="375">
        <v>0</v>
      </c>
      <c r="X561" s="393">
        <v>0</v>
      </c>
      <c r="Y561" s="375">
        <v>0</v>
      </c>
      <c r="Z561" s="393">
        <v>0</v>
      </c>
      <c r="AA561" s="375">
        <v>0</v>
      </c>
      <c r="AB561" s="393">
        <v>0</v>
      </c>
      <c r="AC561" s="375">
        <v>0</v>
      </c>
      <c r="AD561" s="393">
        <v>162</v>
      </c>
      <c r="AE561" s="375">
        <v>156</v>
      </c>
      <c r="AF561" s="393">
        <v>0</v>
      </c>
      <c r="AG561" s="375">
        <v>0</v>
      </c>
      <c r="AH561" s="393">
        <v>17</v>
      </c>
      <c r="AI561" s="375">
        <v>15</v>
      </c>
      <c r="AJ561" s="393">
        <v>10</v>
      </c>
      <c r="AK561" s="375">
        <v>12</v>
      </c>
      <c r="AL561" s="393"/>
      <c r="AM561" s="375"/>
      <c r="AN561" s="393"/>
      <c r="AO561" s="375"/>
      <c r="AP561" s="393"/>
      <c r="AQ561" s="375"/>
      <c r="AR561" s="393"/>
      <c r="AS561" s="375"/>
      <c r="AT561" s="393">
        <v>0</v>
      </c>
      <c r="AU561" s="375">
        <v>0</v>
      </c>
      <c r="AV561" s="393">
        <v>0</v>
      </c>
      <c r="AW561" s="375">
        <v>0</v>
      </c>
      <c r="AX561" s="393">
        <v>0</v>
      </c>
      <c r="AY561" s="375">
        <v>0</v>
      </c>
      <c r="AZ561" s="393">
        <v>0</v>
      </c>
      <c r="BA561" s="375">
        <v>0</v>
      </c>
      <c r="BB561" s="393">
        <v>0</v>
      </c>
      <c r="BC561" s="375">
        <v>0</v>
      </c>
      <c r="BD561" s="393">
        <v>0</v>
      </c>
      <c r="BE561" s="375">
        <v>0</v>
      </c>
      <c r="BF561" s="393">
        <v>0</v>
      </c>
      <c r="BG561" s="375">
        <v>0</v>
      </c>
      <c r="BH561" s="393">
        <v>10586917</v>
      </c>
      <c r="BI561" s="375">
        <v>10411167</v>
      </c>
      <c r="BJ561" s="393"/>
      <c r="BK561" s="375"/>
      <c r="BL561" s="393">
        <v>0</v>
      </c>
      <c r="BM561" s="375">
        <v>0</v>
      </c>
      <c r="BN561" s="394">
        <f t="shared" si="603"/>
        <v>0</v>
      </c>
      <c r="BO561" s="395">
        <f t="shared" si="604"/>
        <v>0</v>
      </c>
      <c r="BP561" s="396">
        <f t="shared" si="605"/>
        <v>0</v>
      </c>
      <c r="BQ561" s="395">
        <f t="shared" si="606"/>
        <v>0</v>
      </c>
      <c r="BR561" s="396">
        <f t="shared" si="607"/>
        <v>0</v>
      </c>
      <c r="BS561" s="395">
        <f t="shared" si="608"/>
        <v>0</v>
      </c>
      <c r="BT561" s="396">
        <f t="shared" si="609"/>
        <v>1765</v>
      </c>
      <c r="BU561" s="395">
        <f t="shared" si="610"/>
        <v>1713</v>
      </c>
      <c r="BV561" s="396">
        <f t="shared" si="611"/>
        <v>0</v>
      </c>
      <c r="BW561" s="395">
        <f t="shared" si="612"/>
        <v>0</v>
      </c>
      <c r="BX561" s="396">
        <f t="shared" si="613"/>
        <v>0</v>
      </c>
      <c r="BY561" s="395">
        <f t="shared" si="614"/>
        <v>0</v>
      </c>
      <c r="BZ561" s="394">
        <f t="shared" si="615"/>
        <v>0</v>
      </c>
      <c r="CA561" s="395">
        <f t="shared" si="616"/>
        <v>0</v>
      </c>
      <c r="CB561" s="396">
        <f t="shared" si="617"/>
        <v>0</v>
      </c>
      <c r="CC561" s="395">
        <f t="shared" si="618"/>
        <v>0</v>
      </c>
      <c r="CD561" s="396">
        <f t="shared" si="619"/>
        <v>0</v>
      </c>
      <c r="CE561" s="395">
        <f t="shared" si="620"/>
        <v>0</v>
      </c>
      <c r="CF561" s="396">
        <f t="shared" si="621"/>
        <v>5998.2532577903685</v>
      </c>
      <c r="CG561" s="395">
        <f t="shared" si="622"/>
        <v>6077.7390542907178</v>
      </c>
      <c r="CH561" s="396">
        <f t="shared" si="623"/>
        <v>0</v>
      </c>
      <c r="CI561" s="395">
        <f t="shared" si="624"/>
        <v>0</v>
      </c>
      <c r="CJ561" s="396">
        <f t="shared" si="625"/>
        <v>0</v>
      </c>
      <c r="CK561" s="395">
        <f t="shared" si="626"/>
        <v>0</v>
      </c>
      <c r="CL561" s="394">
        <f t="shared" si="627"/>
        <v>0</v>
      </c>
      <c r="CM561" s="395">
        <f t="shared" si="628"/>
        <v>0</v>
      </c>
      <c r="CN561" s="396">
        <f t="shared" si="629"/>
        <v>0</v>
      </c>
      <c r="CO561" s="395">
        <f t="shared" si="630"/>
        <v>0</v>
      </c>
      <c r="CP561" s="396">
        <f t="shared" si="631"/>
        <v>0</v>
      </c>
      <c r="CQ561" s="395">
        <f t="shared" si="632"/>
        <v>0</v>
      </c>
      <c r="CR561" s="396">
        <f t="shared" si="633"/>
        <v>53984.279320113317</v>
      </c>
      <c r="CS561" s="395">
        <f t="shared" si="634"/>
        <v>54699.651488616459</v>
      </c>
      <c r="CT561" s="396">
        <f t="shared" si="635"/>
        <v>0</v>
      </c>
      <c r="CU561" s="395">
        <f t="shared" si="636"/>
        <v>0</v>
      </c>
      <c r="CV561" s="396">
        <f t="shared" si="637"/>
        <v>0</v>
      </c>
      <c r="CW561" s="395">
        <f t="shared" si="638"/>
        <v>0</v>
      </c>
      <c r="CX561" s="396">
        <f t="shared" si="639"/>
        <v>53984.279320113325</v>
      </c>
      <c r="CY561" s="395">
        <f t="shared" si="640"/>
        <v>54699.651488616459</v>
      </c>
      <c r="CZ561" s="394">
        <f t="shared" si="641"/>
        <v>0</v>
      </c>
      <c r="DA561" s="395">
        <f t="shared" si="642"/>
        <v>0</v>
      </c>
      <c r="DB561" s="396">
        <f t="shared" si="643"/>
        <v>0</v>
      </c>
      <c r="DC561" s="395">
        <f t="shared" si="644"/>
        <v>0</v>
      </c>
      <c r="DD561" s="396">
        <f t="shared" si="645"/>
        <v>0</v>
      </c>
      <c r="DE561" s="395">
        <f t="shared" si="646"/>
        <v>0</v>
      </c>
      <c r="DF561" s="396">
        <f t="shared" si="647"/>
        <v>189</v>
      </c>
      <c r="DG561" s="395">
        <f t="shared" si="648"/>
        <v>183</v>
      </c>
      <c r="DH561" s="396">
        <f t="shared" si="649"/>
        <v>0</v>
      </c>
      <c r="DI561" s="395">
        <f t="shared" si="650"/>
        <v>0</v>
      </c>
      <c r="DJ561" s="396">
        <f t="shared" si="651"/>
        <v>0</v>
      </c>
      <c r="DK561" s="395">
        <f t="shared" si="652"/>
        <v>0</v>
      </c>
      <c r="DL561" s="396">
        <f t="shared" si="653"/>
        <v>189</v>
      </c>
      <c r="DM561" s="395">
        <f t="shared" si="654"/>
        <v>183</v>
      </c>
      <c r="DN561" s="394">
        <f t="shared" si="655"/>
        <v>0</v>
      </c>
      <c r="DO561" s="395">
        <f t="shared" si="656"/>
        <v>0</v>
      </c>
      <c r="DP561" s="396">
        <f t="shared" si="657"/>
        <v>0</v>
      </c>
      <c r="DQ561" s="395">
        <f t="shared" si="658"/>
        <v>0</v>
      </c>
      <c r="DR561" s="396">
        <f t="shared" si="659"/>
        <v>0</v>
      </c>
      <c r="DS561" s="395">
        <f t="shared" si="660"/>
        <v>0</v>
      </c>
      <c r="DT561" s="396">
        <f t="shared" si="661"/>
        <v>10203028.791501418</v>
      </c>
      <c r="DU561" s="395">
        <f t="shared" si="662"/>
        <v>10010036.222416813</v>
      </c>
      <c r="DV561" s="396">
        <f t="shared" si="663"/>
        <v>0</v>
      </c>
      <c r="DW561" s="395">
        <f t="shared" si="664"/>
        <v>0</v>
      </c>
      <c r="DX561" s="396">
        <f t="shared" si="665"/>
        <v>0</v>
      </c>
      <c r="DY561" s="395">
        <f t="shared" si="666"/>
        <v>0</v>
      </c>
      <c r="DZ561" s="396">
        <f t="shared" si="667"/>
        <v>10203028.791501418</v>
      </c>
      <c r="EA561" s="395">
        <f t="shared" si="668"/>
        <v>10010036.222416813</v>
      </c>
    </row>
    <row r="562" spans="1:131">
      <c r="A562" s="391" t="s">
        <v>40</v>
      </c>
      <c r="B562" s="383" t="s">
        <v>480</v>
      </c>
      <c r="C562" s="389"/>
      <c r="D562" s="373">
        <v>227182</v>
      </c>
      <c r="E562" s="374">
        <v>8</v>
      </c>
      <c r="F562" s="393">
        <v>65</v>
      </c>
      <c r="G562" s="375">
        <v>61</v>
      </c>
      <c r="H562" s="393">
        <v>420</v>
      </c>
      <c r="I562" s="375">
        <v>434</v>
      </c>
      <c r="J562" s="393">
        <v>0</v>
      </c>
      <c r="K562" s="375">
        <v>0</v>
      </c>
      <c r="L562" s="393">
        <v>48</v>
      </c>
      <c r="M562" s="375">
        <v>51</v>
      </c>
      <c r="N562" s="393">
        <v>12</v>
      </c>
      <c r="O562" s="375">
        <v>4</v>
      </c>
      <c r="P562" s="393">
        <v>82</v>
      </c>
      <c r="Q562" s="375">
        <v>107</v>
      </c>
      <c r="R562" s="393">
        <v>0</v>
      </c>
      <c r="S562" s="375">
        <v>0</v>
      </c>
      <c r="T562" s="393">
        <v>8</v>
      </c>
      <c r="U562" s="375">
        <v>11</v>
      </c>
      <c r="V562" s="393">
        <v>2</v>
      </c>
      <c r="W562" s="375">
        <v>1</v>
      </c>
      <c r="X562" s="393">
        <v>70</v>
      </c>
      <c r="Y562" s="375">
        <v>48</v>
      </c>
      <c r="Z562" s="393">
        <v>0</v>
      </c>
      <c r="AA562" s="375">
        <v>0</v>
      </c>
      <c r="AB562" s="393">
        <v>8</v>
      </c>
      <c r="AC562" s="375">
        <v>6</v>
      </c>
      <c r="AD562" s="393">
        <v>0</v>
      </c>
      <c r="AE562" s="375">
        <v>0</v>
      </c>
      <c r="AF562" s="393">
        <v>0</v>
      </c>
      <c r="AG562" s="375">
        <v>0</v>
      </c>
      <c r="AH562" s="393">
        <v>0</v>
      </c>
      <c r="AI562" s="375">
        <v>0</v>
      </c>
      <c r="AJ562" s="393">
        <v>0</v>
      </c>
      <c r="AK562" s="375">
        <v>5</v>
      </c>
      <c r="AL562" s="393"/>
      <c r="AM562" s="375"/>
      <c r="AN562" s="393"/>
      <c r="AO562" s="375"/>
      <c r="AP562" s="393"/>
      <c r="AQ562" s="375"/>
      <c r="AR562" s="393"/>
      <c r="AS562" s="375"/>
      <c r="AT562" s="393">
        <v>0</v>
      </c>
      <c r="AU562" s="375">
        <v>9</v>
      </c>
      <c r="AV562" s="393">
        <v>0</v>
      </c>
      <c r="AW562" s="375">
        <v>9</v>
      </c>
      <c r="AX562" s="393">
        <v>0</v>
      </c>
      <c r="AY562" s="375">
        <v>0</v>
      </c>
      <c r="AZ562" s="393">
        <v>0</v>
      </c>
      <c r="BA562" s="375">
        <v>9</v>
      </c>
      <c r="BB562" s="393">
        <v>38577727</v>
      </c>
      <c r="BC562" s="375">
        <v>39374353</v>
      </c>
      <c r="BD562" s="393">
        <v>6304992</v>
      </c>
      <c r="BE562" s="375">
        <v>7787561</v>
      </c>
      <c r="BF562" s="393">
        <v>5304711</v>
      </c>
      <c r="BG562" s="375">
        <v>3642611</v>
      </c>
      <c r="BH562" s="393">
        <v>0</v>
      </c>
      <c r="BI562" s="375">
        <v>68230</v>
      </c>
      <c r="BJ562" s="393"/>
      <c r="BK562" s="375"/>
      <c r="BL562" s="393">
        <v>0</v>
      </c>
      <c r="BM562" s="375">
        <v>1057731</v>
      </c>
      <c r="BN562" s="394">
        <f t="shared" si="603"/>
        <v>5361</v>
      </c>
      <c r="BO562" s="395">
        <f t="shared" si="604"/>
        <v>5501</v>
      </c>
      <c r="BP562" s="396">
        <f t="shared" si="605"/>
        <v>1024</v>
      </c>
      <c r="BQ562" s="395">
        <f t="shared" si="606"/>
        <v>1238</v>
      </c>
      <c r="BR562" s="396">
        <f t="shared" si="607"/>
        <v>814</v>
      </c>
      <c r="BS562" s="395">
        <f t="shared" si="608"/>
        <v>561</v>
      </c>
      <c r="BT562" s="396">
        <f t="shared" si="609"/>
        <v>0</v>
      </c>
      <c r="BU562" s="395">
        <f t="shared" si="610"/>
        <v>60</v>
      </c>
      <c r="BV562" s="396">
        <f t="shared" si="611"/>
        <v>0</v>
      </c>
      <c r="BW562" s="395">
        <f t="shared" si="612"/>
        <v>0</v>
      </c>
      <c r="BX562" s="396">
        <f t="shared" si="613"/>
        <v>0</v>
      </c>
      <c r="BY562" s="395">
        <f t="shared" si="614"/>
        <v>279</v>
      </c>
      <c r="BZ562" s="394">
        <f t="shared" si="615"/>
        <v>7195.9945905614622</v>
      </c>
      <c r="CA562" s="395">
        <f t="shared" si="616"/>
        <v>7157.6718778403929</v>
      </c>
      <c r="CB562" s="396">
        <f t="shared" si="617"/>
        <v>6157.21875</v>
      </c>
      <c r="CC562" s="395">
        <f t="shared" si="618"/>
        <v>6290.4369951534736</v>
      </c>
      <c r="CD562" s="396">
        <f t="shared" si="619"/>
        <v>6516.8439803439805</v>
      </c>
      <c r="CE562" s="395">
        <f t="shared" si="620"/>
        <v>6493.0677361853832</v>
      </c>
      <c r="CF562" s="396">
        <f t="shared" si="621"/>
        <v>0</v>
      </c>
      <c r="CG562" s="395">
        <f t="shared" si="622"/>
        <v>1137.1666666666667</v>
      </c>
      <c r="CH562" s="396">
        <f t="shared" si="623"/>
        <v>0</v>
      </c>
      <c r="CI562" s="395">
        <f t="shared" si="624"/>
        <v>0</v>
      </c>
      <c r="CJ562" s="396">
        <f t="shared" si="625"/>
        <v>0</v>
      </c>
      <c r="CK562" s="395">
        <f t="shared" si="626"/>
        <v>3791.1505376344085</v>
      </c>
      <c r="CL562" s="394">
        <f t="shared" si="627"/>
        <v>64763.951315053157</v>
      </c>
      <c r="CM562" s="395">
        <f t="shared" si="628"/>
        <v>64419.046900563539</v>
      </c>
      <c r="CN562" s="396">
        <f t="shared" si="629"/>
        <v>55414.96875</v>
      </c>
      <c r="CO562" s="395">
        <f t="shared" si="630"/>
        <v>56613.932956381264</v>
      </c>
      <c r="CP562" s="396">
        <f t="shared" si="631"/>
        <v>58651.595823095828</v>
      </c>
      <c r="CQ562" s="395">
        <f t="shared" si="632"/>
        <v>58437.609625668447</v>
      </c>
      <c r="CR562" s="396">
        <f t="shared" si="633"/>
        <v>0</v>
      </c>
      <c r="CS562" s="395">
        <f t="shared" si="634"/>
        <v>10234.5</v>
      </c>
      <c r="CT562" s="396">
        <f t="shared" si="635"/>
        <v>0</v>
      </c>
      <c r="CU562" s="395">
        <f t="shared" si="636"/>
        <v>0</v>
      </c>
      <c r="CV562" s="396">
        <f t="shared" si="637"/>
        <v>0</v>
      </c>
      <c r="CW562" s="395">
        <f t="shared" si="638"/>
        <v>34120.354838709674</v>
      </c>
      <c r="CX562" s="396">
        <f t="shared" si="639"/>
        <v>62746.350390588806</v>
      </c>
      <c r="CY562" s="395">
        <f t="shared" si="640"/>
        <v>61279.721905222694</v>
      </c>
      <c r="CZ562" s="394">
        <f t="shared" si="641"/>
        <v>533</v>
      </c>
      <c r="DA562" s="395">
        <f t="shared" si="642"/>
        <v>546</v>
      </c>
      <c r="DB562" s="396">
        <f t="shared" si="643"/>
        <v>102</v>
      </c>
      <c r="DC562" s="395">
        <f t="shared" si="644"/>
        <v>122</v>
      </c>
      <c r="DD562" s="396">
        <f t="shared" si="645"/>
        <v>80</v>
      </c>
      <c r="DE562" s="395">
        <f t="shared" si="646"/>
        <v>55</v>
      </c>
      <c r="DF562" s="396">
        <f t="shared" si="647"/>
        <v>0</v>
      </c>
      <c r="DG562" s="395">
        <f t="shared" si="648"/>
        <v>5</v>
      </c>
      <c r="DH562" s="396">
        <f t="shared" si="649"/>
        <v>0</v>
      </c>
      <c r="DI562" s="395">
        <f t="shared" si="650"/>
        <v>0</v>
      </c>
      <c r="DJ562" s="396">
        <f t="shared" si="651"/>
        <v>0</v>
      </c>
      <c r="DK562" s="395">
        <f t="shared" si="652"/>
        <v>27</v>
      </c>
      <c r="DL562" s="396">
        <f t="shared" si="653"/>
        <v>715</v>
      </c>
      <c r="DM562" s="395">
        <f t="shared" si="654"/>
        <v>755</v>
      </c>
      <c r="DN562" s="394">
        <f t="shared" si="655"/>
        <v>34519186.050923333</v>
      </c>
      <c r="DO562" s="395">
        <f t="shared" si="656"/>
        <v>35172799.607707694</v>
      </c>
      <c r="DP562" s="396">
        <f t="shared" si="657"/>
        <v>5652326.8125</v>
      </c>
      <c r="DQ562" s="395">
        <f t="shared" si="658"/>
        <v>6906899.8206785144</v>
      </c>
      <c r="DR562" s="396">
        <f t="shared" si="659"/>
        <v>4692127.6658476666</v>
      </c>
      <c r="DS562" s="395">
        <f t="shared" si="660"/>
        <v>3214068.5294117643</v>
      </c>
      <c r="DT562" s="396">
        <f t="shared" si="661"/>
        <v>0</v>
      </c>
      <c r="DU562" s="395">
        <f t="shared" si="662"/>
        <v>51172.5</v>
      </c>
      <c r="DV562" s="396">
        <f t="shared" si="663"/>
        <v>0</v>
      </c>
      <c r="DW562" s="395">
        <f t="shared" si="664"/>
        <v>0</v>
      </c>
      <c r="DX562" s="396">
        <f t="shared" si="665"/>
        <v>0</v>
      </c>
      <c r="DY562" s="395">
        <f t="shared" si="666"/>
        <v>921249.58064516122</v>
      </c>
      <c r="DZ562" s="396">
        <f t="shared" si="667"/>
        <v>44863640.529270999</v>
      </c>
      <c r="EA562" s="395">
        <f t="shared" si="668"/>
        <v>46266190.038443133</v>
      </c>
    </row>
    <row r="563" spans="1:131">
      <c r="A563" s="391" t="s">
        <v>40</v>
      </c>
      <c r="B563" s="371" t="s">
        <v>481</v>
      </c>
      <c r="C563" s="372"/>
      <c r="D563" s="373">
        <v>226578</v>
      </c>
      <c r="E563" s="374">
        <v>8</v>
      </c>
      <c r="F563" s="393">
        <v>96</v>
      </c>
      <c r="G563" s="375">
        <v>95</v>
      </c>
      <c r="H563" s="393">
        <v>0</v>
      </c>
      <c r="I563" s="375">
        <v>0</v>
      </c>
      <c r="J563" s="393">
        <v>1</v>
      </c>
      <c r="K563" s="375">
        <v>1</v>
      </c>
      <c r="L563" s="393">
        <v>6</v>
      </c>
      <c r="M563" s="375">
        <v>6</v>
      </c>
      <c r="N563" s="393">
        <v>37</v>
      </c>
      <c r="O563" s="375">
        <v>53</v>
      </c>
      <c r="P563" s="393">
        <v>0</v>
      </c>
      <c r="Q563" s="375">
        <v>0</v>
      </c>
      <c r="R563" s="393">
        <v>1</v>
      </c>
      <c r="S563" s="375">
        <v>1</v>
      </c>
      <c r="T563" s="393">
        <v>9</v>
      </c>
      <c r="U563" s="375">
        <v>8</v>
      </c>
      <c r="V563" s="393">
        <v>50</v>
      </c>
      <c r="W563" s="375">
        <v>35</v>
      </c>
      <c r="X563" s="393">
        <v>0</v>
      </c>
      <c r="Y563" s="375">
        <v>0</v>
      </c>
      <c r="Z563" s="393">
        <v>1</v>
      </c>
      <c r="AA563" s="375">
        <v>0</v>
      </c>
      <c r="AB563" s="393">
        <v>5</v>
      </c>
      <c r="AC563" s="375">
        <v>5</v>
      </c>
      <c r="AD563" s="393">
        <v>17</v>
      </c>
      <c r="AE563" s="375">
        <v>17</v>
      </c>
      <c r="AF563" s="393">
        <v>0</v>
      </c>
      <c r="AG563" s="375">
        <v>0</v>
      </c>
      <c r="AH563" s="393">
        <v>0</v>
      </c>
      <c r="AI563" s="375">
        <v>0</v>
      </c>
      <c r="AJ563" s="393">
        <v>0</v>
      </c>
      <c r="AK563" s="375">
        <v>2</v>
      </c>
      <c r="AL563" s="393"/>
      <c r="AM563" s="375"/>
      <c r="AN563" s="393"/>
      <c r="AO563" s="375"/>
      <c r="AP563" s="393"/>
      <c r="AQ563" s="375"/>
      <c r="AR563" s="393"/>
      <c r="AS563" s="375"/>
      <c r="AT563" s="393">
        <v>0</v>
      </c>
      <c r="AU563" s="375">
        <v>0</v>
      </c>
      <c r="AV563" s="393">
        <v>0</v>
      </c>
      <c r="AW563" s="375">
        <v>0</v>
      </c>
      <c r="AX563" s="393">
        <v>0</v>
      </c>
      <c r="AY563" s="375">
        <v>0</v>
      </c>
      <c r="AZ563" s="393">
        <v>0</v>
      </c>
      <c r="BA563" s="375">
        <v>0</v>
      </c>
      <c r="BB563" s="393">
        <v>7160853</v>
      </c>
      <c r="BC563" s="375">
        <v>7175189</v>
      </c>
      <c r="BD563" s="393">
        <v>2831331</v>
      </c>
      <c r="BE563" s="375">
        <v>3660050</v>
      </c>
      <c r="BF563" s="393">
        <v>3065445</v>
      </c>
      <c r="BG563" s="375">
        <v>2232869</v>
      </c>
      <c r="BH563" s="393">
        <v>902467</v>
      </c>
      <c r="BI563" s="375">
        <v>1324955</v>
      </c>
      <c r="BJ563" s="393"/>
      <c r="BK563" s="375"/>
      <c r="BL563" s="393">
        <v>0</v>
      </c>
      <c r="BM563" s="375">
        <v>0</v>
      </c>
      <c r="BN563" s="394">
        <f t="shared" si="603"/>
        <v>947</v>
      </c>
      <c r="BO563" s="395">
        <f t="shared" si="604"/>
        <v>938</v>
      </c>
      <c r="BP563" s="396">
        <f t="shared" si="605"/>
        <v>452</v>
      </c>
      <c r="BQ563" s="395">
        <f t="shared" si="606"/>
        <v>584</v>
      </c>
      <c r="BR563" s="396">
        <f t="shared" si="607"/>
        <v>521</v>
      </c>
      <c r="BS563" s="395">
        <f t="shared" si="608"/>
        <v>375</v>
      </c>
      <c r="BT563" s="396">
        <f t="shared" si="609"/>
        <v>153</v>
      </c>
      <c r="BU563" s="395">
        <f t="shared" si="610"/>
        <v>177</v>
      </c>
      <c r="BV563" s="396">
        <f t="shared" si="611"/>
        <v>0</v>
      </c>
      <c r="BW563" s="395">
        <f t="shared" si="612"/>
        <v>0</v>
      </c>
      <c r="BX563" s="396">
        <f t="shared" si="613"/>
        <v>0</v>
      </c>
      <c r="BY563" s="395">
        <f t="shared" si="614"/>
        <v>0</v>
      </c>
      <c r="BZ563" s="394">
        <f t="shared" si="615"/>
        <v>7561.6187961985215</v>
      </c>
      <c r="CA563" s="395">
        <f t="shared" si="616"/>
        <v>7649.4552238805973</v>
      </c>
      <c r="CB563" s="396">
        <f t="shared" si="617"/>
        <v>6264.0066371681414</v>
      </c>
      <c r="CC563" s="395">
        <f t="shared" si="618"/>
        <v>6267.2089041095887</v>
      </c>
      <c r="CD563" s="396">
        <f t="shared" si="619"/>
        <v>5883.7715930902114</v>
      </c>
      <c r="CE563" s="395">
        <f t="shared" si="620"/>
        <v>5954.3173333333334</v>
      </c>
      <c r="CF563" s="396">
        <f t="shared" si="621"/>
        <v>5898.4771241830067</v>
      </c>
      <c r="CG563" s="395">
        <f t="shared" si="622"/>
        <v>7485.6214689265535</v>
      </c>
      <c r="CH563" s="396">
        <f t="shared" si="623"/>
        <v>0</v>
      </c>
      <c r="CI563" s="395">
        <f t="shared" si="624"/>
        <v>0</v>
      </c>
      <c r="CJ563" s="396">
        <f t="shared" si="625"/>
        <v>0</v>
      </c>
      <c r="CK563" s="395">
        <f t="shared" si="626"/>
        <v>0</v>
      </c>
      <c r="CL563" s="394">
        <f t="shared" si="627"/>
        <v>68054.569165786699</v>
      </c>
      <c r="CM563" s="395">
        <f t="shared" si="628"/>
        <v>68845.09701492537</v>
      </c>
      <c r="CN563" s="396">
        <f t="shared" si="629"/>
        <v>56376.05973451327</v>
      </c>
      <c r="CO563" s="395">
        <f t="shared" si="630"/>
        <v>56404.880136986299</v>
      </c>
      <c r="CP563" s="396">
        <f t="shared" si="631"/>
        <v>52953.944337811903</v>
      </c>
      <c r="CQ563" s="395">
        <f t="shared" si="632"/>
        <v>53588.856</v>
      </c>
      <c r="CR563" s="396">
        <f t="shared" si="633"/>
        <v>53086.294117647063</v>
      </c>
      <c r="CS563" s="395">
        <f t="shared" si="634"/>
        <v>67370.593220338982</v>
      </c>
      <c r="CT563" s="396">
        <f t="shared" si="635"/>
        <v>0</v>
      </c>
      <c r="CU563" s="395">
        <f t="shared" si="636"/>
        <v>0</v>
      </c>
      <c r="CV563" s="396">
        <f t="shared" si="637"/>
        <v>0</v>
      </c>
      <c r="CW563" s="395">
        <f t="shared" si="638"/>
        <v>0</v>
      </c>
      <c r="CX563" s="396">
        <f t="shared" si="639"/>
        <v>60660.014863298748</v>
      </c>
      <c r="CY563" s="395">
        <f t="shared" si="640"/>
        <v>62524.206166825017</v>
      </c>
      <c r="CZ563" s="394">
        <f t="shared" si="641"/>
        <v>103</v>
      </c>
      <c r="DA563" s="395">
        <f t="shared" si="642"/>
        <v>102</v>
      </c>
      <c r="DB563" s="396">
        <f t="shared" si="643"/>
        <v>47</v>
      </c>
      <c r="DC563" s="395">
        <f t="shared" si="644"/>
        <v>62</v>
      </c>
      <c r="DD563" s="396">
        <f t="shared" si="645"/>
        <v>56</v>
      </c>
      <c r="DE563" s="395">
        <f t="shared" si="646"/>
        <v>40</v>
      </c>
      <c r="DF563" s="396">
        <f t="shared" si="647"/>
        <v>17</v>
      </c>
      <c r="DG563" s="395">
        <f t="shared" si="648"/>
        <v>19</v>
      </c>
      <c r="DH563" s="396">
        <f t="shared" si="649"/>
        <v>0</v>
      </c>
      <c r="DI563" s="395">
        <f t="shared" si="650"/>
        <v>0</v>
      </c>
      <c r="DJ563" s="396">
        <f t="shared" si="651"/>
        <v>0</v>
      </c>
      <c r="DK563" s="395">
        <f t="shared" si="652"/>
        <v>0</v>
      </c>
      <c r="DL563" s="396">
        <f t="shared" si="653"/>
        <v>223</v>
      </c>
      <c r="DM563" s="395">
        <f t="shared" si="654"/>
        <v>223</v>
      </c>
      <c r="DN563" s="394">
        <f t="shared" si="655"/>
        <v>7009620.6240760302</v>
      </c>
      <c r="DO563" s="395">
        <f t="shared" si="656"/>
        <v>7022199.8955223877</v>
      </c>
      <c r="DP563" s="396">
        <f t="shared" si="657"/>
        <v>2649674.8075221237</v>
      </c>
      <c r="DQ563" s="395">
        <f t="shared" si="658"/>
        <v>3497102.5684931506</v>
      </c>
      <c r="DR563" s="396">
        <f t="shared" si="659"/>
        <v>2965420.8829174666</v>
      </c>
      <c r="DS563" s="395">
        <f t="shared" si="660"/>
        <v>2143554.2400000002</v>
      </c>
      <c r="DT563" s="396">
        <f t="shared" si="661"/>
        <v>902467.00000000012</v>
      </c>
      <c r="DU563" s="395">
        <f t="shared" si="662"/>
        <v>1280041.2711864407</v>
      </c>
      <c r="DV563" s="396">
        <f t="shared" si="663"/>
        <v>0</v>
      </c>
      <c r="DW563" s="395">
        <f t="shared" si="664"/>
        <v>0</v>
      </c>
      <c r="DX563" s="396">
        <f t="shared" si="665"/>
        <v>0</v>
      </c>
      <c r="DY563" s="395">
        <f t="shared" si="666"/>
        <v>0</v>
      </c>
      <c r="DZ563" s="396">
        <f t="shared" si="667"/>
        <v>13527183.31451562</v>
      </c>
      <c r="EA563" s="395">
        <f t="shared" si="668"/>
        <v>13942897.975201979</v>
      </c>
    </row>
    <row r="564" spans="1:131">
      <c r="A564" s="392" t="s">
        <v>40</v>
      </c>
      <c r="B564" s="377" t="s">
        <v>482</v>
      </c>
      <c r="C564" s="378"/>
      <c r="D564" s="379">
        <v>227146</v>
      </c>
      <c r="E564" s="380">
        <v>8</v>
      </c>
      <c r="F564" s="393">
        <v>35</v>
      </c>
      <c r="G564" s="375">
        <v>32</v>
      </c>
      <c r="H564" s="393">
        <v>1</v>
      </c>
      <c r="I564" s="375">
        <v>1</v>
      </c>
      <c r="J564" s="393">
        <v>0</v>
      </c>
      <c r="K564" s="375">
        <v>0</v>
      </c>
      <c r="L564" s="393">
        <v>1</v>
      </c>
      <c r="M564" s="375">
        <v>2</v>
      </c>
      <c r="N564" s="393">
        <v>48</v>
      </c>
      <c r="O564" s="375">
        <v>46</v>
      </c>
      <c r="P564" s="393">
        <v>2</v>
      </c>
      <c r="Q564" s="375">
        <v>8</v>
      </c>
      <c r="R564" s="393">
        <v>9</v>
      </c>
      <c r="S564" s="375">
        <v>5</v>
      </c>
      <c r="T564" s="393">
        <v>8</v>
      </c>
      <c r="U564" s="375">
        <v>9</v>
      </c>
      <c r="V564" s="393">
        <v>3</v>
      </c>
      <c r="W564" s="375">
        <v>4</v>
      </c>
      <c r="X564" s="393">
        <v>1</v>
      </c>
      <c r="Y564" s="375">
        <v>6</v>
      </c>
      <c r="Z564" s="393">
        <v>9</v>
      </c>
      <c r="AA564" s="375">
        <v>5</v>
      </c>
      <c r="AB564" s="393">
        <v>10</v>
      </c>
      <c r="AC564" s="375">
        <v>10</v>
      </c>
      <c r="AD564" s="393">
        <v>0</v>
      </c>
      <c r="AE564" s="375">
        <v>0</v>
      </c>
      <c r="AF564" s="393">
        <v>0</v>
      </c>
      <c r="AG564" s="375">
        <v>0</v>
      </c>
      <c r="AH564" s="393">
        <v>0</v>
      </c>
      <c r="AI564" s="375">
        <v>0</v>
      </c>
      <c r="AJ564" s="393">
        <v>0</v>
      </c>
      <c r="AK564" s="375">
        <v>0</v>
      </c>
      <c r="AL564" s="393"/>
      <c r="AM564" s="375"/>
      <c r="AN564" s="393"/>
      <c r="AO564" s="375"/>
      <c r="AP564" s="393"/>
      <c r="AQ564" s="375"/>
      <c r="AR564" s="393"/>
      <c r="AS564" s="375"/>
      <c r="AT564" s="393">
        <v>0</v>
      </c>
      <c r="AU564" s="375">
        <v>0</v>
      </c>
      <c r="AV564" s="393">
        <v>0</v>
      </c>
      <c r="AW564" s="375">
        <v>0</v>
      </c>
      <c r="AX564" s="393">
        <v>0</v>
      </c>
      <c r="AY564" s="375">
        <v>0</v>
      </c>
      <c r="AZ564" s="393">
        <v>0</v>
      </c>
      <c r="BA564" s="375">
        <v>0</v>
      </c>
      <c r="BB564" s="393">
        <v>2289130</v>
      </c>
      <c r="BC564" s="375">
        <v>2223845</v>
      </c>
      <c r="BD564" s="393">
        <v>3814750</v>
      </c>
      <c r="BE564" s="375">
        <v>3949366</v>
      </c>
      <c r="BF564" s="393">
        <v>1390832</v>
      </c>
      <c r="BG564" s="375">
        <v>1483700</v>
      </c>
      <c r="BH564" s="393">
        <v>0</v>
      </c>
      <c r="BI564" s="375">
        <v>0</v>
      </c>
      <c r="BJ564" s="393"/>
      <c r="BK564" s="375"/>
      <c r="BL564" s="393">
        <v>0</v>
      </c>
      <c r="BM564" s="375">
        <v>0</v>
      </c>
      <c r="BN564" s="394">
        <f t="shared" si="603"/>
        <v>337</v>
      </c>
      <c r="BO564" s="395">
        <f t="shared" si="604"/>
        <v>322</v>
      </c>
      <c r="BP564" s="396">
        <f t="shared" si="605"/>
        <v>647</v>
      </c>
      <c r="BQ564" s="395">
        <f t="shared" si="606"/>
        <v>657</v>
      </c>
      <c r="BR564" s="396">
        <f t="shared" si="607"/>
        <v>256</v>
      </c>
      <c r="BS564" s="395">
        <f t="shared" si="608"/>
        <v>271</v>
      </c>
      <c r="BT564" s="396">
        <f t="shared" si="609"/>
        <v>0</v>
      </c>
      <c r="BU564" s="395">
        <f t="shared" si="610"/>
        <v>0</v>
      </c>
      <c r="BV564" s="396">
        <f t="shared" si="611"/>
        <v>0</v>
      </c>
      <c r="BW564" s="395">
        <f t="shared" si="612"/>
        <v>0</v>
      </c>
      <c r="BX564" s="396">
        <f t="shared" si="613"/>
        <v>0</v>
      </c>
      <c r="BY564" s="395">
        <f t="shared" si="614"/>
        <v>0</v>
      </c>
      <c r="BZ564" s="394">
        <f t="shared" si="615"/>
        <v>6792.6706231454009</v>
      </c>
      <c r="CA564" s="395">
        <f t="shared" si="616"/>
        <v>6906.3509316770187</v>
      </c>
      <c r="CB564" s="396">
        <f t="shared" si="617"/>
        <v>5896.0587326120558</v>
      </c>
      <c r="CC564" s="395">
        <f t="shared" si="618"/>
        <v>6011.2115677321153</v>
      </c>
      <c r="CD564" s="396">
        <f t="shared" si="619"/>
        <v>5432.9375</v>
      </c>
      <c r="CE564" s="395">
        <f t="shared" si="620"/>
        <v>5474.9077490774907</v>
      </c>
      <c r="CF564" s="396">
        <f t="shared" si="621"/>
        <v>0</v>
      </c>
      <c r="CG564" s="395">
        <f t="shared" si="622"/>
        <v>0</v>
      </c>
      <c r="CH564" s="396">
        <f t="shared" si="623"/>
        <v>0</v>
      </c>
      <c r="CI564" s="395">
        <f t="shared" si="624"/>
        <v>0</v>
      </c>
      <c r="CJ564" s="396">
        <f t="shared" si="625"/>
        <v>0</v>
      </c>
      <c r="CK564" s="395">
        <f t="shared" si="626"/>
        <v>0</v>
      </c>
      <c r="CL564" s="394">
        <f t="shared" si="627"/>
        <v>61134.035608308608</v>
      </c>
      <c r="CM564" s="395">
        <f t="shared" si="628"/>
        <v>62157.158385093171</v>
      </c>
      <c r="CN564" s="396">
        <f t="shared" si="629"/>
        <v>53064.528593508505</v>
      </c>
      <c r="CO564" s="395">
        <f t="shared" si="630"/>
        <v>54100.904109589035</v>
      </c>
      <c r="CP564" s="396">
        <f t="shared" si="631"/>
        <v>48896.4375</v>
      </c>
      <c r="CQ564" s="395">
        <f t="shared" si="632"/>
        <v>49274.16974169742</v>
      </c>
      <c r="CR564" s="396">
        <f t="shared" si="633"/>
        <v>0</v>
      </c>
      <c r="CS564" s="395">
        <f t="shared" si="634"/>
        <v>0</v>
      </c>
      <c r="CT564" s="396">
        <f t="shared" si="635"/>
        <v>0</v>
      </c>
      <c r="CU564" s="395">
        <f t="shared" si="636"/>
        <v>0</v>
      </c>
      <c r="CV564" s="396">
        <f t="shared" si="637"/>
        <v>0</v>
      </c>
      <c r="CW564" s="395">
        <f t="shared" si="638"/>
        <v>0</v>
      </c>
      <c r="CX564" s="396">
        <f t="shared" si="639"/>
        <v>54660.636187184944</v>
      </c>
      <c r="CY564" s="395">
        <f t="shared" si="640"/>
        <v>55361.064581818369</v>
      </c>
      <c r="CZ564" s="394">
        <f t="shared" si="641"/>
        <v>37</v>
      </c>
      <c r="DA564" s="395">
        <f t="shared" si="642"/>
        <v>35</v>
      </c>
      <c r="DB564" s="396">
        <f t="shared" si="643"/>
        <v>67</v>
      </c>
      <c r="DC564" s="395">
        <f t="shared" si="644"/>
        <v>68</v>
      </c>
      <c r="DD564" s="396">
        <f t="shared" si="645"/>
        <v>23</v>
      </c>
      <c r="DE564" s="395">
        <f t="shared" si="646"/>
        <v>25</v>
      </c>
      <c r="DF564" s="396">
        <f t="shared" si="647"/>
        <v>0</v>
      </c>
      <c r="DG564" s="395">
        <f t="shared" si="648"/>
        <v>0</v>
      </c>
      <c r="DH564" s="396">
        <f t="shared" si="649"/>
        <v>0</v>
      </c>
      <c r="DI564" s="395">
        <f t="shared" si="650"/>
        <v>0</v>
      </c>
      <c r="DJ564" s="396">
        <f t="shared" si="651"/>
        <v>0</v>
      </c>
      <c r="DK564" s="395">
        <f t="shared" si="652"/>
        <v>0</v>
      </c>
      <c r="DL564" s="396">
        <f t="shared" si="653"/>
        <v>127</v>
      </c>
      <c r="DM564" s="395">
        <f t="shared" si="654"/>
        <v>128</v>
      </c>
      <c r="DN564" s="394">
        <f t="shared" si="655"/>
        <v>2261959.3175074183</v>
      </c>
      <c r="DO564" s="395">
        <f t="shared" si="656"/>
        <v>2175500.5434782612</v>
      </c>
      <c r="DP564" s="396">
        <f t="shared" si="657"/>
        <v>3555323.4157650699</v>
      </c>
      <c r="DQ564" s="395">
        <f t="shared" si="658"/>
        <v>3678861.4794520545</v>
      </c>
      <c r="DR564" s="396">
        <f t="shared" si="659"/>
        <v>1124618.0625</v>
      </c>
      <c r="DS564" s="395">
        <f t="shared" si="660"/>
        <v>1231854.2435424356</v>
      </c>
      <c r="DT564" s="396">
        <f t="shared" si="661"/>
        <v>0</v>
      </c>
      <c r="DU564" s="395">
        <f t="shared" si="662"/>
        <v>0</v>
      </c>
      <c r="DV564" s="396">
        <f t="shared" si="663"/>
        <v>0</v>
      </c>
      <c r="DW564" s="395">
        <f t="shared" si="664"/>
        <v>0</v>
      </c>
      <c r="DX564" s="396">
        <f t="shared" si="665"/>
        <v>0</v>
      </c>
      <c r="DY564" s="395">
        <f t="shared" si="666"/>
        <v>0</v>
      </c>
      <c r="DZ564" s="396">
        <f t="shared" si="667"/>
        <v>6941900.7957724882</v>
      </c>
      <c r="EA564" s="395">
        <f t="shared" si="668"/>
        <v>7086216.2664727513</v>
      </c>
    </row>
    <row r="565" spans="1:131">
      <c r="A565" s="391" t="s">
        <v>40</v>
      </c>
      <c r="B565" s="381" t="s">
        <v>483</v>
      </c>
      <c r="C565" s="382"/>
      <c r="D565" s="390">
        <v>224110</v>
      </c>
      <c r="E565" s="385">
        <v>8</v>
      </c>
      <c r="F565" s="393">
        <v>0</v>
      </c>
      <c r="G565" s="375">
        <v>0</v>
      </c>
      <c r="H565" s="393">
        <v>0</v>
      </c>
      <c r="I565" s="375">
        <v>0</v>
      </c>
      <c r="J565" s="393">
        <v>0</v>
      </c>
      <c r="K565" s="375">
        <v>0</v>
      </c>
      <c r="L565" s="393">
        <v>0</v>
      </c>
      <c r="M565" s="375">
        <v>0</v>
      </c>
      <c r="N565" s="393">
        <v>0</v>
      </c>
      <c r="O565" s="375">
        <v>0</v>
      </c>
      <c r="P565" s="393">
        <v>0</v>
      </c>
      <c r="Q565" s="375">
        <v>0</v>
      </c>
      <c r="R565" s="393">
        <v>0</v>
      </c>
      <c r="S565" s="375">
        <v>0</v>
      </c>
      <c r="T565" s="393">
        <v>0</v>
      </c>
      <c r="U565" s="375">
        <v>0</v>
      </c>
      <c r="V565" s="393">
        <v>0</v>
      </c>
      <c r="W565" s="375">
        <v>0</v>
      </c>
      <c r="X565" s="393">
        <v>0</v>
      </c>
      <c r="Y565" s="375">
        <v>0</v>
      </c>
      <c r="Z565" s="393">
        <v>0</v>
      </c>
      <c r="AA565" s="375">
        <v>0</v>
      </c>
      <c r="AB565" s="393">
        <v>0</v>
      </c>
      <c r="AC565" s="375">
        <v>0</v>
      </c>
      <c r="AD565" s="393">
        <v>0</v>
      </c>
      <c r="AE565" s="375">
        <v>0</v>
      </c>
      <c r="AF565" s="393">
        <v>0</v>
      </c>
      <c r="AG565" s="375">
        <v>0</v>
      </c>
      <c r="AH565" s="393">
        <v>0</v>
      </c>
      <c r="AI565" s="375">
        <v>0</v>
      </c>
      <c r="AJ565" s="393">
        <v>0</v>
      </c>
      <c r="AK565" s="375">
        <v>0</v>
      </c>
      <c r="AL565" s="393"/>
      <c r="AM565" s="375"/>
      <c r="AN565" s="393"/>
      <c r="AO565" s="375"/>
      <c r="AP565" s="393"/>
      <c r="AQ565" s="375"/>
      <c r="AR565" s="393"/>
      <c r="AS565" s="375"/>
      <c r="AT565" s="393">
        <v>97</v>
      </c>
      <c r="AU565" s="375">
        <v>95</v>
      </c>
      <c r="AV565" s="393">
        <v>3</v>
      </c>
      <c r="AW565" s="375">
        <v>3</v>
      </c>
      <c r="AX565" s="393">
        <v>33</v>
      </c>
      <c r="AY565" s="375">
        <v>41</v>
      </c>
      <c r="AZ565" s="393">
        <v>2</v>
      </c>
      <c r="BA565" s="375">
        <v>1</v>
      </c>
      <c r="BB565" s="393">
        <v>0</v>
      </c>
      <c r="BC565" s="375">
        <v>0</v>
      </c>
      <c r="BD565" s="393">
        <v>0</v>
      </c>
      <c r="BE565" s="375">
        <v>0</v>
      </c>
      <c r="BF565" s="393">
        <v>0</v>
      </c>
      <c r="BG565" s="375">
        <v>0</v>
      </c>
      <c r="BH565" s="393">
        <v>0</v>
      </c>
      <c r="BI565" s="375">
        <v>0</v>
      </c>
      <c r="BJ565" s="393"/>
      <c r="BK565" s="375"/>
      <c r="BL565" s="393">
        <v>7022875</v>
      </c>
      <c r="BM565" s="375">
        <v>7532139</v>
      </c>
      <c r="BN565" s="394">
        <f t="shared" si="603"/>
        <v>0</v>
      </c>
      <c r="BO565" s="395">
        <f t="shared" si="604"/>
        <v>0</v>
      </c>
      <c r="BP565" s="396">
        <f t="shared" si="605"/>
        <v>0</v>
      </c>
      <c r="BQ565" s="395">
        <f t="shared" si="606"/>
        <v>0</v>
      </c>
      <c r="BR565" s="396">
        <f t="shared" si="607"/>
        <v>0</v>
      </c>
      <c r="BS565" s="395">
        <f t="shared" si="608"/>
        <v>0</v>
      </c>
      <c r="BT565" s="396">
        <f t="shared" si="609"/>
        <v>0</v>
      </c>
      <c r="BU565" s="395">
        <f t="shared" si="610"/>
        <v>0</v>
      </c>
      <c r="BV565" s="396">
        <f t="shared" si="611"/>
        <v>0</v>
      </c>
      <c r="BW565" s="395">
        <f t="shared" si="612"/>
        <v>0</v>
      </c>
      <c r="BX565" s="396">
        <f t="shared" si="613"/>
        <v>1290</v>
      </c>
      <c r="BY565" s="395">
        <f t="shared" si="614"/>
        <v>1348</v>
      </c>
      <c r="BZ565" s="394">
        <f t="shared" si="615"/>
        <v>0</v>
      </c>
      <c r="CA565" s="395">
        <f t="shared" si="616"/>
        <v>0</v>
      </c>
      <c r="CB565" s="396">
        <f t="shared" si="617"/>
        <v>0</v>
      </c>
      <c r="CC565" s="395">
        <f t="shared" si="618"/>
        <v>0</v>
      </c>
      <c r="CD565" s="396">
        <f t="shared" si="619"/>
        <v>0</v>
      </c>
      <c r="CE565" s="395">
        <f t="shared" si="620"/>
        <v>0</v>
      </c>
      <c r="CF565" s="396">
        <f t="shared" si="621"/>
        <v>0</v>
      </c>
      <c r="CG565" s="395">
        <f t="shared" si="622"/>
        <v>0</v>
      </c>
      <c r="CH565" s="396">
        <f t="shared" si="623"/>
        <v>0</v>
      </c>
      <c r="CI565" s="395">
        <f t="shared" si="624"/>
        <v>0</v>
      </c>
      <c r="CJ565" s="396">
        <f t="shared" si="625"/>
        <v>5444.0891472868216</v>
      </c>
      <c r="CK565" s="395">
        <f t="shared" si="626"/>
        <v>5587.6402077151333</v>
      </c>
      <c r="CL565" s="394">
        <f t="shared" si="627"/>
        <v>0</v>
      </c>
      <c r="CM565" s="395">
        <f t="shared" si="628"/>
        <v>0</v>
      </c>
      <c r="CN565" s="396">
        <f t="shared" si="629"/>
        <v>0</v>
      </c>
      <c r="CO565" s="395">
        <f t="shared" si="630"/>
        <v>0</v>
      </c>
      <c r="CP565" s="396">
        <f t="shared" si="631"/>
        <v>0</v>
      </c>
      <c r="CQ565" s="395">
        <f t="shared" si="632"/>
        <v>0</v>
      </c>
      <c r="CR565" s="396">
        <f t="shared" si="633"/>
        <v>0</v>
      </c>
      <c r="CS565" s="395">
        <f t="shared" si="634"/>
        <v>0</v>
      </c>
      <c r="CT565" s="396">
        <f t="shared" si="635"/>
        <v>0</v>
      </c>
      <c r="CU565" s="395">
        <f t="shared" si="636"/>
        <v>0</v>
      </c>
      <c r="CV565" s="396">
        <f t="shared" si="637"/>
        <v>48996.802325581397</v>
      </c>
      <c r="CW565" s="395">
        <f t="shared" si="638"/>
        <v>50288.761869436203</v>
      </c>
      <c r="CX565" s="396">
        <f t="shared" si="639"/>
        <v>48996.802325581397</v>
      </c>
      <c r="CY565" s="395">
        <f t="shared" si="640"/>
        <v>50288.761869436203</v>
      </c>
      <c r="CZ565" s="394">
        <f t="shared" si="641"/>
        <v>0</v>
      </c>
      <c r="DA565" s="395">
        <f t="shared" si="642"/>
        <v>0</v>
      </c>
      <c r="DB565" s="396">
        <f t="shared" si="643"/>
        <v>0</v>
      </c>
      <c r="DC565" s="395">
        <f t="shared" si="644"/>
        <v>0</v>
      </c>
      <c r="DD565" s="396">
        <f t="shared" si="645"/>
        <v>0</v>
      </c>
      <c r="DE565" s="395">
        <f t="shared" si="646"/>
        <v>0</v>
      </c>
      <c r="DF565" s="396">
        <f t="shared" si="647"/>
        <v>0</v>
      </c>
      <c r="DG565" s="395">
        <f t="shared" si="648"/>
        <v>0</v>
      </c>
      <c r="DH565" s="396">
        <f t="shared" si="649"/>
        <v>0</v>
      </c>
      <c r="DI565" s="395">
        <f t="shared" si="650"/>
        <v>0</v>
      </c>
      <c r="DJ565" s="396">
        <f t="shared" si="651"/>
        <v>135</v>
      </c>
      <c r="DK565" s="395">
        <f t="shared" si="652"/>
        <v>140</v>
      </c>
      <c r="DL565" s="396">
        <f t="shared" si="653"/>
        <v>135</v>
      </c>
      <c r="DM565" s="395">
        <f t="shared" si="654"/>
        <v>140</v>
      </c>
      <c r="DN565" s="394">
        <f t="shared" si="655"/>
        <v>0</v>
      </c>
      <c r="DO565" s="395">
        <f t="shared" si="656"/>
        <v>0</v>
      </c>
      <c r="DP565" s="396">
        <f t="shared" si="657"/>
        <v>0</v>
      </c>
      <c r="DQ565" s="395">
        <f t="shared" si="658"/>
        <v>0</v>
      </c>
      <c r="DR565" s="396">
        <f t="shared" si="659"/>
        <v>0</v>
      </c>
      <c r="DS565" s="395">
        <f t="shared" si="660"/>
        <v>0</v>
      </c>
      <c r="DT565" s="396">
        <f t="shared" si="661"/>
        <v>0</v>
      </c>
      <c r="DU565" s="395">
        <f t="shared" si="662"/>
        <v>0</v>
      </c>
      <c r="DV565" s="396">
        <f t="shared" si="663"/>
        <v>0</v>
      </c>
      <c r="DW565" s="395">
        <f t="shared" si="664"/>
        <v>0</v>
      </c>
      <c r="DX565" s="396">
        <f t="shared" si="665"/>
        <v>6614568.3139534881</v>
      </c>
      <c r="DY565" s="395">
        <f t="shared" si="666"/>
        <v>7040426.6617210684</v>
      </c>
      <c r="DZ565" s="396">
        <f t="shared" si="667"/>
        <v>6614568.3139534881</v>
      </c>
      <c r="EA565" s="395">
        <f t="shared" si="668"/>
        <v>7040426.6617210684</v>
      </c>
    </row>
    <row r="566" spans="1:131">
      <c r="A566" s="391" t="s">
        <v>40</v>
      </c>
      <c r="B566" s="371" t="s">
        <v>484</v>
      </c>
      <c r="C566" s="372"/>
      <c r="D566" s="373">
        <v>227191</v>
      </c>
      <c r="E566" s="374">
        <v>8</v>
      </c>
      <c r="F566" s="393">
        <v>0</v>
      </c>
      <c r="G566" s="375">
        <v>0</v>
      </c>
      <c r="H566" s="393">
        <v>0</v>
      </c>
      <c r="I566" s="375">
        <v>0</v>
      </c>
      <c r="J566" s="393">
        <v>0</v>
      </c>
      <c r="K566" s="375">
        <v>0</v>
      </c>
      <c r="L566" s="393">
        <v>0</v>
      </c>
      <c r="M566" s="375">
        <v>0</v>
      </c>
      <c r="N566" s="393">
        <v>0</v>
      </c>
      <c r="O566" s="375">
        <v>0</v>
      </c>
      <c r="P566" s="393">
        <v>0</v>
      </c>
      <c r="Q566" s="375">
        <v>0</v>
      </c>
      <c r="R566" s="393">
        <v>0</v>
      </c>
      <c r="S566" s="375">
        <v>0</v>
      </c>
      <c r="T566" s="393">
        <v>0</v>
      </c>
      <c r="U566" s="375">
        <v>0</v>
      </c>
      <c r="V566" s="393">
        <v>0</v>
      </c>
      <c r="W566" s="375">
        <v>0</v>
      </c>
      <c r="X566" s="393">
        <v>0</v>
      </c>
      <c r="Y566" s="375">
        <v>0</v>
      </c>
      <c r="Z566" s="393">
        <v>0</v>
      </c>
      <c r="AA566" s="375">
        <v>0</v>
      </c>
      <c r="AB566" s="393">
        <v>0</v>
      </c>
      <c r="AC566" s="375">
        <v>0</v>
      </c>
      <c r="AD566" s="393">
        <v>0</v>
      </c>
      <c r="AE566" s="375">
        <v>0</v>
      </c>
      <c r="AF566" s="393">
        <v>0</v>
      </c>
      <c r="AG566" s="375">
        <v>0</v>
      </c>
      <c r="AH566" s="393">
        <v>0</v>
      </c>
      <c r="AI566" s="375">
        <v>0</v>
      </c>
      <c r="AJ566" s="393">
        <v>0</v>
      </c>
      <c r="AK566" s="375">
        <v>0</v>
      </c>
      <c r="AL566" s="393"/>
      <c r="AM566" s="375"/>
      <c r="AN566" s="393"/>
      <c r="AO566" s="375"/>
      <c r="AP566" s="393"/>
      <c r="AQ566" s="375"/>
      <c r="AR566" s="393"/>
      <c r="AS566" s="375"/>
      <c r="AT566" s="393">
        <v>121</v>
      </c>
      <c r="AU566" s="375">
        <v>124</v>
      </c>
      <c r="AV566" s="393">
        <v>0</v>
      </c>
      <c r="AW566" s="375">
        <v>0</v>
      </c>
      <c r="AX566" s="393">
        <v>0</v>
      </c>
      <c r="AY566" s="375">
        <v>0</v>
      </c>
      <c r="AZ566" s="393">
        <v>0</v>
      </c>
      <c r="BA566" s="375">
        <v>0</v>
      </c>
      <c r="BB566" s="393">
        <v>0</v>
      </c>
      <c r="BC566" s="375">
        <v>0</v>
      </c>
      <c r="BD566" s="393">
        <v>0</v>
      </c>
      <c r="BE566" s="375">
        <v>0</v>
      </c>
      <c r="BF566" s="393">
        <v>0</v>
      </c>
      <c r="BG566" s="375">
        <v>0</v>
      </c>
      <c r="BH566" s="393">
        <v>0</v>
      </c>
      <c r="BI566" s="375">
        <v>0</v>
      </c>
      <c r="BJ566" s="393"/>
      <c r="BK566" s="375"/>
      <c r="BL566" s="393">
        <v>7219795</v>
      </c>
      <c r="BM566" s="375">
        <v>7509935</v>
      </c>
      <c r="BN566" s="394">
        <f t="shared" si="603"/>
        <v>0</v>
      </c>
      <c r="BO566" s="395">
        <f t="shared" si="604"/>
        <v>0</v>
      </c>
      <c r="BP566" s="396">
        <f t="shared" si="605"/>
        <v>0</v>
      </c>
      <c r="BQ566" s="395">
        <f t="shared" si="606"/>
        <v>0</v>
      </c>
      <c r="BR566" s="396">
        <f t="shared" si="607"/>
        <v>0</v>
      </c>
      <c r="BS566" s="395">
        <f t="shared" si="608"/>
        <v>0</v>
      </c>
      <c r="BT566" s="396">
        <f t="shared" si="609"/>
        <v>0</v>
      </c>
      <c r="BU566" s="395">
        <f t="shared" si="610"/>
        <v>0</v>
      </c>
      <c r="BV566" s="396">
        <f t="shared" si="611"/>
        <v>0</v>
      </c>
      <c r="BW566" s="395">
        <f t="shared" si="612"/>
        <v>0</v>
      </c>
      <c r="BX566" s="396">
        <f t="shared" si="613"/>
        <v>1089</v>
      </c>
      <c r="BY566" s="395">
        <f t="shared" si="614"/>
        <v>1116</v>
      </c>
      <c r="BZ566" s="394">
        <f t="shared" si="615"/>
        <v>0</v>
      </c>
      <c r="CA566" s="395">
        <f t="shared" si="616"/>
        <v>0</v>
      </c>
      <c r="CB566" s="396">
        <f t="shared" si="617"/>
        <v>0</v>
      </c>
      <c r="CC566" s="395">
        <f t="shared" si="618"/>
        <v>0</v>
      </c>
      <c r="CD566" s="396">
        <f t="shared" si="619"/>
        <v>0</v>
      </c>
      <c r="CE566" s="395">
        <f t="shared" si="620"/>
        <v>0</v>
      </c>
      <c r="CF566" s="396">
        <f t="shared" si="621"/>
        <v>0</v>
      </c>
      <c r="CG566" s="395">
        <f t="shared" si="622"/>
        <v>0</v>
      </c>
      <c r="CH566" s="396">
        <f t="shared" si="623"/>
        <v>0</v>
      </c>
      <c r="CI566" s="395">
        <f t="shared" si="624"/>
        <v>0</v>
      </c>
      <c r="CJ566" s="396">
        <f t="shared" si="625"/>
        <v>6629.7474747474744</v>
      </c>
      <c r="CK566" s="395">
        <f t="shared" si="626"/>
        <v>6729.3324372759853</v>
      </c>
      <c r="CL566" s="394">
        <f t="shared" si="627"/>
        <v>0</v>
      </c>
      <c r="CM566" s="395">
        <f t="shared" si="628"/>
        <v>0</v>
      </c>
      <c r="CN566" s="396">
        <f t="shared" si="629"/>
        <v>0</v>
      </c>
      <c r="CO566" s="395">
        <f t="shared" si="630"/>
        <v>0</v>
      </c>
      <c r="CP566" s="396">
        <f t="shared" si="631"/>
        <v>0</v>
      </c>
      <c r="CQ566" s="395">
        <f t="shared" si="632"/>
        <v>0</v>
      </c>
      <c r="CR566" s="396">
        <f t="shared" si="633"/>
        <v>0</v>
      </c>
      <c r="CS566" s="395">
        <f t="shared" si="634"/>
        <v>0</v>
      </c>
      <c r="CT566" s="396">
        <f t="shared" si="635"/>
        <v>0</v>
      </c>
      <c r="CU566" s="395">
        <f t="shared" si="636"/>
        <v>0</v>
      </c>
      <c r="CV566" s="396">
        <f t="shared" si="637"/>
        <v>59667.727272727272</v>
      </c>
      <c r="CW566" s="395">
        <f t="shared" si="638"/>
        <v>60563.991935483864</v>
      </c>
      <c r="CX566" s="396">
        <f t="shared" si="639"/>
        <v>59667.727272727272</v>
      </c>
      <c r="CY566" s="395">
        <f t="shared" si="640"/>
        <v>60563.991935483864</v>
      </c>
      <c r="CZ566" s="394">
        <f t="shared" si="641"/>
        <v>0</v>
      </c>
      <c r="DA566" s="395">
        <f t="shared" si="642"/>
        <v>0</v>
      </c>
      <c r="DB566" s="396">
        <f t="shared" si="643"/>
        <v>0</v>
      </c>
      <c r="DC566" s="395">
        <f t="shared" si="644"/>
        <v>0</v>
      </c>
      <c r="DD566" s="396">
        <f t="shared" si="645"/>
        <v>0</v>
      </c>
      <c r="DE566" s="395">
        <f t="shared" si="646"/>
        <v>0</v>
      </c>
      <c r="DF566" s="396">
        <f t="shared" si="647"/>
        <v>0</v>
      </c>
      <c r="DG566" s="395">
        <f t="shared" si="648"/>
        <v>0</v>
      </c>
      <c r="DH566" s="396">
        <f t="shared" si="649"/>
        <v>0</v>
      </c>
      <c r="DI566" s="395">
        <f t="shared" si="650"/>
        <v>0</v>
      </c>
      <c r="DJ566" s="396">
        <f t="shared" si="651"/>
        <v>121</v>
      </c>
      <c r="DK566" s="395">
        <f t="shared" si="652"/>
        <v>124</v>
      </c>
      <c r="DL566" s="396">
        <f t="shared" si="653"/>
        <v>121</v>
      </c>
      <c r="DM566" s="395">
        <f t="shared" si="654"/>
        <v>124</v>
      </c>
      <c r="DN566" s="394">
        <f t="shared" si="655"/>
        <v>0</v>
      </c>
      <c r="DO566" s="395">
        <f t="shared" si="656"/>
        <v>0</v>
      </c>
      <c r="DP566" s="396">
        <f t="shared" si="657"/>
        <v>0</v>
      </c>
      <c r="DQ566" s="395">
        <f t="shared" si="658"/>
        <v>0</v>
      </c>
      <c r="DR566" s="396">
        <f t="shared" si="659"/>
        <v>0</v>
      </c>
      <c r="DS566" s="395">
        <f t="shared" si="660"/>
        <v>0</v>
      </c>
      <c r="DT566" s="396">
        <f t="shared" si="661"/>
        <v>0</v>
      </c>
      <c r="DU566" s="395">
        <f t="shared" si="662"/>
        <v>0</v>
      </c>
      <c r="DV566" s="396">
        <f t="shared" si="663"/>
        <v>0</v>
      </c>
      <c r="DW566" s="395">
        <f t="shared" si="664"/>
        <v>0</v>
      </c>
      <c r="DX566" s="396">
        <f t="shared" si="665"/>
        <v>7219795</v>
      </c>
      <c r="DY566" s="395">
        <f t="shared" si="666"/>
        <v>7509934.9999999991</v>
      </c>
      <c r="DZ566" s="396">
        <f t="shared" si="667"/>
        <v>7219795</v>
      </c>
      <c r="EA566" s="395">
        <f t="shared" si="668"/>
        <v>7509934.9999999991</v>
      </c>
    </row>
    <row r="567" spans="1:131">
      <c r="A567" s="391" t="s">
        <v>40</v>
      </c>
      <c r="B567" s="371" t="s">
        <v>485</v>
      </c>
      <c r="C567" s="372"/>
      <c r="D567" s="373">
        <v>420398</v>
      </c>
      <c r="E567" s="374">
        <v>8</v>
      </c>
      <c r="F567" s="393">
        <v>17</v>
      </c>
      <c r="G567" s="375">
        <v>15</v>
      </c>
      <c r="H567" s="393">
        <v>0</v>
      </c>
      <c r="I567" s="375">
        <v>0</v>
      </c>
      <c r="J567" s="393">
        <v>0</v>
      </c>
      <c r="K567" s="375">
        <v>0</v>
      </c>
      <c r="L567" s="393">
        <v>0</v>
      </c>
      <c r="M567" s="375">
        <v>0</v>
      </c>
      <c r="N567" s="393">
        <v>39</v>
      </c>
      <c r="O567" s="375">
        <v>36</v>
      </c>
      <c r="P567" s="393">
        <v>4</v>
      </c>
      <c r="Q567" s="375">
        <v>3</v>
      </c>
      <c r="R567" s="393">
        <v>0</v>
      </c>
      <c r="S567" s="375">
        <v>0</v>
      </c>
      <c r="T567" s="393">
        <v>0</v>
      </c>
      <c r="U567" s="375">
        <v>0</v>
      </c>
      <c r="V567" s="393">
        <v>32</v>
      </c>
      <c r="W567" s="375">
        <v>28</v>
      </c>
      <c r="X567" s="393">
        <v>4</v>
      </c>
      <c r="Y567" s="375">
        <v>3</v>
      </c>
      <c r="Z567" s="393">
        <v>0</v>
      </c>
      <c r="AA567" s="375">
        <v>0</v>
      </c>
      <c r="AB567" s="393">
        <v>0</v>
      </c>
      <c r="AC567" s="375">
        <v>0</v>
      </c>
      <c r="AD567" s="393">
        <v>55</v>
      </c>
      <c r="AE567" s="375">
        <v>54</v>
      </c>
      <c r="AF567" s="393">
        <v>1</v>
      </c>
      <c r="AG567" s="375">
        <v>2</v>
      </c>
      <c r="AH567" s="393">
        <v>0</v>
      </c>
      <c r="AI567" s="375">
        <v>0</v>
      </c>
      <c r="AJ567" s="393">
        <v>0</v>
      </c>
      <c r="AK567" s="375">
        <v>0</v>
      </c>
      <c r="AL567" s="393"/>
      <c r="AM567" s="375"/>
      <c r="AN567" s="393"/>
      <c r="AO567" s="375"/>
      <c r="AP567" s="393"/>
      <c r="AQ567" s="375"/>
      <c r="AR567" s="393"/>
      <c r="AS567" s="375"/>
      <c r="AT567" s="393">
        <v>0</v>
      </c>
      <c r="AU567" s="375">
        <v>29</v>
      </c>
      <c r="AV567" s="393">
        <v>0</v>
      </c>
      <c r="AW567" s="375">
        <v>0</v>
      </c>
      <c r="AX567" s="393">
        <v>0</v>
      </c>
      <c r="AY567" s="375">
        <v>0</v>
      </c>
      <c r="AZ567" s="393">
        <v>0</v>
      </c>
      <c r="BA567" s="375">
        <v>0</v>
      </c>
      <c r="BB567" s="393">
        <v>726957</v>
      </c>
      <c r="BC567" s="375">
        <v>1017631</v>
      </c>
      <c r="BD567" s="393">
        <v>2540272</v>
      </c>
      <c r="BE567" s="375">
        <v>2367987</v>
      </c>
      <c r="BF567" s="393">
        <v>1887917</v>
      </c>
      <c r="BG567" s="375">
        <v>1704239</v>
      </c>
      <c r="BH567" s="393">
        <v>2656908</v>
      </c>
      <c r="BI567" s="375">
        <v>2758997</v>
      </c>
      <c r="BJ567" s="393"/>
      <c r="BK567" s="375"/>
      <c r="BL567" s="393">
        <v>0</v>
      </c>
      <c r="BM567" s="375">
        <v>733519</v>
      </c>
      <c r="BN567" s="394">
        <f t="shared" si="603"/>
        <v>153</v>
      </c>
      <c r="BO567" s="395">
        <f t="shared" si="604"/>
        <v>135</v>
      </c>
      <c r="BP567" s="396">
        <f t="shared" si="605"/>
        <v>391</v>
      </c>
      <c r="BQ567" s="395">
        <f t="shared" si="606"/>
        <v>354</v>
      </c>
      <c r="BR567" s="396">
        <f t="shared" si="607"/>
        <v>328</v>
      </c>
      <c r="BS567" s="395">
        <f t="shared" si="608"/>
        <v>282</v>
      </c>
      <c r="BT567" s="396">
        <f t="shared" si="609"/>
        <v>505</v>
      </c>
      <c r="BU567" s="395">
        <f t="shared" si="610"/>
        <v>506</v>
      </c>
      <c r="BV567" s="396">
        <f t="shared" si="611"/>
        <v>0</v>
      </c>
      <c r="BW567" s="395">
        <f t="shared" si="612"/>
        <v>0</v>
      </c>
      <c r="BX567" s="396">
        <f t="shared" si="613"/>
        <v>0</v>
      </c>
      <c r="BY567" s="395">
        <f t="shared" si="614"/>
        <v>261</v>
      </c>
      <c r="BZ567" s="394">
        <f t="shared" si="615"/>
        <v>4751.3529411764703</v>
      </c>
      <c r="CA567" s="395">
        <f t="shared" si="616"/>
        <v>7538.0074074074073</v>
      </c>
      <c r="CB567" s="396">
        <f t="shared" si="617"/>
        <v>6496.8593350383635</v>
      </c>
      <c r="CC567" s="395">
        <f t="shared" si="618"/>
        <v>6689.2288135593217</v>
      </c>
      <c r="CD567" s="396">
        <f t="shared" si="619"/>
        <v>5755.8445121951218</v>
      </c>
      <c r="CE567" s="395">
        <f t="shared" si="620"/>
        <v>6043.4007092198581</v>
      </c>
      <c r="CF567" s="396">
        <f t="shared" si="621"/>
        <v>5261.2039603960393</v>
      </c>
      <c r="CG567" s="395">
        <f t="shared" si="622"/>
        <v>5452.563241106719</v>
      </c>
      <c r="CH567" s="396">
        <f t="shared" si="623"/>
        <v>0</v>
      </c>
      <c r="CI567" s="395">
        <f t="shared" si="624"/>
        <v>0</v>
      </c>
      <c r="CJ567" s="396">
        <f t="shared" si="625"/>
        <v>0</v>
      </c>
      <c r="CK567" s="395">
        <f t="shared" si="626"/>
        <v>2810.4176245210729</v>
      </c>
      <c r="CL567" s="394">
        <f t="shared" si="627"/>
        <v>42762.176470588231</v>
      </c>
      <c r="CM567" s="395">
        <f t="shared" si="628"/>
        <v>67842.066666666666</v>
      </c>
      <c r="CN567" s="396">
        <f t="shared" si="629"/>
        <v>58471.734015345268</v>
      </c>
      <c r="CO567" s="395">
        <f t="shared" si="630"/>
        <v>60203.059322033892</v>
      </c>
      <c r="CP567" s="396">
        <f t="shared" si="631"/>
        <v>51802.600609756097</v>
      </c>
      <c r="CQ567" s="395">
        <f t="shared" si="632"/>
        <v>54390.606382978724</v>
      </c>
      <c r="CR567" s="396">
        <f t="shared" si="633"/>
        <v>47350.835643564351</v>
      </c>
      <c r="CS567" s="395">
        <f t="shared" si="634"/>
        <v>49073.069169960472</v>
      </c>
      <c r="CT567" s="396">
        <f t="shared" si="635"/>
        <v>0</v>
      </c>
      <c r="CU567" s="395">
        <f t="shared" si="636"/>
        <v>0</v>
      </c>
      <c r="CV567" s="396">
        <f t="shared" si="637"/>
        <v>0</v>
      </c>
      <c r="CW567" s="395">
        <f t="shared" si="638"/>
        <v>25293.758620689656</v>
      </c>
      <c r="CX567" s="396">
        <f t="shared" si="639"/>
        <v>51038.039346385987</v>
      </c>
      <c r="CY567" s="395">
        <f t="shared" si="640"/>
        <v>50195.705793820285</v>
      </c>
      <c r="CZ567" s="394">
        <f t="shared" si="641"/>
        <v>17</v>
      </c>
      <c r="DA567" s="395">
        <f t="shared" si="642"/>
        <v>15</v>
      </c>
      <c r="DB567" s="396">
        <f t="shared" si="643"/>
        <v>43</v>
      </c>
      <c r="DC567" s="395">
        <f t="shared" si="644"/>
        <v>39</v>
      </c>
      <c r="DD567" s="396">
        <f t="shared" si="645"/>
        <v>36</v>
      </c>
      <c r="DE567" s="395">
        <f t="shared" si="646"/>
        <v>31</v>
      </c>
      <c r="DF567" s="396">
        <f t="shared" si="647"/>
        <v>56</v>
      </c>
      <c r="DG567" s="395">
        <f t="shared" si="648"/>
        <v>56</v>
      </c>
      <c r="DH567" s="396">
        <f t="shared" si="649"/>
        <v>0</v>
      </c>
      <c r="DI567" s="395">
        <f t="shared" si="650"/>
        <v>0</v>
      </c>
      <c r="DJ567" s="396">
        <f t="shared" si="651"/>
        <v>0</v>
      </c>
      <c r="DK567" s="395">
        <f t="shared" si="652"/>
        <v>29</v>
      </c>
      <c r="DL567" s="396">
        <f t="shared" si="653"/>
        <v>152</v>
      </c>
      <c r="DM567" s="395">
        <f t="shared" si="654"/>
        <v>170</v>
      </c>
      <c r="DN567" s="394">
        <f t="shared" si="655"/>
        <v>726956.99999999988</v>
      </c>
      <c r="DO567" s="395">
        <f t="shared" si="656"/>
        <v>1017631</v>
      </c>
      <c r="DP567" s="396">
        <f t="shared" si="657"/>
        <v>2514284.5626598466</v>
      </c>
      <c r="DQ567" s="395">
        <f t="shared" si="658"/>
        <v>2347919.3135593217</v>
      </c>
      <c r="DR567" s="396">
        <f t="shared" si="659"/>
        <v>1864893.6219512194</v>
      </c>
      <c r="DS567" s="395">
        <f t="shared" si="660"/>
        <v>1686108.7978723405</v>
      </c>
      <c r="DT567" s="396">
        <f t="shared" si="661"/>
        <v>2651646.7960396037</v>
      </c>
      <c r="DU567" s="395">
        <f t="shared" si="662"/>
        <v>2748091.8735177866</v>
      </c>
      <c r="DV567" s="396">
        <f t="shared" si="663"/>
        <v>0</v>
      </c>
      <c r="DW567" s="395">
        <f t="shared" si="664"/>
        <v>0</v>
      </c>
      <c r="DX567" s="396">
        <f t="shared" si="665"/>
        <v>0</v>
      </c>
      <c r="DY567" s="395">
        <f t="shared" si="666"/>
        <v>733519</v>
      </c>
      <c r="DZ567" s="396">
        <f t="shared" si="667"/>
        <v>7757781.9806506699</v>
      </c>
      <c r="EA567" s="395">
        <f t="shared" si="668"/>
        <v>8533269.9849494491</v>
      </c>
    </row>
    <row r="568" spans="1:131">
      <c r="A568" s="370" t="s">
        <v>40</v>
      </c>
      <c r="B568" s="371" t="s">
        <v>486</v>
      </c>
      <c r="C568" s="389" t="s">
        <v>638</v>
      </c>
      <c r="D568" s="373">
        <v>246354</v>
      </c>
      <c r="E568" s="374">
        <v>8</v>
      </c>
      <c r="F568" s="393">
        <v>23</v>
      </c>
      <c r="G568" s="375">
        <v>21</v>
      </c>
      <c r="H568" s="393">
        <v>1</v>
      </c>
      <c r="I568" s="375">
        <v>2</v>
      </c>
      <c r="J568" s="393">
        <v>0</v>
      </c>
      <c r="K568" s="375">
        <v>0</v>
      </c>
      <c r="L568" s="393">
        <v>0</v>
      </c>
      <c r="M568" s="375">
        <v>0</v>
      </c>
      <c r="N568" s="393">
        <v>24</v>
      </c>
      <c r="O568" s="375">
        <v>23</v>
      </c>
      <c r="P568" s="393">
        <v>2</v>
      </c>
      <c r="Q568" s="375">
        <v>3</v>
      </c>
      <c r="R568" s="393">
        <v>0</v>
      </c>
      <c r="S568" s="375">
        <v>0</v>
      </c>
      <c r="T568" s="393">
        <v>0</v>
      </c>
      <c r="U568" s="375">
        <v>0</v>
      </c>
      <c r="V568" s="393">
        <v>21</v>
      </c>
      <c r="W568" s="375">
        <v>20</v>
      </c>
      <c r="X568" s="393">
        <v>4</v>
      </c>
      <c r="Y568" s="375">
        <v>3</v>
      </c>
      <c r="Z568" s="393">
        <v>0</v>
      </c>
      <c r="AA568" s="375">
        <v>0</v>
      </c>
      <c r="AB568" s="393">
        <v>1</v>
      </c>
      <c r="AC568" s="375">
        <v>0</v>
      </c>
      <c r="AD568" s="393">
        <v>27</v>
      </c>
      <c r="AE568" s="375">
        <v>24</v>
      </c>
      <c r="AF568" s="393">
        <v>1</v>
      </c>
      <c r="AG568" s="375">
        <v>1</v>
      </c>
      <c r="AH568" s="393">
        <v>0</v>
      </c>
      <c r="AI568" s="375">
        <v>0</v>
      </c>
      <c r="AJ568" s="393">
        <v>0</v>
      </c>
      <c r="AK568" s="375">
        <v>0</v>
      </c>
      <c r="AL568" s="393"/>
      <c r="AM568" s="375"/>
      <c r="AN568" s="393"/>
      <c r="AO568" s="375"/>
      <c r="AP568" s="393"/>
      <c r="AQ568" s="375"/>
      <c r="AR568" s="393"/>
      <c r="AS568" s="375"/>
      <c r="AT568" s="393">
        <v>0</v>
      </c>
      <c r="AU568" s="375">
        <v>10</v>
      </c>
      <c r="AV568" s="393">
        <v>0</v>
      </c>
      <c r="AW568" s="375">
        <v>0</v>
      </c>
      <c r="AX568" s="393">
        <v>0</v>
      </c>
      <c r="AY568" s="375">
        <v>0</v>
      </c>
      <c r="AZ568" s="393">
        <v>0</v>
      </c>
      <c r="BA568" s="375">
        <v>0</v>
      </c>
      <c r="BB568" s="393">
        <v>1676432</v>
      </c>
      <c r="BC568" s="375">
        <v>1687597</v>
      </c>
      <c r="BD568" s="393">
        <v>1601333</v>
      </c>
      <c r="BE568" s="375">
        <v>1678341</v>
      </c>
      <c r="BF568" s="393">
        <v>1551970</v>
      </c>
      <c r="BG568" s="375">
        <v>1384405</v>
      </c>
      <c r="BH568" s="393">
        <v>1408550</v>
      </c>
      <c r="BI568" s="375">
        <v>1325212</v>
      </c>
      <c r="BJ568" s="393"/>
      <c r="BK568" s="375"/>
      <c r="BL568" s="393">
        <v>0</v>
      </c>
      <c r="BM568" s="375">
        <v>211393</v>
      </c>
      <c r="BN568" s="394">
        <f t="shared" si="603"/>
        <v>217</v>
      </c>
      <c r="BO568" s="395">
        <f t="shared" si="604"/>
        <v>209</v>
      </c>
      <c r="BP568" s="396">
        <f t="shared" si="605"/>
        <v>236</v>
      </c>
      <c r="BQ568" s="395">
        <f t="shared" si="606"/>
        <v>237</v>
      </c>
      <c r="BR568" s="396">
        <f t="shared" si="607"/>
        <v>241</v>
      </c>
      <c r="BS568" s="395">
        <f t="shared" si="608"/>
        <v>210</v>
      </c>
      <c r="BT568" s="396">
        <f t="shared" si="609"/>
        <v>253</v>
      </c>
      <c r="BU568" s="395">
        <f t="shared" si="610"/>
        <v>226</v>
      </c>
      <c r="BV568" s="396">
        <f t="shared" si="611"/>
        <v>0</v>
      </c>
      <c r="BW568" s="395">
        <f t="shared" si="612"/>
        <v>0</v>
      </c>
      <c r="BX568" s="396">
        <f t="shared" si="613"/>
        <v>0</v>
      </c>
      <c r="BY568" s="395">
        <f t="shared" si="614"/>
        <v>90</v>
      </c>
      <c r="BZ568" s="394">
        <f t="shared" si="615"/>
        <v>7725.4930875576038</v>
      </c>
      <c r="CA568" s="395">
        <f t="shared" si="616"/>
        <v>8074.6267942583736</v>
      </c>
      <c r="CB568" s="396">
        <f t="shared" si="617"/>
        <v>6785.3093220338988</v>
      </c>
      <c r="CC568" s="395">
        <f t="shared" si="618"/>
        <v>7081.6075949367087</v>
      </c>
      <c r="CD568" s="396">
        <f t="shared" si="619"/>
        <v>6439.7095435684651</v>
      </c>
      <c r="CE568" s="395">
        <f t="shared" si="620"/>
        <v>6592.4047619047615</v>
      </c>
      <c r="CF568" s="396">
        <f t="shared" si="621"/>
        <v>5567.391304347826</v>
      </c>
      <c r="CG568" s="395">
        <f t="shared" si="622"/>
        <v>5863.7699115044252</v>
      </c>
      <c r="CH568" s="396">
        <f t="shared" si="623"/>
        <v>0</v>
      </c>
      <c r="CI568" s="395">
        <f t="shared" si="624"/>
        <v>0</v>
      </c>
      <c r="CJ568" s="396">
        <f t="shared" si="625"/>
        <v>0</v>
      </c>
      <c r="CK568" s="395">
        <f t="shared" si="626"/>
        <v>2348.8111111111111</v>
      </c>
      <c r="CL568" s="394">
        <f t="shared" si="627"/>
        <v>69529.437788018433</v>
      </c>
      <c r="CM568" s="395">
        <f t="shared" si="628"/>
        <v>72671.641148325361</v>
      </c>
      <c r="CN568" s="396">
        <f t="shared" si="629"/>
        <v>61067.78389830509</v>
      </c>
      <c r="CO568" s="395">
        <f t="shared" si="630"/>
        <v>63734.468354430377</v>
      </c>
      <c r="CP568" s="396">
        <f t="shared" si="631"/>
        <v>57957.385892116188</v>
      </c>
      <c r="CQ568" s="395">
        <f t="shared" si="632"/>
        <v>59331.642857142855</v>
      </c>
      <c r="CR568" s="396">
        <f t="shared" si="633"/>
        <v>50106.521739130432</v>
      </c>
      <c r="CS568" s="395">
        <f t="shared" si="634"/>
        <v>52773.929203539825</v>
      </c>
      <c r="CT568" s="396">
        <f t="shared" si="635"/>
        <v>0</v>
      </c>
      <c r="CU568" s="395">
        <f t="shared" si="636"/>
        <v>0</v>
      </c>
      <c r="CV568" s="396">
        <f t="shared" si="637"/>
        <v>0</v>
      </c>
      <c r="CW568" s="395">
        <f t="shared" si="638"/>
        <v>21139.3</v>
      </c>
      <c r="CX568" s="396">
        <f t="shared" si="639"/>
        <v>59291.764713067765</v>
      </c>
      <c r="CY568" s="395">
        <f t="shared" si="640"/>
        <v>58167.410648873403</v>
      </c>
      <c r="CZ568" s="394">
        <f t="shared" si="641"/>
        <v>24</v>
      </c>
      <c r="DA568" s="395">
        <f t="shared" si="642"/>
        <v>23</v>
      </c>
      <c r="DB568" s="396">
        <f t="shared" si="643"/>
        <v>26</v>
      </c>
      <c r="DC568" s="395">
        <f t="shared" si="644"/>
        <v>26</v>
      </c>
      <c r="DD568" s="396">
        <f t="shared" si="645"/>
        <v>26</v>
      </c>
      <c r="DE568" s="395">
        <f t="shared" si="646"/>
        <v>23</v>
      </c>
      <c r="DF568" s="396">
        <f t="shared" si="647"/>
        <v>28</v>
      </c>
      <c r="DG568" s="395">
        <f t="shared" si="648"/>
        <v>25</v>
      </c>
      <c r="DH568" s="396">
        <f t="shared" si="649"/>
        <v>0</v>
      </c>
      <c r="DI568" s="395">
        <f t="shared" si="650"/>
        <v>0</v>
      </c>
      <c r="DJ568" s="396">
        <f t="shared" si="651"/>
        <v>0</v>
      </c>
      <c r="DK568" s="395">
        <f t="shared" si="652"/>
        <v>10</v>
      </c>
      <c r="DL568" s="396">
        <f t="shared" si="653"/>
        <v>104</v>
      </c>
      <c r="DM568" s="395">
        <f t="shared" si="654"/>
        <v>107</v>
      </c>
      <c r="DN568" s="394">
        <f t="shared" si="655"/>
        <v>1668706.5069124424</v>
      </c>
      <c r="DO568" s="395">
        <f t="shared" si="656"/>
        <v>1671447.7464114833</v>
      </c>
      <c r="DP568" s="396">
        <f t="shared" si="657"/>
        <v>1587762.3813559324</v>
      </c>
      <c r="DQ568" s="395">
        <f t="shared" si="658"/>
        <v>1657096.1772151899</v>
      </c>
      <c r="DR568" s="396">
        <f t="shared" si="659"/>
        <v>1506892.0331950209</v>
      </c>
      <c r="DS568" s="395">
        <f t="shared" si="660"/>
        <v>1364627.7857142857</v>
      </c>
      <c r="DT568" s="396">
        <f t="shared" si="661"/>
        <v>1402982.6086956521</v>
      </c>
      <c r="DU568" s="395">
        <f t="shared" si="662"/>
        <v>1319348.2300884956</v>
      </c>
      <c r="DV568" s="396">
        <f t="shared" si="663"/>
        <v>0</v>
      </c>
      <c r="DW568" s="395">
        <f t="shared" si="664"/>
        <v>0</v>
      </c>
      <c r="DX568" s="396">
        <f t="shared" si="665"/>
        <v>0</v>
      </c>
      <c r="DY568" s="395">
        <f t="shared" si="666"/>
        <v>211393</v>
      </c>
      <c r="DZ568" s="396">
        <f t="shared" si="667"/>
        <v>6166343.5301590478</v>
      </c>
      <c r="EA568" s="395">
        <f t="shared" si="668"/>
        <v>6223912.9394294545</v>
      </c>
    </row>
    <row r="569" spans="1:131">
      <c r="A569" s="370" t="s">
        <v>40</v>
      </c>
      <c r="B569" s="371" t="s">
        <v>487</v>
      </c>
      <c r="C569" s="372"/>
      <c r="D569" s="373">
        <v>227766</v>
      </c>
      <c r="E569" s="374">
        <v>8</v>
      </c>
      <c r="F569" s="393">
        <v>0</v>
      </c>
      <c r="G569" s="375">
        <v>0</v>
      </c>
      <c r="H569" s="393">
        <v>0</v>
      </c>
      <c r="I569" s="375">
        <v>0</v>
      </c>
      <c r="J569" s="393">
        <v>0</v>
      </c>
      <c r="K569" s="375">
        <v>0</v>
      </c>
      <c r="L569" s="393">
        <v>0</v>
      </c>
      <c r="M569" s="375">
        <v>0</v>
      </c>
      <c r="N569" s="393">
        <v>0</v>
      </c>
      <c r="O569" s="375">
        <v>0</v>
      </c>
      <c r="P569" s="393">
        <v>0</v>
      </c>
      <c r="Q569" s="375">
        <v>0</v>
      </c>
      <c r="R569" s="393">
        <v>0</v>
      </c>
      <c r="S569" s="375">
        <v>0</v>
      </c>
      <c r="T569" s="393">
        <v>0</v>
      </c>
      <c r="U569" s="375">
        <v>0</v>
      </c>
      <c r="V569" s="393">
        <v>0</v>
      </c>
      <c r="W569" s="375">
        <v>0</v>
      </c>
      <c r="X569" s="393">
        <v>0</v>
      </c>
      <c r="Y569" s="375">
        <v>0</v>
      </c>
      <c r="Z569" s="393">
        <v>0</v>
      </c>
      <c r="AA569" s="375">
        <v>0</v>
      </c>
      <c r="AB569" s="393">
        <v>0</v>
      </c>
      <c r="AC569" s="375">
        <v>0</v>
      </c>
      <c r="AD569" s="393">
        <v>0</v>
      </c>
      <c r="AE569" s="375">
        <v>0</v>
      </c>
      <c r="AF569" s="393">
        <v>0</v>
      </c>
      <c r="AG569" s="375">
        <v>0</v>
      </c>
      <c r="AH569" s="393">
        <v>0</v>
      </c>
      <c r="AI569" s="375">
        <v>0</v>
      </c>
      <c r="AJ569" s="393">
        <v>0</v>
      </c>
      <c r="AK569" s="375">
        <v>0</v>
      </c>
      <c r="AL569" s="393"/>
      <c r="AM569" s="375"/>
      <c r="AN569" s="393"/>
      <c r="AO569" s="375"/>
      <c r="AP569" s="393"/>
      <c r="AQ569" s="375"/>
      <c r="AR569" s="393"/>
      <c r="AS569" s="375"/>
      <c r="AT569" s="393">
        <v>160</v>
      </c>
      <c r="AU569" s="375">
        <v>166</v>
      </c>
      <c r="AV569" s="393">
        <v>0</v>
      </c>
      <c r="AW569" s="375">
        <v>0</v>
      </c>
      <c r="AX569" s="393">
        <v>0</v>
      </c>
      <c r="AY569" s="375">
        <v>0</v>
      </c>
      <c r="AZ569" s="393">
        <v>0</v>
      </c>
      <c r="BA569" s="375">
        <v>0</v>
      </c>
      <c r="BB569" s="393">
        <v>0</v>
      </c>
      <c r="BC569" s="375">
        <v>0</v>
      </c>
      <c r="BD569" s="393">
        <v>0</v>
      </c>
      <c r="BE569" s="375">
        <v>0</v>
      </c>
      <c r="BF569" s="393">
        <v>0</v>
      </c>
      <c r="BG569" s="375">
        <v>0</v>
      </c>
      <c r="BH569" s="393">
        <v>0</v>
      </c>
      <c r="BI569" s="375">
        <v>0</v>
      </c>
      <c r="BJ569" s="393"/>
      <c r="BK569" s="375"/>
      <c r="BL569" s="393">
        <v>10377640</v>
      </c>
      <c r="BM569" s="375">
        <v>10856198</v>
      </c>
      <c r="BN569" s="394">
        <f t="shared" si="603"/>
        <v>0</v>
      </c>
      <c r="BO569" s="395">
        <f t="shared" si="604"/>
        <v>0</v>
      </c>
      <c r="BP569" s="396">
        <f t="shared" si="605"/>
        <v>0</v>
      </c>
      <c r="BQ569" s="395">
        <f t="shared" si="606"/>
        <v>0</v>
      </c>
      <c r="BR569" s="396">
        <f t="shared" si="607"/>
        <v>0</v>
      </c>
      <c r="BS569" s="395">
        <f t="shared" si="608"/>
        <v>0</v>
      </c>
      <c r="BT569" s="396">
        <f t="shared" si="609"/>
        <v>0</v>
      </c>
      <c r="BU569" s="395">
        <f t="shared" si="610"/>
        <v>0</v>
      </c>
      <c r="BV569" s="396">
        <f t="shared" si="611"/>
        <v>0</v>
      </c>
      <c r="BW569" s="395">
        <f t="shared" si="612"/>
        <v>0</v>
      </c>
      <c r="BX569" s="396">
        <f t="shared" si="613"/>
        <v>1440</v>
      </c>
      <c r="BY569" s="395">
        <f t="shared" si="614"/>
        <v>1494</v>
      </c>
      <c r="BZ569" s="394">
        <f t="shared" si="615"/>
        <v>0</v>
      </c>
      <c r="CA569" s="395">
        <f t="shared" si="616"/>
        <v>0</v>
      </c>
      <c r="CB569" s="396">
        <f t="shared" si="617"/>
        <v>0</v>
      </c>
      <c r="CC569" s="395">
        <f t="shared" si="618"/>
        <v>0</v>
      </c>
      <c r="CD569" s="396">
        <f t="shared" si="619"/>
        <v>0</v>
      </c>
      <c r="CE569" s="395">
        <f t="shared" si="620"/>
        <v>0</v>
      </c>
      <c r="CF569" s="396">
        <f t="shared" si="621"/>
        <v>0</v>
      </c>
      <c r="CG569" s="395">
        <f t="shared" si="622"/>
        <v>0</v>
      </c>
      <c r="CH569" s="396">
        <f t="shared" si="623"/>
        <v>0</v>
      </c>
      <c r="CI569" s="395">
        <f t="shared" si="624"/>
        <v>0</v>
      </c>
      <c r="CJ569" s="396">
        <f t="shared" si="625"/>
        <v>7206.6944444444443</v>
      </c>
      <c r="CK569" s="395">
        <f t="shared" si="626"/>
        <v>7266.5314591700135</v>
      </c>
      <c r="CL569" s="394">
        <f t="shared" si="627"/>
        <v>0</v>
      </c>
      <c r="CM569" s="395">
        <f t="shared" si="628"/>
        <v>0</v>
      </c>
      <c r="CN569" s="396">
        <f t="shared" si="629"/>
        <v>0</v>
      </c>
      <c r="CO569" s="395">
        <f t="shared" si="630"/>
        <v>0</v>
      </c>
      <c r="CP569" s="396">
        <f t="shared" si="631"/>
        <v>0</v>
      </c>
      <c r="CQ569" s="395">
        <f t="shared" si="632"/>
        <v>0</v>
      </c>
      <c r="CR569" s="396">
        <f t="shared" si="633"/>
        <v>0</v>
      </c>
      <c r="CS569" s="395">
        <f t="shared" si="634"/>
        <v>0</v>
      </c>
      <c r="CT569" s="396">
        <f t="shared" si="635"/>
        <v>0</v>
      </c>
      <c r="CU569" s="395">
        <f t="shared" si="636"/>
        <v>0</v>
      </c>
      <c r="CV569" s="396">
        <f t="shared" si="637"/>
        <v>64860.25</v>
      </c>
      <c r="CW569" s="395">
        <f t="shared" si="638"/>
        <v>65398.783132530123</v>
      </c>
      <c r="CX569" s="396">
        <f t="shared" si="639"/>
        <v>64860.25</v>
      </c>
      <c r="CY569" s="395">
        <f t="shared" si="640"/>
        <v>65398.783132530123</v>
      </c>
      <c r="CZ569" s="394">
        <f t="shared" si="641"/>
        <v>0</v>
      </c>
      <c r="DA569" s="395">
        <f t="shared" si="642"/>
        <v>0</v>
      </c>
      <c r="DB569" s="396">
        <f t="shared" si="643"/>
        <v>0</v>
      </c>
      <c r="DC569" s="395">
        <f t="shared" si="644"/>
        <v>0</v>
      </c>
      <c r="DD569" s="396">
        <f t="shared" si="645"/>
        <v>0</v>
      </c>
      <c r="DE569" s="395">
        <f t="shared" si="646"/>
        <v>0</v>
      </c>
      <c r="DF569" s="396">
        <f t="shared" si="647"/>
        <v>0</v>
      </c>
      <c r="DG569" s="395">
        <f t="shared" si="648"/>
        <v>0</v>
      </c>
      <c r="DH569" s="396">
        <f t="shared" si="649"/>
        <v>0</v>
      </c>
      <c r="DI569" s="395">
        <f t="shared" si="650"/>
        <v>0</v>
      </c>
      <c r="DJ569" s="396">
        <f t="shared" si="651"/>
        <v>160</v>
      </c>
      <c r="DK569" s="395">
        <f t="shared" si="652"/>
        <v>166</v>
      </c>
      <c r="DL569" s="396">
        <f t="shared" si="653"/>
        <v>160</v>
      </c>
      <c r="DM569" s="395">
        <f t="shared" si="654"/>
        <v>166</v>
      </c>
      <c r="DN569" s="394">
        <f t="shared" si="655"/>
        <v>0</v>
      </c>
      <c r="DO569" s="395">
        <f t="shared" si="656"/>
        <v>0</v>
      </c>
      <c r="DP569" s="396">
        <f t="shared" si="657"/>
        <v>0</v>
      </c>
      <c r="DQ569" s="395">
        <f t="shared" si="658"/>
        <v>0</v>
      </c>
      <c r="DR569" s="396">
        <f t="shared" si="659"/>
        <v>0</v>
      </c>
      <c r="DS569" s="395">
        <f t="shared" si="660"/>
        <v>0</v>
      </c>
      <c r="DT569" s="396">
        <f t="shared" si="661"/>
        <v>0</v>
      </c>
      <c r="DU569" s="395">
        <f t="shared" si="662"/>
        <v>0</v>
      </c>
      <c r="DV569" s="396">
        <f t="shared" si="663"/>
        <v>0</v>
      </c>
      <c r="DW569" s="395">
        <f t="shared" si="664"/>
        <v>0</v>
      </c>
      <c r="DX569" s="396">
        <f t="shared" si="665"/>
        <v>10377640</v>
      </c>
      <c r="DY569" s="395">
        <f t="shared" si="666"/>
        <v>10856198</v>
      </c>
      <c r="DZ569" s="396">
        <f t="shared" si="667"/>
        <v>10377640</v>
      </c>
      <c r="EA569" s="395">
        <f t="shared" si="668"/>
        <v>10856198</v>
      </c>
    </row>
    <row r="570" spans="1:131">
      <c r="A570" s="370" t="s">
        <v>40</v>
      </c>
      <c r="B570" s="371" t="s">
        <v>488</v>
      </c>
      <c r="C570" s="372"/>
      <c r="D570" s="373">
        <v>227924</v>
      </c>
      <c r="E570" s="374">
        <v>8</v>
      </c>
      <c r="F570" s="393">
        <v>105</v>
      </c>
      <c r="G570" s="375">
        <v>99</v>
      </c>
      <c r="H570" s="393">
        <v>11</v>
      </c>
      <c r="I570" s="375">
        <v>10</v>
      </c>
      <c r="J570" s="393">
        <v>0</v>
      </c>
      <c r="K570" s="375">
        <v>0</v>
      </c>
      <c r="L570" s="393">
        <v>0</v>
      </c>
      <c r="M570" s="375">
        <v>0</v>
      </c>
      <c r="N570" s="393">
        <v>61</v>
      </c>
      <c r="O570" s="375">
        <v>57</v>
      </c>
      <c r="P570" s="393">
        <v>2</v>
      </c>
      <c r="Q570" s="375">
        <v>5</v>
      </c>
      <c r="R570" s="393">
        <v>0</v>
      </c>
      <c r="S570" s="375">
        <v>0</v>
      </c>
      <c r="T570" s="393">
        <v>0</v>
      </c>
      <c r="U570" s="375">
        <v>0</v>
      </c>
      <c r="V570" s="393">
        <v>71</v>
      </c>
      <c r="W570" s="375">
        <v>65</v>
      </c>
      <c r="X570" s="393">
        <v>5</v>
      </c>
      <c r="Y570" s="375">
        <v>3</v>
      </c>
      <c r="Z570" s="393">
        <v>0</v>
      </c>
      <c r="AA570" s="375">
        <v>0</v>
      </c>
      <c r="AB570" s="393">
        <v>0</v>
      </c>
      <c r="AC570" s="375">
        <v>0</v>
      </c>
      <c r="AD570" s="393">
        <v>41</v>
      </c>
      <c r="AE570" s="375">
        <v>42</v>
      </c>
      <c r="AF570" s="393">
        <v>2</v>
      </c>
      <c r="AG570" s="375">
        <v>2</v>
      </c>
      <c r="AH570" s="393">
        <v>0</v>
      </c>
      <c r="AI570" s="375">
        <v>0</v>
      </c>
      <c r="AJ570" s="393">
        <v>0</v>
      </c>
      <c r="AK570" s="375">
        <v>0</v>
      </c>
      <c r="AL570" s="393"/>
      <c r="AM570" s="375"/>
      <c r="AN570" s="393"/>
      <c r="AO570" s="375"/>
      <c r="AP570" s="393"/>
      <c r="AQ570" s="375"/>
      <c r="AR570" s="393"/>
      <c r="AS570" s="375"/>
      <c r="AT570" s="393">
        <v>0</v>
      </c>
      <c r="AU570" s="375">
        <v>51</v>
      </c>
      <c r="AV570" s="393">
        <v>0</v>
      </c>
      <c r="AW570" s="375">
        <v>0</v>
      </c>
      <c r="AX570" s="393">
        <v>0</v>
      </c>
      <c r="AY570" s="375">
        <v>0</v>
      </c>
      <c r="AZ570" s="393">
        <v>0</v>
      </c>
      <c r="BA570" s="375">
        <v>0</v>
      </c>
      <c r="BB570" s="393">
        <v>7485884</v>
      </c>
      <c r="BC570" s="375">
        <v>8130608</v>
      </c>
      <c r="BD570" s="393">
        <v>3742350</v>
      </c>
      <c r="BE570" s="375">
        <v>4001019</v>
      </c>
      <c r="BF570" s="393">
        <v>3908625</v>
      </c>
      <c r="BG570" s="375">
        <v>3953860</v>
      </c>
      <c r="BH570" s="393">
        <v>2086565</v>
      </c>
      <c r="BI570" s="375">
        <v>2323869</v>
      </c>
      <c r="BJ570" s="393"/>
      <c r="BK570" s="375"/>
      <c r="BL570" s="393">
        <v>0</v>
      </c>
      <c r="BM570" s="375">
        <v>989792</v>
      </c>
      <c r="BN570" s="394">
        <f t="shared" si="603"/>
        <v>1055</v>
      </c>
      <c r="BO570" s="395">
        <f t="shared" si="604"/>
        <v>991</v>
      </c>
      <c r="BP570" s="396">
        <f t="shared" si="605"/>
        <v>569</v>
      </c>
      <c r="BQ570" s="395">
        <f t="shared" si="606"/>
        <v>563</v>
      </c>
      <c r="BR570" s="396">
        <f t="shared" si="607"/>
        <v>689</v>
      </c>
      <c r="BS570" s="395">
        <f t="shared" si="608"/>
        <v>615</v>
      </c>
      <c r="BT570" s="396">
        <f t="shared" si="609"/>
        <v>389</v>
      </c>
      <c r="BU570" s="395">
        <f t="shared" si="610"/>
        <v>398</v>
      </c>
      <c r="BV570" s="396">
        <f t="shared" si="611"/>
        <v>0</v>
      </c>
      <c r="BW570" s="395">
        <f t="shared" si="612"/>
        <v>0</v>
      </c>
      <c r="BX570" s="396">
        <f t="shared" si="613"/>
        <v>0</v>
      </c>
      <c r="BY570" s="395">
        <f t="shared" si="614"/>
        <v>459</v>
      </c>
      <c r="BZ570" s="394">
        <f t="shared" si="615"/>
        <v>7095.6246445497627</v>
      </c>
      <c r="CA570" s="395">
        <f t="shared" si="616"/>
        <v>8204.4480322906147</v>
      </c>
      <c r="CB570" s="396">
        <f t="shared" si="617"/>
        <v>6577.0650263620382</v>
      </c>
      <c r="CC570" s="395">
        <f t="shared" si="618"/>
        <v>7106.6056838365894</v>
      </c>
      <c r="CD570" s="396">
        <f t="shared" si="619"/>
        <v>5672.8955007256891</v>
      </c>
      <c r="CE570" s="395">
        <f t="shared" si="620"/>
        <v>6429.040650406504</v>
      </c>
      <c r="CF570" s="396">
        <f t="shared" si="621"/>
        <v>5363.9203084832907</v>
      </c>
      <c r="CG570" s="395">
        <f t="shared" si="622"/>
        <v>5838.8668341708544</v>
      </c>
      <c r="CH570" s="396">
        <f t="shared" si="623"/>
        <v>0</v>
      </c>
      <c r="CI570" s="395">
        <f t="shared" si="624"/>
        <v>0</v>
      </c>
      <c r="CJ570" s="396">
        <f t="shared" si="625"/>
        <v>0</v>
      </c>
      <c r="CK570" s="395">
        <f t="shared" si="626"/>
        <v>2156.4095860566449</v>
      </c>
      <c r="CL570" s="394">
        <f t="shared" si="627"/>
        <v>63860.621800947862</v>
      </c>
      <c r="CM570" s="395">
        <f t="shared" si="628"/>
        <v>73840.032290615534</v>
      </c>
      <c r="CN570" s="396">
        <f t="shared" si="629"/>
        <v>59193.585237258347</v>
      </c>
      <c r="CO570" s="395">
        <f t="shared" si="630"/>
        <v>63959.451154529306</v>
      </c>
      <c r="CP570" s="396">
        <f t="shared" si="631"/>
        <v>51056.059506531201</v>
      </c>
      <c r="CQ570" s="395">
        <f t="shared" si="632"/>
        <v>57861.365853658535</v>
      </c>
      <c r="CR570" s="396">
        <f t="shared" si="633"/>
        <v>48275.282776349617</v>
      </c>
      <c r="CS570" s="395">
        <f t="shared" si="634"/>
        <v>52549.80150753769</v>
      </c>
      <c r="CT570" s="396">
        <f t="shared" si="635"/>
        <v>0</v>
      </c>
      <c r="CU570" s="395">
        <f t="shared" si="636"/>
        <v>0</v>
      </c>
      <c r="CV570" s="396">
        <f t="shared" si="637"/>
        <v>0</v>
      </c>
      <c r="CW570" s="395">
        <f t="shared" si="638"/>
        <v>19407.686274509804</v>
      </c>
      <c r="CX570" s="396">
        <f t="shared" si="639"/>
        <v>57359.482150122923</v>
      </c>
      <c r="CY570" s="395">
        <f t="shared" si="640"/>
        <v>57636.543819276492</v>
      </c>
      <c r="CZ570" s="394">
        <f t="shared" si="641"/>
        <v>116</v>
      </c>
      <c r="DA570" s="395">
        <f t="shared" si="642"/>
        <v>109</v>
      </c>
      <c r="DB570" s="396">
        <f t="shared" si="643"/>
        <v>63</v>
      </c>
      <c r="DC570" s="395">
        <f t="shared" si="644"/>
        <v>62</v>
      </c>
      <c r="DD570" s="396">
        <f t="shared" si="645"/>
        <v>76</v>
      </c>
      <c r="DE570" s="395">
        <f t="shared" si="646"/>
        <v>68</v>
      </c>
      <c r="DF570" s="396">
        <f t="shared" si="647"/>
        <v>43</v>
      </c>
      <c r="DG570" s="395">
        <f t="shared" si="648"/>
        <v>44</v>
      </c>
      <c r="DH570" s="396">
        <f t="shared" si="649"/>
        <v>0</v>
      </c>
      <c r="DI570" s="395">
        <f t="shared" si="650"/>
        <v>0</v>
      </c>
      <c r="DJ570" s="396">
        <f t="shared" si="651"/>
        <v>0</v>
      </c>
      <c r="DK570" s="395">
        <f t="shared" si="652"/>
        <v>51</v>
      </c>
      <c r="DL570" s="396">
        <f t="shared" si="653"/>
        <v>298</v>
      </c>
      <c r="DM570" s="395">
        <f t="shared" si="654"/>
        <v>334</v>
      </c>
      <c r="DN570" s="394">
        <f t="shared" si="655"/>
        <v>7407832.128909952</v>
      </c>
      <c r="DO570" s="395">
        <f t="shared" si="656"/>
        <v>8048563.5196770933</v>
      </c>
      <c r="DP570" s="396">
        <f t="shared" si="657"/>
        <v>3729195.8699472761</v>
      </c>
      <c r="DQ570" s="395">
        <f t="shared" si="658"/>
        <v>3965485.9715808169</v>
      </c>
      <c r="DR570" s="396">
        <f t="shared" si="659"/>
        <v>3880260.5224963711</v>
      </c>
      <c r="DS570" s="395">
        <f t="shared" si="660"/>
        <v>3934572.8780487804</v>
      </c>
      <c r="DT570" s="396">
        <f t="shared" si="661"/>
        <v>2075837.1593830336</v>
      </c>
      <c r="DU570" s="395">
        <f t="shared" si="662"/>
        <v>2312191.2663316582</v>
      </c>
      <c r="DV570" s="396">
        <f t="shared" si="663"/>
        <v>0</v>
      </c>
      <c r="DW570" s="395">
        <f t="shared" si="664"/>
        <v>0</v>
      </c>
      <c r="DX570" s="396">
        <f t="shared" si="665"/>
        <v>0</v>
      </c>
      <c r="DY570" s="395">
        <f t="shared" si="666"/>
        <v>989792</v>
      </c>
      <c r="DZ570" s="396">
        <f t="shared" si="667"/>
        <v>17093125.680736631</v>
      </c>
      <c r="EA570" s="395">
        <f t="shared" si="668"/>
        <v>19250605.635638349</v>
      </c>
    </row>
    <row r="571" spans="1:131">
      <c r="A571" s="370" t="s">
        <v>40</v>
      </c>
      <c r="B571" s="371" t="s">
        <v>489</v>
      </c>
      <c r="C571" s="372"/>
      <c r="D571" s="373">
        <v>227979</v>
      </c>
      <c r="E571" s="374">
        <v>8</v>
      </c>
      <c r="F571" s="393">
        <v>0</v>
      </c>
      <c r="G571" s="375">
        <v>0</v>
      </c>
      <c r="H571" s="393">
        <v>0</v>
      </c>
      <c r="I571" s="375">
        <v>0</v>
      </c>
      <c r="J571" s="393">
        <v>0</v>
      </c>
      <c r="K571" s="375">
        <v>0</v>
      </c>
      <c r="L571" s="393">
        <v>0</v>
      </c>
      <c r="M571" s="375">
        <v>0</v>
      </c>
      <c r="N571" s="393">
        <v>0</v>
      </c>
      <c r="O571" s="375">
        <v>0</v>
      </c>
      <c r="P571" s="393">
        <v>0</v>
      </c>
      <c r="Q571" s="375">
        <v>0</v>
      </c>
      <c r="R571" s="393">
        <v>0</v>
      </c>
      <c r="S571" s="375">
        <v>0</v>
      </c>
      <c r="T571" s="393">
        <v>0</v>
      </c>
      <c r="U571" s="375">
        <v>0</v>
      </c>
      <c r="V571" s="393">
        <v>0</v>
      </c>
      <c r="W571" s="375">
        <v>0</v>
      </c>
      <c r="X571" s="393">
        <v>0</v>
      </c>
      <c r="Y571" s="375">
        <v>0</v>
      </c>
      <c r="Z571" s="393">
        <v>0</v>
      </c>
      <c r="AA571" s="375">
        <v>0</v>
      </c>
      <c r="AB571" s="393">
        <v>0</v>
      </c>
      <c r="AC571" s="375">
        <v>0</v>
      </c>
      <c r="AD571" s="393">
        <v>0</v>
      </c>
      <c r="AE571" s="375">
        <v>0</v>
      </c>
      <c r="AF571" s="393">
        <v>0</v>
      </c>
      <c r="AG571" s="375">
        <v>0</v>
      </c>
      <c r="AH571" s="393">
        <v>0</v>
      </c>
      <c r="AI571" s="375">
        <v>0</v>
      </c>
      <c r="AJ571" s="393">
        <v>0</v>
      </c>
      <c r="AK571" s="375">
        <v>0</v>
      </c>
      <c r="AL571" s="393"/>
      <c r="AM571" s="375"/>
      <c r="AN571" s="393"/>
      <c r="AO571" s="375"/>
      <c r="AP571" s="393"/>
      <c r="AQ571" s="375"/>
      <c r="AR571" s="393"/>
      <c r="AS571" s="375"/>
      <c r="AT571" s="393">
        <v>420</v>
      </c>
      <c r="AU571" s="375">
        <v>406</v>
      </c>
      <c r="AV571" s="393">
        <v>18</v>
      </c>
      <c r="AW571" s="375">
        <v>8</v>
      </c>
      <c r="AX571" s="393">
        <v>0</v>
      </c>
      <c r="AY571" s="375">
        <v>0</v>
      </c>
      <c r="AZ571" s="393">
        <v>66</v>
      </c>
      <c r="BA571" s="375">
        <v>98</v>
      </c>
      <c r="BB571" s="393">
        <v>0</v>
      </c>
      <c r="BC571" s="375">
        <v>0</v>
      </c>
      <c r="BD571" s="393">
        <v>0</v>
      </c>
      <c r="BE571" s="375">
        <v>0</v>
      </c>
      <c r="BF571" s="393">
        <v>0</v>
      </c>
      <c r="BG571" s="375">
        <v>0</v>
      </c>
      <c r="BH571" s="393">
        <v>0</v>
      </c>
      <c r="BI571" s="375">
        <v>0</v>
      </c>
      <c r="BJ571" s="393"/>
      <c r="BK571" s="375"/>
      <c r="BL571" s="393">
        <v>31644375</v>
      </c>
      <c r="BM571" s="375">
        <v>33262744</v>
      </c>
      <c r="BN571" s="394">
        <f t="shared" si="603"/>
        <v>0</v>
      </c>
      <c r="BO571" s="395">
        <f t="shared" si="604"/>
        <v>0</v>
      </c>
      <c r="BP571" s="396">
        <f t="shared" si="605"/>
        <v>0</v>
      </c>
      <c r="BQ571" s="395">
        <f t="shared" si="606"/>
        <v>0</v>
      </c>
      <c r="BR571" s="396">
        <f t="shared" si="607"/>
        <v>0</v>
      </c>
      <c r="BS571" s="395">
        <f t="shared" si="608"/>
        <v>0</v>
      </c>
      <c r="BT571" s="396">
        <f t="shared" si="609"/>
        <v>0</v>
      </c>
      <c r="BU571" s="395">
        <f t="shared" si="610"/>
        <v>0</v>
      </c>
      <c r="BV571" s="396">
        <f t="shared" si="611"/>
        <v>0</v>
      </c>
      <c r="BW571" s="395">
        <f t="shared" si="612"/>
        <v>0</v>
      </c>
      <c r="BX571" s="396">
        <f t="shared" si="613"/>
        <v>4752</v>
      </c>
      <c r="BY571" s="395">
        <f t="shared" si="614"/>
        <v>4910</v>
      </c>
      <c r="BZ571" s="394">
        <f t="shared" si="615"/>
        <v>0</v>
      </c>
      <c r="CA571" s="395">
        <f t="shared" si="616"/>
        <v>0</v>
      </c>
      <c r="CB571" s="396">
        <f t="shared" si="617"/>
        <v>0</v>
      </c>
      <c r="CC571" s="395">
        <f t="shared" si="618"/>
        <v>0</v>
      </c>
      <c r="CD571" s="396">
        <f t="shared" si="619"/>
        <v>0</v>
      </c>
      <c r="CE571" s="395">
        <f t="shared" si="620"/>
        <v>0</v>
      </c>
      <c r="CF571" s="396">
        <f t="shared" si="621"/>
        <v>0</v>
      </c>
      <c r="CG571" s="395">
        <f t="shared" si="622"/>
        <v>0</v>
      </c>
      <c r="CH571" s="396">
        <f t="shared" si="623"/>
        <v>0</v>
      </c>
      <c r="CI571" s="395">
        <f t="shared" si="624"/>
        <v>0</v>
      </c>
      <c r="CJ571" s="396">
        <f t="shared" si="625"/>
        <v>6659.1698232323233</v>
      </c>
      <c r="CK571" s="395">
        <f t="shared" si="626"/>
        <v>6774.4896130346233</v>
      </c>
      <c r="CL571" s="394">
        <f t="shared" si="627"/>
        <v>0</v>
      </c>
      <c r="CM571" s="395">
        <f t="shared" si="628"/>
        <v>0</v>
      </c>
      <c r="CN571" s="396">
        <f t="shared" si="629"/>
        <v>0</v>
      </c>
      <c r="CO571" s="395">
        <f t="shared" si="630"/>
        <v>0</v>
      </c>
      <c r="CP571" s="396">
        <f t="shared" si="631"/>
        <v>0</v>
      </c>
      <c r="CQ571" s="395">
        <f t="shared" si="632"/>
        <v>0</v>
      </c>
      <c r="CR571" s="396">
        <f t="shared" si="633"/>
        <v>0</v>
      </c>
      <c r="CS571" s="395">
        <f t="shared" si="634"/>
        <v>0</v>
      </c>
      <c r="CT571" s="396">
        <f t="shared" si="635"/>
        <v>0</v>
      </c>
      <c r="CU571" s="395">
        <f t="shared" si="636"/>
        <v>0</v>
      </c>
      <c r="CV571" s="396">
        <f t="shared" si="637"/>
        <v>59932.528409090912</v>
      </c>
      <c r="CW571" s="395">
        <f t="shared" si="638"/>
        <v>60970.406517311611</v>
      </c>
      <c r="CX571" s="396">
        <f t="shared" si="639"/>
        <v>59932.528409090912</v>
      </c>
      <c r="CY571" s="395">
        <f t="shared" si="640"/>
        <v>60970.406517311611</v>
      </c>
      <c r="CZ571" s="394">
        <f t="shared" si="641"/>
        <v>0</v>
      </c>
      <c r="DA571" s="395">
        <f t="shared" si="642"/>
        <v>0</v>
      </c>
      <c r="DB571" s="396">
        <f t="shared" si="643"/>
        <v>0</v>
      </c>
      <c r="DC571" s="395">
        <f t="shared" si="644"/>
        <v>0</v>
      </c>
      <c r="DD571" s="396">
        <f t="shared" si="645"/>
        <v>0</v>
      </c>
      <c r="DE571" s="395">
        <f t="shared" si="646"/>
        <v>0</v>
      </c>
      <c r="DF571" s="396">
        <f t="shared" si="647"/>
        <v>0</v>
      </c>
      <c r="DG571" s="395">
        <f t="shared" si="648"/>
        <v>0</v>
      </c>
      <c r="DH571" s="396">
        <f t="shared" si="649"/>
        <v>0</v>
      </c>
      <c r="DI571" s="395">
        <f t="shared" si="650"/>
        <v>0</v>
      </c>
      <c r="DJ571" s="396">
        <f t="shared" si="651"/>
        <v>504</v>
      </c>
      <c r="DK571" s="395">
        <f t="shared" si="652"/>
        <v>512</v>
      </c>
      <c r="DL571" s="396">
        <f t="shared" si="653"/>
        <v>504</v>
      </c>
      <c r="DM571" s="395">
        <f t="shared" si="654"/>
        <v>512</v>
      </c>
      <c r="DN571" s="394">
        <f t="shared" si="655"/>
        <v>0</v>
      </c>
      <c r="DO571" s="395">
        <f t="shared" si="656"/>
        <v>0</v>
      </c>
      <c r="DP571" s="396">
        <f t="shared" si="657"/>
        <v>0</v>
      </c>
      <c r="DQ571" s="395">
        <f t="shared" si="658"/>
        <v>0</v>
      </c>
      <c r="DR571" s="396">
        <f t="shared" si="659"/>
        <v>0</v>
      </c>
      <c r="DS571" s="395">
        <f t="shared" si="660"/>
        <v>0</v>
      </c>
      <c r="DT571" s="396">
        <f t="shared" si="661"/>
        <v>0</v>
      </c>
      <c r="DU571" s="395">
        <f t="shared" si="662"/>
        <v>0</v>
      </c>
      <c r="DV571" s="396">
        <f t="shared" si="663"/>
        <v>0</v>
      </c>
      <c r="DW571" s="395">
        <f t="shared" si="664"/>
        <v>0</v>
      </c>
      <c r="DX571" s="396">
        <f t="shared" si="665"/>
        <v>30205994.31818182</v>
      </c>
      <c r="DY571" s="395">
        <f t="shared" si="666"/>
        <v>31216848.136863545</v>
      </c>
      <c r="DZ571" s="396">
        <f t="shared" si="667"/>
        <v>30205994.31818182</v>
      </c>
      <c r="EA571" s="395">
        <f t="shared" si="668"/>
        <v>31216848.136863545</v>
      </c>
    </row>
    <row r="572" spans="1:131">
      <c r="A572" s="370" t="s">
        <v>40</v>
      </c>
      <c r="B572" s="371" t="s">
        <v>490</v>
      </c>
      <c r="C572" s="372"/>
      <c r="D572" s="373">
        <v>228158</v>
      </c>
      <c r="E572" s="374">
        <v>8</v>
      </c>
      <c r="F572" s="393">
        <v>61</v>
      </c>
      <c r="G572" s="375">
        <v>53</v>
      </c>
      <c r="H572" s="393">
        <v>0</v>
      </c>
      <c r="I572" s="375">
        <v>0</v>
      </c>
      <c r="J572" s="393">
        <v>0</v>
      </c>
      <c r="K572" s="375">
        <v>0</v>
      </c>
      <c r="L572" s="393">
        <v>1</v>
      </c>
      <c r="M572" s="375">
        <v>0</v>
      </c>
      <c r="N572" s="393">
        <v>23</v>
      </c>
      <c r="O572" s="375">
        <v>33</v>
      </c>
      <c r="P572" s="393">
        <v>0</v>
      </c>
      <c r="Q572" s="375">
        <v>0</v>
      </c>
      <c r="R572" s="393">
        <v>0</v>
      </c>
      <c r="S572" s="375">
        <v>0</v>
      </c>
      <c r="T572" s="393">
        <v>0</v>
      </c>
      <c r="U572" s="375">
        <v>0</v>
      </c>
      <c r="V572" s="393">
        <v>87</v>
      </c>
      <c r="W572" s="375">
        <v>74</v>
      </c>
      <c r="X572" s="393">
        <v>1</v>
      </c>
      <c r="Y572" s="375">
        <v>1</v>
      </c>
      <c r="Z572" s="393">
        <v>0</v>
      </c>
      <c r="AA572" s="375">
        <v>0</v>
      </c>
      <c r="AB572" s="393">
        <v>2</v>
      </c>
      <c r="AC572" s="375">
        <v>2</v>
      </c>
      <c r="AD572" s="393">
        <v>62</v>
      </c>
      <c r="AE572" s="375">
        <v>71</v>
      </c>
      <c r="AF572" s="393">
        <v>0</v>
      </c>
      <c r="AG572" s="375">
        <v>0</v>
      </c>
      <c r="AH572" s="393">
        <v>0</v>
      </c>
      <c r="AI572" s="375">
        <v>0</v>
      </c>
      <c r="AJ572" s="393">
        <v>29</v>
      </c>
      <c r="AK572" s="375">
        <v>32</v>
      </c>
      <c r="AL572" s="393"/>
      <c r="AM572" s="375"/>
      <c r="AN572" s="393"/>
      <c r="AO572" s="375"/>
      <c r="AP572" s="393"/>
      <c r="AQ572" s="375"/>
      <c r="AR572" s="393"/>
      <c r="AS572" s="375"/>
      <c r="AT572" s="393">
        <v>0</v>
      </c>
      <c r="AU572" s="375">
        <v>0</v>
      </c>
      <c r="AV572" s="393">
        <v>0</v>
      </c>
      <c r="AW572" s="375">
        <v>0</v>
      </c>
      <c r="AX572" s="393">
        <v>0</v>
      </c>
      <c r="AY572" s="375">
        <v>0</v>
      </c>
      <c r="AZ572" s="393">
        <v>0</v>
      </c>
      <c r="BA572" s="375">
        <v>0</v>
      </c>
      <c r="BB572" s="393">
        <v>3597572</v>
      </c>
      <c r="BC572" s="375">
        <v>3139368</v>
      </c>
      <c r="BD572" s="393">
        <v>1241203</v>
      </c>
      <c r="BE572" s="375">
        <v>1798646</v>
      </c>
      <c r="BF572" s="393">
        <v>4244344</v>
      </c>
      <c r="BG572" s="375">
        <v>3545272</v>
      </c>
      <c r="BH572" s="393">
        <v>4115781</v>
      </c>
      <c r="BI572" s="375">
        <v>3507276</v>
      </c>
      <c r="BJ572" s="393"/>
      <c r="BK572" s="375"/>
      <c r="BL572" s="393">
        <v>0</v>
      </c>
      <c r="BM572" s="375">
        <v>0</v>
      </c>
      <c r="BN572" s="394">
        <f t="shared" si="603"/>
        <v>561</v>
      </c>
      <c r="BO572" s="395">
        <f t="shared" si="604"/>
        <v>477</v>
      </c>
      <c r="BP572" s="396">
        <f t="shared" si="605"/>
        <v>207</v>
      </c>
      <c r="BQ572" s="395">
        <f t="shared" si="606"/>
        <v>297</v>
      </c>
      <c r="BR572" s="396">
        <f t="shared" si="607"/>
        <v>817</v>
      </c>
      <c r="BS572" s="395">
        <f t="shared" si="608"/>
        <v>700</v>
      </c>
      <c r="BT572" s="396">
        <f t="shared" si="609"/>
        <v>906</v>
      </c>
      <c r="BU572" s="395">
        <f t="shared" si="610"/>
        <v>1023</v>
      </c>
      <c r="BV572" s="396">
        <f t="shared" si="611"/>
        <v>0</v>
      </c>
      <c r="BW572" s="395">
        <f t="shared" si="612"/>
        <v>0</v>
      </c>
      <c r="BX572" s="396">
        <f t="shared" si="613"/>
        <v>0</v>
      </c>
      <c r="BY572" s="395">
        <f t="shared" si="614"/>
        <v>0</v>
      </c>
      <c r="BZ572" s="394">
        <f t="shared" si="615"/>
        <v>6412.7843137254904</v>
      </c>
      <c r="CA572" s="395">
        <f t="shared" si="616"/>
        <v>6581.4842767295595</v>
      </c>
      <c r="CB572" s="396">
        <f t="shared" si="617"/>
        <v>5996.1497584541066</v>
      </c>
      <c r="CC572" s="395">
        <f t="shared" si="618"/>
        <v>6056.0471380471381</v>
      </c>
      <c r="CD572" s="396">
        <f t="shared" si="619"/>
        <v>5195.0354957160343</v>
      </c>
      <c r="CE572" s="395">
        <f t="shared" si="620"/>
        <v>5064.6742857142854</v>
      </c>
      <c r="CF572" s="396">
        <f t="shared" si="621"/>
        <v>4542.8046357615895</v>
      </c>
      <c r="CG572" s="395">
        <f t="shared" si="622"/>
        <v>3428.4222873900294</v>
      </c>
      <c r="CH572" s="396">
        <f t="shared" si="623"/>
        <v>0</v>
      </c>
      <c r="CI572" s="395">
        <f t="shared" si="624"/>
        <v>0</v>
      </c>
      <c r="CJ572" s="396">
        <f t="shared" si="625"/>
        <v>0</v>
      </c>
      <c r="CK572" s="395">
        <f t="shared" si="626"/>
        <v>0</v>
      </c>
      <c r="CL572" s="394">
        <f t="shared" si="627"/>
        <v>57715.058823529413</v>
      </c>
      <c r="CM572" s="395">
        <f t="shared" si="628"/>
        <v>59233.358490566039</v>
      </c>
      <c r="CN572" s="396">
        <f t="shared" si="629"/>
        <v>53965.34782608696</v>
      </c>
      <c r="CO572" s="395">
        <f t="shared" si="630"/>
        <v>54504.42424242424</v>
      </c>
      <c r="CP572" s="396">
        <f t="shared" si="631"/>
        <v>46755.319461444305</v>
      </c>
      <c r="CQ572" s="395">
        <f t="shared" si="632"/>
        <v>45582.068571428565</v>
      </c>
      <c r="CR572" s="396">
        <f t="shared" si="633"/>
        <v>40885.241721854305</v>
      </c>
      <c r="CS572" s="395">
        <f t="shared" si="634"/>
        <v>30855.800586510264</v>
      </c>
      <c r="CT572" s="396">
        <f t="shared" si="635"/>
        <v>0</v>
      </c>
      <c r="CU572" s="395">
        <f t="shared" si="636"/>
        <v>0</v>
      </c>
      <c r="CV572" s="396">
        <f t="shared" si="637"/>
        <v>0</v>
      </c>
      <c r="CW572" s="395">
        <f t="shared" si="638"/>
        <v>0</v>
      </c>
      <c r="CX572" s="396">
        <f t="shared" si="639"/>
        <v>47925.08419277276</v>
      </c>
      <c r="CY572" s="395">
        <f t="shared" si="640"/>
        <v>43706.694512821639</v>
      </c>
      <c r="CZ572" s="394">
        <f t="shared" si="641"/>
        <v>62</v>
      </c>
      <c r="DA572" s="395">
        <f t="shared" si="642"/>
        <v>53</v>
      </c>
      <c r="DB572" s="396">
        <f t="shared" si="643"/>
        <v>23</v>
      </c>
      <c r="DC572" s="395">
        <f t="shared" si="644"/>
        <v>33</v>
      </c>
      <c r="DD572" s="396">
        <f t="shared" si="645"/>
        <v>90</v>
      </c>
      <c r="DE572" s="395">
        <f t="shared" si="646"/>
        <v>77</v>
      </c>
      <c r="DF572" s="396">
        <f t="shared" si="647"/>
        <v>91</v>
      </c>
      <c r="DG572" s="395">
        <f t="shared" si="648"/>
        <v>103</v>
      </c>
      <c r="DH572" s="396">
        <f t="shared" si="649"/>
        <v>0</v>
      </c>
      <c r="DI572" s="395">
        <f t="shared" si="650"/>
        <v>0</v>
      </c>
      <c r="DJ572" s="396">
        <f t="shared" si="651"/>
        <v>0</v>
      </c>
      <c r="DK572" s="395">
        <f t="shared" si="652"/>
        <v>0</v>
      </c>
      <c r="DL572" s="396">
        <f t="shared" si="653"/>
        <v>266</v>
      </c>
      <c r="DM572" s="395">
        <f t="shared" si="654"/>
        <v>266</v>
      </c>
      <c r="DN572" s="394">
        <f t="shared" si="655"/>
        <v>3578333.6470588236</v>
      </c>
      <c r="DO572" s="395">
        <f t="shared" si="656"/>
        <v>3139368</v>
      </c>
      <c r="DP572" s="396">
        <f t="shared" si="657"/>
        <v>1241203</v>
      </c>
      <c r="DQ572" s="395">
        <f t="shared" si="658"/>
        <v>1798646</v>
      </c>
      <c r="DR572" s="396">
        <f t="shared" si="659"/>
        <v>4207978.7515299879</v>
      </c>
      <c r="DS572" s="395">
        <f t="shared" si="660"/>
        <v>3509819.2799999993</v>
      </c>
      <c r="DT572" s="396">
        <f t="shared" si="661"/>
        <v>3720556.9966887417</v>
      </c>
      <c r="DU572" s="395">
        <f t="shared" si="662"/>
        <v>3178147.4604105572</v>
      </c>
      <c r="DV572" s="396">
        <f t="shared" si="663"/>
        <v>0</v>
      </c>
      <c r="DW572" s="395">
        <f t="shared" si="664"/>
        <v>0</v>
      </c>
      <c r="DX572" s="396">
        <f t="shared" si="665"/>
        <v>0</v>
      </c>
      <c r="DY572" s="395">
        <f t="shared" si="666"/>
        <v>0</v>
      </c>
      <c r="DZ572" s="396">
        <f t="shared" si="667"/>
        <v>12748072.395277554</v>
      </c>
      <c r="EA572" s="395">
        <f t="shared" si="668"/>
        <v>11625980.740410555</v>
      </c>
    </row>
    <row r="573" spans="1:131">
      <c r="A573" s="370" t="s">
        <v>40</v>
      </c>
      <c r="B573" s="371" t="s">
        <v>491</v>
      </c>
      <c r="C573" s="372"/>
      <c r="D573" s="373">
        <v>227854</v>
      </c>
      <c r="E573" s="374">
        <v>8</v>
      </c>
      <c r="F573" s="393">
        <v>13</v>
      </c>
      <c r="G573" s="375">
        <v>12</v>
      </c>
      <c r="H573" s="393">
        <v>3</v>
      </c>
      <c r="I573" s="375">
        <v>3</v>
      </c>
      <c r="J573" s="393">
        <v>0</v>
      </c>
      <c r="K573" s="375">
        <v>0</v>
      </c>
      <c r="L573" s="393">
        <v>0</v>
      </c>
      <c r="M573" s="375">
        <v>0</v>
      </c>
      <c r="N573" s="393">
        <v>19</v>
      </c>
      <c r="O573" s="375">
        <v>22</v>
      </c>
      <c r="P573" s="393">
        <v>3</v>
      </c>
      <c r="Q573" s="375">
        <v>5</v>
      </c>
      <c r="R573" s="393">
        <v>0</v>
      </c>
      <c r="S573" s="375">
        <v>0</v>
      </c>
      <c r="T573" s="393">
        <v>0</v>
      </c>
      <c r="U573" s="375">
        <v>0</v>
      </c>
      <c r="V573" s="393">
        <v>44</v>
      </c>
      <c r="W573" s="375">
        <v>45</v>
      </c>
      <c r="X573" s="393">
        <v>3</v>
      </c>
      <c r="Y573" s="375">
        <v>4</v>
      </c>
      <c r="Z573" s="393">
        <v>0</v>
      </c>
      <c r="AA573" s="375">
        <v>0</v>
      </c>
      <c r="AB573" s="393">
        <v>8</v>
      </c>
      <c r="AC573" s="375">
        <v>0</v>
      </c>
      <c r="AD573" s="393">
        <v>52</v>
      </c>
      <c r="AE573" s="375">
        <v>70</v>
      </c>
      <c r="AF573" s="393">
        <v>2</v>
      </c>
      <c r="AG573" s="375">
        <v>3</v>
      </c>
      <c r="AH573" s="393">
        <v>0</v>
      </c>
      <c r="AI573" s="375">
        <v>0</v>
      </c>
      <c r="AJ573" s="393">
        <v>25</v>
      </c>
      <c r="AK573" s="375">
        <v>0</v>
      </c>
      <c r="AL573" s="393"/>
      <c r="AM573" s="375"/>
      <c r="AN573" s="393"/>
      <c r="AO573" s="375"/>
      <c r="AP573" s="393"/>
      <c r="AQ573" s="375"/>
      <c r="AR573" s="393"/>
      <c r="AS573" s="375"/>
      <c r="AT573" s="393">
        <v>0</v>
      </c>
      <c r="AU573" s="375">
        <v>32</v>
      </c>
      <c r="AV573" s="393">
        <v>0</v>
      </c>
      <c r="AW573" s="375">
        <v>0</v>
      </c>
      <c r="AX573" s="393">
        <v>0</v>
      </c>
      <c r="AY573" s="375">
        <v>0</v>
      </c>
      <c r="AZ573" s="393">
        <v>0</v>
      </c>
      <c r="BA573" s="375">
        <v>0</v>
      </c>
      <c r="BB573" s="393">
        <v>1135202</v>
      </c>
      <c r="BC573" s="375">
        <v>1109554</v>
      </c>
      <c r="BD573" s="393">
        <v>1399259</v>
      </c>
      <c r="BE573" s="375">
        <v>1781493</v>
      </c>
      <c r="BF573" s="393">
        <v>3196946</v>
      </c>
      <c r="BG573" s="375">
        <v>2785575</v>
      </c>
      <c r="BH573" s="393">
        <v>4258706</v>
      </c>
      <c r="BI573" s="375">
        <v>3704252</v>
      </c>
      <c r="BJ573" s="393"/>
      <c r="BK573" s="375"/>
      <c r="BL573" s="393">
        <v>0</v>
      </c>
      <c r="BM573" s="375">
        <v>594751</v>
      </c>
      <c r="BN573" s="394">
        <f t="shared" si="603"/>
        <v>147</v>
      </c>
      <c r="BO573" s="395">
        <f t="shared" si="604"/>
        <v>138</v>
      </c>
      <c r="BP573" s="396">
        <f t="shared" si="605"/>
        <v>201</v>
      </c>
      <c r="BQ573" s="395">
        <f t="shared" si="606"/>
        <v>248</v>
      </c>
      <c r="BR573" s="396">
        <f t="shared" si="607"/>
        <v>522</v>
      </c>
      <c r="BS573" s="395">
        <f t="shared" si="608"/>
        <v>445</v>
      </c>
      <c r="BT573" s="396">
        <f t="shared" si="609"/>
        <v>788</v>
      </c>
      <c r="BU573" s="395">
        <f t="shared" si="610"/>
        <v>660</v>
      </c>
      <c r="BV573" s="396">
        <f t="shared" si="611"/>
        <v>0</v>
      </c>
      <c r="BW573" s="395">
        <f t="shared" si="612"/>
        <v>0</v>
      </c>
      <c r="BX573" s="396">
        <f t="shared" si="613"/>
        <v>0</v>
      </c>
      <c r="BY573" s="395">
        <f t="shared" si="614"/>
        <v>288</v>
      </c>
      <c r="BZ573" s="394">
        <f t="shared" si="615"/>
        <v>7722.4625850340135</v>
      </c>
      <c r="CA573" s="395">
        <f t="shared" si="616"/>
        <v>8040.246376811594</v>
      </c>
      <c r="CB573" s="396">
        <f t="shared" si="617"/>
        <v>6961.4875621890551</v>
      </c>
      <c r="CC573" s="395">
        <f t="shared" si="618"/>
        <v>7183.4395161290322</v>
      </c>
      <c r="CD573" s="396">
        <f t="shared" si="619"/>
        <v>6124.4176245210729</v>
      </c>
      <c r="CE573" s="395">
        <f t="shared" si="620"/>
        <v>6259.7191011235955</v>
      </c>
      <c r="CF573" s="396">
        <f t="shared" si="621"/>
        <v>5404.4492385786798</v>
      </c>
      <c r="CG573" s="395">
        <f t="shared" si="622"/>
        <v>5612.5030303030308</v>
      </c>
      <c r="CH573" s="396">
        <f t="shared" si="623"/>
        <v>0</v>
      </c>
      <c r="CI573" s="395">
        <f t="shared" si="624"/>
        <v>0</v>
      </c>
      <c r="CJ573" s="396">
        <f t="shared" si="625"/>
        <v>0</v>
      </c>
      <c r="CK573" s="395">
        <f t="shared" si="626"/>
        <v>2065.1076388888887</v>
      </c>
      <c r="CL573" s="394">
        <f t="shared" si="627"/>
        <v>69502.163265306124</v>
      </c>
      <c r="CM573" s="395">
        <f t="shared" si="628"/>
        <v>72362.217391304352</v>
      </c>
      <c r="CN573" s="396">
        <f t="shared" si="629"/>
        <v>62653.388059701494</v>
      </c>
      <c r="CO573" s="395">
        <f t="shared" si="630"/>
        <v>64650.955645161288</v>
      </c>
      <c r="CP573" s="396">
        <f t="shared" si="631"/>
        <v>55119.758620689652</v>
      </c>
      <c r="CQ573" s="395">
        <f t="shared" si="632"/>
        <v>56337.471910112363</v>
      </c>
      <c r="CR573" s="396">
        <f t="shared" si="633"/>
        <v>48640.043147208118</v>
      </c>
      <c r="CS573" s="395">
        <f t="shared" si="634"/>
        <v>50512.527272727275</v>
      </c>
      <c r="CT573" s="396">
        <f t="shared" si="635"/>
        <v>0</v>
      </c>
      <c r="CU573" s="395">
        <f t="shared" si="636"/>
        <v>0</v>
      </c>
      <c r="CV573" s="396">
        <f t="shared" si="637"/>
        <v>0</v>
      </c>
      <c r="CW573" s="395">
        <f t="shared" si="638"/>
        <v>18585.96875</v>
      </c>
      <c r="CX573" s="396">
        <f t="shared" si="639"/>
        <v>54445.112106544788</v>
      </c>
      <c r="CY573" s="395">
        <f t="shared" si="640"/>
        <v>50376.074886701623</v>
      </c>
      <c r="CZ573" s="394">
        <f t="shared" si="641"/>
        <v>16</v>
      </c>
      <c r="DA573" s="395">
        <f t="shared" si="642"/>
        <v>15</v>
      </c>
      <c r="DB573" s="396">
        <f t="shared" si="643"/>
        <v>22</v>
      </c>
      <c r="DC573" s="395">
        <f t="shared" si="644"/>
        <v>27</v>
      </c>
      <c r="DD573" s="396">
        <f t="shared" si="645"/>
        <v>55</v>
      </c>
      <c r="DE573" s="395">
        <f t="shared" si="646"/>
        <v>49</v>
      </c>
      <c r="DF573" s="396">
        <f t="shared" si="647"/>
        <v>79</v>
      </c>
      <c r="DG573" s="395">
        <f t="shared" si="648"/>
        <v>73</v>
      </c>
      <c r="DH573" s="396">
        <f t="shared" si="649"/>
        <v>0</v>
      </c>
      <c r="DI573" s="395">
        <f t="shared" si="650"/>
        <v>0</v>
      </c>
      <c r="DJ573" s="396">
        <f t="shared" si="651"/>
        <v>0</v>
      </c>
      <c r="DK573" s="395">
        <f t="shared" si="652"/>
        <v>32</v>
      </c>
      <c r="DL573" s="396">
        <f t="shared" si="653"/>
        <v>172</v>
      </c>
      <c r="DM573" s="395">
        <f t="shared" si="654"/>
        <v>196</v>
      </c>
      <c r="DN573" s="394">
        <f t="shared" si="655"/>
        <v>1112034.612244898</v>
      </c>
      <c r="DO573" s="395">
        <f t="shared" si="656"/>
        <v>1085433.2608695652</v>
      </c>
      <c r="DP573" s="396">
        <f t="shared" si="657"/>
        <v>1378374.5373134329</v>
      </c>
      <c r="DQ573" s="395">
        <f t="shared" si="658"/>
        <v>1745575.8024193547</v>
      </c>
      <c r="DR573" s="396">
        <f t="shared" si="659"/>
        <v>3031586.7241379307</v>
      </c>
      <c r="DS573" s="395">
        <f t="shared" si="660"/>
        <v>2760536.123595506</v>
      </c>
      <c r="DT573" s="396">
        <f t="shared" si="661"/>
        <v>3842563.4086294412</v>
      </c>
      <c r="DU573" s="395">
        <f t="shared" si="662"/>
        <v>3687414.4909090912</v>
      </c>
      <c r="DV573" s="396">
        <f t="shared" si="663"/>
        <v>0</v>
      </c>
      <c r="DW573" s="395">
        <f t="shared" si="664"/>
        <v>0</v>
      </c>
      <c r="DX573" s="396">
        <f t="shared" si="665"/>
        <v>0</v>
      </c>
      <c r="DY573" s="395">
        <f t="shared" si="666"/>
        <v>594751</v>
      </c>
      <c r="DZ573" s="396">
        <f t="shared" si="667"/>
        <v>9364559.2823257037</v>
      </c>
      <c r="EA573" s="395">
        <f t="shared" si="668"/>
        <v>9873710.6777935177</v>
      </c>
    </row>
    <row r="574" spans="1:131">
      <c r="A574" s="370" t="s">
        <v>40</v>
      </c>
      <c r="B574" s="371" t="s">
        <v>492</v>
      </c>
      <c r="C574" s="372"/>
      <c r="D574" s="373">
        <v>228547</v>
      </c>
      <c r="E574" s="374">
        <v>8</v>
      </c>
      <c r="F574" s="393">
        <v>68</v>
      </c>
      <c r="G574" s="375">
        <v>74</v>
      </c>
      <c r="H574" s="393">
        <v>0</v>
      </c>
      <c r="I574" s="375">
        <v>0</v>
      </c>
      <c r="J574" s="393">
        <v>19</v>
      </c>
      <c r="K574" s="375">
        <v>18</v>
      </c>
      <c r="L574" s="393">
        <v>2</v>
      </c>
      <c r="M574" s="375">
        <v>2</v>
      </c>
      <c r="N574" s="393">
        <v>122</v>
      </c>
      <c r="O574" s="375">
        <v>128</v>
      </c>
      <c r="P574" s="393">
        <v>1</v>
      </c>
      <c r="Q574" s="375">
        <v>0</v>
      </c>
      <c r="R574" s="393">
        <v>17</v>
      </c>
      <c r="S574" s="375">
        <v>15</v>
      </c>
      <c r="T574" s="393">
        <v>8</v>
      </c>
      <c r="U574" s="375">
        <v>9</v>
      </c>
      <c r="V574" s="393">
        <v>145</v>
      </c>
      <c r="W574" s="375">
        <v>136</v>
      </c>
      <c r="X574" s="393">
        <v>1</v>
      </c>
      <c r="Y574" s="375">
        <v>1</v>
      </c>
      <c r="Z574" s="393">
        <v>21</v>
      </c>
      <c r="AA574" s="375">
        <v>18</v>
      </c>
      <c r="AB574" s="393">
        <v>8</v>
      </c>
      <c r="AC574" s="375">
        <v>7</v>
      </c>
      <c r="AD574" s="393">
        <v>231</v>
      </c>
      <c r="AE574" s="375">
        <v>225</v>
      </c>
      <c r="AF574" s="393">
        <v>0</v>
      </c>
      <c r="AG574" s="375">
        <v>0</v>
      </c>
      <c r="AH574" s="393">
        <v>28</v>
      </c>
      <c r="AI574" s="375">
        <v>26</v>
      </c>
      <c r="AJ574" s="393">
        <v>1</v>
      </c>
      <c r="AK574" s="375">
        <v>3</v>
      </c>
      <c r="AL574" s="393"/>
      <c r="AM574" s="375"/>
      <c r="AN574" s="393"/>
      <c r="AO574" s="375"/>
      <c r="AP574" s="393"/>
      <c r="AQ574" s="375"/>
      <c r="AR574" s="393"/>
      <c r="AS574" s="375"/>
      <c r="AT574" s="393">
        <v>0</v>
      </c>
      <c r="AU574" s="375">
        <v>0</v>
      </c>
      <c r="AV574" s="393">
        <v>0</v>
      </c>
      <c r="AW574" s="375">
        <v>0</v>
      </c>
      <c r="AX574" s="393">
        <v>0</v>
      </c>
      <c r="AY574" s="375">
        <v>0</v>
      </c>
      <c r="AZ574" s="393">
        <v>0</v>
      </c>
      <c r="BA574" s="375">
        <v>0</v>
      </c>
      <c r="BB574" s="393">
        <v>6367338</v>
      </c>
      <c r="BC574" s="375">
        <v>6771002</v>
      </c>
      <c r="BD574" s="393">
        <v>9811734</v>
      </c>
      <c r="BE574" s="375">
        <v>10675802</v>
      </c>
      <c r="BF574" s="393">
        <v>11461219</v>
      </c>
      <c r="BG574" s="375">
        <v>10730306</v>
      </c>
      <c r="BH574" s="393">
        <v>14997661</v>
      </c>
      <c r="BI574" s="375">
        <v>20163777</v>
      </c>
      <c r="BJ574" s="393"/>
      <c r="BK574" s="375"/>
      <c r="BL574" s="393">
        <v>0</v>
      </c>
      <c r="BM574" s="375">
        <v>0</v>
      </c>
      <c r="BN574" s="394">
        <f t="shared" si="603"/>
        <v>845</v>
      </c>
      <c r="BO574" s="395">
        <f t="shared" si="604"/>
        <v>888</v>
      </c>
      <c r="BP574" s="396">
        <f t="shared" si="605"/>
        <v>1391</v>
      </c>
      <c r="BQ574" s="395">
        <f t="shared" si="606"/>
        <v>1425</v>
      </c>
      <c r="BR574" s="396">
        <f t="shared" si="607"/>
        <v>1642</v>
      </c>
      <c r="BS574" s="395">
        <f t="shared" si="608"/>
        <v>1516</v>
      </c>
      <c r="BT574" s="396">
        <f t="shared" si="609"/>
        <v>2399</v>
      </c>
      <c r="BU574" s="395">
        <f t="shared" si="610"/>
        <v>2347</v>
      </c>
      <c r="BV574" s="396">
        <f t="shared" si="611"/>
        <v>0</v>
      </c>
      <c r="BW574" s="395">
        <f t="shared" si="612"/>
        <v>0</v>
      </c>
      <c r="BX574" s="396">
        <f t="shared" si="613"/>
        <v>0</v>
      </c>
      <c r="BY574" s="395">
        <f t="shared" si="614"/>
        <v>0</v>
      </c>
      <c r="BZ574" s="394">
        <f t="shared" si="615"/>
        <v>7535.3112426035505</v>
      </c>
      <c r="CA574" s="395">
        <f t="shared" si="616"/>
        <v>7625.0022522522522</v>
      </c>
      <c r="CB574" s="396">
        <f t="shared" si="617"/>
        <v>7053.7268152408342</v>
      </c>
      <c r="CC574" s="395">
        <f t="shared" si="618"/>
        <v>7491.7908771929824</v>
      </c>
      <c r="CD574" s="396">
        <f t="shared" si="619"/>
        <v>6980.0359317904995</v>
      </c>
      <c r="CE574" s="395">
        <f t="shared" si="620"/>
        <v>7078.0382585751977</v>
      </c>
      <c r="CF574" s="396">
        <f t="shared" si="621"/>
        <v>6251.6302626094202</v>
      </c>
      <c r="CG574" s="395">
        <f t="shared" si="622"/>
        <v>8591.2982530890495</v>
      </c>
      <c r="CH574" s="396">
        <f t="shared" si="623"/>
        <v>0</v>
      </c>
      <c r="CI574" s="395">
        <f t="shared" si="624"/>
        <v>0</v>
      </c>
      <c r="CJ574" s="396">
        <f t="shared" si="625"/>
        <v>0</v>
      </c>
      <c r="CK574" s="395">
        <f t="shared" si="626"/>
        <v>0</v>
      </c>
      <c r="CL574" s="394">
        <f t="shared" si="627"/>
        <v>67817.801183431948</v>
      </c>
      <c r="CM574" s="395">
        <f t="shared" si="628"/>
        <v>68625.020270270266</v>
      </c>
      <c r="CN574" s="396">
        <f t="shared" si="629"/>
        <v>63483.541337167509</v>
      </c>
      <c r="CO574" s="395">
        <f t="shared" si="630"/>
        <v>67426.117894736846</v>
      </c>
      <c r="CP574" s="396">
        <f t="shared" si="631"/>
        <v>62820.323386114498</v>
      </c>
      <c r="CQ574" s="395">
        <f t="shared" si="632"/>
        <v>63702.344327176776</v>
      </c>
      <c r="CR574" s="396">
        <f t="shared" si="633"/>
        <v>56264.67236348478</v>
      </c>
      <c r="CS574" s="395">
        <f t="shared" si="634"/>
        <v>77321.68427780144</v>
      </c>
      <c r="CT574" s="396">
        <f t="shared" si="635"/>
        <v>0</v>
      </c>
      <c r="CU574" s="395">
        <f t="shared" si="636"/>
        <v>0</v>
      </c>
      <c r="CV574" s="396">
        <f t="shared" si="637"/>
        <v>0</v>
      </c>
      <c r="CW574" s="395">
        <f t="shared" si="638"/>
        <v>0</v>
      </c>
      <c r="CX574" s="396">
        <f t="shared" si="639"/>
        <v>61091.844985568918</v>
      </c>
      <c r="CY574" s="395">
        <f t="shared" si="640"/>
        <v>70481.887330769794</v>
      </c>
      <c r="CZ574" s="394">
        <f t="shared" si="641"/>
        <v>89</v>
      </c>
      <c r="DA574" s="395">
        <f t="shared" si="642"/>
        <v>94</v>
      </c>
      <c r="DB574" s="396">
        <f t="shared" si="643"/>
        <v>148</v>
      </c>
      <c r="DC574" s="395">
        <f t="shared" si="644"/>
        <v>152</v>
      </c>
      <c r="DD574" s="396">
        <f t="shared" si="645"/>
        <v>175</v>
      </c>
      <c r="DE574" s="395">
        <f t="shared" si="646"/>
        <v>162</v>
      </c>
      <c r="DF574" s="396">
        <f t="shared" si="647"/>
        <v>260</v>
      </c>
      <c r="DG574" s="395">
        <f t="shared" si="648"/>
        <v>254</v>
      </c>
      <c r="DH574" s="396">
        <f t="shared" si="649"/>
        <v>0</v>
      </c>
      <c r="DI574" s="395">
        <f t="shared" si="650"/>
        <v>0</v>
      </c>
      <c r="DJ574" s="396">
        <f t="shared" si="651"/>
        <v>0</v>
      </c>
      <c r="DK574" s="395">
        <f t="shared" si="652"/>
        <v>0</v>
      </c>
      <c r="DL574" s="396">
        <f t="shared" si="653"/>
        <v>672</v>
      </c>
      <c r="DM574" s="395">
        <f t="shared" si="654"/>
        <v>662</v>
      </c>
      <c r="DN574" s="394">
        <f t="shared" si="655"/>
        <v>6035784.3053254429</v>
      </c>
      <c r="DO574" s="395">
        <f t="shared" si="656"/>
        <v>6450751.905405405</v>
      </c>
      <c r="DP574" s="396">
        <f t="shared" si="657"/>
        <v>9395564.1179007906</v>
      </c>
      <c r="DQ574" s="395">
        <f t="shared" si="658"/>
        <v>10248769.92</v>
      </c>
      <c r="DR574" s="396">
        <f t="shared" si="659"/>
        <v>10993556.592570037</v>
      </c>
      <c r="DS574" s="395">
        <f t="shared" si="660"/>
        <v>10319779.781002637</v>
      </c>
      <c r="DT574" s="396">
        <f t="shared" si="661"/>
        <v>14628814.814506043</v>
      </c>
      <c r="DU574" s="395">
        <f t="shared" si="662"/>
        <v>19639707.806561567</v>
      </c>
      <c r="DV574" s="396">
        <f t="shared" si="663"/>
        <v>0</v>
      </c>
      <c r="DW574" s="395">
        <f t="shared" si="664"/>
        <v>0</v>
      </c>
      <c r="DX574" s="396">
        <f t="shared" si="665"/>
        <v>0</v>
      </c>
      <c r="DY574" s="395">
        <f t="shared" si="666"/>
        <v>0</v>
      </c>
      <c r="DZ574" s="396">
        <f t="shared" si="667"/>
        <v>41053719.830302313</v>
      </c>
      <c r="EA574" s="395">
        <f t="shared" si="668"/>
        <v>46659009.412969604</v>
      </c>
    </row>
    <row r="575" spans="1:131">
      <c r="A575" s="370" t="s">
        <v>40</v>
      </c>
      <c r="B575" s="371" t="s">
        <v>493</v>
      </c>
      <c r="C575" s="629" t="s">
        <v>976</v>
      </c>
      <c r="D575" s="373">
        <v>229072</v>
      </c>
      <c r="E575" s="630">
        <v>9</v>
      </c>
      <c r="F575" s="393">
        <v>0</v>
      </c>
      <c r="G575" s="375">
        <v>0</v>
      </c>
      <c r="H575" s="393">
        <v>0</v>
      </c>
      <c r="I575" s="375">
        <v>0</v>
      </c>
      <c r="J575" s="393">
        <v>0</v>
      </c>
      <c r="K575" s="375">
        <v>0</v>
      </c>
      <c r="L575" s="393">
        <v>0</v>
      </c>
      <c r="M575" s="375">
        <v>0</v>
      </c>
      <c r="N575" s="393">
        <v>0</v>
      </c>
      <c r="O575" s="375">
        <v>0</v>
      </c>
      <c r="P575" s="393">
        <v>0</v>
      </c>
      <c r="Q575" s="375">
        <v>0</v>
      </c>
      <c r="R575" s="393">
        <v>0</v>
      </c>
      <c r="S575" s="375">
        <v>0</v>
      </c>
      <c r="T575" s="393">
        <v>0</v>
      </c>
      <c r="U575" s="375">
        <v>0</v>
      </c>
      <c r="V575" s="393">
        <v>0</v>
      </c>
      <c r="W575" s="375">
        <v>0</v>
      </c>
      <c r="X575" s="393">
        <v>0</v>
      </c>
      <c r="Y575" s="375">
        <v>0</v>
      </c>
      <c r="Z575" s="393">
        <v>0</v>
      </c>
      <c r="AA575" s="375">
        <v>0</v>
      </c>
      <c r="AB575" s="393">
        <v>0</v>
      </c>
      <c r="AC575" s="375">
        <v>0</v>
      </c>
      <c r="AD575" s="393">
        <v>0</v>
      </c>
      <c r="AE575" s="375">
        <v>0</v>
      </c>
      <c r="AF575" s="393">
        <v>0</v>
      </c>
      <c r="AG575" s="375">
        <v>0</v>
      </c>
      <c r="AH575" s="393">
        <v>0</v>
      </c>
      <c r="AI575" s="375">
        <v>0</v>
      </c>
      <c r="AJ575" s="393">
        <v>0</v>
      </c>
      <c r="AK575" s="375">
        <v>0</v>
      </c>
      <c r="AL575" s="393"/>
      <c r="AM575" s="375"/>
      <c r="AN575" s="393"/>
      <c r="AO575" s="375"/>
      <c r="AP575" s="393"/>
      <c r="AQ575" s="375"/>
      <c r="AR575" s="393"/>
      <c r="AS575" s="375"/>
      <c r="AT575" s="393">
        <v>0</v>
      </c>
      <c r="AU575" s="375">
        <v>0</v>
      </c>
      <c r="AV575" s="393">
        <v>0</v>
      </c>
      <c r="AW575" s="375">
        <v>0</v>
      </c>
      <c r="AX575" s="393">
        <v>0</v>
      </c>
      <c r="AY575" s="375">
        <v>0</v>
      </c>
      <c r="AZ575" s="393">
        <v>0</v>
      </c>
      <c r="BA575" s="375">
        <v>0</v>
      </c>
      <c r="BB575" s="393">
        <v>0</v>
      </c>
      <c r="BC575" s="375">
        <v>0</v>
      </c>
      <c r="BD575" s="393">
        <v>0</v>
      </c>
      <c r="BE575" s="375">
        <v>0</v>
      </c>
      <c r="BF575" s="393">
        <v>0</v>
      </c>
      <c r="BG575" s="375">
        <v>0</v>
      </c>
      <c r="BH575" s="393">
        <v>0</v>
      </c>
      <c r="BI575" s="375">
        <v>0</v>
      </c>
      <c r="BJ575" s="393"/>
      <c r="BK575" s="375"/>
      <c r="BL575" s="393">
        <v>0</v>
      </c>
      <c r="BM575" s="375">
        <v>0</v>
      </c>
      <c r="BN575" s="394">
        <f t="shared" si="603"/>
        <v>0</v>
      </c>
      <c r="BO575" s="395">
        <f t="shared" si="604"/>
        <v>0</v>
      </c>
      <c r="BP575" s="396">
        <f t="shared" si="605"/>
        <v>0</v>
      </c>
      <c r="BQ575" s="395">
        <f t="shared" si="606"/>
        <v>0</v>
      </c>
      <c r="BR575" s="396">
        <f t="shared" si="607"/>
        <v>0</v>
      </c>
      <c r="BS575" s="395">
        <f t="shared" si="608"/>
        <v>0</v>
      </c>
      <c r="BT575" s="396">
        <f t="shared" si="609"/>
        <v>0</v>
      </c>
      <c r="BU575" s="395">
        <f t="shared" si="610"/>
        <v>0</v>
      </c>
      <c r="BV575" s="396">
        <f t="shared" si="611"/>
        <v>0</v>
      </c>
      <c r="BW575" s="395">
        <f t="shared" si="612"/>
        <v>0</v>
      </c>
      <c r="BX575" s="396">
        <f t="shared" si="613"/>
        <v>0</v>
      </c>
      <c r="BY575" s="395">
        <f t="shared" si="614"/>
        <v>0</v>
      </c>
      <c r="BZ575" s="394">
        <f t="shared" si="615"/>
        <v>0</v>
      </c>
      <c r="CA575" s="395">
        <f t="shared" si="616"/>
        <v>0</v>
      </c>
      <c r="CB575" s="396">
        <f t="shared" si="617"/>
        <v>0</v>
      </c>
      <c r="CC575" s="395">
        <f t="shared" si="618"/>
        <v>0</v>
      </c>
      <c r="CD575" s="396">
        <f t="shared" si="619"/>
        <v>0</v>
      </c>
      <c r="CE575" s="395">
        <f t="shared" si="620"/>
        <v>0</v>
      </c>
      <c r="CF575" s="396">
        <f t="shared" si="621"/>
        <v>0</v>
      </c>
      <c r="CG575" s="395">
        <f t="shared" si="622"/>
        <v>0</v>
      </c>
      <c r="CH575" s="396">
        <f t="shared" si="623"/>
        <v>0</v>
      </c>
      <c r="CI575" s="395">
        <f t="shared" si="624"/>
        <v>0</v>
      </c>
      <c r="CJ575" s="396">
        <f t="shared" si="625"/>
        <v>0</v>
      </c>
      <c r="CK575" s="395">
        <f t="shared" si="626"/>
        <v>0</v>
      </c>
      <c r="CL575" s="394">
        <f t="shared" si="627"/>
        <v>0</v>
      </c>
      <c r="CM575" s="395">
        <f t="shared" si="628"/>
        <v>0</v>
      </c>
      <c r="CN575" s="396">
        <f t="shared" si="629"/>
        <v>0</v>
      </c>
      <c r="CO575" s="395">
        <f t="shared" si="630"/>
        <v>0</v>
      </c>
      <c r="CP575" s="396">
        <f t="shared" si="631"/>
        <v>0</v>
      </c>
      <c r="CQ575" s="395">
        <f t="shared" si="632"/>
        <v>0</v>
      </c>
      <c r="CR575" s="396">
        <f t="shared" si="633"/>
        <v>0</v>
      </c>
      <c r="CS575" s="395">
        <f t="shared" si="634"/>
        <v>0</v>
      </c>
      <c r="CT575" s="396">
        <f t="shared" si="635"/>
        <v>0</v>
      </c>
      <c r="CU575" s="395">
        <f t="shared" si="636"/>
        <v>0</v>
      </c>
      <c r="CV575" s="396">
        <f t="shared" si="637"/>
        <v>0</v>
      </c>
      <c r="CW575" s="395">
        <f t="shared" si="638"/>
        <v>0</v>
      </c>
      <c r="CX575" s="396">
        <f t="shared" si="639"/>
        <v>0</v>
      </c>
      <c r="CY575" s="395">
        <f t="shared" si="640"/>
        <v>0</v>
      </c>
      <c r="CZ575" s="394">
        <f t="shared" si="641"/>
        <v>0</v>
      </c>
      <c r="DA575" s="395">
        <f t="shared" si="642"/>
        <v>0</v>
      </c>
      <c r="DB575" s="396">
        <f t="shared" si="643"/>
        <v>0</v>
      </c>
      <c r="DC575" s="395">
        <f t="shared" si="644"/>
        <v>0</v>
      </c>
      <c r="DD575" s="396">
        <f t="shared" si="645"/>
        <v>0</v>
      </c>
      <c r="DE575" s="395">
        <f t="shared" si="646"/>
        <v>0</v>
      </c>
      <c r="DF575" s="396">
        <f t="shared" si="647"/>
        <v>0</v>
      </c>
      <c r="DG575" s="395">
        <f t="shared" si="648"/>
        <v>0</v>
      </c>
      <c r="DH575" s="396">
        <f t="shared" si="649"/>
        <v>0</v>
      </c>
      <c r="DI575" s="395">
        <f t="shared" si="650"/>
        <v>0</v>
      </c>
      <c r="DJ575" s="396">
        <f t="shared" si="651"/>
        <v>0</v>
      </c>
      <c r="DK575" s="395">
        <f t="shared" si="652"/>
        <v>0</v>
      </c>
      <c r="DL575" s="396">
        <f t="shared" si="653"/>
        <v>0</v>
      </c>
      <c r="DM575" s="395">
        <f t="shared" si="654"/>
        <v>0</v>
      </c>
      <c r="DN575" s="394">
        <f t="shared" si="655"/>
        <v>0</v>
      </c>
      <c r="DO575" s="395">
        <f t="shared" si="656"/>
        <v>0</v>
      </c>
      <c r="DP575" s="396">
        <f t="shared" si="657"/>
        <v>0</v>
      </c>
      <c r="DQ575" s="395">
        <f t="shared" si="658"/>
        <v>0</v>
      </c>
      <c r="DR575" s="396">
        <f t="shared" si="659"/>
        <v>0</v>
      </c>
      <c r="DS575" s="395">
        <f t="shared" si="660"/>
        <v>0</v>
      </c>
      <c r="DT575" s="396">
        <f t="shared" si="661"/>
        <v>0</v>
      </c>
      <c r="DU575" s="395">
        <f t="shared" si="662"/>
        <v>0</v>
      </c>
      <c r="DV575" s="396">
        <f t="shared" si="663"/>
        <v>0</v>
      </c>
      <c r="DW575" s="395">
        <f t="shared" si="664"/>
        <v>0</v>
      </c>
      <c r="DX575" s="396">
        <f t="shared" si="665"/>
        <v>0</v>
      </c>
      <c r="DY575" s="395">
        <f t="shared" si="666"/>
        <v>0</v>
      </c>
      <c r="DZ575" s="396">
        <f t="shared" si="667"/>
        <v>0</v>
      </c>
      <c r="EA575" s="395">
        <f t="shared" si="668"/>
        <v>0</v>
      </c>
    </row>
    <row r="576" spans="1:131">
      <c r="A576" s="370" t="s">
        <v>40</v>
      </c>
      <c r="B576" s="383" t="s">
        <v>494</v>
      </c>
      <c r="C576" s="629" t="s">
        <v>976</v>
      </c>
      <c r="D576" s="373">
        <v>228680</v>
      </c>
      <c r="E576" s="495">
        <v>9</v>
      </c>
      <c r="F576" s="393">
        <v>0</v>
      </c>
      <c r="G576" s="375">
        <v>0</v>
      </c>
      <c r="H576" s="393">
        <v>0</v>
      </c>
      <c r="I576" s="375">
        <v>0</v>
      </c>
      <c r="J576" s="393">
        <v>0</v>
      </c>
      <c r="K576" s="375">
        <v>0</v>
      </c>
      <c r="L576" s="393">
        <v>5</v>
      </c>
      <c r="M576" s="375">
        <v>5</v>
      </c>
      <c r="N576" s="393">
        <v>1</v>
      </c>
      <c r="O576" s="375">
        <v>1</v>
      </c>
      <c r="P576" s="393">
        <v>0</v>
      </c>
      <c r="Q576" s="375">
        <v>0</v>
      </c>
      <c r="R576" s="393">
        <v>0</v>
      </c>
      <c r="S576" s="375">
        <v>0</v>
      </c>
      <c r="T576" s="393">
        <v>19</v>
      </c>
      <c r="U576" s="375">
        <v>19</v>
      </c>
      <c r="V576" s="393">
        <v>0</v>
      </c>
      <c r="W576" s="375">
        <v>0</v>
      </c>
      <c r="X576" s="393">
        <v>0</v>
      </c>
      <c r="Y576" s="375">
        <v>0</v>
      </c>
      <c r="Z576" s="393">
        <v>0</v>
      </c>
      <c r="AA576" s="375">
        <v>0</v>
      </c>
      <c r="AB576" s="393">
        <v>0</v>
      </c>
      <c r="AC576" s="375">
        <v>0</v>
      </c>
      <c r="AD576" s="393">
        <v>15</v>
      </c>
      <c r="AE576" s="375">
        <v>15</v>
      </c>
      <c r="AF576" s="393">
        <v>0</v>
      </c>
      <c r="AG576" s="375">
        <v>0</v>
      </c>
      <c r="AH576" s="393">
        <v>0</v>
      </c>
      <c r="AI576" s="375">
        <v>0</v>
      </c>
      <c r="AJ576" s="393">
        <v>205</v>
      </c>
      <c r="AK576" s="375">
        <v>199</v>
      </c>
      <c r="AL576" s="393"/>
      <c r="AM576" s="375"/>
      <c r="AN576" s="393"/>
      <c r="AO576" s="375"/>
      <c r="AP576" s="393"/>
      <c r="AQ576" s="375"/>
      <c r="AR576" s="393"/>
      <c r="AS576" s="375"/>
      <c r="AT576" s="393">
        <v>0</v>
      </c>
      <c r="AU576" s="375">
        <v>0</v>
      </c>
      <c r="AV576" s="393">
        <v>0</v>
      </c>
      <c r="AW576" s="375">
        <v>0</v>
      </c>
      <c r="AX576" s="393">
        <v>0</v>
      </c>
      <c r="AY576" s="375">
        <v>0</v>
      </c>
      <c r="AZ576" s="393">
        <v>0</v>
      </c>
      <c r="BA576" s="375">
        <v>2</v>
      </c>
      <c r="BB576" s="393">
        <v>327792</v>
      </c>
      <c r="BC576" s="375">
        <v>353196</v>
      </c>
      <c r="BD576" s="393">
        <v>1067658</v>
      </c>
      <c r="BE576" s="375">
        <v>1122703</v>
      </c>
      <c r="BF576" s="393">
        <v>0</v>
      </c>
      <c r="BG576" s="375">
        <v>0</v>
      </c>
      <c r="BH576" s="393">
        <v>10366879</v>
      </c>
      <c r="BI576" s="375">
        <v>10544885</v>
      </c>
      <c r="BJ576" s="393"/>
      <c r="BK576" s="375"/>
      <c r="BL576" s="393">
        <v>0</v>
      </c>
      <c r="BM576" s="375">
        <v>119796</v>
      </c>
      <c r="BN576" s="394">
        <f t="shared" si="603"/>
        <v>60</v>
      </c>
      <c r="BO576" s="395">
        <f t="shared" si="604"/>
        <v>60</v>
      </c>
      <c r="BP576" s="396">
        <f t="shared" si="605"/>
        <v>237</v>
      </c>
      <c r="BQ576" s="395">
        <f t="shared" si="606"/>
        <v>237</v>
      </c>
      <c r="BR576" s="396">
        <f t="shared" si="607"/>
        <v>0</v>
      </c>
      <c r="BS576" s="395">
        <f t="shared" si="608"/>
        <v>0</v>
      </c>
      <c r="BT576" s="396">
        <f t="shared" si="609"/>
        <v>2595</v>
      </c>
      <c r="BU576" s="395">
        <f t="shared" si="610"/>
        <v>2523</v>
      </c>
      <c r="BV576" s="396">
        <f t="shared" si="611"/>
        <v>0</v>
      </c>
      <c r="BW576" s="395">
        <f t="shared" si="612"/>
        <v>0</v>
      </c>
      <c r="BX576" s="396">
        <f t="shared" si="613"/>
        <v>0</v>
      </c>
      <c r="BY576" s="395">
        <f t="shared" si="614"/>
        <v>24</v>
      </c>
      <c r="BZ576" s="394">
        <f t="shared" si="615"/>
        <v>5463.2</v>
      </c>
      <c r="CA576" s="395">
        <f t="shared" si="616"/>
        <v>5886.6</v>
      </c>
      <c r="CB576" s="396">
        <f t="shared" si="617"/>
        <v>4504.8860759493673</v>
      </c>
      <c r="CC576" s="395">
        <f t="shared" si="618"/>
        <v>4737.1434599156119</v>
      </c>
      <c r="CD576" s="396">
        <f t="shared" si="619"/>
        <v>0</v>
      </c>
      <c r="CE576" s="395">
        <f t="shared" si="620"/>
        <v>0</v>
      </c>
      <c r="CF576" s="396">
        <f t="shared" si="621"/>
        <v>3994.9437379576107</v>
      </c>
      <c r="CG576" s="395">
        <f t="shared" si="622"/>
        <v>4179.5025762980576</v>
      </c>
      <c r="CH576" s="396">
        <f t="shared" si="623"/>
        <v>0</v>
      </c>
      <c r="CI576" s="395">
        <f t="shared" si="624"/>
        <v>0</v>
      </c>
      <c r="CJ576" s="396">
        <f t="shared" si="625"/>
        <v>0</v>
      </c>
      <c r="CK576" s="395">
        <f t="shared" si="626"/>
        <v>4991.5</v>
      </c>
      <c r="CL576" s="394">
        <f t="shared" si="627"/>
        <v>49168.799999999996</v>
      </c>
      <c r="CM576" s="395">
        <f t="shared" si="628"/>
        <v>52979.4</v>
      </c>
      <c r="CN576" s="396">
        <f t="shared" si="629"/>
        <v>40543.974683544307</v>
      </c>
      <c r="CO576" s="395">
        <f t="shared" si="630"/>
        <v>42634.291139240508</v>
      </c>
      <c r="CP576" s="396">
        <f t="shared" si="631"/>
        <v>0</v>
      </c>
      <c r="CQ576" s="395">
        <f t="shared" si="632"/>
        <v>0</v>
      </c>
      <c r="CR576" s="396">
        <f t="shared" si="633"/>
        <v>35954.493641618494</v>
      </c>
      <c r="CS576" s="395">
        <f t="shared" si="634"/>
        <v>37615.52318668252</v>
      </c>
      <c r="CT576" s="396">
        <f t="shared" si="635"/>
        <v>0</v>
      </c>
      <c r="CU576" s="395">
        <f t="shared" si="636"/>
        <v>0</v>
      </c>
      <c r="CV576" s="396">
        <f t="shared" si="637"/>
        <v>0</v>
      </c>
      <c r="CW576" s="395">
        <f t="shared" si="638"/>
        <v>44923.5</v>
      </c>
      <c r="CX576" s="396">
        <f t="shared" si="639"/>
        <v>36598.824876844716</v>
      </c>
      <c r="CY576" s="395">
        <f t="shared" si="640"/>
        <v>38411.418193920617</v>
      </c>
      <c r="CZ576" s="394">
        <f t="shared" si="641"/>
        <v>5</v>
      </c>
      <c r="DA576" s="395">
        <f t="shared" si="642"/>
        <v>5</v>
      </c>
      <c r="DB576" s="396">
        <f t="shared" si="643"/>
        <v>20</v>
      </c>
      <c r="DC576" s="395">
        <f t="shared" si="644"/>
        <v>20</v>
      </c>
      <c r="DD576" s="396">
        <f t="shared" si="645"/>
        <v>0</v>
      </c>
      <c r="DE576" s="395">
        <f t="shared" si="646"/>
        <v>0</v>
      </c>
      <c r="DF576" s="396">
        <f t="shared" si="647"/>
        <v>220</v>
      </c>
      <c r="DG576" s="395">
        <f t="shared" si="648"/>
        <v>214</v>
      </c>
      <c r="DH576" s="396">
        <f t="shared" si="649"/>
        <v>0</v>
      </c>
      <c r="DI576" s="395">
        <f t="shared" si="650"/>
        <v>0</v>
      </c>
      <c r="DJ576" s="396">
        <f t="shared" si="651"/>
        <v>0</v>
      </c>
      <c r="DK576" s="395">
        <f t="shared" si="652"/>
        <v>2</v>
      </c>
      <c r="DL576" s="396">
        <f t="shared" si="653"/>
        <v>245</v>
      </c>
      <c r="DM576" s="395">
        <f t="shared" si="654"/>
        <v>241</v>
      </c>
      <c r="DN576" s="394">
        <f t="shared" si="655"/>
        <v>245843.99999999997</v>
      </c>
      <c r="DO576" s="395">
        <f t="shared" si="656"/>
        <v>264897</v>
      </c>
      <c r="DP576" s="396">
        <f t="shared" si="657"/>
        <v>810879.49367088615</v>
      </c>
      <c r="DQ576" s="395">
        <f t="shared" si="658"/>
        <v>852685.82278481009</v>
      </c>
      <c r="DR576" s="396">
        <f t="shared" si="659"/>
        <v>0</v>
      </c>
      <c r="DS576" s="395">
        <f t="shared" si="660"/>
        <v>0</v>
      </c>
      <c r="DT576" s="396">
        <f t="shared" si="661"/>
        <v>7909988.601156069</v>
      </c>
      <c r="DU576" s="395">
        <f t="shared" si="662"/>
        <v>8049721.961950059</v>
      </c>
      <c r="DV576" s="396">
        <f t="shared" si="663"/>
        <v>0</v>
      </c>
      <c r="DW576" s="395">
        <f t="shared" si="664"/>
        <v>0</v>
      </c>
      <c r="DX576" s="396">
        <f t="shared" si="665"/>
        <v>0</v>
      </c>
      <c r="DY576" s="395">
        <f t="shared" si="666"/>
        <v>89847</v>
      </c>
      <c r="DZ576" s="396">
        <f t="shared" si="667"/>
        <v>8966712.0948269553</v>
      </c>
      <c r="EA576" s="395">
        <f t="shared" si="668"/>
        <v>9257151.7847348694</v>
      </c>
    </row>
    <row r="577" spans="1:131">
      <c r="A577" s="370" t="s">
        <v>40</v>
      </c>
      <c r="B577" s="383" t="s">
        <v>495</v>
      </c>
      <c r="C577" s="384"/>
      <c r="D577" s="373">
        <v>225308</v>
      </c>
      <c r="E577" s="385">
        <v>8</v>
      </c>
      <c r="F577" s="393">
        <v>98</v>
      </c>
      <c r="G577" s="375">
        <v>90</v>
      </c>
      <c r="H577" s="393">
        <v>5</v>
      </c>
      <c r="I577" s="375">
        <v>23</v>
      </c>
      <c r="J577" s="393">
        <v>9</v>
      </c>
      <c r="K577" s="375">
        <v>1</v>
      </c>
      <c r="L577" s="393">
        <v>18</v>
      </c>
      <c r="M577" s="375">
        <v>21</v>
      </c>
      <c r="N577" s="393">
        <v>0</v>
      </c>
      <c r="O577" s="375">
        <v>0</v>
      </c>
      <c r="P577" s="393">
        <v>0</v>
      </c>
      <c r="Q577" s="375">
        <v>0</v>
      </c>
      <c r="R577" s="393">
        <v>0</v>
      </c>
      <c r="S577" s="375">
        <v>0</v>
      </c>
      <c r="T577" s="393">
        <v>0</v>
      </c>
      <c r="U577" s="375">
        <v>0</v>
      </c>
      <c r="V577" s="393">
        <v>0</v>
      </c>
      <c r="W577" s="375">
        <v>0</v>
      </c>
      <c r="X577" s="393">
        <v>0</v>
      </c>
      <c r="Y577" s="375">
        <v>0</v>
      </c>
      <c r="Z577" s="393">
        <v>0</v>
      </c>
      <c r="AA577" s="375">
        <v>0</v>
      </c>
      <c r="AB577" s="393">
        <v>0</v>
      </c>
      <c r="AC577" s="375">
        <v>0</v>
      </c>
      <c r="AD577" s="393">
        <v>4</v>
      </c>
      <c r="AE577" s="375">
        <v>3</v>
      </c>
      <c r="AF577" s="393">
        <v>3</v>
      </c>
      <c r="AG577" s="375">
        <v>5</v>
      </c>
      <c r="AH577" s="393">
        <v>4</v>
      </c>
      <c r="AI577" s="375">
        <v>1</v>
      </c>
      <c r="AJ577" s="393">
        <v>17</v>
      </c>
      <c r="AK577" s="375">
        <v>17</v>
      </c>
      <c r="AL577" s="393"/>
      <c r="AM577" s="375"/>
      <c r="AN577" s="393"/>
      <c r="AO577" s="375"/>
      <c r="AP577" s="393"/>
      <c r="AQ577" s="375"/>
      <c r="AR577" s="393"/>
      <c r="AS577" s="375"/>
      <c r="AT577" s="393">
        <v>0</v>
      </c>
      <c r="AU577" s="375">
        <v>0</v>
      </c>
      <c r="AV577" s="393">
        <v>0</v>
      </c>
      <c r="AW577" s="375">
        <v>0</v>
      </c>
      <c r="AX577" s="393">
        <v>0</v>
      </c>
      <c r="AY577" s="375">
        <v>0</v>
      </c>
      <c r="AZ577" s="393">
        <v>0</v>
      </c>
      <c r="BA577" s="375">
        <v>0</v>
      </c>
      <c r="BB577" s="393">
        <v>7324061</v>
      </c>
      <c r="BC577" s="375">
        <v>7442508</v>
      </c>
      <c r="BD577" s="393">
        <v>0</v>
      </c>
      <c r="BE577" s="375">
        <v>0</v>
      </c>
      <c r="BF577" s="393">
        <v>0</v>
      </c>
      <c r="BG577" s="375">
        <v>0</v>
      </c>
      <c r="BH577" s="393">
        <v>1662136</v>
      </c>
      <c r="BI577" s="375">
        <v>1649947</v>
      </c>
      <c r="BJ577" s="393"/>
      <c r="BK577" s="375"/>
      <c r="BL577" s="393">
        <v>0</v>
      </c>
      <c r="BM577" s="375">
        <v>0</v>
      </c>
      <c r="BN577" s="394">
        <f t="shared" si="603"/>
        <v>1247</v>
      </c>
      <c r="BO577" s="395">
        <f t="shared" si="604"/>
        <v>1303</v>
      </c>
      <c r="BP577" s="396">
        <f t="shared" si="605"/>
        <v>0</v>
      </c>
      <c r="BQ577" s="395">
        <f t="shared" si="606"/>
        <v>0</v>
      </c>
      <c r="BR577" s="396">
        <f t="shared" si="607"/>
        <v>0</v>
      </c>
      <c r="BS577" s="395">
        <f t="shared" si="608"/>
        <v>0</v>
      </c>
      <c r="BT577" s="396">
        <f t="shared" si="609"/>
        <v>314</v>
      </c>
      <c r="BU577" s="395">
        <f t="shared" si="610"/>
        <v>292</v>
      </c>
      <c r="BV577" s="396">
        <f t="shared" si="611"/>
        <v>0</v>
      </c>
      <c r="BW577" s="395">
        <f t="shared" si="612"/>
        <v>0</v>
      </c>
      <c r="BX577" s="396">
        <f t="shared" si="613"/>
        <v>0</v>
      </c>
      <c r="BY577" s="395">
        <f t="shared" si="614"/>
        <v>0</v>
      </c>
      <c r="BZ577" s="394">
        <f t="shared" si="615"/>
        <v>5873.3448275862065</v>
      </c>
      <c r="CA577" s="395">
        <f t="shared" si="616"/>
        <v>5711.8250191864927</v>
      </c>
      <c r="CB577" s="396">
        <f t="shared" si="617"/>
        <v>0</v>
      </c>
      <c r="CC577" s="395">
        <f t="shared" si="618"/>
        <v>0</v>
      </c>
      <c r="CD577" s="396">
        <f t="shared" si="619"/>
        <v>0</v>
      </c>
      <c r="CE577" s="395">
        <f t="shared" si="620"/>
        <v>0</v>
      </c>
      <c r="CF577" s="396">
        <f t="shared" si="621"/>
        <v>5293.4267515923566</v>
      </c>
      <c r="CG577" s="395">
        <f t="shared" si="622"/>
        <v>5650.5034246575342</v>
      </c>
      <c r="CH577" s="396">
        <f t="shared" si="623"/>
        <v>0</v>
      </c>
      <c r="CI577" s="395">
        <f t="shared" si="624"/>
        <v>0</v>
      </c>
      <c r="CJ577" s="396">
        <f t="shared" si="625"/>
        <v>0</v>
      </c>
      <c r="CK577" s="395">
        <f t="shared" si="626"/>
        <v>0</v>
      </c>
      <c r="CL577" s="394">
        <f t="shared" si="627"/>
        <v>52860.103448275855</v>
      </c>
      <c r="CM577" s="395">
        <f t="shared" si="628"/>
        <v>51406.425172678435</v>
      </c>
      <c r="CN577" s="396">
        <f t="shared" si="629"/>
        <v>0</v>
      </c>
      <c r="CO577" s="395">
        <f t="shared" si="630"/>
        <v>0</v>
      </c>
      <c r="CP577" s="396">
        <f t="shared" si="631"/>
        <v>0</v>
      </c>
      <c r="CQ577" s="395">
        <f t="shared" si="632"/>
        <v>0</v>
      </c>
      <c r="CR577" s="396">
        <f t="shared" si="633"/>
        <v>47640.840764331209</v>
      </c>
      <c r="CS577" s="395">
        <f t="shared" si="634"/>
        <v>50854.530821917811</v>
      </c>
      <c r="CT577" s="396">
        <f t="shared" si="635"/>
        <v>0</v>
      </c>
      <c r="CU577" s="395">
        <f t="shared" si="636"/>
        <v>0</v>
      </c>
      <c r="CV577" s="396">
        <f t="shared" si="637"/>
        <v>0</v>
      </c>
      <c r="CW577" s="395">
        <f t="shared" si="638"/>
        <v>0</v>
      </c>
      <c r="CX577" s="396">
        <f t="shared" si="639"/>
        <v>51935.170820741361</v>
      </c>
      <c r="CY577" s="395">
        <f t="shared" si="640"/>
        <v>51317.299376903429</v>
      </c>
      <c r="CZ577" s="394">
        <f t="shared" si="641"/>
        <v>130</v>
      </c>
      <c r="DA577" s="395">
        <f t="shared" si="642"/>
        <v>135</v>
      </c>
      <c r="DB577" s="396">
        <f t="shared" si="643"/>
        <v>0</v>
      </c>
      <c r="DC577" s="395">
        <f t="shared" si="644"/>
        <v>0</v>
      </c>
      <c r="DD577" s="396">
        <f t="shared" si="645"/>
        <v>0</v>
      </c>
      <c r="DE577" s="395">
        <f t="shared" si="646"/>
        <v>0</v>
      </c>
      <c r="DF577" s="396">
        <f t="shared" si="647"/>
        <v>28</v>
      </c>
      <c r="DG577" s="395">
        <f t="shared" si="648"/>
        <v>26</v>
      </c>
      <c r="DH577" s="396">
        <f t="shared" si="649"/>
        <v>0</v>
      </c>
      <c r="DI577" s="395">
        <f t="shared" si="650"/>
        <v>0</v>
      </c>
      <c r="DJ577" s="396">
        <f t="shared" si="651"/>
        <v>0</v>
      </c>
      <c r="DK577" s="395">
        <f t="shared" si="652"/>
        <v>0</v>
      </c>
      <c r="DL577" s="396">
        <f t="shared" si="653"/>
        <v>158</v>
      </c>
      <c r="DM577" s="395">
        <f t="shared" si="654"/>
        <v>161</v>
      </c>
      <c r="DN577" s="394">
        <f t="shared" si="655"/>
        <v>6871813.4482758613</v>
      </c>
      <c r="DO577" s="395">
        <f t="shared" si="656"/>
        <v>6939867.3983115889</v>
      </c>
      <c r="DP577" s="396">
        <f t="shared" si="657"/>
        <v>0</v>
      </c>
      <c r="DQ577" s="395">
        <f t="shared" si="658"/>
        <v>0</v>
      </c>
      <c r="DR577" s="396">
        <f t="shared" si="659"/>
        <v>0</v>
      </c>
      <c r="DS577" s="395">
        <f t="shared" si="660"/>
        <v>0</v>
      </c>
      <c r="DT577" s="396">
        <f t="shared" si="661"/>
        <v>1333943.5414012738</v>
      </c>
      <c r="DU577" s="395">
        <f t="shared" si="662"/>
        <v>1322217.8013698631</v>
      </c>
      <c r="DV577" s="396">
        <f t="shared" si="663"/>
        <v>0</v>
      </c>
      <c r="DW577" s="395">
        <f t="shared" si="664"/>
        <v>0</v>
      </c>
      <c r="DX577" s="396">
        <f t="shared" si="665"/>
        <v>0</v>
      </c>
      <c r="DY577" s="395">
        <f t="shared" si="666"/>
        <v>0</v>
      </c>
      <c r="DZ577" s="396">
        <f t="shared" si="667"/>
        <v>8205756.9896771349</v>
      </c>
      <c r="EA577" s="395">
        <f t="shared" si="668"/>
        <v>8262085.1996814525</v>
      </c>
    </row>
    <row r="578" spans="1:131">
      <c r="A578" s="370" t="s">
        <v>40</v>
      </c>
      <c r="B578" s="371" t="s">
        <v>496</v>
      </c>
      <c r="C578" s="372"/>
      <c r="D578" s="373">
        <v>229355</v>
      </c>
      <c r="E578" s="374">
        <v>8</v>
      </c>
      <c r="F578" s="393">
        <v>164</v>
      </c>
      <c r="G578" s="375">
        <v>165</v>
      </c>
      <c r="H578" s="393">
        <v>69</v>
      </c>
      <c r="I578" s="375">
        <v>76</v>
      </c>
      <c r="J578" s="393">
        <v>15</v>
      </c>
      <c r="K578" s="375">
        <v>17</v>
      </c>
      <c r="L578" s="393">
        <v>44</v>
      </c>
      <c r="M578" s="375">
        <v>42</v>
      </c>
      <c r="N578" s="393">
        <v>0</v>
      </c>
      <c r="O578" s="375">
        <v>0</v>
      </c>
      <c r="P578" s="393">
        <v>0</v>
      </c>
      <c r="Q578" s="375">
        <v>0</v>
      </c>
      <c r="R578" s="393">
        <v>0</v>
      </c>
      <c r="S578" s="375">
        <v>0</v>
      </c>
      <c r="T578" s="393">
        <v>0</v>
      </c>
      <c r="U578" s="375">
        <v>0</v>
      </c>
      <c r="V578" s="393">
        <v>0</v>
      </c>
      <c r="W578" s="375">
        <v>0</v>
      </c>
      <c r="X578" s="393">
        <v>0</v>
      </c>
      <c r="Y578" s="375">
        <v>0</v>
      </c>
      <c r="Z578" s="393">
        <v>0</v>
      </c>
      <c r="AA578" s="375">
        <v>0</v>
      </c>
      <c r="AB578" s="393">
        <v>0</v>
      </c>
      <c r="AC578" s="375">
        <v>0</v>
      </c>
      <c r="AD578" s="393">
        <v>0</v>
      </c>
      <c r="AE578" s="375">
        <v>0</v>
      </c>
      <c r="AF578" s="393">
        <v>0</v>
      </c>
      <c r="AG578" s="375">
        <v>0</v>
      </c>
      <c r="AH578" s="393">
        <v>0</v>
      </c>
      <c r="AI578" s="375">
        <v>0</v>
      </c>
      <c r="AJ578" s="393">
        <v>0</v>
      </c>
      <c r="AK578" s="375">
        <v>0</v>
      </c>
      <c r="AL578" s="393"/>
      <c r="AM578" s="375"/>
      <c r="AN578" s="393"/>
      <c r="AO578" s="375"/>
      <c r="AP578" s="393"/>
      <c r="AQ578" s="375"/>
      <c r="AR578" s="393"/>
      <c r="AS578" s="375"/>
      <c r="AT578" s="393">
        <v>0</v>
      </c>
      <c r="AU578" s="375">
        <v>0</v>
      </c>
      <c r="AV578" s="393">
        <v>0</v>
      </c>
      <c r="AW578" s="375">
        <v>0</v>
      </c>
      <c r="AX578" s="393">
        <v>0</v>
      </c>
      <c r="AY578" s="375">
        <v>0</v>
      </c>
      <c r="AZ578" s="393">
        <v>0</v>
      </c>
      <c r="BA578" s="375">
        <v>0</v>
      </c>
      <c r="BB578" s="393">
        <v>14639781</v>
      </c>
      <c r="BC578" s="375">
        <v>15183691</v>
      </c>
      <c r="BD578" s="393">
        <v>0</v>
      </c>
      <c r="BE578" s="375">
        <v>0</v>
      </c>
      <c r="BF578" s="393">
        <v>0</v>
      </c>
      <c r="BG578" s="375">
        <v>0</v>
      </c>
      <c r="BH578" s="393">
        <v>0</v>
      </c>
      <c r="BI578" s="375">
        <v>0</v>
      </c>
      <c r="BJ578" s="393"/>
      <c r="BK578" s="375"/>
      <c r="BL578" s="393">
        <v>0</v>
      </c>
      <c r="BM578" s="375">
        <v>0</v>
      </c>
      <c r="BN578" s="394">
        <f t="shared" si="603"/>
        <v>2859</v>
      </c>
      <c r="BO578" s="395">
        <f t="shared" si="604"/>
        <v>2936</v>
      </c>
      <c r="BP578" s="396">
        <f t="shared" si="605"/>
        <v>0</v>
      </c>
      <c r="BQ578" s="395">
        <f t="shared" si="606"/>
        <v>0</v>
      </c>
      <c r="BR578" s="396">
        <f t="shared" si="607"/>
        <v>0</v>
      </c>
      <c r="BS578" s="395">
        <f t="shared" si="608"/>
        <v>0</v>
      </c>
      <c r="BT578" s="396">
        <f t="shared" si="609"/>
        <v>0</v>
      </c>
      <c r="BU578" s="395">
        <f t="shared" si="610"/>
        <v>0</v>
      </c>
      <c r="BV578" s="396">
        <f t="shared" si="611"/>
        <v>0</v>
      </c>
      <c r="BW578" s="395">
        <f t="shared" si="612"/>
        <v>0</v>
      </c>
      <c r="BX578" s="396">
        <f t="shared" si="613"/>
        <v>0</v>
      </c>
      <c r="BY578" s="395">
        <f t="shared" si="614"/>
        <v>0</v>
      </c>
      <c r="BZ578" s="394">
        <f t="shared" si="615"/>
        <v>5120.5949632738721</v>
      </c>
      <c r="CA578" s="395">
        <f t="shared" si="616"/>
        <v>5171.5568801089921</v>
      </c>
      <c r="CB578" s="396">
        <f t="shared" si="617"/>
        <v>0</v>
      </c>
      <c r="CC578" s="395">
        <f t="shared" si="618"/>
        <v>0</v>
      </c>
      <c r="CD578" s="396">
        <f t="shared" si="619"/>
        <v>0</v>
      </c>
      <c r="CE578" s="395">
        <f t="shared" si="620"/>
        <v>0</v>
      </c>
      <c r="CF578" s="396">
        <f t="shared" si="621"/>
        <v>0</v>
      </c>
      <c r="CG578" s="395">
        <f t="shared" si="622"/>
        <v>0</v>
      </c>
      <c r="CH578" s="396">
        <f t="shared" si="623"/>
        <v>0</v>
      </c>
      <c r="CI578" s="395">
        <f t="shared" si="624"/>
        <v>0</v>
      </c>
      <c r="CJ578" s="396">
        <f t="shared" si="625"/>
        <v>0</v>
      </c>
      <c r="CK578" s="395">
        <f t="shared" si="626"/>
        <v>0</v>
      </c>
      <c r="CL578" s="394">
        <f t="shared" si="627"/>
        <v>46085.354669464847</v>
      </c>
      <c r="CM578" s="395">
        <f t="shared" si="628"/>
        <v>46544.011920980927</v>
      </c>
      <c r="CN578" s="396">
        <f t="shared" si="629"/>
        <v>0</v>
      </c>
      <c r="CO578" s="395">
        <f t="shared" si="630"/>
        <v>0</v>
      </c>
      <c r="CP578" s="396">
        <f t="shared" si="631"/>
        <v>0</v>
      </c>
      <c r="CQ578" s="395">
        <f t="shared" si="632"/>
        <v>0</v>
      </c>
      <c r="CR578" s="396">
        <f t="shared" si="633"/>
        <v>0</v>
      </c>
      <c r="CS578" s="395">
        <f t="shared" si="634"/>
        <v>0</v>
      </c>
      <c r="CT578" s="396">
        <f t="shared" si="635"/>
        <v>0</v>
      </c>
      <c r="CU578" s="395">
        <f t="shared" si="636"/>
        <v>0</v>
      </c>
      <c r="CV578" s="396">
        <f t="shared" si="637"/>
        <v>0</v>
      </c>
      <c r="CW578" s="395">
        <f t="shared" si="638"/>
        <v>0</v>
      </c>
      <c r="CX578" s="396">
        <f t="shared" si="639"/>
        <v>46085.354669464847</v>
      </c>
      <c r="CY578" s="395">
        <f t="shared" si="640"/>
        <v>46544.011920980927</v>
      </c>
      <c r="CZ578" s="394">
        <f t="shared" si="641"/>
        <v>292</v>
      </c>
      <c r="DA578" s="395">
        <f t="shared" si="642"/>
        <v>300</v>
      </c>
      <c r="DB578" s="396">
        <f t="shared" si="643"/>
        <v>0</v>
      </c>
      <c r="DC578" s="395">
        <f t="shared" si="644"/>
        <v>0</v>
      </c>
      <c r="DD578" s="396">
        <f t="shared" si="645"/>
        <v>0</v>
      </c>
      <c r="DE578" s="395">
        <f t="shared" si="646"/>
        <v>0</v>
      </c>
      <c r="DF578" s="396">
        <f t="shared" si="647"/>
        <v>0</v>
      </c>
      <c r="DG578" s="395">
        <f t="shared" si="648"/>
        <v>0</v>
      </c>
      <c r="DH578" s="396">
        <f t="shared" si="649"/>
        <v>0</v>
      </c>
      <c r="DI578" s="395">
        <f t="shared" si="650"/>
        <v>0</v>
      </c>
      <c r="DJ578" s="396">
        <f t="shared" si="651"/>
        <v>0</v>
      </c>
      <c r="DK578" s="395">
        <f t="shared" si="652"/>
        <v>0</v>
      </c>
      <c r="DL578" s="396">
        <f t="shared" si="653"/>
        <v>292</v>
      </c>
      <c r="DM578" s="395">
        <f t="shared" si="654"/>
        <v>300</v>
      </c>
      <c r="DN578" s="394">
        <f t="shared" si="655"/>
        <v>13456923.563483736</v>
      </c>
      <c r="DO578" s="395">
        <f t="shared" si="656"/>
        <v>13963203.576294279</v>
      </c>
      <c r="DP578" s="396">
        <f t="shared" si="657"/>
        <v>0</v>
      </c>
      <c r="DQ578" s="395">
        <f t="shared" si="658"/>
        <v>0</v>
      </c>
      <c r="DR578" s="396">
        <f t="shared" si="659"/>
        <v>0</v>
      </c>
      <c r="DS578" s="395">
        <f t="shared" si="660"/>
        <v>0</v>
      </c>
      <c r="DT578" s="396">
        <f t="shared" si="661"/>
        <v>0</v>
      </c>
      <c r="DU578" s="395">
        <f t="shared" si="662"/>
        <v>0</v>
      </c>
      <c r="DV578" s="396">
        <f t="shared" si="663"/>
        <v>0</v>
      </c>
      <c r="DW578" s="395">
        <f t="shared" si="664"/>
        <v>0</v>
      </c>
      <c r="DX578" s="396">
        <f t="shared" si="665"/>
        <v>0</v>
      </c>
      <c r="DY578" s="395">
        <f t="shared" si="666"/>
        <v>0</v>
      </c>
      <c r="DZ578" s="396">
        <f t="shared" si="667"/>
        <v>13456923.563483736</v>
      </c>
      <c r="EA578" s="395">
        <f t="shared" si="668"/>
        <v>13963203.576294279</v>
      </c>
    </row>
    <row r="579" spans="1:131">
      <c r="A579" s="370" t="s">
        <v>40</v>
      </c>
      <c r="B579" s="371" t="s">
        <v>497</v>
      </c>
      <c r="C579" s="372"/>
      <c r="D579" s="373">
        <v>222567</v>
      </c>
      <c r="E579" s="374">
        <v>9</v>
      </c>
      <c r="F579" s="393">
        <v>0</v>
      </c>
      <c r="G579" s="375">
        <v>0</v>
      </c>
      <c r="H579" s="393">
        <v>0</v>
      </c>
      <c r="I579" s="375">
        <v>0</v>
      </c>
      <c r="J579" s="393">
        <v>0</v>
      </c>
      <c r="K579" s="375">
        <v>0</v>
      </c>
      <c r="L579" s="393">
        <v>0</v>
      </c>
      <c r="M579" s="375">
        <v>0</v>
      </c>
      <c r="N579" s="393">
        <v>0</v>
      </c>
      <c r="O579" s="375">
        <v>0</v>
      </c>
      <c r="P579" s="393">
        <v>0</v>
      </c>
      <c r="Q579" s="375">
        <v>0</v>
      </c>
      <c r="R579" s="393">
        <v>0</v>
      </c>
      <c r="S579" s="375">
        <v>0</v>
      </c>
      <c r="T579" s="393">
        <v>0</v>
      </c>
      <c r="U579" s="375">
        <v>0</v>
      </c>
      <c r="V579" s="393">
        <v>0</v>
      </c>
      <c r="W579" s="375">
        <v>0</v>
      </c>
      <c r="X579" s="393">
        <v>0</v>
      </c>
      <c r="Y579" s="375">
        <v>0</v>
      </c>
      <c r="Z579" s="393">
        <v>0</v>
      </c>
      <c r="AA579" s="375">
        <v>0</v>
      </c>
      <c r="AB579" s="393">
        <v>0</v>
      </c>
      <c r="AC579" s="375">
        <v>0</v>
      </c>
      <c r="AD579" s="393">
        <v>0</v>
      </c>
      <c r="AE579" s="375">
        <v>0</v>
      </c>
      <c r="AF579" s="393">
        <v>0</v>
      </c>
      <c r="AG579" s="375">
        <v>0</v>
      </c>
      <c r="AH579" s="393">
        <v>0</v>
      </c>
      <c r="AI579" s="375">
        <v>0</v>
      </c>
      <c r="AJ579" s="393">
        <v>0</v>
      </c>
      <c r="AK579" s="375">
        <v>0</v>
      </c>
      <c r="AL579" s="393"/>
      <c r="AM579" s="375"/>
      <c r="AN579" s="393"/>
      <c r="AO579" s="375"/>
      <c r="AP579" s="393"/>
      <c r="AQ579" s="375"/>
      <c r="AR579" s="393"/>
      <c r="AS579" s="375"/>
      <c r="AT579" s="393">
        <v>64</v>
      </c>
      <c r="AU579" s="375">
        <v>61</v>
      </c>
      <c r="AV579" s="393">
        <v>0</v>
      </c>
      <c r="AW579" s="375">
        <v>0</v>
      </c>
      <c r="AX579" s="393">
        <v>0</v>
      </c>
      <c r="AY579" s="375">
        <v>0</v>
      </c>
      <c r="AZ579" s="393">
        <v>45</v>
      </c>
      <c r="BA579" s="375">
        <v>47</v>
      </c>
      <c r="BB579" s="393">
        <v>0</v>
      </c>
      <c r="BC579" s="375">
        <v>0</v>
      </c>
      <c r="BD579" s="393">
        <v>0</v>
      </c>
      <c r="BE579" s="375">
        <v>0</v>
      </c>
      <c r="BF579" s="393">
        <v>0</v>
      </c>
      <c r="BG579" s="375">
        <v>0</v>
      </c>
      <c r="BH579" s="393">
        <v>0</v>
      </c>
      <c r="BI579" s="375">
        <v>0</v>
      </c>
      <c r="BJ579" s="393"/>
      <c r="BK579" s="375"/>
      <c r="BL579" s="393">
        <v>6854376</v>
      </c>
      <c r="BM579" s="375">
        <v>7053867</v>
      </c>
      <c r="BN579" s="394">
        <f t="shared" si="603"/>
        <v>0</v>
      </c>
      <c r="BO579" s="395">
        <f t="shared" si="604"/>
        <v>0</v>
      </c>
      <c r="BP579" s="396">
        <f t="shared" si="605"/>
        <v>0</v>
      </c>
      <c r="BQ579" s="395">
        <f t="shared" si="606"/>
        <v>0</v>
      </c>
      <c r="BR579" s="396">
        <f t="shared" si="607"/>
        <v>0</v>
      </c>
      <c r="BS579" s="395">
        <f t="shared" si="608"/>
        <v>0</v>
      </c>
      <c r="BT579" s="396">
        <f t="shared" si="609"/>
        <v>0</v>
      </c>
      <c r="BU579" s="395">
        <f t="shared" si="610"/>
        <v>0</v>
      </c>
      <c r="BV579" s="396">
        <f t="shared" si="611"/>
        <v>0</v>
      </c>
      <c r="BW579" s="395">
        <f t="shared" si="612"/>
        <v>0</v>
      </c>
      <c r="BX579" s="396">
        <f t="shared" si="613"/>
        <v>1116</v>
      </c>
      <c r="BY579" s="395">
        <f t="shared" si="614"/>
        <v>1113</v>
      </c>
      <c r="BZ579" s="394">
        <f t="shared" si="615"/>
        <v>0</v>
      </c>
      <c r="CA579" s="395">
        <f t="shared" si="616"/>
        <v>0</v>
      </c>
      <c r="CB579" s="396">
        <f t="shared" si="617"/>
        <v>0</v>
      </c>
      <c r="CC579" s="395">
        <f t="shared" si="618"/>
        <v>0</v>
      </c>
      <c r="CD579" s="396">
        <f t="shared" si="619"/>
        <v>0</v>
      </c>
      <c r="CE579" s="395">
        <f t="shared" si="620"/>
        <v>0</v>
      </c>
      <c r="CF579" s="396">
        <f t="shared" si="621"/>
        <v>0</v>
      </c>
      <c r="CG579" s="395">
        <f t="shared" si="622"/>
        <v>0</v>
      </c>
      <c r="CH579" s="396">
        <f t="shared" si="623"/>
        <v>0</v>
      </c>
      <c r="CI579" s="395">
        <f t="shared" si="624"/>
        <v>0</v>
      </c>
      <c r="CJ579" s="396">
        <f t="shared" si="625"/>
        <v>6141.9139784946237</v>
      </c>
      <c r="CK579" s="395">
        <f t="shared" si="626"/>
        <v>6337.7061994609167</v>
      </c>
      <c r="CL579" s="394">
        <f t="shared" si="627"/>
        <v>0</v>
      </c>
      <c r="CM579" s="395">
        <f t="shared" si="628"/>
        <v>0</v>
      </c>
      <c r="CN579" s="396">
        <f t="shared" si="629"/>
        <v>0</v>
      </c>
      <c r="CO579" s="395">
        <f t="shared" si="630"/>
        <v>0</v>
      </c>
      <c r="CP579" s="396">
        <f t="shared" si="631"/>
        <v>0</v>
      </c>
      <c r="CQ579" s="395">
        <f t="shared" si="632"/>
        <v>0</v>
      </c>
      <c r="CR579" s="396">
        <f t="shared" si="633"/>
        <v>0</v>
      </c>
      <c r="CS579" s="395">
        <f t="shared" si="634"/>
        <v>0</v>
      </c>
      <c r="CT579" s="396">
        <f t="shared" si="635"/>
        <v>0</v>
      </c>
      <c r="CU579" s="395">
        <f t="shared" si="636"/>
        <v>0</v>
      </c>
      <c r="CV579" s="396">
        <f t="shared" si="637"/>
        <v>55277.225806451614</v>
      </c>
      <c r="CW579" s="395">
        <f t="shared" si="638"/>
        <v>57039.355795148251</v>
      </c>
      <c r="CX579" s="396">
        <f t="shared" si="639"/>
        <v>55277.225806451614</v>
      </c>
      <c r="CY579" s="395">
        <f t="shared" si="640"/>
        <v>57039.355795148251</v>
      </c>
      <c r="CZ579" s="394">
        <f t="shared" si="641"/>
        <v>0</v>
      </c>
      <c r="DA579" s="395">
        <f t="shared" si="642"/>
        <v>0</v>
      </c>
      <c r="DB579" s="396">
        <f t="shared" si="643"/>
        <v>0</v>
      </c>
      <c r="DC579" s="395">
        <f t="shared" si="644"/>
        <v>0</v>
      </c>
      <c r="DD579" s="396">
        <f t="shared" si="645"/>
        <v>0</v>
      </c>
      <c r="DE579" s="395">
        <f t="shared" si="646"/>
        <v>0</v>
      </c>
      <c r="DF579" s="396">
        <f t="shared" si="647"/>
        <v>0</v>
      </c>
      <c r="DG579" s="395">
        <f t="shared" si="648"/>
        <v>0</v>
      </c>
      <c r="DH579" s="396">
        <f t="shared" si="649"/>
        <v>0</v>
      </c>
      <c r="DI579" s="395">
        <f t="shared" si="650"/>
        <v>0</v>
      </c>
      <c r="DJ579" s="396">
        <f t="shared" si="651"/>
        <v>109</v>
      </c>
      <c r="DK579" s="395">
        <f t="shared" si="652"/>
        <v>108</v>
      </c>
      <c r="DL579" s="396">
        <f t="shared" si="653"/>
        <v>109</v>
      </c>
      <c r="DM579" s="395">
        <f t="shared" si="654"/>
        <v>108</v>
      </c>
      <c r="DN579" s="394">
        <f t="shared" si="655"/>
        <v>0</v>
      </c>
      <c r="DO579" s="395">
        <f t="shared" si="656"/>
        <v>0</v>
      </c>
      <c r="DP579" s="396">
        <f t="shared" si="657"/>
        <v>0</v>
      </c>
      <c r="DQ579" s="395">
        <f t="shared" si="658"/>
        <v>0</v>
      </c>
      <c r="DR579" s="396">
        <f t="shared" si="659"/>
        <v>0</v>
      </c>
      <c r="DS579" s="395">
        <f t="shared" si="660"/>
        <v>0</v>
      </c>
      <c r="DT579" s="396">
        <f t="shared" si="661"/>
        <v>0</v>
      </c>
      <c r="DU579" s="395">
        <f t="shared" si="662"/>
        <v>0</v>
      </c>
      <c r="DV579" s="396">
        <f t="shared" si="663"/>
        <v>0</v>
      </c>
      <c r="DW579" s="395">
        <f t="shared" si="664"/>
        <v>0</v>
      </c>
      <c r="DX579" s="396">
        <f t="shared" si="665"/>
        <v>6025217.6129032262</v>
      </c>
      <c r="DY579" s="395">
        <f t="shared" si="666"/>
        <v>6160250.4258760111</v>
      </c>
      <c r="DZ579" s="396">
        <f t="shared" si="667"/>
        <v>6025217.6129032262</v>
      </c>
      <c r="EA579" s="395">
        <f t="shared" si="668"/>
        <v>6160250.4258760111</v>
      </c>
    </row>
    <row r="580" spans="1:131">
      <c r="A580" s="370" t="s">
        <v>40</v>
      </c>
      <c r="B580" s="371" t="s">
        <v>390</v>
      </c>
      <c r="C580" s="372"/>
      <c r="D580" s="373">
        <v>222822</v>
      </c>
      <c r="E580" s="374">
        <v>9</v>
      </c>
      <c r="F580" s="393">
        <v>0</v>
      </c>
      <c r="G580" s="375">
        <v>0</v>
      </c>
      <c r="H580" s="393">
        <v>0</v>
      </c>
      <c r="I580" s="375">
        <v>0</v>
      </c>
      <c r="J580" s="393">
        <v>0</v>
      </c>
      <c r="K580" s="375">
        <v>0</v>
      </c>
      <c r="L580" s="393">
        <v>0</v>
      </c>
      <c r="M580" s="375">
        <v>0</v>
      </c>
      <c r="N580" s="393">
        <v>0</v>
      </c>
      <c r="O580" s="375">
        <v>0</v>
      </c>
      <c r="P580" s="393">
        <v>0</v>
      </c>
      <c r="Q580" s="375">
        <v>0</v>
      </c>
      <c r="R580" s="393">
        <v>0</v>
      </c>
      <c r="S580" s="375">
        <v>0</v>
      </c>
      <c r="T580" s="393">
        <v>0</v>
      </c>
      <c r="U580" s="375">
        <v>0</v>
      </c>
      <c r="V580" s="393">
        <v>0</v>
      </c>
      <c r="W580" s="375">
        <v>0</v>
      </c>
      <c r="X580" s="393">
        <v>0</v>
      </c>
      <c r="Y580" s="375">
        <v>0</v>
      </c>
      <c r="Z580" s="393">
        <v>0</v>
      </c>
      <c r="AA580" s="375">
        <v>0</v>
      </c>
      <c r="AB580" s="393">
        <v>0</v>
      </c>
      <c r="AC580" s="375">
        <v>0</v>
      </c>
      <c r="AD580" s="393">
        <v>35</v>
      </c>
      <c r="AE580" s="375">
        <v>112</v>
      </c>
      <c r="AF580" s="393">
        <v>0</v>
      </c>
      <c r="AG580" s="375">
        <v>0</v>
      </c>
      <c r="AH580" s="393">
        <v>6</v>
      </c>
      <c r="AI580" s="375">
        <v>12</v>
      </c>
      <c r="AJ580" s="393">
        <v>1</v>
      </c>
      <c r="AK580" s="375">
        <v>3</v>
      </c>
      <c r="AL580" s="393"/>
      <c r="AM580" s="375"/>
      <c r="AN580" s="393"/>
      <c r="AO580" s="375"/>
      <c r="AP580" s="393"/>
      <c r="AQ580" s="375"/>
      <c r="AR580" s="393"/>
      <c r="AS580" s="375"/>
      <c r="AT580" s="393">
        <v>61</v>
      </c>
      <c r="AU580" s="375">
        <v>0</v>
      </c>
      <c r="AV580" s="393">
        <v>0</v>
      </c>
      <c r="AW580" s="375">
        <v>0</v>
      </c>
      <c r="AX580" s="393">
        <v>15</v>
      </c>
      <c r="AY580" s="375">
        <v>0</v>
      </c>
      <c r="AZ580" s="393">
        <v>0</v>
      </c>
      <c r="BA580" s="375">
        <v>0</v>
      </c>
      <c r="BB580" s="393">
        <v>0</v>
      </c>
      <c r="BC580" s="375">
        <v>0</v>
      </c>
      <c r="BD580" s="393">
        <v>0</v>
      </c>
      <c r="BE580" s="375">
        <v>0</v>
      </c>
      <c r="BF580" s="393">
        <v>0</v>
      </c>
      <c r="BG580" s="375">
        <v>0</v>
      </c>
      <c r="BH580" s="393">
        <v>2101908</v>
      </c>
      <c r="BI580" s="375">
        <v>6230412</v>
      </c>
      <c r="BJ580" s="393"/>
      <c r="BK580" s="375"/>
      <c r="BL580" s="393">
        <v>3797148</v>
      </c>
      <c r="BM580" s="375">
        <v>0</v>
      </c>
      <c r="BN580" s="394">
        <f t="shared" si="603"/>
        <v>0</v>
      </c>
      <c r="BO580" s="395">
        <f t="shared" si="604"/>
        <v>0</v>
      </c>
      <c r="BP580" s="396">
        <f t="shared" si="605"/>
        <v>0</v>
      </c>
      <c r="BQ580" s="395">
        <f t="shared" si="606"/>
        <v>0</v>
      </c>
      <c r="BR580" s="396">
        <f t="shared" si="607"/>
        <v>0</v>
      </c>
      <c r="BS580" s="395">
        <f t="shared" si="608"/>
        <v>0</v>
      </c>
      <c r="BT580" s="396">
        <f t="shared" si="609"/>
        <v>393</v>
      </c>
      <c r="BU580" s="395">
        <f t="shared" si="610"/>
        <v>1176</v>
      </c>
      <c r="BV580" s="396">
        <f t="shared" si="611"/>
        <v>0</v>
      </c>
      <c r="BW580" s="395">
        <f t="shared" si="612"/>
        <v>0</v>
      </c>
      <c r="BX580" s="396">
        <f t="shared" si="613"/>
        <v>714</v>
      </c>
      <c r="BY580" s="395">
        <f t="shared" si="614"/>
        <v>0</v>
      </c>
      <c r="BZ580" s="394">
        <f t="shared" si="615"/>
        <v>0</v>
      </c>
      <c r="CA580" s="395">
        <f t="shared" si="616"/>
        <v>0</v>
      </c>
      <c r="CB580" s="396">
        <f t="shared" si="617"/>
        <v>0</v>
      </c>
      <c r="CC580" s="395">
        <f t="shared" si="618"/>
        <v>0</v>
      </c>
      <c r="CD580" s="396">
        <f t="shared" si="619"/>
        <v>0</v>
      </c>
      <c r="CE580" s="395">
        <f t="shared" si="620"/>
        <v>0</v>
      </c>
      <c r="CF580" s="396">
        <f t="shared" si="621"/>
        <v>5348.3664122137407</v>
      </c>
      <c r="CG580" s="395">
        <f t="shared" si="622"/>
        <v>5297.9693877551017</v>
      </c>
      <c r="CH580" s="396">
        <f t="shared" si="623"/>
        <v>0</v>
      </c>
      <c r="CI580" s="395">
        <f t="shared" si="624"/>
        <v>0</v>
      </c>
      <c r="CJ580" s="396">
        <f t="shared" si="625"/>
        <v>5318.134453781513</v>
      </c>
      <c r="CK580" s="395">
        <f t="shared" si="626"/>
        <v>0</v>
      </c>
      <c r="CL580" s="394">
        <f t="shared" si="627"/>
        <v>0</v>
      </c>
      <c r="CM580" s="395">
        <f t="shared" si="628"/>
        <v>0</v>
      </c>
      <c r="CN580" s="396">
        <f t="shared" si="629"/>
        <v>0</v>
      </c>
      <c r="CO580" s="395">
        <f t="shared" si="630"/>
        <v>0</v>
      </c>
      <c r="CP580" s="396">
        <f t="shared" si="631"/>
        <v>0</v>
      </c>
      <c r="CQ580" s="395">
        <f t="shared" si="632"/>
        <v>0</v>
      </c>
      <c r="CR580" s="396">
        <f t="shared" si="633"/>
        <v>48135.297709923667</v>
      </c>
      <c r="CS580" s="395">
        <f t="shared" si="634"/>
        <v>47681.724489795917</v>
      </c>
      <c r="CT580" s="396">
        <f t="shared" si="635"/>
        <v>0</v>
      </c>
      <c r="CU580" s="395">
        <f t="shared" si="636"/>
        <v>0</v>
      </c>
      <c r="CV580" s="396">
        <f t="shared" si="637"/>
        <v>47863.210084033621</v>
      </c>
      <c r="CW580" s="395">
        <f t="shared" si="638"/>
        <v>0</v>
      </c>
      <c r="CX580" s="396">
        <f t="shared" si="639"/>
        <v>47960.054832231777</v>
      </c>
      <c r="CY580" s="395">
        <f t="shared" si="640"/>
        <v>47681.724489795917</v>
      </c>
      <c r="CZ580" s="394">
        <f t="shared" si="641"/>
        <v>0</v>
      </c>
      <c r="DA580" s="395">
        <f t="shared" si="642"/>
        <v>0</v>
      </c>
      <c r="DB580" s="396">
        <f t="shared" si="643"/>
        <v>0</v>
      </c>
      <c r="DC580" s="395">
        <f t="shared" si="644"/>
        <v>0</v>
      </c>
      <c r="DD580" s="396">
        <f t="shared" si="645"/>
        <v>0</v>
      </c>
      <c r="DE580" s="395">
        <f t="shared" si="646"/>
        <v>0</v>
      </c>
      <c r="DF580" s="396">
        <f t="shared" si="647"/>
        <v>42</v>
      </c>
      <c r="DG580" s="395">
        <f t="shared" si="648"/>
        <v>127</v>
      </c>
      <c r="DH580" s="396">
        <f t="shared" si="649"/>
        <v>0</v>
      </c>
      <c r="DI580" s="395">
        <f t="shared" si="650"/>
        <v>0</v>
      </c>
      <c r="DJ580" s="396">
        <f t="shared" si="651"/>
        <v>76</v>
      </c>
      <c r="DK580" s="395">
        <f t="shared" si="652"/>
        <v>0</v>
      </c>
      <c r="DL580" s="396">
        <f t="shared" si="653"/>
        <v>118</v>
      </c>
      <c r="DM580" s="395">
        <f t="shared" si="654"/>
        <v>127</v>
      </c>
      <c r="DN580" s="394">
        <f t="shared" si="655"/>
        <v>0</v>
      </c>
      <c r="DO580" s="395">
        <f t="shared" si="656"/>
        <v>0</v>
      </c>
      <c r="DP580" s="396">
        <f t="shared" si="657"/>
        <v>0</v>
      </c>
      <c r="DQ580" s="395">
        <f t="shared" si="658"/>
        <v>0</v>
      </c>
      <c r="DR580" s="396">
        <f t="shared" si="659"/>
        <v>0</v>
      </c>
      <c r="DS580" s="395">
        <f t="shared" si="660"/>
        <v>0</v>
      </c>
      <c r="DT580" s="396">
        <f t="shared" si="661"/>
        <v>2021682.5038167939</v>
      </c>
      <c r="DU580" s="395">
        <f t="shared" si="662"/>
        <v>6055579.0102040814</v>
      </c>
      <c r="DV580" s="396">
        <f t="shared" si="663"/>
        <v>0</v>
      </c>
      <c r="DW580" s="395">
        <f t="shared" si="664"/>
        <v>0</v>
      </c>
      <c r="DX580" s="396">
        <f t="shared" si="665"/>
        <v>3637603.9663865552</v>
      </c>
      <c r="DY580" s="395">
        <f t="shared" si="666"/>
        <v>0</v>
      </c>
      <c r="DZ580" s="396">
        <f t="shared" si="667"/>
        <v>5659286.4702033494</v>
      </c>
      <c r="EA580" s="395">
        <f t="shared" si="668"/>
        <v>6055579.0102040814</v>
      </c>
    </row>
    <row r="581" spans="1:131">
      <c r="A581" s="370" t="s">
        <v>40</v>
      </c>
      <c r="B581" s="371" t="s">
        <v>391</v>
      </c>
      <c r="C581" s="372"/>
      <c r="D581" s="373">
        <v>223773</v>
      </c>
      <c r="E581" s="374">
        <v>9</v>
      </c>
      <c r="F581" s="393">
        <v>0</v>
      </c>
      <c r="G581" s="375">
        <v>0</v>
      </c>
      <c r="H581" s="393">
        <v>0</v>
      </c>
      <c r="I581" s="375">
        <v>0</v>
      </c>
      <c r="J581" s="393">
        <v>0</v>
      </c>
      <c r="K581" s="375">
        <v>0</v>
      </c>
      <c r="L581" s="393">
        <v>0</v>
      </c>
      <c r="M581" s="375">
        <v>0</v>
      </c>
      <c r="N581" s="393">
        <v>0</v>
      </c>
      <c r="O581" s="375">
        <v>0</v>
      </c>
      <c r="P581" s="393">
        <v>0</v>
      </c>
      <c r="Q581" s="375">
        <v>0</v>
      </c>
      <c r="R581" s="393">
        <v>0</v>
      </c>
      <c r="S581" s="375">
        <v>0</v>
      </c>
      <c r="T581" s="393">
        <v>0</v>
      </c>
      <c r="U581" s="375">
        <v>0</v>
      </c>
      <c r="V581" s="393">
        <v>0</v>
      </c>
      <c r="W581" s="375">
        <v>0</v>
      </c>
      <c r="X581" s="393">
        <v>0</v>
      </c>
      <c r="Y581" s="375">
        <v>0</v>
      </c>
      <c r="Z581" s="393">
        <v>0</v>
      </c>
      <c r="AA581" s="375">
        <v>0</v>
      </c>
      <c r="AB581" s="393">
        <v>0</v>
      </c>
      <c r="AC581" s="375">
        <v>0</v>
      </c>
      <c r="AD581" s="393">
        <v>0</v>
      </c>
      <c r="AE581" s="375">
        <v>0</v>
      </c>
      <c r="AF581" s="393">
        <v>0</v>
      </c>
      <c r="AG581" s="375">
        <v>0</v>
      </c>
      <c r="AH581" s="393">
        <v>0</v>
      </c>
      <c r="AI581" s="375">
        <v>0</v>
      </c>
      <c r="AJ581" s="393">
        <v>0</v>
      </c>
      <c r="AK581" s="375">
        <v>0</v>
      </c>
      <c r="AL581" s="393"/>
      <c r="AM581" s="375"/>
      <c r="AN581" s="393"/>
      <c r="AO581" s="375"/>
      <c r="AP581" s="393"/>
      <c r="AQ581" s="375"/>
      <c r="AR581" s="393"/>
      <c r="AS581" s="375"/>
      <c r="AT581" s="393">
        <v>71</v>
      </c>
      <c r="AU581" s="375">
        <v>71</v>
      </c>
      <c r="AV581" s="393">
        <v>0</v>
      </c>
      <c r="AW581" s="375">
        <v>0</v>
      </c>
      <c r="AX581" s="393">
        <v>0</v>
      </c>
      <c r="AY581" s="375">
        <v>0</v>
      </c>
      <c r="AZ581" s="393">
        <v>0</v>
      </c>
      <c r="BA581" s="375">
        <v>0</v>
      </c>
      <c r="BB581" s="393">
        <v>0</v>
      </c>
      <c r="BC581" s="375">
        <v>0</v>
      </c>
      <c r="BD581" s="393">
        <v>0</v>
      </c>
      <c r="BE581" s="375">
        <v>0</v>
      </c>
      <c r="BF581" s="393">
        <v>0</v>
      </c>
      <c r="BG581" s="375">
        <v>0</v>
      </c>
      <c r="BH581" s="393">
        <v>0</v>
      </c>
      <c r="BI581" s="375">
        <v>0</v>
      </c>
      <c r="BJ581" s="393"/>
      <c r="BK581" s="375"/>
      <c r="BL581" s="393">
        <v>4210067</v>
      </c>
      <c r="BM581" s="375">
        <v>4295666</v>
      </c>
      <c r="BN581" s="394">
        <f t="shared" si="603"/>
        <v>0</v>
      </c>
      <c r="BO581" s="395">
        <f t="shared" si="604"/>
        <v>0</v>
      </c>
      <c r="BP581" s="396">
        <f t="shared" si="605"/>
        <v>0</v>
      </c>
      <c r="BQ581" s="395">
        <f t="shared" si="606"/>
        <v>0</v>
      </c>
      <c r="BR581" s="396">
        <f t="shared" si="607"/>
        <v>0</v>
      </c>
      <c r="BS581" s="395">
        <f t="shared" si="608"/>
        <v>0</v>
      </c>
      <c r="BT581" s="396">
        <f t="shared" si="609"/>
        <v>0</v>
      </c>
      <c r="BU581" s="395">
        <f t="shared" si="610"/>
        <v>0</v>
      </c>
      <c r="BV581" s="396">
        <f t="shared" si="611"/>
        <v>0</v>
      </c>
      <c r="BW581" s="395">
        <f t="shared" si="612"/>
        <v>0</v>
      </c>
      <c r="BX581" s="396">
        <f t="shared" si="613"/>
        <v>639</v>
      </c>
      <c r="BY581" s="395">
        <f t="shared" si="614"/>
        <v>639</v>
      </c>
      <c r="BZ581" s="394">
        <f t="shared" si="615"/>
        <v>0</v>
      </c>
      <c r="CA581" s="395">
        <f t="shared" si="616"/>
        <v>0</v>
      </c>
      <c r="CB581" s="396">
        <f t="shared" si="617"/>
        <v>0</v>
      </c>
      <c r="CC581" s="395">
        <f t="shared" si="618"/>
        <v>0</v>
      </c>
      <c r="CD581" s="396">
        <f t="shared" si="619"/>
        <v>0</v>
      </c>
      <c r="CE581" s="395">
        <f t="shared" si="620"/>
        <v>0</v>
      </c>
      <c r="CF581" s="396">
        <f t="shared" si="621"/>
        <v>0</v>
      </c>
      <c r="CG581" s="395">
        <f t="shared" si="622"/>
        <v>0</v>
      </c>
      <c r="CH581" s="396">
        <f t="shared" si="623"/>
        <v>0</v>
      </c>
      <c r="CI581" s="395">
        <f t="shared" si="624"/>
        <v>0</v>
      </c>
      <c r="CJ581" s="396">
        <f t="shared" si="625"/>
        <v>6588.5242566510169</v>
      </c>
      <c r="CK581" s="395">
        <f t="shared" si="626"/>
        <v>6722.4820031298905</v>
      </c>
      <c r="CL581" s="394">
        <f t="shared" si="627"/>
        <v>0</v>
      </c>
      <c r="CM581" s="395">
        <f t="shared" si="628"/>
        <v>0</v>
      </c>
      <c r="CN581" s="396">
        <f t="shared" si="629"/>
        <v>0</v>
      </c>
      <c r="CO581" s="395">
        <f t="shared" si="630"/>
        <v>0</v>
      </c>
      <c r="CP581" s="396">
        <f t="shared" si="631"/>
        <v>0</v>
      </c>
      <c r="CQ581" s="395">
        <f t="shared" si="632"/>
        <v>0</v>
      </c>
      <c r="CR581" s="396">
        <f t="shared" si="633"/>
        <v>0</v>
      </c>
      <c r="CS581" s="395">
        <f t="shared" si="634"/>
        <v>0</v>
      </c>
      <c r="CT581" s="396">
        <f t="shared" si="635"/>
        <v>0</v>
      </c>
      <c r="CU581" s="395">
        <f t="shared" si="636"/>
        <v>0</v>
      </c>
      <c r="CV581" s="396">
        <f t="shared" si="637"/>
        <v>59296.718309859149</v>
      </c>
      <c r="CW581" s="395">
        <f t="shared" si="638"/>
        <v>60502.338028169012</v>
      </c>
      <c r="CX581" s="396">
        <f t="shared" si="639"/>
        <v>59296.718309859156</v>
      </c>
      <c r="CY581" s="395">
        <f t="shared" si="640"/>
        <v>60502.338028169012</v>
      </c>
      <c r="CZ581" s="394">
        <f t="shared" si="641"/>
        <v>0</v>
      </c>
      <c r="DA581" s="395">
        <f t="shared" si="642"/>
        <v>0</v>
      </c>
      <c r="DB581" s="396">
        <f t="shared" si="643"/>
        <v>0</v>
      </c>
      <c r="DC581" s="395">
        <f t="shared" si="644"/>
        <v>0</v>
      </c>
      <c r="DD581" s="396">
        <f t="shared" si="645"/>
        <v>0</v>
      </c>
      <c r="DE581" s="395">
        <f t="shared" si="646"/>
        <v>0</v>
      </c>
      <c r="DF581" s="396">
        <f t="shared" si="647"/>
        <v>0</v>
      </c>
      <c r="DG581" s="395">
        <f t="shared" si="648"/>
        <v>0</v>
      </c>
      <c r="DH581" s="396">
        <f t="shared" si="649"/>
        <v>0</v>
      </c>
      <c r="DI581" s="395">
        <f t="shared" si="650"/>
        <v>0</v>
      </c>
      <c r="DJ581" s="396">
        <f t="shared" si="651"/>
        <v>71</v>
      </c>
      <c r="DK581" s="395">
        <f t="shared" si="652"/>
        <v>71</v>
      </c>
      <c r="DL581" s="396">
        <f t="shared" si="653"/>
        <v>71</v>
      </c>
      <c r="DM581" s="395">
        <f t="shared" si="654"/>
        <v>71</v>
      </c>
      <c r="DN581" s="394">
        <f t="shared" si="655"/>
        <v>0</v>
      </c>
      <c r="DO581" s="395">
        <f t="shared" si="656"/>
        <v>0</v>
      </c>
      <c r="DP581" s="396">
        <f t="shared" si="657"/>
        <v>0</v>
      </c>
      <c r="DQ581" s="395">
        <f t="shared" si="658"/>
        <v>0</v>
      </c>
      <c r="DR581" s="396">
        <f t="shared" si="659"/>
        <v>0</v>
      </c>
      <c r="DS581" s="395">
        <f t="shared" si="660"/>
        <v>0</v>
      </c>
      <c r="DT581" s="396">
        <f t="shared" si="661"/>
        <v>0</v>
      </c>
      <c r="DU581" s="395">
        <f t="shared" si="662"/>
        <v>0</v>
      </c>
      <c r="DV581" s="396">
        <f t="shared" si="663"/>
        <v>0</v>
      </c>
      <c r="DW581" s="395">
        <f t="shared" si="664"/>
        <v>0</v>
      </c>
      <c r="DX581" s="396">
        <f t="shared" si="665"/>
        <v>4210067</v>
      </c>
      <c r="DY581" s="395">
        <f t="shared" si="666"/>
        <v>4295666</v>
      </c>
      <c r="DZ581" s="396">
        <f t="shared" si="667"/>
        <v>4210067</v>
      </c>
      <c r="EA581" s="395">
        <f t="shared" si="668"/>
        <v>4295666</v>
      </c>
    </row>
    <row r="582" spans="1:131">
      <c r="A582" s="370" t="s">
        <v>40</v>
      </c>
      <c r="B582" s="371" t="s">
        <v>392</v>
      </c>
      <c r="C582" s="372"/>
      <c r="D582" s="373">
        <v>223898</v>
      </c>
      <c r="E582" s="374">
        <v>9</v>
      </c>
      <c r="F582" s="393">
        <v>39</v>
      </c>
      <c r="G582" s="375">
        <v>39</v>
      </c>
      <c r="H582" s="393">
        <v>7</v>
      </c>
      <c r="I582" s="375">
        <v>6</v>
      </c>
      <c r="J582" s="393">
        <v>1</v>
      </c>
      <c r="K582" s="375">
        <v>0</v>
      </c>
      <c r="L582" s="393">
        <v>11</v>
      </c>
      <c r="M582" s="375">
        <v>11</v>
      </c>
      <c r="N582" s="393">
        <v>0</v>
      </c>
      <c r="O582" s="375">
        <v>0</v>
      </c>
      <c r="P582" s="393">
        <v>0</v>
      </c>
      <c r="Q582" s="375">
        <v>0</v>
      </c>
      <c r="R582" s="393">
        <v>0</v>
      </c>
      <c r="S582" s="375">
        <v>0</v>
      </c>
      <c r="T582" s="393">
        <v>0</v>
      </c>
      <c r="U582" s="375">
        <v>0</v>
      </c>
      <c r="V582" s="393">
        <v>0</v>
      </c>
      <c r="W582" s="375">
        <v>0</v>
      </c>
      <c r="X582" s="393">
        <v>0</v>
      </c>
      <c r="Y582" s="375">
        <v>0</v>
      </c>
      <c r="Z582" s="393">
        <v>0</v>
      </c>
      <c r="AA582" s="375">
        <v>0</v>
      </c>
      <c r="AB582" s="393">
        <v>0</v>
      </c>
      <c r="AC582" s="375">
        <v>0</v>
      </c>
      <c r="AD582" s="393">
        <v>13</v>
      </c>
      <c r="AE582" s="375">
        <v>11</v>
      </c>
      <c r="AF582" s="393">
        <v>0</v>
      </c>
      <c r="AG582" s="375">
        <v>0</v>
      </c>
      <c r="AH582" s="393">
        <v>0</v>
      </c>
      <c r="AI582" s="375">
        <v>0</v>
      </c>
      <c r="AJ582" s="393">
        <v>1</v>
      </c>
      <c r="AK582" s="375">
        <v>2</v>
      </c>
      <c r="AL582" s="393"/>
      <c r="AM582" s="375"/>
      <c r="AN582" s="393"/>
      <c r="AO582" s="375"/>
      <c r="AP582" s="393"/>
      <c r="AQ582" s="375"/>
      <c r="AR582" s="393"/>
      <c r="AS582" s="375"/>
      <c r="AT582" s="393">
        <v>2</v>
      </c>
      <c r="AU582" s="375">
        <v>1</v>
      </c>
      <c r="AV582" s="393">
        <v>0</v>
      </c>
      <c r="AW582" s="375">
        <v>0</v>
      </c>
      <c r="AX582" s="393">
        <v>13</v>
      </c>
      <c r="AY582" s="375">
        <v>11</v>
      </c>
      <c r="AZ582" s="393">
        <v>1</v>
      </c>
      <c r="BA582" s="375">
        <v>0</v>
      </c>
      <c r="BB582" s="393">
        <v>2703974</v>
      </c>
      <c r="BC582" s="375">
        <v>2496264</v>
      </c>
      <c r="BD582" s="393">
        <v>0</v>
      </c>
      <c r="BE582" s="375">
        <v>0</v>
      </c>
      <c r="BF582" s="393">
        <v>0</v>
      </c>
      <c r="BG582" s="375">
        <v>0</v>
      </c>
      <c r="BH582" s="393">
        <v>370005</v>
      </c>
      <c r="BI582" s="375">
        <v>398755</v>
      </c>
      <c r="BJ582" s="393"/>
      <c r="BK582" s="375"/>
      <c r="BL582" s="393">
        <v>672716</v>
      </c>
      <c r="BM582" s="375">
        <v>547167</v>
      </c>
      <c r="BN582" s="394">
        <f t="shared" si="603"/>
        <v>564</v>
      </c>
      <c r="BO582" s="395">
        <f t="shared" si="604"/>
        <v>543</v>
      </c>
      <c r="BP582" s="396">
        <f t="shared" si="605"/>
        <v>0</v>
      </c>
      <c r="BQ582" s="395">
        <f t="shared" si="606"/>
        <v>0</v>
      </c>
      <c r="BR582" s="396">
        <f t="shared" si="607"/>
        <v>0</v>
      </c>
      <c r="BS582" s="395">
        <f t="shared" si="608"/>
        <v>0</v>
      </c>
      <c r="BT582" s="396">
        <f t="shared" si="609"/>
        <v>129</v>
      </c>
      <c r="BU582" s="395">
        <f t="shared" si="610"/>
        <v>123</v>
      </c>
      <c r="BV582" s="396">
        <f t="shared" si="611"/>
        <v>0</v>
      </c>
      <c r="BW582" s="395">
        <f t="shared" si="612"/>
        <v>0</v>
      </c>
      <c r="BX582" s="396">
        <f t="shared" si="613"/>
        <v>173</v>
      </c>
      <c r="BY582" s="395">
        <f t="shared" si="614"/>
        <v>130</v>
      </c>
      <c r="BZ582" s="394">
        <f t="shared" si="615"/>
        <v>4794.2801418439713</v>
      </c>
      <c r="CA582" s="395">
        <f t="shared" si="616"/>
        <v>4597.1712707182323</v>
      </c>
      <c r="CB582" s="396">
        <f t="shared" si="617"/>
        <v>0</v>
      </c>
      <c r="CC582" s="395">
        <f t="shared" si="618"/>
        <v>0</v>
      </c>
      <c r="CD582" s="396">
        <f t="shared" si="619"/>
        <v>0</v>
      </c>
      <c r="CE582" s="395">
        <f t="shared" si="620"/>
        <v>0</v>
      </c>
      <c r="CF582" s="396">
        <f t="shared" si="621"/>
        <v>2868.2558139534885</v>
      </c>
      <c r="CG582" s="395">
        <f t="shared" si="622"/>
        <v>3241.9105691056911</v>
      </c>
      <c r="CH582" s="396">
        <f t="shared" si="623"/>
        <v>0</v>
      </c>
      <c r="CI582" s="395">
        <f t="shared" si="624"/>
        <v>0</v>
      </c>
      <c r="CJ582" s="396">
        <f t="shared" si="625"/>
        <v>3888.5317919075146</v>
      </c>
      <c r="CK582" s="395">
        <f t="shared" si="626"/>
        <v>4208.9769230769234</v>
      </c>
      <c r="CL582" s="394">
        <f t="shared" si="627"/>
        <v>43148.52127659574</v>
      </c>
      <c r="CM582" s="395">
        <f t="shared" si="628"/>
        <v>41374.541436464089</v>
      </c>
      <c r="CN582" s="396">
        <f t="shared" si="629"/>
        <v>0</v>
      </c>
      <c r="CO582" s="395">
        <f t="shared" si="630"/>
        <v>0</v>
      </c>
      <c r="CP582" s="396">
        <f t="shared" si="631"/>
        <v>0</v>
      </c>
      <c r="CQ582" s="395">
        <f t="shared" si="632"/>
        <v>0</v>
      </c>
      <c r="CR582" s="396">
        <f t="shared" si="633"/>
        <v>25814.302325581397</v>
      </c>
      <c r="CS582" s="395">
        <f t="shared" si="634"/>
        <v>29177.195121951219</v>
      </c>
      <c r="CT582" s="396">
        <f t="shared" si="635"/>
        <v>0</v>
      </c>
      <c r="CU582" s="395">
        <f t="shared" si="636"/>
        <v>0</v>
      </c>
      <c r="CV582" s="396">
        <f t="shared" si="637"/>
        <v>34996.78612716763</v>
      </c>
      <c r="CW582" s="395">
        <f t="shared" si="638"/>
        <v>37880.792307692311</v>
      </c>
      <c r="CX582" s="396">
        <f t="shared" si="639"/>
        <v>38908.670961765623</v>
      </c>
      <c r="CY582" s="395">
        <f t="shared" si="640"/>
        <v>38899.350181724236</v>
      </c>
      <c r="CZ582" s="394">
        <f t="shared" si="641"/>
        <v>58</v>
      </c>
      <c r="DA582" s="395">
        <f t="shared" si="642"/>
        <v>56</v>
      </c>
      <c r="DB582" s="396">
        <f t="shared" si="643"/>
        <v>0</v>
      </c>
      <c r="DC582" s="395">
        <f t="shared" si="644"/>
        <v>0</v>
      </c>
      <c r="DD582" s="396">
        <f t="shared" si="645"/>
        <v>0</v>
      </c>
      <c r="DE582" s="395">
        <f t="shared" si="646"/>
        <v>0</v>
      </c>
      <c r="DF582" s="396">
        <f t="shared" si="647"/>
        <v>14</v>
      </c>
      <c r="DG582" s="395">
        <f t="shared" si="648"/>
        <v>13</v>
      </c>
      <c r="DH582" s="396">
        <f t="shared" si="649"/>
        <v>0</v>
      </c>
      <c r="DI582" s="395">
        <f t="shared" si="650"/>
        <v>0</v>
      </c>
      <c r="DJ582" s="396">
        <f t="shared" si="651"/>
        <v>16</v>
      </c>
      <c r="DK582" s="395">
        <f t="shared" si="652"/>
        <v>12</v>
      </c>
      <c r="DL582" s="396">
        <f t="shared" si="653"/>
        <v>88</v>
      </c>
      <c r="DM582" s="395">
        <f t="shared" si="654"/>
        <v>81</v>
      </c>
      <c r="DN582" s="394">
        <f t="shared" si="655"/>
        <v>2502614.2340425528</v>
      </c>
      <c r="DO582" s="395">
        <f t="shared" si="656"/>
        <v>2316974.3204419892</v>
      </c>
      <c r="DP582" s="396">
        <f t="shared" si="657"/>
        <v>0</v>
      </c>
      <c r="DQ582" s="395">
        <f t="shared" si="658"/>
        <v>0</v>
      </c>
      <c r="DR582" s="396">
        <f t="shared" si="659"/>
        <v>0</v>
      </c>
      <c r="DS582" s="395">
        <f t="shared" si="660"/>
        <v>0</v>
      </c>
      <c r="DT582" s="396">
        <f t="shared" si="661"/>
        <v>361400.23255813954</v>
      </c>
      <c r="DU582" s="395">
        <f t="shared" si="662"/>
        <v>379303.53658536583</v>
      </c>
      <c r="DV582" s="396">
        <f t="shared" si="663"/>
        <v>0</v>
      </c>
      <c r="DW582" s="395">
        <f t="shared" si="664"/>
        <v>0</v>
      </c>
      <c r="DX582" s="396">
        <f t="shared" si="665"/>
        <v>559948.57803468208</v>
      </c>
      <c r="DY582" s="395">
        <f t="shared" si="666"/>
        <v>454569.5076923077</v>
      </c>
      <c r="DZ582" s="396">
        <f t="shared" si="667"/>
        <v>3423963.044635375</v>
      </c>
      <c r="EA582" s="395">
        <f t="shared" si="668"/>
        <v>3150847.3647196633</v>
      </c>
    </row>
    <row r="583" spans="1:131">
      <c r="A583" s="370" t="s">
        <v>40</v>
      </c>
      <c r="B583" s="371" t="s">
        <v>393</v>
      </c>
      <c r="C583" s="372"/>
      <c r="D583" s="373">
        <v>223320</v>
      </c>
      <c r="E583" s="374">
        <v>9</v>
      </c>
      <c r="F583" s="393">
        <v>18</v>
      </c>
      <c r="G583" s="375">
        <v>12</v>
      </c>
      <c r="H583" s="393">
        <v>0</v>
      </c>
      <c r="I583" s="375">
        <v>0</v>
      </c>
      <c r="J583" s="393">
        <v>0</v>
      </c>
      <c r="K583" s="375">
        <v>0</v>
      </c>
      <c r="L583" s="393">
        <v>1</v>
      </c>
      <c r="M583" s="375">
        <v>2</v>
      </c>
      <c r="N583" s="393">
        <v>7</v>
      </c>
      <c r="O583" s="375">
        <v>5</v>
      </c>
      <c r="P583" s="393">
        <v>0</v>
      </c>
      <c r="Q583" s="375">
        <v>0</v>
      </c>
      <c r="R583" s="393">
        <v>0</v>
      </c>
      <c r="S583" s="375">
        <v>0</v>
      </c>
      <c r="T583" s="393">
        <v>1</v>
      </c>
      <c r="U583" s="375">
        <v>1</v>
      </c>
      <c r="V583" s="393">
        <v>7</v>
      </c>
      <c r="W583" s="375">
        <v>5</v>
      </c>
      <c r="X583" s="393">
        <v>0</v>
      </c>
      <c r="Y583" s="375">
        <v>0</v>
      </c>
      <c r="Z583" s="393">
        <v>0</v>
      </c>
      <c r="AA583" s="375">
        <v>0</v>
      </c>
      <c r="AB583" s="393">
        <v>0</v>
      </c>
      <c r="AC583" s="375">
        <v>0</v>
      </c>
      <c r="AD583" s="393">
        <v>20</v>
      </c>
      <c r="AE583" s="375">
        <v>20</v>
      </c>
      <c r="AF583" s="393">
        <v>0</v>
      </c>
      <c r="AG583" s="375">
        <v>0</v>
      </c>
      <c r="AH583" s="393">
        <v>3</v>
      </c>
      <c r="AI583" s="375">
        <v>2</v>
      </c>
      <c r="AJ583" s="393">
        <v>16</v>
      </c>
      <c r="AK583" s="375">
        <v>16</v>
      </c>
      <c r="AL583" s="393"/>
      <c r="AM583" s="375"/>
      <c r="AN583" s="393"/>
      <c r="AO583" s="375"/>
      <c r="AP583" s="393"/>
      <c r="AQ583" s="375"/>
      <c r="AR583" s="393"/>
      <c r="AS583" s="375"/>
      <c r="AT583" s="393">
        <v>0</v>
      </c>
      <c r="AU583" s="375">
        <v>0</v>
      </c>
      <c r="AV583" s="393">
        <v>0</v>
      </c>
      <c r="AW583" s="375">
        <v>0</v>
      </c>
      <c r="AX583" s="393">
        <v>0</v>
      </c>
      <c r="AY583" s="375">
        <v>0</v>
      </c>
      <c r="AZ583" s="393">
        <v>0</v>
      </c>
      <c r="BA583" s="375">
        <v>0</v>
      </c>
      <c r="BB583" s="393">
        <v>944338</v>
      </c>
      <c r="BC583" s="375">
        <v>712244</v>
      </c>
      <c r="BD583" s="393">
        <v>345269</v>
      </c>
      <c r="BE583" s="375">
        <v>251169</v>
      </c>
      <c r="BF583" s="393">
        <v>283577</v>
      </c>
      <c r="BG583" s="375">
        <v>208081</v>
      </c>
      <c r="BH583" s="393">
        <v>1723551</v>
      </c>
      <c r="BI583" s="375">
        <v>1647739</v>
      </c>
      <c r="BJ583" s="393"/>
      <c r="BK583" s="375"/>
      <c r="BL583" s="393">
        <v>0</v>
      </c>
      <c r="BM583" s="375">
        <v>0</v>
      </c>
      <c r="BN583" s="394">
        <f t="shared" si="603"/>
        <v>174</v>
      </c>
      <c r="BO583" s="395">
        <f t="shared" si="604"/>
        <v>132</v>
      </c>
      <c r="BP583" s="396">
        <f t="shared" si="605"/>
        <v>75</v>
      </c>
      <c r="BQ583" s="395">
        <f t="shared" si="606"/>
        <v>57</v>
      </c>
      <c r="BR583" s="396">
        <f t="shared" si="607"/>
        <v>63</v>
      </c>
      <c r="BS583" s="395">
        <f t="shared" si="608"/>
        <v>45</v>
      </c>
      <c r="BT583" s="396">
        <f t="shared" si="609"/>
        <v>405</v>
      </c>
      <c r="BU583" s="395">
        <f t="shared" si="610"/>
        <v>394</v>
      </c>
      <c r="BV583" s="396">
        <f t="shared" si="611"/>
        <v>0</v>
      </c>
      <c r="BW583" s="395">
        <f t="shared" si="612"/>
        <v>0</v>
      </c>
      <c r="BX583" s="396">
        <f t="shared" si="613"/>
        <v>0</v>
      </c>
      <c r="BY583" s="395">
        <f t="shared" si="614"/>
        <v>0</v>
      </c>
      <c r="BZ583" s="394">
        <f t="shared" si="615"/>
        <v>5427.2298850574716</v>
      </c>
      <c r="CA583" s="395">
        <f t="shared" si="616"/>
        <v>5395.787878787879</v>
      </c>
      <c r="CB583" s="396">
        <f t="shared" si="617"/>
        <v>4603.586666666667</v>
      </c>
      <c r="CC583" s="395">
        <f t="shared" si="618"/>
        <v>4406.4736842105267</v>
      </c>
      <c r="CD583" s="396">
        <f t="shared" si="619"/>
        <v>4501.2222222222226</v>
      </c>
      <c r="CE583" s="395">
        <f t="shared" si="620"/>
        <v>4624.0222222222219</v>
      </c>
      <c r="CF583" s="396">
        <f t="shared" si="621"/>
        <v>4255.6814814814816</v>
      </c>
      <c r="CG583" s="395">
        <f t="shared" si="622"/>
        <v>4182.0786802030461</v>
      </c>
      <c r="CH583" s="396">
        <f t="shared" si="623"/>
        <v>0</v>
      </c>
      <c r="CI583" s="395">
        <f t="shared" si="624"/>
        <v>0</v>
      </c>
      <c r="CJ583" s="396">
        <f t="shared" si="625"/>
        <v>0</v>
      </c>
      <c r="CK583" s="395">
        <f t="shared" si="626"/>
        <v>0</v>
      </c>
      <c r="CL583" s="394">
        <f t="shared" si="627"/>
        <v>48845.068965517246</v>
      </c>
      <c r="CM583" s="395">
        <f t="shared" si="628"/>
        <v>48562.090909090912</v>
      </c>
      <c r="CN583" s="396">
        <f t="shared" si="629"/>
        <v>41432.280000000006</v>
      </c>
      <c r="CO583" s="395">
        <f t="shared" si="630"/>
        <v>39658.26315789474</v>
      </c>
      <c r="CP583" s="396">
        <f t="shared" si="631"/>
        <v>40511</v>
      </c>
      <c r="CQ583" s="395">
        <f t="shared" si="632"/>
        <v>41616.199999999997</v>
      </c>
      <c r="CR583" s="396">
        <f t="shared" si="633"/>
        <v>38301.133333333331</v>
      </c>
      <c r="CS583" s="395">
        <f t="shared" si="634"/>
        <v>37638.708121827418</v>
      </c>
      <c r="CT583" s="396">
        <f t="shared" si="635"/>
        <v>0</v>
      </c>
      <c r="CU583" s="395">
        <f t="shared" si="636"/>
        <v>0</v>
      </c>
      <c r="CV583" s="396">
        <f t="shared" si="637"/>
        <v>0</v>
      </c>
      <c r="CW583" s="395">
        <f t="shared" si="638"/>
        <v>0</v>
      </c>
      <c r="CX583" s="396">
        <f t="shared" si="639"/>
        <v>41600.489730751062</v>
      </c>
      <c r="CY583" s="395">
        <f t="shared" si="640"/>
        <v>40574.13905244576</v>
      </c>
      <c r="CZ583" s="394">
        <f t="shared" si="641"/>
        <v>19</v>
      </c>
      <c r="DA583" s="395">
        <f t="shared" si="642"/>
        <v>14</v>
      </c>
      <c r="DB583" s="396">
        <f t="shared" si="643"/>
        <v>8</v>
      </c>
      <c r="DC583" s="395">
        <f t="shared" si="644"/>
        <v>6</v>
      </c>
      <c r="DD583" s="396">
        <f t="shared" si="645"/>
        <v>7</v>
      </c>
      <c r="DE583" s="395">
        <f t="shared" si="646"/>
        <v>5</v>
      </c>
      <c r="DF583" s="396">
        <f t="shared" si="647"/>
        <v>39</v>
      </c>
      <c r="DG583" s="395">
        <f t="shared" si="648"/>
        <v>38</v>
      </c>
      <c r="DH583" s="396">
        <f t="shared" si="649"/>
        <v>0</v>
      </c>
      <c r="DI583" s="395">
        <f t="shared" si="650"/>
        <v>0</v>
      </c>
      <c r="DJ583" s="396">
        <f t="shared" si="651"/>
        <v>0</v>
      </c>
      <c r="DK583" s="395">
        <f t="shared" si="652"/>
        <v>0</v>
      </c>
      <c r="DL583" s="396">
        <f t="shared" si="653"/>
        <v>73</v>
      </c>
      <c r="DM583" s="395">
        <f t="shared" si="654"/>
        <v>63</v>
      </c>
      <c r="DN583" s="394">
        <f t="shared" si="655"/>
        <v>928056.31034482771</v>
      </c>
      <c r="DO583" s="395">
        <f t="shared" si="656"/>
        <v>679869.27272727271</v>
      </c>
      <c r="DP583" s="396">
        <f t="shared" si="657"/>
        <v>331458.24000000005</v>
      </c>
      <c r="DQ583" s="395">
        <f t="shared" si="658"/>
        <v>237949.57894736843</v>
      </c>
      <c r="DR583" s="396">
        <f t="shared" si="659"/>
        <v>283577</v>
      </c>
      <c r="DS583" s="395">
        <f t="shared" si="660"/>
        <v>208081</v>
      </c>
      <c r="DT583" s="396">
        <f t="shared" si="661"/>
        <v>1493744.2</v>
      </c>
      <c r="DU583" s="395">
        <f t="shared" si="662"/>
        <v>1430270.9086294419</v>
      </c>
      <c r="DV583" s="396">
        <f t="shared" si="663"/>
        <v>0</v>
      </c>
      <c r="DW583" s="395">
        <f t="shared" si="664"/>
        <v>0</v>
      </c>
      <c r="DX583" s="396">
        <f t="shared" si="665"/>
        <v>0</v>
      </c>
      <c r="DY583" s="395">
        <f t="shared" si="666"/>
        <v>0</v>
      </c>
      <c r="DZ583" s="396">
        <f t="shared" si="667"/>
        <v>3036835.7503448273</v>
      </c>
      <c r="EA583" s="395">
        <f t="shared" si="668"/>
        <v>2556170.7603040831</v>
      </c>
    </row>
    <row r="584" spans="1:131">
      <c r="A584" s="370" t="s">
        <v>40</v>
      </c>
      <c r="B584" s="371" t="s">
        <v>394</v>
      </c>
      <c r="C584" s="372"/>
      <c r="D584" s="373">
        <v>226408</v>
      </c>
      <c r="E584" s="374">
        <v>9</v>
      </c>
      <c r="F584" s="393">
        <v>19</v>
      </c>
      <c r="G584" s="375">
        <v>20</v>
      </c>
      <c r="H584" s="393">
        <v>0</v>
      </c>
      <c r="I584" s="375">
        <v>0</v>
      </c>
      <c r="J584" s="393">
        <v>2</v>
      </c>
      <c r="K584" s="375">
        <v>1</v>
      </c>
      <c r="L584" s="393">
        <v>0</v>
      </c>
      <c r="M584" s="375">
        <v>0</v>
      </c>
      <c r="N584" s="393">
        <v>21</v>
      </c>
      <c r="O584" s="375">
        <v>24</v>
      </c>
      <c r="P584" s="393">
        <v>0</v>
      </c>
      <c r="Q584" s="375">
        <v>0</v>
      </c>
      <c r="R584" s="393">
        <v>6</v>
      </c>
      <c r="S584" s="375">
        <v>4</v>
      </c>
      <c r="T584" s="393">
        <v>6</v>
      </c>
      <c r="U584" s="375">
        <v>7</v>
      </c>
      <c r="V584" s="393">
        <v>32</v>
      </c>
      <c r="W584" s="375">
        <v>29</v>
      </c>
      <c r="X584" s="393">
        <v>0</v>
      </c>
      <c r="Y584" s="375">
        <v>0</v>
      </c>
      <c r="Z584" s="393">
        <v>7</v>
      </c>
      <c r="AA584" s="375">
        <v>7</v>
      </c>
      <c r="AB584" s="393">
        <v>15</v>
      </c>
      <c r="AC584" s="375">
        <v>16</v>
      </c>
      <c r="AD584" s="393">
        <v>0</v>
      </c>
      <c r="AE584" s="375">
        <v>0</v>
      </c>
      <c r="AF584" s="393">
        <v>0</v>
      </c>
      <c r="AG584" s="375">
        <v>0</v>
      </c>
      <c r="AH584" s="393">
        <v>0</v>
      </c>
      <c r="AI584" s="375">
        <v>0</v>
      </c>
      <c r="AJ584" s="393">
        <v>0</v>
      </c>
      <c r="AK584" s="375">
        <v>0</v>
      </c>
      <c r="AL584" s="393"/>
      <c r="AM584" s="375"/>
      <c r="AN584" s="393"/>
      <c r="AO584" s="375"/>
      <c r="AP584" s="393"/>
      <c r="AQ584" s="375"/>
      <c r="AR584" s="393"/>
      <c r="AS584" s="375"/>
      <c r="AT584" s="393">
        <v>0</v>
      </c>
      <c r="AU584" s="375">
        <v>0</v>
      </c>
      <c r="AV584" s="393">
        <v>0</v>
      </c>
      <c r="AW584" s="375">
        <v>0</v>
      </c>
      <c r="AX584" s="393">
        <v>0</v>
      </c>
      <c r="AY584" s="375">
        <v>0</v>
      </c>
      <c r="AZ584" s="393">
        <v>0</v>
      </c>
      <c r="BA584" s="375">
        <v>0</v>
      </c>
      <c r="BB584" s="393">
        <v>1287022</v>
      </c>
      <c r="BC584" s="375">
        <v>1277494</v>
      </c>
      <c r="BD584" s="393">
        <v>1817535</v>
      </c>
      <c r="BE584" s="375">
        <v>1994404</v>
      </c>
      <c r="BF584" s="393">
        <v>2965139</v>
      </c>
      <c r="BG584" s="375">
        <v>3029342</v>
      </c>
      <c r="BH584" s="393">
        <v>0</v>
      </c>
      <c r="BI584" s="375">
        <v>0</v>
      </c>
      <c r="BJ584" s="393"/>
      <c r="BK584" s="375"/>
      <c r="BL584" s="393">
        <v>0</v>
      </c>
      <c r="BM584" s="375">
        <v>0</v>
      </c>
      <c r="BN584" s="394">
        <f t="shared" si="603"/>
        <v>193</v>
      </c>
      <c r="BO584" s="395">
        <f t="shared" si="604"/>
        <v>191</v>
      </c>
      <c r="BP584" s="396">
        <f t="shared" si="605"/>
        <v>327</v>
      </c>
      <c r="BQ584" s="395">
        <f t="shared" si="606"/>
        <v>344</v>
      </c>
      <c r="BR584" s="396">
        <f t="shared" si="607"/>
        <v>545</v>
      </c>
      <c r="BS584" s="395">
        <f t="shared" si="608"/>
        <v>530</v>
      </c>
      <c r="BT584" s="396">
        <f t="shared" si="609"/>
        <v>0</v>
      </c>
      <c r="BU584" s="395">
        <f t="shared" si="610"/>
        <v>0</v>
      </c>
      <c r="BV584" s="396">
        <f t="shared" si="611"/>
        <v>0</v>
      </c>
      <c r="BW584" s="395">
        <f t="shared" si="612"/>
        <v>0</v>
      </c>
      <c r="BX584" s="396">
        <f t="shared" si="613"/>
        <v>0</v>
      </c>
      <c r="BY584" s="395">
        <f t="shared" si="614"/>
        <v>0</v>
      </c>
      <c r="BZ584" s="394">
        <f t="shared" si="615"/>
        <v>6668.5077720207255</v>
      </c>
      <c r="CA584" s="395">
        <f t="shared" si="616"/>
        <v>6688.4502617801045</v>
      </c>
      <c r="CB584" s="396">
        <f t="shared" si="617"/>
        <v>5558.2110091743116</v>
      </c>
      <c r="CC584" s="395">
        <f t="shared" si="618"/>
        <v>5797.6860465116279</v>
      </c>
      <c r="CD584" s="396">
        <f t="shared" si="619"/>
        <v>5440.6220183486239</v>
      </c>
      <c r="CE584" s="395">
        <f t="shared" si="620"/>
        <v>5715.7396226415094</v>
      </c>
      <c r="CF584" s="396">
        <f t="shared" si="621"/>
        <v>0</v>
      </c>
      <c r="CG584" s="395">
        <f t="shared" si="622"/>
        <v>0</v>
      </c>
      <c r="CH584" s="396">
        <f t="shared" si="623"/>
        <v>0</v>
      </c>
      <c r="CI584" s="395">
        <f t="shared" si="624"/>
        <v>0</v>
      </c>
      <c r="CJ584" s="396">
        <f t="shared" si="625"/>
        <v>0</v>
      </c>
      <c r="CK584" s="395">
        <f t="shared" si="626"/>
        <v>0</v>
      </c>
      <c r="CL584" s="394">
        <f t="shared" si="627"/>
        <v>60016.56994818653</v>
      </c>
      <c r="CM584" s="395">
        <f t="shared" si="628"/>
        <v>60196.05235602094</v>
      </c>
      <c r="CN584" s="396">
        <f t="shared" si="629"/>
        <v>50023.899082568802</v>
      </c>
      <c r="CO584" s="395">
        <f t="shared" si="630"/>
        <v>52179.174418604649</v>
      </c>
      <c r="CP584" s="396">
        <f t="shared" si="631"/>
        <v>48965.598165137613</v>
      </c>
      <c r="CQ584" s="395">
        <f t="shared" si="632"/>
        <v>51441.656603773583</v>
      </c>
      <c r="CR584" s="396">
        <f t="shared" si="633"/>
        <v>0</v>
      </c>
      <c r="CS584" s="395">
        <f t="shared" si="634"/>
        <v>0</v>
      </c>
      <c r="CT584" s="396">
        <f t="shared" si="635"/>
        <v>0</v>
      </c>
      <c r="CU584" s="395">
        <f t="shared" si="636"/>
        <v>0</v>
      </c>
      <c r="CV584" s="396">
        <f t="shared" si="637"/>
        <v>0</v>
      </c>
      <c r="CW584" s="395">
        <f t="shared" si="638"/>
        <v>0</v>
      </c>
      <c r="CX584" s="396">
        <f t="shared" si="639"/>
        <v>51437.76795883444</v>
      </c>
      <c r="CY584" s="395">
        <f t="shared" si="640"/>
        <v>53382.91062522064</v>
      </c>
      <c r="CZ584" s="394">
        <f t="shared" si="641"/>
        <v>21</v>
      </c>
      <c r="DA584" s="395">
        <f t="shared" si="642"/>
        <v>21</v>
      </c>
      <c r="DB584" s="396">
        <f t="shared" si="643"/>
        <v>33</v>
      </c>
      <c r="DC584" s="395">
        <f t="shared" si="644"/>
        <v>35</v>
      </c>
      <c r="DD584" s="396">
        <f t="shared" si="645"/>
        <v>54</v>
      </c>
      <c r="DE584" s="395">
        <f t="shared" si="646"/>
        <v>52</v>
      </c>
      <c r="DF584" s="396">
        <f t="shared" si="647"/>
        <v>0</v>
      </c>
      <c r="DG584" s="395">
        <f t="shared" si="648"/>
        <v>0</v>
      </c>
      <c r="DH584" s="396">
        <f t="shared" si="649"/>
        <v>0</v>
      </c>
      <c r="DI584" s="395">
        <f t="shared" si="650"/>
        <v>0</v>
      </c>
      <c r="DJ584" s="396">
        <f t="shared" si="651"/>
        <v>0</v>
      </c>
      <c r="DK584" s="395">
        <f t="shared" si="652"/>
        <v>0</v>
      </c>
      <c r="DL584" s="396">
        <f t="shared" si="653"/>
        <v>108</v>
      </c>
      <c r="DM584" s="395">
        <f t="shared" si="654"/>
        <v>108</v>
      </c>
      <c r="DN584" s="394">
        <f t="shared" si="655"/>
        <v>1260347.9689119172</v>
      </c>
      <c r="DO584" s="395">
        <f t="shared" si="656"/>
        <v>1264117.0994764396</v>
      </c>
      <c r="DP584" s="396">
        <f t="shared" si="657"/>
        <v>1650788.6697247704</v>
      </c>
      <c r="DQ584" s="395">
        <f t="shared" si="658"/>
        <v>1826271.1046511626</v>
      </c>
      <c r="DR584" s="396">
        <f t="shared" si="659"/>
        <v>2644142.3009174312</v>
      </c>
      <c r="DS584" s="395">
        <f t="shared" si="660"/>
        <v>2674966.1433962262</v>
      </c>
      <c r="DT584" s="396">
        <f t="shared" si="661"/>
        <v>0</v>
      </c>
      <c r="DU584" s="395">
        <f t="shared" si="662"/>
        <v>0</v>
      </c>
      <c r="DV584" s="396">
        <f t="shared" si="663"/>
        <v>0</v>
      </c>
      <c r="DW584" s="395">
        <f t="shared" si="664"/>
        <v>0</v>
      </c>
      <c r="DX584" s="396">
        <f t="shared" si="665"/>
        <v>0</v>
      </c>
      <c r="DY584" s="395">
        <f t="shared" si="666"/>
        <v>0</v>
      </c>
      <c r="DZ584" s="396">
        <f t="shared" si="667"/>
        <v>5555278.9395541195</v>
      </c>
      <c r="EA584" s="395">
        <f t="shared" si="668"/>
        <v>5765354.347523829</v>
      </c>
    </row>
    <row r="585" spans="1:131">
      <c r="A585" s="370" t="s">
        <v>40</v>
      </c>
      <c r="B585" s="371" t="s">
        <v>395</v>
      </c>
      <c r="C585" s="372"/>
      <c r="D585" s="373">
        <v>225070</v>
      </c>
      <c r="E585" s="374">
        <v>9</v>
      </c>
      <c r="F585" s="393">
        <v>87</v>
      </c>
      <c r="G585" s="375">
        <v>89</v>
      </c>
      <c r="H585" s="393">
        <v>7</v>
      </c>
      <c r="I585" s="375">
        <v>7</v>
      </c>
      <c r="J585" s="393">
        <v>2</v>
      </c>
      <c r="K585" s="375">
        <v>2</v>
      </c>
      <c r="L585" s="393">
        <v>9</v>
      </c>
      <c r="M585" s="375">
        <v>14</v>
      </c>
      <c r="N585" s="393">
        <v>0</v>
      </c>
      <c r="O585" s="375">
        <v>0</v>
      </c>
      <c r="P585" s="393">
        <v>0</v>
      </c>
      <c r="Q585" s="375">
        <v>0</v>
      </c>
      <c r="R585" s="393">
        <v>0</v>
      </c>
      <c r="S585" s="375">
        <v>0</v>
      </c>
      <c r="T585" s="393">
        <v>0</v>
      </c>
      <c r="U585" s="375">
        <v>0</v>
      </c>
      <c r="V585" s="393">
        <v>0</v>
      </c>
      <c r="W585" s="375">
        <v>0</v>
      </c>
      <c r="X585" s="393">
        <v>0</v>
      </c>
      <c r="Y585" s="375">
        <v>0</v>
      </c>
      <c r="Z585" s="393">
        <v>0</v>
      </c>
      <c r="AA585" s="375">
        <v>0</v>
      </c>
      <c r="AB585" s="393">
        <v>0</v>
      </c>
      <c r="AC585" s="375">
        <v>0</v>
      </c>
      <c r="AD585" s="393">
        <v>0</v>
      </c>
      <c r="AE585" s="375">
        <v>0</v>
      </c>
      <c r="AF585" s="393">
        <v>0</v>
      </c>
      <c r="AG585" s="375">
        <v>0</v>
      </c>
      <c r="AH585" s="393">
        <v>0</v>
      </c>
      <c r="AI585" s="375">
        <v>0</v>
      </c>
      <c r="AJ585" s="393">
        <v>0</v>
      </c>
      <c r="AK585" s="375">
        <v>0</v>
      </c>
      <c r="AL585" s="393"/>
      <c r="AM585" s="375"/>
      <c r="AN585" s="393"/>
      <c r="AO585" s="375"/>
      <c r="AP585" s="393"/>
      <c r="AQ585" s="375"/>
      <c r="AR585" s="393"/>
      <c r="AS585" s="375"/>
      <c r="AT585" s="393">
        <v>0</v>
      </c>
      <c r="AU585" s="375">
        <v>0</v>
      </c>
      <c r="AV585" s="393">
        <v>0</v>
      </c>
      <c r="AW585" s="375">
        <v>0</v>
      </c>
      <c r="AX585" s="393">
        <v>0</v>
      </c>
      <c r="AY585" s="375">
        <v>0</v>
      </c>
      <c r="AZ585" s="393">
        <v>0</v>
      </c>
      <c r="BA585" s="375">
        <v>0</v>
      </c>
      <c r="BB585" s="393">
        <v>5398846</v>
      </c>
      <c r="BC585" s="375">
        <v>5679391</v>
      </c>
      <c r="BD585" s="393">
        <v>0</v>
      </c>
      <c r="BE585" s="375">
        <v>0</v>
      </c>
      <c r="BF585" s="393">
        <v>0</v>
      </c>
      <c r="BG585" s="375">
        <v>0</v>
      </c>
      <c r="BH585" s="393">
        <v>0</v>
      </c>
      <c r="BI585" s="375">
        <v>0</v>
      </c>
      <c r="BJ585" s="393"/>
      <c r="BK585" s="375"/>
      <c r="BL585" s="393">
        <v>0</v>
      </c>
      <c r="BM585" s="375">
        <v>0</v>
      </c>
      <c r="BN585" s="394">
        <f t="shared" ref="BN585:BN648" si="669">((F585*9)+(H585*10)+(J585*11)+(L585*12))</f>
        <v>983</v>
      </c>
      <c r="BO585" s="395">
        <f t="shared" ref="BO585:BO648" si="670">((G585*9)+(I585*10)+(K585*11)+(M585*12))</f>
        <v>1061</v>
      </c>
      <c r="BP585" s="396">
        <f t="shared" ref="BP585:BP648" si="671">((N585*9)+(P585*10)+(R585*11)+(T585*12))</f>
        <v>0</v>
      </c>
      <c r="BQ585" s="395">
        <f t="shared" ref="BQ585:BQ648" si="672">((O585*9)+(Q585*10)+(S585*11)+(U585*12))</f>
        <v>0</v>
      </c>
      <c r="BR585" s="396">
        <f t="shared" ref="BR585:BR648" si="673">((V585*9)+(X585*10)+(Z585*11)+(AB585*12))</f>
        <v>0</v>
      </c>
      <c r="BS585" s="395">
        <f t="shared" ref="BS585:BS648" si="674">((W585*9)+(Y585*10)+(AA585*11)+(AC585*12))</f>
        <v>0</v>
      </c>
      <c r="BT585" s="396">
        <f t="shared" ref="BT585:BT648" si="675">((AD585*9)+(AF585*10)+(AH585*11)+(AJ585*12))</f>
        <v>0</v>
      </c>
      <c r="BU585" s="395">
        <f t="shared" ref="BU585:BU648" si="676">((AE585*9)+(AG585*10)+(AI585*11)+(AK585*12))</f>
        <v>0</v>
      </c>
      <c r="BV585" s="396">
        <f t="shared" ref="BV585:BV648" si="677">((AL585*9)+(AN585*10)+(AP585*11)+(AR585*12))</f>
        <v>0</v>
      </c>
      <c r="BW585" s="395">
        <f t="shared" ref="BW585:BW648" si="678">((AM585*9)+(AO585*10)+(AQ585*11)+(AS585*12))</f>
        <v>0</v>
      </c>
      <c r="BX585" s="396">
        <f t="shared" ref="BX585:BX648" si="679">((AT585*9)+(AV585*10)+(AX585*11)+(AZ585*12))</f>
        <v>0</v>
      </c>
      <c r="BY585" s="395">
        <f t="shared" ref="BY585:BY648" si="680">((AU585*9)+(AW585*10)+(AY585*11)+(BA585*12))</f>
        <v>0</v>
      </c>
      <c r="BZ585" s="394">
        <f t="shared" ref="BZ585:BZ648" si="681">IF(BN585&gt;0,BB585/BN585,)</f>
        <v>5492.2136317395725</v>
      </c>
      <c r="CA585" s="395">
        <f t="shared" ref="CA585:CA648" si="682">IF(BO585&gt;0,BC585/BO585,)</f>
        <v>5352.8661639962302</v>
      </c>
      <c r="CB585" s="396">
        <f t="shared" ref="CB585:CB648" si="683">IF(BP585&gt;0,BD585/BP585,)</f>
        <v>0</v>
      </c>
      <c r="CC585" s="395">
        <f t="shared" ref="CC585:CC648" si="684">IF(BQ585&gt;0,BE585/BQ585,)</f>
        <v>0</v>
      </c>
      <c r="CD585" s="396">
        <f t="shared" ref="CD585:CD648" si="685">IF(BR585&gt;0,BF585/BR585,)</f>
        <v>0</v>
      </c>
      <c r="CE585" s="395">
        <f t="shared" ref="CE585:CE648" si="686">IF(BS585&gt;0,BG585/BS585,)</f>
        <v>0</v>
      </c>
      <c r="CF585" s="396">
        <f t="shared" ref="CF585:CF648" si="687">IF(BT585&gt;0,BH585/BT585,)</f>
        <v>0</v>
      </c>
      <c r="CG585" s="395">
        <f t="shared" ref="CG585:CG648" si="688">IF(BU585&gt;0,BI585/BU585,)</f>
        <v>0</v>
      </c>
      <c r="CH585" s="396">
        <f t="shared" ref="CH585:CH648" si="689">IF(BV585&gt;0,BJ585/BV585,)</f>
        <v>0</v>
      </c>
      <c r="CI585" s="395">
        <f t="shared" ref="CI585:CI648" si="690">IF(BW585&gt;0,BK585/BW585,)</f>
        <v>0</v>
      </c>
      <c r="CJ585" s="396">
        <f t="shared" ref="CJ585:CJ648" si="691">IF(BX585&gt;0,BL585/BX585,)</f>
        <v>0</v>
      </c>
      <c r="CK585" s="395">
        <f t="shared" ref="CK585:CK648" si="692">IF(BY585&gt;0,BM585/BY585,)</f>
        <v>0</v>
      </c>
      <c r="CL585" s="394">
        <f t="shared" ref="CL585:CL648" si="693">+BZ585*9</f>
        <v>49429.922685656151</v>
      </c>
      <c r="CM585" s="395">
        <f t="shared" ref="CM585:CM648" si="694">+CA585*9</f>
        <v>48175.795475966072</v>
      </c>
      <c r="CN585" s="396">
        <f t="shared" ref="CN585:CN648" si="695">+CB585*9</f>
        <v>0</v>
      </c>
      <c r="CO585" s="395">
        <f t="shared" ref="CO585:CO648" si="696">+CC585*9</f>
        <v>0</v>
      </c>
      <c r="CP585" s="396">
        <f t="shared" ref="CP585:CP648" si="697">+CD585*9</f>
        <v>0</v>
      </c>
      <c r="CQ585" s="395">
        <f t="shared" ref="CQ585:CQ648" si="698">+CE585*9</f>
        <v>0</v>
      </c>
      <c r="CR585" s="396">
        <f t="shared" ref="CR585:CR648" si="699">+CF585*9</f>
        <v>0</v>
      </c>
      <c r="CS585" s="395">
        <f t="shared" ref="CS585:CS648" si="700">+CG585*9</f>
        <v>0</v>
      </c>
      <c r="CT585" s="396">
        <f t="shared" ref="CT585:CT648" si="701">+CH585*9</f>
        <v>0</v>
      </c>
      <c r="CU585" s="395">
        <f t="shared" ref="CU585:CU648" si="702">+CI585*9</f>
        <v>0</v>
      </c>
      <c r="CV585" s="396">
        <f t="shared" ref="CV585:CV648" si="703">+CJ585*9</f>
        <v>0</v>
      </c>
      <c r="CW585" s="395">
        <f t="shared" ref="CW585:CW648" si="704">+CK585*9</f>
        <v>0</v>
      </c>
      <c r="CX585" s="396">
        <f t="shared" ref="CX585:CX648" si="705">IF(DL585&gt;0,((CL585*CZ585)+(CN585*DB585)+(CP585*DD585)+(CR585*DF585)+(CT585*DH585)+(CV585*DJ585))/DL585,)</f>
        <v>49429.922685656144</v>
      </c>
      <c r="CY585" s="395">
        <f t="shared" ref="CY585:CY648" si="706">IF(DM585&gt;0,((CM585*DA585)+(CO585*DC585)+(CQ585*DE585)+(CS585*DG585)+(CU585*DI585)+(CW585*DK585))/DM585,)</f>
        <v>48175.795475966072</v>
      </c>
      <c r="CZ585" s="394">
        <f t="shared" ref="CZ585:CZ648" si="707">+F585+H585+J585+L585</f>
        <v>105</v>
      </c>
      <c r="DA585" s="395">
        <f t="shared" ref="DA585:DA648" si="708">+G585+I585+K585+M585</f>
        <v>112</v>
      </c>
      <c r="DB585" s="396">
        <f t="shared" ref="DB585:DB648" si="709">+N585+P585+R585+T585</f>
        <v>0</v>
      </c>
      <c r="DC585" s="395">
        <f t="shared" ref="DC585:DC648" si="710">+O585+Q585+S585+U585</f>
        <v>0</v>
      </c>
      <c r="DD585" s="396">
        <f t="shared" ref="DD585:DD648" si="711">+V585+X585+Z585+AB585</f>
        <v>0</v>
      </c>
      <c r="DE585" s="395">
        <f t="shared" ref="DE585:DE648" si="712">+W585+Y585+AA585+AC585</f>
        <v>0</v>
      </c>
      <c r="DF585" s="396">
        <f t="shared" ref="DF585:DF648" si="713">+AD585+AF585+AH585+AJ585</f>
        <v>0</v>
      </c>
      <c r="DG585" s="395">
        <f t="shared" ref="DG585:DG648" si="714">+AE585+AG585+AI585+AK585</f>
        <v>0</v>
      </c>
      <c r="DH585" s="396">
        <f t="shared" ref="DH585:DH648" si="715">+AL585+AN585+AP585+AR585</f>
        <v>0</v>
      </c>
      <c r="DI585" s="395">
        <f t="shared" ref="DI585:DI648" si="716">+AM585+AO585+AQ585+AS585</f>
        <v>0</v>
      </c>
      <c r="DJ585" s="396">
        <f t="shared" ref="DJ585:DJ648" si="717">+AT585+AV585+AX585+AZ585</f>
        <v>0</v>
      </c>
      <c r="DK585" s="395">
        <f t="shared" ref="DK585:DK648" si="718">+AU585+AW585+AY585+BA585</f>
        <v>0</v>
      </c>
      <c r="DL585" s="396">
        <f t="shared" ref="DL585:DL648" si="719">+CZ585+DB585+DD585+DF585+DH585+DJ585</f>
        <v>105</v>
      </c>
      <c r="DM585" s="395">
        <f t="shared" ref="DM585:DM648" si="720">+DA585+DC585+DE585+DG585+DI585+DK585</f>
        <v>112</v>
      </c>
      <c r="DN585" s="394">
        <f t="shared" ref="DN585:DN648" si="721">+CZ585*CL585</f>
        <v>5190141.8819938954</v>
      </c>
      <c r="DO585" s="395">
        <f t="shared" ref="DO585:DO648" si="722">+DA585*CM585</f>
        <v>5395689.0933082001</v>
      </c>
      <c r="DP585" s="396">
        <f t="shared" ref="DP585:DP648" si="723">+DB585*CN585</f>
        <v>0</v>
      </c>
      <c r="DQ585" s="395">
        <f t="shared" ref="DQ585:DQ648" si="724">+DC585*CO585</f>
        <v>0</v>
      </c>
      <c r="DR585" s="396">
        <f t="shared" ref="DR585:DR648" si="725">+DD585*CP585</f>
        <v>0</v>
      </c>
      <c r="DS585" s="395">
        <f t="shared" ref="DS585:DS648" si="726">+DE585*CQ585</f>
        <v>0</v>
      </c>
      <c r="DT585" s="396">
        <f t="shared" ref="DT585:DT648" si="727">+DF585*CR585</f>
        <v>0</v>
      </c>
      <c r="DU585" s="395">
        <f t="shared" ref="DU585:DU648" si="728">+DG585*CS585</f>
        <v>0</v>
      </c>
      <c r="DV585" s="396">
        <f t="shared" ref="DV585:DV648" si="729">+DH585*CT585</f>
        <v>0</v>
      </c>
      <c r="DW585" s="395">
        <f t="shared" ref="DW585:DW648" si="730">+DI585*CU585</f>
        <v>0</v>
      </c>
      <c r="DX585" s="396">
        <f t="shared" ref="DX585:DX648" si="731">+DJ585*CV585</f>
        <v>0</v>
      </c>
      <c r="DY585" s="395">
        <f t="shared" ref="DY585:DY648" si="732">+DK585*CW585</f>
        <v>0</v>
      </c>
      <c r="DZ585" s="396">
        <f t="shared" ref="DZ585:DZ648" si="733">+DL585*CX585</f>
        <v>5190141.8819938954</v>
      </c>
      <c r="EA585" s="395">
        <f t="shared" ref="EA585:EA648" si="734">+DM585*CY585</f>
        <v>5395689.0933082001</v>
      </c>
    </row>
    <row r="586" spans="1:131">
      <c r="A586" s="370" t="s">
        <v>40</v>
      </c>
      <c r="B586" s="371" t="s">
        <v>396</v>
      </c>
      <c r="C586" s="372"/>
      <c r="D586" s="373">
        <v>225371</v>
      </c>
      <c r="E586" s="374">
        <v>9</v>
      </c>
      <c r="F586" s="393">
        <v>0</v>
      </c>
      <c r="G586" s="375">
        <v>0</v>
      </c>
      <c r="H586" s="393">
        <v>0</v>
      </c>
      <c r="I586" s="375">
        <v>0</v>
      </c>
      <c r="J586" s="393">
        <v>0</v>
      </c>
      <c r="K586" s="375">
        <v>0</v>
      </c>
      <c r="L586" s="393">
        <v>0</v>
      </c>
      <c r="M586" s="375">
        <v>0</v>
      </c>
      <c r="N586" s="393">
        <v>0</v>
      </c>
      <c r="O586" s="375">
        <v>0</v>
      </c>
      <c r="P586" s="393">
        <v>0</v>
      </c>
      <c r="Q586" s="375">
        <v>0</v>
      </c>
      <c r="R586" s="393">
        <v>0</v>
      </c>
      <c r="S586" s="375">
        <v>0</v>
      </c>
      <c r="T586" s="393">
        <v>0</v>
      </c>
      <c r="U586" s="375">
        <v>0</v>
      </c>
      <c r="V586" s="393">
        <v>0</v>
      </c>
      <c r="W586" s="375">
        <v>0</v>
      </c>
      <c r="X586" s="393">
        <v>0</v>
      </c>
      <c r="Y586" s="375">
        <v>0</v>
      </c>
      <c r="Z586" s="393">
        <v>0</v>
      </c>
      <c r="AA586" s="375">
        <v>0</v>
      </c>
      <c r="AB586" s="393">
        <v>0</v>
      </c>
      <c r="AC586" s="375">
        <v>0</v>
      </c>
      <c r="AD586" s="393">
        <v>0</v>
      </c>
      <c r="AE586" s="375">
        <v>0</v>
      </c>
      <c r="AF586" s="393">
        <v>0</v>
      </c>
      <c r="AG586" s="375">
        <v>0</v>
      </c>
      <c r="AH586" s="393">
        <v>0</v>
      </c>
      <c r="AI586" s="375">
        <v>0</v>
      </c>
      <c r="AJ586" s="393">
        <v>0</v>
      </c>
      <c r="AK586" s="375">
        <v>0</v>
      </c>
      <c r="AL586" s="393"/>
      <c r="AM586" s="375"/>
      <c r="AN586" s="393"/>
      <c r="AO586" s="375"/>
      <c r="AP586" s="393"/>
      <c r="AQ586" s="375"/>
      <c r="AR586" s="393"/>
      <c r="AS586" s="375"/>
      <c r="AT586" s="393">
        <v>74</v>
      </c>
      <c r="AU586" s="375">
        <v>73</v>
      </c>
      <c r="AV586" s="393">
        <v>0</v>
      </c>
      <c r="AW586" s="375">
        <v>0</v>
      </c>
      <c r="AX586" s="393">
        <v>4</v>
      </c>
      <c r="AY586" s="375">
        <v>4</v>
      </c>
      <c r="AZ586" s="393">
        <v>13</v>
      </c>
      <c r="BA586" s="375">
        <v>9</v>
      </c>
      <c r="BB586" s="393">
        <v>0</v>
      </c>
      <c r="BC586" s="375">
        <v>0</v>
      </c>
      <c r="BD586" s="393">
        <v>0</v>
      </c>
      <c r="BE586" s="375">
        <v>0</v>
      </c>
      <c r="BF586" s="393">
        <v>0</v>
      </c>
      <c r="BG586" s="375">
        <v>0</v>
      </c>
      <c r="BH586" s="393">
        <v>0</v>
      </c>
      <c r="BI586" s="375">
        <v>0</v>
      </c>
      <c r="BJ586" s="393"/>
      <c r="BK586" s="375"/>
      <c r="BL586" s="393">
        <v>4101987</v>
      </c>
      <c r="BM586" s="375">
        <v>3955757</v>
      </c>
      <c r="BN586" s="394">
        <f t="shared" si="669"/>
        <v>0</v>
      </c>
      <c r="BO586" s="395">
        <f t="shared" si="670"/>
        <v>0</v>
      </c>
      <c r="BP586" s="396">
        <f t="shared" si="671"/>
        <v>0</v>
      </c>
      <c r="BQ586" s="395">
        <f t="shared" si="672"/>
        <v>0</v>
      </c>
      <c r="BR586" s="396">
        <f t="shared" si="673"/>
        <v>0</v>
      </c>
      <c r="BS586" s="395">
        <f t="shared" si="674"/>
        <v>0</v>
      </c>
      <c r="BT586" s="396">
        <f t="shared" si="675"/>
        <v>0</v>
      </c>
      <c r="BU586" s="395">
        <f t="shared" si="676"/>
        <v>0</v>
      </c>
      <c r="BV586" s="396">
        <f t="shared" si="677"/>
        <v>0</v>
      </c>
      <c r="BW586" s="395">
        <f t="shared" si="678"/>
        <v>0</v>
      </c>
      <c r="BX586" s="396">
        <f t="shared" si="679"/>
        <v>866</v>
      </c>
      <c r="BY586" s="395">
        <f t="shared" si="680"/>
        <v>809</v>
      </c>
      <c r="BZ586" s="394">
        <f t="shared" si="681"/>
        <v>0</v>
      </c>
      <c r="CA586" s="395">
        <f t="shared" si="682"/>
        <v>0</v>
      </c>
      <c r="CB586" s="396">
        <f t="shared" si="683"/>
        <v>0</v>
      </c>
      <c r="CC586" s="395">
        <f t="shared" si="684"/>
        <v>0</v>
      </c>
      <c r="CD586" s="396">
        <f t="shared" si="685"/>
        <v>0</v>
      </c>
      <c r="CE586" s="395">
        <f t="shared" si="686"/>
        <v>0</v>
      </c>
      <c r="CF586" s="396">
        <f t="shared" si="687"/>
        <v>0</v>
      </c>
      <c r="CG586" s="395">
        <f t="shared" si="688"/>
        <v>0</v>
      </c>
      <c r="CH586" s="396">
        <f t="shared" si="689"/>
        <v>0</v>
      </c>
      <c r="CI586" s="395">
        <f t="shared" si="690"/>
        <v>0</v>
      </c>
      <c r="CJ586" s="396">
        <f t="shared" si="691"/>
        <v>4736.7055427251735</v>
      </c>
      <c r="CK586" s="395">
        <f t="shared" si="692"/>
        <v>4889.6872682323856</v>
      </c>
      <c r="CL586" s="394">
        <f t="shared" si="693"/>
        <v>0</v>
      </c>
      <c r="CM586" s="395">
        <f t="shared" si="694"/>
        <v>0</v>
      </c>
      <c r="CN586" s="396">
        <f t="shared" si="695"/>
        <v>0</v>
      </c>
      <c r="CO586" s="395">
        <f t="shared" si="696"/>
        <v>0</v>
      </c>
      <c r="CP586" s="396">
        <f t="shared" si="697"/>
        <v>0</v>
      </c>
      <c r="CQ586" s="395">
        <f t="shared" si="698"/>
        <v>0</v>
      </c>
      <c r="CR586" s="396">
        <f t="shared" si="699"/>
        <v>0</v>
      </c>
      <c r="CS586" s="395">
        <f t="shared" si="700"/>
        <v>0</v>
      </c>
      <c r="CT586" s="396">
        <f t="shared" si="701"/>
        <v>0</v>
      </c>
      <c r="CU586" s="395">
        <f t="shared" si="702"/>
        <v>0</v>
      </c>
      <c r="CV586" s="396">
        <f t="shared" si="703"/>
        <v>42630.349884526564</v>
      </c>
      <c r="CW586" s="395">
        <f t="shared" si="704"/>
        <v>44007.185414091473</v>
      </c>
      <c r="CX586" s="396">
        <f t="shared" si="705"/>
        <v>42630.349884526564</v>
      </c>
      <c r="CY586" s="395">
        <f t="shared" si="706"/>
        <v>44007.185414091473</v>
      </c>
      <c r="CZ586" s="394">
        <f t="shared" si="707"/>
        <v>0</v>
      </c>
      <c r="DA586" s="395">
        <f t="shared" si="708"/>
        <v>0</v>
      </c>
      <c r="DB586" s="396">
        <f t="shared" si="709"/>
        <v>0</v>
      </c>
      <c r="DC586" s="395">
        <f t="shared" si="710"/>
        <v>0</v>
      </c>
      <c r="DD586" s="396">
        <f t="shared" si="711"/>
        <v>0</v>
      </c>
      <c r="DE586" s="395">
        <f t="shared" si="712"/>
        <v>0</v>
      </c>
      <c r="DF586" s="396">
        <f t="shared" si="713"/>
        <v>0</v>
      </c>
      <c r="DG586" s="395">
        <f t="shared" si="714"/>
        <v>0</v>
      </c>
      <c r="DH586" s="396">
        <f t="shared" si="715"/>
        <v>0</v>
      </c>
      <c r="DI586" s="395">
        <f t="shared" si="716"/>
        <v>0</v>
      </c>
      <c r="DJ586" s="396">
        <f t="shared" si="717"/>
        <v>91</v>
      </c>
      <c r="DK586" s="395">
        <f t="shared" si="718"/>
        <v>86</v>
      </c>
      <c r="DL586" s="396">
        <f t="shared" si="719"/>
        <v>91</v>
      </c>
      <c r="DM586" s="395">
        <f t="shared" si="720"/>
        <v>86</v>
      </c>
      <c r="DN586" s="394">
        <f t="shared" si="721"/>
        <v>0</v>
      </c>
      <c r="DO586" s="395">
        <f t="shared" si="722"/>
        <v>0</v>
      </c>
      <c r="DP586" s="396">
        <f t="shared" si="723"/>
        <v>0</v>
      </c>
      <c r="DQ586" s="395">
        <f t="shared" si="724"/>
        <v>0</v>
      </c>
      <c r="DR586" s="396">
        <f t="shared" si="725"/>
        <v>0</v>
      </c>
      <c r="DS586" s="395">
        <f t="shared" si="726"/>
        <v>0</v>
      </c>
      <c r="DT586" s="396">
        <f t="shared" si="727"/>
        <v>0</v>
      </c>
      <c r="DU586" s="395">
        <f t="shared" si="728"/>
        <v>0</v>
      </c>
      <c r="DV586" s="396">
        <f t="shared" si="729"/>
        <v>0</v>
      </c>
      <c r="DW586" s="395">
        <f t="shared" si="730"/>
        <v>0</v>
      </c>
      <c r="DX586" s="396">
        <f t="shared" si="731"/>
        <v>3879361.8394919173</v>
      </c>
      <c r="DY586" s="395">
        <f t="shared" si="732"/>
        <v>3784617.9456118667</v>
      </c>
      <c r="DZ586" s="396">
        <f t="shared" si="733"/>
        <v>3879361.8394919173</v>
      </c>
      <c r="EA586" s="395">
        <f t="shared" si="734"/>
        <v>3784617.9456118667</v>
      </c>
    </row>
    <row r="587" spans="1:131">
      <c r="A587" s="370" t="s">
        <v>40</v>
      </c>
      <c r="B587" s="371" t="s">
        <v>397</v>
      </c>
      <c r="C587" s="372"/>
      <c r="D587" s="373">
        <v>225520</v>
      </c>
      <c r="E587" s="374">
        <v>9</v>
      </c>
      <c r="F587" s="393">
        <v>1</v>
      </c>
      <c r="G587" s="375">
        <v>1</v>
      </c>
      <c r="H587" s="393">
        <v>3</v>
      </c>
      <c r="I587" s="375">
        <v>3</v>
      </c>
      <c r="J587" s="393">
        <v>1</v>
      </c>
      <c r="K587" s="375">
        <v>0</v>
      </c>
      <c r="L587" s="393">
        <v>0</v>
      </c>
      <c r="M587" s="375">
        <v>2</v>
      </c>
      <c r="N587" s="393">
        <v>13</v>
      </c>
      <c r="O587" s="375">
        <v>16</v>
      </c>
      <c r="P587" s="393">
        <v>6</v>
      </c>
      <c r="Q587" s="375">
        <v>4</v>
      </c>
      <c r="R587" s="393">
        <v>2</v>
      </c>
      <c r="S587" s="375">
        <v>1</v>
      </c>
      <c r="T587" s="393">
        <v>3</v>
      </c>
      <c r="U587" s="375">
        <v>2</v>
      </c>
      <c r="V587" s="393">
        <v>18</v>
      </c>
      <c r="W587" s="375">
        <v>18</v>
      </c>
      <c r="X587" s="393">
        <v>4</v>
      </c>
      <c r="Y587" s="375">
        <v>4</v>
      </c>
      <c r="Z587" s="393">
        <v>4</v>
      </c>
      <c r="AA587" s="375">
        <v>4</v>
      </c>
      <c r="AB587" s="393">
        <v>10</v>
      </c>
      <c r="AC587" s="375">
        <v>10</v>
      </c>
      <c r="AD587" s="393">
        <v>24</v>
      </c>
      <c r="AE587" s="375">
        <v>22</v>
      </c>
      <c r="AF587" s="393">
        <v>15</v>
      </c>
      <c r="AG587" s="375">
        <v>14</v>
      </c>
      <c r="AH587" s="393">
        <v>3</v>
      </c>
      <c r="AI587" s="375">
        <v>2</v>
      </c>
      <c r="AJ587" s="393">
        <v>30</v>
      </c>
      <c r="AK587" s="375">
        <v>30</v>
      </c>
      <c r="AL587" s="393"/>
      <c r="AM587" s="375"/>
      <c r="AN587" s="393"/>
      <c r="AO587" s="375"/>
      <c r="AP587" s="393"/>
      <c r="AQ587" s="375"/>
      <c r="AR587" s="393"/>
      <c r="AS587" s="375"/>
      <c r="AT587" s="393">
        <v>0</v>
      </c>
      <c r="AU587" s="375">
        <v>0</v>
      </c>
      <c r="AV587" s="393">
        <v>0</v>
      </c>
      <c r="AW587" s="375">
        <v>0</v>
      </c>
      <c r="AX587" s="393">
        <v>0</v>
      </c>
      <c r="AY587" s="375">
        <v>0</v>
      </c>
      <c r="AZ587" s="393">
        <v>0</v>
      </c>
      <c r="BA587" s="375">
        <v>0</v>
      </c>
      <c r="BB587" s="393">
        <v>286478</v>
      </c>
      <c r="BC587" s="375">
        <v>367243</v>
      </c>
      <c r="BD587" s="393">
        <v>1158969</v>
      </c>
      <c r="BE587" s="375">
        <v>1143058</v>
      </c>
      <c r="BF587" s="393">
        <v>1600436</v>
      </c>
      <c r="BG587" s="375">
        <v>1664326</v>
      </c>
      <c r="BH587" s="393">
        <v>2922957</v>
      </c>
      <c r="BI587" s="375">
        <v>2895680</v>
      </c>
      <c r="BJ587" s="393"/>
      <c r="BK587" s="375"/>
      <c r="BL587" s="393">
        <v>0</v>
      </c>
      <c r="BM587" s="375">
        <v>0</v>
      </c>
      <c r="BN587" s="394">
        <f t="shared" si="669"/>
        <v>50</v>
      </c>
      <c r="BO587" s="395">
        <f t="shared" si="670"/>
        <v>63</v>
      </c>
      <c r="BP587" s="396">
        <f t="shared" si="671"/>
        <v>235</v>
      </c>
      <c r="BQ587" s="395">
        <f t="shared" si="672"/>
        <v>219</v>
      </c>
      <c r="BR587" s="396">
        <f t="shared" si="673"/>
        <v>366</v>
      </c>
      <c r="BS587" s="395">
        <f t="shared" si="674"/>
        <v>366</v>
      </c>
      <c r="BT587" s="396">
        <f t="shared" si="675"/>
        <v>759</v>
      </c>
      <c r="BU587" s="395">
        <f t="shared" si="676"/>
        <v>720</v>
      </c>
      <c r="BV587" s="396">
        <f t="shared" si="677"/>
        <v>0</v>
      </c>
      <c r="BW587" s="395">
        <f t="shared" si="678"/>
        <v>0</v>
      </c>
      <c r="BX587" s="396">
        <f t="shared" si="679"/>
        <v>0</v>
      </c>
      <c r="BY587" s="395">
        <f t="shared" si="680"/>
        <v>0</v>
      </c>
      <c r="BZ587" s="394">
        <f t="shared" si="681"/>
        <v>5729.56</v>
      </c>
      <c r="CA587" s="395">
        <f t="shared" si="682"/>
        <v>5829.2539682539682</v>
      </c>
      <c r="CB587" s="396">
        <f t="shared" si="683"/>
        <v>4931.7829787234041</v>
      </c>
      <c r="CC587" s="395">
        <f t="shared" si="684"/>
        <v>5219.4429223744291</v>
      </c>
      <c r="CD587" s="396">
        <f t="shared" si="685"/>
        <v>4372.7759562841529</v>
      </c>
      <c r="CE587" s="395">
        <f t="shared" si="686"/>
        <v>4547.3387978142073</v>
      </c>
      <c r="CF587" s="396">
        <f t="shared" si="687"/>
        <v>3851.0632411067195</v>
      </c>
      <c r="CG587" s="395">
        <f t="shared" si="688"/>
        <v>4021.7777777777778</v>
      </c>
      <c r="CH587" s="396">
        <f t="shared" si="689"/>
        <v>0</v>
      </c>
      <c r="CI587" s="395">
        <f t="shared" si="690"/>
        <v>0</v>
      </c>
      <c r="CJ587" s="396">
        <f t="shared" si="691"/>
        <v>0</v>
      </c>
      <c r="CK587" s="395">
        <f t="shared" si="692"/>
        <v>0</v>
      </c>
      <c r="CL587" s="394">
        <f t="shared" si="693"/>
        <v>51566.04</v>
      </c>
      <c r="CM587" s="395">
        <f t="shared" si="694"/>
        <v>52463.28571428571</v>
      </c>
      <c r="CN587" s="396">
        <f t="shared" si="695"/>
        <v>44386.04680851064</v>
      </c>
      <c r="CO587" s="395">
        <f t="shared" si="696"/>
        <v>46974.986301369863</v>
      </c>
      <c r="CP587" s="396">
        <f t="shared" si="697"/>
        <v>39354.983606557376</v>
      </c>
      <c r="CQ587" s="395">
        <f t="shared" si="698"/>
        <v>40926.049180327864</v>
      </c>
      <c r="CR587" s="396">
        <f t="shared" si="699"/>
        <v>34659.569169960472</v>
      </c>
      <c r="CS587" s="395">
        <f t="shared" si="700"/>
        <v>36196</v>
      </c>
      <c r="CT587" s="396">
        <f t="shared" si="701"/>
        <v>0</v>
      </c>
      <c r="CU587" s="395">
        <f t="shared" si="702"/>
        <v>0</v>
      </c>
      <c r="CV587" s="396">
        <f t="shared" si="703"/>
        <v>0</v>
      </c>
      <c r="CW587" s="395">
        <f t="shared" si="704"/>
        <v>0</v>
      </c>
      <c r="CX587" s="396">
        <f t="shared" si="705"/>
        <v>38214.333675018061</v>
      </c>
      <c r="CY587" s="395">
        <f t="shared" si="706"/>
        <v>40074.211802323487</v>
      </c>
      <c r="CZ587" s="394">
        <f t="shared" si="707"/>
        <v>5</v>
      </c>
      <c r="DA587" s="395">
        <f t="shared" si="708"/>
        <v>6</v>
      </c>
      <c r="DB587" s="396">
        <f t="shared" si="709"/>
        <v>24</v>
      </c>
      <c r="DC587" s="395">
        <f t="shared" si="710"/>
        <v>23</v>
      </c>
      <c r="DD587" s="396">
        <f t="shared" si="711"/>
        <v>36</v>
      </c>
      <c r="DE587" s="395">
        <f t="shared" si="712"/>
        <v>36</v>
      </c>
      <c r="DF587" s="396">
        <f t="shared" si="713"/>
        <v>72</v>
      </c>
      <c r="DG587" s="395">
        <f t="shared" si="714"/>
        <v>68</v>
      </c>
      <c r="DH587" s="396">
        <f t="shared" si="715"/>
        <v>0</v>
      </c>
      <c r="DI587" s="395">
        <f t="shared" si="716"/>
        <v>0</v>
      </c>
      <c r="DJ587" s="396">
        <f t="shared" si="717"/>
        <v>0</v>
      </c>
      <c r="DK587" s="395">
        <f t="shared" si="718"/>
        <v>0</v>
      </c>
      <c r="DL587" s="396">
        <f t="shared" si="719"/>
        <v>137</v>
      </c>
      <c r="DM587" s="395">
        <f t="shared" si="720"/>
        <v>133</v>
      </c>
      <c r="DN587" s="394">
        <f t="shared" si="721"/>
        <v>257830.2</v>
      </c>
      <c r="DO587" s="395">
        <f t="shared" si="722"/>
        <v>314779.71428571426</v>
      </c>
      <c r="DP587" s="396">
        <f t="shared" si="723"/>
        <v>1065265.1234042554</v>
      </c>
      <c r="DQ587" s="395">
        <f t="shared" si="724"/>
        <v>1080424.6849315069</v>
      </c>
      <c r="DR587" s="396">
        <f t="shared" si="725"/>
        <v>1416779.4098360655</v>
      </c>
      <c r="DS587" s="395">
        <f t="shared" si="726"/>
        <v>1473337.7704918031</v>
      </c>
      <c r="DT587" s="396">
        <f t="shared" si="727"/>
        <v>2495488.9802371538</v>
      </c>
      <c r="DU587" s="395">
        <f t="shared" si="728"/>
        <v>2461328</v>
      </c>
      <c r="DV587" s="396">
        <f t="shared" si="729"/>
        <v>0</v>
      </c>
      <c r="DW587" s="395">
        <f t="shared" si="730"/>
        <v>0</v>
      </c>
      <c r="DX587" s="396">
        <f t="shared" si="731"/>
        <v>0</v>
      </c>
      <c r="DY587" s="395">
        <f t="shared" si="732"/>
        <v>0</v>
      </c>
      <c r="DZ587" s="396">
        <f t="shared" si="733"/>
        <v>5235363.7134774746</v>
      </c>
      <c r="EA587" s="395">
        <f t="shared" si="734"/>
        <v>5329870.169709024</v>
      </c>
    </row>
    <row r="588" spans="1:131">
      <c r="A588" s="376" t="s">
        <v>40</v>
      </c>
      <c r="B588" s="377" t="s">
        <v>398</v>
      </c>
      <c r="C588" s="378"/>
      <c r="D588" s="379">
        <v>441760</v>
      </c>
      <c r="E588" s="380">
        <v>9</v>
      </c>
      <c r="F588" s="393">
        <v>0</v>
      </c>
      <c r="G588" s="375">
        <v>0</v>
      </c>
      <c r="H588" s="393">
        <v>0</v>
      </c>
      <c r="I588" s="375">
        <v>0</v>
      </c>
      <c r="J588" s="393">
        <v>0</v>
      </c>
      <c r="K588" s="375">
        <v>0</v>
      </c>
      <c r="L588" s="393">
        <v>0</v>
      </c>
      <c r="M588" s="375">
        <v>0</v>
      </c>
      <c r="N588" s="393">
        <v>0</v>
      </c>
      <c r="O588" s="375">
        <v>0</v>
      </c>
      <c r="P588" s="393">
        <v>0</v>
      </c>
      <c r="Q588" s="375">
        <v>0</v>
      </c>
      <c r="R588" s="393">
        <v>0</v>
      </c>
      <c r="S588" s="375">
        <v>0</v>
      </c>
      <c r="T588" s="393">
        <v>0</v>
      </c>
      <c r="U588" s="375">
        <v>0</v>
      </c>
      <c r="V588" s="393">
        <v>0</v>
      </c>
      <c r="W588" s="375">
        <v>0</v>
      </c>
      <c r="X588" s="393">
        <v>0</v>
      </c>
      <c r="Y588" s="375">
        <v>0</v>
      </c>
      <c r="Z588" s="393">
        <v>0</v>
      </c>
      <c r="AA588" s="375">
        <v>0</v>
      </c>
      <c r="AB588" s="393">
        <v>0</v>
      </c>
      <c r="AC588" s="375">
        <v>0</v>
      </c>
      <c r="AD588" s="393">
        <v>76</v>
      </c>
      <c r="AE588" s="375">
        <v>78</v>
      </c>
      <c r="AF588" s="393">
        <v>0</v>
      </c>
      <c r="AG588" s="375">
        <v>0</v>
      </c>
      <c r="AH588" s="393">
        <v>0</v>
      </c>
      <c r="AI588" s="375">
        <v>0</v>
      </c>
      <c r="AJ588" s="393">
        <v>5</v>
      </c>
      <c r="AK588" s="375">
        <v>4</v>
      </c>
      <c r="AL588" s="393"/>
      <c r="AM588" s="375"/>
      <c r="AN588" s="393"/>
      <c r="AO588" s="375"/>
      <c r="AP588" s="393"/>
      <c r="AQ588" s="375"/>
      <c r="AR588" s="393"/>
      <c r="AS588" s="375"/>
      <c r="AT588" s="393">
        <v>1</v>
      </c>
      <c r="AU588" s="375">
        <v>0</v>
      </c>
      <c r="AV588" s="393">
        <v>0</v>
      </c>
      <c r="AW588" s="375">
        <v>0</v>
      </c>
      <c r="AX588" s="393">
        <v>0</v>
      </c>
      <c r="AY588" s="375">
        <v>0</v>
      </c>
      <c r="AZ588" s="393">
        <v>0</v>
      </c>
      <c r="BA588" s="375">
        <v>0</v>
      </c>
      <c r="BB588" s="393">
        <v>0</v>
      </c>
      <c r="BC588" s="375">
        <v>0</v>
      </c>
      <c r="BD588" s="393">
        <v>0</v>
      </c>
      <c r="BE588" s="375">
        <v>0</v>
      </c>
      <c r="BF588" s="393">
        <v>0</v>
      </c>
      <c r="BG588" s="375">
        <v>0</v>
      </c>
      <c r="BH588" s="393">
        <v>4120659</v>
      </c>
      <c r="BI588" s="375">
        <v>4191321</v>
      </c>
      <c r="BJ588" s="393"/>
      <c r="BK588" s="375"/>
      <c r="BL588" s="393">
        <v>44750</v>
      </c>
      <c r="BM588" s="375">
        <v>0</v>
      </c>
      <c r="BN588" s="394">
        <f t="shared" si="669"/>
        <v>0</v>
      </c>
      <c r="BO588" s="395">
        <f t="shared" si="670"/>
        <v>0</v>
      </c>
      <c r="BP588" s="396">
        <f t="shared" si="671"/>
        <v>0</v>
      </c>
      <c r="BQ588" s="395">
        <f t="shared" si="672"/>
        <v>0</v>
      </c>
      <c r="BR588" s="396">
        <f t="shared" si="673"/>
        <v>0</v>
      </c>
      <c r="BS588" s="395">
        <f t="shared" si="674"/>
        <v>0</v>
      </c>
      <c r="BT588" s="396">
        <f t="shared" si="675"/>
        <v>744</v>
      </c>
      <c r="BU588" s="395">
        <f t="shared" si="676"/>
        <v>750</v>
      </c>
      <c r="BV588" s="396">
        <f t="shared" si="677"/>
        <v>0</v>
      </c>
      <c r="BW588" s="395">
        <f t="shared" si="678"/>
        <v>0</v>
      </c>
      <c r="BX588" s="396">
        <f t="shared" si="679"/>
        <v>9</v>
      </c>
      <c r="BY588" s="395">
        <f t="shared" si="680"/>
        <v>0</v>
      </c>
      <c r="BZ588" s="394">
        <f t="shared" si="681"/>
        <v>0</v>
      </c>
      <c r="CA588" s="395">
        <f t="shared" si="682"/>
        <v>0</v>
      </c>
      <c r="CB588" s="396">
        <f t="shared" si="683"/>
        <v>0</v>
      </c>
      <c r="CC588" s="395">
        <f t="shared" si="684"/>
        <v>0</v>
      </c>
      <c r="CD588" s="396">
        <f t="shared" si="685"/>
        <v>0</v>
      </c>
      <c r="CE588" s="395">
        <f t="shared" si="686"/>
        <v>0</v>
      </c>
      <c r="CF588" s="396">
        <f t="shared" si="687"/>
        <v>5538.5201612903229</v>
      </c>
      <c r="CG588" s="395">
        <f t="shared" si="688"/>
        <v>5588.4279999999999</v>
      </c>
      <c r="CH588" s="396">
        <f t="shared" si="689"/>
        <v>0</v>
      </c>
      <c r="CI588" s="395">
        <f t="shared" si="690"/>
        <v>0</v>
      </c>
      <c r="CJ588" s="396">
        <f t="shared" si="691"/>
        <v>4972.2222222222226</v>
      </c>
      <c r="CK588" s="395">
        <f t="shared" si="692"/>
        <v>0</v>
      </c>
      <c r="CL588" s="394">
        <f t="shared" si="693"/>
        <v>0</v>
      </c>
      <c r="CM588" s="395">
        <f t="shared" si="694"/>
        <v>0</v>
      </c>
      <c r="CN588" s="396">
        <f t="shared" si="695"/>
        <v>0</v>
      </c>
      <c r="CO588" s="395">
        <f t="shared" si="696"/>
        <v>0</v>
      </c>
      <c r="CP588" s="396">
        <f t="shared" si="697"/>
        <v>0</v>
      </c>
      <c r="CQ588" s="395">
        <f t="shared" si="698"/>
        <v>0</v>
      </c>
      <c r="CR588" s="396">
        <f t="shared" si="699"/>
        <v>49846.681451612909</v>
      </c>
      <c r="CS588" s="395">
        <f t="shared" si="700"/>
        <v>50295.851999999999</v>
      </c>
      <c r="CT588" s="396">
        <f t="shared" si="701"/>
        <v>0</v>
      </c>
      <c r="CU588" s="395">
        <f t="shared" si="702"/>
        <v>0</v>
      </c>
      <c r="CV588" s="396">
        <f t="shared" si="703"/>
        <v>44750</v>
      </c>
      <c r="CW588" s="395">
        <f t="shared" si="704"/>
        <v>0</v>
      </c>
      <c r="CX588" s="396">
        <f t="shared" si="705"/>
        <v>49784.526799763975</v>
      </c>
      <c r="CY588" s="395">
        <f t="shared" si="706"/>
        <v>50295.851999999999</v>
      </c>
      <c r="CZ588" s="394">
        <f t="shared" si="707"/>
        <v>0</v>
      </c>
      <c r="DA588" s="395">
        <f t="shared" si="708"/>
        <v>0</v>
      </c>
      <c r="DB588" s="396">
        <f t="shared" si="709"/>
        <v>0</v>
      </c>
      <c r="DC588" s="395">
        <f t="shared" si="710"/>
        <v>0</v>
      </c>
      <c r="DD588" s="396">
        <f t="shared" si="711"/>
        <v>0</v>
      </c>
      <c r="DE588" s="395">
        <f t="shared" si="712"/>
        <v>0</v>
      </c>
      <c r="DF588" s="396">
        <f t="shared" si="713"/>
        <v>81</v>
      </c>
      <c r="DG588" s="395">
        <f t="shared" si="714"/>
        <v>82</v>
      </c>
      <c r="DH588" s="396">
        <f t="shared" si="715"/>
        <v>0</v>
      </c>
      <c r="DI588" s="395">
        <f t="shared" si="716"/>
        <v>0</v>
      </c>
      <c r="DJ588" s="396">
        <f t="shared" si="717"/>
        <v>1</v>
      </c>
      <c r="DK588" s="395">
        <f t="shared" si="718"/>
        <v>0</v>
      </c>
      <c r="DL588" s="396">
        <f t="shared" si="719"/>
        <v>82</v>
      </c>
      <c r="DM588" s="395">
        <f t="shared" si="720"/>
        <v>82</v>
      </c>
      <c r="DN588" s="394">
        <f t="shared" si="721"/>
        <v>0</v>
      </c>
      <c r="DO588" s="395">
        <f t="shared" si="722"/>
        <v>0</v>
      </c>
      <c r="DP588" s="396">
        <f t="shared" si="723"/>
        <v>0</v>
      </c>
      <c r="DQ588" s="395">
        <f t="shared" si="724"/>
        <v>0</v>
      </c>
      <c r="DR588" s="396">
        <f t="shared" si="725"/>
        <v>0</v>
      </c>
      <c r="DS588" s="395">
        <f t="shared" si="726"/>
        <v>0</v>
      </c>
      <c r="DT588" s="396">
        <f t="shared" si="727"/>
        <v>4037581.1975806458</v>
      </c>
      <c r="DU588" s="395">
        <f t="shared" si="728"/>
        <v>4124259.8640000001</v>
      </c>
      <c r="DV588" s="396">
        <f t="shared" si="729"/>
        <v>0</v>
      </c>
      <c r="DW588" s="395">
        <f t="shared" si="730"/>
        <v>0</v>
      </c>
      <c r="DX588" s="396">
        <f t="shared" si="731"/>
        <v>44750</v>
      </c>
      <c r="DY588" s="395">
        <f t="shared" si="732"/>
        <v>0</v>
      </c>
      <c r="DZ588" s="396">
        <f t="shared" si="733"/>
        <v>4082331.1975806458</v>
      </c>
      <c r="EA588" s="395">
        <f t="shared" si="734"/>
        <v>4124259.8640000001</v>
      </c>
    </row>
    <row r="589" spans="1:131">
      <c r="A589" s="376" t="s">
        <v>40</v>
      </c>
      <c r="B589" s="377" t="s">
        <v>399</v>
      </c>
      <c r="C589" s="378" t="s">
        <v>588</v>
      </c>
      <c r="D589" s="379">
        <v>226116</v>
      </c>
      <c r="E589" s="380">
        <v>9</v>
      </c>
      <c r="F589" s="393">
        <v>3</v>
      </c>
      <c r="G589" s="375">
        <v>3</v>
      </c>
      <c r="H589" s="393">
        <v>0</v>
      </c>
      <c r="I589" s="375">
        <v>0</v>
      </c>
      <c r="J589" s="393">
        <v>0</v>
      </c>
      <c r="K589" s="375">
        <v>0</v>
      </c>
      <c r="L589" s="393">
        <v>0</v>
      </c>
      <c r="M589" s="375">
        <v>0</v>
      </c>
      <c r="N589" s="393">
        <v>1</v>
      </c>
      <c r="O589" s="375">
        <v>1</v>
      </c>
      <c r="P589" s="393">
        <v>0</v>
      </c>
      <c r="Q589" s="375">
        <v>0</v>
      </c>
      <c r="R589" s="393">
        <v>0</v>
      </c>
      <c r="S589" s="375">
        <v>0</v>
      </c>
      <c r="T589" s="393">
        <v>0</v>
      </c>
      <c r="U589" s="375">
        <v>0</v>
      </c>
      <c r="V589" s="393">
        <v>5</v>
      </c>
      <c r="W589" s="375">
        <v>5</v>
      </c>
      <c r="X589" s="393">
        <v>0</v>
      </c>
      <c r="Y589" s="375">
        <v>0</v>
      </c>
      <c r="Z589" s="393">
        <v>0</v>
      </c>
      <c r="AA589" s="375">
        <v>0</v>
      </c>
      <c r="AB589" s="393">
        <v>0</v>
      </c>
      <c r="AC589" s="375">
        <v>0</v>
      </c>
      <c r="AD589" s="393">
        <v>35</v>
      </c>
      <c r="AE589" s="375">
        <v>33</v>
      </c>
      <c r="AF589" s="393">
        <v>0</v>
      </c>
      <c r="AG589" s="375">
        <v>0</v>
      </c>
      <c r="AH589" s="393">
        <v>0</v>
      </c>
      <c r="AI589" s="375">
        <v>0</v>
      </c>
      <c r="AJ589" s="393">
        <v>26</v>
      </c>
      <c r="AK589" s="375">
        <v>29</v>
      </c>
      <c r="AL589" s="393"/>
      <c r="AM589" s="375"/>
      <c r="AN589" s="393"/>
      <c r="AO589" s="375"/>
      <c r="AP589" s="393"/>
      <c r="AQ589" s="375"/>
      <c r="AR589" s="393"/>
      <c r="AS589" s="375"/>
      <c r="AT589" s="393">
        <v>0</v>
      </c>
      <c r="AU589" s="375">
        <v>0</v>
      </c>
      <c r="AV589" s="393">
        <v>0</v>
      </c>
      <c r="AW589" s="375">
        <v>0</v>
      </c>
      <c r="AX589" s="393">
        <v>0</v>
      </c>
      <c r="AY589" s="375">
        <v>0</v>
      </c>
      <c r="AZ589" s="393">
        <v>3</v>
      </c>
      <c r="BA589" s="375">
        <v>0</v>
      </c>
      <c r="BB589" s="393">
        <v>167033</v>
      </c>
      <c r="BC589" s="375">
        <v>170633</v>
      </c>
      <c r="BD589" s="393">
        <v>51106</v>
      </c>
      <c r="BE589" s="375">
        <v>52306</v>
      </c>
      <c r="BF589" s="393">
        <v>228508</v>
      </c>
      <c r="BG589" s="375">
        <v>234808</v>
      </c>
      <c r="BH589" s="393">
        <v>2765775</v>
      </c>
      <c r="BI589" s="375">
        <v>2702610</v>
      </c>
      <c r="BJ589" s="393"/>
      <c r="BK589" s="375"/>
      <c r="BL589" s="393">
        <v>105267</v>
      </c>
      <c r="BM589" s="375">
        <v>0</v>
      </c>
      <c r="BN589" s="394">
        <f t="shared" si="669"/>
        <v>27</v>
      </c>
      <c r="BO589" s="395">
        <f t="shared" si="670"/>
        <v>27</v>
      </c>
      <c r="BP589" s="396">
        <f t="shared" si="671"/>
        <v>9</v>
      </c>
      <c r="BQ589" s="395">
        <f t="shared" si="672"/>
        <v>9</v>
      </c>
      <c r="BR589" s="396">
        <f t="shared" si="673"/>
        <v>45</v>
      </c>
      <c r="BS589" s="395">
        <f t="shared" si="674"/>
        <v>45</v>
      </c>
      <c r="BT589" s="396">
        <f t="shared" si="675"/>
        <v>627</v>
      </c>
      <c r="BU589" s="395">
        <f t="shared" si="676"/>
        <v>645</v>
      </c>
      <c r="BV589" s="396">
        <f t="shared" si="677"/>
        <v>0</v>
      </c>
      <c r="BW589" s="395">
        <f t="shared" si="678"/>
        <v>0</v>
      </c>
      <c r="BX589" s="396">
        <f t="shared" si="679"/>
        <v>36</v>
      </c>
      <c r="BY589" s="395">
        <f t="shared" si="680"/>
        <v>0</v>
      </c>
      <c r="BZ589" s="394">
        <f t="shared" si="681"/>
        <v>6186.4074074074078</v>
      </c>
      <c r="CA589" s="395">
        <f t="shared" si="682"/>
        <v>6319.7407407407409</v>
      </c>
      <c r="CB589" s="396">
        <f t="shared" si="683"/>
        <v>5678.4444444444443</v>
      </c>
      <c r="CC589" s="395">
        <f t="shared" si="684"/>
        <v>5811.7777777777774</v>
      </c>
      <c r="CD589" s="396">
        <f t="shared" si="685"/>
        <v>5077.9555555555553</v>
      </c>
      <c r="CE589" s="395">
        <f t="shared" si="686"/>
        <v>5217.9555555555553</v>
      </c>
      <c r="CF589" s="396">
        <f t="shared" si="687"/>
        <v>4411.1244019138758</v>
      </c>
      <c r="CG589" s="395">
        <f t="shared" si="688"/>
        <v>4190.0930232558139</v>
      </c>
      <c r="CH589" s="396">
        <f t="shared" si="689"/>
        <v>0</v>
      </c>
      <c r="CI589" s="395">
        <f t="shared" si="690"/>
        <v>0</v>
      </c>
      <c r="CJ589" s="396">
        <f t="shared" si="691"/>
        <v>2924.0833333333335</v>
      </c>
      <c r="CK589" s="395">
        <f t="shared" si="692"/>
        <v>0</v>
      </c>
      <c r="CL589" s="394">
        <f t="shared" si="693"/>
        <v>55677.666666666672</v>
      </c>
      <c r="CM589" s="395">
        <f t="shared" si="694"/>
        <v>56877.666666666672</v>
      </c>
      <c r="CN589" s="396">
        <f t="shared" si="695"/>
        <v>51106</v>
      </c>
      <c r="CO589" s="395">
        <f t="shared" si="696"/>
        <v>52306</v>
      </c>
      <c r="CP589" s="396">
        <f t="shared" si="697"/>
        <v>45701.599999999999</v>
      </c>
      <c r="CQ589" s="395">
        <f t="shared" si="698"/>
        <v>46961.599999999999</v>
      </c>
      <c r="CR589" s="396">
        <f t="shared" si="699"/>
        <v>39700.119617224882</v>
      </c>
      <c r="CS589" s="395">
        <f t="shared" si="700"/>
        <v>37710.837209302328</v>
      </c>
      <c r="CT589" s="396">
        <f t="shared" si="701"/>
        <v>0</v>
      </c>
      <c r="CU589" s="395">
        <f t="shared" si="702"/>
        <v>0</v>
      </c>
      <c r="CV589" s="396">
        <f t="shared" si="703"/>
        <v>26316.75</v>
      </c>
      <c r="CW589" s="395">
        <f t="shared" si="704"/>
        <v>0</v>
      </c>
      <c r="CX589" s="396">
        <f t="shared" si="705"/>
        <v>40374.034885626272</v>
      </c>
      <c r="CY589" s="395">
        <f t="shared" si="706"/>
        <v>39377.731084179497</v>
      </c>
      <c r="CZ589" s="394">
        <f t="shared" si="707"/>
        <v>3</v>
      </c>
      <c r="DA589" s="395">
        <f t="shared" si="708"/>
        <v>3</v>
      </c>
      <c r="DB589" s="396">
        <f t="shared" si="709"/>
        <v>1</v>
      </c>
      <c r="DC589" s="395">
        <f t="shared" si="710"/>
        <v>1</v>
      </c>
      <c r="DD589" s="396">
        <f t="shared" si="711"/>
        <v>5</v>
      </c>
      <c r="DE589" s="395">
        <f t="shared" si="712"/>
        <v>5</v>
      </c>
      <c r="DF589" s="396">
        <f t="shared" si="713"/>
        <v>61</v>
      </c>
      <c r="DG589" s="395">
        <f t="shared" si="714"/>
        <v>62</v>
      </c>
      <c r="DH589" s="396">
        <f t="shared" si="715"/>
        <v>0</v>
      </c>
      <c r="DI589" s="395">
        <f t="shared" si="716"/>
        <v>0</v>
      </c>
      <c r="DJ589" s="396">
        <f t="shared" si="717"/>
        <v>3</v>
      </c>
      <c r="DK589" s="395">
        <f t="shared" si="718"/>
        <v>0</v>
      </c>
      <c r="DL589" s="396">
        <f t="shared" si="719"/>
        <v>73</v>
      </c>
      <c r="DM589" s="395">
        <f t="shared" si="720"/>
        <v>71</v>
      </c>
      <c r="DN589" s="394">
        <f t="shared" si="721"/>
        <v>167033</v>
      </c>
      <c r="DO589" s="395">
        <f t="shared" si="722"/>
        <v>170633</v>
      </c>
      <c r="DP589" s="396">
        <f t="shared" si="723"/>
        <v>51106</v>
      </c>
      <c r="DQ589" s="395">
        <f t="shared" si="724"/>
        <v>52306</v>
      </c>
      <c r="DR589" s="396">
        <f t="shared" si="725"/>
        <v>228508</v>
      </c>
      <c r="DS589" s="395">
        <f t="shared" si="726"/>
        <v>234808</v>
      </c>
      <c r="DT589" s="396">
        <f t="shared" si="727"/>
        <v>2421707.296650718</v>
      </c>
      <c r="DU589" s="395">
        <f t="shared" si="728"/>
        <v>2338071.9069767445</v>
      </c>
      <c r="DV589" s="396">
        <f t="shared" si="729"/>
        <v>0</v>
      </c>
      <c r="DW589" s="395">
        <f t="shared" si="730"/>
        <v>0</v>
      </c>
      <c r="DX589" s="396">
        <f t="shared" si="731"/>
        <v>78950.25</v>
      </c>
      <c r="DY589" s="395">
        <f t="shared" si="732"/>
        <v>0</v>
      </c>
      <c r="DZ589" s="396">
        <f t="shared" si="733"/>
        <v>2947304.546650718</v>
      </c>
      <c r="EA589" s="395">
        <f t="shared" si="734"/>
        <v>2795818.9069767441</v>
      </c>
    </row>
    <row r="590" spans="1:131">
      <c r="A590" s="370" t="s">
        <v>40</v>
      </c>
      <c r="B590" s="371" t="s">
        <v>400</v>
      </c>
      <c r="C590" s="372"/>
      <c r="D590" s="373">
        <v>226204</v>
      </c>
      <c r="E590" s="374">
        <v>9</v>
      </c>
      <c r="F590" s="393">
        <v>136</v>
      </c>
      <c r="G590" s="375">
        <v>0</v>
      </c>
      <c r="H590" s="393">
        <v>0</v>
      </c>
      <c r="I590" s="375">
        <v>0</v>
      </c>
      <c r="J590" s="393">
        <v>0</v>
      </c>
      <c r="K590" s="375">
        <v>0</v>
      </c>
      <c r="L590" s="393">
        <v>18</v>
      </c>
      <c r="M590" s="375">
        <v>0</v>
      </c>
      <c r="N590" s="393">
        <v>0</v>
      </c>
      <c r="O590" s="375">
        <v>0</v>
      </c>
      <c r="P590" s="393">
        <v>0</v>
      </c>
      <c r="Q590" s="375">
        <v>0</v>
      </c>
      <c r="R590" s="393">
        <v>0</v>
      </c>
      <c r="S590" s="375">
        <v>0</v>
      </c>
      <c r="T590" s="393">
        <v>0</v>
      </c>
      <c r="U590" s="375">
        <v>0</v>
      </c>
      <c r="V590" s="393">
        <v>0</v>
      </c>
      <c r="W590" s="375">
        <v>0</v>
      </c>
      <c r="X590" s="393">
        <v>0</v>
      </c>
      <c r="Y590" s="375">
        <v>0</v>
      </c>
      <c r="Z590" s="393">
        <v>0</v>
      </c>
      <c r="AA590" s="375">
        <v>0</v>
      </c>
      <c r="AB590" s="393">
        <v>0</v>
      </c>
      <c r="AC590" s="375">
        <v>0</v>
      </c>
      <c r="AD590" s="393">
        <v>0</v>
      </c>
      <c r="AE590" s="375">
        <v>0</v>
      </c>
      <c r="AF590" s="393">
        <v>0</v>
      </c>
      <c r="AG590" s="375">
        <v>0</v>
      </c>
      <c r="AH590" s="393">
        <v>0</v>
      </c>
      <c r="AI590" s="375">
        <v>0</v>
      </c>
      <c r="AJ590" s="393">
        <v>0</v>
      </c>
      <c r="AK590" s="375">
        <v>0</v>
      </c>
      <c r="AL590" s="393"/>
      <c r="AM590" s="375"/>
      <c r="AN590" s="393"/>
      <c r="AO590" s="375"/>
      <c r="AP590" s="393"/>
      <c r="AQ590" s="375"/>
      <c r="AR590" s="393"/>
      <c r="AS590" s="375"/>
      <c r="AT590" s="393">
        <v>0</v>
      </c>
      <c r="AU590" s="375">
        <v>147</v>
      </c>
      <c r="AV590" s="393">
        <v>0</v>
      </c>
      <c r="AW590" s="375">
        <v>0</v>
      </c>
      <c r="AX590" s="393">
        <v>0</v>
      </c>
      <c r="AY590" s="375">
        <v>0</v>
      </c>
      <c r="AZ590" s="393">
        <v>0</v>
      </c>
      <c r="BA590" s="375">
        <v>14</v>
      </c>
      <c r="BB590" s="393">
        <v>10918701</v>
      </c>
      <c r="BC590" s="375">
        <v>0</v>
      </c>
      <c r="BD590" s="393">
        <v>0</v>
      </c>
      <c r="BE590" s="375">
        <v>0</v>
      </c>
      <c r="BF590" s="393">
        <v>0</v>
      </c>
      <c r="BG590" s="375">
        <v>0</v>
      </c>
      <c r="BH590" s="393">
        <v>0</v>
      </c>
      <c r="BI590" s="375">
        <v>0</v>
      </c>
      <c r="BJ590" s="393"/>
      <c r="BK590" s="375"/>
      <c r="BL590" s="393">
        <v>0</v>
      </c>
      <c r="BM590" s="375">
        <v>9036494</v>
      </c>
      <c r="BN590" s="394">
        <f t="shared" si="669"/>
        <v>1440</v>
      </c>
      <c r="BO590" s="395">
        <f t="shared" si="670"/>
        <v>0</v>
      </c>
      <c r="BP590" s="396">
        <f t="shared" si="671"/>
        <v>0</v>
      </c>
      <c r="BQ590" s="395">
        <f t="shared" si="672"/>
        <v>0</v>
      </c>
      <c r="BR590" s="396">
        <f t="shared" si="673"/>
        <v>0</v>
      </c>
      <c r="BS590" s="395">
        <f t="shared" si="674"/>
        <v>0</v>
      </c>
      <c r="BT590" s="396">
        <f t="shared" si="675"/>
        <v>0</v>
      </c>
      <c r="BU590" s="395">
        <f t="shared" si="676"/>
        <v>0</v>
      </c>
      <c r="BV590" s="396">
        <f t="shared" si="677"/>
        <v>0</v>
      </c>
      <c r="BW590" s="395">
        <f t="shared" si="678"/>
        <v>0</v>
      </c>
      <c r="BX590" s="396">
        <f t="shared" si="679"/>
        <v>0</v>
      </c>
      <c r="BY590" s="395">
        <f t="shared" si="680"/>
        <v>1491</v>
      </c>
      <c r="BZ590" s="394">
        <f t="shared" si="681"/>
        <v>7582.4312499999996</v>
      </c>
      <c r="CA590" s="395">
        <f t="shared" si="682"/>
        <v>0</v>
      </c>
      <c r="CB590" s="396">
        <f t="shared" si="683"/>
        <v>0</v>
      </c>
      <c r="CC590" s="395">
        <f t="shared" si="684"/>
        <v>0</v>
      </c>
      <c r="CD590" s="396">
        <f t="shared" si="685"/>
        <v>0</v>
      </c>
      <c r="CE590" s="395">
        <f t="shared" si="686"/>
        <v>0</v>
      </c>
      <c r="CF590" s="396">
        <f t="shared" si="687"/>
        <v>0</v>
      </c>
      <c r="CG590" s="395">
        <f t="shared" si="688"/>
        <v>0</v>
      </c>
      <c r="CH590" s="396">
        <f t="shared" si="689"/>
        <v>0</v>
      </c>
      <c r="CI590" s="395">
        <f t="shared" si="690"/>
        <v>0</v>
      </c>
      <c r="CJ590" s="396">
        <f t="shared" si="691"/>
        <v>0</v>
      </c>
      <c r="CK590" s="395">
        <f t="shared" si="692"/>
        <v>6060.6934942991284</v>
      </c>
      <c r="CL590" s="394">
        <f t="shared" si="693"/>
        <v>68241.881249999991</v>
      </c>
      <c r="CM590" s="395">
        <f t="shared" si="694"/>
        <v>0</v>
      </c>
      <c r="CN590" s="396">
        <f t="shared" si="695"/>
        <v>0</v>
      </c>
      <c r="CO590" s="395">
        <f t="shared" si="696"/>
        <v>0</v>
      </c>
      <c r="CP590" s="396">
        <f t="shared" si="697"/>
        <v>0</v>
      </c>
      <c r="CQ590" s="395">
        <f t="shared" si="698"/>
        <v>0</v>
      </c>
      <c r="CR590" s="396">
        <f t="shared" si="699"/>
        <v>0</v>
      </c>
      <c r="CS590" s="395">
        <f t="shared" si="700"/>
        <v>0</v>
      </c>
      <c r="CT590" s="396">
        <f t="shared" si="701"/>
        <v>0</v>
      </c>
      <c r="CU590" s="395">
        <f t="shared" si="702"/>
        <v>0</v>
      </c>
      <c r="CV590" s="396">
        <f t="shared" si="703"/>
        <v>0</v>
      </c>
      <c r="CW590" s="395">
        <f t="shared" si="704"/>
        <v>54546.241448692155</v>
      </c>
      <c r="CX590" s="396">
        <f t="shared" si="705"/>
        <v>68241.881249999991</v>
      </c>
      <c r="CY590" s="395">
        <f t="shared" si="706"/>
        <v>54546.241448692155</v>
      </c>
      <c r="CZ590" s="394">
        <f t="shared" si="707"/>
        <v>154</v>
      </c>
      <c r="DA590" s="395">
        <f t="shared" si="708"/>
        <v>0</v>
      </c>
      <c r="DB590" s="396">
        <f t="shared" si="709"/>
        <v>0</v>
      </c>
      <c r="DC590" s="395">
        <f t="shared" si="710"/>
        <v>0</v>
      </c>
      <c r="DD590" s="396">
        <f t="shared" si="711"/>
        <v>0</v>
      </c>
      <c r="DE590" s="395">
        <f t="shared" si="712"/>
        <v>0</v>
      </c>
      <c r="DF590" s="396">
        <f t="shared" si="713"/>
        <v>0</v>
      </c>
      <c r="DG590" s="395">
        <f t="shared" si="714"/>
        <v>0</v>
      </c>
      <c r="DH590" s="396">
        <f t="shared" si="715"/>
        <v>0</v>
      </c>
      <c r="DI590" s="395">
        <f t="shared" si="716"/>
        <v>0</v>
      </c>
      <c r="DJ590" s="396">
        <f t="shared" si="717"/>
        <v>0</v>
      </c>
      <c r="DK590" s="395">
        <f t="shared" si="718"/>
        <v>161</v>
      </c>
      <c r="DL590" s="396">
        <f t="shared" si="719"/>
        <v>154</v>
      </c>
      <c r="DM590" s="395">
        <f t="shared" si="720"/>
        <v>161</v>
      </c>
      <c r="DN590" s="394">
        <f t="shared" si="721"/>
        <v>10509249.712499999</v>
      </c>
      <c r="DO590" s="395">
        <f t="shared" si="722"/>
        <v>0</v>
      </c>
      <c r="DP590" s="396">
        <f t="shared" si="723"/>
        <v>0</v>
      </c>
      <c r="DQ590" s="395">
        <f t="shared" si="724"/>
        <v>0</v>
      </c>
      <c r="DR590" s="396">
        <f t="shared" si="725"/>
        <v>0</v>
      </c>
      <c r="DS590" s="395">
        <f t="shared" si="726"/>
        <v>0</v>
      </c>
      <c r="DT590" s="396">
        <f t="shared" si="727"/>
        <v>0</v>
      </c>
      <c r="DU590" s="395">
        <f t="shared" si="728"/>
        <v>0</v>
      </c>
      <c r="DV590" s="396">
        <f t="shared" si="729"/>
        <v>0</v>
      </c>
      <c r="DW590" s="395">
        <f t="shared" si="730"/>
        <v>0</v>
      </c>
      <c r="DX590" s="396">
        <f t="shared" si="731"/>
        <v>0</v>
      </c>
      <c r="DY590" s="395">
        <f t="shared" si="732"/>
        <v>8781944.8732394371</v>
      </c>
      <c r="DZ590" s="396">
        <f t="shared" si="733"/>
        <v>10509249.712499999</v>
      </c>
      <c r="EA590" s="395">
        <f t="shared" si="734"/>
        <v>8781944.8732394371</v>
      </c>
    </row>
    <row r="591" spans="1:131">
      <c r="A591" s="370" t="s">
        <v>40</v>
      </c>
      <c r="B591" s="381" t="s">
        <v>401</v>
      </c>
      <c r="C591" s="382"/>
      <c r="D591" s="373">
        <v>226930</v>
      </c>
      <c r="E591" s="374">
        <v>9</v>
      </c>
      <c r="F591" s="393">
        <v>0</v>
      </c>
      <c r="G591" s="375">
        <v>0</v>
      </c>
      <c r="H591" s="393">
        <v>0</v>
      </c>
      <c r="I591" s="375">
        <v>0</v>
      </c>
      <c r="J591" s="393">
        <v>0</v>
      </c>
      <c r="K591" s="375">
        <v>0</v>
      </c>
      <c r="L591" s="393">
        <v>0</v>
      </c>
      <c r="M591" s="375">
        <v>0</v>
      </c>
      <c r="N591" s="393">
        <v>0</v>
      </c>
      <c r="O591" s="375">
        <v>0</v>
      </c>
      <c r="P591" s="393">
        <v>0</v>
      </c>
      <c r="Q591" s="375">
        <v>0</v>
      </c>
      <c r="R591" s="393">
        <v>0</v>
      </c>
      <c r="S591" s="375">
        <v>0</v>
      </c>
      <c r="T591" s="393">
        <v>0</v>
      </c>
      <c r="U591" s="375">
        <v>0</v>
      </c>
      <c r="V591" s="393">
        <v>0</v>
      </c>
      <c r="W591" s="375">
        <v>0</v>
      </c>
      <c r="X591" s="393">
        <v>0</v>
      </c>
      <c r="Y591" s="375">
        <v>0</v>
      </c>
      <c r="Z591" s="393">
        <v>0</v>
      </c>
      <c r="AA591" s="375">
        <v>0</v>
      </c>
      <c r="AB591" s="393">
        <v>0</v>
      </c>
      <c r="AC591" s="375">
        <v>0</v>
      </c>
      <c r="AD591" s="393">
        <v>0</v>
      </c>
      <c r="AE591" s="375">
        <v>84</v>
      </c>
      <c r="AF591" s="393">
        <v>0</v>
      </c>
      <c r="AG591" s="375">
        <v>0</v>
      </c>
      <c r="AH591" s="393">
        <v>0</v>
      </c>
      <c r="AI591" s="375">
        <v>0</v>
      </c>
      <c r="AJ591" s="393">
        <v>0</v>
      </c>
      <c r="AK591" s="375">
        <v>0</v>
      </c>
      <c r="AL591" s="393"/>
      <c r="AM591" s="375"/>
      <c r="AN591" s="393"/>
      <c r="AO591" s="375"/>
      <c r="AP591" s="393"/>
      <c r="AQ591" s="375"/>
      <c r="AR591" s="393"/>
      <c r="AS591" s="375"/>
      <c r="AT591" s="393">
        <v>84</v>
      </c>
      <c r="AU591" s="375">
        <v>0</v>
      </c>
      <c r="AV591" s="393">
        <v>0</v>
      </c>
      <c r="AW591" s="375">
        <v>0</v>
      </c>
      <c r="AX591" s="393">
        <v>0</v>
      </c>
      <c r="AY591" s="375">
        <v>0</v>
      </c>
      <c r="AZ591" s="393">
        <v>0</v>
      </c>
      <c r="BA591" s="375">
        <v>0</v>
      </c>
      <c r="BB591" s="393">
        <v>0</v>
      </c>
      <c r="BC591" s="375">
        <v>0</v>
      </c>
      <c r="BD591" s="393">
        <v>0</v>
      </c>
      <c r="BE591" s="375">
        <v>0</v>
      </c>
      <c r="BF591" s="393">
        <v>0</v>
      </c>
      <c r="BG591" s="375">
        <v>0</v>
      </c>
      <c r="BH591" s="393">
        <v>0</v>
      </c>
      <c r="BI591" s="375">
        <v>5254853</v>
      </c>
      <c r="BJ591" s="393"/>
      <c r="BK591" s="375"/>
      <c r="BL591" s="393">
        <v>5153077</v>
      </c>
      <c r="BM591" s="375">
        <v>0</v>
      </c>
      <c r="BN591" s="394">
        <f t="shared" si="669"/>
        <v>0</v>
      </c>
      <c r="BO591" s="395">
        <f t="shared" si="670"/>
        <v>0</v>
      </c>
      <c r="BP591" s="396">
        <f t="shared" si="671"/>
        <v>0</v>
      </c>
      <c r="BQ591" s="395">
        <f t="shared" si="672"/>
        <v>0</v>
      </c>
      <c r="BR591" s="396">
        <f t="shared" si="673"/>
        <v>0</v>
      </c>
      <c r="BS591" s="395">
        <f t="shared" si="674"/>
        <v>0</v>
      </c>
      <c r="BT591" s="396">
        <f t="shared" si="675"/>
        <v>0</v>
      </c>
      <c r="BU591" s="395">
        <f t="shared" si="676"/>
        <v>756</v>
      </c>
      <c r="BV591" s="396">
        <f t="shared" si="677"/>
        <v>0</v>
      </c>
      <c r="BW591" s="395">
        <f t="shared" si="678"/>
        <v>0</v>
      </c>
      <c r="BX591" s="396">
        <f t="shared" si="679"/>
        <v>756</v>
      </c>
      <c r="BY591" s="395">
        <f t="shared" si="680"/>
        <v>0</v>
      </c>
      <c r="BZ591" s="394">
        <f t="shared" si="681"/>
        <v>0</v>
      </c>
      <c r="CA591" s="395">
        <f t="shared" si="682"/>
        <v>0</v>
      </c>
      <c r="CB591" s="396">
        <f t="shared" si="683"/>
        <v>0</v>
      </c>
      <c r="CC591" s="395">
        <f t="shared" si="684"/>
        <v>0</v>
      </c>
      <c r="CD591" s="396">
        <f t="shared" si="685"/>
        <v>0</v>
      </c>
      <c r="CE591" s="395">
        <f t="shared" si="686"/>
        <v>0</v>
      </c>
      <c r="CF591" s="396">
        <f t="shared" si="687"/>
        <v>0</v>
      </c>
      <c r="CG591" s="395">
        <f t="shared" si="688"/>
        <v>6950.8637566137568</v>
      </c>
      <c r="CH591" s="396">
        <f t="shared" si="689"/>
        <v>0</v>
      </c>
      <c r="CI591" s="395">
        <f t="shared" si="690"/>
        <v>0</v>
      </c>
      <c r="CJ591" s="396">
        <f t="shared" si="691"/>
        <v>6816.2394179894181</v>
      </c>
      <c r="CK591" s="395">
        <f t="shared" si="692"/>
        <v>0</v>
      </c>
      <c r="CL591" s="394">
        <f t="shared" si="693"/>
        <v>0</v>
      </c>
      <c r="CM591" s="395">
        <f t="shared" si="694"/>
        <v>0</v>
      </c>
      <c r="CN591" s="396">
        <f t="shared" si="695"/>
        <v>0</v>
      </c>
      <c r="CO591" s="395">
        <f t="shared" si="696"/>
        <v>0</v>
      </c>
      <c r="CP591" s="396">
        <f t="shared" si="697"/>
        <v>0</v>
      </c>
      <c r="CQ591" s="395">
        <f t="shared" si="698"/>
        <v>0</v>
      </c>
      <c r="CR591" s="396">
        <f t="shared" si="699"/>
        <v>0</v>
      </c>
      <c r="CS591" s="395">
        <f t="shared" si="700"/>
        <v>62557.773809523809</v>
      </c>
      <c r="CT591" s="396">
        <f t="shared" si="701"/>
        <v>0</v>
      </c>
      <c r="CU591" s="395">
        <f t="shared" si="702"/>
        <v>0</v>
      </c>
      <c r="CV591" s="396">
        <f t="shared" si="703"/>
        <v>61346.154761904763</v>
      </c>
      <c r="CW591" s="395">
        <f t="shared" si="704"/>
        <v>0</v>
      </c>
      <c r="CX591" s="396">
        <f t="shared" si="705"/>
        <v>61346.154761904763</v>
      </c>
      <c r="CY591" s="395">
        <f t="shared" si="706"/>
        <v>62557.773809523809</v>
      </c>
      <c r="CZ591" s="394">
        <f t="shared" si="707"/>
        <v>0</v>
      </c>
      <c r="DA591" s="395">
        <f t="shared" si="708"/>
        <v>0</v>
      </c>
      <c r="DB591" s="396">
        <f t="shared" si="709"/>
        <v>0</v>
      </c>
      <c r="DC591" s="395">
        <f t="shared" si="710"/>
        <v>0</v>
      </c>
      <c r="DD591" s="396">
        <f t="shared" si="711"/>
        <v>0</v>
      </c>
      <c r="DE591" s="395">
        <f t="shared" si="712"/>
        <v>0</v>
      </c>
      <c r="DF591" s="396">
        <f t="shared" si="713"/>
        <v>0</v>
      </c>
      <c r="DG591" s="395">
        <f t="shared" si="714"/>
        <v>84</v>
      </c>
      <c r="DH591" s="396">
        <f t="shared" si="715"/>
        <v>0</v>
      </c>
      <c r="DI591" s="395">
        <f t="shared" si="716"/>
        <v>0</v>
      </c>
      <c r="DJ591" s="396">
        <f t="shared" si="717"/>
        <v>84</v>
      </c>
      <c r="DK591" s="395">
        <f t="shared" si="718"/>
        <v>0</v>
      </c>
      <c r="DL591" s="396">
        <f t="shared" si="719"/>
        <v>84</v>
      </c>
      <c r="DM591" s="395">
        <f t="shared" si="720"/>
        <v>84</v>
      </c>
      <c r="DN591" s="394">
        <f t="shared" si="721"/>
        <v>0</v>
      </c>
      <c r="DO591" s="395">
        <f t="shared" si="722"/>
        <v>0</v>
      </c>
      <c r="DP591" s="396">
        <f t="shared" si="723"/>
        <v>0</v>
      </c>
      <c r="DQ591" s="395">
        <f t="shared" si="724"/>
        <v>0</v>
      </c>
      <c r="DR591" s="396">
        <f t="shared" si="725"/>
        <v>0</v>
      </c>
      <c r="DS591" s="395">
        <f t="shared" si="726"/>
        <v>0</v>
      </c>
      <c r="DT591" s="396">
        <f t="shared" si="727"/>
        <v>0</v>
      </c>
      <c r="DU591" s="395">
        <f t="shared" si="728"/>
        <v>5254853</v>
      </c>
      <c r="DV591" s="396">
        <f t="shared" si="729"/>
        <v>0</v>
      </c>
      <c r="DW591" s="395">
        <f t="shared" si="730"/>
        <v>0</v>
      </c>
      <c r="DX591" s="396">
        <f t="shared" si="731"/>
        <v>5153077</v>
      </c>
      <c r="DY591" s="395">
        <f t="shared" si="732"/>
        <v>0</v>
      </c>
      <c r="DZ591" s="396">
        <f t="shared" si="733"/>
        <v>5153077</v>
      </c>
      <c r="EA591" s="395">
        <f t="shared" si="734"/>
        <v>5254853</v>
      </c>
    </row>
    <row r="592" spans="1:131">
      <c r="A592" s="370" t="s">
        <v>40</v>
      </c>
      <c r="B592" s="383" t="s">
        <v>402</v>
      </c>
      <c r="C592" s="384"/>
      <c r="D592" s="373">
        <v>227225</v>
      </c>
      <c r="E592" s="385">
        <v>9</v>
      </c>
      <c r="F592" s="393">
        <v>25</v>
      </c>
      <c r="G592" s="375">
        <v>27</v>
      </c>
      <c r="H592" s="393">
        <v>6</v>
      </c>
      <c r="I592" s="375">
        <v>0</v>
      </c>
      <c r="J592" s="393">
        <v>1</v>
      </c>
      <c r="K592" s="375">
        <v>6</v>
      </c>
      <c r="L592" s="393">
        <v>2</v>
      </c>
      <c r="M592" s="375">
        <v>2</v>
      </c>
      <c r="N592" s="393">
        <v>6</v>
      </c>
      <c r="O592" s="375">
        <v>6</v>
      </c>
      <c r="P592" s="393">
        <v>0</v>
      </c>
      <c r="Q592" s="375">
        <v>0</v>
      </c>
      <c r="R592" s="393">
        <v>1</v>
      </c>
      <c r="S592" s="375">
        <v>1</v>
      </c>
      <c r="T592" s="393">
        <v>1</v>
      </c>
      <c r="U592" s="375">
        <v>1</v>
      </c>
      <c r="V592" s="393">
        <v>6</v>
      </c>
      <c r="W592" s="375">
        <v>5</v>
      </c>
      <c r="X592" s="393">
        <v>0</v>
      </c>
      <c r="Y592" s="375">
        <v>0</v>
      </c>
      <c r="Z592" s="393">
        <v>2</v>
      </c>
      <c r="AA592" s="375">
        <v>1</v>
      </c>
      <c r="AB592" s="393">
        <v>4</v>
      </c>
      <c r="AC592" s="375">
        <v>4</v>
      </c>
      <c r="AD592" s="393">
        <v>8</v>
      </c>
      <c r="AE592" s="375">
        <v>10</v>
      </c>
      <c r="AF592" s="393">
        <v>0</v>
      </c>
      <c r="AG592" s="375">
        <v>0</v>
      </c>
      <c r="AH592" s="393">
        <v>1</v>
      </c>
      <c r="AI592" s="375">
        <v>1</v>
      </c>
      <c r="AJ592" s="393">
        <v>7</v>
      </c>
      <c r="AK592" s="375">
        <v>6</v>
      </c>
      <c r="AL592" s="393"/>
      <c r="AM592" s="375"/>
      <c r="AN592" s="393"/>
      <c r="AO592" s="375"/>
      <c r="AP592" s="393"/>
      <c r="AQ592" s="375"/>
      <c r="AR592" s="393"/>
      <c r="AS592" s="375"/>
      <c r="AT592" s="393">
        <v>0</v>
      </c>
      <c r="AU592" s="375">
        <v>0</v>
      </c>
      <c r="AV592" s="393">
        <v>0</v>
      </c>
      <c r="AW592" s="375">
        <v>0</v>
      </c>
      <c r="AX592" s="393">
        <v>0</v>
      </c>
      <c r="AY592" s="375">
        <v>0</v>
      </c>
      <c r="AZ592" s="393">
        <v>0</v>
      </c>
      <c r="BA592" s="375">
        <v>0</v>
      </c>
      <c r="BB592" s="393">
        <v>2123850</v>
      </c>
      <c r="BC592" s="375">
        <v>2222967</v>
      </c>
      <c r="BD592" s="393">
        <v>423771</v>
      </c>
      <c r="BE592" s="375">
        <v>425631</v>
      </c>
      <c r="BF592" s="393">
        <v>661102</v>
      </c>
      <c r="BG592" s="375">
        <v>572520</v>
      </c>
      <c r="BH592" s="393">
        <v>787311</v>
      </c>
      <c r="BI592" s="375">
        <v>895249</v>
      </c>
      <c r="BJ592" s="393"/>
      <c r="BK592" s="375"/>
      <c r="BL592" s="393">
        <v>0</v>
      </c>
      <c r="BM592" s="375">
        <v>0</v>
      </c>
      <c r="BN592" s="394">
        <f t="shared" si="669"/>
        <v>320</v>
      </c>
      <c r="BO592" s="395">
        <f t="shared" si="670"/>
        <v>333</v>
      </c>
      <c r="BP592" s="396">
        <f t="shared" si="671"/>
        <v>77</v>
      </c>
      <c r="BQ592" s="395">
        <f t="shared" si="672"/>
        <v>77</v>
      </c>
      <c r="BR592" s="396">
        <f t="shared" si="673"/>
        <v>124</v>
      </c>
      <c r="BS592" s="395">
        <f t="shared" si="674"/>
        <v>104</v>
      </c>
      <c r="BT592" s="396">
        <f t="shared" si="675"/>
        <v>167</v>
      </c>
      <c r="BU592" s="395">
        <f t="shared" si="676"/>
        <v>173</v>
      </c>
      <c r="BV592" s="396">
        <f t="shared" si="677"/>
        <v>0</v>
      </c>
      <c r="BW592" s="395">
        <f t="shared" si="678"/>
        <v>0</v>
      </c>
      <c r="BX592" s="396">
        <f t="shared" si="679"/>
        <v>0</v>
      </c>
      <c r="BY592" s="395">
        <f t="shared" si="680"/>
        <v>0</v>
      </c>
      <c r="BZ592" s="394">
        <f t="shared" si="681"/>
        <v>6637.03125</v>
      </c>
      <c r="CA592" s="395">
        <f t="shared" si="682"/>
        <v>6675.5765765765764</v>
      </c>
      <c r="CB592" s="396">
        <f t="shared" si="683"/>
        <v>5503.5194805194806</v>
      </c>
      <c r="CC592" s="395">
        <f t="shared" si="684"/>
        <v>5527.6753246753251</v>
      </c>
      <c r="CD592" s="396">
        <f t="shared" si="685"/>
        <v>5331.4677419354839</v>
      </c>
      <c r="CE592" s="395">
        <f t="shared" si="686"/>
        <v>5505</v>
      </c>
      <c r="CF592" s="396">
        <f t="shared" si="687"/>
        <v>4714.4371257485027</v>
      </c>
      <c r="CG592" s="395">
        <f t="shared" si="688"/>
        <v>5174.8497109826585</v>
      </c>
      <c r="CH592" s="396">
        <f t="shared" si="689"/>
        <v>0</v>
      </c>
      <c r="CI592" s="395">
        <f t="shared" si="690"/>
        <v>0</v>
      </c>
      <c r="CJ592" s="396">
        <f t="shared" si="691"/>
        <v>0</v>
      </c>
      <c r="CK592" s="395">
        <f t="shared" si="692"/>
        <v>0</v>
      </c>
      <c r="CL592" s="394">
        <f t="shared" si="693"/>
        <v>59733.28125</v>
      </c>
      <c r="CM592" s="395">
        <f t="shared" si="694"/>
        <v>60080.189189189186</v>
      </c>
      <c r="CN592" s="396">
        <f t="shared" si="695"/>
        <v>49531.675324675321</v>
      </c>
      <c r="CO592" s="395">
        <f t="shared" si="696"/>
        <v>49749.077922077922</v>
      </c>
      <c r="CP592" s="396">
        <f t="shared" si="697"/>
        <v>47983.209677419356</v>
      </c>
      <c r="CQ592" s="395">
        <f t="shared" si="698"/>
        <v>49545</v>
      </c>
      <c r="CR592" s="396">
        <f t="shared" si="699"/>
        <v>42429.934131736525</v>
      </c>
      <c r="CS592" s="395">
        <f t="shared" si="700"/>
        <v>46573.647398843925</v>
      </c>
      <c r="CT592" s="396">
        <f t="shared" si="701"/>
        <v>0</v>
      </c>
      <c r="CU592" s="395">
        <f t="shared" si="702"/>
        <v>0</v>
      </c>
      <c r="CV592" s="396">
        <f t="shared" si="703"/>
        <v>0</v>
      </c>
      <c r="CW592" s="395">
        <f t="shared" si="704"/>
        <v>0</v>
      </c>
      <c r="CX592" s="396">
        <f t="shared" si="705"/>
        <v>52598.034676203133</v>
      </c>
      <c r="CY592" s="395">
        <f t="shared" si="706"/>
        <v>54114.303582551307</v>
      </c>
      <c r="CZ592" s="394">
        <f t="shared" si="707"/>
        <v>34</v>
      </c>
      <c r="DA592" s="395">
        <f t="shared" si="708"/>
        <v>35</v>
      </c>
      <c r="DB592" s="396">
        <f t="shared" si="709"/>
        <v>8</v>
      </c>
      <c r="DC592" s="395">
        <f t="shared" si="710"/>
        <v>8</v>
      </c>
      <c r="DD592" s="396">
        <f t="shared" si="711"/>
        <v>12</v>
      </c>
      <c r="DE592" s="395">
        <f t="shared" si="712"/>
        <v>10</v>
      </c>
      <c r="DF592" s="396">
        <f t="shared" si="713"/>
        <v>16</v>
      </c>
      <c r="DG592" s="395">
        <f t="shared" si="714"/>
        <v>17</v>
      </c>
      <c r="DH592" s="396">
        <f t="shared" si="715"/>
        <v>0</v>
      </c>
      <c r="DI592" s="395">
        <f t="shared" si="716"/>
        <v>0</v>
      </c>
      <c r="DJ592" s="396">
        <f t="shared" si="717"/>
        <v>0</v>
      </c>
      <c r="DK592" s="395">
        <f t="shared" si="718"/>
        <v>0</v>
      </c>
      <c r="DL592" s="396">
        <f t="shared" si="719"/>
        <v>70</v>
      </c>
      <c r="DM592" s="395">
        <f t="shared" si="720"/>
        <v>70</v>
      </c>
      <c r="DN592" s="394">
        <f t="shared" si="721"/>
        <v>2030931.5625</v>
      </c>
      <c r="DO592" s="395">
        <f t="shared" si="722"/>
        <v>2102806.6216216213</v>
      </c>
      <c r="DP592" s="396">
        <f t="shared" si="723"/>
        <v>396253.40259740257</v>
      </c>
      <c r="DQ592" s="395">
        <f t="shared" si="724"/>
        <v>397992.62337662338</v>
      </c>
      <c r="DR592" s="396">
        <f t="shared" si="725"/>
        <v>575798.51612903224</v>
      </c>
      <c r="DS592" s="395">
        <f t="shared" si="726"/>
        <v>495450</v>
      </c>
      <c r="DT592" s="396">
        <f t="shared" si="727"/>
        <v>678878.9461077844</v>
      </c>
      <c r="DU592" s="395">
        <f t="shared" si="728"/>
        <v>791752.00578034669</v>
      </c>
      <c r="DV592" s="396">
        <f t="shared" si="729"/>
        <v>0</v>
      </c>
      <c r="DW592" s="395">
        <f t="shared" si="730"/>
        <v>0</v>
      </c>
      <c r="DX592" s="396">
        <f t="shared" si="731"/>
        <v>0</v>
      </c>
      <c r="DY592" s="395">
        <f t="shared" si="732"/>
        <v>0</v>
      </c>
      <c r="DZ592" s="396">
        <f t="shared" si="733"/>
        <v>3681862.4273342192</v>
      </c>
      <c r="EA592" s="395">
        <f t="shared" si="734"/>
        <v>3788001.2507785913</v>
      </c>
    </row>
    <row r="593" spans="1:131">
      <c r="A593" s="370" t="s">
        <v>40</v>
      </c>
      <c r="B593" s="371" t="s">
        <v>403</v>
      </c>
      <c r="C593" s="372"/>
      <c r="D593" s="373">
        <v>227304</v>
      </c>
      <c r="E593" s="374">
        <v>9</v>
      </c>
      <c r="F593" s="393">
        <v>15</v>
      </c>
      <c r="G593" s="375">
        <v>13</v>
      </c>
      <c r="H593" s="393">
        <v>0</v>
      </c>
      <c r="I593" s="375">
        <v>1</v>
      </c>
      <c r="J593" s="393">
        <v>0</v>
      </c>
      <c r="K593" s="375">
        <v>0</v>
      </c>
      <c r="L593" s="393">
        <v>0</v>
      </c>
      <c r="M593" s="375">
        <v>0</v>
      </c>
      <c r="N593" s="393">
        <v>27</v>
      </c>
      <c r="O593" s="375">
        <v>28</v>
      </c>
      <c r="P593" s="393">
        <v>1</v>
      </c>
      <c r="Q593" s="375">
        <v>3</v>
      </c>
      <c r="R593" s="393">
        <v>0</v>
      </c>
      <c r="S593" s="375">
        <v>0</v>
      </c>
      <c r="T593" s="393">
        <v>3</v>
      </c>
      <c r="U593" s="375">
        <v>7</v>
      </c>
      <c r="V593" s="393">
        <v>13</v>
      </c>
      <c r="W593" s="375">
        <v>10</v>
      </c>
      <c r="X593" s="393">
        <v>2</v>
      </c>
      <c r="Y593" s="375">
        <v>2</v>
      </c>
      <c r="Z593" s="393">
        <v>0</v>
      </c>
      <c r="AA593" s="375">
        <v>0</v>
      </c>
      <c r="AB593" s="393">
        <v>11</v>
      </c>
      <c r="AC593" s="375">
        <v>3</v>
      </c>
      <c r="AD593" s="393">
        <v>41</v>
      </c>
      <c r="AE593" s="375">
        <v>33</v>
      </c>
      <c r="AF593" s="393">
        <v>2</v>
      </c>
      <c r="AG593" s="375">
        <v>13</v>
      </c>
      <c r="AH593" s="393">
        <v>0</v>
      </c>
      <c r="AI593" s="375">
        <v>0</v>
      </c>
      <c r="AJ593" s="393">
        <v>5</v>
      </c>
      <c r="AK593" s="375">
        <v>13</v>
      </c>
      <c r="AL593" s="393"/>
      <c r="AM593" s="375"/>
      <c r="AN593" s="393"/>
      <c r="AO593" s="375"/>
      <c r="AP593" s="393"/>
      <c r="AQ593" s="375"/>
      <c r="AR593" s="393"/>
      <c r="AS593" s="375"/>
      <c r="AT593" s="393">
        <v>0</v>
      </c>
      <c r="AU593" s="375">
        <v>0</v>
      </c>
      <c r="AV593" s="393">
        <v>0</v>
      </c>
      <c r="AW593" s="375">
        <v>0</v>
      </c>
      <c r="AX593" s="393">
        <v>0</v>
      </c>
      <c r="AY593" s="375">
        <v>0</v>
      </c>
      <c r="AZ593" s="393">
        <v>0</v>
      </c>
      <c r="BA593" s="375">
        <v>0</v>
      </c>
      <c r="BB593" s="393">
        <v>932549</v>
      </c>
      <c r="BC593" s="375">
        <v>827109</v>
      </c>
      <c r="BD593" s="393">
        <v>1672313</v>
      </c>
      <c r="BE593" s="375">
        <v>2125030</v>
      </c>
      <c r="BF593" s="393">
        <v>1463617</v>
      </c>
      <c r="BG593" s="375">
        <v>819965</v>
      </c>
      <c r="BH593" s="393">
        <v>2408931</v>
      </c>
      <c r="BI593" s="375">
        <v>2712114</v>
      </c>
      <c r="BJ593" s="393"/>
      <c r="BK593" s="375"/>
      <c r="BL593" s="393">
        <v>0</v>
      </c>
      <c r="BM593" s="375">
        <v>0</v>
      </c>
      <c r="BN593" s="394">
        <f t="shared" si="669"/>
        <v>135</v>
      </c>
      <c r="BO593" s="395">
        <f t="shared" si="670"/>
        <v>127</v>
      </c>
      <c r="BP593" s="396">
        <f t="shared" si="671"/>
        <v>289</v>
      </c>
      <c r="BQ593" s="395">
        <f t="shared" si="672"/>
        <v>366</v>
      </c>
      <c r="BR593" s="396">
        <f t="shared" si="673"/>
        <v>269</v>
      </c>
      <c r="BS593" s="395">
        <f t="shared" si="674"/>
        <v>146</v>
      </c>
      <c r="BT593" s="396">
        <f t="shared" si="675"/>
        <v>449</v>
      </c>
      <c r="BU593" s="395">
        <f t="shared" si="676"/>
        <v>583</v>
      </c>
      <c r="BV593" s="396">
        <f t="shared" si="677"/>
        <v>0</v>
      </c>
      <c r="BW593" s="395">
        <f t="shared" si="678"/>
        <v>0</v>
      </c>
      <c r="BX593" s="396">
        <f t="shared" si="679"/>
        <v>0</v>
      </c>
      <c r="BY593" s="395">
        <f t="shared" si="680"/>
        <v>0</v>
      </c>
      <c r="BZ593" s="394">
        <f t="shared" si="681"/>
        <v>6907.7703703703701</v>
      </c>
      <c r="CA593" s="395">
        <f t="shared" si="682"/>
        <v>6512.6692913385823</v>
      </c>
      <c r="CB593" s="396">
        <f t="shared" si="683"/>
        <v>5786.5501730103806</v>
      </c>
      <c r="CC593" s="395">
        <f t="shared" si="684"/>
        <v>5806.0928961748632</v>
      </c>
      <c r="CD593" s="396">
        <f t="shared" si="685"/>
        <v>5440.9553903345723</v>
      </c>
      <c r="CE593" s="395">
        <f t="shared" si="686"/>
        <v>5616.1986301369861</v>
      </c>
      <c r="CF593" s="396">
        <f t="shared" si="687"/>
        <v>5365.1024498886418</v>
      </c>
      <c r="CG593" s="395">
        <f t="shared" si="688"/>
        <v>4651.9965694682678</v>
      </c>
      <c r="CH593" s="396">
        <f t="shared" si="689"/>
        <v>0</v>
      </c>
      <c r="CI593" s="395">
        <f t="shared" si="690"/>
        <v>0</v>
      </c>
      <c r="CJ593" s="396">
        <f t="shared" si="691"/>
        <v>0</v>
      </c>
      <c r="CK593" s="395">
        <f t="shared" si="692"/>
        <v>0</v>
      </c>
      <c r="CL593" s="394">
        <f t="shared" si="693"/>
        <v>62169.933333333334</v>
      </c>
      <c r="CM593" s="395">
        <f t="shared" si="694"/>
        <v>58614.023622047243</v>
      </c>
      <c r="CN593" s="396">
        <f t="shared" si="695"/>
        <v>52078.951557093424</v>
      </c>
      <c r="CO593" s="395">
        <f t="shared" si="696"/>
        <v>52254.836065573771</v>
      </c>
      <c r="CP593" s="396">
        <f t="shared" si="697"/>
        <v>48968.598513011151</v>
      </c>
      <c r="CQ593" s="395">
        <f t="shared" si="698"/>
        <v>50545.787671232873</v>
      </c>
      <c r="CR593" s="396">
        <f t="shared" si="699"/>
        <v>48285.922048997774</v>
      </c>
      <c r="CS593" s="395">
        <f t="shared" si="700"/>
        <v>41867.969125214411</v>
      </c>
      <c r="CT593" s="396">
        <f t="shared" si="701"/>
        <v>0</v>
      </c>
      <c r="CU593" s="395">
        <f t="shared" si="702"/>
        <v>0</v>
      </c>
      <c r="CV593" s="396">
        <f t="shared" si="703"/>
        <v>0</v>
      </c>
      <c r="CW593" s="395">
        <f t="shared" si="704"/>
        <v>0</v>
      </c>
      <c r="CX593" s="396">
        <f t="shared" si="705"/>
        <v>51149.202649667321</v>
      </c>
      <c r="CY593" s="395">
        <f t="shared" si="706"/>
        <v>47894.262656004823</v>
      </c>
      <c r="CZ593" s="394">
        <f t="shared" si="707"/>
        <v>15</v>
      </c>
      <c r="DA593" s="395">
        <f t="shared" si="708"/>
        <v>14</v>
      </c>
      <c r="DB593" s="396">
        <f t="shared" si="709"/>
        <v>31</v>
      </c>
      <c r="DC593" s="395">
        <f t="shared" si="710"/>
        <v>38</v>
      </c>
      <c r="DD593" s="396">
        <f t="shared" si="711"/>
        <v>26</v>
      </c>
      <c r="DE593" s="395">
        <f t="shared" si="712"/>
        <v>15</v>
      </c>
      <c r="DF593" s="396">
        <f t="shared" si="713"/>
        <v>48</v>
      </c>
      <c r="DG593" s="395">
        <f t="shared" si="714"/>
        <v>59</v>
      </c>
      <c r="DH593" s="396">
        <f t="shared" si="715"/>
        <v>0</v>
      </c>
      <c r="DI593" s="395">
        <f t="shared" si="716"/>
        <v>0</v>
      </c>
      <c r="DJ593" s="396">
        <f t="shared" si="717"/>
        <v>0</v>
      </c>
      <c r="DK593" s="395">
        <f t="shared" si="718"/>
        <v>0</v>
      </c>
      <c r="DL593" s="396">
        <f t="shared" si="719"/>
        <v>120</v>
      </c>
      <c r="DM593" s="395">
        <f t="shared" si="720"/>
        <v>126</v>
      </c>
      <c r="DN593" s="394">
        <f t="shared" si="721"/>
        <v>932549</v>
      </c>
      <c r="DO593" s="395">
        <f t="shared" si="722"/>
        <v>820596.33070866135</v>
      </c>
      <c r="DP593" s="396">
        <f t="shared" si="723"/>
        <v>1614447.498269896</v>
      </c>
      <c r="DQ593" s="395">
        <f t="shared" si="724"/>
        <v>1985683.7704918033</v>
      </c>
      <c r="DR593" s="396">
        <f t="shared" si="725"/>
        <v>1273183.5613382899</v>
      </c>
      <c r="DS593" s="395">
        <f t="shared" si="726"/>
        <v>758186.81506849313</v>
      </c>
      <c r="DT593" s="396">
        <f t="shared" si="727"/>
        <v>2317724.2583518932</v>
      </c>
      <c r="DU593" s="395">
        <f t="shared" si="728"/>
        <v>2470210.1783876503</v>
      </c>
      <c r="DV593" s="396">
        <f t="shared" si="729"/>
        <v>0</v>
      </c>
      <c r="DW593" s="395">
        <f t="shared" si="730"/>
        <v>0</v>
      </c>
      <c r="DX593" s="396">
        <f t="shared" si="731"/>
        <v>0</v>
      </c>
      <c r="DY593" s="395">
        <f t="shared" si="732"/>
        <v>0</v>
      </c>
      <c r="DZ593" s="396">
        <f t="shared" si="733"/>
        <v>6137904.3179600788</v>
      </c>
      <c r="EA593" s="395">
        <f t="shared" si="734"/>
        <v>6034677.0946566081</v>
      </c>
    </row>
    <row r="594" spans="1:131">
      <c r="A594" s="370" t="s">
        <v>40</v>
      </c>
      <c r="B594" s="371" t="s">
        <v>404</v>
      </c>
      <c r="C594" s="372"/>
      <c r="D594" s="373">
        <v>227401</v>
      </c>
      <c r="E594" s="374">
        <v>9</v>
      </c>
      <c r="F594" s="393">
        <v>0</v>
      </c>
      <c r="G594" s="375">
        <v>0</v>
      </c>
      <c r="H594" s="393">
        <v>0</v>
      </c>
      <c r="I594" s="375">
        <v>0</v>
      </c>
      <c r="J594" s="393">
        <v>0</v>
      </c>
      <c r="K594" s="375">
        <v>0</v>
      </c>
      <c r="L594" s="393">
        <v>0</v>
      </c>
      <c r="M594" s="375">
        <v>0</v>
      </c>
      <c r="N594" s="393">
        <v>0</v>
      </c>
      <c r="O594" s="375">
        <v>0</v>
      </c>
      <c r="P594" s="393">
        <v>0</v>
      </c>
      <c r="Q594" s="375">
        <v>0</v>
      </c>
      <c r="R594" s="393">
        <v>0</v>
      </c>
      <c r="S594" s="375">
        <v>0</v>
      </c>
      <c r="T594" s="393">
        <v>0</v>
      </c>
      <c r="U594" s="375">
        <v>0</v>
      </c>
      <c r="V594" s="393">
        <v>0</v>
      </c>
      <c r="W594" s="375">
        <v>0</v>
      </c>
      <c r="X594" s="393">
        <v>0</v>
      </c>
      <c r="Y594" s="375">
        <v>0</v>
      </c>
      <c r="Z594" s="393">
        <v>0</v>
      </c>
      <c r="AA594" s="375">
        <v>0</v>
      </c>
      <c r="AB594" s="393">
        <v>0</v>
      </c>
      <c r="AC594" s="375">
        <v>0</v>
      </c>
      <c r="AD594" s="393">
        <v>0</v>
      </c>
      <c r="AE594" s="375">
        <v>0</v>
      </c>
      <c r="AF594" s="393">
        <v>0</v>
      </c>
      <c r="AG594" s="375">
        <v>0</v>
      </c>
      <c r="AH594" s="393">
        <v>0</v>
      </c>
      <c r="AI594" s="375">
        <v>0</v>
      </c>
      <c r="AJ594" s="393">
        <v>0</v>
      </c>
      <c r="AK594" s="375">
        <v>0</v>
      </c>
      <c r="AL594" s="393"/>
      <c r="AM594" s="375"/>
      <c r="AN594" s="393"/>
      <c r="AO594" s="375"/>
      <c r="AP594" s="393"/>
      <c r="AQ594" s="375"/>
      <c r="AR594" s="393"/>
      <c r="AS594" s="375"/>
      <c r="AT594" s="393">
        <v>69</v>
      </c>
      <c r="AU594" s="375">
        <v>69</v>
      </c>
      <c r="AV594" s="393">
        <v>10</v>
      </c>
      <c r="AW594" s="375">
        <v>10</v>
      </c>
      <c r="AX594" s="393">
        <v>0</v>
      </c>
      <c r="AY594" s="375">
        <v>0</v>
      </c>
      <c r="AZ594" s="393">
        <v>13</v>
      </c>
      <c r="BA594" s="375">
        <v>13</v>
      </c>
      <c r="BB594" s="393">
        <v>0</v>
      </c>
      <c r="BC594" s="375">
        <v>0</v>
      </c>
      <c r="BD594" s="393">
        <v>0</v>
      </c>
      <c r="BE594" s="375">
        <v>0</v>
      </c>
      <c r="BF594" s="393">
        <v>0</v>
      </c>
      <c r="BG594" s="375">
        <v>0</v>
      </c>
      <c r="BH594" s="393">
        <v>0</v>
      </c>
      <c r="BI594" s="375">
        <v>0</v>
      </c>
      <c r="BJ594" s="393"/>
      <c r="BK594" s="375"/>
      <c r="BL594" s="393">
        <v>5640469</v>
      </c>
      <c r="BM594" s="375">
        <v>5779165</v>
      </c>
      <c r="BN594" s="394">
        <f t="shared" si="669"/>
        <v>0</v>
      </c>
      <c r="BO594" s="395">
        <f t="shared" si="670"/>
        <v>0</v>
      </c>
      <c r="BP594" s="396">
        <f t="shared" si="671"/>
        <v>0</v>
      </c>
      <c r="BQ594" s="395">
        <f t="shared" si="672"/>
        <v>0</v>
      </c>
      <c r="BR594" s="396">
        <f t="shared" si="673"/>
        <v>0</v>
      </c>
      <c r="BS594" s="395">
        <f t="shared" si="674"/>
        <v>0</v>
      </c>
      <c r="BT594" s="396">
        <f t="shared" si="675"/>
        <v>0</v>
      </c>
      <c r="BU594" s="395">
        <f t="shared" si="676"/>
        <v>0</v>
      </c>
      <c r="BV594" s="396">
        <f t="shared" si="677"/>
        <v>0</v>
      </c>
      <c r="BW594" s="395">
        <f t="shared" si="678"/>
        <v>0</v>
      </c>
      <c r="BX594" s="396">
        <f t="shared" si="679"/>
        <v>877</v>
      </c>
      <c r="BY594" s="395">
        <f t="shared" si="680"/>
        <v>877</v>
      </c>
      <c r="BZ594" s="394">
        <f t="shared" si="681"/>
        <v>0</v>
      </c>
      <c r="CA594" s="395">
        <f t="shared" si="682"/>
        <v>0</v>
      </c>
      <c r="CB594" s="396">
        <f t="shared" si="683"/>
        <v>0</v>
      </c>
      <c r="CC594" s="395">
        <f t="shared" si="684"/>
        <v>0</v>
      </c>
      <c r="CD594" s="396">
        <f t="shared" si="685"/>
        <v>0</v>
      </c>
      <c r="CE594" s="395">
        <f t="shared" si="686"/>
        <v>0</v>
      </c>
      <c r="CF594" s="396">
        <f t="shared" si="687"/>
        <v>0</v>
      </c>
      <c r="CG594" s="395">
        <f t="shared" si="688"/>
        <v>0</v>
      </c>
      <c r="CH594" s="396">
        <f t="shared" si="689"/>
        <v>0</v>
      </c>
      <c r="CI594" s="395">
        <f t="shared" si="690"/>
        <v>0</v>
      </c>
      <c r="CJ594" s="396">
        <f t="shared" si="691"/>
        <v>6431.5496009122007</v>
      </c>
      <c r="CK594" s="395">
        <f t="shared" si="692"/>
        <v>6589.6978335233753</v>
      </c>
      <c r="CL594" s="394">
        <f t="shared" si="693"/>
        <v>0</v>
      </c>
      <c r="CM594" s="395">
        <f t="shared" si="694"/>
        <v>0</v>
      </c>
      <c r="CN594" s="396">
        <f t="shared" si="695"/>
        <v>0</v>
      </c>
      <c r="CO594" s="395">
        <f t="shared" si="696"/>
        <v>0</v>
      </c>
      <c r="CP594" s="396">
        <f t="shared" si="697"/>
        <v>0</v>
      </c>
      <c r="CQ594" s="395">
        <f t="shared" si="698"/>
        <v>0</v>
      </c>
      <c r="CR594" s="396">
        <f t="shared" si="699"/>
        <v>0</v>
      </c>
      <c r="CS594" s="395">
        <f t="shared" si="700"/>
        <v>0</v>
      </c>
      <c r="CT594" s="396">
        <f t="shared" si="701"/>
        <v>0</v>
      </c>
      <c r="CU594" s="395">
        <f t="shared" si="702"/>
        <v>0</v>
      </c>
      <c r="CV594" s="396">
        <f t="shared" si="703"/>
        <v>57883.946408209806</v>
      </c>
      <c r="CW594" s="395">
        <f t="shared" si="704"/>
        <v>59307.280501710375</v>
      </c>
      <c r="CX594" s="396">
        <f t="shared" si="705"/>
        <v>57883.946408209806</v>
      </c>
      <c r="CY594" s="395">
        <f t="shared" si="706"/>
        <v>59307.280501710375</v>
      </c>
      <c r="CZ594" s="394">
        <f t="shared" si="707"/>
        <v>0</v>
      </c>
      <c r="DA594" s="395">
        <f t="shared" si="708"/>
        <v>0</v>
      </c>
      <c r="DB594" s="396">
        <f t="shared" si="709"/>
        <v>0</v>
      </c>
      <c r="DC594" s="395">
        <f t="shared" si="710"/>
        <v>0</v>
      </c>
      <c r="DD594" s="396">
        <f t="shared" si="711"/>
        <v>0</v>
      </c>
      <c r="DE594" s="395">
        <f t="shared" si="712"/>
        <v>0</v>
      </c>
      <c r="DF594" s="396">
        <f t="shared" si="713"/>
        <v>0</v>
      </c>
      <c r="DG594" s="395">
        <f t="shared" si="714"/>
        <v>0</v>
      </c>
      <c r="DH594" s="396">
        <f t="shared" si="715"/>
        <v>0</v>
      </c>
      <c r="DI594" s="395">
        <f t="shared" si="716"/>
        <v>0</v>
      </c>
      <c r="DJ594" s="396">
        <f t="shared" si="717"/>
        <v>92</v>
      </c>
      <c r="DK594" s="395">
        <f t="shared" si="718"/>
        <v>92</v>
      </c>
      <c r="DL594" s="396">
        <f t="shared" si="719"/>
        <v>92</v>
      </c>
      <c r="DM594" s="395">
        <f t="shared" si="720"/>
        <v>92</v>
      </c>
      <c r="DN594" s="394">
        <f t="shared" si="721"/>
        <v>0</v>
      </c>
      <c r="DO594" s="395">
        <f t="shared" si="722"/>
        <v>0</v>
      </c>
      <c r="DP594" s="396">
        <f t="shared" si="723"/>
        <v>0</v>
      </c>
      <c r="DQ594" s="395">
        <f t="shared" si="724"/>
        <v>0</v>
      </c>
      <c r="DR594" s="396">
        <f t="shared" si="725"/>
        <v>0</v>
      </c>
      <c r="DS594" s="395">
        <f t="shared" si="726"/>
        <v>0</v>
      </c>
      <c r="DT594" s="396">
        <f t="shared" si="727"/>
        <v>0</v>
      </c>
      <c r="DU594" s="395">
        <f t="shared" si="728"/>
        <v>0</v>
      </c>
      <c r="DV594" s="396">
        <f t="shared" si="729"/>
        <v>0</v>
      </c>
      <c r="DW594" s="395">
        <f t="shared" si="730"/>
        <v>0</v>
      </c>
      <c r="DX594" s="396">
        <f t="shared" si="731"/>
        <v>5325323.0695553022</v>
      </c>
      <c r="DY594" s="395">
        <f t="shared" si="732"/>
        <v>5456269.8061573543</v>
      </c>
      <c r="DZ594" s="396">
        <f t="shared" si="733"/>
        <v>5325323.0695553022</v>
      </c>
      <c r="EA594" s="395">
        <f t="shared" si="734"/>
        <v>5456269.8061573543</v>
      </c>
    </row>
    <row r="595" spans="1:131">
      <c r="A595" s="370" t="s">
        <v>40</v>
      </c>
      <c r="B595" s="371" t="s">
        <v>405</v>
      </c>
      <c r="C595" s="372"/>
      <c r="D595" s="373">
        <v>228316</v>
      </c>
      <c r="E595" s="374">
        <v>9</v>
      </c>
      <c r="F595" s="393">
        <v>22</v>
      </c>
      <c r="G595" s="375">
        <v>0</v>
      </c>
      <c r="H595" s="393">
        <v>1</v>
      </c>
      <c r="I595" s="375">
        <v>0</v>
      </c>
      <c r="J595" s="393">
        <v>0</v>
      </c>
      <c r="K595" s="375">
        <v>0</v>
      </c>
      <c r="L595" s="393">
        <v>1</v>
      </c>
      <c r="M595" s="375">
        <v>0</v>
      </c>
      <c r="N595" s="393">
        <v>3</v>
      </c>
      <c r="O595" s="375">
        <v>0</v>
      </c>
      <c r="P595" s="393">
        <v>0</v>
      </c>
      <c r="Q595" s="375">
        <v>0</v>
      </c>
      <c r="R595" s="393">
        <v>0</v>
      </c>
      <c r="S595" s="375">
        <v>0</v>
      </c>
      <c r="T595" s="393">
        <v>0</v>
      </c>
      <c r="U595" s="375">
        <v>0</v>
      </c>
      <c r="V595" s="393">
        <v>8</v>
      </c>
      <c r="W595" s="375">
        <v>0</v>
      </c>
      <c r="X595" s="393">
        <v>0</v>
      </c>
      <c r="Y595" s="375">
        <v>0</v>
      </c>
      <c r="Z595" s="393">
        <v>0</v>
      </c>
      <c r="AA595" s="375">
        <v>0</v>
      </c>
      <c r="AB595" s="393">
        <v>0</v>
      </c>
      <c r="AC595" s="375">
        <v>0</v>
      </c>
      <c r="AD595" s="393">
        <v>65</v>
      </c>
      <c r="AE595" s="375">
        <v>146</v>
      </c>
      <c r="AF595" s="393">
        <v>1</v>
      </c>
      <c r="AG595" s="375">
        <v>0</v>
      </c>
      <c r="AH595" s="393">
        <v>0</v>
      </c>
      <c r="AI595" s="375">
        <v>0</v>
      </c>
      <c r="AJ595" s="393">
        <v>1</v>
      </c>
      <c r="AK595" s="375">
        <v>1</v>
      </c>
      <c r="AL595" s="393"/>
      <c r="AM595" s="375"/>
      <c r="AN595" s="393"/>
      <c r="AO595" s="375"/>
      <c r="AP595" s="393"/>
      <c r="AQ595" s="375"/>
      <c r="AR595" s="393"/>
      <c r="AS595" s="375"/>
      <c r="AT595" s="393">
        <v>13</v>
      </c>
      <c r="AU595" s="375">
        <v>2</v>
      </c>
      <c r="AV595" s="393">
        <v>0</v>
      </c>
      <c r="AW595" s="375">
        <v>0</v>
      </c>
      <c r="AX595" s="393">
        <v>0</v>
      </c>
      <c r="AY595" s="375">
        <v>0</v>
      </c>
      <c r="AZ595" s="393">
        <v>0</v>
      </c>
      <c r="BA595" s="375">
        <v>2</v>
      </c>
      <c r="BB595" s="393">
        <v>1126337</v>
      </c>
      <c r="BC595" s="375">
        <v>0</v>
      </c>
      <c r="BD595" s="393">
        <v>146085</v>
      </c>
      <c r="BE595" s="375">
        <v>0</v>
      </c>
      <c r="BF595" s="393">
        <v>388780</v>
      </c>
      <c r="BG595" s="375">
        <v>0</v>
      </c>
      <c r="BH595" s="393">
        <v>3390184</v>
      </c>
      <c r="BI595" s="375">
        <v>7082246</v>
      </c>
      <c r="BJ595" s="393"/>
      <c r="BK595" s="375"/>
      <c r="BL595" s="393">
        <v>652101</v>
      </c>
      <c r="BM595" s="375">
        <v>186034</v>
      </c>
      <c r="BN595" s="394">
        <f t="shared" si="669"/>
        <v>220</v>
      </c>
      <c r="BO595" s="395">
        <f t="shared" si="670"/>
        <v>0</v>
      </c>
      <c r="BP595" s="396">
        <f t="shared" si="671"/>
        <v>27</v>
      </c>
      <c r="BQ595" s="395">
        <f t="shared" si="672"/>
        <v>0</v>
      </c>
      <c r="BR595" s="396">
        <f t="shared" si="673"/>
        <v>72</v>
      </c>
      <c r="BS595" s="395">
        <f t="shared" si="674"/>
        <v>0</v>
      </c>
      <c r="BT595" s="396">
        <f t="shared" si="675"/>
        <v>607</v>
      </c>
      <c r="BU595" s="395">
        <f t="shared" si="676"/>
        <v>1326</v>
      </c>
      <c r="BV595" s="396">
        <f t="shared" si="677"/>
        <v>0</v>
      </c>
      <c r="BW595" s="395">
        <f t="shared" si="678"/>
        <v>0</v>
      </c>
      <c r="BX595" s="396">
        <f t="shared" si="679"/>
        <v>117</v>
      </c>
      <c r="BY595" s="395">
        <f t="shared" si="680"/>
        <v>42</v>
      </c>
      <c r="BZ595" s="394">
        <f t="shared" si="681"/>
        <v>5119.7136363636364</v>
      </c>
      <c r="CA595" s="395">
        <f t="shared" si="682"/>
        <v>0</v>
      </c>
      <c r="CB595" s="396">
        <f t="shared" si="683"/>
        <v>5410.5555555555557</v>
      </c>
      <c r="CC595" s="395">
        <f t="shared" si="684"/>
        <v>0</v>
      </c>
      <c r="CD595" s="396">
        <f t="shared" si="685"/>
        <v>5399.7222222222226</v>
      </c>
      <c r="CE595" s="395">
        <f t="shared" si="686"/>
        <v>0</v>
      </c>
      <c r="CF595" s="396">
        <f t="shared" si="687"/>
        <v>5585.146622734761</v>
      </c>
      <c r="CG595" s="395">
        <f t="shared" si="688"/>
        <v>5341.0603318250378</v>
      </c>
      <c r="CH595" s="396">
        <f t="shared" si="689"/>
        <v>0</v>
      </c>
      <c r="CI595" s="395">
        <f t="shared" si="690"/>
        <v>0</v>
      </c>
      <c r="CJ595" s="396">
        <f t="shared" si="691"/>
        <v>5573.5128205128203</v>
      </c>
      <c r="CK595" s="395">
        <f t="shared" si="692"/>
        <v>4429.3809523809523</v>
      </c>
      <c r="CL595" s="394">
        <f t="shared" si="693"/>
        <v>46077.422727272729</v>
      </c>
      <c r="CM595" s="395">
        <f t="shared" si="694"/>
        <v>0</v>
      </c>
      <c r="CN595" s="396">
        <f t="shared" si="695"/>
        <v>48695</v>
      </c>
      <c r="CO595" s="395">
        <f t="shared" si="696"/>
        <v>0</v>
      </c>
      <c r="CP595" s="396">
        <f t="shared" si="697"/>
        <v>48597.5</v>
      </c>
      <c r="CQ595" s="395">
        <f t="shared" si="698"/>
        <v>0</v>
      </c>
      <c r="CR595" s="396">
        <f t="shared" si="699"/>
        <v>50266.319604612851</v>
      </c>
      <c r="CS595" s="395">
        <f t="shared" si="700"/>
        <v>48069.542986425338</v>
      </c>
      <c r="CT595" s="396">
        <f t="shared" si="701"/>
        <v>0</v>
      </c>
      <c r="CU595" s="395">
        <f t="shared" si="702"/>
        <v>0</v>
      </c>
      <c r="CV595" s="396">
        <f t="shared" si="703"/>
        <v>50161.615384615383</v>
      </c>
      <c r="CW595" s="395">
        <f t="shared" si="704"/>
        <v>39864.428571428572</v>
      </c>
      <c r="CX595" s="396">
        <f t="shared" si="705"/>
        <v>49223.196164900924</v>
      </c>
      <c r="CY595" s="395">
        <f t="shared" si="706"/>
        <v>47852.188962187014</v>
      </c>
      <c r="CZ595" s="394">
        <f t="shared" si="707"/>
        <v>24</v>
      </c>
      <c r="DA595" s="395">
        <f t="shared" si="708"/>
        <v>0</v>
      </c>
      <c r="DB595" s="396">
        <f t="shared" si="709"/>
        <v>3</v>
      </c>
      <c r="DC595" s="395">
        <f t="shared" si="710"/>
        <v>0</v>
      </c>
      <c r="DD595" s="396">
        <f t="shared" si="711"/>
        <v>8</v>
      </c>
      <c r="DE595" s="395">
        <f t="shared" si="712"/>
        <v>0</v>
      </c>
      <c r="DF595" s="396">
        <f t="shared" si="713"/>
        <v>67</v>
      </c>
      <c r="DG595" s="395">
        <f t="shared" si="714"/>
        <v>147</v>
      </c>
      <c r="DH595" s="396">
        <f t="shared" si="715"/>
        <v>0</v>
      </c>
      <c r="DI595" s="395">
        <f t="shared" si="716"/>
        <v>0</v>
      </c>
      <c r="DJ595" s="396">
        <f t="shared" si="717"/>
        <v>13</v>
      </c>
      <c r="DK595" s="395">
        <f t="shared" si="718"/>
        <v>4</v>
      </c>
      <c r="DL595" s="396">
        <f t="shared" si="719"/>
        <v>115</v>
      </c>
      <c r="DM595" s="395">
        <f t="shared" si="720"/>
        <v>151</v>
      </c>
      <c r="DN595" s="394">
        <f t="shared" si="721"/>
        <v>1105858.1454545455</v>
      </c>
      <c r="DO595" s="395">
        <f t="shared" si="722"/>
        <v>0</v>
      </c>
      <c r="DP595" s="396">
        <f t="shared" si="723"/>
        <v>146085</v>
      </c>
      <c r="DQ595" s="395">
        <f t="shared" si="724"/>
        <v>0</v>
      </c>
      <c r="DR595" s="396">
        <f t="shared" si="725"/>
        <v>388780</v>
      </c>
      <c r="DS595" s="395">
        <f t="shared" si="726"/>
        <v>0</v>
      </c>
      <c r="DT595" s="396">
        <f t="shared" si="727"/>
        <v>3367843.4135090611</v>
      </c>
      <c r="DU595" s="395">
        <f t="shared" si="728"/>
        <v>7066222.8190045245</v>
      </c>
      <c r="DV595" s="396">
        <f t="shared" si="729"/>
        <v>0</v>
      </c>
      <c r="DW595" s="395">
        <f t="shared" si="730"/>
        <v>0</v>
      </c>
      <c r="DX595" s="396">
        <f t="shared" si="731"/>
        <v>652101</v>
      </c>
      <c r="DY595" s="395">
        <f t="shared" si="732"/>
        <v>159457.71428571429</v>
      </c>
      <c r="DZ595" s="396">
        <f t="shared" si="733"/>
        <v>5660667.5589636061</v>
      </c>
      <c r="EA595" s="395">
        <f t="shared" si="734"/>
        <v>7225680.5332902391</v>
      </c>
    </row>
    <row r="596" spans="1:131">
      <c r="A596" s="370" t="s">
        <v>40</v>
      </c>
      <c r="B596" s="371" t="s">
        <v>406</v>
      </c>
      <c r="C596" s="372"/>
      <c r="D596" s="373">
        <v>228608</v>
      </c>
      <c r="E596" s="374">
        <v>9</v>
      </c>
      <c r="F596" s="393">
        <v>0</v>
      </c>
      <c r="G596" s="375">
        <v>0</v>
      </c>
      <c r="H596" s="393">
        <v>0</v>
      </c>
      <c r="I596" s="375">
        <v>0</v>
      </c>
      <c r="J596" s="393">
        <v>0</v>
      </c>
      <c r="K596" s="375">
        <v>0</v>
      </c>
      <c r="L596" s="393">
        <v>0</v>
      </c>
      <c r="M596" s="375">
        <v>0</v>
      </c>
      <c r="N596" s="393">
        <v>0</v>
      </c>
      <c r="O596" s="375">
        <v>0</v>
      </c>
      <c r="P596" s="393">
        <v>0</v>
      </c>
      <c r="Q596" s="375">
        <v>0</v>
      </c>
      <c r="R596" s="393">
        <v>0</v>
      </c>
      <c r="S596" s="375">
        <v>0</v>
      </c>
      <c r="T596" s="393">
        <v>0</v>
      </c>
      <c r="U596" s="375">
        <v>0</v>
      </c>
      <c r="V596" s="393">
        <v>0</v>
      </c>
      <c r="W596" s="375">
        <v>0</v>
      </c>
      <c r="X596" s="393">
        <v>0</v>
      </c>
      <c r="Y596" s="375">
        <v>0</v>
      </c>
      <c r="Z596" s="393">
        <v>0</v>
      </c>
      <c r="AA596" s="375">
        <v>0</v>
      </c>
      <c r="AB596" s="393">
        <v>0</v>
      </c>
      <c r="AC596" s="375">
        <v>0</v>
      </c>
      <c r="AD596" s="393">
        <v>76</v>
      </c>
      <c r="AE596" s="375">
        <v>80</v>
      </c>
      <c r="AF596" s="393">
        <v>11</v>
      </c>
      <c r="AG596" s="375">
        <v>10</v>
      </c>
      <c r="AH596" s="393">
        <v>12</v>
      </c>
      <c r="AI596" s="375">
        <v>11</v>
      </c>
      <c r="AJ596" s="393">
        <v>24</v>
      </c>
      <c r="AK596" s="375">
        <v>24</v>
      </c>
      <c r="AL596" s="393"/>
      <c r="AM596" s="375"/>
      <c r="AN596" s="393"/>
      <c r="AO596" s="375"/>
      <c r="AP596" s="393"/>
      <c r="AQ596" s="375"/>
      <c r="AR596" s="393"/>
      <c r="AS596" s="375"/>
      <c r="AT596" s="393">
        <v>0</v>
      </c>
      <c r="AU596" s="375">
        <v>0</v>
      </c>
      <c r="AV596" s="393">
        <v>0</v>
      </c>
      <c r="AW596" s="375">
        <v>0</v>
      </c>
      <c r="AX596" s="393">
        <v>0</v>
      </c>
      <c r="AY596" s="375">
        <v>0</v>
      </c>
      <c r="AZ596" s="393">
        <v>0</v>
      </c>
      <c r="BA596" s="375">
        <v>0</v>
      </c>
      <c r="BB596" s="393">
        <v>0</v>
      </c>
      <c r="BC596" s="375">
        <v>0</v>
      </c>
      <c r="BD596" s="393">
        <v>0</v>
      </c>
      <c r="BE596" s="375">
        <v>0</v>
      </c>
      <c r="BF596" s="393">
        <v>0</v>
      </c>
      <c r="BG596" s="375">
        <v>0</v>
      </c>
      <c r="BH596" s="393">
        <v>7879291</v>
      </c>
      <c r="BI596" s="375">
        <v>8184947</v>
      </c>
      <c r="BJ596" s="393"/>
      <c r="BK596" s="375"/>
      <c r="BL596" s="393">
        <v>0</v>
      </c>
      <c r="BM596" s="375">
        <v>0</v>
      </c>
      <c r="BN596" s="394">
        <f t="shared" si="669"/>
        <v>0</v>
      </c>
      <c r="BO596" s="395">
        <f t="shared" si="670"/>
        <v>0</v>
      </c>
      <c r="BP596" s="396">
        <f t="shared" si="671"/>
        <v>0</v>
      </c>
      <c r="BQ596" s="395">
        <f t="shared" si="672"/>
        <v>0</v>
      </c>
      <c r="BR596" s="396">
        <f t="shared" si="673"/>
        <v>0</v>
      </c>
      <c r="BS596" s="395">
        <f t="shared" si="674"/>
        <v>0</v>
      </c>
      <c r="BT596" s="396">
        <f t="shared" si="675"/>
        <v>1214</v>
      </c>
      <c r="BU596" s="395">
        <f t="shared" si="676"/>
        <v>1229</v>
      </c>
      <c r="BV596" s="396">
        <f t="shared" si="677"/>
        <v>0</v>
      </c>
      <c r="BW596" s="395">
        <f t="shared" si="678"/>
        <v>0</v>
      </c>
      <c r="BX596" s="396">
        <f t="shared" si="679"/>
        <v>0</v>
      </c>
      <c r="BY596" s="395">
        <f t="shared" si="680"/>
        <v>0</v>
      </c>
      <c r="BZ596" s="394">
        <f t="shared" si="681"/>
        <v>0</v>
      </c>
      <c r="CA596" s="395">
        <f t="shared" si="682"/>
        <v>0</v>
      </c>
      <c r="CB596" s="396">
        <f t="shared" si="683"/>
        <v>0</v>
      </c>
      <c r="CC596" s="395">
        <f t="shared" si="684"/>
        <v>0</v>
      </c>
      <c r="CD596" s="396">
        <f t="shared" si="685"/>
        <v>0</v>
      </c>
      <c r="CE596" s="395">
        <f t="shared" si="686"/>
        <v>0</v>
      </c>
      <c r="CF596" s="396">
        <f t="shared" si="687"/>
        <v>6490.3550247116973</v>
      </c>
      <c r="CG596" s="395">
        <f t="shared" si="688"/>
        <v>6659.8429617575266</v>
      </c>
      <c r="CH596" s="396">
        <f t="shared" si="689"/>
        <v>0</v>
      </c>
      <c r="CI596" s="395">
        <f t="shared" si="690"/>
        <v>0</v>
      </c>
      <c r="CJ596" s="396">
        <f t="shared" si="691"/>
        <v>0</v>
      </c>
      <c r="CK596" s="395">
        <f t="shared" si="692"/>
        <v>0</v>
      </c>
      <c r="CL596" s="394">
        <f t="shared" si="693"/>
        <v>0</v>
      </c>
      <c r="CM596" s="395">
        <f t="shared" si="694"/>
        <v>0</v>
      </c>
      <c r="CN596" s="396">
        <f t="shared" si="695"/>
        <v>0</v>
      </c>
      <c r="CO596" s="395">
        <f t="shared" si="696"/>
        <v>0</v>
      </c>
      <c r="CP596" s="396">
        <f t="shared" si="697"/>
        <v>0</v>
      </c>
      <c r="CQ596" s="395">
        <f t="shared" si="698"/>
        <v>0</v>
      </c>
      <c r="CR596" s="396">
        <f t="shared" si="699"/>
        <v>58413.195222405273</v>
      </c>
      <c r="CS596" s="395">
        <f t="shared" si="700"/>
        <v>59938.586655817737</v>
      </c>
      <c r="CT596" s="396">
        <f t="shared" si="701"/>
        <v>0</v>
      </c>
      <c r="CU596" s="395">
        <f t="shared" si="702"/>
        <v>0</v>
      </c>
      <c r="CV596" s="396">
        <f t="shared" si="703"/>
        <v>0</v>
      </c>
      <c r="CW596" s="395">
        <f t="shared" si="704"/>
        <v>0</v>
      </c>
      <c r="CX596" s="396">
        <f t="shared" si="705"/>
        <v>58413.195222405273</v>
      </c>
      <c r="CY596" s="395">
        <f t="shared" si="706"/>
        <v>59938.586655817737</v>
      </c>
      <c r="CZ596" s="394">
        <f t="shared" si="707"/>
        <v>0</v>
      </c>
      <c r="DA596" s="395">
        <f t="shared" si="708"/>
        <v>0</v>
      </c>
      <c r="DB596" s="396">
        <f t="shared" si="709"/>
        <v>0</v>
      </c>
      <c r="DC596" s="395">
        <f t="shared" si="710"/>
        <v>0</v>
      </c>
      <c r="DD596" s="396">
        <f t="shared" si="711"/>
        <v>0</v>
      </c>
      <c r="DE596" s="395">
        <f t="shared" si="712"/>
        <v>0</v>
      </c>
      <c r="DF596" s="396">
        <f t="shared" si="713"/>
        <v>123</v>
      </c>
      <c r="DG596" s="395">
        <f t="shared" si="714"/>
        <v>125</v>
      </c>
      <c r="DH596" s="396">
        <f t="shared" si="715"/>
        <v>0</v>
      </c>
      <c r="DI596" s="395">
        <f t="shared" si="716"/>
        <v>0</v>
      </c>
      <c r="DJ596" s="396">
        <f t="shared" si="717"/>
        <v>0</v>
      </c>
      <c r="DK596" s="395">
        <f t="shared" si="718"/>
        <v>0</v>
      </c>
      <c r="DL596" s="396">
        <f t="shared" si="719"/>
        <v>123</v>
      </c>
      <c r="DM596" s="395">
        <f t="shared" si="720"/>
        <v>125</v>
      </c>
      <c r="DN596" s="394">
        <f t="shared" si="721"/>
        <v>0</v>
      </c>
      <c r="DO596" s="395">
        <f t="shared" si="722"/>
        <v>0</v>
      </c>
      <c r="DP596" s="396">
        <f t="shared" si="723"/>
        <v>0</v>
      </c>
      <c r="DQ596" s="395">
        <f t="shared" si="724"/>
        <v>0</v>
      </c>
      <c r="DR596" s="396">
        <f t="shared" si="725"/>
        <v>0</v>
      </c>
      <c r="DS596" s="395">
        <f t="shared" si="726"/>
        <v>0</v>
      </c>
      <c r="DT596" s="396">
        <f t="shared" si="727"/>
        <v>7184823.0123558482</v>
      </c>
      <c r="DU596" s="395">
        <f t="shared" si="728"/>
        <v>7492323.3319772175</v>
      </c>
      <c r="DV596" s="396">
        <f t="shared" si="729"/>
        <v>0</v>
      </c>
      <c r="DW596" s="395">
        <f t="shared" si="730"/>
        <v>0</v>
      </c>
      <c r="DX596" s="396">
        <f t="shared" si="731"/>
        <v>0</v>
      </c>
      <c r="DY596" s="395">
        <f t="shared" si="732"/>
        <v>0</v>
      </c>
      <c r="DZ596" s="396">
        <f t="shared" si="733"/>
        <v>7184823.0123558482</v>
      </c>
      <c r="EA596" s="395">
        <f t="shared" si="734"/>
        <v>7492323.3319772175</v>
      </c>
    </row>
    <row r="597" spans="1:131">
      <c r="A597" s="370" t="s">
        <v>40</v>
      </c>
      <c r="B597" s="371" t="s">
        <v>407</v>
      </c>
      <c r="C597" s="372"/>
      <c r="D597" s="373">
        <v>228699</v>
      </c>
      <c r="E597" s="374">
        <v>9</v>
      </c>
      <c r="F597" s="393">
        <v>23</v>
      </c>
      <c r="G597" s="375">
        <v>19</v>
      </c>
      <c r="H597" s="393">
        <v>1</v>
      </c>
      <c r="I597" s="375">
        <v>0</v>
      </c>
      <c r="J597" s="393">
        <v>1</v>
      </c>
      <c r="K597" s="375">
        <v>0</v>
      </c>
      <c r="L597" s="393">
        <v>2</v>
      </c>
      <c r="M597" s="375">
        <v>2</v>
      </c>
      <c r="N597" s="393">
        <v>18</v>
      </c>
      <c r="O597" s="375">
        <v>23</v>
      </c>
      <c r="P597" s="393">
        <v>0</v>
      </c>
      <c r="Q597" s="375">
        <v>0</v>
      </c>
      <c r="R597" s="393">
        <v>0</v>
      </c>
      <c r="S597" s="375">
        <v>0</v>
      </c>
      <c r="T597" s="393">
        <v>5</v>
      </c>
      <c r="U597" s="375">
        <v>5</v>
      </c>
      <c r="V597" s="393">
        <v>17</v>
      </c>
      <c r="W597" s="375">
        <v>16</v>
      </c>
      <c r="X597" s="393">
        <v>0</v>
      </c>
      <c r="Y597" s="375">
        <v>0</v>
      </c>
      <c r="Z597" s="393">
        <v>0</v>
      </c>
      <c r="AA597" s="375">
        <v>0</v>
      </c>
      <c r="AB597" s="393">
        <v>4</v>
      </c>
      <c r="AC597" s="375">
        <v>5</v>
      </c>
      <c r="AD597" s="393">
        <v>3</v>
      </c>
      <c r="AE597" s="375">
        <v>2</v>
      </c>
      <c r="AF597" s="393">
        <v>0</v>
      </c>
      <c r="AG597" s="375">
        <v>0</v>
      </c>
      <c r="AH597" s="393">
        <v>0</v>
      </c>
      <c r="AI597" s="375">
        <v>0</v>
      </c>
      <c r="AJ597" s="393">
        <v>18</v>
      </c>
      <c r="AK597" s="375">
        <v>15</v>
      </c>
      <c r="AL597" s="393"/>
      <c r="AM597" s="375"/>
      <c r="AN597" s="393"/>
      <c r="AO597" s="375"/>
      <c r="AP597" s="393"/>
      <c r="AQ597" s="375"/>
      <c r="AR597" s="393"/>
      <c r="AS597" s="375"/>
      <c r="AT597" s="393">
        <v>0</v>
      </c>
      <c r="AU597" s="375">
        <v>0</v>
      </c>
      <c r="AV597" s="393">
        <v>0</v>
      </c>
      <c r="AW597" s="375">
        <v>0</v>
      </c>
      <c r="AX597" s="393">
        <v>0</v>
      </c>
      <c r="AY597" s="375">
        <v>0</v>
      </c>
      <c r="AZ597" s="393">
        <v>0</v>
      </c>
      <c r="BA597" s="375">
        <v>3</v>
      </c>
      <c r="BB597" s="393">
        <v>1697543</v>
      </c>
      <c r="BC597" s="375">
        <v>1349684</v>
      </c>
      <c r="BD597" s="393">
        <v>1304843</v>
      </c>
      <c r="BE597" s="375">
        <v>1588897</v>
      </c>
      <c r="BF597" s="393">
        <v>1064780</v>
      </c>
      <c r="BG597" s="375">
        <v>1101110</v>
      </c>
      <c r="BH597" s="393">
        <v>1070142</v>
      </c>
      <c r="BI597" s="375">
        <v>843146</v>
      </c>
      <c r="BJ597" s="393"/>
      <c r="BK597" s="375"/>
      <c r="BL597" s="393">
        <v>0</v>
      </c>
      <c r="BM597" s="375">
        <v>153020</v>
      </c>
      <c r="BN597" s="394">
        <f t="shared" si="669"/>
        <v>252</v>
      </c>
      <c r="BO597" s="395">
        <f t="shared" si="670"/>
        <v>195</v>
      </c>
      <c r="BP597" s="396">
        <f t="shared" si="671"/>
        <v>222</v>
      </c>
      <c r="BQ597" s="395">
        <f t="shared" si="672"/>
        <v>267</v>
      </c>
      <c r="BR597" s="396">
        <f t="shared" si="673"/>
        <v>201</v>
      </c>
      <c r="BS597" s="395">
        <f t="shared" si="674"/>
        <v>204</v>
      </c>
      <c r="BT597" s="396">
        <f t="shared" si="675"/>
        <v>243</v>
      </c>
      <c r="BU597" s="395">
        <f t="shared" si="676"/>
        <v>198</v>
      </c>
      <c r="BV597" s="396">
        <f t="shared" si="677"/>
        <v>0</v>
      </c>
      <c r="BW597" s="395">
        <f t="shared" si="678"/>
        <v>0</v>
      </c>
      <c r="BX597" s="396">
        <f t="shared" si="679"/>
        <v>0</v>
      </c>
      <c r="BY597" s="395">
        <f t="shared" si="680"/>
        <v>36</v>
      </c>
      <c r="BZ597" s="394">
        <f t="shared" si="681"/>
        <v>6736.2817460317465</v>
      </c>
      <c r="CA597" s="395">
        <f t="shared" si="682"/>
        <v>6921.45641025641</v>
      </c>
      <c r="CB597" s="396">
        <f t="shared" si="683"/>
        <v>5877.6711711711714</v>
      </c>
      <c r="CC597" s="395">
        <f t="shared" si="684"/>
        <v>5950.925093632959</v>
      </c>
      <c r="CD597" s="396">
        <f t="shared" si="685"/>
        <v>5297.412935323383</v>
      </c>
      <c r="CE597" s="395">
        <f t="shared" si="686"/>
        <v>5397.5980392156862</v>
      </c>
      <c r="CF597" s="396">
        <f t="shared" si="687"/>
        <v>4403.8765432098762</v>
      </c>
      <c r="CG597" s="395">
        <f t="shared" si="688"/>
        <v>4258.3131313131316</v>
      </c>
      <c r="CH597" s="396">
        <f t="shared" si="689"/>
        <v>0</v>
      </c>
      <c r="CI597" s="395">
        <f t="shared" si="690"/>
        <v>0</v>
      </c>
      <c r="CJ597" s="396">
        <f t="shared" si="691"/>
        <v>0</v>
      </c>
      <c r="CK597" s="395">
        <f t="shared" si="692"/>
        <v>4250.5555555555557</v>
      </c>
      <c r="CL597" s="394">
        <f t="shared" si="693"/>
        <v>60626.535714285717</v>
      </c>
      <c r="CM597" s="395">
        <f t="shared" si="694"/>
        <v>62293.107692307691</v>
      </c>
      <c r="CN597" s="396">
        <f t="shared" si="695"/>
        <v>52899.04054054054</v>
      </c>
      <c r="CO597" s="395">
        <f t="shared" si="696"/>
        <v>53558.325842696635</v>
      </c>
      <c r="CP597" s="396">
        <f t="shared" si="697"/>
        <v>47676.716417910444</v>
      </c>
      <c r="CQ597" s="395">
        <f t="shared" si="698"/>
        <v>48578.382352941175</v>
      </c>
      <c r="CR597" s="396">
        <f t="shared" si="699"/>
        <v>39634.888888888883</v>
      </c>
      <c r="CS597" s="395">
        <f t="shared" si="700"/>
        <v>38324.818181818184</v>
      </c>
      <c r="CT597" s="396">
        <f t="shared" si="701"/>
        <v>0</v>
      </c>
      <c r="CU597" s="395">
        <f t="shared" si="702"/>
        <v>0</v>
      </c>
      <c r="CV597" s="396">
        <f t="shared" si="703"/>
        <v>0</v>
      </c>
      <c r="CW597" s="395">
        <f t="shared" si="704"/>
        <v>38255</v>
      </c>
      <c r="CX597" s="396">
        <f t="shared" si="705"/>
        <v>50947.153349575354</v>
      </c>
      <c r="CY597" s="395">
        <f t="shared" si="706"/>
        <v>51046.903595962685</v>
      </c>
      <c r="CZ597" s="394">
        <f t="shared" si="707"/>
        <v>27</v>
      </c>
      <c r="DA597" s="395">
        <f t="shared" si="708"/>
        <v>21</v>
      </c>
      <c r="DB597" s="396">
        <f t="shared" si="709"/>
        <v>23</v>
      </c>
      <c r="DC597" s="395">
        <f t="shared" si="710"/>
        <v>28</v>
      </c>
      <c r="DD597" s="396">
        <f t="shared" si="711"/>
        <v>21</v>
      </c>
      <c r="DE597" s="395">
        <f t="shared" si="712"/>
        <v>21</v>
      </c>
      <c r="DF597" s="396">
        <f t="shared" si="713"/>
        <v>21</v>
      </c>
      <c r="DG597" s="395">
        <f t="shared" si="714"/>
        <v>17</v>
      </c>
      <c r="DH597" s="396">
        <f t="shared" si="715"/>
        <v>0</v>
      </c>
      <c r="DI597" s="395">
        <f t="shared" si="716"/>
        <v>0</v>
      </c>
      <c r="DJ597" s="396">
        <f t="shared" si="717"/>
        <v>0</v>
      </c>
      <c r="DK597" s="395">
        <f t="shared" si="718"/>
        <v>3</v>
      </c>
      <c r="DL597" s="396">
        <f t="shared" si="719"/>
        <v>92</v>
      </c>
      <c r="DM597" s="395">
        <f t="shared" si="720"/>
        <v>90</v>
      </c>
      <c r="DN597" s="394">
        <f t="shared" si="721"/>
        <v>1636916.4642857143</v>
      </c>
      <c r="DO597" s="395">
        <f t="shared" si="722"/>
        <v>1308155.2615384615</v>
      </c>
      <c r="DP597" s="396">
        <f t="shared" si="723"/>
        <v>1216677.9324324324</v>
      </c>
      <c r="DQ597" s="395">
        <f t="shared" si="724"/>
        <v>1499633.1235955057</v>
      </c>
      <c r="DR597" s="396">
        <f t="shared" si="725"/>
        <v>1001211.0447761193</v>
      </c>
      <c r="DS597" s="395">
        <f t="shared" si="726"/>
        <v>1020146.0294117647</v>
      </c>
      <c r="DT597" s="396">
        <f t="shared" si="727"/>
        <v>832332.66666666651</v>
      </c>
      <c r="DU597" s="395">
        <f t="shared" si="728"/>
        <v>651521.90909090918</v>
      </c>
      <c r="DV597" s="396">
        <f t="shared" si="729"/>
        <v>0</v>
      </c>
      <c r="DW597" s="395">
        <f t="shared" si="730"/>
        <v>0</v>
      </c>
      <c r="DX597" s="396">
        <f t="shared" si="731"/>
        <v>0</v>
      </c>
      <c r="DY597" s="395">
        <f t="shared" si="732"/>
        <v>114765</v>
      </c>
      <c r="DZ597" s="396">
        <f t="shared" si="733"/>
        <v>4687138.1081609325</v>
      </c>
      <c r="EA597" s="395">
        <f t="shared" si="734"/>
        <v>4594221.3236366417</v>
      </c>
    </row>
    <row r="598" spans="1:131">
      <c r="A598" s="370" t="s">
        <v>40</v>
      </c>
      <c r="B598" s="371" t="s">
        <v>408</v>
      </c>
      <c r="C598" s="384"/>
      <c r="D598" s="373">
        <v>229319</v>
      </c>
      <c r="E598" s="374">
        <v>9</v>
      </c>
      <c r="F598" s="393">
        <v>0</v>
      </c>
      <c r="G598" s="375">
        <v>0</v>
      </c>
      <c r="H598" s="393">
        <v>0</v>
      </c>
      <c r="I598" s="375">
        <v>0</v>
      </c>
      <c r="J598" s="393">
        <v>0</v>
      </c>
      <c r="K598" s="375">
        <v>0</v>
      </c>
      <c r="L598" s="393">
        <v>3</v>
      </c>
      <c r="M598" s="375">
        <v>3</v>
      </c>
      <c r="N598" s="393">
        <v>3</v>
      </c>
      <c r="O598" s="375">
        <v>4</v>
      </c>
      <c r="P598" s="393">
        <v>0</v>
      </c>
      <c r="Q598" s="375">
        <v>0</v>
      </c>
      <c r="R598" s="393">
        <v>0</v>
      </c>
      <c r="S598" s="375">
        <v>0</v>
      </c>
      <c r="T598" s="393">
        <v>17</v>
      </c>
      <c r="U598" s="375">
        <v>22</v>
      </c>
      <c r="V598" s="393">
        <v>0</v>
      </c>
      <c r="W598" s="375">
        <v>0</v>
      </c>
      <c r="X598" s="393">
        <v>0</v>
      </c>
      <c r="Y598" s="375">
        <v>0</v>
      </c>
      <c r="Z598" s="393">
        <v>0</v>
      </c>
      <c r="AA598" s="375">
        <v>0</v>
      </c>
      <c r="AB598" s="393">
        <v>0</v>
      </c>
      <c r="AC598" s="375">
        <v>0</v>
      </c>
      <c r="AD598" s="393">
        <v>23</v>
      </c>
      <c r="AE598" s="375">
        <v>26</v>
      </c>
      <c r="AF598" s="393">
        <v>0</v>
      </c>
      <c r="AG598" s="375">
        <v>0</v>
      </c>
      <c r="AH598" s="393">
        <v>0</v>
      </c>
      <c r="AI598" s="375">
        <v>0</v>
      </c>
      <c r="AJ598" s="393">
        <v>103</v>
      </c>
      <c r="AK598" s="375">
        <v>101</v>
      </c>
      <c r="AL598" s="393"/>
      <c r="AM598" s="375"/>
      <c r="AN598" s="393"/>
      <c r="AO598" s="375"/>
      <c r="AP598" s="393"/>
      <c r="AQ598" s="375"/>
      <c r="AR598" s="393"/>
      <c r="AS598" s="375"/>
      <c r="AT598" s="393">
        <v>0</v>
      </c>
      <c r="AU598" s="375">
        <v>0</v>
      </c>
      <c r="AV598" s="393">
        <v>0</v>
      </c>
      <c r="AW598" s="375">
        <v>0</v>
      </c>
      <c r="AX598" s="393">
        <v>0</v>
      </c>
      <c r="AY598" s="375">
        <v>0</v>
      </c>
      <c r="AZ598" s="393">
        <v>1</v>
      </c>
      <c r="BA598" s="375">
        <v>0</v>
      </c>
      <c r="BB598" s="393">
        <v>180012</v>
      </c>
      <c r="BC598" s="375">
        <v>184536</v>
      </c>
      <c r="BD598" s="393">
        <v>1047298</v>
      </c>
      <c r="BE598" s="375">
        <v>1384409</v>
      </c>
      <c r="BF598" s="393">
        <v>0</v>
      </c>
      <c r="BG598" s="375">
        <v>0</v>
      </c>
      <c r="BH598" s="393">
        <v>6079846</v>
      </c>
      <c r="BI598" s="375">
        <v>6293949</v>
      </c>
      <c r="BJ598" s="393"/>
      <c r="BK598" s="375"/>
      <c r="BL598" s="393">
        <v>45696</v>
      </c>
      <c r="BM598" s="375">
        <v>0</v>
      </c>
      <c r="BN598" s="394">
        <f t="shared" si="669"/>
        <v>36</v>
      </c>
      <c r="BO598" s="395">
        <f t="shared" si="670"/>
        <v>36</v>
      </c>
      <c r="BP598" s="396">
        <f t="shared" si="671"/>
        <v>231</v>
      </c>
      <c r="BQ598" s="395">
        <f t="shared" si="672"/>
        <v>300</v>
      </c>
      <c r="BR598" s="396">
        <f t="shared" si="673"/>
        <v>0</v>
      </c>
      <c r="BS598" s="395">
        <f t="shared" si="674"/>
        <v>0</v>
      </c>
      <c r="BT598" s="396">
        <f t="shared" si="675"/>
        <v>1443</v>
      </c>
      <c r="BU598" s="395">
        <f t="shared" si="676"/>
        <v>1446</v>
      </c>
      <c r="BV598" s="396">
        <f t="shared" si="677"/>
        <v>0</v>
      </c>
      <c r="BW598" s="395">
        <f t="shared" si="678"/>
        <v>0</v>
      </c>
      <c r="BX598" s="396">
        <f t="shared" si="679"/>
        <v>12</v>
      </c>
      <c r="BY598" s="395">
        <f t="shared" si="680"/>
        <v>0</v>
      </c>
      <c r="BZ598" s="394">
        <f t="shared" si="681"/>
        <v>5000.333333333333</v>
      </c>
      <c r="CA598" s="395">
        <f t="shared" si="682"/>
        <v>5126</v>
      </c>
      <c r="CB598" s="396">
        <f t="shared" si="683"/>
        <v>4533.757575757576</v>
      </c>
      <c r="CC598" s="395">
        <f t="shared" si="684"/>
        <v>4614.6966666666667</v>
      </c>
      <c r="CD598" s="396">
        <f t="shared" si="685"/>
        <v>0</v>
      </c>
      <c r="CE598" s="395">
        <f t="shared" si="686"/>
        <v>0</v>
      </c>
      <c r="CF598" s="396">
        <f t="shared" si="687"/>
        <v>4213.337491337491</v>
      </c>
      <c r="CG598" s="395">
        <f t="shared" si="688"/>
        <v>4352.6618257261407</v>
      </c>
      <c r="CH598" s="396">
        <f t="shared" si="689"/>
        <v>0</v>
      </c>
      <c r="CI598" s="395">
        <f t="shared" si="690"/>
        <v>0</v>
      </c>
      <c r="CJ598" s="396">
        <f t="shared" si="691"/>
        <v>3808</v>
      </c>
      <c r="CK598" s="395">
        <f t="shared" si="692"/>
        <v>0</v>
      </c>
      <c r="CL598" s="394">
        <f t="shared" si="693"/>
        <v>45003</v>
      </c>
      <c r="CM598" s="395">
        <f t="shared" si="694"/>
        <v>46134</v>
      </c>
      <c r="CN598" s="396">
        <f t="shared" si="695"/>
        <v>40803.818181818184</v>
      </c>
      <c r="CO598" s="395">
        <f t="shared" si="696"/>
        <v>41532.270000000004</v>
      </c>
      <c r="CP598" s="396">
        <f t="shared" si="697"/>
        <v>0</v>
      </c>
      <c r="CQ598" s="395">
        <f t="shared" si="698"/>
        <v>0</v>
      </c>
      <c r="CR598" s="396">
        <f t="shared" si="699"/>
        <v>37920.037422037421</v>
      </c>
      <c r="CS598" s="395">
        <f t="shared" si="700"/>
        <v>39173.956431535269</v>
      </c>
      <c r="CT598" s="396">
        <f t="shared" si="701"/>
        <v>0</v>
      </c>
      <c r="CU598" s="395">
        <f t="shared" si="702"/>
        <v>0</v>
      </c>
      <c r="CV598" s="396">
        <f t="shared" si="703"/>
        <v>34272</v>
      </c>
      <c r="CW598" s="395">
        <f t="shared" si="704"/>
        <v>0</v>
      </c>
      <c r="CX598" s="396">
        <f t="shared" si="705"/>
        <v>38421.880525420529</v>
      </c>
      <c r="CY598" s="395">
        <f t="shared" si="706"/>
        <v>39700.8556846473</v>
      </c>
      <c r="CZ598" s="394">
        <f t="shared" si="707"/>
        <v>3</v>
      </c>
      <c r="DA598" s="395">
        <f t="shared" si="708"/>
        <v>3</v>
      </c>
      <c r="DB598" s="396">
        <f t="shared" si="709"/>
        <v>20</v>
      </c>
      <c r="DC598" s="395">
        <f t="shared" si="710"/>
        <v>26</v>
      </c>
      <c r="DD598" s="396">
        <f t="shared" si="711"/>
        <v>0</v>
      </c>
      <c r="DE598" s="395">
        <f t="shared" si="712"/>
        <v>0</v>
      </c>
      <c r="DF598" s="396">
        <f t="shared" si="713"/>
        <v>126</v>
      </c>
      <c r="DG598" s="395">
        <f t="shared" si="714"/>
        <v>127</v>
      </c>
      <c r="DH598" s="396">
        <f t="shared" si="715"/>
        <v>0</v>
      </c>
      <c r="DI598" s="395">
        <f t="shared" si="716"/>
        <v>0</v>
      </c>
      <c r="DJ598" s="396">
        <f t="shared" si="717"/>
        <v>1</v>
      </c>
      <c r="DK598" s="395">
        <f t="shared" si="718"/>
        <v>0</v>
      </c>
      <c r="DL598" s="396">
        <f t="shared" si="719"/>
        <v>150</v>
      </c>
      <c r="DM598" s="395">
        <f t="shared" si="720"/>
        <v>156</v>
      </c>
      <c r="DN598" s="394">
        <f t="shared" si="721"/>
        <v>135009</v>
      </c>
      <c r="DO598" s="395">
        <f t="shared" si="722"/>
        <v>138402</v>
      </c>
      <c r="DP598" s="396">
        <f t="shared" si="723"/>
        <v>816076.36363636365</v>
      </c>
      <c r="DQ598" s="395">
        <f t="shared" si="724"/>
        <v>1079839.02</v>
      </c>
      <c r="DR598" s="396">
        <f t="shared" si="725"/>
        <v>0</v>
      </c>
      <c r="DS598" s="395">
        <f t="shared" si="726"/>
        <v>0</v>
      </c>
      <c r="DT598" s="396">
        <f t="shared" si="727"/>
        <v>4777924.7151767155</v>
      </c>
      <c r="DU598" s="395">
        <f t="shared" si="728"/>
        <v>4975092.4668049794</v>
      </c>
      <c r="DV598" s="396">
        <f t="shared" si="729"/>
        <v>0</v>
      </c>
      <c r="DW598" s="395">
        <f t="shared" si="730"/>
        <v>0</v>
      </c>
      <c r="DX598" s="396">
        <f t="shared" si="731"/>
        <v>34272</v>
      </c>
      <c r="DY598" s="395">
        <f t="shared" si="732"/>
        <v>0</v>
      </c>
      <c r="DZ598" s="396">
        <f t="shared" si="733"/>
        <v>5763282.0788130797</v>
      </c>
      <c r="EA598" s="395">
        <f t="shared" si="734"/>
        <v>6193333.4868049789</v>
      </c>
    </row>
    <row r="599" spans="1:131">
      <c r="A599" s="376" t="s">
        <v>40</v>
      </c>
      <c r="B599" s="377" t="s">
        <v>409</v>
      </c>
      <c r="C599" s="378"/>
      <c r="D599" s="379">
        <v>229504</v>
      </c>
      <c r="E599" s="380">
        <v>9</v>
      </c>
      <c r="F599" s="393">
        <v>0</v>
      </c>
      <c r="G599" s="375">
        <v>0</v>
      </c>
      <c r="H599" s="393">
        <v>0</v>
      </c>
      <c r="I599" s="375">
        <v>0</v>
      </c>
      <c r="J599" s="393">
        <v>0</v>
      </c>
      <c r="K599" s="375">
        <v>0</v>
      </c>
      <c r="L599" s="393">
        <v>0</v>
      </c>
      <c r="M599" s="375">
        <v>0</v>
      </c>
      <c r="N599" s="393">
        <v>0</v>
      </c>
      <c r="O599" s="375">
        <v>0</v>
      </c>
      <c r="P599" s="393">
        <v>0</v>
      </c>
      <c r="Q599" s="375">
        <v>0</v>
      </c>
      <c r="R599" s="393">
        <v>0</v>
      </c>
      <c r="S599" s="375">
        <v>0</v>
      </c>
      <c r="T599" s="393">
        <v>0</v>
      </c>
      <c r="U599" s="375">
        <v>0</v>
      </c>
      <c r="V599" s="393">
        <v>0</v>
      </c>
      <c r="W599" s="375">
        <v>0</v>
      </c>
      <c r="X599" s="393">
        <v>0</v>
      </c>
      <c r="Y599" s="375">
        <v>0</v>
      </c>
      <c r="Z599" s="393">
        <v>0</v>
      </c>
      <c r="AA599" s="375">
        <v>0</v>
      </c>
      <c r="AB599" s="393">
        <v>0</v>
      </c>
      <c r="AC599" s="375">
        <v>0</v>
      </c>
      <c r="AD599" s="393">
        <v>50</v>
      </c>
      <c r="AE599" s="375">
        <v>52</v>
      </c>
      <c r="AF599" s="393">
        <v>7</v>
      </c>
      <c r="AG599" s="375">
        <v>4</v>
      </c>
      <c r="AH599" s="393">
        <v>3</v>
      </c>
      <c r="AI599" s="375">
        <v>3</v>
      </c>
      <c r="AJ599" s="393">
        <v>28</v>
      </c>
      <c r="AK599" s="375">
        <v>32</v>
      </c>
      <c r="AL599" s="393"/>
      <c r="AM599" s="375"/>
      <c r="AN599" s="393"/>
      <c r="AO599" s="375"/>
      <c r="AP599" s="393"/>
      <c r="AQ599" s="375"/>
      <c r="AR599" s="393"/>
      <c r="AS599" s="375"/>
      <c r="AT599" s="393">
        <v>0</v>
      </c>
      <c r="AU599" s="375">
        <v>0</v>
      </c>
      <c r="AV599" s="393">
        <v>0</v>
      </c>
      <c r="AW599" s="375">
        <v>0</v>
      </c>
      <c r="AX599" s="393">
        <v>0</v>
      </c>
      <c r="AY599" s="375">
        <v>0</v>
      </c>
      <c r="AZ599" s="393">
        <v>0</v>
      </c>
      <c r="BA599" s="375">
        <v>0</v>
      </c>
      <c r="BB599" s="393">
        <v>0</v>
      </c>
      <c r="BC599" s="375">
        <v>0</v>
      </c>
      <c r="BD599" s="393">
        <v>0</v>
      </c>
      <c r="BE599" s="375">
        <v>0</v>
      </c>
      <c r="BF599" s="393">
        <v>0</v>
      </c>
      <c r="BG599" s="375">
        <v>0</v>
      </c>
      <c r="BH599" s="393">
        <v>4357658</v>
      </c>
      <c r="BI599" s="375">
        <v>4666619</v>
      </c>
      <c r="BJ599" s="393"/>
      <c r="BK599" s="375"/>
      <c r="BL599" s="393">
        <v>0</v>
      </c>
      <c r="BM599" s="375">
        <v>0</v>
      </c>
      <c r="BN599" s="394">
        <f t="shared" si="669"/>
        <v>0</v>
      </c>
      <c r="BO599" s="395">
        <f t="shared" si="670"/>
        <v>0</v>
      </c>
      <c r="BP599" s="396">
        <f t="shared" si="671"/>
        <v>0</v>
      </c>
      <c r="BQ599" s="395">
        <f t="shared" si="672"/>
        <v>0</v>
      </c>
      <c r="BR599" s="396">
        <f t="shared" si="673"/>
        <v>0</v>
      </c>
      <c r="BS599" s="395">
        <f t="shared" si="674"/>
        <v>0</v>
      </c>
      <c r="BT599" s="396">
        <f t="shared" si="675"/>
        <v>889</v>
      </c>
      <c r="BU599" s="395">
        <f t="shared" si="676"/>
        <v>925</v>
      </c>
      <c r="BV599" s="396">
        <f t="shared" si="677"/>
        <v>0</v>
      </c>
      <c r="BW599" s="395">
        <f t="shared" si="678"/>
        <v>0</v>
      </c>
      <c r="BX599" s="396">
        <f t="shared" si="679"/>
        <v>0</v>
      </c>
      <c r="BY599" s="395">
        <f t="shared" si="680"/>
        <v>0</v>
      </c>
      <c r="BZ599" s="394">
        <f t="shared" si="681"/>
        <v>0</v>
      </c>
      <c r="CA599" s="395">
        <f t="shared" si="682"/>
        <v>0</v>
      </c>
      <c r="CB599" s="396">
        <f t="shared" si="683"/>
        <v>0</v>
      </c>
      <c r="CC599" s="395">
        <f t="shared" si="684"/>
        <v>0</v>
      </c>
      <c r="CD599" s="396">
        <f t="shared" si="685"/>
        <v>0</v>
      </c>
      <c r="CE599" s="395">
        <f t="shared" si="686"/>
        <v>0</v>
      </c>
      <c r="CF599" s="396">
        <f t="shared" si="687"/>
        <v>4901.7525309336334</v>
      </c>
      <c r="CG599" s="395">
        <f t="shared" si="688"/>
        <v>5044.9935135135138</v>
      </c>
      <c r="CH599" s="396">
        <f t="shared" si="689"/>
        <v>0</v>
      </c>
      <c r="CI599" s="395">
        <f t="shared" si="690"/>
        <v>0</v>
      </c>
      <c r="CJ599" s="396">
        <f t="shared" si="691"/>
        <v>0</v>
      </c>
      <c r="CK599" s="395">
        <f t="shared" si="692"/>
        <v>0</v>
      </c>
      <c r="CL599" s="394">
        <f t="shared" si="693"/>
        <v>0</v>
      </c>
      <c r="CM599" s="395">
        <f t="shared" si="694"/>
        <v>0</v>
      </c>
      <c r="CN599" s="396">
        <f t="shared" si="695"/>
        <v>0</v>
      </c>
      <c r="CO599" s="395">
        <f t="shared" si="696"/>
        <v>0</v>
      </c>
      <c r="CP599" s="396">
        <f t="shared" si="697"/>
        <v>0</v>
      </c>
      <c r="CQ599" s="395">
        <f t="shared" si="698"/>
        <v>0</v>
      </c>
      <c r="CR599" s="396">
        <f t="shared" si="699"/>
        <v>44115.772778402701</v>
      </c>
      <c r="CS599" s="395">
        <f t="shared" si="700"/>
        <v>45404.941621621627</v>
      </c>
      <c r="CT599" s="396">
        <f t="shared" si="701"/>
        <v>0</v>
      </c>
      <c r="CU599" s="395">
        <f t="shared" si="702"/>
        <v>0</v>
      </c>
      <c r="CV599" s="396">
        <f t="shared" si="703"/>
        <v>0</v>
      </c>
      <c r="CW599" s="395">
        <f t="shared" si="704"/>
        <v>0</v>
      </c>
      <c r="CX599" s="396">
        <f t="shared" si="705"/>
        <v>44115.772778402701</v>
      </c>
      <c r="CY599" s="395">
        <f t="shared" si="706"/>
        <v>45404.941621621627</v>
      </c>
      <c r="CZ599" s="394">
        <f t="shared" si="707"/>
        <v>0</v>
      </c>
      <c r="DA599" s="395">
        <f t="shared" si="708"/>
        <v>0</v>
      </c>
      <c r="DB599" s="396">
        <f t="shared" si="709"/>
        <v>0</v>
      </c>
      <c r="DC599" s="395">
        <f t="shared" si="710"/>
        <v>0</v>
      </c>
      <c r="DD599" s="396">
        <f t="shared" si="711"/>
        <v>0</v>
      </c>
      <c r="DE599" s="395">
        <f t="shared" si="712"/>
        <v>0</v>
      </c>
      <c r="DF599" s="396">
        <f t="shared" si="713"/>
        <v>88</v>
      </c>
      <c r="DG599" s="395">
        <f t="shared" si="714"/>
        <v>91</v>
      </c>
      <c r="DH599" s="396">
        <f t="shared" si="715"/>
        <v>0</v>
      </c>
      <c r="DI599" s="395">
        <f t="shared" si="716"/>
        <v>0</v>
      </c>
      <c r="DJ599" s="396">
        <f t="shared" si="717"/>
        <v>0</v>
      </c>
      <c r="DK599" s="395">
        <f t="shared" si="718"/>
        <v>0</v>
      </c>
      <c r="DL599" s="396">
        <f t="shared" si="719"/>
        <v>88</v>
      </c>
      <c r="DM599" s="395">
        <f t="shared" si="720"/>
        <v>91</v>
      </c>
      <c r="DN599" s="394">
        <f t="shared" si="721"/>
        <v>0</v>
      </c>
      <c r="DO599" s="395">
        <f t="shared" si="722"/>
        <v>0</v>
      </c>
      <c r="DP599" s="396">
        <f t="shared" si="723"/>
        <v>0</v>
      </c>
      <c r="DQ599" s="395">
        <f t="shared" si="724"/>
        <v>0</v>
      </c>
      <c r="DR599" s="396">
        <f t="shared" si="725"/>
        <v>0</v>
      </c>
      <c r="DS599" s="395">
        <f t="shared" si="726"/>
        <v>0</v>
      </c>
      <c r="DT599" s="396">
        <f t="shared" si="727"/>
        <v>3882188.0044994378</v>
      </c>
      <c r="DU599" s="395">
        <f t="shared" si="728"/>
        <v>4131849.6875675679</v>
      </c>
      <c r="DV599" s="396">
        <f t="shared" si="729"/>
        <v>0</v>
      </c>
      <c r="DW599" s="395">
        <f t="shared" si="730"/>
        <v>0</v>
      </c>
      <c r="DX599" s="396">
        <f t="shared" si="731"/>
        <v>0</v>
      </c>
      <c r="DY599" s="395">
        <f t="shared" si="732"/>
        <v>0</v>
      </c>
      <c r="DZ599" s="396">
        <f t="shared" si="733"/>
        <v>3882188.0044994378</v>
      </c>
      <c r="EA599" s="395">
        <f t="shared" si="734"/>
        <v>4131849.6875675679</v>
      </c>
    </row>
    <row r="600" spans="1:131">
      <c r="A600" s="370" t="s">
        <v>40</v>
      </c>
      <c r="B600" s="371" t="s">
        <v>410</v>
      </c>
      <c r="C600" s="372"/>
      <c r="D600" s="373">
        <v>229540</v>
      </c>
      <c r="E600" s="374">
        <v>9</v>
      </c>
      <c r="F600" s="393">
        <v>14</v>
      </c>
      <c r="G600" s="375">
        <v>13</v>
      </c>
      <c r="H600" s="393">
        <v>0</v>
      </c>
      <c r="I600" s="375">
        <v>0</v>
      </c>
      <c r="J600" s="393">
        <v>1</v>
      </c>
      <c r="K600" s="375">
        <v>0</v>
      </c>
      <c r="L600" s="393">
        <v>3</v>
      </c>
      <c r="M600" s="375">
        <v>2</v>
      </c>
      <c r="N600" s="393">
        <v>24</v>
      </c>
      <c r="O600" s="375">
        <v>21</v>
      </c>
      <c r="P600" s="393">
        <v>0</v>
      </c>
      <c r="Q600" s="375">
        <v>0</v>
      </c>
      <c r="R600" s="393">
        <v>0</v>
      </c>
      <c r="S600" s="375">
        <v>0</v>
      </c>
      <c r="T600" s="393">
        <v>6</v>
      </c>
      <c r="U600" s="375">
        <v>6</v>
      </c>
      <c r="V600" s="393">
        <v>7</v>
      </c>
      <c r="W600" s="375">
        <v>12</v>
      </c>
      <c r="X600" s="393">
        <v>0</v>
      </c>
      <c r="Y600" s="375">
        <v>0</v>
      </c>
      <c r="Z600" s="393">
        <v>0</v>
      </c>
      <c r="AA600" s="375">
        <v>0</v>
      </c>
      <c r="AB600" s="393">
        <v>3</v>
      </c>
      <c r="AC600" s="375">
        <v>3</v>
      </c>
      <c r="AD600" s="393">
        <v>26</v>
      </c>
      <c r="AE600" s="375">
        <v>25</v>
      </c>
      <c r="AF600" s="393">
        <v>0</v>
      </c>
      <c r="AG600" s="375">
        <v>1</v>
      </c>
      <c r="AH600" s="393">
        <v>1</v>
      </c>
      <c r="AI600" s="375">
        <v>1</v>
      </c>
      <c r="AJ600" s="393">
        <v>10</v>
      </c>
      <c r="AK600" s="375">
        <v>8</v>
      </c>
      <c r="AL600" s="393"/>
      <c r="AM600" s="375"/>
      <c r="AN600" s="393"/>
      <c r="AO600" s="375"/>
      <c r="AP600" s="393"/>
      <c r="AQ600" s="375"/>
      <c r="AR600" s="393"/>
      <c r="AS600" s="375"/>
      <c r="AT600" s="393">
        <v>0</v>
      </c>
      <c r="AU600" s="375">
        <v>0</v>
      </c>
      <c r="AV600" s="393">
        <v>0</v>
      </c>
      <c r="AW600" s="375">
        <v>0</v>
      </c>
      <c r="AX600" s="393">
        <v>0</v>
      </c>
      <c r="AY600" s="375">
        <v>0</v>
      </c>
      <c r="AZ600" s="393">
        <v>0</v>
      </c>
      <c r="BA600" s="375">
        <v>0</v>
      </c>
      <c r="BB600" s="393">
        <v>1236614</v>
      </c>
      <c r="BC600" s="375">
        <v>1008399</v>
      </c>
      <c r="BD600" s="393">
        <v>1639877</v>
      </c>
      <c r="BE600" s="375">
        <v>1508615</v>
      </c>
      <c r="BF600" s="393">
        <v>491468</v>
      </c>
      <c r="BG600" s="375">
        <v>691382</v>
      </c>
      <c r="BH600" s="393">
        <v>1975839</v>
      </c>
      <c r="BI600" s="375">
        <v>1827066</v>
      </c>
      <c r="BJ600" s="393"/>
      <c r="BK600" s="375"/>
      <c r="BL600" s="393">
        <v>0</v>
      </c>
      <c r="BM600" s="375">
        <v>0</v>
      </c>
      <c r="BN600" s="394">
        <f t="shared" si="669"/>
        <v>173</v>
      </c>
      <c r="BO600" s="395">
        <f t="shared" si="670"/>
        <v>141</v>
      </c>
      <c r="BP600" s="396">
        <f t="shared" si="671"/>
        <v>288</v>
      </c>
      <c r="BQ600" s="395">
        <f t="shared" si="672"/>
        <v>261</v>
      </c>
      <c r="BR600" s="396">
        <f t="shared" si="673"/>
        <v>99</v>
      </c>
      <c r="BS600" s="395">
        <f t="shared" si="674"/>
        <v>144</v>
      </c>
      <c r="BT600" s="396">
        <f t="shared" si="675"/>
        <v>365</v>
      </c>
      <c r="BU600" s="395">
        <f t="shared" si="676"/>
        <v>342</v>
      </c>
      <c r="BV600" s="396">
        <f t="shared" si="677"/>
        <v>0</v>
      </c>
      <c r="BW600" s="395">
        <f t="shared" si="678"/>
        <v>0</v>
      </c>
      <c r="BX600" s="396">
        <f t="shared" si="679"/>
        <v>0</v>
      </c>
      <c r="BY600" s="395">
        <f t="shared" si="680"/>
        <v>0</v>
      </c>
      <c r="BZ600" s="394">
        <f t="shared" si="681"/>
        <v>7148.0578034682085</v>
      </c>
      <c r="CA600" s="395">
        <f t="shared" si="682"/>
        <v>7151.7659574468089</v>
      </c>
      <c r="CB600" s="396">
        <f t="shared" si="683"/>
        <v>5694.0173611111113</v>
      </c>
      <c r="CC600" s="395">
        <f t="shared" si="684"/>
        <v>5780.1340996168583</v>
      </c>
      <c r="CD600" s="396">
        <f t="shared" si="685"/>
        <v>4964.3232323232323</v>
      </c>
      <c r="CE600" s="395">
        <f t="shared" si="686"/>
        <v>4801.2638888888887</v>
      </c>
      <c r="CF600" s="396">
        <f t="shared" si="687"/>
        <v>5413.2575342465752</v>
      </c>
      <c r="CG600" s="395">
        <f t="shared" si="688"/>
        <v>5342.2982456140353</v>
      </c>
      <c r="CH600" s="396">
        <f t="shared" si="689"/>
        <v>0</v>
      </c>
      <c r="CI600" s="395">
        <f t="shared" si="690"/>
        <v>0</v>
      </c>
      <c r="CJ600" s="396">
        <f t="shared" si="691"/>
        <v>0</v>
      </c>
      <c r="CK600" s="395">
        <f t="shared" si="692"/>
        <v>0</v>
      </c>
      <c r="CL600" s="394">
        <f t="shared" si="693"/>
        <v>64332.520231213879</v>
      </c>
      <c r="CM600" s="395">
        <f t="shared" si="694"/>
        <v>64365.893617021284</v>
      </c>
      <c r="CN600" s="396">
        <f t="shared" si="695"/>
        <v>51246.15625</v>
      </c>
      <c r="CO600" s="395">
        <f t="shared" si="696"/>
        <v>52021.206896551725</v>
      </c>
      <c r="CP600" s="396">
        <f t="shared" si="697"/>
        <v>44678.909090909088</v>
      </c>
      <c r="CQ600" s="395">
        <f t="shared" si="698"/>
        <v>43211.375</v>
      </c>
      <c r="CR600" s="396">
        <f t="shared" si="699"/>
        <v>48719.317808219173</v>
      </c>
      <c r="CS600" s="395">
        <f t="shared" si="700"/>
        <v>48080.68421052632</v>
      </c>
      <c r="CT600" s="396">
        <f t="shared" si="701"/>
        <v>0</v>
      </c>
      <c r="CU600" s="395">
        <f t="shared" si="702"/>
        <v>0</v>
      </c>
      <c r="CV600" s="396">
        <f t="shared" si="703"/>
        <v>0</v>
      </c>
      <c r="CW600" s="395">
        <f t="shared" si="704"/>
        <v>0</v>
      </c>
      <c r="CX600" s="396">
        <f t="shared" si="705"/>
        <v>52050.251594474219</v>
      </c>
      <c r="CY600" s="395">
        <f t="shared" si="706"/>
        <v>51098.430030767784</v>
      </c>
      <c r="CZ600" s="394">
        <f t="shared" si="707"/>
        <v>18</v>
      </c>
      <c r="DA600" s="395">
        <f t="shared" si="708"/>
        <v>15</v>
      </c>
      <c r="DB600" s="396">
        <f t="shared" si="709"/>
        <v>30</v>
      </c>
      <c r="DC600" s="395">
        <f t="shared" si="710"/>
        <v>27</v>
      </c>
      <c r="DD600" s="396">
        <f t="shared" si="711"/>
        <v>10</v>
      </c>
      <c r="DE600" s="395">
        <f t="shared" si="712"/>
        <v>15</v>
      </c>
      <c r="DF600" s="396">
        <f t="shared" si="713"/>
        <v>37</v>
      </c>
      <c r="DG600" s="395">
        <f t="shared" si="714"/>
        <v>35</v>
      </c>
      <c r="DH600" s="396">
        <f t="shared" si="715"/>
        <v>0</v>
      </c>
      <c r="DI600" s="395">
        <f t="shared" si="716"/>
        <v>0</v>
      </c>
      <c r="DJ600" s="396">
        <f t="shared" si="717"/>
        <v>0</v>
      </c>
      <c r="DK600" s="395">
        <f t="shared" si="718"/>
        <v>0</v>
      </c>
      <c r="DL600" s="396">
        <f t="shared" si="719"/>
        <v>95</v>
      </c>
      <c r="DM600" s="395">
        <f t="shared" si="720"/>
        <v>92</v>
      </c>
      <c r="DN600" s="394">
        <f t="shared" si="721"/>
        <v>1157985.3641618497</v>
      </c>
      <c r="DO600" s="395">
        <f t="shared" si="722"/>
        <v>965488.40425531927</v>
      </c>
      <c r="DP600" s="396">
        <f t="shared" si="723"/>
        <v>1537384.6875</v>
      </c>
      <c r="DQ600" s="395">
        <f t="shared" si="724"/>
        <v>1404572.5862068965</v>
      </c>
      <c r="DR600" s="396">
        <f t="shared" si="725"/>
        <v>446789.09090909088</v>
      </c>
      <c r="DS600" s="395">
        <f t="shared" si="726"/>
        <v>648170.625</v>
      </c>
      <c r="DT600" s="396">
        <f t="shared" si="727"/>
        <v>1802614.7589041095</v>
      </c>
      <c r="DU600" s="395">
        <f t="shared" si="728"/>
        <v>1682823.9473684211</v>
      </c>
      <c r="DV600" s="396">
        <f t="shared" si="729"/>
        <v>0</v>
      </c>
      <c r="DW600" s="395">
        <f t="shared" si="730"/>
        <v>0</v>
      </c>
      <c r="DX600" s="396">
        <f t="shared" si="731"/>
        <v>0</v>
      </c>
      <c r="DY600" s="395">
        <f t="shared" si="732"/>
        <v>0</v>
      </c>
      <c r="DZ600" s="396">
        <f t="shared" si="733"/>
        <v>4944773.9014750505</v>
      </c>
      <c r="EA600" s="395">
        <f t="shared" si="734"/>
        <v>4701055.5628306363</v>
      </c>
    </row>
    <row r="601" spans="1:131">
      <c r="A601" s="370" t="s">
        <v>40</v>
      </c>
      <c r="B601" s="371" t="s">
        <v>411</v>
      </c>
      <c r="C601" s="372"/>
      <c r="D601" s="373">
        <v>229799</v>
      </c>
      <c r="E601" s="374">
        <v>9</v>
      </c>
      <c r="F601" s="393">
        <v>0</v>
      </c>
      <c r="G601" s="375">
        <v>0</v>
      </c>
      <c r="H601" s="393">
        <v>0</v>
      </c>
      <c r="I601" s="375">
        <v>0</v>
      </c>
      <c r="J601" s="393">
        <v>0</v>
      </c>
      <c r="K601" s="375">
        <v>0</v>
      </c>
      <c r="L601" s="393">
        <v>0</v>
      </c>
      <c r="M601" s="375">
        <v>0</v>
      </c>
      <c r="N601" s="393">
        <v>0</v>
      </c>
      <c r="O601" s="375">
        <v>0</v>
      </c>
      <c r="P601" s="393">
        <v>0</v>
      </c>
      <c r="Q601" s="375">
        <v>0</v>
      </c>
      <c r="R601" s="393">
        <v>0</v>
      </c>
      <c r="S601" s="375">
        <v>0</v>
      </c>
      <c r="T601" s="393">
        <v>0</v>
      </c>
      <c r="U601" s="375">
        <v>0</v>
      </c>
      <c r="V601" s="393">
        <v>0</v>
      </c>
      <c r="W601" s="375">
        <v>0</v>
      </c>
      <c r="X601" s="393">
        <v>0</v>
      </c>
      <c r="Y601" s="375">
        <v>0</v>
      </c>
      <c r="Z601" s="393">
        <v>0</v>
      </c>
      <c r="AA601" s="375">
        <v>0</v>
      </c>
      <c r="AB601" s="393">
        <v>0</v>
      </c>
      <c r="AC601" s="375">
        <v>0</v>
      </c>
      <c r="AD601" s="393">
        <v>80</v>
      </c>
      <c r="AE601" s="375">
        <v>82</v>
      </c>
      <c r="AF601" s="393">
        <v>11</v>
      </c>
      <c r="AG601" s="375">
        <v>11</v>
      </c>
      <c r="AH601" s="393">
        <v>0</v>
      </c>
      <c r="AI601" s="375">
        <v>0</v>
      </c>
      <c r="AJ601" s="393">
        <v>44</v>
      </c>
      <c r="AK601" s="375">
        <v>44</v>
      </c>
      <c r="AL601" s="393"/>
      <c r="AM601" s="375"/>
      <c r="AN601" s="393"/>
      <c r="AO601" s="375"/>
      <c r="AP601" s="393"/>
      <c r="AQ601" s="375"/>
      <c r="AR601" s="393"/>
      <c r="AS601" s="375"/>
      <c r="AT601" s="393">
        <v>0</v>
      </c>
      <c r="AU601" s="375">
        <v>0</v>
      </c>
      <c r="AV601" s="393">
        <v>0</v>
      </c>
      <c r="AW601" s="375">
        <v>0</v>
      </c>
      <c r="AX601" s="393">
        <v>0</v>
      </c>
      <c r="AY601" s="375">
        <v>0</v>
      </c>
      <c r="AZ601" s="393">
        <v>0</v>
      </c>
      <c r="BA601" s="375">
        <v>0</v>
      </c>
      <c r="BB601" s="393">
        <v>0</v>
      </c>
      <c r="BC601" s="375">
        <v>0</v>
      </c>
      <c r="BD601" s="393">
        <v>0</v>
      </c>
      <c r="BE601" s="375">
        <v>0</v>
      </c>
      <c r="BF601" s="393">
        <v>0</v>
      </c>
      <c r="BG601" s="375">
        <v>0</v>
      </c>
      <c r="BH601" s="393">
        <v>7668991</v>
      </c>
      <c r="BI601" s="375">
        <v>7967963</v>
      </c>
      <c r="BJ601" s="393"/>
      <c r="BK601" s="375"/>
      <c r="BL601" s="393">
        <v>0</v>
      </c>
      <c r="BM601" s="375">
        <v>0</v>
      </c>
      <c r="BN601" s="394">
        <f t="shared" si="669"/>
        <v>0</v>
      </c>
      <c r="BO601" s="395">
        <f t="shared" si="670"/>
        <v>0</v>
      </c>
      <c r="BP601" s="396">
        <f t="shared" si="671"/>
        <v>0</v>
      </c>
      <c r="BQ601" s="395">
        <f t="shared" si="672"/>
        <v>0</v>
      </c>
      <c r="BR601" s="396">
        <f t="shared" si="673"/>
        <v>0</v>
      </c>
      <c r="BS601" s="395">
        <f t="shared" si="674"/>
        <v>0</v>
      </c>
      <c r="BT601" s="396">
        <f t="shared" si="675"/>
        <v>1358</v>
      </c>
      <c r="BU601" s="395">
        <f t="shared" si="676"/>
        <v>1376</v>
      </c>
      <c r="BV601" s="396">
        <f t="shared" si="677"/>
        <v>0</v>
      </c>
      <c r="BW601" s="395">
        <f t="shared" si="678"/>
        <v>0</v>
      </c>
      <c r="BX601" s="396">
        <f t="shared" si="679"/>
        <v>0</v>
      </c>
      <c r="BY601" s="395">
        <f t="shared" si="680"/>
        <v>0</v>
      </c>
      <c r="BZ601" s="394">
        <f t="shared" si="681"/>
        <v>0</v>
      </c>
      <c r="CA601" s="395">
        <f t="shared" si="682"/>
        <v>0</v>
      </c>
      <c r="CB601" s="396">
        <f t="shared" si="683"/>
        <v>0</v>
      </c>
      <c r="CC601" s="395">
        <f t="shared" si="684"/>
        <v>0</v>
      </c>
      <c r="CD601" s="396">
        <f t="shared" si="685"/>
        <v>0</v>
      </c>
      <c r="CE601" s="395">
        <f t="shared" si="686"/>
        <v>0</v>
      </c>
      <c r="CF601" s="396">
        <f t="shared" si="687"/>
        <v>5647.2687776141383</v>
      </c>
      <c r="CG601" s="395">
        <f t="shared" si="688"/>
        <v>5790.6707848837214</v>
      </c>
      <c r="CH601" s="396">
        <f t="shared" si="689"/>
        <v>0</v>
      </c>
      <c r="CI601" s="395">
        <f t="shared" si="690"/>
        <v>0</v>
      </c>
      <c r="CJ601" s="396">
        <f t="shared" si="691"/>
        <v>0</v>
      </c>
      <c r="CK601" s="395">
        <f t="shared" si="692"/>
        <v>0</v>
      </c>
      <c r="CL601" s="394">
        <f t="shared" si="693"/>
        <v>0</v>
      </c>
      <c r="CM601" s="395">
        <f t="shared" si="694"/>
        <v>0</v>
      </c>
      <c r="CN601" s="396">
        <f t="shared" si="695"/>
        <v>0</v>
      </c>
      <c r="CO601" s="395">
        <f t="shared" si="696"/>
        <v>0</v>
      </c>
      <c r="CP601" s="396">
        <f t="shared" si="697"/>
        <v>0</v>
      </c>
      <c r="CQ601" s="395">
        <f t="shared" si="698"/>
        <v>0</v>
      </c>
      <c r="CR601" s="396">
        <f t="shared" si="699"/>
        <v>50825.418998527246</v>
      </c>
      <c r="CS601" s="395">
        <f t="shared" si="700"/>
        <v>52116.037063953496</v>
      </c>
      <c r="CT601" s="396">
        <f t="shared" si="701"/>
        <v>0</v>
      </c>
      <c r="CU601" s="395">
        <f t="shared" si="702"/>
        <v>0</v>
      </c>
      <c r="CV601" s="396">
        <f t="shared" si="703"/>
        <v>0</v>
      </c>
      <c r="CW601" s="395">
        <f t="shared" si="704"/>
        <v>0</v>
      </c>
      <c r="CX601" s="396">
        <f t="shared" si="705"/>
        <v>50825.418998527246</v>
      </c>
      <c r="CY601" s="395">
        <f t="shared" si="706"/>
        <v>52116.037063953496</v>
      </c>
      <c r="CZ601" s="394">
        <f t="shared" si="707"/>
        <v>0</v>
      </c>
      <c r="DA601" s="395">
        <f t="shared" si="708"/>
        <v>0</v>
      </c>
      <c r="DB601" s="396">
        <f t="shared" si="709"/>
        <v>0</v>
      </c>
      <c r="DC601" s="395">
        <f t="shared" si="710"/>
        <v>0</v>
      </c>
      <c r="DD601" s="396">
        <f t="shared" si="711"/>
        <v>0</v>
      </c>
      <c r="DE601" s="395">
        <f t="shared" si="712"/>
        <v>0</v>
      </c>
      <c r="DF601" s="396">
        <f t="shared" si="713"/>
        <v>135</v>
      </c>
      <c r="DG601" s="395">
        <f t="shared" si="714"/>
        <v>137</v>
      </c>
      <c r="DH601" s="396">
        <f t="shared" si="715"/>
        <v>0</v>
      </c>
      <c r="DI601" s="395">
        <f t="shared" si="716"/>
        <v>0</v>
      </c>
      <c r="DJ601" s="396">
        <f t="shared" si="717"/>
        <v>0</v>
      </c>
      <c r="DK601" s="395">
        <f t="shared" si="718"/>
        <v>0</v>
      </c>
      <c r="DL601" s="396">
        <f t="shared" si="719"/>
        <v>135</v>
      </c>
      <c r="DM601" s="395">
        <f t="shared" si="720"/>
        <v>137</v>
      </c>
      <c r="DN601" s="394">
        <f t="shared" si="721"/>
        <v>0</v>
      </c>
      <c r="DO601" s="395">
        <f t="shared" si="722"/>
        <v>0</v>
      </c>
      <c r="DP601" s="396">
        <f t="shared" si="723"/>
        <v>0</v>
      </c>
      <c r="DQ601" s="395">
        <f t="shared" si="724"/>
        <v>0</v>
      </c>
      <c r="DR601" s="396">
        <f t="shared" si="725"/>
        <v>0</v>
      </c>
      <c r="DS601" s="395">
        <f t="shared" si="726"/>
        <v>0</v>
      </c>
      <c r="DT601" s="396">
        <f t="shared" si="727"/>
        <v>6861431.5648011779</v>
      </c>
      <c r="DU601" s="395">
        <f t="shared" si="728"/>
        <v>7139897.0777616287</v>
      </c>
      <c r="DV601" s="396">
        <f t="shared" si="729"/>
        <v>0</v>
      </c>
      <c r="DW601" s="395">
        <f t="shared" si="730"/>
        <v>0</v>
      </c>
      <c r="DX601" s="396">
        <f t="shared" si="731"/>
        <v>0</v>
      </c>
      <c r="DY601" s="395">
        <f t="shared" si="732"/>
        <v>0</v>
      </c>
      <c r="DZ601" s="396">
        <f t="shared" si="733"/>
        <v>6861431.5648011779</v>
      </c>
      <c r="EA601" s="395">
        <f t="shared" si="734"/>
        <v>7139897.0777616287</v>
      </c>
    </row>
    <row r="602" spans="1:131">
      <c r="A602" s="370" t="s">
        <v>40</v>
      </c>
      <c r="B602" s="371" t="s">
        <v>412</v>
      </c>
      <c r="C602" s="372"/>
      <c r="D602" s="373">
        <v>229841</v>
      </c>
      <c r="E602" s="374">
        <v>9</v>
      </c>
      <c r="F602" s="393">
        <v>0</v>
      </c>
      <c r="G602" s="375">
        <v>0</v>
      </c>
      <c r="H602" s="393">
        <v>0</v>
      </c>
      <c r="I602" s="375">
        <v>0</v>
      </c>
      <c r="J602" s="393">
        <v>0</v>
      </c>
      <c r="K602" s="375">
        <v>0</v>
      </c>
      <c r="L602" s="393">
        <v>0</v>
      </c>
      <c r="M602" s="375">
        <v>0</v>
      </c>
      <c r="N602" s="393">
        <v>0</v>
      </c>
      <c r="O602" s="375">
        <v>0</v>
      </c>
      <c r="P602" s="393">
        <v>0</v>
      </c>
      <c r="Q602" s="375">
        <v>0</v>
      </c>
      <c r="R602" s="393">
        <v>0</v>
      </c>
      <c r="S602" s="375">
        <v>0</v>
      </c>
      <c r="T602" s="393">
        <v>0</v>
      </c>
      <c r="U602" s="375">
        <v>0</v>
      </c>
      <c r="V602" s="393">
        <v>0</v>
      </c>
      <c r="W602" s="375">
        <v>0</v>
      </c>
      <c r="X602" s="393">
        <v>0</v>
      </c>
      <c r="Y602" s="375">
        <v>0</v>
      </c>
      <c r="Z602" s="393">
        <v>0</v>
      </c>
      <c r="AA602" s="375">
        <v>0</v>
      </c>
      <c r="AB602" s="393">
        <v>0</v>
      </c>
      <c r="AC602" s="375">
        <v>0</v>
      </c>
      <c r="AD602" s="393">
        <v>0</v>
      </c>
      <c r="AE602" s="375">
        <v>0</v>
      </c>
      <c r="AF602" s="393">
        <v>0</v>
      </c>
      <c r="AG602" s="375">
        <v>0</v>
      </c>
      <c r="AH602" s="393">
        <v>0</v>
      </c>
      <c r="AI602" s="375">
        <v>0</v>
      </c>
      <c r="AJ602" s="393">
        <v>0</v>
      </c>
      <c r="AK602" s="375">
        <v>0</v>
      </c>
      <c r="AL602" s="393"/>
      <c r="AM602" s="375"/>
      <c r="AN602" s="393"/>
      <c r="AO602" s="375"/>
      <c r="AP602" s="393"/>
      <c r="AQ602" s="375"/>
      <c r="AR602" s="393"/>
      <c r="AS602" s="375"/>
      <c r="AT602" s="393">
        <v>117</v>
      </c>
      <c r="AU602" s="375">
        <v>122</v>
      </c>
      <c r="AV602" s="393">
        <v>20</v>
      </c>
      <c r="AW602" s="375">
        <v>21</v>
      </c>
      <c r="AX602" s="393">
        <v>0</v>
      </c>
      <c r="AY602" s="375">
        <v>0</v>
      </c>
      <c r="AZ602" s="393">
        <v>25</v>
      </c>
      <c r="BA602" s="375">
        <v>23</v>
      </c>
      <c r="BB602" s="393">
        <v>0</v>
      </c>
      <c r="BC602" s="375">
        <v>0</v>
      </c>
      <c r="BD602" s="393">
        <v>0</v>
      </c>
      <c r="BE602" s="375">
        <v>0</v>
      </c>
      <c r="BF602" s="393">
        <v>0</v>
      </c>
      <c r="BG602" s="375">
        <v>0</v>
      </c>
      <c r="BH602" s="393">
        <v>0</v>
      </c>
      <c r="BI602" s="375">
        <v>0</v>
      </c>
      <c r="BJ602" s="393"/>
      <c r="BK602" s="375"/>
      <c r="BL602" s="393">
        <v>9050574</v>
      </c>
      <c r="BM602" s="375">
        <v>9362282</v>
      </c>
      <c r="BN602" s="394">
        <f t="shared" si="669"/>
        <v>0</v>
      </c>
      <c r="BO602" s="395">
        <f t="shared" si="670"/>
        <v>0</v>
      </c>
      <c r="BP602" s="396">
        <f t="shared" si="671"/>
        <v>0</v>
      </c>
      <c r="BQ602" s="395">
        <f t="shared" si="672"/>
        <v>0</v>
      </c>
      <c r="BR602" s="396">
        <f t="shared" si="673"/>
        <v>0</v>
      </c>
      <c r="BS602" s="395">
        <f t="shared" si="674"/>
        <v>0</v>
      </c>
      <c r="BT602" s="396">
        <f t="shared" si="675"/>
        <v>0</v>
      </c>
      <c r="BU602" s="395">
        <f t="shared" si="676"/>
        <v>0</v>
      </c>
      <c r="BV602" s="396">
        <f t="shared" si="677"/>
        <v>0</v>
      </c>
      <c r="BW602" s="395">
        <f t="shared" si="678"/>
        <v>0</v>
      </c>
      <c r="BX602" s="396">
        <f t="shared" si="679"/>
        <v>1553</v>
      </c>
      <c r="BY602" s="395">
        <f t="shared" si="680"/>
        <v>1584</v>
      </c>
      <c r="BZ602" s="394">
        <f t="shared" si="681"/>
        <v>0</v>
      </c>
      <c r="CA602" s="395">
        <f t="shared" si="682"/>
        <v>0</v>
      </c>
      <c r="CB602" s="396">
        <f t="shared" si="683"/>
        <v>0</v>
      </c>
      <c r="CC602" s="395">
        <f t="shared" si="684"/>
        <v>0</v>
      </c>
      <c r="CD602" s="396">
        <f t="shared" si="685"/>
        <v>0</v>
      </c>
      <c r="CE602" s="395">
        <f t="shared" si="686"/>
        <v>0</v>
      </c>
      <c r="CF602" s="396">
        <f t="shared" si="687"/>
        <v>0</v>
      </c>
      <c r="CG602" s="395">
        <f t="shared" si="688"/>
        <v>0</v>
      </c>
      <c r="CH602" s="396">
        <f t="shared" si="689"/>
        <v>0</v>
      </c>
      <c r="CI602" s="395">
        <f t="shared" si="690"/>
        <v>0</v>
      </c>
      <c r="CJ602" s="396">
        <f t="shared" si="691"/>
        <v>5827.8003863490021</v>
      </c>
      <c r="CK602" s="395">
        <f t="shared" si="692"/>
        <v>5910.5315656565654</v>
      </c>
      <c r="CL602" s="394">
        <f t="shared" si="693"/>
        <v>0</v>
      </c>
      <c r="CM602" s="395">
        <f t="shared" si="694"/>
        <v>0</v>
      </c>
      <c r="CN602" s="396">
        <f t="shared" si="695"/>
        <v>0</v>
      </c>
      <c r="CO602" s="395">
        <f t="shared" si="696"/>
        <v>0</v>
      </c>
      <c r="CP602" s="396">
        <f t="shared" si="697"/>
        <v>0</v>
      </c>
      <c r="CQ602" s="395">
        <f t="shared" si="698"/>
        <v>0</v>
      </c>
      <c r="CR602" s="396">
        <f t="shared" si="699"/>
        <v>0</v>
      </c>
      <c r="CS602" s="395">
        <f t="shared" si="700"/>
        <v>0</v>
      </c>
      <c r="CT602" s="396">
        <f t="shared" si="701"/>
        <v>0</v>
      </c>
      <c r="CU602" s="395">
        <f t="shared" si="702"/>
        <v>0</v>
      </c>
      <c r="CV602" s="396">
        <f t="shared" si="703"/>
        <v>52450.203477141018</v>
      </c>
      <c r="CW602" s="395">
        <f t="shared" si="704"/>
        <v>53194.784090909088</v>
      </c>
      <c r="CX602" s="396">
        <f t="shared" si="705"/>
        <v>52450.203477141025</v>
      </c>
      <c r="CY602" s="395">
        <f t="shared" si="706"/>
        <v>53194.784090909088</v>
      </c>
      <c r="CZ602" s="394">
        <f t="shared" si="707"/>
        <v>0</v>
      </c>
      <c r="DA602" s="395">
        <f t="shared" si="708"/>
        <v>0</v>
      </c>
      <c r="DB602" s="396">
        <f t="shared" si="709"/>
        <v>0</v>
      </c>
      <c r="DC602" s="395">
        <f t="shared" si="710"/>
        <v>0</v>
      </c>
      <c r="DD602" s="396">
        <f t="shared" si="711"/>
        <v>0</v>
      </c>
      <c r="DE602" s="395">
        <f t="shared" si="712"/>
        <v>0</v>
      </c>
      <c r="DF602" s="396">
        <f t="shared" si="713"/>
        <v>0</v>
      </c>
      <c r="DG602" s="395">
        <f t="shared" si="714"/>
        <v>0</v>
      </c>
      <c r="DH602" s="396">
        <f t="shared" si="715"/>
        <v>0</v>
      </c>
      <c r="DI602" s="395">
        <f t="shared" si="716"/>
        <v>0</v>
      </c>
      <c r="DJ602" s="396">
        <f t="shared" si="717"/>
        <v>162</v>
      </c>
      <c r="DK602" s="395">
        <f t="shared" si="718"/>
        <v>166</v>
      </c>
      <c r="DL602" s="396">
        <f t="shared" si="719"/>
        <v>162</v>
      </c>
      <c r="DM602" s="395">
        <f t="shared" si="720"/>
        <v>166</v>
      </c>
      <c r="DN602" s="394">
        <f t="shared" si="721"/>
        <v>0</v>
      </c>
      <c r="DO602" s="395">
        <f t="shared" si="722"/>
        <v>0</v>
      </c>
      <c r="DP602" s="396">
        <f t="shared" si="723"/>
        <v>0</v>
      </c>
      <c r="DQ602" s="395">
        <f t="shared" si="724"/>
        <v>0</v>
      </c>
      <c r="DR602" s="396">
        <f t="shared" si="725"/>
        <v>0</v>
      </c>
      <c r="DS602" s="395">
        <f t="shared" si="726"/>
        <v>0</v>
      </c>
      <c r="DT602" s="396">
        <f t="shared" si="727"/>
        <v>0</v>
      </c>
      <c r="DU602" s="395">
        <f t="shared" si="728"/>
        <v>0</v>
      </c>
      <c r="DV602" s="396">
        <f t="shared" si="729"/>
        <v>0</v>
      </c>
      <c r="DW602" s="395">
        <f t="shared" si="730"/>
        <v>0</v>
      </c>
      <c r="DX602" s="396">
        <f t="shared" si="731"/>
        <v>8496932.9632968456</v>
      </c>
      <c r="DY602" s="395">
        <f t="shared" si="732"/>
        <v>8830334.1590909082</v>
      </c>
      <c r="DZ602" s="396">
        <f t="shared" si="733"/>
        <v>8496932.9632968456</v>
      </c>
      <c r="EA602" s="395">
        <f t="shared" si="734"/>
        <v>8830334.1590909082</v>
      </c>
    </row>
    <row r="603" spans="1:131">
      <c r="A603" s="370" t="s">
        <v>40</v>
      </c>
      <c r="B603" s="371" t="s">
        <v>413</v>
      </c>
      <c r="C603" s="372"/>
      <c r="D603" s="373">
        <v>223922</v>
      </c>
      <c r="E603" s="374">
        <v>10</v>
      </c>
      <c r="F603" s="393">
        <v>1</v>
      </c>
      <c r="G603" s="375">
        <v>0</v>
      </c>
      <c r="H603" s="393">
        <v>0</v>
      </c>
      <c r="I603" s="375">
        <v>0</v>
      </c>
      <c r="J603" s="393">
        <v>0</v>
      </c>
      <c r="K603" s="375">
        <v>0</v>
      </c>
      <c r="L603" s="393">
        <v>0</v>
      </c>
      <c r="M603" s="375">
        <v>0</v>
      </c>
      <c r="N603" s="393">
        <v>6</v>
      </c>
      <c r="O603" s="375">
        <v>4</v>
      </c>
      <c r="P603" s="393">
        <v>0</v>
      </c>
      <c r="Q603" s="375">
        <v>0</v>
      </c>
      <c r="R603" s="393">
        <v>0</v>
      </c>
      <c r="S603" s="375">
        <v>0</v>
      </c>
      <c r="T603" s="393">
        <v>0</v>
      </c>
      <c r="U603" s="375">
        <v>0</v>
      </c>
      <c r="V603" s="393">
        <v>5</v>
      </c>
      <c r="W603" s="375">
        <v>5</v>
      </c>
      <c r="X603" s="393">
        <v>0</v>
      </c>
      <c r="Y603" s="375">
        <v>0</v>
      </c>
      <c r="Z603" s="393">
        <v>0</v>
      </c>
      <c r="AA603" s="375">
        <v>0</v>
      </c>
      <c r="AB603" s="393">
        <v>1</v>
      </c>
      <c r="AC603" s="375">
        <v>1</v>
      </c>
      <c r="AD603" s="393">
        <v>13</v>
      </c>
      <c r="AE603" s="375">
        <v>15</v>
      </c>
      <c r="AF603" s="393">
        <v>0</v>
      </c>
      <c r="AG603" s="375">
        <v>0</v>
      </c>
      <c r="AH603" s="393">
        <v>0</v>
      </c>
      <c r="AI603" s="375">
        <v>0</v>
      </c>
      <c r="AJ603" s="393">
        <v>8</v>
      </c>
      <c r="AK603" s="375">
        <v>11</v>
      </c>
      <c r="AL603" s="393"/>
      <c r="AM603" s="375"/>
      <c r="AN603" s="393"/>
      <c r="AO603" s="375"/>
      <c r="AP603" s="393"/>
      <c r="AQ603" s="375"/>
      <c r="AR603" s="393"/>
      <c r="AS603" s="375"/>
      <c r="AT603" s="393">
        <v>0</v>
      </c>
      <c r="AU603" s="375">
        <v>0</v>
      </c>
      <c r="AV603" s="393">
        <v>0</v>
      </c>
      <c r="AW603" s="375">
        <v>0</v>
      </c>
      <c r="AX603" s="393">
        <v>0</v>
      </c>
      <c r="AY603" s="375">
        <v>0</v>
      </c>
      <c r="AZ603" s="393">
        <v>0</v>
      </c>
      <c r="BA603" s="375">
        <v>0</v>
      </c>
      <c r="BB603" s="393">
        <v>46316</v>
      </c>
      <c r="BC603" s="375">
        <v>0</v>
      </c>
      <c r="BD603" s="393">
        <v>264817</v>
      </c>
      <c r="BE603" s="375">
        <v>192564</v>
      </c>
      <c r="BF603" s="393">
        <v>259669</v>
      </c>
      <c r="BG603" s="375">
        <v>269689</v>
      </c>
      <c r="BH603" s="393">
        <v>887346</v>
      </c>
      <c r="BI603" s="375">
        <v>1078605</v>
      </c>
      <c r="BJ603" s="393"/>
      <c r="BK603" s="375"/>
      <c r="BL603" s="393">
        <v>0</v>
      </c>
      <c r="BM603" s="375">
        <v>0</v>
      </c>
      <c r="BN603" s="394">
        <f t="shared" si="669"/>
        <v>9</v>
      </c>
      <c r="BO603" s="395">
        <f t="shared" si="670"/>
        <v>0</v>
      </c>
      <c r="BP603" s="396">
        <f t="shared" si="671"/>
        <v>54</v>
      </c>
      <c r="BQ603" s="395">
        <f t="shared" si="672"/>
        <v>36</v>
      </c>
      <c r="BR603" s="396">
        <f t="shared" si="673"/>
        <v>57</v>
      </c>
      <c r="BS603" s="395">
        <f t="shared" si="674"/>
        <v>57</v>
      </c>
      <c r="BT603" s="396">
        <f t="shared" si="675"/>
        <v>213</v>
      </c>
      <c r="BU603" s="395">
        <f t="shared" si="676"/>
        <v>267</v>
      </c>
      <c r="BV603" s="396">
        <f t="shared" si="677"/>
        <v>0</v>
      </c>
      <c r="BW603" s="395">
        <f t="shared" si="678"/>
        <v>0</v>
      </c>
      <c r="BX603" s="396">
        <f t="shared" si="679"/>
        <v>0</v>
      </c>
      <c r="BY603" s="395">
        <f t="shared" si="680"/>
        <v>0</v>
      </c>
      <c r="BZ603" s="394">
        <f t="shared" si="681"/>
        <v>5146.2222222222226</v>
      </c>
      <c r="CA603" s="395">
        <f t="shared" si="682"/>
        <v>0</v>
      </c>
      <c r="CB603" s="396">
        <f t="shared" si="683"/>
        <v>4904.0185185185182</v>
      </c>
      <c r="CC603" s="395">
        <f t="shared" si="684"/>
        <v>5349</v>
      </c>
      <c r="CD603" s="396">
        <f t="shared" si="685"/>
        <v>4555.5964912280706</v>
      </c>
      <c r="CE603" s="395">
        <f t="shared" si="686"/>
        <v>4731.3859649122805</v>
      </c>
      <c r="CF603" s="396">
        <f t="shared" si="687"/>
        <v>4165.9436619718308</v>
      </c>
      <c r="CG603" s="395">
        <f t="shared" si="688"/>
        <v>4039.7191011235955</v>
      </c>
      <c r="CH603" s="396">
        <f t="shared" si="689"/>
        <v>0</v>
      </c>
      <c r="CI603" s="395">
        <f t="shared" si="690"/>
        <v>0</v>
      </c>
      <c r="CJ603" s="396">
        <f t="shared" si="691"/>
        <v>0</v>
      </c>
      <c r="CK603" s="395">
        <f t="shared" si="692"/>
        <v>0</v>
      </c>
      <c r="CL603" s="394">
        <f t="shared" si="693"/>
        <v>46316</v>
      </c>
      <c r="CM603" s="395">
        <f t="shared" si="694"/>
        <v>0</v>
      </c>
      <c r="CN603" s="396">
        <f t="shared" si="695"/>
        <v>44136.166666666664</v>
      </c>
      <c r="CO603" s="395">
        <f t="shared" si="696"/>
        <v>48141</v>
      </c>
      <c r="CP603" s="396">
        <f t="shared" si="697"/>
        <v>41000.368421052633</v>
      </c>
      <c r="CQ603" s="395">
        <f t="shared" si="698"/>
        <v>42582.473684210527</v>
      </c>
      <c r="CR603" s="396">
        <f t="shared" si="699"/>
        <v>37493.492957746479</v>
      </c>
      <c r="CS603" s="395">
        <f t="shared" si="700"/>
        <v>36357.471910112363</v>
      </c>
      <c r="CT603" s="396">
        <f t="shared" si="701"/>
        <v>0</v>
      </c>
      <c r="CU603" s="395">
        <f t="shared" si="702"/>
        <v>0</v>
      </c>
      <c r="CV603" s="396">
        <f t="shared" si="703"/>
        <v>0</v>
      </c>
      <c r="CW603" s="395">
        <f t="shared" si="704"/>
        <v>0</v>
      </c>
      <c r="CX603" s="396">
        <f t="shared" si="705"/>
        <v>39544.075371735053</v>
      </c>
      <c r="CY603" s="395">
        <f t="shared" si="706"/>
        <v>38704.2531046718</v>
      </c>
      <c r="CZ603" s="394">
        <f t="shared" si="707"/>
        <v>1</v>
      </c>
      <c r="DA603" s="395">
        <f t="shared" si="708"/>
        <v>0</v>
      </c>
      <c r="DB603" s="396">
        <f t="shared" si="709"/>
        <v>6</v>
      </c>
      <c r="DC603" s="395">
        <f t="shared" si="710"/>
        <v>4</v>
      </c>
      <c r="DD603" s="396">
        <f t="shared" si="711"/>
        <v>6</v>
      </c>
      <c r="DE603" s="395">
        <f t="shared" si="712"/>
        <v>6</v>
      </c>
      <c r="DF603" s="396">
        <f t="shared" si="713"/>
        <v>21</v>
      </c>
      <c r="DG603" s="395">
        <f t="shared" si="714"/>
        <v>26</v>
      </c>
      <c r="DH603" s="396">
        <f t="shared" si="715"/>
        <v>0</v>
      </c>
      <c r="DI603" s="395">
        <f t="shared" si="716"/>
        <v>0</v>
      </c>
      <c r="DJ603" s="396">
        <f t="shared" si="717"/>
        <v>0</v>
      </c>
      <c r="DK603" s="395">
        <f t="shared" si="718"/>
        <v>0</v>
      </c>
      <c r="DL603" s="396">
        <f t="shared" si="719"/>
        <v>34</v>
      </c>
      <c r="DM603" s="395">
        <f t="shared" si="720"/>
        <v>36</v>
      </c>
      <c r="DN603" s="394">
        <f t="shared" si="721"/>
        <v>46316</v>
      </c>
      <c r="DO603" s="395">
        <f t="shared" si="722"/>
        <v>0</v>
      </c>
      <c r="DP603" s="396">
        <f t="shared" si="723"/>
        <v>264817</v>
      </c>
      <c r="DQ603" s="395">
        <f t="shared" si="724"/>
        <v>192564</v>
      </c>
      <c r="DR603" s="396">
        <f t="shared" si="725"/>
        <v>246002.21052631579</v>
      </c>
      <c r="DS603" s="395">
        <f t="shared" si="726"/>
        <v>255494.84210526315</v>
      </c>
      <c r="DT603" s="396">
        <f t="shared" si="727"/>
        <v>787363.35211267602</v>
      </c>
      <c r="DU603" s="395">
        <f t="shared" si="728"/>
        <v>945294.26966292143</v>
      </c>
      <c r="DV603" s="396">
        <f t="shared" si="729"/>
        <v>0</v>
      </c>
      <c r="DW603" s="395">
        <f t="shared" si="730"/>
        <v>0</v>
      </c>
      <c r="DX603" s="396">
        <f t="shared" si="731"/>
        <v>0</v>
      </c>
      <c r="DY603" s="395">
        <f t="shared" si="732"/>
        <v>0</v>
      </c>
      <c r="DZ603" s="396">
        <f t="shared" si="733"/>
        <v>1344498.5626389917</v>
      </c>
      <c r="EA603" s="395">
        <f t="shared" si="734"/>
        <v>1393353.1117681847</v>
      </c>
    </row>
    <row r="604" spans="1:131">
      <c r="A604" s="370" t="s">
        <v>40</v>
      </c>
      <c r="B604" s="371" t="s">
        <v>414</v>
      </c>
      <c r="C604" s="372"/>
      <c r="D604" s="373">
        <v>224891</v>
      </c>
      <c r="E604" s="374">
        <v>10</v>
      </c>
      <c r="F604" s="393">
        <v>0</v>
      </c>
      <c r="G604" s="375">
        <v>0</v>
      </c>
      <c r="H604" s="393">
        <v>0</v>
      </c>
      <c r="I604" s="375">
        <v>0</v>
      </c>
      <c r="J604" s="393">
        <v>0</v>
      </c>
      <c r="K604" s="375">
        <v>0</v>
      </c>
      <c r="L604" s="393">
        <v>0</v>
      </c>
      <c r="M604" s="375">
        <v>0</v>
      </c>
      <c r="N604" s="393">
        <v>0</v>
      </c>
      <c r="O604" s="375">
        <v>0</v>
      </c>
      <c r="P604" s="393">
        <v>0</v>
      </c>
      <c r="Q604" s="375">
        <v>0</v>
      </c>
      <c r="R604" s="393">
        <v>0</v>
      </c>
      <c r="S604" s="375">
        <v>0</v>
      </c>
      <c r="T604" s="393">
        <v>0</v>
      </c>
      <c r="U604" s="375">
        <v>0</v>
      </c>
      <c r="V604" s="393">
        <v>0</v>
      </c>
      <c r="W604" s="375">
        <v>0</v>
      </c>
      <c r="X604" s="393">
        <v>0</v>
      </c>
      <c r="Y604" s="375">
        <v>0</v>
      </c>
      <c r="Z604" s="393">
        <v>0</v>
      </c>
      <c r="AA604" s="375">
        <v>0</v>
      </c>
      <c r="AB604" s="393">
        <v>0</v>
      </c>
      <c r="AC604" s="375">
        <v>0</v>
      </c>
      <c r="AD604" s="393">
        <v>19</v>
      </c>
      <c r="AE604" s="375">
        <v>20</v>
      </c>
      <c r="AF604" s="393">
        <v>7</v>
      </c>
      <c r="AG604" s="375">
        <v>9</v>
      </c>
      <c r="AH604" s="393">
        <v>0</v>
      </c>
      <c r="AI604" s="375">
        <v>0</v>
      </c>
      <c r="AJ604" s="393">
        <v>7</v>
      </c>
      <c r="AK604" s="375">
        <v>7</v>
      </c>
      <c r="AL604" s="393"/>
      <c r="AM604" s="375"/>
      <c r="AN604" s="393"/>
      <c r="AO604" s="375"/>
      <c r="AP604" s="393"/>
      <c r="AQ604" s="375"/>
      <c r="AR604" s="393"/>
      <c r="AS604" s="375"/>
      <c r="AT604" s="393">
        <v>0</v>
      </c>
      <c r="AU604" s="375">
        <v>0</v>
      </c>
      <c r="AV604" s="393">
        <v>0</v>
      </c>
      <c r="AW604" s="375">
        <v>0</v>
      </c>
      <c r="AX604" s="393">
        <v>0</v>
      </c>
      <c r="AY604" s="375">
        <v>0</v>
      </c>
      <c r="AZ604" s="393">
        <v>0</v>
      </c>
      <c r="BA604" s="375">
        <v>0</v>
      </c>
      <c r="BB604" s="393">
        <v>0</v>
      </c>
      <c r="BC604" s="375">
        <v>0</v>
      </c>
      <c r="BD604" s="393">
        <v>0</v>
      </c>
      <c r="BE604" s="375">
        <v>0</v>
      </c>
      <c r="BF604" s="393">
        <v>0</v>
      </c>
      <c r="BG604" s="375">
        <v>0</v>
      </c>
      <c r="BH604" s="393">
        <v>1347180</v>
      </c>
      <c r="BI604" s="375">
        <v>1378094</v>
      </c>
      <c r="BJ604" s="393"/>
      <c r="BK604" s="375"/>
      <c r="BL604" s="393">
        <v>0</v>
      </c>
      <c r="BM604" s="375">
        <v>0</v>
      </c>
      <c r="BN604" s="394">
        <f t="shared" si="669"/>
        <v>0</v>
      </c>
      <c r="BO604" s="395">
        <f t="shared" si="670"/>
        <v>0</v>
      </c>
      <c r="BP604" s="396">
        <f t="shared" si="671"/>
        <v>0</v>
      </c>
      <c r="BQ604" s="395">
        <f t="shared" si="672"/>
        <v>0</v>
      </c>
      <c r="BR604" s="396">
        <f t="shared" si="673"/>
        <v>0</v>
      </c>
      <c r="BS604" s="395">
        <f t="shared" si="674"/>
        <v>0</v>
      </c>
      <c r="BT604" s="396">
        <f t="shared" si="675"/>
        <v>325</v>
      </c>
      <c r="BU604" s="395">
        <f t="shared" si="676"/>
        <v>354</v>
      </c>
      <c r="BV604" s="396">
        <f t="shared" si="677"/>
        <v>0</v>
      </c>
      <c r="BW604" s="395">
        <f t="shared" si="678"/>
        <v>0</v>
      </c>
      <c r="BX604" s="396">
        <f t="shared" si="679"/>
        <v>0</v>
      </c>
      <c r="BY604" s="395">
        <f t="shared" si="680"/>
        <v>0</v>
      </c>
      <c r="BZ604" s="394">
        <f t="shared" si="681"/>
        <v>0</v>
      </c>
      <c r="CA604" s="395">
        <f t="shared" si="682"/>
        <v>0</v>
      </c>
      <c r="CB604" s="396">
        <f t="shared" si="683"/>
        <v>0</v>
      </c>
      <c r="CC604" s="395">
        <f t="shared" si="684"/>
        <v>0</v>
      </c>
      <c r="CD604" s="396">
        <f t="shared" si="685"/>
        <v>0</v>
      </c>
      <c r="CE604" s="395">
        <f t="shared" si="686"/>
        <v>0</v>
      </c>
      <c r="CF604" s="396">
        <f t="shared" si="687"/>
        <v>4145.169230769231</v>
      </c>
      <c r="CG604" s="395">
        <f t="shared" si="688"/>
        <v>3892.9209039548023</v>
      </c>
      <c r="CH604" s="396">
        <f t="shared" si="689"/>
        <v>0</v>
      </c>
      <c r="CI604" s="395">
        <f t="shared" si="690"/>
        <v>0</v>
      </c>
      <c r="CJ604" s="396">
        <f t="shared" si="691"/>
        <v>0</v>
      </c>
      <c r="CK604" s="395">
        <f t="shared" si="692"/>
        <v>0</v>
      </c>
      <c r="CL604" s="394">
        <f t="shared" si="693"/>
        <v>0</v>
      </c>
      <c r="CM604" s="395">
        <f t="shared" si="694"/>
        <v>0</v>
      </c>
      <c r="CN604" s="396">
        <f t="shared" si="695"/>
        <v>0</v>
      </c>
      <c r="CO604" s="395">
        <f t="shared" si="696"/>
        <v>0</v>
      </c>
      <c r="CP604" s="396">
        <f t="shared" si="697"/>
        <v>0</v>
      </c>
      <c r="CQ604" s="395">
        <f t="shared" si="698"/>
        <v>0</v>
      </c>
      <c r="CR604" s="396">
        <f t="shared" si="699"/>
        <v>37306.523076923077</v>
      </c>
      <c r="CS604" s="395">
        <f t="shared" si="700"/>
        <v>35036.288135593219</v>
      </c>
      <c r="CT604" s="396">
        <f t="shared" si="701"/>
        <v>0</v>
      </c>
      <c r="CU604" s="395">
        <f t="shared" si="702"/>
        <v>0</v>
      </c>
      <c r="CV604" s="396">
        <f t="shared" si="703"/>
        <v>0</v>
      </c>
      <c r="CW604" s="395">
        <f t="shared" si="704"/>
        <v>0</v>
      </c>
      <c r="CX604" s="396">
        <f t="shared" si="705"/>
        <v>37306.523076923077</v>
      </c>
      <c r="CY604" s="395">
        <f t="shared" si="706"/>
        <v>35036.288135593219</v>
      </c>
      <c r="CZ604" s="394">
        <f t="shared" si="707"/>
        <v>0</v>
      </c>
      <c r="DA604" s="395">
        <f t="shared" si="708"/>
        <v>0</v>
      </c>
      <c r="DB604" s="396">
        <f t="shared" si="709"/>
        <v>0</v>
      </c>
      <c r="DC604" s="395">
        <f t="shared" si="710"/>
        <v>0</v>
      </c>
      <c r="DD604" s="396">
        <f t="shared" si="711"/>
        <v>0</v>
      </c>
      <c r="DE604" s="395">
        <f t="shared" si="712"/>
        <v>0</v>
      </c>
      <c r="DF604" s="396">
        <f t="shared" si="713"/>
        <v>33</v>
      </c>
      <c r="DG604" s="395">
        <f t="shared" si="714"/>
        <v>36</v>
      </c>
      <c r="DH604" s="396">
        <f t="shared" si="715"/>
        <v>0</v>
      </c>
      <c r="DI604" s="395">
        <f t="shared" si="716"/>
        <v>0</v>
      </c>
      <c r="DJ604" s="396">
        <f t="shared" si="717"/>
        <v>0</v>
      </c>
      <c r="DK604" s="395">
        <f t="shared" si="718"/>
        <v>0</v>
      </c>
      <c r="DL604" s="396">
        <f t="shared" si="719"/>
        <v>33</v>
      </c>
      <c r="DM604" s="395">
        <f t="shared" si="720"/>
        <v>36</v>
      </c>
      <c r="DN604" s="394">
        <f t="shared" si="721"/>
        <v>0</v>
      </c>
      <c r="DO604" s="395">
        <f t="shared" si="722"/>
        <v>0</v>
      </c>
      <c r="DP604" s="396">
        <f t="shared" si="723"/>
        <v>0</v>
      </c>
      <c r="DQ604" s="395">
        <f t="shared" si="724"/>
        <v>0</v>
      </c>
      <c r="DR604" s="396">
        <f t="shared" si="725"/>
        <v>0</v>
      </c>
      <c r="DS604" s="395">
        <f t="shared" si="726"/>
        <v>0</v>
      </c>
      <c r="DT604" s="396">
        <f t="shared" si="727"/>
        <v>1231115.2615384615</v>
      </c>
      <c r="DU604" s="395">
        <f t="shared" si="728"/>
        <v>1261306.3728813559</v>
      </c>
      <c r="DV604" s="396">
        <f t="shared" si="729"/>
        <v>0</v>
      </c>
      <c r="DW604" s="395">
        <f t="shared" si="730"/>
        <v>0</v>
      </c>
      <c r="DX604" s="396">
        <f t="shared" si="731"/>
        <v>0</v>
      </c>
      <c r="DY604" s="395">
        <f t="shared" si="732"/>
        <v>0</v>
      </c>
      <c r="DZ604" s="396">
        <f t="shared" si="733"/>
        <v>1231115.2615384615</v>
      </c>
      <c r="EA604" s="395">
        <f t="shared" si="734"/>
        <v>1261306.3728813559</v>
      </c>
    </row>
    <row r="605" spans="1:131">
      <c r="A605" s="370" t="s">
        <v>40</v>
      </c>
      <c r="B605" s="371" t="s">
        <v>415</v>
      </c>
      <c r="C605" s="372"/>
      <c r="D605" s="373">
        <v>224961</v>
      </c>
      <c r="E605" s="374">
        <v>10</v>
      </c>
      <c r="F605" s="393">
        <v>4</v>
      </c>
      <c r="G605" s="375">
        <v>3</v>
      </c>
      <c r="H605" s="393">
        <v>0</v>
      </c>
      <c r="I605" s="375">
        <v>0</v>
      </c>
      <c r="J605" s="393">
        <v>0</v>
      </c>
      <c r="K605" s="375">
        <v>0</v>
      </c>
      <c r="L605" s="393">
        <v>0</v>
      </c>
      <c r="M605" s="375">
        <v>0</v>
      </c>
      <c r="N605" s="393">
        <v>7</v>
      </c>
      <c r="O605" s="375">
        <v>9</v>
      </c>
      <c r="P605" s="393">
        <v>0</v>
      </c>
      <c r="Q605" s="375">
        <v>0</v>
      </c>
      <c r="R605" s="393">
        <v>0</v>
      </c>
      <c r="S605" s="375">
        <v>0</v>
      </c>
      <c r="T605" s="393">
        <v>0</v>
      </c>
      <c r="U605" s="375">
        <v>0</v>
      </c>
      <c r="V605" s="393">
        <v>7</v>
      </c>
      <c r="W605" s="375">
        <v>8</v>
      </c>
      <c r="X605" s="393">
        <v>0</v>
      </c>
      <c r="Y605" s="375">
        <v>0</v>
      </c>
      <c r="Z605" s="393">
        <v>0</v>
      </c>
      <c r="AA605" s="375">
        <v>0</v>
      </c>
      <c r="AB605" s="393">
        <v>2</v>
      </c>
      <c r="AC605" s="375">
        <v>2</v>
      </c>
      <c r="AD605" s="393">
        <v>25</v>
      </c>
      <c r="AE605" s="375">
        <v>23</v>
      </c>
      <c r="AF605" s="393">
        <v>0</v>
      </c>
      <c r="AG605" s="375">
        <v>0</v>
      </c>
      <c r="AH605" s="393">
        <v>0</v>
      </c>
      <c r="AI605" s="375">
        <v>0</v>
      </c>
      <c r="AJ605" s="393">
        <v>9</v>
      </c>
      <c r="AK605" s="375">
        <v>11</v>
      </c>
      <c r="AL605" s="393"/>
      <c r="AM605" s="375"/>
      <c r="AN605" s="393"/>
      <c r="AO605" s="375"/>
      <c r="AP605" s="393"/>
      <c r="AQ605" s="375"/>
      <c r="AR605" s="393"/>
      <c r="AS605" s="375"/>
      <c r="AT605" s="393">
        <v>0</v>
      </c>
      <c r="AU605" s="375">
        <v>0</v>
      </c>
      <c r="AV605" s="393">
        <v>0</v>
      </c>
      <c r="AW605" s="375">
        <v>0</v>
      </c>
      <c r="AX605" s="393">
        <v>0</v>
      </c>
      <c r="AY605" s="375">
        <v>0</v>
      </c>
      <c r="AZ605" s="393">
        <v>0</v>
      </c>
      <c r="BA605" s="375">
        <v>0</v>
      </c>
      <c r="BB605" s="393">
        <v>281175</v>
      </c>
      <c r="BC605" s="375">
        <v>181776</v>
      </c>
      <c r="BD605" s="393">
        <v>421826</v>
      </c>
      <c r="BE605" s="375">
        <v>565967</v>
      </c>
      <c r="BF605" s="393">
        <v>539713</v>
      </c>
      <c r="BG605" s="375">
        <v>512945</v>
      </c>
      <c r="BH605" s="393">
        <v>1801769</v>
      </c>
      <c r="BI605" s="375">
        <v>2623841</v>
      </c>
      <c r="BJ605" s="393"/>
      <c r="BK605" s="375"/>
      <c r="BL605" s="393">
        <v>0</v>
      </c>
      <c r="BM605" s="375">
        <v>0</v>
      </c>
      <c r="BN605" s="394">
        <f t="shared" si="669"/>
        <v>36</v>
      </c>
      <c r="BO605" s="395">
        <f t="shared" si="670"/>
        <v>27</v>
      </c>
      <c r="BP605" s="396">
        <f t="shared" si="671"/>
        <v>63</v>
      </c>
      <c r="BQ605" s="395">
        <f t="shared" si="672"/>
        <v>81</v>
      </c>
      <c r="BR605" s="396">
        <f t="shared" si="673"/>
        <v>87</v>
      </c>
      <c r="BS605" s="395">
        <f t="shared" si="674"/>
        <v>96</v>
      </c>
      <c r="BT605" s="396">
        <f t="shared" si="675"/>
        <v>333</v>
      </c>
      <c r="BU605" s="395">
        <f t="shared" si="676"/>
        <v>339</v>
      </c>
      <c r="BV605" s="396">
        <f t="shared" si="677"/>
        <v>0</v>
      </c>
      <c r="BW605" s="395">
        <f t="shared" si="678"/>
        <v>0</v>
      </c>
      <c r="BX605" s="396">
        <f t="shared" si="679"/>
        <v>0</v>
      </c>
      <c r="BY605" s="395">
        <f t="shared" si="680"/>
        <v>0</v>
      </c>
      <c r="BZ605" s="394">
        <f t="shared" si="681"/>
        <v>7810.416666666667</v>
      </c>
      <c r="CA605" s="395">
        <f t="shared" si="682"/>
        <v>6732.4444444444443</v>
      </c>
      <c r="CB605" s="396">
        <f t="shared" si="683"/>
        <v>6695.6507936507933</v>
      </c>
      <c r="CC605" s="395">
        <f t="shared" si="684"/>
        <v>6987.2469135802467</v>
      </c>
      <c r="CD605" s="396">
        <f t="shared" si="685"/>
        <v>6203.5977011494251</v>
      </c>
      <c r="CE605" s="395">
        <f t="shared" si="686"/>
        <v>5343.177083333333</v>
      </c>
      <c r="CF605" s="396">
        <f t="shared" si="687"/>
        <v>5410.7177177177173</v>
      </c>
      <c r="CG605" s="395">
        <f t="shared" si="688"/>
        <v>7739.9439528023595</v>
      </c>
      <c r="CH605" s="396">
        <f t="shared" si="689"/>
        <v>0</v>
      </c>
      <c r="CI605" s="395">
        <f t="shared" si="690"/>
        <v>0</v>
      </c>
      <c r="CJ605" s="396">
        <f t="shared" si="691"/>
        <v>0</v>
      </c>
      <c r="CK605" s="395">
        <f t="shared" si="692"/>
        <v>0</v>
      </c>
      <c r="CL605" s="394">
        <f t="shared" si="693"/>
        <v>70293.75</v>
      </c>
      <c r="CM605" s="395">
        <f t="shared" si="694"/>
        <v>60592</v>
      </c>
      <c r="CN605" s="396">
        <f t="shared" si="695"/>
        <v>60260.857142857138</v>
      </c>
      <c r="CO605" s="395">
        <f t="shared" si="696"/>
        <v>62885.222222222219</v>
      </c>
      <c r="CP605" s="396">
        <f t="shared" si="697"/>
        <v>55832.379310344826</v>
      </c>
      <c r="CQ605" s="395">
        <f t="shared" si="698"/>
        <v>48088.59375</v>
      </c>
      <c r="CR605" s="396">
        <f t="shared" si="699"/>
        <v>48696.459459459453</v>
      </c>
      <c r="CS605" s="395">
        <f t="shared" si="700"/>
        <v>69659.495575221241</v>
      </c>
      <c r="CT605" s="396">
        <f t="shared" si="701"/>
        <v>0</v>
      </c>
      <c r="CU605" s="395">
        <f t="shared" si="702"/>
        <v>0</v>
      </c>
      <c r="CV605" s="396">
        <f t="shared" si="703"/>
        <v>0</v>
      </c>
      <c r="CW605" s="395">
        <f t="shared" si="704"/>
        <v>0</v>
      </c>
      <c r="CX605" s="396">
        <f t="shared" si="705"/>
        <v>52984.667322494897</v>
      </c>
      <c r="CY605" s="395">
        <f t="shared" si="706"/>
        <v>64233.067626027179</v>
      </c>
      <c r="CZ605" s="394">
        <f t="shared" si="707"/>
        <v>4</v>
      </c>
      <c r="DA605" s="395">
        <f t="shared" si="708"/>
        <v>3</v>
      </c>
      <c r="DB605" s="396">
        <f t="shared" si="709"/>
        <v>7</v>
      </c>
      <c r="DC605" s="395">
        <f t="shared" si="710"/>
        <v>9</v>
      </c>
      <c r="DD605" s="396">
        <f t="shared" si="711"/>
        <v>9</v>
      </c>
      <c r="DE605" s="395">
        <f t="shared" si="712"/>
        <v>10</v>
      </c>
      <c r="DF605" s="396">
        <f t="shared" si="713"/>
        <v>34</v>
      </c>
      <c r="DG605" s="395">
        <f t="shared" si="714"/>
        <v>34</v>
      </c>
      <c r="DH605" s="396">
        <f t="shared" si="715"/>
        <v>0</v>
      </c>
      <c r="DI605" s="395">
        <f t="shared" si="716"/>
        <v>0</v>
      </c>
      <c r="DJ605" s="396">
        <f t="shared" si="717"/>
        <v>0</v>
      </c>
      <c r="DK605" s="395">
        <f t="shared" si="718"/>
        <v>0</v>
      </c>
      <c r="DL605" s="396">
        <f t="shared" si="719"/>
        <v>54</v>
      </c>
      <c r="DM605" s="395">
        <f t="shared" si="720"/>
        <v>56</v>
      </c>
      <c r="DN605" s="394">
        <f t="shared" si="721"/>
        <v>281175</v>
      </c>
      <c r="DO605" s="395">
        <f t="shared" si="722"/>
        <v>181776</v>
      </c>
      <c r="DP605" s="396">
        <f t="shared" si="723"/>
        <v>421825.99999999994</v>
      </c>
      <c r="DQ605" s="395">
        <f t="shared" si="724"/>
        <v>565967</v>
      </c>
      <c r="DR605" s="396">
        <f t="shared" si="725"/>
        <v>502491.41379310342</v>
      </c>
      <c r="DS605" s="395">
        <f t="shared" si="726"/>
        <v>480885.9375</v>
      </c>
      <c r="DT605" s="396">
        <f t="shared" si="727"/>
        <v>1655679.6216216213</v>
      </c>
      <c r="DU605" s="395">
        <f t="shared" si="728"/>
        <v>2368422.8495575222</v>
      </c>
      <c r="DV605" s="396">
        <f t="shared" si="729"/>
        <v>0</v>
      </c>
      <c r="DW605" s="395">
        <f t="shared" si="730"/>
        <v>0</v>
      </c>
      <c r="DX605" s="396">
        <f t="shared" si="731"/>
        <v>0</v>
      </c>
      <c r="DY605" s="395">
        <f t="shared" si="732"/>
        <v>0</v>
      </c>
      <c r="DZ605" s="396">
        <f t="shared" si="733"/>
        <v>2861172.0354147246</v>
      </c>
      <c r="EA605" s="395">
        <f t="shared" si="734"/>
        <v>3597051.7870575222</v>
      </c>
    </row>
    <row r="606" spans="1:131">
      <c r="A606" s="376" t="s">
        <v>40</v>
      </c>
      <c r="B606" s="377" t="s">
        <v>416</v>
      </c>
      <c r="C606" s="378"/>
      <c r="D606" s="379">
        <v>226107</v>
      </c>
      <c r="E606" s="380">
        <v>10</v>
      </c>
      <c r="F606" s="393">
        <v>3</v>
      </c>
      <c r="G606" s="375">
        <v>2</v>
      </c>
      <c r="H606" s="393">
        <v>0</v>
      </c>
      <c r="I606" s="375">
        <v>0</v>
      </c>
      <c r="J606" s="393">
        <v>0</v>
      </c>
      <c r="K606" s="375">
        <v>0</v>
      </c>
      <c r="L606" s="393">
        <v>0</v>
      </c>
      <c r="M606" s="375">
        <v>0</v>
      </c>
      <c r="N606" s="393">
        <v>0</v>
      </c>
      <c r="O606" s="375">
        <v>0</v>
      </c>
      <c r="P606" s="393">
        <v>0</v>
      </c>
      <c r="Q606" s="375">
        <v>0</v>
      </c>
      <c r="R606" s="393">
        <v>0</v>
      </c>
      <c r="S606" s="375">
        <v>0</v>
      </c>
      <c r="T606" s="393">
        <v>0</v>
      </c>
      <c r="U606" s="375">
        <v>0</v>
      </c>
      <c r="V606" s="393">
        <v>9</v>
      </c>
      <c r="W606" s="375">
        <v>9</v>
      </c>
      <c r="X606" s="393">
        <v>0</v>
      </c>
      <c r="Y606" s="375">
        <v>0</v>
      </c>
      <c r="Z606" s="393">
        <v>0</v>
      </c>
      <c r="AA606" s="375">
        <v>0</v>
      </c>
      <c r="AB606" s="393">
        <v>0</v>
      </c>
      <c r="AC606" s="375">
        <v>0</v>
      </c>
      <c r="AD606" s="393">
        <v>37</v>
      </c>
      <c r="AE606" s="375">
        <v>35</v>
      </c>
      <c r="AF606" s="393">
        <v>0</v>
      </c>
      <c r="AG606" s="375">
        <v>0</v>
      </c>
      <c r="AH606" s="393">
        <v>0</v>
      </c>
      <c r="AI606" s="375">
        <v>0</v>
      </c>
      <c r="AJ606" s="393">
        <v>0</v>
      </c>
      <c r="AK606" s="375">
        <v>0</v>
      </c>
      <c r="AL606" s="393"/>
      <c r="AM606" s="375"/>
      <c r="AN606" s="393"/>
      <c r="AO606" s="375"/>
      <c r="AP606" s="393"/>
      <c r="AQ606" s="375"/>
      <c r="AR606" s="393"/>
      <c r="AS606" s="375"/>
      <c r="AT606" s="393">
        <v>0</v>
      </c>
      <c r="AU606" s="375">
        <v>0</v>
      </c>
      <c r="AV606" s="393">
        <v>0</v>
      </c>
      <c r="AW606" s="375">
        <v>0</v>
      </c>
      <c r="AX606" s="393">
        <v>0</v>
      </c>
      <c r="AY606" s="375">
        <v>0</v>
      </c>
      <c r="AZ606" s="393">
        <v>0</v>
      </c>
      <c r="BA606" s="375">
        <v>0</v>
      </c>
      <c r="BB606" s="393">
        <v>163552</v>
      </c>
      <c r="BC606" s="375">
        <v>110084</v>
      </c>
      <c r="BD606" s="393">
        <v>0</v>
      </c>
      <c r="BE606" s="375">
        <v>0</v>
      </c>
      <c r="BF606" s="393">
        <v>467651</v>
      </c>
      <c r="BG606" s="375">
        <v>477003</v>
      </c>
      <c r="BH606" s="393">
        <v>1551228</v>
      </c>
      <c r="BI606" s="375">
        <v>1488659</v>
      </c>
      <c r="BJ606" s="393"/>
      <c r="BK606" s="375"/>
      <c r="BL606" s="393">
        <v>0</v>
      </c>
      <c r="BM606" s="375">
        <v>0</v>
      </c>
      <c r="BN606" s="394">
        <f t="shared" si="669"/>
        <v>27</v>
      </c>
      <c r="BO606" s="395">
        <f t="shared" si="670"/>
        <v>18</v>
      </c>
      <c r="BP606" s="396">
        <f t="shared" si="671"/>
        <v>0</v>
      </c>
      <c r="BQ606" s="395">
        <f t="shared" si="672"/>
        <v>0</v>
      </c>
      <c r="BR606" s="396">
        <f t="shared" si="673"/>
        <v>81</v>
      </c>
      <c r="BS606" s="395">
        <f t="shared" si="674"/>
        <v>81</v>
      </c>
      <c r="BT606" s="396">
        <f t="shared" si="675"/>
        <v>333</v>
      </c>
      <c r="BU606" s="395">
        <f t="shared" si="676"/>
        <v>315</v>
      </c>
      <c r="BV606" s="396">
        <f t="shared" si="677"/>
        <v>0</v>
      </c>
      <c r="BW606" s="395">
        <f t="shared" si="678"/>
        <v>0</v>
      </c>
      <c r="BX606" s="396">
        <f t="shared" si="679"/>
        <v>0</v>
      </c>
      <c r="BY606" s="395">
        <f t="shared" si="680"/>
        <v>0</v>
      </c>
      <c r="BZ606" s="394">
        <f t="shared" si="681"/>
        <v>6057.4814814814818</v>
      </c>
      <c r="CA606" s="395">
        <f t="shared" si="682"/>
        <v>6115.7777777777774</v>
      </c>
      <c r="CB606" s="396">
        <f t="shared" si="683"/>
        <v>0</v>
      </c>
      <c r="CC606" s="395">
        <f t="shared" si="684"/>
        <v>0</v>
      </c>
      <c r="CD606" s="396">
        <f t="shared" si="685"/>
        <v>5773.4691358024693</v>
      </c>
      <c r="CE606" s="395">
        <f t="shared" si="686"/>
        <v>5888.9259259259261</v>
      </c>
      <c r="CF606" s="396">
        <f t="shared" si="687"/>
        <v>4658.3423423423419</v>
      </c>
      <c r="CG606" s="395">
        <f t="shared" si="688"/>
        <v>4725.9015873015869</v>
      </c>
      <c r="CH606" s="396">
        <f t="shared" si="689"/>
        <v>0</v>
      </c>
      <c r="CI606" s="395">
        <f t="shared" si="690"/>
        <v>0</v>
      </c>
      <c r="CJ606" s="396">
        <f t="shared" si="691"/>
        <v>0</v>
      </c>
      <c r="CK606" s="395">
        <f t="shared" si="692"/>
        <v>0</v>
      </c>
      <c r="CL606" s="394">
        <f t="shared" si="693"/>
        <v>54517.333333333336</v>
      </c>
      <c r="CM606" s="395">
        <f t="shared" si="694"/>
        <v>55042</v>
      </c>
      <c r="CN606" s="396">
        <f t="shared" si="695"/>
        <v>0</v>
      </c>
      <c r="CO606" s="395">
        <f t="shared" si="696"/>
        <v>0</v>
      </c>
      <c r="CP606" s="396">
        <f t="shared" si="697"/>
        <v>51961.222222222226</v>
      </c>
      <c r="CQ606" s="395">
        <f t="shared" si="698"/>
        <v>53000.333333333336</v>
      </c>
      <c r="CR606" s="396">
        <f t="shared" si="699"/>
        <v>41925.08108108108</v>
      </c>
      <c r="CS606" s="395">
        <f t="shared" si="700"/>
        <v>42533.114285714284</v>
      </c>
      <c r="CT606" s="396">
        <f t="shared" si="701"/>
        <v>0</v>
      </c>
      <c r="CU606" s="395">
        <f t="shared" si="702"/>
        <v>0</v>
      </c>
      <c r="CV606" s="396">
        <f t="shared" si="703"/>
        <v>0</v>
      </c>
      <c r="CW606" s="395">
        <f t="shared" si="704"/>
        <v>0</v>
      </c>
      <c r="CX606" s="396">
        <f t="shared" si="705"/>
        <v>44539.408163265303</v>
      </c>
      <c r="CY606" s="395">
        <f t="shared" si="706"/>
        <v>45124.913043478264</v>
      </c>
      <c r="CZ606" s="394">
        <f t="shared" si="707"/>
        <v>3</v>
      </c>
      <c r="DA606" s="395">
        <f t="shared" si="708"/>
        <v>2</v>
      </c>
      <c r="DB606" s="396">
        <f t="shared" si="709"/>
        <v>0</v>
      </c>
      <c r="DC606" s="395">
        <f t="shared" si="710"/>
        <v>0</v>
      </c>
      <c r="DD606" s="396">
        <f t="shared" si="711"/>
        <v>9</v>
      </c>
      <c r="DE606" s="395">
        <f t="shared" si="712"/>
        <v>9</v>
      </c>
      <c r="DF606" s="396">
        <f t="shared" si="713"/>
        <v>37</v>
      </c>
      <c r="DG606" s="395">
        <f t="shared" si="714"/>
        <v>35</v>
      </c>
      <c r="DH606" s="396">
        <f t="shared" si="715"/>
        <v>0</v>
      </c>
      <c r="DI606" s="395">
        <f t="shared" si="716"/>
        <v>0</v>
      </c>
      <c r="DJ606" s="396">
        <f t="shared" si="717"/>
        <v>0</v>
      </c>
      <c r="DK606" s="395">
        <f t="shared" si="718"/>
        <v>0</v>
      </c>
      <c r="DL606" s="396">
        <f t="shared" si="719"/>
        <v>49</v>
      </c>
      <c r="DM606" s="395">
        <f t="shared" si="720"/>
        <v>46</v>
      </c>
      <c r="DN606" s="394">
        <f t="shared" si="721"/>
        <v>163552</v>
      </c>
      <c r="DO606" s="395">
        <f t="shared" si="722"/>
        <v>110084</v>
      </c>
      <c r="DP606" s="396">
        <f t="shared" si="723"/>
        <v>0</v>
      </c>
      <c r="DQ606" s="395">
        <f t="shared" si="724"/>
        <v>0</v>
      </c>
      <c r="DR606" s="396">
        <f t="shared" si="725"/>
        <v>467651.00000000006</v>
      </c>
      <c r="DS606" s="395">
        <f t="shared" si="726"/>
        <v>477003</v>
      </c>
      <c r="DT606" s="396">
        <f t="shared" si="727"/>
        <v>1551228</v>
      </c>
      <c r="DU606" s="395">
        <f t="shared" si="728"/>
        <v>1488659</v>
      </c>
      <c r="DV606" s="396">
        <f t="shared" si="729"/>
        <v>0</v>
      </c>
      <c r="DW606" s="395">
        <f t="shared" si="730"/>
        <v>0</v>
      </c>
      <c r="DX606" s="396">
        <f t="shared" si="731"/>
        <v>0</v>
      </c>
      <c r="DY606" s="395">
        <f t="shared" si="732"/>
        <v>0</v>
      </c>
      <c r="DZ606" s="396">
        <f t="shared" si="733"/>
        <v>2182431</v>
      </c>
      <c r="EA606" s="395">
        <f t="shared" si="734"/>
        <v>2075746.0000000002</v>
      </c>
    </row>
    <row r="607" spans="1:131">
      <c r="A607" s="376" t="s">
        <v>40</v>
      </c>
      <c r="B607" s="377" t="s">
        <v>417</v>
      </c>
      <c r="C607" s="378"/>
      <c r="D607" s="386" t="s">
        <v>418</v>
      </c>
      <c r="E607" s="380">
        <v>10</v>
      </c>
      <c r="F607" s="393">
        <v>0</v>
      </c>
      <c r="G607" s="375">
        <v>0</v>
      </c>
      <c r="H607" s="393">
        <v>0</v>
      </c>
      <c r="I607" s="375">
        <v>0</v>
      </c>
      <c r="J607" s="393">
        <v>0</v>
      </c>
      <c r="K607" s="375">
        <v>0</v>
      </c>
      <c r="L607" s="393">
        <v>0</v>
      </c>
      <c r="M607" s="375">
        <v>0</v>
      </c>
      <c r="N607" s="393">
        <v>0</v>
      </c>
      <c r="O607" s="375">
        <v>0</v>
      </c>
      <c r="P607" s="393">
        <v>0</v>
      </c>
      <c r="Q607" s="375">
        <v>0</v>
      </c>
      <c r="R607" s="393">
        <v>0</v>
      </c>
      <c r="S607" s="375">
        <v>0</v>
      </c>
      <c r="T607" s="393">
        <v>0</v>
      </c>
      <c r="U607" s="375">
        <v>0</v>
      </c>
      <c r="V607" s="393">
        <v>0</v>
      </c>
      <c r="W607" s="375">
        <v>0</v>
      </c>
      <c r="X607" s="393">
        <v>0</v>
      </c>
      <c r="Y607" s="375">
        <v>0</v>
      </c>
      <c r="Z607" s="393">
        <v>0</v>
      </c>
      <c r="AA607" s="375">
        <v>0</v>
      </c>
      <c r="AB607" s="393">
        <v>0</v>
      </c>
      <c r="AC607" s="375">
        <v>0</v>
      </c>
      <c r="AD607" s="393">
        <v>0</v>
      </c>
      <c r="AE607" s="375">
        <v>0</v>
      </c>
      <c r="AF607" s="393">
        <v>0</v>
      </c>
      <c r="AG607" s="375">
        <v>0</v>
      </c>
      <c r="AH607" s="393">
        <v>0</v>
      </c>
      <c r="AI607" s="375">
        <v>0</v>
      </c>
      <c r="AJ607" s="393">
        <v>0</v>
      </c>
      <c r="AK607" s="375">
        <v>0</v>
      </c>
      <c r="AL607" s="393"/>
      <c r="AM607" s="375"/>
      <c r="AN607" s="393"/>
      <c r="AO607" s="375"/>
      <c r="AP607" s="393"/>
      <c r="AQ607" s="375"/>
      <c r="AR607" s="393"/>
      <c r="AS607" s="375"/>
      <c r="AT607" s="393">
        <v>0</v>
      </c>
      <c r="AU607" s="375">
        <v>0</v>
      </c>
      <c r="AV607" s="393">
        <v>0</v>
      </c>
      <c r="AW607" s="375">
        <v>0</v>
      </c>
      <c r="AX607" s="393">
        <v>0</v>
      </c>
      <c r="AY607" s="375">
        <v>0</v>
      </c>
      <c r="AZ607" s="393">
        <v>0</v>
      </c>
      <c r="BA607" s="375">
        <v>0</v>
      </c>
      <c r="BB607" s="393">
        <v>0</v>
      </c>
      <c r="BC607" s="375">
        <v>0</v>
      </c>
      <c r="BD607" s="393">
        <v>0</v>
      </c>
      <c r="BE607" s="375">
        <v>0</v>
      </c>
      <c r="BF607" s="393">
        <v>0</v>
      </c>
      <c r="BG607" s="375">
        <v>0</v>
      </c>
      <c r="BH607" s="393">
        <v>0</v>
      </c>
      <c r="BI607" s="375">
        <v>0</v>
      </c>
      <c r="BJ607" s="393"/>
      <c r="BK607" s="375"/>
      <c r="BL607" s="393">
        <v>0</v>
      </c>
      <c r="BM607" s="375">
        <v>0</v>
      </c>
      <c r="BN607" s="394">
        <f t="shared" si="669"/>
        <v>0</v>
      </c>
      <c r="BO607" s="395">
        <f t="shared" si="670"/>
        <v>0</v>
      </c>
      <c r="BP607" s="396">
        <f t="shared" si="671"/>
        <v>0</v>
      </c>
      <c r="BQ607" s="395">
        <f t="shared" si="672"/>
        <v>0</v>
      </c>
      <c r="BR607" s="396">
        <f t="shared" si="673"/>
        <v>0</v>
      </c>
      <c r="BS607" s="395">
        <f t="shared" si="674"/>
        <v>0</v>
      </c>
      <c r="BT607" s="396">
        <f t="shared" si="675"/>
        <v>0</v>
      </c>
      <c r="BU607" s="395">
        <f t="shared" si="676"/>
        <v>0</v>
      </c>
      <c r="BV607" s="396">
        <f t="shared" si="677"/>
        <v>0</v>
      </c>
      <c r="BW607" s="395">
        <f t="shared" si="678"/>
        <v>0</v>
      </c>
      <c r="BX607" s="396">
        <f t="shared" si="679"/>
        <v>0</v>
      </c>
      <c r="BY607" s="395">
        <f t="shared" si="680"/>
        <v>0</v>
      </c>
      <c r="BZ607" s="394">
        <f t="shared" si="681"/>
        <v>0</v>
      </c>
      <c r="CA607" s="395">
        <f t="shared" si="682"/>
        <v>0</v>
      </c>
      <c r="CB607" s="396">
        <f t="shared" si="683"/>
        <v>0</v>
      </c>
      <c r="CC607" s="395">
        <f t="shared" si="684"/>
        <v>0</v>
      </c>
      <c r="CD607" s="396">
        <f t="shared" si="685"/>
        <v>0</v>
      </c>
      <c r="CE607" s="395">
        <f t="shared" si="686"/>
        <v>0</v>
      </c>
      <c r="CF607" s="396">
        <f t="shared" si="687"/>
        <v>0</v>
      </c>
      <c r="CG607" s="395">
        <f t="shared" si="688"/>
        <v>0</v>
      </c>
      <c r="CH607" s="396">
        <f t="shared" si="689"/>
        <v>0</v>
      </c>
      <c r="CI607" s="395">
        <f t="shared" si="690"/>
        <v>0</v>
      </c>
      <c r="CJ607" s="396">
        <f t="shared" si="691"/>
        <v>0</v>
      </c>
      <c r="CK607" s="395">
        <f t="shared" si="692"/>
        <v>0</v>
      </c>
      <c r="CL607" s="394">
        <f t="shared" si="693"/>
        <v>0</v>
      </c>
      <c r="CM607" s="395">
        <f t="shared" si="694"/>
        <v>0</v>
      </c>
      <c r="CN607" s="396">
        <f t="shared" si="695"/>
        <v>0</v>
      </c>
      <c r="CO607" s="395">
        <f t="shared" si="696"/>
        <v>0</v>
      </c>
      <c r="CP607" s="396">
        <f t="shared" si="697"/>
        <v>0</v>
      </c>
      <c r="CQ607" s="395">
        <f t="shared" si="698"/>
        <v>0</v>
      </c>
      <c r="CR607" s="396">
        <f t="shared" si="699"/>
        <v>0</v>
      </c>
      <c r="CS607" s="395">
        <f t="shared" si="700"/>
        <v>0</v>
      </c>
      <c r="CT607" s="396">
        <f t="shared" si="701"/>
        <v>0</v>
      </c>
      <c r="CU607" s="395">
        <f t="shared" si="702"/>
        <v>0</v>
      </c>
      <c r="CV607" s="396">
        <f t="shared" si="703"/>
        <v>0</v>
      </c>
      <c r="CW607" s="395">
        <f t="shared" si="704"/>
        <v>0</v>
      </c>
      <c r="CX607" s="396">
        <f t="shared" si="705"/>
        <v>0</v>
      </c>
      <c r="CY607" s="395">
        <f t="shared" si="706"/>
        <v>0</v>
      </c>
      <c r="CZ607" s="394">
        <f t="shared" si="707"/>
        <v>0</v>
      </c>
      <c r="DA607" s="395">
        <f t="shared" si="708"/>
        <v>0</v>
      </c>
      <c r="DB607" s="396">
        <f t="shared" si="709"/>
        <v>0</v>
      </c>
      <c r="DC607" s="395">
        <f t="shared" si="710"/>
        <v>0</v>
      </c>
      <c r="DD607" s="396">
        <f t="shared" si="711"/>
        <v>0</v>
      </c>
      <c r="DE607" s="395">
        <f t="shared" si="712"/>
        <v>0</v>
      </c>
      <c r="DF607" s="396">
        <f t="shared" si="713"/>
        <v>0</v>
      </c>
      <c r="DG607" s="395">
        <f t="shared" si="714"/>
        <v>0</v>
      </c>
      <c r="DH607" s="396">
        <f t="shared" si="715"/>
        <v>0</v>
      </c>
      <c r="DI607" s="395">
        <f t="shared" si="716"/>
        <v>0</v>
      </c>
      <c r="DJ607" s="396">
        <f t="shared" si="717"/>
        <v>0</v>
      </c>
      <c r="DK607" s="395">
        <f t="shared" si="718"/>
        <v>0</v>
      </c>
      <c r="DL607" s="396">
        <f t="shared" si="719"/>
        <v>0</v>
      </c>
      <c r="DM607" s="395">
        <f t="shared" si="720"/>
        <v>0</v>
      </c>
      <c r="DN607" s="394">
        <f t="shared" si="721"/>
        <v>0</v>
      </c>
      <c r="DO607" s="395">
        <f t="shared" si="722"/>
        <v>0</v>
      </c>
      <c r="DP607" s="396">
        <f t="shared" si="723"/>
        <v>0</v>
      </c>
      <c r="DQ607" s="395">
        <f t="shared" si="724"/>
        <v>0</v>
      </c>
      <c r="DR607" s="396">
        <f t="shared" si="725"/>
        <v>0</v>
      </c>
      <c r="DS607" s="395">
        <f t="shared" si="726"/>
        <v>0</v>
      </c>
      <c r="DT607" s="396">
        <f t="shared" si="727"/>
        <v>0</v>
      </c>
      <c r="DU607" s="395">
        <f t="shared" si="728"/>
        <v>0</v>
      </c>
      <c r="DV607" s="396">
        <f t="shared" si="729"/>
        <v>0</v>
      </c>
      <c r="DW607" s="395">
        <f t="shared" si="730"/>
        <v>0</v>
      </c>
      <c r="DX607" s="396">
        <f t="shared" si="731"/>
        <v>0</v>
      </c>
      <c r="DY607" s="395">
        <f t="shared" si="732"/>
        <v>0</v>
      </c>
      <c r="DZ607" s="396">
        <f t="shared" si="733"/>
        <v>0</v>
      </c>
      <c r="EA607" s="395">
        <f t="shared" si="734"/>
        <v>0</v>
      </c>
    </row>
    <row r="608" spans="1:131">
      <c r="A608" s="370" t="s">
        <v>40</v>
      </c>
      <c r="B608" s="371" t="s">
        <v>419</v>
      </c>
      <c r="C608" s="372"/>
      <c r="D608" s="373">
        <v>227386</v>
      </c>
      <c r="E608" s="374">
        <v>10</v>
      </c>
      <c r="F608" s="393">
        <v>31</v>
      </c>
      <c r="G608" s="375">
        <v>31</v>
      </c>
      <c r="H608" s="393">
        <v>15</v>
      </c>
      <c r="I608" s="375">
        <v>15</v>
      </c>
      <c r="J608" s="393">
        <v>0</v>
      </c>
      <c r="K608" s="375">
        <v>0</v>
      </c>
      <c r="L608" s="393">
        <v>2</v>
      </c>
      <c r="M608" s="375">
        <v>3</v>
      </c>
      <c r="N608" s="393">
        <v>0</v>
      </c>
      <c r="O608" s="375">
        <v>0</v>
      </c>
      <c r="P608" s="393">
        <v>0</v>
      </c>
      <c r="Q608" s="375">
        <v>0</v>
      </c>
      <c r="R608" s="393">
        <v>0</v>
      </c>
      <c r="S608" s="375">
        <v>0</v>
      </c>
      <c r="T608" s="393">
        <v>0</v>
      </c>
      <c r="U608" s="375">
        <v>0</v>
      </c>
      <c r="V608" s="393">
        <v>0</v>
      </c>
      <c r="W608" s="375">
        <v>0</v>
      </c>
      <c r="X608" s="393">
        <v>0</v>
      </c>
      <c r="Y608" s="375">
        <v>0</v>
      </c>
      <c r="Z608" s="393">
        <v>0</v>
      </c>
      <c r="AA608" s="375">
        <v>0</v>
      </c>
      <c r="AB608" s="393">
        <v>0</v>
      </c>
      <c r="AC608" s="375">
        <v>0</v>
      </c>
      <c r="AD608" s="393">
        <v>8</v>
      </c>
      <c r="AE608" s="375">
        <v>7</v>
      </c>
      <c r="AF608" s="393">
        <v>6</v>
      </c>
      <c r="AG608" s="375">
        <v>6</v>
      </c>
      <c r="AH608" s="393">
        <v>5</v>
      </c>
      <c r="AI608" s="375">
        <v>5</v>
      </c>
      <c r="AJ608" s="393">
        <v>2</v>
      </c>
      <c r="AK608" s="375">
        <v>2</v>
      </c>
      <c r="AL608" s="393"/>
      <c r="AM608" s="375"/>
      <c r="AN608" s="393"/>
      <c r="AO608" s="375"/>
      <c r="AP608" s="393"/>
      <c r="AQ608" s="375"/>
      <c r="AR608" s="393"/>
      <c r="AS608" s="375"/>
      <c r="AT608" s="393">
        <v>0</v>
      </c>
      <c r="AU608" s="375">
        <v>0</v>
      </c>
      <c r="AV608" s="393">
        <v>0</v>
      </c>
      <c r="AW608" s="375">
        <v>0</v>
      </c>
      <c r="AX608" s="393">
        <v>0</v>
      </c>
      <c r="AY608" s="375">
        <v>0</v>
      </c>
      <c r="AZ608" s="393">
        <v>0</v>
      </c>
      <c r="BA608" s="375">
        <v>0</v>
      </c>
      <c r="BB608" s="393">
        <v>2620362</v>
      </c>
      <c r="BC608" s="375">
        <v>2758789</v>
      </c>
      <c r="BD608" s="393">
        <v>0</v>
      </c>
      <c r="BE608" s="375">
        <v>0</v>
      </c>
      <c r="BF608" s="393">
        <v>0</v>
      </c>
      <c r="BG608" s="375">
        <v>0</v>
      </c>
      <c r="BH608" s="393">
        <v>1007619</v>
      </c>
      <c r="BI608" s="375">
        <v>997924</v>
      </c>
      <c r="BJ608" s="393"/>
      <c r="BK608" s="375"/>
      <c r="BL608" s="393">
        <v>0</v>
      </c>
      <c r="BM608" s="375">
        <v>0</v>
      </c>
      <c r="BN608" s="394">
        <f t="shared" si="669"/>
        <v>453</v>
      </c>
      <c r="BO608" s="395">
        <f t="shared" si="670"/>
        <v>465</v>
      </c>
      <c r="BP608" s="396">
        <f t="shared" si="671"/>
        <v>0</v>
      </c>
      <c r="BQ608" s="395">
        <f t="shared" si="672"/>
        <v>0</v>
      </c>
      <c r="BR608" s="396">
        <f t="shared" si="673"/>
        <v>0</v>
      </c>
      <c r="BS608" s="395">
        <f t="shared" si="674"/>
        <v>0</v>
      </c>
      <c r="BT608" s="396">
        <f t="shared" si="675"/>
        <v>211</v>
      </c>
      <c r="BU608" s="395">
        <f t="shared" si="676"/>
        <v>202</v>
      </c>
      <c r="BV608" s="396">
        <f t="shared" si="677"/>
        <v>0</v>
      </c>
      <c r="BW608" s="395">
        <f t="shared" si="678"/>
        <v>0</v>
      </c>
      <c r="BX608" s="396">
        <f t="shared" si="679"/>
        <v>0</v>
      </c>
      <c r="BY608" s="395">
        <f t="shared" si="680"/>
        <v>0</v>
      </c>
      <c r="BZ608" s="394">
        <f t="shared" si="681"/>
        <v>5784.4635761589407</v>
      </c>
      <c r="CA608" s="395">
        <f t="shared" si="682"/>
        <v>5932.8795698924732</v>
      </c>
      <c r="CB608" s="396">
        <f t="shared" si="683"/>
        <v>0</v>
      </c>
      <c r="CC608" s="395">
        <f t="shared" si="684"/>
        <v>0</v>
      </c>
      <c r="CD608" s="396">
        <f t="shared" si="685"/>
        <v>0</v>
      </c>
      <c r="CE608" s="395">
        <f t="shared" si="686"/>
        <v>0</v>
      </c>
      <c r="CF608" s="396">
        <f t="shared" si="687"/>
        <v>4775.4454976303314</v>
      </c>
      <c r="CG608" s="395">
        <f t="shared" si="688"/>
        <v>4940.2178217821784</v>
      </c>
      <c r="CH608" s="396">
        <f t="shared" si="689"/>
        <v>0</v>
      </c>
      <c r="CI608" s="395">
        <f t="shared" si="690"/>
        <v>0</v>
      </c>
      <c r="CJ608" s="396">
        <f t="shared" si="691"/>
        <v>0</v>
      </c>
      <c r="CK608" s="395">
        <f t="shared" si="692"/>
        <v>0</v>
      </c>
      <c r="CL608" s="394">
        <f t="shared" si="693"/>
        <v>52060.172185430463</v>
      </c>
      <c r="CM608" s="395">
        <f t="shared" si="694"/>
        <v>53395.916129032259</v>
      </c>
      <c r="CN608" s="396">
        <f t="shared" si="695"/>
        <v>0</v>
      </c>
      <c r="CO608" s="395">
        <f t="shared" si="696"/>
        <v>0</v>
      </c>
      <c r="CP608" s="396">
        <f t="shared" si="697"/>
        <v>0</v>
      </c>
      <c r="CQ608" s="395">
        <f t="shared" si="698"/>
        <v>0</v>
      </c>
      <c r="CR608" s="396">
        <f t="shared" si="699"/>
        <v>42979.009478672982</v>
      </c>
      <c r="CS608" s="395">
        <f t="shared" si="700"/>
        <v>44461.960396039605</v>
      </c>
      <c r="CT608" s="396">
        <f t="shared" si="701"/>
        <v>0</v>
      </c>
      <c r="CU608" s="395">
        <f t="shared" si="702"/>
        <v>0</v>
      </c>
      <c r="CV608" s="396">
        <f t="shared" si="703"/>
        <v>0</v>
      </c>
      <c r="CW608" s="395">
        <f t="shared" si="704"/>
        <v>0</v>
      </c>
      <c r="CX608" s="396">
        <f t="shared" si="705"/>
        <v>49296.340057286878</v>
      </c>
      <c r="CY608" s="395">
        <f t="shared" si="706"/>
        <v>50806.363742657573</v>
      </c>
      <c r="CZ608" s="394">
        <f t="shared" si="707"/>
        <v>48</v>
      </c>
      <c r="DA608" s="395">
        <f t="shared" si="708"/>
        <v>49</v>
      </c>
      <c r="DB608" s="396">
        <f t="shared" si="709"/>
        <v>0</v>
      </c>
      <c r="DC608" s="395">
        <f t="shared" si="710"/>
        <v>0</v>
      </c>
      <c r="DD608" s="396">
        <f t="shared" si="711"/>
        <v>0</v>
      </c>
      <c r="DE608" s="395">
        <f t="shared" si="712"/>
        <v>0</v>
      </c>
      <c r="DF608" s="396">
        <f t="shared" si="713"/>
        <v>21</v>
      </c>
      <c r="DG608" s="395">
        <f t="shared" si="714"/>
        <v>20</v>
      </c>
      <c r="DH608" s="396">
        <f t="shared" si="715"/>
        <v>0</v>
      </c>
      <c r="DI608" s="395">
        <f t="shared" si="716"/>
        <v>0</v>
      </c>
      <c r="DJ608" s="396">
        <f t="shared" si="717"/>
        <v>0</v>
      </c>
      <c r="DK608" s="395">
        <f t="shared" si="718"/>
        <v>0</v>
      </c>
      <c r="DL608" s="396">
        <f t="shared" si="719"/>
        <v>69</v>
      </c>
      <c r="DM608" s="395">
        <f t="shared" si="720"/>
        <v>69</v>
      </c>
      <c r="DN608" s="394">
        <f t="shared" si="721"/>
        <v>2498888.264900662</v>
      </c>
      <c r="DO608" s="395">
        <f t="shared" si="722"/>
        <v>2616399.8903225805</v>
      </c>
      <c r="DP608" s="396">
        <f t="shared" si="723"/>
        <v>0</v>
      </c>
      <c r="DQ608" s="395">
        <f t="shared" si="724"/>
        <v>0</v>
      </c>
      <c r="DR608" s="396">
        <f t="shared" si="725"/>
        <v>0</v>
      </c>
      <c r="DS608" s="395">
        <f t="shared" si="726"/>
        <v>0</v>
      </c>
      <c r="DT608" s="396">
        <f t="shared" si="727"/>
        <v>902559.19905213267</v>
      </c>
      <c r="DU608" s="395">
        <f t="shared" si="728"/>
        <v>889239.20792079205</v>
      </c>
      <c r="DV608" s="396">
        <f t="shared" si="729"/>
        <v>0</v>
      </c>
      <c r="DW608" s="395">
        <f t="shared" si="730"/>
        <v>0</v>
      </c>
      <c r="DX608" s="396">
        <f t="shared" si="731"/>
        <v>0</v>
      </c>
      <c r="DY608" s="395">
        <f t="shared" si="732"/>
        <v>0</v>
      </c>
      <c r="DZ608" s="396">
        <f t="shared" si="733"/>
        <v>3401447.4639527947</v>
      </c>
      <c r="EA608" s="395">
        <f t="shared" si="734"/>
        <v>3505639.0982433725</v>
      </c>
    </row>
    <row r="609" spans="1:131">
      <c r="A609" s="370" t="s">
        <v>40</v>
      </c>
      <c r="B609" s="371" t="s">
        <v>420</v>
      </c>
      <c r="C609" s="372"/>
      <c r="D609" s="373">
        <v>227687</v>
      </c>
      <c r="E609" s="374">
        <v>10</v>
      </c>
      <c r="F609" s="393">
        <v>2</v>
      </c>
      <c r="G609" s="375">
        <v>2</v>
      </c>
      <c r="H609" s="393">
        <v>0</v>
      </c>
      <c r="I609" s="375">
        <v>0</v>
      </c>
      <c r="J609" s="393">
        <v>0</v>
      </c>
      <c r="K609" s="375">
        <v>0</v>
      </c>
      <c r="L609" s="393">
        <v>3</v>
      </c>
      <c r="M609" s="375">
        <v>1</v>
      </c>
      <c r="N609" s="393">
        <v>1</v>
      </c>
      <c r="O609" s="375">
        <v>0</v>
      </c>
      <c r="P609" s="393">
        <v>0</v>
      </c>
      <c r="Q609" s="375">
        <v>0</v>
      </c>
      <c r="R609" s="393">
        <v>0</v>
      </c>
      <c r="S609" s="375">
        <v>0</v>
      </c>
      <c r="T609" s="393">
        <v>2</v>
      </c>
      <c r="U609" s="375">
        <v>0</v>
      </c>
      <c r="V609" s="393">
        <v>3</v>
      </c>
      <c r="W609" s="375">
        <v>0</v>
      </c>
      <c r="X609" s="393">
        <v>0</v>
      </c>
      <c r="Y609" s="375">
        <v>0</v>
      </c>
      <c r="Z609" s="393">
        <v>0</v>
      </c>
      <c r="AA609" s="375">
        <v>0</v>
      </c>
      <c r="AB609" s="393">
        <v>4</v>
      </c>
      <c r="AC609" s="375">
        <v>0</v>
      </c>
      <c r="AD609" s="393">
        <v>3</v>
      </c>
      <c r="AE609" s="375">
        <v>6</v>
      </c>
      <c r="AF609" s="393">
        <v>0</v>
      </c>
      <c r="AG609" s="375">
        <v>0</v>
      </c>
      <c r="AH609" s="393">
        <v>0</v>
      </c>
      <c r="AI609" s="375">
        <v>0</v>
      </c>
      <c r="AJ609" s="393">
        <v>13</v>
      </c>
      <c r="AK609" s="375">
        <v>15</v>
      </c>
      <c r="AL609" s="393"/>
      <c r="AM609" s="375"/>
      <c r="AN609" s="393"/>
      <c r="AO609" s="375"/>
      <c r="AP609" s="393"/>
      <c r="AQ609" s="375"/>
      <c r="AR609" s="393"/>
      <c r="AS609" s="375"/>
      <c r="AT609" s="393">
        <v>0</v>
      </c>
      <c r="AU609" s="375">
        <v>0</v>
      </c>
      <c r="AV609" s="393">
        <v>0</v>
      </c>
      <c r="AW609" s="375">
        <v>0</v>
      </c>
      <c r="AX609" s="393">
        <v>0</v>
      </c>
      <c r="AY609" s="375">
        <v>0</v>
      </c>
      <c r="AZ609" s="393">
        <v>0</v>
      </c>
      <c r="BA609" s="375">
        <v>0</v>
      </c>
      <c r="BB609" s="393">
        <v>247908</v>
      </c>
      <c r="BC609" s="375">
        <v>125712</v>
      </c>
      <c r="BD609" s="393">
        <v>108301</v>
      </c>
      <c r="BE609" s="375">
        <v>0</v>
      </c>
      <c r="BF609" s="393">
        <v>347912</v>
      </c>
      <c r="BG609" s="375">
        <v>0</v>
      </c>
      <c r="BH609" s="393">
        <v>599864</v>
      </c>
      <c r="BI609" s="375">
        <v>951858</v>
      </c>
      <c r="BJ609" s="393"/>
      <c r="BK609" s="375"/>
      <c r="BL609" s="393">
        <v>0</v>
      </c>
      <c r="BM609" s="375">
        <v>0</v>
      </c>
      <c r="BN609" s="394">
        <f t="shared" si="669"/>
        <v>54</v>
      </c>
      <c r="BO609" s="395">
        <f t="shared" si="670"/>
        <v>30</v>
      </c>
      <c r="BP609" s="396">
        <f t="shared" si="671"/>
        <v>33</v>
      </c>
      <c r="BQ609" s="395">
        <f t="shared" si="672"/>
        <v>0</v>
      </c>
      <c r="BR609" s="396">
        <f t="shared" si="673"/>
        <v>75</v>
      </c>
      <c r="BS609" s="395">
        <f t="shared" si="674"/>
        <v>0</v>
      </c>
      <c r="BT609" s="396">
        <f t="shared" si="675"/>
        <v>183</v>
      </c>
      <c r="BU609" s="395">
        <f t="shared" si="676"/>
        <v>234</v>
      </c>
      <c r="BV609" s="396">
        <f t="shared" si="677"/>
        <v>0</v>
      </c>
      <c r="BW609" s="395">
        <f t="shared" si="678"/>
        <v>0</v>
      </c>
      <c r="BX609" s="396">
        <f t="shared" si="679"/>
        <v>0</v>
      </c>
      <c r="BY609" s="395">
        <f t="shared" si="680"/>
        <v>0</v>
      </c>
      <c r="BZ609" s="394">
        <f t="shared" si="681"/>
        <v>4590.8888888888887</v>
      </c>
      <c r="CA609" s="395">
        <f t="shared" si="682"/>
        <v>4190.3999999999996</v>
      </c>
      <c r="CB609" s="396">
        <f t="shared" si="683"/>
        <v>3281.848484848485</v>
      </c>
      <c r="CC609" s="395">
        <f t="shared" si="684"/>
        <v>0</v>
      </c>
      <c r="CD609" s="396">
        <f t="shared" si="685"/>
        <v>4638.8266666666668</v>
      </c>
      <c r="CE609" s="395">
        <f t="shared" si="686"/>
        <v>0</v>
      </c>
      <c r="CF609" s="396">
        <f t="shared" si="687"/>
        <v>3277.945355191257</v>
      </c>
      <c r="CG609" s="395">
        <f t="shared" si="688"/>
        <v>4067.7692307692309</v>
      </c>
      <c r="CH609" s="396">
        <f t="shared" si="689"/>
        <v>0</v>
      </c>
      <c r="CI609" s="395">
        <f t="shared" si="690"/>
        <v>0</v>
      </c>
      <c r="CJ609" s="396">
        <f t="shared" si="691"/>
        <v>0</v>
      </c>
      <c r="CK609" s="395">
        <f t="shared" si="692"/>
        <v>0</v>
      </c>
      <c r="CL609" s="394">
        <f t="shared" si="693"/>
        <v>41318</v>
      </c>
      <c r="CM609" s="395">
        <f t="shared" si="694"/>
        <v>37713.599999999999</v>
      </c>
      <c r="CN609" s="396">
        <f t="shared" si="695"/>
        <v>29536.636363636364</v>
      </c>
      <c r="CO609" s="395">
        <f t="shared" si="696"/>
        <v>0</v>
      </c>
      <c r="CP609" s="396">
        <f t="shared" si="697"/>
        <v>41749.440000000002</v>
      </c>
      <c r="CQ609" s="395">
        <f t="shared" si="698"/>
        <v>0</v>
      </c>
      <c r="CR609" s="396">
        <f t="shared" si="699"/>
        <v>29501.508196721312</v>
      </c>
      <c r="CS609" s="395">
        <f t="shared" si="700"/>
        <v>36609.923076923078</v>
      </c>
      <c r="CT609" s="396">
        <f t="shared" si="701"/>
        <v>0</v>
      </c>
      <c r="CU609" s="395">
        <f t="shared" si="702"/>
        <v>0</v>
      </c>
      <c r="CV609" s="396">
        <f t="shared" si="703"/>
        <v>0</v>
      </c>
      <c r="CW609" s="395">
        <f t="shared" si="704"/>
        <v>0</v>
      </c>
      <c r="CX609" s="396">
        <f t="shared" si="705"/>
        <v>34176.455491562898</v>
      </c>
      <c r="CY609" s="395">
        <f t="shared" si="706"/>
        <v>36747.882692307692</v>
      </c>
      <c r="CZ609" s="394">
        <f t="shared" si="707"/>
        <v>5</v>
      </c>
      <c r="DA609" s="395">
        <f t="shared" si="708"/>
        <v>3</v>
      </c>
      <c r="DB609" s="396">
        <f t="shared" si="709"/>
        <v>3</v>
      </c>
      <c r="DC609" s="395">
        <f t="shared" si="710"/>
        <v>0</v>
      </c>
      <c r="DD609" s="396">
        <f t="shared" si="711"/>
        <v>7</v>
      </c>
      <c r="DE609" s="395">
        <f t="shared" si="712"/>
        <v>0</v>
      </c>
      <c r="DF609" s="396">
        <f t="shared" si="713"/>
        <v>16</v>
      </c>
      <c r="DG609" s="395">
        <f t="shared" si="714"/>
        <v>21</v>
      </c>
      <c r="DH609" s="396">
        <f t="shared" si="715"/>
        <v>0</v>
      </c>
      <c r="DI609" s="395">
        <f t="shared" si="716"/>
        <v>0</v>
      </c>
      <c r="DJ609" s="396">
        <f t="shared" si="717"/>
        <v>0</v>
      </c>
      <c r="DK609" s="395">
        <f t="shared" si="718"/>
        <v>0</v>
      </c>
      <c r="DL609" s="396">
        <f t="shared" si="719"/>
        <v>31</v>
      </c>
      <c r="DM609" s="395">
        <f t="shared" si="720"/>
        <v>24</v>
      </c>
      <c r="DN609" s="394">
        <f t="shared" si="721"/>
        <v>206590</v>
      </c>
      <c r="DO609" s="395">
        <f t="shared" si="722"/>
        <v>113140.79999999999</v>
      </c>
      <c r="DP609" s="396">
        <f t="shared" si="723"/>
        <v>88609.909090909088</v>
      </c>
      <c r="DQ609" s="395">
        <f t="shared" si="724"/>
        <v>0</v>
      </c>
      <c r="DR609" s="396">
        <f t="shared" si="725"/>
        <v>292246.08</v>
      </c>
      <c r="DS609" s="395">
        <f t="shared" si="726"/>
        <v>0</v>
      </c>
      <c r="DT609" s="396">
        <f t="shared" si="727"/>
        <v>472024.13114754099</v>
      </c>
      <c r="DU609" s="395">
        <f t="shared" si="728"/>
        <v>768808.38461538462</v>
      </c>
      <c r="DV609" s="396">
        <f t="shared" si="729"/>
        <v>0</v>
      </c>
      <c r="DW609" s="395">
        <f t="shared" si="730"/>
        <v>0</v>
      </c>
      <c r="DX609" s="396">
        <f t="shared" si="731"/>
        <v>0</v>
      </c>
      <c r="DY609" s="395">
        <f t="shared" si="732"/>
        <v>0</v>
      </c>
      <c r="DZ609" s="396">
        <f t="shared" si="733"/>
        <v>1059470.1202384499</v>
      </c>
      <c r="EA609" s="395">
        <f t="shared" si="734"/>
        <v>881949.18461538455</v>
      </c>
    </row>
    <row r="610" spans="1:131">
      <c r="A610" s="370" t="s">
        <v>40</v>
      </c>
      <c r="B610" s="371" t="s">
        <v>421</v>
      </c>
      <c r="C610" s="372"/>
      <c r="D610" s="373">
        <v>382911</v>
      </c>
      <c r="E610" s="374">
        <v>10</v>
      </c>
      <c r="F610" s="393">
        <v>0</v>
      </c>
      <c r="G610" s="375">
        <v>0</v>
      </c>
      <c r="H610" s="393">
        <v>0</v>
      </c>
      <c r="I610" s="375">
        <v>0</v>
      </c>
      <c r="J610" s="393">
        <v>0</v>
      </c>
      <c r="K610" s="375">
        <v>0</v>
      </c>
      <c r="L610" s="393">
        <v>0</v>
      </c>
      <c r="M610" s="375">
        <v>0</v>
      </c>
      <c r="N610" s="393">
        <v>0</v>
      </c>
      <c r="O610" s="375">
        <v>0</v>
      </c>
      <c r="P610" s="393">
        <v>0</v>
      </c>
      <c r="Q610" s="375">
        <v>0</v>
      </c>
      <c r="R610" s="393">
        <v>0</v>
      </c>
      <c r="S610" s="375">
        <v>0</v>
      </c>
      <c r="T610" s="393">
        <v>0</v>
      </c>
      <c r="U610" s="375">
        <v>0</v>
      </c>
      <c r="V610" s="393">
        <v>0</v>
      </c>
      <c r="W610" s="375">
        <v>0</v>
      </c>
      <c r="X610" s="393">
        <v>0</v>
      </c>
      <c r="Y610" s="375">
        <v>0</v>
      </c>
      <c r="Z610" s="393">
        <v>0</v>
      </c>
      <c r="AA610" s="375">
        <v>0</v>
      </c>
      <c r="AB610" s="393">
        <v>0</v>
      </c>
      <c r="AC610" s="375">
        <v>0</v>
      </c>
      <c r="AD610" s="393">
        <v>0</v>
      </c>
      <c r="AE610" s="375">
        <v>0</v>
      </c>
      <c r="AF610" s="393">
        <v>0</v>
      </c>
      <c r="AG610" s="375">
        <v>0</v>
      </c>
      <c r="AH610" s="393">
        <v>0</v>
      </c>
      <c r="AI610" s="375">
        <v>0</v>
      </c>
      <c r="AJ610" s="393">
        <v>0</v>
      </c>
      <c r="AK610" s="375">
        <v>0</v>
      </c>
      <c r="AL610" s="393"/>
      <c r="AM610" s="375"/>
      <c r="AN610" s="393"/>
      <c r="AO610" s="375"/>
      <c r="AP610" s="393"/>
      <c r="AQ610" s="375"/>
      <c r="AR610" s="393"/>
      <c r="AS610" s="375"/>
      <c r="AT610" s="393">
        <v>0</v>
      </c>
      <c r="AU610" s="375">
        <v>0</v>
      </c>
      <c r="AV610" s="393">
        <v>0</v>
      </c>
      <c r="AW610" s="375">
        <v>0</v>
      </c>
      <c r="AX610" s="393">
        <v>0</v>
      </c>
      <c r="AY610" s="375">
        <v>0</v>
      </c>
      <c r="AZ610" s="393">
        <v>0</v>
      </c>
      <c r="BA610" s="375">
        <v>0</v>
      </c>
      <c r="BB610" s="393">
        <v>0</v>
      </c>
      <c r="BC610" s="375">
        <v>0</v>
      </c>
      <c r="BD610" s="393">
        <v>0</v>
      </c>
      <c r="BE610" s="375">
        <v>0</v>
      </c>
      <c r="BF610" s="393">
        <v>0</v>
      </c>
      <c r="BG610" s="375">
        <v>0</v>
      </c>
      <c r="BH610" s="393">
        <v>0</v>
      </c>
      <c r="BI610" s="375">
        <v>0</v>
      </c>
      <c r="BJ610" s="393"/>
      <c r="BK610" s="375"/>
      <c r="BL610" s="393">
        <v>0</v>
      </c>
      <c r="BM610" s="375">
        <v>0</v>
      </c>
      <c r="BN610" s="394">
        <f t="shared" si="669"/>
        <v>0</v>
      </c>
      <c r="BO610" s="395">
        <f t="shared" si="670"/>
        <v>0</v>
      </c>
      <c r="BP610" s="396">
        <f t="shared" si="671"/>
        <v>0</v>
      </c>
      <c r="BQ610" s="395">
        <f t="shared" si="672"/>
        <v>0</v>
      </c>
      <c r="BR610" s="396">
        <f t="shared" si="673"/>
        <v>0</v>
      </c>
      <c r="BS610" s="395">
        <f t="shared" si="674"/>
        <v>0</v>
      </c>
      <c r="BT610" s="396">
        <f t="shared" si="675"/>
        <v>0</v>
      </c>
      <c r="BU610" s="395">
        <f t="shared" si="676"/>
        <v>0</v>
      </c>
      <c r="BV610" s="396">
        <f t="shared" si="677"/>
        <v>0</v>
      </c>
      <c r="BW610" s="395">
        <f t="shared" si="678"/>
        <v>0</v>
      </c>
      <c r="BX610" s="396">
        <f t="shared" si="679"/>
        <v>0</v>
      </c>
      <c r="BY610" s="395">
        <f t="shared" si="680"/>
        <v>0</v>
      </c>
      <c r="BZ610" s="394">
        <f t="shared" si="681"/>
        <v>0</v>
      </c>
      <c r="CA610" s="395">
        <f t="shared" si="682"/>
        <v>0</v>
      </c>
      <c r="CB610" s="396">
        <f t="shared" si="683"/>
        <v>0</v>
      </c>
      <c r="CC610" s="395">
        <f t="shared" si="684"/>
        <v>0</v>
      </c>
      <c r="CD610" s="396">
        <f t="shared" si="685"/>
        <v>0</v>
      </c>
      <c r="CE610" s="395">
        <f t="shared" si="686"/>
        <v>0</v>
      </c>
      <c r="CF610" s="396">
        <f t="shared" si="687"/>
        <v>0</v>
      </c>
      <c r="CG610" s="395">
        <f t="shared" si="688"/>
        <v>0</v>
      </c>
      <c r="CH610" s="396">
        <f t="shared" si="689"/>
        <v>0</v>
      </c>
      <c r="CI610" s="395">
        <f t="shared" si="690"/>
        <v>0</v>
      </c>
      <c r="CJ610" s="396">
        <f t="shared" si="691"/>
        <v>0</v>
      </c>
      <c r="CK610" s="395">
        <f t="shared" si="692"/>
        <v>0</v>
      </c>
      <c r="CL610" s="394">
        <f t="shared" si="693"/>
        <v>0</v>
      </c>
      <c r="CM610" s="395">
        <f t="shared" si="694"/>
        <v>0</v>
      </c>
      <c r="CN610" s="396">
        <f t="shared" si="695"/>
        <v>0</v>
      </c>
      <c r="CO610" s="395">
        <f t="shared" si="696"/>
        <v>0</v>
      </c>
      <c r="CP610" s="396">
        <f t="shared" si="697"/>
        <v>0</v>
      </c>
      <c r="CQ610" s="395">
        <f t="shared" si="698"/>
        <v>0</v>
      </c>
      <c r="CR610" s="396">
        <f t="shared" si="699"/>
        <v>0</v>
      </c>
      <c r="CS610" s="395">
        <f t="shared" si="700"/>
        <v>0</v>
      </c>
      <c r="CT610" s="396">
        <f t="shared" si="701"/>
        <v>0</v>
      </c>
      <c r="CU610" s="395">
        <f t="shared" si="702"/>
        <v>0</v>
      </c>
      <c r="CV610" s="396">
        <f t="shared" si="703"/>
        <v>0</v>
      </c>
      <c r="CW610" s="395">
        <f t="shared" si="704"/>
        <v>0</v>
      </c>
      <c r="CX610" s="396">
        <f t="shared" si="705"/>
        <v>0</v>
      </c>
      <c r="CY610" s="395">
        <f t="shared" si="706"/>
        <v>0</v>
      </c>
      <c r="CZ610" s="394">
        <f t="shared" si="707"/>
        <v>0</v>
      </c>
      <c r="DA610" s="395">
        <f t="shared" si="708"/>
        <v>0</v>
      </c>
      <c r="DB610" s="396">
        <f t="shared" si="709"/>
        <v>0</v>
      </c>
      <c r="DC610" s="395">
        <f t="shared" si="710"/>
        <v>0</v>
      </c>
      <c r="DD610" s="396">
        <f t="shared" si="711"/>
        <v>0</v>
      </c>
      <c r="DE610" s="395">
        <f t="shared" si="712"/>
        <v>0</v>
      </c>
      <c r="DF610" s="396">
        <f t="shared" si="713"/>
        <v>0</v>
      </c>
      <c r="DG610" s="395">
        <f t="shared" si="714"/>
        <v>0</v>
      </c>
      <c r="DH610" s="396">
        <f t="shared" si="715"/>
        <v>0</v>
      </c>
      <c r="DI610" s="395">
        <f t="shared" si="716"/>
        <v>0</v>
      </c>
      <c r="DJ610" s="396">
        <f t="shared" si="717"/>
        <v>0</v>
      </c>
      <c r="DK610" s="395">
        <f t="shared" si="718"/>
        <v>0</v>
      </c>
      <c r="DL610" s="396">
        <f t="shared" si="719"/>
        <v>0</v>
      </c>
      <c r="DM610" s="395">
        <f t="shared" si="720"/>
        <v>0</v>
      </c>
      <c r="DN610" s="394">
        <f t="shared" si="721"/>
        <v>0</v>
      </c>
      <c r="DO610" s="395">
        <f t="shared" si="722"/>
        <v>0</v>
      </c>
      <c r="DP610" s="396">
        <f t="shared" si="723"/>
        <v>0</v>
      </c>
      <c r="DQ610" s="395">
        <f t="shared" si="724"/>
        <v>0</v>
      </c>
      <c r="DR610" s="396">
        <f t="shared" si="725"/>
        <v>0</v>
      </c>
      <c r="DS610" s="395">
        <f t="shared" si="726"/>
        <v>0</v>
      </c>
      <c r="DT610" s="396">
        <f t="shared" si="727"/>
        <v>0</v>
      </c>
      <c r="DU610" s="395">
        <f t="shared" si="728"/>
        <v>0</v>
      </c>
      <c r="DV610" s="396">
        <f t="shared" si="729"/>
        <v>0</v>
      </c>
      <c r="DW610" s="395">
        <f t="shared" si="730"/>
        <v>0</v>
      </c>
      <c r="DX610" s="396">
        <f t="shared" si="731"/>
        <v>0</v>
      </c>
      <c r="DY610" s="395">
        <f t="shared" si="732"/>
        <v>0</v>
      </c>
      <c r="DZ610" s="396">
        <f t="shared" si="733"/>
        <v>0</v>
      </c>
      <c r="EA610" s="395">
        <f t="shared" si="734"/>
        <v>0</v>
      </c>
    </row>
    <row r="611" spans="1:131">
      <c r="A611" s="370" t="s">
        <v>40</v>
      </c>
      <c r="B611" s="371" t="s">
        <v>422</v>
      </c>
      <c r="C611" s="372"/>
      <c r="D611" s="373">
        <v>408394</v>
      </c>
      <c r="E611" s="374">
        <v>10</v>
      </c>
      <c r="F611" s="393">
        <v>0</v>
      </c>
      <c r="G611" s="375">
        <v>0</v>
      </c>
      <c r="H611" s="393">
        <v>0</v>
      </c>
      <c r="I611" s="375">
        <v>0</v>
      </c>
      <c r="J611" s="393">
        <v>0</v>
      </c>
      <c r="K611" s="375">
        <v>0</v>
      </c>
      <c r="L611" s="393">
        <v>0</v>
      </c>
      <c r="M611" s="375">
        <v>0</v>
      </c>
      <c r="N611" s="393">
        <v>0</v>
      </c>
      <c r="O611" s="375">
        <v>0</v>
      </c>
      <c r="P611" s="393">
        <v>0</v>
      </c>
      <c r="Q611" s="375">
        <v>0</v>
      </c>
      <c r="R611" s="393">
        <v>0</v>
      </c>
      <c r="S611" s="375">
        <v>0</v>
      </c>
      <c r="T611" s="393">
        <v>1</v>
      </c>
      <c r="U611" s="375">
        <v>1</v>
      </c>
      <c r="V611" s="393">
        <v>0</v>
      </c>
      <c r="W611" s="375">
        <v>0</v>
      </c>
      <c r="X611" s="393">
        <v>0</v>
      </c>
      <c r="Y611" s="375">
        <v>0</v>
      </c>
      <c r="Z611" s="393">
        <v>0</v>
      </c>
      <c r="AA611" s="375">
        <v>0</v>
      </c>
      <c r="AB611" s="393">
        <v>0</v>
      </c>
      <c r="AC611" s="375">
        <v>0</v>
      </c>
      <c r="AD611" s="393">
        <v>0</v>
      </c>
      <c r="AE611" s="375">
        <v>0</v>
      </c>
      <c r="AF611" s="393">
        <v>0</v>
      </c>
      <c r="AG611" s="375">
        <v>0</v>
      </c>
      <c r="AH611" s="393">
        <v>0</v>
      </c>
      <c r="AI611" s="375">
        <v>0</v>
      </c>
      <c r="AJ611" s="393">
        <v>34</v>
      </c>
      <c r="AK611" s="375">
        <v>34</v>
      </c>
      <c r="AL611" s="393"/>
      <c r="AM611" s="375"/>
      <c r="AN611" s="393"/>
      <c r="AO611" s="375"/>
      <c r="AP611" s="393"/>
      <c r="AQ611" s="375"/>
      <c r="AR611" s="393"/>
      <c r="AS611" s="375"/>
      <c r="AT611" s="393">
        <v>0</v>
      </c>
      <c r="AU611" s="375">
        <v>0</v>
      </c>
      <c r="AV611" s="393">
        <v>0</v>
      </c>
      <c r="AW611" s="375">
        <v>0</v>
      </c>
      <c r="AX611" s="393">
        <v>0</v>
      </c>
      <c r="AY611" s="375">
        <v>0</v>
      </c>
      <c r="AZ611" s="393">
        <v>1</v>
      </c>
      <c r="BA611" s="375">
        <v>8</v>
      </c>
      <c r="BB611" s="393">
        <v>0</v>
      </c>
      <c r="BC611" s="375">
        <v>0</v>
      </c>
      <c r="BD611" s="393">
        <v>57132</v>
      </c>
      <c r="BE611" s="375">
        <v>58572</v>
      </c>
      <c r="BF611" s="393">
        <v>0</v>
      </c>
      <c r="BG611" s="375">
        <v>0</v>
      </c>
      <c r="BH611" s="393">
        <v>1540308</v>
      </c>
      <c r="BI611" s="375">
        <v>1636656</v>
      </c>
      <c r="BJ611" s="393"/>
      <c r="BK611" s="375"/>
      <c r="BL611" s="393">
        <v>50004</v>
      </c>
      <c r="BM611" s="375">
        <v>392340</v>
      </c>
      <c r="BN611" s="394">
        <f t="shared" si="669"/>
        <v>0</v>
      </c>
      <c r="BO611" s="395">
        <f t="shared" si="670"/>
        <v>0</v>
      </c>
      <c r="BP611" s="396">
        <f t="shared" si="671"/>
        <v>12</v>
      </c>
      <c r="BQ611" s="395">
        <f t="shared" si="672"/>
        <v>12</v>
      </c>
      <c r="BR611" s="396">
        <f t="shared" si="673"/>
        <v>0</v>
      </c>
      <c r="BS611" s="395">
        <f t="shared" si="674"/>
        <v>0</v>
      </c>
      <c r="BT611" s="396">
        <f t="shared" si="675"/>
        <v>408</v>
      </c>
      <c r="BU611" s="395">
        <f t="shared" si="676"/>
        <v>408</v>
      </c>
      <c r="BV611" s="396">
        <f t="shared" si="677"/>
        <v>0</v>
      </c>
      <c r="BW611" s="395">
        <f t="shared" si="678"/>
        <v>0</v>
      </c>
      <c r="BX611" s="396">
        <f t="shared" si="679"/>
        <v>12</v>
      </c>
      <c r="BY611" s="395">
        <f t="shared" si="680"/>
        <v>96</v>
      </c>
      <c r="BZ611" s="394">
        <f t="shared" si="681"/>
        <v>0</v>
      </c>
      <c r="CA611" s="395">
        <f t="shared" si="682"/>
        <v>0</v>
      </c>
      <c r="CB611" s="396">
        <f t="shared" si="683"/>
        <v>4761</v>
      </c>
      <c r="CC611" s="395">
        <f t="shared" si="684"/>
        <v>4881</v>
      </c>
      <c r="CD611" s="396">
        <f t="shared" si="685"/>
        <v>0</v>
      </c>
      <c r="CE611" s="395">
        <f t="shared" si="686"/>
        <v>0</v>
      </c>
      <c r="CF611" s="396">
        <f t="shared" si="687"/>
        <v>3775.2647058823532</v>
      </c>
      <c r="CG611" s="395">
        <f t="shared" si="688"/>
        <v>4011.4117647058824</v>
      </c>
      <c r="CH611" s="396">
        <f t="shared" si="689"/>
        <v>0</v>
      </c>
      <c r="CI611" s="395">
        <f t="shared" si="690"/>
        <v>0</v>
      </c>
      <c r="CJ611" s="396">
        <f t="shared" si="691"/>
        <v>4167</v>
      </c>
      <c r="CK611" s="395">
        <f t="shared" si="692"/>
        <v>4086.875</v>
      </c>
      <c r="CL611" s="394">
        <f t="shared" si="693"/>
        <v>0</v>
      </c>
      <c r="CM611" s="395">
        <f t="shared" si="694"/>
        <v>0</v>
      </c>
      <c r="CN611" s="396">
        <f t="shared" si="695"/>
        <v>42849</v>
      </c>
      <c r="CO611" s="395">
        <f t="shared" si="696"/>
        <v>43929</v>
      </c>
      <c r="CP611" s="396">
        <f t="shared" si="697"/>
        <v>0</v>
      </c>
      <c r="CQ611" s="395">
        <f t="shared" si="698"/>
        <v>0</v>
      </c>
      <c r="CR611" s="396">
        <f t="shared" si="699"/>
        <v>33977.382352941175</v>
      </c>
      <c r="CS611" s="395">
        <f t="shared" si="700"/>
        <v>36102.705882352944</v>
      </c>
      <c r="CT611" s="396">
        <f t="shared" si="701"/>
        <v>0</v>
      </c>
      <c r="CU611" s="395">
        <f t="shared" si="702"/>
        <v>0</v>
      </c>
      <c r="CV611" s="396">
        <f t="shared" si="703"/>
        <v>37503</v>
      </c>
      <c r="CW611" s="395">
        <f t="shared" si="704"/>
        <v>36781.875</v>
      </c>
      <c r="CX611" s="396">
        <f t="shared" si="705"/>
        <v>34321.75</v>
      </c>
      <c r="CY611" s="395">
        <f t="shared" si="706"/>
        <v>36411.069767441862</v>
      </c>
      <c r="CZ611" s="394">
        <f t="shared" si="707"/>
        <v>0</v>
      </c>
      <c r="DA611" s="395">
        <f t="shared" si="708"/>
        <v>0</v>
      </c>
      <c r="DB611" s="396">
        <f t="shared" si="709"/>
        <v>1</v>
      </c>
      <c r="DC611" s="395">
        <f t="shared" si="710"/>
        <v>1</v>
      </c>
      <c r="DD611" s="396">
        <f t="shared" si="711"/>
        <v>0</v>
      </c>
      <c r="DE611" s="395">
        <f t="shared" si="712"/>
        <v>0</v>
      </c>
      <c r="DF611" s="396">
        <f t="shared" si="713"/>
        <v>34</v>
      </c>
      <c r="DG611" s="395">
        <f t="shared" si="714"/>
        <v>34</v>
      </c>
      <c r="DH611" s="396">
        <f t="shared" si="715"/>
        <v>0</v>
      </c>
      <c r="DI611" s="395">
        <f t="shared" si="716"/>
        <v>0</v>
      </c>
      <c r="DJ611" s="396">
        <f t="shared" si="717"/>
        <v>1</v>
      </c>
      <c r="DK611" s="395">
        <f t="shared" si="718"/>
        <v>8</v>
      </c>
      <c r="DL611" s="396">
        <f t="shared" si="719"/>
        <v>36</v>
      </c>
      <c r="DM611" s="395">
        <f t="shared" si="720"/>
        <v>43</v>
      </c>
      <c r="DN611" s="394">
        <f t="shared" si="721"/>
        <v>0</v>
      </c>
      <c r="DO611" s="395">
        <f t="shared" si="722"/>
        <v>0</v>
      </c>
      <c r="DP611" s="396">
        <f t="shared" si="723"/>
        <v>42849</v>
      </c>
      <c r="DQ611" s="395">
        <f t="shared" si="724"/>
        <v>43929</v>
      </c>
      <c r="DR611" s="396">
        <f t="shared" si="725"/>
        <v>0</v>
      </c>
      <c r="DS611" s="395">
        <f t="shared" si="726"/>
        <v>0</v>
      </c>
      <c r="DT611" s="396">
        <f t="shared" si="727"/>
        <v>1155231</v>
      </c>
      <c r="DU611" s="395">
        <f t="shared" si="728"/>
        <v>1227492</v>
      </c>
      <c r="DV611" s="396">
        <f t="shared" si="729"/>
        <v>0</v>
      </c>
      <c r="DW611" s="395">
        <f t="shared" si="730"/>
        <v>0</v>
      </c>
      <c r="DX611" s="396">
        <f t="shared" si="731"/>
        <v>37503</v>
      </c>
      <c r="DY611" s="395">
        <f t="shared" si="732"/>
        <v>294255</v>
      </c>
      <c r="DZ611" s="396">
        <f t="shared" si="733"/>
        <v>1235583</v>
      </c>
      <c r="EA611" s="395">
        <f t="shared" si="734"/>
        <v>1565676</v>
      </c>
    </row>
    <row r="612" spans="1:131">
      <c r="A612" s="376" t="s">
        <v>40</v>
      </c>
      <c r="B612" s="377" t="s">
        <v>423</v>
      </c>
      <c r="C612" s="378"/>
      <c r="D612" s="379">
        <v>229328</v>
      </c>
      <c r="E612" s="380">
        <v>10</v>
      </c>
      <c r="F612" s="393">
        <v>0</v>
      </c>
      <c r="G612" s="375">
        <v>0</v>
      </c>
      <c r="H612" s="393">
        <v>0</v>
      </c>
      <c r="I612" s="375">
        <v>0</v>
      </c>
      <c r="J612" s="393">
        <v>0</v>
      </c>
      <c r="K612" s="375">
        <v>0</v>
      </c>
      <c r="L612" s="393">
        <v>0</v>
      </c>
      <c r="M612" s="375">
        <v>0</v>
      </c>
      <c r="N612" s="393">
        <v>0</v>
      </c>
      <c r="O612" s="375">
        <v>0</v>
      </c>
      <c r="P612" s="393">
        <v>0</v>
      </c>
      <c r="Q612" s="375">
        <v>0</v>
      </c>
      <c r="R612" s="393">
        <v>0</v>
      </c>
      <c r="S612" s="375">
        <v>0</v>
      </c>
      <c r="T612" s="393">
        <v>3</v>
      </c>
      <c r="U612" s="375">
        <v>3</v>
      </c>
      <c r="V612" s="393">
        <v>0</v>
      </c>
      <c r="W612" s="375">
        <v>0</v>
      </c>
      <c r="X612" s="393">
        <v>0</v>
      </c>
      <c r="Y612" s="375">
        <v>0</v>
      </c>
      <c r="Z612" s="393">
        <v>0</v>
      </c>
      <c r="AA612" s="375">
        <v>0</v>
      </c>
      <c r="AB612" s="393">
        <v>0</v>
      </c>
      <c r="AC612" s="375">
        <v>0</v>
      </c>
      <c r="AD612" s="393">
        <v>0</v>
      </c>
      <c r="AE612" s="375">
        <v>0</v>
      </c>
      <c r="AF612" s="393">
        <v>0</v>
      </c>
      <c r="AG612" s="375">
        <v>0</v>
      </c>
      <c r="AH612" s="393">
        <v>0</v>
      </c>
      <c r="AI612" s="375">
        <v>0</v>
      </c>
      <c r="AJ612" s="393">
        <v>67</v>
      </c>
      <c r="AK612" s="375">
        <v>61</v>
      </c>
      <c r="AL612" s="393"/>
      <c r="AM612" s="375"/>
      <c r="AN612" s="393"/>
      <c r="AO612" s="375"/>
      <c r="AP612" s="393"/>
      <c r="AQ612" s="375"/>
      <c r="AR612" s="393"/>
      <c r="AS612" s="375"/>
      <c r="AT612" s="393">
        <v>0</v>
      </c>
      <c r="AU612" s="375">
        <v>0</v>
      </c>
      <c r="AV612" s="393">
        <v>0</v>
      </c>
      <c r="AW612" s="375">
        <v>0</v>
      </c>
      <c r="AX612" s="393">
        <v>0</v>
      </c>
      <c r="AY612" s="375">
        <v>0</v>
      </c>
      <c r="AZ612" s="393">
        <v>0</v>
      </c>
      <c r="BA612" s="375">
        <v>1</v>
      </c>
      <c r="BB612" s="393">
        <v>0</v>
      </c>
      <c r="BC612" s="375">
        <v>0</v>
      </c>
      <c r="BD612" s="393">
        <v>141120</v>
      </c>
      <c r="BE612" s="375">
        <v>152604</v>
      </c>
      <c r="BF612" s="393">
        <v>0</v>
      </c>
      <c r="BG612" s="375">
        <v>0</v>
      </c>
      <c r="BH612" s="393">
        <v>2954670</v>
      </c>
      <c r="BI612" s="375">
        <v>2946876</v>
      </c>
      <c r="BJ612" s="393"/>
      <c r="BK612" s="375"/>
      <c r="BL612" s="393">
        <v>0</v>
      </c>
      <c r="BM612" s="375">
        <v>46248</v>
      </c>
      <c r="BN612" s="394">
        <f t="shared" si="669"/>
        <v>0</v>
      </c>
      <c r="BO612" s="395">
        <f t="shared" si="670"/>
        <v>0</v>
      </c>
      <c r="BP612" s="396">
        <f t="shared" si="671"/>
        <v>36</v>
      </c>
      <c r="BQ612" s="395">
        <f t="shared" si="672"/>
        <v>36</v>
      </c>
      <c r="BR612" s="396">
        <f t="shared" si="673"/>
        <v>0</v>
      </c>
      <c r="BS612" s="395">
        <f t="shared" si="674"/>
        <v>0</v>
      </c>
      <c r="BT612" s="396">
        <f t="shared" si="675"/>
        <v>804</v>
      </c>
      <c r="BU612" s="395">
        <f t="shared" si="676"/>
        <v>732</v>
      </c>
      <c r="BV612" s="396">
        <f t="shared" si="677"/>
        <v>0</v>
      </c>
      <c r="BW612" s="395">
        <f t="shared" si="678"/>
        <v>0</v>
      </c>
      <c r="BX612" s="396">
        <f t="shared" si="679"/>
        <v>0</v>
      </c>
      <c r="BY612" s="395">
        <f t="shared" si="680"/>
        <v>12</v>
      </c>
      <c r="BZ612" s="394">
        <f t="shared" si="681"/>
        <v>0</v>
      </c>
      <c r="CA612" s="395">
        <f t="shared" si="682"/>
        <v>0</v>
      </c>
      <c r="CB612" s="396">
        <f t="shared" si="683"/>
        <v>3920</v>
      </c>
      <c r="CC612" s="395">
        <f t="shared" si="684"/>
        <v>4239</v>
      </c>
      <c r="CD612" s="396">
        <f t="shared" si="685"/>
        <v>0</v>
      </c>
      <c r="CE612" s="395">
        <f t="shared" si="686"/>
        <v>0</v>
      </c>
      <c r="CF612" s="396">
        <f t="shared" si="687"/>
        <v>3674.9626865671644</v>
      </c>
      <c r="CG612" s="395">
        <f t="shared" si="688"/>
        <v>4025.7868852459014</v>
      </c>
      <c r="CH612" s="396">
        <f t="shared" si="689"/>
        <v>0</v>
      </c>
      <c r="CI612" s="395">
        <f t="shared" si="690"/>
        <v>0</v>
      </c>
      <c r="CJ612" s="396">
        <f t="shared" si="691"/>
        <v>0</v>
      </c>
      <c r="CK612" s="395">
        <f t="shared" si="692"/>
        <v>3854</v>
      </c>
      <c r="CL612" s="394">
        <f t="shared" si="693"/>
        <v>0</v>
      </c>
      <c r="CM612" s="395">
        <f t="shared" si="694"/>
        <v>0</v>
      </c>
      <c r="CN612" s="396">
        <f t="shared" si="695"/>
        <v>35280</v>
      </c>
      <c r="CO612" s="395">
        <f t="shared" si="696"/>
        <v>38151</v>
      </c>
      <c r="CP612" s="396">
        <f t="shared" si="697"/>
        <v>0</v>
      </c>
      <c r="CQ612" s="395">
        <f t="shared" si="698"/>
        <v>0</v>
      </c>
      <c r="CR612" s="396">
        <f t="shared" si="699"/>
        <v>33074.664179104482</v>
      </c>
      <c r="CS612" s="395">
        <f t="shared" si="700"/>
        <v>36232.081967213111</v>
      </c>
      <c r="CT612" s="396">
        <f t="shared" si="701"/>
        <v>0</v>
      </c>
      <c r="CU612" s="395">
        <f t="shared" si="702"/>
        <v>0</v>
      </c>
      <c r="CV612" s="396">
        <f t="shared" si="703"/>
        <v>0</v>
      </c>
      <c r="CW612" s="395">
        <f t="shared" si="704"/>
        <v>34686</v>
      </c>
      <c r="CX612" s="396">
        <f t="shared" si="705"/>
        <v>33169.17857142858</v>
      </c>
      <c r="CY612" s="395">
        <f t="shared" si="706"/>
        <v>36296.86153846154</v>
      </c>
      <c r="CZ612" s="394">
        <f t="shared" si="707"/>
        <v>0</v>
      </c>
      <c r="DA612" s="395">
        <f t="shared" si="708"/>
        <v>0</v>
      </c>
      <c r="DB612" s="396">
        <f t="shared" si="709"/>
        <v>3</v>
      </c>
      <c r="DC612" s="395">
        <f t="shared" si="710"/>
        <v>3</v>
      </c>
      <c r="DD612" s="396">
        <f t="shared" si="711"/>
        <v>0</v>
      </c>
      <c r="DE612" s="395">
        <f t="shared" si="712"/>
        <v>0</v>
      </c>
      <c r="DF612" s="396">
        <f t="shared" si="713"/>
        <v>67</v>
      </c>
      <c r="DG612" s="395">
        <f t="shared" si="714"/>
        <v>61</v>
      </c>
      <c r="DH612" s="396">
        <f t="shared" si="715"/>
        <v>0</v>
      </c>
      <c r="DI612" s="395">
        <f t="shared" si="716"/>
        <v>0</v>
      </c>
      <c r="DJ612" s="396">
        <f t="shared" si="717"/>
        <v>0</v>
      </c>
      <c r="DK612" s="395">
        <f t="shared" si="718"/>
        <v>1</v>
      </c>
      <c r="DL612" s="396">
        <f t="shared" si="719"/>
        <v>70</v>
      </c>
      <c r="DM612" s="395">
        <f t="shared" si="720"/>
        <v>65</v>
      </c>
      <c r="DN612" s="394">
        <f t="shared" si="721"/>
        <v>0</v>
      </c>
      <c r="DO612" s="395">
        <f t="shared" si="722"/>
        <v>0</v>
      </c>
      <c r="DP612" s="396">
        <f t="shared" si="723"/>
        <v>105840</v>
      </c>
      <c r="DQ612" s="395">
        <f t="shared" si="724"/>
        <v>114453</v>
      </c>
      <c r="DR612" s="396">
        <f t="shared" si="725"/>
        <v>0</v>
      </c>
      <c r="DS612" s="395">
        <f t="shared" si="726"/>
        <v>0</v>
      </c>
      <c r="DT612" s="396">
        <f t="shared" si="727"/>
        <v>2216002.5000000005</v>
      </c>
      <c r="DU612" s="395">
        <f t="shared" si="728"/>
        <v>2210157</v>
      </c>
      <c r="DV612" s="396">
        <f t="shared" si="729"/>
        <v>0</v>
      </c>
      <c r="DW612" s="395">
        <f t="shared" si="730"/>
        <v>0</v>
      </c>
      <c r="DX612" s="396">
        <f t="shared" si="731"/>
        <v>0</v>
      </c>
      <c r="DY612" s="395">
        <f t="shared" si="732"/>
        <v>34686</v>
      </c>
      <c r="DZ612" s="396">
        <f t="shared" si="733"/>
        <v>2321842.5000000005</v>
      </c>
      <c r="EA612" s="395">
        <f t="shared" si="734"/>
        <v>2359296</v>
      </c>
    </row>
    <row r="613" spans="1:131">
      <c r="A613" s="370" t="s">
        <v>40</v>
      </c>
      <c r="B613" s="371" t="s">
        <v>424</v>
      </c>
      <c r="C613" s="372"/>
      <c r="D613" s="373">
        <v>229832</v>
      </c>
      <c r="E613" s="374">
        <v>10</v>
      </c>
      <c r="F613" s="393">
        <v>0</v>
      </c>
      <c r="G613" s="375">
        <v>0</v>
      </c>
      <c r="H613" s="393">
        <v>0</v>
      </c>
      <c r="I613" s="375">
        <v>0</v>
      </c>
      <c r="J613" s="393">
        <v>0</v>
      </c>
      <c r="K613" s="375">
        <v>0</v>
      </c>
      <c r="L613" s="393">
        <v>0</v>
      </c>
      <c r="M613" s="375">
        <v>0</v>
      </c>
      <c r="N613" s="393">
        <v>1</v>
      </c>
      <c r="O613" s="375">
        <v>1</v>
      </c>
      <c r="P613" s="393">
        <v>1</v>
      </c>
      <c r="Q613" s="375">
        <v>1</v>
      </c>
      <c r="R613" s="393">
        <v>0</v>
      </c>
      <c r="S613" s="375">
        <v>0</v>
      </c>
      <c r="T613" s="393">
        <v>1</v>
      </c>
      <c r="U613" s="375">
        <v>1</v>
      </c>
      <c r="V613" s="393">
        <v>5</v>
      </c>
      <c r="W613" s="375">
        <v>5</v>
      </c>
      <c r="X613" s="393">
        <v>2</v>
      </c>
      <c r="Y613" s="375">
        <v>2</v>
      </c>
      <c r="Z613" s="393">
        <v>0</v>
      </c>
      <c r="AA613" s="375">
        <v>0</v>
      </c>
      <c r="AB613" s="393">
        <v>1</v>
      </c>
      <c r="AC613" s="375">
        <v>0</v>
      </c>
      <c r="AD613" s="393">
        <v>16</v>
      </c>
      <c r="AE613" s="375">
        <v>17</v>
      </c>
      <c r="AF613" s="393">
        <v>21</v>
      </c>
      <c r="AG613" s="375">
        <v>25</v>
      </c>
      <c r="AH613" s="393">
        <v>0</v>
      </c>
      <c r="AI613" s="375">
        <v>0</v>
      </c>
      <c r="AJ613" s="393">
        <v>10</v>
      </c>
      <c r="AK613" s="375">
        <v>9</v>
      </c>
      <c r="AL613" s="393"/>
      <c r="AM613" s="375"/>
      <c r="AN613" s="393"/>
      <c r="AO613" s="375"/>
      <c r="AP613" s="393"/>
      <c r="AQ613" s="375"/>
      <c r="AR613" s="393"/>
      <c r="AS613" s="375"/>
      <c r="AT613" s="393">
        <v>0</v>
      </c>
      <c r="AU613" s="375">
        <v>0</v>
      </c>
      <c r="AV613" s="393">
        <v>0</v>
      </c>
      <c r="AW613" s="375">
        <v>0</v>
      </c>
      <c r="AX613" s="393">
        <v>0</v>
      </c>
      <c r="AY613" s="375">
        <v>0</v>
      </c>
      <c r="AZ613" s="393">
        <v>0</v>
      </c>
      <c r="BA613" s="375">
        <v>0</v>
      </c>
      <c r="BB613" s="393">
        <v>0</v>
      </c>
      <c r="BC613" s="375">
        <v>0</v>
      </c>
      <c r="BD613" s="393">
        <v>186708</v>
      </c>
      <c r="BE613" s="375">
        <v>194006</v>
      </c>
      <c r="BF613" s="393">
        <v>455680</v>
      </c>
      <c r="BG613" s="375">
        <v>405659</v>
      </c>
      <c r="BH613" s="393">
        <v>2002473</v>
      </c>
      <c r="BI613" s="375">
        <v>2193855</v>
      </c>
      <c r="BJ613" s="393"/>
      <c r="BK613" s="375"/>
      <c r="BL613" s="393">
        <v>0</v>
      </c>
      <c r="BM613" s="375">
        <v>0</v>
      </c>
      <c r="BN613" s="394">
        <f t="shared" si="669"/>
        <v>0</v>
      </c>
      <c r="BO613" s="395">
        <f t="shared" si="670"/>
        <v>0</v>
      </c>
      <c r="BP613" s="396">
        <f t="shared" si="671"/>
        <v>31</v>
      </c>
      <c r="BQ613" s="395">
        <f t="shared" si="672"/>
        <v>31</v>
      </c>
      <c r="BR613" s="396">
        <f t="shared" si="673"/>
        <v>77</v>
      </c>
      <c r="BS613" s="395">
        <f t="shared" si="674"/>
        <v>65</v>
      </c>
      <c r="BT613" s="396">
        <f t="shared" si="675"/>
        <v>474</v>
      </c>
      <c r="BU613" s="395">
        <f t="shared" si="676"/>
        <v>511</v>
      </c>
      <c r="BV613" s="396">
        <f t="shared" si="677"/>
        <v>0</v>
      </c>
      <c r="BW613" s="395">
        <f t="shared" si="678"/>
        <v>0</v>
      </c>
      <c r="BX613" s="396">
        <f t="shared" si="679"/>
        <v>0</v>
      </c>
      <c r="BY613" s="395">
        <f t="shared" si="680"/>
        <v>0</v>
      </c>
      <c r="BZ613" s="394">
        <f t="shared" si="681"/>
        <v>0</v>
      </c>
      <c r="CA613" s="395">
        <f t="shared" si="682"/>
        <v>0</v>
      </c>
      <c r="CB613" s="396">
        <f t="shared" si="683"/>
        <v>6022.8387096774195</v>
      </c>
      <c r="CC613" s="395">
        <f t="shared" si="684"/>
        <v>6258.2580645161288</v>
      </c>
      <c r="CD613" s="396">
        <f t="shared" si="685"/>
        <v>5917.9220779220777</v>
      </c>
      <c r="CE613" s="395">
        <f t="shared" si="686"/>
        <v>6240.9076923076927</v>
      </c>
      <c r="CF613" s="396">
        <f t="shared" si="687"/>
        <v>4224.6265822784808</v>
      </c>
      <c r="CG613" s="395">
        <f t="shared" si="688"/>
        <v>4293.2583170254402</v>
      </c>
      <c r="CH613" s="396">
        <f t="shared" si="689"/>
        <v>0</v>
      </c>
      <c r="CI613" s="395">
        <f t="shared" si="690"/>
        <v>0</v>
      </c>
      <c r="CJ613" s="396">
        <f t="shared" si="691"/>
        <v>0</v>
      </c>
      <c r="CK613" s="395">
        <f t="shared" si="692"/>
        <v>0</v>
      </c>
      <c r="CL613" s="394">
        <f t="shared" si="693"/>
        <v>0</v>
      </c>
      <c r="CM613" s="395">
        <f t="shared" si="694"/>
        <v>0</v>
      </c>
      <c r="CN613" s="396">
        <f t="shared" si="695"/>
        <v>54205.548387096773</v>
      </c>
      <c r="CO613" s="395">
        <f t="shared" si="696"/>
        <v>56324.322580645159</v>
      </c>
      <c r="CP613" s="396">
        <f t="shared" si="697"/>
        <v>53261.2987012987</v>
      </c>
      <c r="CQ613" s="395">
        <f t="shared" si="698"/>
        <v>56168.169230769236</v>
      </c>
      <c r="CR613" s="396">
        <f t="shared" si="699"/>
        <v>38021.639240506323</v>
      </c>
      <c r="CS613" s="395">
        <f t="shared" si="700"/>
        <v>38639.324853228958</v>
      </c>
      <c r="CT613" s="396">
        <f t="shared" si="701"/>
        <v>0</v>
      </c>
      <c r="CU613" s="395">
        <f t="shared" si="702"/>
        <v>0</v>
      </c>
      <c r="CV613" s="396">
        <f t="shared" si="703"/>
        <v>0</v>
      </c>
      <c r="CW613" s="395">
        <f t="shared" si="704"/>
        <v>0</v>
      </c>
      <c r="CX613" s="396">
        <f t="shared" si="705"/>
        <v>40960.759984059951</v>
      </c>
      <c r="CY613" s="395">
        <f t="shared" si="706"/>
        <v>41520.585571672083</v>
      </c>
      <c r="CZ613" s="394">
        <f t="shared" si="707"/>
        <v>0</v>
      </c>
      <c r="DA613" s="395">
        <f t="shared" si="708"/>
        <v>0</v>
      </c>
      <c r="DB613" s="396">
        <f t="shared" si="709"/>
        <v>3</v>
      </c>
      <c r="DC613" s="395">
        <f t="shared" si="710"/>
        <v>3</v>
      </c>
      <c r="DD613" s="396">
        <f t="shared" si="711"/>
        <v>8</v>
      </c>
      <c r="DE613" s="395">
        <f t="shared" si="712"/>
        <v>7</v>
      </c>
      <c r="DF613" s="396">
        <f t="shared" si="713"/>
        <v>47</v>
      </c>
      <c r="DG613" s="395">
        <f t="shared" si="714"/>
        <v>51</v>
      </c>
      <c r="DH613" s="396">
        <f t="shared" si="715"/>
        <v>0</v>
      </c>
      <c r="DI613" s="395">
        <f t="shared" si="716"/>
        <v>0</v>
      </c>
      <c r="DJ613" s="396">
        <f t="shared" si="717"/>
        <v>0</v>
      </c>
      <c r="DK613" s="395">
        <f t="shared" si="718"/>
        <v>0</v>
      </c>
      <c r="DL613" s="396">
        <f t="shared" si="719"/>
        <v>58</v>
      </c>
      <c r="DM613" s="395">
        <f t="shared" si="720"/>
        <v>61</v>
      </c>
      <c r="DN613" s="394">
        <f t="shared" si="721"/>
        <v>0</v>
      </c>
      <c r="DO613" s="395">
        <f t="shared" si="722"/>
        <v>0</v>
      </c>
      <c r="DP613" s="396">
        <f t="shared" si="723"/>
        <v>162616.6451612903</v>
      </c>
      <c r="DQ613" s="395">
        <f t="shared" si="724"/>
        <v>168972.96774193548</v>
      </c>
      <c r="DR613" s="396">
        <f t="shared" si="725"/>
        <v>426090.3896103896</v>
      </c>
      <c r="DS613" s="395">
        <f t="shared" si="726"/>
        <v>393177.18461538467</v>
      </c>
      <c r="DT613" s="396">
        <f t="shared" si="727"/>
        <v>1787017.0443037972</v>
      </c>
      <c r="DU613" s="395">
        <f t="shared" si="728"/>
        <v>1970605.5675146768</v>
      </c>
      <c r="DV613" s="396">
        <f t="shared" si="729"/>
        <v>0</v>
      </c>
      <c r="DW613" s="395">
        <f t="shared" si="730"/>
        <v>0</v>
      </c>
      <c r="DX613" s="396">
        <f t="shared" si="731"/>
        <v>0</v>
      </c>
      <c r="DY613" s="395">
        <f t="shared" si="732"/>
        <v>0</v>
      </c>
      <c r="DZ613" s="396">
        <f t="shared" si="733"/>
        <v>2375724.0790754771</v>
      </c>
      <c r="EA613" s="395">
        <f t="shared" si="734"/>
        <v>2532755.7198719969</v>
      </c>
    </row>
    <row r="614" spans="1:131">
      <c r="A614" s="387" t="s">
        <v>40</v>
      </c>
      <c r="B614" s="383" t="s">
        <v>425</v>
      </c>
      <c r="C614" s="388" t="s">
        <v>426</v>
      </c>
      <c r="D614" s="386" t="s">
        <v>418</v>
      </c>
      <c r="E614" s="374">
        <v>99</v>
      </c>
      <c r="F614" s="393">
        <v>0</v>
      </c>
      <c r="G614" s="375">
        <v>0</v>
      </c>
      <c r="H614" s="393">
        <v>0</v>
      </c>
      <c r="I614" s="375">
        <v>0</v>
      </c>
      <c r="J614" s="393">
        <v>0</v>
      </c>
      <c r="K614" s="375">
        <v>0</v>
      </c>
      <c r="L614" s="393">
        <v>0</v>
      </c>
      <c r="M614" s="375">
        <v>0</v>
      </c>
      <c r="N614" s="393">
        <v>0</v>
      </c>
      <c r="O614" s="375">
        <v>0</v>
      </c>
      <c r="P614" s="393">
        <v>0</v>
      </c>
      <c r="Q614" s="375">
        <v>0</v>
      </c>
      <c r="R614" s="393">
        <v>0</v>
      </c>
      <c r="S614" s="375">
        <v>0</v>
      </c>
      <c r="T614" s="393">
        <v>0</v>
      </c>
      <c r="U614" s="375">
        <v>0</v>
      </c>
      <c r="V614" s="393">
        <v>0</v>
      </c>
      <c r="W614" s="375">
        <v>0</v>
      </c>
      <c r="X614" s="393">
        <v>0</v>
      </c>
      <c r="Y614" s="375">
        <v>0</v>
      </c>
      <c r="Z614" s="393">
        <v>0</v>
      </c>
      <c r="AA614" s="375">
        <v>0</v>
      </c>
      <c r="AB614" s="393">
        <v>0</v>
      </c>
      <c r="AC614" s="375">
        <v>0</v>
      </c>
      <c r="AD614" s="393">
        <v>0</v>
      </c>
      <c r="AE614" s="375">
        <v>0</v>
      </c>
      <c r="AF614" s="393">
        <v>0</v>
      </c>
      <c r="AG614" s="375">
        <v>0</v>
      </c>
      <c r="AH614" s="393">
        <v>0</v>
      </c>
      <c r="AI614" s="375">
        <v>0</v>
      </c>
      <c r="AJ614" s="393">
        <v>0</v>
      </c>
      <c r="AK614" s="375">
        <v>0</v>
      </c>
      <c r="AL614" s="393">
        <v>0</v>
      </c>
      <c r="AM614" s="375">
        <v>0</v>
      </c>
      <c r="AN614" s="393">
        <v>0</v>
      </c>
      <c r="AO614" s="375">
        <v>0</v>
      </c>
      <c r="AP614" s="393">
        <v>0</v>
      </c>
      <c r="AQ614" s="375">
        <v>0</v>
      </c>
      <c r="AR614" s="393">
        <v>0</v>
      </c>
      <c r="AS614" s="375">
        <v>0</v>
      </c>
      <c r="AT614" s="393"/>
      <c r="AU614" s="375"/>
      <c r="AV614" s="393"/>
      <c r="AW614" s="375"/>
      <c r="AX614" s="393"/>
      <c r="AY614" s="375"/>
      <c r="AZ614" s="393"/>
      <c r="BA614" s="375"/>
      <c r="BB614" s="393">
        <v>0</v>
      </c>
      <c r="BC614" s="375">
        <v>0</v>
      </c>
      <c r="BD614" s="393">
        <v>0</v>
      </c>
      <c r="BE614" s="375">
        <v>0</v>
      </c>
      <c r="BF614" s="393">
        <v>0</v>
      </c>
      <c r="BG614" s="375">
        <v>0</v>
      </c>
      <c r="BH614" s="393">
        <v>0</v>
      </c>
      <c r="BI614" s="375">
        <v>0</v>
      </c>
      <c r="BJ614" s="393">
        <v>0</v>
      </c>
      <c r="BK614" s="375">
        <v>0</v>
      </c>
      <c r="BL614" s="393"/>
      <c r="BM614" s="375"/>
      <c r="BN614" s="394">
        <f t="shared" si="669"/>
        <v>0</v>
      </c>
      <c r="BO614" s="395">
        <f t="shared" si="670"/>
        <v>0</v>
      </c>
      <c r="BP614" s="396">
        <f t="shared" si="671"/>
        <v>0</v>
      </c>
      <c r="BQ614" s="395">
        <f t="shared" si="672"/>
        <v>0</v>
      </c>
      <c r="BR614" s="396">
        <f t="shared" si="673"/>
        <v>0</v>
      </c>
      <c r="BS614" s="395">
        <f t="shared" si="674"/>
        <v>0</v>
      </c>
      <c r="BT614" s="396">
        <f t="shared" si="675"/>
        <v>0</v>
      </c>
      <c r="BU614" s="395">
        <f t="shared" si="676"/>
        <v>0</v>
      </c>
      <c r="BV614" s="396">
        <f t="shared" si="677"/>
        <v>0</v>
      </c>
      <c r="BW614" s="395">
        <f t="shared" si="678"/>
        <v>0</v>
      </c>
      <c r="BX614" s="396">
        <f t="shared" si="679"/>
        <v>0</v>
      </c>
      <c r="BY614" s="395">
        <f t="shared" si="680"/>
        <v>0</v>
      </c>
      <c r="BZ614" s="394">
        <f t="shared" si="681"/>
        <v>0</v>
      </c>
      <c r="CA614" s="395">
        <f t="shared" si="682"/>
        <v>0</v>
      </c>
      <c r="CB614" s="396">
        <f t="shared" si="683"/>
        <v>0</v>
      </c>
      <c r="CC614" s="395">
        <f t="shared" si="684"/>
        <v>0</v>
      </c>
      <c r="CD614" s="396">
        <f t="shared" si="685"/>
        <v>0</v>
      </c>
      <c r="CE614" s="395">
        <f t="shared" si="686"/>
        <v>0</v>
      </c>
      <c r="CF614" s="396">
        <f t="shared" si="687"/>
        <v>0</v>
      </c>
      <c r="CG614" s="395">
        <f t="shared" si="688"/>
        <v>0</v>
      </c>
      <c r="CH614" s="396">
        <f t="shared" si="689"/>
        <v>0</v>
      </c>
      <c r="CI614" s="395">
        <f t="shared" si="690"/>
        <v>0</v>
      </c>
      <c r="CJ614" s="396">
        <f t="shared" si="691"/>
        <v>0</v>
      </c>
      <c r="CK614" s="395">
        <f t="shared" si="692"/>
        <v>0</v>
      </c>
      <c r="CL614" s="394">
        <f t="shared" si="693"/>
        <v>0</v>
      </c>
      <c r="CM614" s="395">
        <f t="shared" si="694"/>
        <v>0</v>
      </c>
      <c r="CN614" s="396">
        <f t="shared" si="695"/>
        <v>0</v>
      </c>
      <c r="CO614" s="395">
        <f t="shared" si="696"/>
        <v>0</v>
      </c>
      <c r="CP614" s="396">
        <f t="shared" si="697"/>
        <v>0</v>
      </c>
      <c r="CQ614" s="395">
        <f t="shared" si="698"/>
        <v>0</v>
      </c>
      <c r="CR614" s="396">
        <f t="shared" si="699"/>
        <v>0</v>
      </c>
      <c r="CS614" s="395">
        <f t="shared" si="700"/>
        <v>0</v>
      </c>
      <c r="CT614" s="396">
        <f t="shared" si="701"/>
        <v>0</v>
      </c>
      <c r="CU614" s="395">
        <f t="shared" si="702"/>
        <v>0</v>
      </c>
      <c r="CV614" s="396">
        <f t="shared" si="703"/>
        <v>0</v>
      </c>
      <c r="CW614" s="395">
        <f t="shared" si="704"/>
        <v>0</v>
      </c>
      <c r="CX614" s="396">
        <f t="shared" si="705"/>
        <v>0</v>
      </c>
      <c r="CY614" s="395">
        <f t="shared" si="706"/>
        <v>0</v>
      </c>
      <c r="CZ614" s="394">
        <f t="shared" si="707"/>
        <v>0</v>
      </c>
      <c r="DA614" s="395">
        <f t="shared" si="708"/>
        <v>0</v>
      </c>
      <c r="DB614" s="396">
        <f t="shared" si="709"/>
        <v>0</v>
      </c>
      <c r="DC614" s="395">
        <f t="shared" si="710"/>
        <v>0</v>
      </c>
      <c r="DD614" s="396">
        <f t="shared" si="711"/>
        <v>0</v>
      </c>
      <c r="DE614" s="395">
        <f t="shared" si="712"/>
        <v>0</v>
      </c>
      <c r="DF614" s="396">
        <f t="shared" si="713"/>
        <v>0</v>
      </c>
      <c r="DG614" s="395">
        <f t="shared" si="714"/>
        <v>0</v>
      </c>
      <c r="DH614" s="396">
        <f t="shared" si="715"/>
        <v>0</v>
      </c>
      <c r="DI614" s="395">
        <f t="shared" si="716"/>
        <v>0</v>
      </c>
      <c r="DJ614" s="396">
        <f t="shared" si="717"/>
        <v>0</v>
      </c>
      <c r="DK614" s="395">
        <f t="shared" si="718"/>
        <v>0</v>
      </c>
      <c r="DL614" s="396">
        <f t="shared" si="719"/>
        <v>0</v>
      </c>
      <c r="DM614" s="395">
        <f t="shared" si="720"/>
        <v>0</v>
      </c>
      <c r="DN614" s="394">
        <f t="shared" si="721"/>
        <v>0</v>
      </c>
      <c r="DO614" s="395">
        <f t="shared" si="722"/>
        <v>0</v>
      </c>
      <c r="DP614" s="396">
        <f t="shared" si="723"/>
        <v>0</v>
      </c>
      <c r="DQ614" s="395">
        <f t="shared" si="724"/>
        <v>0</v>
      </c>
      <c r="DR614" s="396">
        <f t="shared" si="725"/>
        <v>0</v>
      </c>
      <c r="DS614" s="395">
        <f t="shared" si="726"/>
        <v>0</v>
      </c>
      <c r="DT614" s="396">
        <f t="shared" si="727"/>
        <v>0</v>
      </c>
      <c r="DU614" s="395">
        <f t="shared" si="728"/>
        <v>0</v>
      </c>
      <c r="DV614" s="396">
        <f t="shared" si="729"/>
        <v>0</v>
      </c>
      <c r="DW614" s="395">
        <f t="shared" si="730"/>
        <v>0</v>
      </c>
      <c r="DX614" s="396">
        <f t="shared" si="731"/>
        <v>0</v>
      </c>
      <c r="DY614" s="395">
        <f t="shared" si="732"/>
        <v>0</v>
      </c>
      <c r="DZ614" s="396">
        <f t="shared" si="733"/>
        <v>0</v>
      </c>
      <c r="EA614" s="395">
        <f t="shared" si="734"/>
        <v>0</v>
      </c>
    </row>
    <row r="615" spans="1:131">
      <c r="A615" s="541" t="s">
        <v>41</v>
      </c>
      <c r="B615" s="619" t="s">
        <v>1021</v>
      </c>
      <c r="C615" s="620"/>
      <c r="D615" s="621">
        <v>232186</v>
      </c>
      <c r="E615" s="539">
        <v>1</v>
      </c>
      <c r="F615" s="393">
        <v>335</v>
      </c>
      <c r="G615" s="402">
        <v>336</v>
      </c>
      <c r="H615" s="393"/>
      <c r="I615" s="402"/>
      <c r="J615" s="393"/>
      <c r="K615" s="402"/>
      <c r="L615" s="393">
        <v>41</v>
      </c>
      <c r="M615" s="402">
        <v>40</v>
      </c>
      <c r="N615" s="393">
        <v>392</v>
      </c>
      <c r="O615" s="402">
        <v>396</v>
      </c>
      <c r="P615" s="393"/>
      <c r="Q615" s="402"/>
      <c r="R615" s="393"/>
      <c r="S615" s="402"/>
      <c r="T615" s="393">
        <v>15</v>
      </c>
      <c r="U615" s="402">
        <v>21</v>
      </c>
      <c r="V615" s="393">
        <v>348</v>
      </c>
      <c r="W615" s="402">
        <v>342</v>
      </c>
      <c r="X615" s="393"/>
      <c r="Y615" s="402"/>
      <c r="Z615" s="393"/>
      <c r="AA615" s="402"/>
      <c r="AB615" s="393">
        <v>22</v>
      </c>
      <c r="AC615" s="402">
        <v>18</v>
      </c>
      <c r="AD615" s="393">
        <v>80</v>
      </c>
      <c r="AE615" s="402">
        <v>78</v>
      </c>
      <c r="AF615" s="393"/>
      <c r="AG615" s="402"/>
      <c r="AH615" s="393"/>
      <c r="AI615" s="402"/>
      <c r="AJ615" s="393">
        <v>8</v>
      </c>
      <c r="AK615" s="402">
        <v>9</v>
      </c>
      <c r="AL615" s="393"/>
      <c r="AM615" s="402"/>
      <c r="AN615" s="393"/>
      <c r="AO615" s="402"/>
      <c r="AP615" s="393"/>
      <c r="AQ615" s="402"/>
      <c r="AR615" s="393"/>
      <c r="AS615" s="402"/>
      <c r="AT615" s="393"/>
      <c r="AU615" s="402"/>
      <c r="AV615" s="393"/>
      <c r="AW615" s="402"/>
      <c r="AX615" s="393"/>
      <c r="AY615" s="402"/>
      <c r="AZ615" s="393"/>
      <c r="BA615" s="403"/>
      <c r="BB615" s="404">
        <v>51576686</v>
      </c>
      <c r="BC615" s="402">
        <v>51246475</v>
      </c>
      <c r="BD615" s="393">
        <v>36051311</v>
      </c>
      <c r="BE615" s="402">
        <v>36858589</v>
      </c>
      <c r="BF615" s="393">
        <v>27506704</v>
      </c>
      <c r="BG615" s="402">
        <v>26357680</v>
      </c>
      <c r="BH615" s="393">
        <v>5122099</v>
      </c>
      <c r="BI615" s="402">
        <v>5106337</v>
      </c>
      <c r="BJ615" s="393"/>
      <c r="BK615" s="402"/>
      <c r="BL615" s="393"/>
      <c r="BM615" s="403"/>
      <c r="BN615" s="394">
        <f t="shared" si="669"/>
        <v>3507</v>
      </c>
      <c r="BO615" s="395">
        <f t="shared" si="670"/>
        <v>3504</v>
      </c>
      <c r="BP615" s="396">
        <f t="shared" si="671"/>
        <v>3708</v>
      </c>
      <c r="BQ615" s="395">
        <f t="shared" si="672"/>
        <v>3816</v>
      </c>
      <c r="BR615" s="396">
        <f t="shared" si="673"/>
        <v>3396</v>
      </c>
      <c r="BS615" s="395">
        <f t="shared" si="674"/>
        <v>3294</v>
      </c>
      <c r="BT615" s="396">
        <f t="shared" si="675"/>
        <v>816</v>
      </c>
      <c r="BU615" s="395">
        <f t="shared" si="676"/>
        <v>810</v>
      </c>
      <c r="BV615" s="396">
        <f t="shared" si="677"/>
        <v>0</v>
      </c>
      <c r="BW615" s="395">
        <f t="shared" si="678"/>
        <v>0</v>
      </c>
      <c r="BX615" s="396">
        <f t="shared" si="679"/>
        <v>0</v>
      </c>
      <c r="BY615" s="395">
        <f t="shared" si="680"/>
        <v>0</v>
      </c>
      <c r="BZ615" s="394">
        <f t="shared" si="681"/>
        <v>14706.78243512974</v>
      </c>
      <c r="CA615" s="395">
        <f t="shared" si="682"/>
        <v>14625.135559360731</v>
      </c>
      <c r="CB615" s="396">
        <f t="shared" si="683"/>
        <v>9722.575782092772</v>
      </c>
      <c r="CC615" s="395">
        <f t="shared" si="684"/>
        <v>9658.9593815513635</v>
      </c>
      <c r="CD615" s="396">
        <f t="shared" si="685"/>
        <v>8099.7361601884568</v>
      </c>
      <c r="CE615" s="395">
        <f t="shared" si="686"/>
        <v>8001.7243472981181</v>
      </c>
      <c r="CF615" s="396">
        <f t="shared" si="687"/>
        <v>6277.0821078431372</v>
      </c>
      <c r="CG615" s="395">
        <f t="shared" si="688"/>
        <v>6304.1197530864201</v>
      </c>
      <c r="CH615" s="396">
        <f t="shared" si="689"/>
        <v>0</v>
      </c>
      <c r="CI615" s="395">
        <f t="shared" si="690"/>
        <v>0</v>
      </c>
      <c r="CJ615" s="396">
        <f t="shared" si="691"/>
        <v>0</v>
      </c>
      <c r="CK615" s="395">
        <f t="shared" si="692"/>
        <v>0</v>
      </c>
      <c r="CL615" s="394">
        <f t="shared" si="693"/>
        <v>132361.04191616765</v>
      </c>
      <c r="CM615" s="395">
        <f t="shared" si="694"/>
        <v>131626.22003424659</v>
      </c>
      <c r="CN615" s="396">
        <f t="shared" si="695"/>
        <v>87503.182038834944</v>
      </c>
      <c r="CO615" s="395">
        <f t="shared" si="696"/>
        <v>86930.634433962274</v>
      </c>
      <c r="CP615" s="396">
        <f t="shared" si="697"/>
        <v>72897.625441696116</v>
      </c>
      <c r="CQ615" s="395">
        <f t="shared" si="698"/>
        <v>72015.519125683059</v>
      </c>
      <c r="CR615" s="396">
        <f t="shared" si="699"/>
        <v>56493.738970588238</v>
      </c>
      <c r="CS615" s="395">
        <f t="shared" si="700"/>
        <v>56737.077777777784</v>
      </c>
      <c r="CT615" s="396">
        <f t="shared" si="701"/>
        <v>0</v>
      </c>
      <c r="CU615" s="395">
        <f t="shared" si="702"/>
        <v>0</v>
      </c>
      <c r="CV615" s="396">
        <f t="shared" si="703"/>
        <v>0</v>
      </c>
      <c r="CW615" s="395">
        <f t="shared" si="704"/>
        <v>0</v>
      </c>
      <c r="CX615" s="396">
        <f t="shared" si="705"/>
        <v>94540.787504531982</v>
      </c>
      <c r="CY615" s="395">
        <f t="shared" si="706"/>
        <v>94034.875761089963</v>
      </c>
      <c r="CZ615" s="394">
        <f t="shared" si="707"/>
        <v>376</v>
      </c>
      <c r="DA615" s="395">
        <f t="shared" si="708"/>
        <v>376</v>
      </c>
      <c r="DB615" s="396">
        <f t="shared" si="709"/>
        <v>407</v>
      </c>
      <c r="DC615" s="395">
        <f t="shared" si="710"/>
        <v>417</v>
      </c>
      <c r="DD615" s="396">
        <f t="shared" si="711"/>
        <v>370</v>
      </c>
      <c r="DE615" s="395">
        <f t="shared" si="712"/>
        <v>360</v>
      </c>
      <c r="DF615" s="396">
        <f t="shared" si="713"/>
        <v>88</v>
      </c>
      <c r="DG615" s="395">
        <f t="shared" si="714"/>
        <v>87</v>
      </c>
      <c r="DH615" s="396">
        <f t="shared" si="715"/>
        <v>0</v>
      </c>
      <c r="DI615" s="395">
        <f t="shared" si="716"/>
        <v>0</v>
      </c>
      <c r="DJ615" s="396">
        <f t="shared" si="717"/>
        <v>0</v>
      </c>
      <c r="DK615" s="395">
        <f t="shared" si="718"/>
        <v>0</v>
      </c>
      <c r="DL615" s="396">
        <f t="shared" si="719"/>
        <v>1241</v>
      </c>
      <c r="DM615" s="395">
        <f t="shared" si="720"/>
        <v>1240</v>
      </c>
      <c r="DN615" s="394">
        <f t="shared" si="721"/>
        <v>49767751.76047904</v>
      </c>
      <c r="DO615" s="395">
        <f t="shared" si="722"/>
        <v>49491458.732876718</v>
      </c>
      <c r="DP615" s="396">
        <f t="shared" si="723"/>
        <v>35613795.089805819</v>
      </c>
      <c r="DQ615" s="395">
        <f t="shared" si="724"/>
        <v>36250074.558962271</v>
      </c>
      <c r="DR615" s="396">
        <f t="shared" si="725"/>
        <v>26972121.413427562</v>
      </c>
      <c r="DS615" s="395">
        <f t="shared" si="726"/>
        <v>25925586.885245901</v>
      </c>
      <c r="DT615" s="396">
        <f t="shared" si="727"/>
        <v>4971449.0294117648</v>
      </c>
      <c r="DU615" s="395">
        <f t="shared" si="728"/>
        <v>4936125.7666666675</v>
      </c>
      <c r="DV615" s="396">
        <f t="shared" si="729"/>
        <v>0</v>
      </c>
      <c r="DW615" s="395">
        <f t="shared" si="730"/>
        <v>0</v>
      </c>
      <c r="DX615" s="396">
        <f t="shared" si="731"/>
        <v>0</v>
      </c>
      <c r="DY615" s="395">
        <f t="shared" si="732"/>
        <v>0</v>
      </c>
      <c r="DZ615" s="396">
        <f t="shared" si="733"/>
        <v>117325117.29312418</v>
      </c>
      <c r="EA615" s="395">
        <f t="shared" si="734"/>
        <v>116603245.94375156</v>
      </c>
    </row>
    <row r="616" spans="1:131">
      <c r="A616" s="541" t="s">
        <v>41</v>
      </c>
      <c r="B616" s="610" t="s">
        <v>1022</v>
      </c>
      <c r="C616" s="622"/>
      <c r="D616" s="621">
        <v>232982</v>
      </c>
      <c r="E616" s="539">
        <v>1</v>
      </c>
      <c r="F616" s="393">
        <v>141</v>
      </c>
      <c r="G616" s="402">
        <v>157</v>
      </c>
      <c r="H616" s="393"/>
      <c r="I616" s="402"/>
      <c r="J616" s="393">
        <v>6</v>
      </c>
      <c r="K616" s="402">
        <v>6</v>
      </c>
      <c r="L616" s="393">
        <v>57</v>
      </c>
      <c r="M616" s="402">
        <v>52</v>
      </c>
      <c r="N616" s="393">
        <v>189</v>
      </c>
      <c r="O616" s="402">
        <v>202</v>
      </c>
      <c r="P616" s="393"/>
      <c r="Q616" s="402"/>
      <c r="R616" s="393"/>
      <c r="S616" s="402"/>
      <c r="T616" s="393">
        <v>25</v>
      </c>
      <c r="U616" s="402">
        <v>28</v>
      </c>
      <c r="V616" s="393">
        <v>161</v>
      </c>
      <c r="W616" s="402">
        <v>168</v>
      </c>
      <c r="X616" s="393"/>
      <c r="Y616" s="402"/>
      <c r="Z616" s="393"/>
      <c r="AA616" s="402"/>
      <c r="AB616" s="393">
        <v>3</v>
      </c>
      <c r="AC616" s="402">
        <v>8</v>
      </c>
      <c r="AD616" s="393">
        <v>24</v>
      </c>
      <c r="AE616" s="402">
        <v>21</v>
      </c>
      <c r="AF616" s="393"/>
      <c r="AG616" s="402"/>
      <c r="AH616" s="393"/>
      <c r="AI616" s="402"/>
      <c r="AJ616" s="393">
        <v>1</v>
      </c>
      <c r="AK616" s="402">
        <v>2</v>
      </c>
      <c r="AL616" s="393">
        <v>158</v>
      </c>
      <c r="AM616" s="402">
        <v>180</v>
      </c>
      <c r="AN616" s="393"/>
      <c r="AO616" s="402"/>
      <c r="AP616" s="393"/>
      <c r="AQ616" s="402"/>
      <c r="AR616" s="393">
        <v>28</v>
      </c>
      <c r="AS616" s="402">
        <v>29</v>
      </c>
      <c r="AT616" s="393"/>
      <c r="AU616" s="402"/>
      <c r="AV616" s="393"/>
      <c r="AW616" s="402"/>
      <c r="AX616" s="393"/>
      <c r="AY616" s="402"/>
      <c r="AZ616" s="393"/>
      <c r="BA616" s="403"/>
      <c r="BB616" s="404">
        <v>24883161</v>
      </c>
      <c r="BC616" s="402">
        <v>25354112</v>
      </c>
      <c r="BD616" s="393">
        <v>17894421</v>
      </c>
      <c r="BE616" s="402">
        <v>18724324</v>
      </c>
      <c r="BF616" s="393">
        <v>11545177</v>
      </c>
      <c r="BG616" s="402">
        <v>12451687</v>
      </c>
      <c r="BH616" s="393">
        <v>1245622</v>
      </c>
      <c r="BI616" s="402">
        <v>1275992</v>
      </c>
      <c r="BJ616" s="393">
        <v>9821041</v>
      </c>
      <c r="BK616" s="402">
        <v>11038108</v>
      </c>
      <c r="BL616" s="393"/>
      <c r="BM616" s="403"/>
      <c r="BN616" s="394">
        <f t="shared" si="669"/>
        <v>2019</v>
      </c>
      <c r="BO616" s="395">
        <f t="shared" si="670"/>
        <v>2103</v>
      </c>
      <c r="BP616" s="396">
        <f t="shared" si="671"/>
        <v>2001</v>
      </c>
      <c r="BQ616" s="395">
        <f t="shared" si="672"/>
        <v>2154</v>
      </c>
      <c r="BR616" s="396">
        <f t="shared" si="673"/>
        <v>1485</v>
      </c>
      <c r="BS616" s="395">
        <f t="shared" si="674"/>
        <v>1608</v>
      </c>
      <c r="BT616" s="396">
        <f t="shared" si="675"/>
        <v>228</v>
      </c>
      <c r="BU616" s="395">
        <f t="shared" si="676"/>
        <v>213</v>
      </c>
      <c r="BV616" s="396">
        <f t="shared" si="677"/>
        <v>1758</v>
      </c>
      <c r="BW616" s="395">
        <f t="shared" si="678"/>
        <v>1968</v>
      </c>
      <c r="BX616" s="396">
        <f t="shared" si="679"/>
        <v>0</v>
      </c>
      <c r="BY616" s="395">
        <f t="shared" si="680"/>
        <v>0</v>
      </c>
      <c r="BZ616" s="394">
        <f t="shared" si="681"/>
        <v>12324.497771173848</v>
      </c>
      <c r="CA616" s="395">
        <f t="shared" si="682"/>
        <v>12056.163575844032</v>
      </c>
      <c r="CB616" s="396">
        <f t="shared" si="683"/>
        <v>8942.7391304347821</v>
      </c>
      <c r="CC616" s="395">
        <f t="shared" si="684"/>
        <v>8692.8152274837503</v>
      </c>
      <c r="CD616" s="396">
        <f t="shared" si="685"/>
        <v>7774.5299663299666</v>
      </c>
      <c r="CE616" s="395">
        <f t="shared" si="686"/>
        <v>7743.5864427860697</v>
      </c>
      <c r="CF616" s="396">
        <f t="shared" si="687"/>
        <v>5463.2543859649122</v>
      </c>
      <c r="CG616" s="395">
        <f t="shared" si="688"/>
        <v>5990.5727699530516</v>
      </c>
      <c r="CH616" s="396">
        <f t="shared" si="689"/>
        <v>5586.4852104664387</v>
      </c>
      <c r="CI616" s="395">
        <f t="shared" si="690"/>
        <v>5608.7947154471549</v>
      </c>
      <c r="CJ616" s="396">
        <f t="shared" si="691"/>
        <v>0</v>
      </c>
      <c r="CK616" s="395">
        <f t="shared" si="692"/>
        <v>0</v>
      </c>
      <c r="CL616" s="394">
        <f t="shared" si="693"/>
        <v>110920.47994056463</v>
      </c>
      <c r="CM616" s="395">
        <f t="shared" si="694"/>
        <v>108505.47218259628</v>
      </c>
      <c r="CN616" s="396">
        <f t="shared" si="695"/>
        <v>80484.65217391304</v>
      </c>
      <c r="CO616" s="395">
        <f t="shared" si="696"/>
        <v>78235.337047353751</v>
      </c>
      <c r="CP616" s="396">
        <f t="shared" si="697"/>
        <v>69970.769696969699</v>
      </c>
      <c r="CQ616" s="395">
        <f t="shared" si="698"/>
        <v>69692.27798507463</v>
      </c>
      <c r="CR616" s="396">
        <f t="shared" si="699"/>
        <v>49169.289473684214</v>
      </c>
      <c r="CS616" s="395">
        <f t="shared" si="700"/>
        <v>53915.154929577468</v>
      </c>
      <c r="CT616" s="396">
        <f t="shared" si="701"/>
        <v>50278.366894197949</v>
      </c>
      <c r="CU616" s="395">
        <f t="shared" si="702"/>
        <v>50479.152439024394</v>
      </c>
      <c r="CV616" s="396">
        <f t="shared" si="703"/>
        <v>0</v>
      </c>
      <c r="CW616" s="395">
        <f t="shared" si="704"/>
        <v>0</v>
      </c>
      <c r="CX616" s="396">
        <f t="shared" si="705"/>
        <v>78067.727846858164</v>
      </c>
      <c r="CY616" s="395">
        <f t="shared" si="706"/>
        <v>76645.763644383434</v>
      </c>
      <c r="CZ616" s="394">
        <f t="shared" si="707"/>
        <v>204</v>
      </c>
      <c r="DA616" s="395">
        <f t="shared" si="708"/>
        <v>215</v>
      </c>
      <c r="DB616" s="396">
        <f t="shared" si="709"/>
        <v>214</v>
      </c>
      <c r="DC616" s="395">
        <f t="shared" si="710"/>
        <v>230</v>
      </c>
      <c r="DD616" s="396">
        <f t="shared" si="711"/>
        <v>164</v>
      </c>
      <c r="DE616" s="395">
        <f t="shared" si="712"/>
        <v>176</v>
      </c>
      <c r="DF616" s="396">
        <f t="shared" si="713"/>
        <v>25</v>
      </c>
      <c r="DG616" s="395">
        <f t="shared" si="714"/>
        <v>23</v>
      </c>
      <c r="DH616" s="396">
        <f t="shared" si="715"/>
        <v>186</v>
      </c>
      <c r="DI616" s="395">
        <f t="shared" si="716"/>
        <v>209</v>
      </c>
      <c r="DJ616" s="396">
        <f t="shared" si="717"/>
        <v>0</v>
      </c>
      <c r="DK616" s="395">
        <f t="shared" si="718"/>
        <v>0</v>
      </c>
      <c r="DL616" s="396">
        <f t="shared" si="719"/>
        <v>793</v>
      </c>
      <c r="DM616" s="395">
        <f t="shared" si="720"/>
        <v>853</v>
      </c>
      <c r="DN616" s="394">
        <f t="shared" si="721"/>
        <v>22627777.907875184</v>
      </c>
      <c r="DO616" s="395">
        <f t="shared" si="722"/>
        <v>23328676.519258201</v>
      </c>
      <c r="DP616" s="396">
        <f t="shared" si="723"/>
        <v>17223715.565217391</v>
      </c>
      <c r="DQ616" s="395">
        <f t="shared" si="724"/>
        <v>17994127.520891361</v>
      </c>
      <c r="DR616" s="396">
        <f t="shared" si="725"/>
        <v>11475206.23030303</v>
      </c>
      <c r="DS616" s="395">
        <f t="shared" si="726"/>
        <v>12265840.925373135</v>
      </c>
      <c r="DT616" s="396">
        <f t="shared" si="727"/>
        <v>1229232.2368421054</v>
      </c>
      <c r="DU616" s="395">
        <f t="shared" si="728"/>
        <v>1240048.5633802817</v>
      </c>
      <c r="DV616" s="396">
        <f t="shared" si="729"/>
        <v>9351776.2423208188</v>
      </c>
      <c r="DW616" s="395">
        <f t="shared" si="730"/>
        <v>10550142.859756099</v>
      </c>
      <c r="DX616" s="396">
        <f t="shared" si="731"/>
        <v>0</v>
      </c>
      <c r="DY616" s="395">
        <f t="shared" si="732"/>
        <v>0</v>
      </c>
      <c r="DZ616" s="396">
        <f t="shared" si="733"/>
        <v>61907708.182558522</v>
      </c>
      <c r="EA616" s="395">
        <f t="shared" si="734"/>
        <v>65378836.388659067</v>
      </c>
    </row>
    <row r="617" spans="1:131">
      <c r="A617" s="541" t="s">
        <v>41</v>
      </c>
      <c r="B617" s="610" t="s">
        <v>1023</v>
      </c>
      <c r="C617" s="622"/>
      <c r="D617" s="621">
        <v>234076</v>
      </c>
      <c r="E617" s="539">
        <v>1</v>
      </c>
      <c r="F617" s="393">
        <v>438</v>
      </c>
      <c r="G617" s="402">
        <v>444</v>
      </c>
      <c r="H617" s="393"/>
      <c r="I617" s="402"/>
      <c r="J617" s="393"/>
      <c r="K617" s="402"/>
      <c r="L617" s="393">
        <v>130</v>
      </c>
      <c r="M617" s="402">
        <v>131</v>
      </c>
      <c r="N617" s="393">
        <v>302</v>
      </c>
      <c r="O617" s="402">
        <v>315</v>
      </c>
      <c r="P617" s="393"/>
      <c r="Q617" s="402"/>
      <c r="R617" s="393"/>
      <c r="S617" s="402"/>
      <c r="T617" s="393">
        <v>62</v>
      </c>
      <c r="U617" s="402">
        <v>60</v>
      </c>
      <c r="V617" s="393">
        <v>164</v>
      </c>
      <c r="W617" s="402">
        <v>177</v>
      </c>
      <c r="X617" s="393"/>
      <c r="Y617" s="402"/>
      <c r="Z617" s="393"/>
      <c r="AA617" s="402"/>
      <c r="AB617" s="393">
        <v>39</v>
      </c>
      <c r="AC617" s="402">
        <v>45</v>
      </c>
      <c r="AD617" s="393">
        <v>7</v>
      </c>
      <c r="AE617" s="402">
        <v>7</v>
      </c>
      <c r="AF617" s="393"/>
      <c r="AG617" s="402"/>
      <c r="AH617" s="393"/>
      <c r="AI617" s="402"/>
      <c r="AJ617" s="393">
        <v>1</v>
      </c>
      <c r="AK617" s="402">
        <v>1</v>
      </c>
      <c r="AL617" s="393">
        <v>98</v>
      </c>
      <c r="AM617" s="402">
        <v>130</v>
      </c>
      <c r="AN617" s="393"/>
      <c r="AO617" s="402"/>
      <c r="AP617" s="393"/>
      <c r="AQ617" s="402"/>
      <c r="AR617" s="393">
        <v>24</v>
      </c>
      <c r="AS617" s="402">
        <v>24</v>
      </c>
      <c r="AT617" s="393"/>
      <c r="AU617" s="402"/>
      <c r="AV617" s="393"/>
      <c r="AW617" s="402"/>
      <c r="AX617" s="393"/>
      <c r="AY617" s="402"/>
      <c r="AZ617" s="393"/>
      <c r="BA617" s="403"/>
      <c r="BB617" s="404">
        <v>88416621</v>
      </c>
      <c r="BC617" s="402">
        <v>93981385</v>
      </c>
      <c r="BD617" s="393">
        <v>36503990</v>
      </c>
      <c r="BE617" s="402">
        <v>39758255</v>
      </c>
      <c r="BF617" s="393">
        <v>18119550</v>
      </c>
      <c r="BG617" s="402">
        <v>20838450</v>
      </c>
      <c r="BH617" s="393">
        <v>424700</v>
      </c>
      <c r="BI617" s="402">
        <v>428350</v>
      </c>
      <c r="BJ617" s="393">
        <v>7570000</v>
      </c>
      <c r="BK617" s="402">
        <v>9546400</v>
      </c>
      <c r="BL617" s="393"/>
      <c r="BM617" s="403"/>
      <c r="BN617" s="394">
        <f t="shared" si="669"/>
        <v>5502</v>
      </c>
      <c r="BO617" s="395">
        <f t="shared" si="670"/>
        <v>5568</v>
      </c>
      <c r="BP617" s="396">
        <f t="shared" si="671"/>
        <v>3462</v>
      </c>
      <c r="BQ617" s="395">
        <f t="shared" si="672"/>
        <v>3555</v>
      </c>
      <c r="BR617" s="396">
        <f t="shared" si="673"/>
        <v>1944</v>
      </c>
      <c r="BS617" s="395">
        <f t="shared" si="674"/>
        <v>2133</v>
      </c>
      <c r="BT617" s="396">
        <f t="shared" si="675"/>
        <v>75</v>
      </c>
      <c r="BU617" s="395">
        <f t="shared" si="676"/>
        <v>75</v>
      </c>
      <c r="BV617" s="396">
        <f t="shared" si="677"/>
        <v>1170</v>
      </c>
      <c r="BW617" s="395">
        <f t="shared" si="678"/>
        <v>1458</v>
      </c>
      <c r="BX617" s="396">
        <f t="shared" si="679"/>
        <v>0</v>
      </c>
      <c r="BY617" s="395">
        <f t="shared" si="680"/>
        <v>0</v>
      </c>
      <c r="BZ617" s="394">
        <f t="shared" si="681"/>
        <v>16069.905670665212</v>
      </c>
      <c r="CA617" s="395">
        <f t="shared" si="682"/>
        <v>16878.840696839081</v>
      </c>
      <c r="CB617" s="396">
        <f t="shared" si="683"/>
        <v>10544.191218948585</v>
      </c>
      <c r="CC617" s="395">
        <f t="shared" si="684"/>
        <v>11183.756680731365</v>
      </c>
      <c r="CD617" s="396">
        <f t="shared" si="685"/>
        <v>9320.7561728395067</v>
      </c>
      <c r="CE617" s="395">
        <f t="shared" si="686"/>
        <v>9769.549929676512</v>
      </c>
      <c r="CF617" s="396">
        <f t="shared" si="687"/>
        <v>5662.666666666667</v>
      </c>
      <c r="CG617" s="395">
        <f t="shared" si="688"/>
        <v>5711.333333333333</v>
      </c>
      <c r="CH617" s="396">
        <f t="shared" si="689"/>
        <v>6470.0854700854698</v>
      </c>
      <c r="CI617" s="395">
        <f t="shared" si="690"/>
        <v>6547.5994513031546</v>
      </c>
      <c r="CJ617" s="396">
        <f t="shared" si="691"/>
        <v>0</v>
      </c>
      <c r="CK617" s="395">
        <f t="shared" si="692"/>
        <v>0</v>
      </c>
      <c r="CL617" s="394">
        <f t="shared" si="693"/>
        <v>144629.1510359869</v>
      </c>
      <c r="CM617" s="395">
        <f t="shared" si="694"/>
        <v>151909.56627155174</v>
      </c>
      <c r="CN617" s="396">
        <f t="shared" si="695"/>
        <v>94897.720970537266</v>
      </c>
      <c r="CO617" s="395">
        <f t="shared" si="696"/>
        <v>100653.81012658229</v>
      </c>
      <c r="CP617" s="396">
        <f t="shared" si="697"/>
        <v>83886.805555555562</v>
      </c>
      <c r="CQ617" s="395">
        <f t="shared" si="698"/>
        <v>87925.949367088615</v>
      </c>
      <c r="CR617" s="396">
        <f t="shared" si="699"/>
        <v>50964</v>
      </c>
      <c r="CS617" s="395">
        <f t="shared" si="700"/>
        <v>51402</v>
      </c>
      <c r="CT617" s="396">
        <f t="shared" si="701"/>
        <v>58230.769230769227</v>
      </c>
      <c r="CU617" s="395">
        <f t="shared" si="702"/>
        <v>58928.395061728392</v>
      </c>
      <c r="CV617" s="396">
        <f t="shared" si="703"/>
        <v>0</v>
      </c>
      <c r="CW617" s="395">
        <f t="shared" si="704"/>
        <v>0</v>
      </c>
      <c r="CX617" s="396">
        <f t="shared" si="705"/>
        <v>111646.65264478083</v>
      </c>
      <c r="CY617" s="395">
        <f t="shared" si="706"/>
        <v>115516.43853269151</v>
      </c>
      <c r="CZ617" s="394">
        <f t="shared" si="707"/>
        <v>568</v>
      </c>
      <c r="DA617" s="395">
        <f t="shared" si="708"/>
        <v>575</v>
      </c>
      <c r="DB617" s="396">
        <f t="shared" si="709"/>
        <v>364</v>
      </c>
      <c r="DC617" s="395">
        <f t="shared" si="710"/>
        <v>375</v>
      </c>
      <c r="DD617" s="396">
        <f t="shared" si="711"/>
        <v>203</v>
      </c>
      <c r="DE617" s="395">
        <f t="shared" si="712"/>
        <v>222</v>
      </c>
      <c r="DF617" s="396">
        <f t="shared" si="713"/>
        <v>8</v>
      </c>
      <c r="DG617" s="395">
        <f t="shared" si="714"/>
        <v>8</v>
      </c>
      <c r="DH617" s="396">
        <f t="shared" si="715"/>
        <v>122</v>
      </c>
      <c r="DI617" s="395">
        <f t="shared" si="716"/>
        <v>154</v>
      </c>
      <c r="DJ617" s="396">
        <f t="shared" si="717"/>
        <v>0</v>
      </c>
      <c r="DK617" s="395">
        <f t="shared" si="718"/>
        <v>0</v>
      </c>
      <c r="DL617" s="396">
        <f t="shared" si="719"/>
        <v>1265</v>
      </c>
      <c r="DM617" s="395">
        <f t="shared" si="720"/>
        <v>1334</v>
      </c>
      <c r="DN617" s="394">
        <f t="shared" si="721"/>
        <v>82149357.788440555</v>
      </c>
      <c r="DO617" s="395">
        <f t="shared" si="722"/>
        <v>87348000.606142253</v>
      </c>
      <c r="DP617" s="396">
        <f t="shared" si="723"/>
        <v>34542770.433275566</v>
      </c>
      <c r="DQ617" s="395">
        <f t="shared" si="724"/>
        <v>37745178.797468357</v>
      </c>
      <c r="DR617" s="396">
        <f t="shared" si="725"/>
        <v>17029021.52777778</v>
      </c>
      <c r="DS617" s="395">
        <f t="shared" si="726"/>
        <v>19519560.759493671</v>
      </c>
      <c r="DT617" s="396">
        <f t="shared" si="727"/>
        <v>407712</v>
      </c>
      <c r="DU617" s="395">
        <f t="shared" si="728"/>
        <v>411216</v>
      </c>
      <c r="DV617" s="396">
        <f t="shared" si="729"/>
        <v>7104153.846153846</v>
      </c>
      <c r="DW617" s="395">
        <f t="shared" si="730"/>
        <v>9074972.8395061716</v>
      </c>
      <c r="DX617" s="396">
        <f t="shared" si="731"/>
        <v>0</v>
      </c>
      <c r="DY617" s="395">
        <f t="shared" si="732"/>
        <v>0</v>
      </c>
      <c r="DZ617" s="396">
        <f t="shared" si="733"/>
        <v>141233015.59564775</v>
      </c>
      <c r="EA617" s="395">
        <f t="shared" si="734"/>
        <v>154098929.00261047</v>
      </c>
    </row>
    <row r="618" spans="1:131">
      <c r="A618" s="541" t="s">
        <v>41</v>
      </c>
      <c r="B618" s="610" t="s">
        <v>1024</v>
      </c>
      <c r="C618" s="622"/>
      <c r="D618" s="621">
        <v>233921</v>
      </c>
      <c r="E618" s="539">
        <v>1</v>
      </c>
      <c r="F618" s="393">
        <v>314</v>
      </c>
      <c r="G618" s="402">
        <v>317</v>
      </c>
      <c r="H618" s="393">
        <v>6</v>
      </c>
      <c r="I618" s="402">
        <v>6</v>
      </c>
      <c r="J618" s="393">
        <v>7</v>
      </c>
      <c r="K618" s="402">
        <v>9</v>
      </c>
      <c r="L618" s="393">
        <v>245</v>
      </c>
      <c r="M618" s="402">
        <v>245</v>
      </c>
      <c r="N618" s="393">
        <v>396</v>
      </c>
      <c r="O618" s="402">
        <v>411</v>
      </c>
      <c r="P618" s="393">
        <v>3</v>
      </c>
      <c r="Q618" s="402">
        <v>2</v>
      </c>
      <c r="R618" s="393">
        <v>14</v>
      </c>
      <c r="S618" s="402">
        <v>8</v>
      </c>
      <c r="T618" s="393">
        <v>120</v>
      </c>
      <c r="U618" s="402">
        <v>118</v>
      </c>
      <c r="V618" s="393">
        <v>320</v>
      </c>
      <c r="W618" s="402">
        <v>342</v>
      </c>
      <c r="X618" s="393">
        <v>1</v>
      </c>
      <c r="Y618" s="402">
        <v>3</v>
      </c>
      <c r="Z618" s="393">
        <v>3</v>
      </c>
      <c r="AA618" s="402">
        <v>2</v>
      </c>
      <c r="AB618" s="393">
        <v>72</v>
      </c>
      <c r="AC618" s="402">
        <v>72</v>
      </c>
      <c r="AD618" s="393">
        <v>187</v>
      </c>
      <c r="AE618" s="402">
        <v>193</v>
      </c>
      <c r="AF618" s="393"/>
      <c r="AG618" s="402"/>
      <c r="AH618" s="393"/>
      <c r="AI618" s="402"/>
      <c r="AJ618" s="393">
        <v>30</v>
      </c>
      <c r="AK618" s="402">
        <v>28</v>
      </c>
      <c r="AL618" s="393"/>
      <c r="AM618" s="402"/>
      <c r="AN618" s="393"/>
      <c r="AO618" s="402"/>
      <c r="AP618" s="393"/>
      <c r="AQ618" s="402"/>
      <c r="AR618" s="393">
        <v>5</v>
      </c>
      <c r="AS618" s="402">
        <v>5</v>
      </c>
      <c r="AT618" s="393"/>
      <c r="AU618" s="402"/>
      <c r="AV618" s="393"/>
      <c r="AW618" s="402"/>
      <c r="AX618" s="393"/>
      <c r="AY618" s="402"/>
      <c r="AZ618" s="393"/>
      <c r="BA618" s="403"/>
      <c r="BB618" s="404">
        <v>79499937</v>
      </c>
      <c r="BC618" s="402">
        <v>80627959</v>
      </c>
      <c r="BD618" s="393">
        <v>49602030</v>
      </c>
      <c r="BE618" s="402">
        <v>49873251</v>
      </c>
      <c r="BF618" s="393">
        <v>31796694</v>
      </c>
      <c r="BG618" s="402">
        <v>34318122</v>
      </c>
      <c r="BH618" s="393">
        <v>11053708</v>
      </c>
      <c r="BI618" s="402">
        <v>11133239</v>
      </c>
      <c r="BJ618" s="393">
        <v>339170</v>
      </c>
      <c r="BK618" s="402">
        <v>339170</v>
      </c>
      <c r="BL618" s="393"/>
      <c r="BM618" s="403"/>
      <c r="BN618" s="394">
        <f t="shared" si="669"/>
        <v>5903</v>
      </c>
      <c r="BO618" s="395">
        <f t="shared" si="670"/>
        <v>5952</v>
      </c>
      <c r="BP618" s="396">
        <f t="shared" si="671"/>
        <v>5188</v>
      </c>
      <c r="BQ618" s="395">
        <f t="shared" si="672"/>
        <v>5223</v>
      </c>
      <c r="BR618" s="396">
        <f t="shared" si="673"/>
        <v>3787</v>
      </c>
      <c r="BS618" s="395">
        <f t="shared" si="674"/>
        <v>3994</v>
      </c>
      <c r="BT618" s="396">
        <f t="shared" si="675"/>
        <v>2043</v>
      </c>
      <c r="BU618" s="395">
        <f t="shared" si="676"/>
        <v>2073</v>
      </c>
      <c r="BV618" s="396">
        <f t="shared" si="677"/>
        <v>60</v>
      </c>
      <c r="BW618" s="395">
        <f t="shared" si="678"/>
        <v>60</v>
      </c>
      <c r="BX618" s="396">
        <f t="shared" si="679"/>
        <v>0</v>
      </c>
      <c r="BY618" s="395">
        <f t="shared" si="680"/>
        <v>0</v>
      </c>
      <c r="BZ618" s="394">
        <f t="shared" si="681"/>
        <v>13467.71760121972</v>
      </c>
      <c r="CA618" s="395">
        <f t="shared" si="682"/>
        <v>13546.364079301075</v>
      </c>
      <c r="CB618" s="396">
        <f t="shared" si="683"/>
        <v>9560.9155744024665</v>
      </c>
      <c r="CC618" s="395">
        <f t="shared" si="684"/>
        <v>9548.7748420448024</v>
      </c>
      <c r="CD618" s="396">
        <f t="shared" si="685"/>
        <v>8396.2751518352252</v>
      </c>
      <c r="CE618" s="395">
        <f t="shared" si="686"/>
        <v>8592.41912869304</v>
      </c>
      <c r="CF618" s="396">
        <f t="shared" si="687"/>
        <v>5410.5276554087122</v>
      </c>
      <c r="CG618" s="395">
        <f t="shared" si="688"/>
        <v>5370.5928605885192</v>
      </c>
      <c r="CH618" s="396">
        <f t="shared" si="689"/>
        <v>5652.833333333333</v>
      </c>
      <c r="CI618" s="395">
        <f t="shared" si="690"/>
        <v>5652.833333333333</v>
      </c>
      <c r="CJ618" s="396">
        <f t="shared" si="691"/>
        <v>0</v>
      </c>
      <c r="CK618" s="395">
        <f t="shared" si="692"/>
        <v>0</v>
      </c>
      <c r="CL618" s="394">
        <f t="shared" si="693"/>
        <v>121209.45841097747</v>
      </c>
      <c r="CM618" s="395">
        <f t="shared" si="694"/>
        <v>121917.27671370967</v>
      </c>
      <c r="CN618" s="396">
        <f t="shared" si="695"/>
        <v>86048.240169622193</v>
      </c>
      <c r="CO618" s="395">
        <f t="shared" si="696"/>
        <v>85938.973578403224</v>
      </c>
      <c r="CP618" s="396">
        <f t="shared" si="697"/>
        <v>75566.476366517032</v>
      </c>
      <c r="CQ618" s="395">
        <f t="shared" si="698"/>
        <v>77331.772158237363</v>
      </c>
      <c r="CR618" s="396">
        <f t="shared" si="699"/>
        <v>48694.748898678408</v>
      </c>
      <c r="CS618" s="395">
        <f t="shared" si="700"/>
        <v>48335.335745296674</v>
      </c>
      <c r="CT618" s="396">
        <f t="shared" si="701"/>
        <v>50875.5</v>
      </c>
      <c r="CU618" s="395">
        <f t="shared" si="702"/>
        <v>50875.5</v>
      </c>
      <c r="CV618" s="396">
        <f t="shared" si="703"/>
        <v>0</v>
      </c>
      <c r="CW618" s="395">
        <f t="shared" si="704"/>
        <v>0</v>
      </c>
      <c r="CX618" s="396">
        <f t="shared" si="705"/>
        <v>90505.504859919747</v>
      </c>
      <c r="CY618" s="395">
        <f t="shared" si="706"/>
        <v>90860.803325713714</v>
      </c>
      <c r="CZ618" s="394">
        <f t="shared" si="707"/>
        <v>572</v>
      </c>
      <c r="DA618" s="395">
        <f t="shared" si="708"/>
        <v>577</v>
      </c>
      <c r="DB618" s="396">
        <f t="shared" si="709"/>
        <v>533</v>
      </c>
      <c r="DC618" s="395">
        <f t="shared" si="710"/>
        <v>539</v>
      </c>
      <c r="DD618" s="396">
        <f t="shared" si="711"/>
        <v>396</v>
      </c>
      <c r="DE618" s="395">
        <f t="shared" si="712"/>
        <v>419</v>
      </c>
      <c r="DF618" s="396">
        <f t="shared" si="713"/>
        <v>217</v>
      </c>
      <c r="DG618" s="395">
        <f t="shared" si="714"/>
        <v>221</v>
      </c>
      <c r="DH618" s="396">
        <f t="shared" si="715"/>
        <v>5</v>
      </c>
      <c r="DI618" s="395">
        <f t="shared" si="716"/>
        <v>5</v>
      </c>
      <c r="DJ618" s="396">
        <f t="shared" si="717"/>
        <v>0</v>
      </c>
      <c r="DK618" s="395">
        <f t="shared" si="718"/>
        <v>0</v>
      </c>
      <c r="DL618" s="396">
        <f t="shared" si="719"/>
        <v>1723</v>
      </c>
      <c r="DM618" s="395">
        <f t="shared" si="720"/>
        <v>1761</v>
      </c>
      <c r="DN618" s="394">
        <f t="shared" si="721"/>
        <v>69331810.211079121</v>
      </c>
      <c r="DO618" s="395">
        <f t="shared" si="722"/>
        <v>70346268.663810477</v>
      </c>
      <c r="DP618" s="396">
        <f t="shared" si="723"/>
        <v>45863712.010408632</v>
      </c>
      <c r="DQ618" s="395">
        <f t="shared" si="724"/>
        <v>46321106.758759335</v>
      </c>
      <c r="DR618" s="396">
        <f t="shared" si="725"/>
        <v>29924324.641140744</v>
      </c>
      <c r="DS618" s="395">
        <f t="shared" si="726"/>
        <v>32402012.534301456</v>
      </c>
      <c r="DT618" s="396">
        <f t="shared" si="727"/>
        <v>10566760.511013215</v>
      </c>
      <c r="DU618" s="395">
        <f t="shared" si="728"/>
        <v>10682109.199710565</v>
      </c>
      <c r="DV618" s="396">
        <f t="shared" si="729"/>
        <v>254377.5</v>
      </c>
      <c r="DW618" s="395">
        <f t="shared" si="730"/>
        <v>254377.5</v>
      </c>
      <c r="DX618" s="396">
        <f t="shared" si="731"/>
        <v>0</v>
      </c>
      <c r="DY618" s="395">
        <f t="shared" si="732"/>
        <v>0</v>
      </c>
      <c r="DZ618" s="396">
        <f t="shared" si="733"/>
        <v>155940984.87364173</v>
      </c>
      <c r="EA618" s="395">
        <f t="shared" si="734"/>
        <v>160005874.65658185</v>
      </c>
    </row>
    <row r="619" spans="1:131">
      <c r="A619" s="541" t="s">
        <v>41</v>
      </c>
      <c r="B619" s="610" t="s">
        <v>1025</v>
      </c>
      <c r="C619" s="622"/>
      <c r="D619" s="621">
        <v>231624</v>
      </c>
      <c r="E619" s="539">
        <v>2</v>
      </c>
      <c r="F619" s="393">
        <v>195</v>
      </c>
      <c r="G619" s="402">
        <v>198</v>
      </c>
      <c r="H619" s="393"/>
      <c r="I619" s="402"/>
      <c r="J619" s="393"/>
      <c r="K619" s="402"/>
      <c r="L619" s="393">
        <v>29</v>
      </c>
      <c r="M619" s="402">
        <v>28</v>
      </c>
      <c r="N619" s="393">
        <v>171</v>
      </c>
      <c r="O619" s="402">
        <v>183</v>
      </c>
      <c r="P619" s="393"/>
      <c r="Q619" s="402"/>
      <c r="R619" s="393"/>
      <c r="S619" s="402"/>
      <c r="T619" s="393">
        <v>9</v>
      </c>
      <c r="U619" s="402">
        <v>9</v>
      </c>
      <c r="V619" s="393">
        <v>158</v>
      </c>
      <c r="W619" s="402">
        <v>153</v>
      </c>
      <c r="X619" s="393"/>
      <c r="Y619" s="402"/>
      <c r="Z619" s="393"/>
      <c r="AA619" s="402"/>
      <c r="AB619" s="393">
        <v>13</v>
      </c>
      <c r="AC619" s="402">
        <v>19</v>
      </c>
      <c r="AD619" s="393">
        <v>43</v>
      </c>
      <c r="AE619" s="402">
        <v>23</v>
      </c>
      <c r="AF619" s="393"/>
      <c r="AG619" s="402"/>
      <c r="AH619" s="393"/>
      <c r="AI619" s="402"/>
      <c r="AJ619" s="393">
        <v>3</v>
      </c>
      <c r="AK619" s="402">
        <v>5</v>
      </c>
      <c r="AL619" s="393">
        <v>8</v>
      </c>
      <c r="AM619" s="402">
        <v>36</v>
      </c>
      <c r="AN619" s="393">
        <v>1</v>
      </c>
      <c r="AO619" s="402"/>
      <c r="AP619" s="393"/>
      <c r="AQ619" s="402"/>
      <c r="AR619" s="393">
        <v>2</v>
      </c>
      <c r="AS619" s="402">
        <v>3</v>
      </c>
      <c r="AT619" s="393"/>
      <c r="AU619" s="402"/>
      <c r="AV619" s="393"/>
      <c r="AW619" s="402"/>
      <c r="AX619" s="393"/>
      <c r="AY619" s="402"/>
      <c r="AZ619" s="393"/>
      <c r="BA619" s="403"/>
      <c r="BB619" s="404">
        <v>28200818</v>
      </c>
      <c r="BC619" s="402">
        <v>30276669</v>
      </c>
      <c r="BD619" s="393">
        <v>16311051</v>
      </c>
      <c r="BE619" s="402">
        <v>18660016</v>
      </c>
      <c r="BF619" s="393">
        <v>12360379</v>
      </c>
      <c r="BG619" s="402">
        <v>12694162</v>
      </c>
      <c r="BH619" s="393">
        <v>2405503</v>
      </c>
      <c r="BI619" s="402">
        <v>1757343</v>
      </c>
      <c r="BJ619" s="393">
        <v>773480</v>
      </c>
      <c r="BK619" s="402">
        <v>2234553</v>
      </c>
      <c r="BL619" s="393"/>
      <c r="BM619" s="403"/>
      <c r="BN619" s="394">
        <f t="shared" si="669"/>
        <v>2103</v>
      </c>
      <c r="BO619" s="395">
        <f t="shared" si="670"/>
        <v>2118</v>
      </c>
      <c r="BP619" s="396">
        <f t="shared" si="671"/>
        <v>1647</v>
      </c>
      <c r="BQ619" s="395">
        <f t="shared" si="672"/>
        <v>1755</v>
      </c>
      <c r="BR619" s="396">
        <f t="shared" si="673"/>
        <v>1578</v>
      </c>
      <c r="BS619" s="395">
        <f t="shared" si="674"/>
        <v>1605</v>
      </c>
      <c r="BT619" s="396">
        <f t="shared" si="675"/>
        <v>423</v>
      </c>
      <c r="BU619" s="395">
        <f t="shared" si="676"/>
        <v>267</v>
      </c>
      <c r="BV619" s="396">
        <f t="shared" si="677"/>
        <v>106</v>
      </c>
      <c r="BW619" s="395">
        <f t="shared" si="678"/>
        <v>360</v>
      </c>
      <c r="BX619" s="396">
        <f t="shared" si="679"/>
        <v>0</v>
      </c>
      <c r="BY619" s="395">
        <f t="shared" si="680"/>
        <v>0</v>
      </c>
      <c r="BZ619" s="394">
        <f t="shared" si="681"/>
        <v>13409.804089396101</v>
      </c>
      <c r="CA619" s="395">
        <f t="shared" si="682"/>
        <v>14294.93342776204</v>
      </c>
      <c r="CB619" s="396">
        <f t="shared" si="683"/>
        <v>9903.4918032786882</v>
      </c>
      <c r="CC619" s="395">
        <f t="shared" si="684"/>
        <v>10632.487749287749</v>
      </c>
      <c r="CD619" s="396">
        <f t="shared" si="685"/>
        <v>7832.9397972116603</v>
      </c>
      <c r="CE619" s="395">
        <f t="shared" si="686"/>
        <v>7909.1352024922116</v>
      </c>
      <c r="CF619" s="396">
        <f t="shared" si="687"/>
        <v>5686.7683215130028</v>
      </c>
      <c r="CG619" s="395">
        <f t="shared" si="688"/>
        <v>6581.8089887640454</v>
      </c>
      <c r="CH619" s="396">
        <f t="shared" si="689"/>
        <v>7296.9811320754716</v>
      </c>
      <c r="CI619" s="395">
        <f t="shared" si="690"/>
        <v>6207.0916666666662</v>
      </c>
      <c r="CJ619" s="396">
        <f t="shared" si="691"/>
        <v>0</v>
      </c>
      <c r="CK619" s="395">
        <f t="shared" si="692"/>
        <v>0</v>
      </c>
      <c r="CL619" s="394">
        <f t="shared" si="693"/>
        <v>120688.23680456491</v>
      </c>
      <c r="CM619" s="395">
        <f t="shared" si="694"/>
        <v>128654.40084985836</v>
      </c>
      <c r="CN619" s="396">
        <f t="shared" si="695"/>
        <v>89131.426229508186</v>
      </c>
      <c r="CO619" s="395">
        <f t="shared" si="696"/>
        <v>95692.389743589738</v>
      </c>
      <c r="CP619" s="396">
        <f t="shared" si="697"/>
        <v>70496.458174904939</v>
      </c>
      <c r="CQ619" s="395">
        <f t="shared" si="698"/>
        <v>71182.216822429909</v>
      </c>
      <c r="CR619" s="396">
        <f t="shared" si="699"/>
        <v>51180.914893617024</v>
      </c>
      <c r="CS619" s="395">
        <f t="shared" si="700"/>
        <v>59236.280898876408</v>
      </c>
      <c r="CT619" s="396">
        <f t="shared" si="701"/>
        <v>65672.830188679247</v>
      </c>
      <c r="CU619" s="395">
        <f t="shared" si="702"/>
        <v>55863.824999999997</v>
      </c>
      <c r="CV619" s="396">
        <f t="shared" si="703"/>
        <v>0</v>
      </c>
      <c r="CW619" s="395">
        <f t="shared" si="704"/>
        <v>0</v>
      </c>
      <c r="CX619" s="396">
        <f t="shared" si="705"/>
        <v>92103.543244659188</v>
      </c>
      <c r="CY619" s="395">
        <f t="shared" si="706"/>
        <v>96696.316219883869</v>
      </c>
      <c r="CZ619" s="394">
        <f t="shared" si="707"/>
        <v>224</v>
      </c>
      <c r="DA619" s="395">
        <f t="shared" si="708"/>
        <v>226</v>
      </c>
      <c r="DB619" s="396">
        <f t="shared" si="709"/>
        <v>180</v>
      </c>
      <c r="DC619" s="395">
        <f t="shared" si="710"/>
        <v>192</v>
      </c>
      <c r="DD619" s="396">
        <f t="shared" si="711"/>
        <v>171</v>
      </c>
      <c r="DE619" s="395">
        <f t="shared" si="712"/>
        <v>172</v>
      </c>
      <c r="DF619" s="396">
        <f t="shared" si="713"/>
        <v>46</v>
      </c>
      <c r="DG619" s="395">
        <f t="shared" si="714"/>
        <v>28</v>
      </c>
      <c r="DH619" s="396">
        <f t="shared" si="715"/>
        <v>11</v>
      </c>
      <c r="DI619" s="395">
        <f t="shared" si="716"/>
        <v>39</v>
      </c>
      <c r="DJ619" s="396">
        <f t="shared" si="717"/>
        <v>0</v>
      </c>
      <c r="DK619" s="395">
        <f t="shared" si="718"/>
        <v>0</v>
      </c>
      <c r="DL619" s="396">
        <f t="shared" si="719"/>
        <v>632</v>
      </c>
      <c r="DM619" s="395">
        <f t="shared" si="720"/>
        <v>657</v>
      </c>
      <c r="DN619" s="394">
        <f t="shared" si="721"/>
        <v>27034165.044222537</v>
      </c>
      <c r="DO619" s="395">
        <f t="shared" si="722"/>
        <v>29075894.59206799</v>
      </c>
      <c r="DP619" s="396">
        <f t="shared" si="723"/>
        <v>16043656.721311474</v>
      </c>
      <c r="DQ619" s="395">
        <f t="shared" si="724"/>
        <v>18372938.83076923</v>
      </c>
      <c r="DR619" s="396">
        <f t="shared" si="725"/>
        <v>12054894.347908745</v>
      </c>
      <c r="DS619" s="395">
        <f t="shared" si="726"/>
        <v>12243341.293457944</v>
      </c>
      <c r="DT619" s="396">
        <f t="shared" si="727"/>
        <v>2354322.0851063831</v>
      </c>
      <c r="DU619" s="395">
        <f t="shared" si="728"/>
        <v>1658615.8651685393</v>
      </c>
      <c r="DV619" s="396">
        <f t="shared" si="729"/>
        <v>722401.13207547169</v>
      </c>
      <c r="DW619" s="395">
        <f t="shared" si="730"/>
        <v>2178689.1749999998</v>
      </c>
      <c r="DX619" s="396">
        <f t="shared" si="731"/>
        <v>0</v>
      </c>
      <c r="DY619" s="395">
        <f t="shared" si="732"/>
        <v>0</v>
      </c>
      <c r="DZ619" s="396">
        <f t="shared" si="733"/>
        <v>58209439.33062461</v>
      </c>
      <c r="EA619" s="395">
        <f t="shared" si="734"/>
        <v>63529479.756463699</v>
      </c>
    </row>
    <row r="620" spans="1:131">
      <c r="A620" s="541" t="s">
        <v>41</v>
      </c>
      <c r="B620" s="610" t="s">
        <v>1026</v>
      </c>
      <c r="C620" s="622" t="s">
        <v>1091</v>
      </c>
      <c r="D620" s="621">
        <v>234030</v>
      </c>
      <c r="E620" s="539">
        <v>2</v>
      </c>
      <c r="F620" s="393">
        <v>139</v>
      </c>
      <c r="G620" s="402">
        <v>140</v>
      </c>
      <c r="H620" s="393"/>
      <c r="I620" s="402"/>
      <c r="J620" s="393"/>
      <c r="K620" s="402"/>
      <c r="L620" s="393">
        <v>77</v>
      </c>
      <c r="M620" s="402">
        <v>80</v>
      </c>
      <c r="N620" s="393">
        <v>230</v>
      </c>
      <c r="O620" s="402">
        <v>232</v>
      </c>
      <c r="P620" s="393"/>
      <c r="Q620" s="402"/>
      <c r="R620" s="393"/>
      <c r="S620" s="402"/>
      <c r="T620" s="393">
        <v>108</v>
      </c>
      <c r="U620" s="402">
        <v>122</v>
      </c>
      <c r="V620" s="393">
        <v>261</v>
      </c>
      <c r="W620" s="402">
        <v>268</v>
      </c>
      <c r="X620" s="393">
        <v>5</v>
      </c>
      <c r="Y620" s="402">
        <v>7</v>
      </c>
      <c r="Z620" s="393"/>
      <c r="AA620" s="402"/>
      <c r="AB620" s="393">
        <v>135</v>
      </c>
      <c r="AC620" s="402">
        <v>166</v>
      </c>
      <c r="AD620" s="393">
        <v>163</v>
      </c>
      <c r="AE620" s="402">
        <v>160</v>
      </c>
      <c r="AF620" s="393">
        <v>8</v>
      </c>
      <c r="AG620" s="402">
        <v>4</v>
      </c>
      <c r="AH620" s="393"/>
      <c r="AI620" s="402"/>
      <c r="AJ620" s="393">
        <v>95</v>
      </c>
      <c r="AK620" s="402">
        <v>97</v>
      </c>
      <c r="AL620" s="393"/>
      <c r="AM620" s="402"/>
      <c r="AN620" s="393"/>
      <c r="AO620" s="402"/>
      <c r="AP620" s="393"/>
      <c r="AQ620" s="402"/>
      <c r="AR620" s="393"/>
      <c r="AS620" s="402"/>
      <c r="AT620" s="393"/>
      <c r="AU620" s="402"/>
      <c r="AV620" s="393"/>
      <c r="AW620" s="402"/>
      <c r="AX620" s="393"/>
      <c r="AY620" s="402"/>
      <c r="AZ620" s="393"/>
      <c r="BA620" s="403"/>
      <c r="BB620" s="404">
        <v>27762141</v>
      </c>
      <c r="BC620" s="402">
        <v>28475777</v>
      </c>
      <c r="BD620" s="393">
        <v>29912724</v>
      </c>
      <c r="BE620" s="402">
        <v>31632916</v>
      </c>
      <c r="BF620" s="393">
        <v>29155862</v>
      </c>
      <c r="BG620" s="402">
        <v>32806858</v>
      </c>
      <c r="BH620" s="393">
        <v>14111977</v>
      </c>
      <c r="BI620" s="402">
        <v>13914416</v>
      </c>
      <c r="BJ620" s="393"/>
      <c r="BK620" s="402"/>
      <c r="BL620" s="393"/>
      <c r="BM620" s="403"/>
      <c r="BN620" s="394">
        <f t="shared" si="669"/>
        <v>2175</v>
      </c>
      <c r="BO620" s="395">
        <f t="shared" si="670"/>
        <v>2220</v>
      </c>
      <c r="BP620" s="396">
        <f t="shared" si="671"/>
        <v>3366</v>
      </c>
      <c r="BQ620" s="395">
        <f t="shared" si="672"/>
        <v>3552</v>
      </c>
      <c r="BR620" s="396">
        <f t="shared" si="673"/>
        <v>4019</v>
      </c>
      <c r="BS620" s="395">
        <f t="shared" si="674"/>
        <v>4474</v>
      </c>
      <c r="BT620" s="396">
        <f t="shared" si="675"/>
        <v>2687</v>
      </c>
      <c r="BU620" s="395">
        <f t="shared" si="676"/>
        <v>2644</v>
      </c>
      <c r="BV620" s="396">
        <f t="shared" si="677"/>
        <v>0</v>
      </c>
      <c r="BW620" s="395">
        <f t="shared" si="678"/>
        <v>0</v>
      </c>
      <c r="BX620" s="396">
        <f t="shared" si="679"/>
        <v>0</v>
      </c>
      <c r="BY620" s="395">
        <f t="shared" si="680"/>
        <v>0</v>
      </c>
      <c r="BZ620" s="394">
        <f t="shared" si="681"/>
        <v>12764.20275862069</v>
      </c>
      <c r="CA620" s="395">
        <f t="shared" si="682"/>
        <v>12826.926576576576</v>
      </c>
      <c r="CB620" s="396">
        <f t="shared" si="683"/>
        <v>8886.7272727272721</v>
      </c>
      <c r="CC620" s="395">
        <f t="shared" si="684"/>
        <v>8905.6632882882877</v>
      </c>
      <c r="CD620" s="396">
        <f t="shared" si="685"/>
        <v>7254.5065936800202</v>
      </c>
      <c r="CE620" s="395">
        <f t="shared" si="686"/>
        <v>7332.7800625838172</v>
      </c>
      <c r="CF620" s="396">
        <f t="shared" si="687"/>
        <v>5251.9452921473767</v>
      </c>
      <c r="CG620" s="395">
        <f t="shared" si="688"/>
        <v>5262.638426626324</v>
      </c>
      <c r="CH620" s="396">
        <f t="shared" si="689"/>
        <v>0</v>
      </c>
      <c r="CI620" s="395">
        <f t="shared" si="690"/>
        <v>0</v>
      </c>
      <c r="CJ620" s="396">
        <f t="shared" si="691"/>
        <v>0</v>
      </c>
      <c r="CK620" s="395">
        <f t="shared" si="692"/>
        <v>0</v>
      </c>
      <c r="CL620" s="394">
        <f t="shared" si="693"/>
        <v>114877.82482758621</v>
      </c>
      <c r="CM620" s="395">
        <f t="shared" si="694"/>
        <v>115442.33918918918</v>
      </c>
      <c r="CN620" s="396">
        <f t="shared" si="695"/>
        <v>79980.545454545441</v>
      </c>
      <c r="CO620" s="395">
        <f t="shared" si="696"/>
        <v>80150.969594594586</v>
      </c>
      <c r="CP620" s="396">
        <f t="shared" si="697"/>
        <v>65290.559343120185</v>
      </c>
      <c r="CQ620" s="395">
        <f t="shared" si="698"/>
        <v>65995.020563254351</v>
      </c>
      <c r="CR620" s="396">
        <f t="shared" si="699"/>
        <v>47267.507629326392</v>
      </c>
      <c r="CS620" s="395">
        <f t="shared" si="700"/>
        <v>47363.745839636918</v>
      </c>
      <c r="CT620" s="396">
        <f t="shared" si="701"/>
        <v>0</v>
      </c>
      <c r="CU620" s="395">
        <f t="shared" si="702"/>
        <v>0</v>
      </c>
      <c r="CV620" s="396">
        <f t="shared" si="703"/>
        <v>0</v>
      </c>
      <c r="CW620" s="395">
        <f t="shared" si="704"/>
        <v>0</v>
      </c>
      <c r="CX620" s="396">
        <f t="shared" si="705"/>
        <v>74202.871295976249</v>
      </c>
      <c r="CY620" s="395">
        <f t="shared" si="706"/>
        <v>74636.755165085036</v>
      </c>
      <c r="CZ620" s="394">
        <f t="shared" si="707"/>
        <v>216</v>
      </c>
      <c r="DA620" s="395">
        <f t="shared" si="708"/>
        <v>220</v>
      </c>
      <c r="DB620" s="396">
        <f t="shared" si="709"/>
        <v>338</v>
      </c>
      <c r="DC620" s="395">
        <f t="shared" si="710"/>
        <v>354</v>
      </c>
      <c r="DD620" s="396">
        <f t="shared" si="711"/>
        <v>401</v>
      </c>
      <c r="DE620" s="395">
        <f t="shared" si="712"/>
        <v>441</v>
      </c>
      <c r="DF620" s="396">
        <f t="shared" si="713"/>
        <v>266</v>
      </c>
      <c r="DG620" s="395">
        <f t="shared" si="714"/>
        <v>261</v>
      </c>
      <c r="DH620" s="396">
        <f t="shared" si="715"/>
        <v>0</v>
      </c>
      <c r="DI620" s="395">
        <f t="shared" si="716"/>
        <v>0</v>
      </c>
      <c r="DJ620" s="396">
        <f t="shared" si="717"/>
        <v>0</v>
      </c>
      <c r="DK620" s="395">
        <f t="shared" si="718"/>
        <v>0</v>
      </c>
      <c r="DL620" s="396">
        <f t="shared" si="719"/>
        <v>1221</v>
      </c>
      <c r="DM620" s="395">
        <f t="shared" si="720"/>
        <v>1276</v>
      </c>
      <c r="DN620" s="394">
        <f t="shared" si="721"/>
        <v>24813610.162758622</v>
      </c>
      <c r="DO620" s="395">
        <f t="shared" si="722"/>
        <v>25397314.62162162</v>
      </c>
      <c r="DP620" s="396">
        <f t="shared" si="723"/>
        <v>27033424.36363636</v>
      </c>
      <c r="DQ620" s="395">
        <f t="shared" si="724"/>
        <v>28373443.236486483</v>
      </c>
      <c r="DR620" s="396">
        <f t="shared" si="725"/>
        <v>26181514.296591192</v>
      </c>
      <c r="DS620" s="395">
        <f t="shared" si="726"/>
        <v>29103804.068395168</v>
      </c>
      <c r="DT620" s="396">
        <f t="shared" si="727"/>
        <v>12573157.02940082</v>
      </c>
      <c r="DU620" s="395">
        <f t="shared" si="728"/>
        <v>12361937.664145235</v>
      </c>
      <c r="DV620" s="396">
        <f t="shared" si="729"/>
        <v>0</v>
      </c>
      <c r="DW620" s="395">
        <f t="shared" si="730"/>
        <v>0</v>
      </c>
      <c r="DX620" s="396">
        <f t="shared" si="731"/>
        <v>0</v>
      </c>
      <c r="DY620" s="395">
        <f t="shared" si="732"/>
        <v>0</v>
      </c>
      <c r="DZ620" s="396">
        <f t="shared" si="733"/>
        <v>90601705.852386996</v>
      </c>
      <c r="EA620" s="395">
        <f t="shared" si="734"/>
        <v>95236499.590648502</v>
      </c>
    </row>
    <row r="621" spans="1:131">
      <c r="A621" s="541" t="s">
        <v>41</v>
      </c>
      <c r="B621" s="610" t="s">
        <v>1027</v>
      </c>
      <c r="C621" s="622"/>
      <c r="D621" s="621">
        <v>232423</v>
      </c>
      <c r="E621" s="539">
        <v>3</v>
      </c>
      <c r="F621" s="393">
        <v>225</v>
      </c>
      <c r="G621" s="402">
        <v>236</v>
      </c>
      <c r="H621" s="393"/>
      <c r="I621" s="402"/>
      <c r="J621" s="393"/>
      <c r="K621" s="402"/>
      <c r="L621" s="393">
        <v>58</v>
      </c>
      <c r="M621" s="402">
        <v>60</v>
      </c>
      <c r="N621" s="393">
        <v>240</v>
      </c>
      <c r="O621" s="402">
        <v>253</v>
      </c>
      <c r="P621" s="393"/>
      <c r="Q621" s="402"/>
      <c r="R621" s="393"/>
      <c r="S621" s="402"/>
      <c r="T621" s="393">
        <v>20</v>
      </c>
      <c r="U621" s="402">
        <v>18</v>
      </c>
      <c r="V621" s="393">
        <v>268</v>
      </c>
      <c r="W621" s="402">
        <v>275</v>
      </c>
      <c r="X621" s="393"/>
      <c r="Y621" s="402"/>
      <c r="Z621" s="393"/>
      <c r="AA621" s="402"/>
      <c r="AB621" s="393">
        <v>15</v>
      </c>
      <c r="AC621" s="402">
        <v>12</v>
      </c>
      <c r="AD621" s="393">
        <v>61</v>
      </c>
      <c r="AE621" s="402">
        <v>67</v>
      </c>
      <c r="AF621" s="393"/>
      <c r="AG621" s="402"/>
      <c r="AH621" s="393"/>
      <c r="AI621" s="402"/>
      <c r="AJ621" s="393">
        <v>8</v>
      </c>
      <c r="AK621" s="402">
        <v>9</v>
      </c>
      <c r="AL621" s="393">
        <v>63</v>
      </c>
      <c r="AM621" s="402">
        <v>60</v>
      </c>
      <c r="AN621" s="393"/>
      <c r="AO621" s="402"/>
      <c r="AP621" s="393"/>
      <c r="AQ621" s="402"/>
      <c r="AR621" s="393">
        <v>2</v>
      </c>
      <c r="AS621" s="402">
        <v>3</v>
      </c>
      <c r="AT621" s="393"/>
      <c r="AU621" s="402"/>
      <c r="AV621" s="393"/>
      <c r="AW621" s="402"/>
      <c r="AX621" s="393"/>
      <c r="AY621" s="402"/>
      <c r="AZ621" s="393"/>
      <c r="BA621" s="403"/>
      <c r="BB621" s="404">
        <v>27021279</v>
      </c>
      <c r="BC621" s="402">
        <v>28192108</v>
      </c>
      <c r="BD621" s="393">
        <v>18868328</v>
      </c>
      <c r="BE621" s="402">
        <v>19317669</v>
      </c>
      <c r="BF621" s="393">
        <v>18399540</v>
      </c>
      <c r="BG621" s="402">
        <v>18756752</v>
      </c>
      <c r="BH621" s="393">
        <v>3934662</v>
      </c>
      <c r="BI621" s="402">
        <v>3490807</v>
      </c>
      <c r="BJ621" s="393">
        <v>3514940</v>
      </c>
      <c r="BK621" s="402">
        <v>4124144</v>
      </c>
      <c r="BL621" s="393"/>
      <c r="BM621" s="403"/>
      <c r="BN621" s="394">
        <f t="shared" si="669"/>
        <v>2721</v>
      </c>
      <c r="BO621" s="395">
        <f t="shared" si="670"/>
        <v>2844</v>
      </c>
      <c r="BP621" s="396">
        <f t="shared" si="671"/>
        <v>2400</v>
      </c>
      <c r="BQ621" s="395">
        <f t="shared" si="672"/>
        <v>2493</v>
      </c>
      <c r="BR621" s="396">
        <f t="shared" si="673"/>
        <v>2592</v>
      </c>
      <c r="BS621" s="395">
        <f t="shared" si="674"/>
        <v>2619</v>
      </c>
      <c r="BT621" s="396">
        <f t="shared" si="675"/>
        <v>645</v>
      </c>
      <c r="BU621" s="395">
        <f t="shared" si="676"/>
        <v>711</v>
      </c>
      <c r="BV621" s="396">
        <f t="shared" si="677"/>
        <v>591</v>
      </c>
      <c r="BW621" s="395">
        <f t="shared" si="678"/>
        <v>576</v>
      </c>
      <c r="BX621" s="396">
        <f t="shared" si="679"/>
        <v>0</v>
      </c>
      <c r="BY621" s="395">
        <f t="shared" si="680"/>
        <v>0</v>
      </c>
      <c r="BZ621" s="394">
        <f t="shared" si="681"/>
        <v>9930.6427783902982</v>
      </c>
      <c r="CA621" s="395">
        <f t="shared" si="682"/>
        <v>9912.8368495077357</v>
      </c>
      <c r="CB621" s="396">
        <f t="shared" si="683"/>
        <v>7861.8033333333333</v>
      </c>
      <c r="CC621" s="395">
        <f t="shared" si="684"/>
        <v>7748.764139590854</v>
      </c>
      <c r="CD621" s="396">
        <f t="shared" si="685"/>
        <v>7098.5879629629626</v>
      </c>
      <c r="CE621" s="395">
        <f t="shared" si="686"/>
        <v>7161.7991599847273</v>
      </c>
      <c r="CF621" s="396">
        <f t="shared" si="687"/>
        <v>6100.2511627906979</v>
      </c>
      <c r="CG621" s="395">
        <f t="shared" si="688"/>
        <v>4909.714486638537</v>
      </c>
      <c r="CH621" s="396">
        <f t="shared" si="689"/>
        <v>5947.4450084602367</v>
      </c>
      <c r="CI621" s="395">
        <f t="shared" si="690"/>
        <v>7159.9722222222226</v>
      </c>
      <c r="CJ621" s="396">
        <f t="shared" si="691"/>
        <v>0</v>
      </c>
      <c r="CK621" s="395">
        <f t="shared" si="692"/>
        <v>0</v>
      </c>
      <c r="CL621" s="394">
        <f t="shared" si="693"/>
        <v>89375.785005512676</v>
      </c>
      <c r="CM621" s="395">
        <f t="shared" si="694"/>
        <v>89215.531645569616</v>
      </c>
      <c r="CN621" s="396">
        <f t="shared" si="695"/>
        <v>70756.23</v>
      </c>
      <c r="CO621" s="395">
        <f t="shared" si="696"/>
        <v>69738.87725631769</v>
      </c>
      <c r="CP621" s="396">
        <f t="shared" si="697"/>
        <v>63887.291666666664</v>
      </c>
      <c r="CQ621" s="395">
        <f t="shared" si="698"/>
        <v>64456.192439862549</v>
      </c>
      <c r="CR621" s="396">
        <f t="shared" si="699"/>
        <v>54902.260465116284</v>
      </c>
      <c r="CS621" s="395">
        <f t="shared" si="700"/>
        <v>44187.430379746831</v>
      </c>
      <c r="CT621" s="396">
        <f t="shared" si="701"/>
        <v>53527.00507614213</v>
      </c>
      <c r="CU621" s="395">
        <f t="shared" si="702"/>
        <v>64439.75</v>
      </c>
      <c r="CV621" s="396">
        <f t="shared" si="703"/>
        <v>0</v>
      </c>
      <c r="CW621" s="395">
        <f t="shared" si="704"/>
        <v>0</v>
      </c>
      <c r="CX621" s="396">
        <f t="shared" si="705"/>
        <v>71914.147708613571</v>
      </c>
      <c r="CY621" s="395">
        <f t="shared" si="706"/>
        <v>71725.991231270906</v>
      </c>
      <c r="CZ621" s="394">
        <f t="shared" si="707"/>
        <v>283</v>
      </c>
      <c r="DA621" s="395">
        <f t="shared" si="708"/>
        <v>296</v>
      </c>
      <c r="DB621" s="396">
        <f t="shared" si="709"/>
        <v>260</v>
      </c>
      <c r="DC621" s="395">
        <f t="shared" si="710"/>
        <v>271</v>
      </c>
      <c r="DD621" s="396">
        <f t="shared" si="711"/>
        <v>283</v>
      </c>
      <c r="DE621" s="395">
        <f t="shared" si="712"/>
        <v>287</v>
      </c>
      <c r="DF621" s="396">
        <f t="shared" si="713"/>
        <v>69</v>
      </c>
      <c r="DG621" s="395">
        <f t="shared" si="714"/>
        <v>76</v>
      </c>
      <c r="DH621" s="396">
        <f t="shared" si="715"/>
        <v>65</v>
      </c>
      <c r="DI621" s="395">
        <f t="shared" si="716"/>
        <v>63</v>
      </c>
      <c r="DJ621" s="396">
        <f t="shared" si="717"/>
        <v>0</v>
      </c>
      <c r="DK621" s="395">
        <f t="shared" si="718"/>
        <v>0</v>
      </c>
      <c r="DL621" s="396">
        <f t="shared" si="719"/>
        <v>960</v>
      </c>
      <c r="DM621" s="395">
        <f t="shared" si="720"/>
        <v>993</v>
      </c>
      <c r="DN621" s="394">
        <f t="shared" si="721"/>
        <v>25293347.156560086</v>
      </c>
      <c r="DO621" s="395">
        <f t="shared" si="722"/>
        <v>26407797.367088605</v>
      </c>
      <c r="DP621" s="396">
        <f t="shared" si="723"/>
        <v>18396619.800000001</v>
      </c>
      <c r="DQ621" s="395">
        <f t="shared" si="724"/>
        <v>18899235.736462094</v>
      </c>
      <c r="DR621" s="396">
        <f t="shared" si="725"/>
        <v>18080103.541666664</v>
      </c>
      <c r="DS621" s="395">
        <f t="shared" si="726"/>
        <v>18498927.23024055</v>
      </c>
      <c r="DT621" s="396">
        <f t="shared" si="727"/>
        <v>3788255.9720930234</v>
      </c>
      <c r="DU621" s="395">
        <f t="shared" si="728"/>
        <v>3358244.7088607592</v>
      </c>
      <c r="DV621" s="396">
        <f t="shared" si="729"/>
        <v>3479255.3299492383</v>
      </c>
      <c r="DW621" s="395">
        <f t="shared" si="730"/>
        <v>4059704.25</v>
      </c>
      <c r="DX621" s="396">
        <f t="shared" si="731"/>
        <v>0</v>
      </c>
      <c r="DY621" s="395">
        <f t="shared" si="732"/>
        <v>0</v>
      </c>
      <c r="DZ621" s="396">
        <f t="shared" si="733"/>
        <v>69037581.800269023</v>
      </c>
      <c r="EA621" s="395">
        <f t="shared" si="734"/>
        <v>71223909.292652011</v>
      </c>
    </row>
    <row r="622" spans="1:131">
      <c r="A622" s="541" t="s">
        <v>41</v>
      </c>
      <c r="B622" s="610" t="s">
        <v>1028</v>
      </c>
      <c r="C622" s="623"/>
      <c r="D622" s="613">
        <v>232566</v>
      </c>
      <c r="E622" s="640">
        <v>3</v>
      </c>
      <c r="F622" s="393">
        <v>50</v>
      </c>
      <c r="G622" s="402">
        <v>47</v>
      </c>
      <c r="H622" s="393"/>
      <c r="I622" s="402"/>
      <c r="J622" s="393"/>
      <c r="K622" s="402"/>
      <c r="L622" s="393"/>
      <c r="M622" s="402">
        <v>1</v>
      </c>
      <c r="N622" s="393">
        <v>70</v>
      </c>
      <c r="O622" s="402">
        <v>72</v>
      </c>
      <c r="P622" s="393"/>
      <c r="Q622" s="402"/>
      <c r="R622" s="393"/>
      <c r="S622" s="402"/>
      <c r="T622" s="393"/>
      <c r="U622" s="402">
        <v>2</v>
      </c>
      <c r="V622" s="393">
        <v>74</v>
      </c>
      <c r="W622" s="402">
        <v>81</v>
      </c>
      <c r="X622" s="393"/>
      <c r="Y622" s="402"/>
      <c r="Z622" s="393"/>
      <c r="AA622" s="402"/>
      <c r="AB622" s="393"/>
      <c r="AC622" s="402"/>
      <c r="AD622" s="393">
        <v>3</v>
      </c>
      <c r="AE622" s="402">
        <v>6</v>
      </c>
      <c r="AF622" s="393"/>
      <c r="AG622" s="402"/>
      <c r="AH622" s="393"/>
      <c r="AI622" s="402"/>
      <c r="AJ622" s="393"/>
      <c r="AK622" s="402">
        <v>1</v>
      </c>
      <c r="AL622" s="393">
        <v>35</v>
      </c>
      <c r="AM622" s="402">
        <v>31</v>
      </c>
      <c r="AN622" s="393"/>
      <c r="AO622" s="402"/>
      <c r="AP622" s="393"/>
      <c r="AQ622" s="402"/>
      <c r="AR622" s="393">
        <v>4</v>
      </c>
      <c r="AS622" s="402"/>
      <c r="AT622" s="393"/>
      <c r="AU622" s="402">
        <v>6</v>
      </c>
      <c r="AV622" s="393"/>
      <c r="AW622" s="402"/>
      <c r="AX622" s="393"/>
      <c r="AY622" s="402"/>
      <c r="AZ622" s="393"/>
      <c r="BA622" s="403"/>
      <c r="BB622" s="404">
        <v>4033333</v>
      </c>
      <c r="BC622" s="402">
        <v>3855340</v>
      </c>
      <c r="BD622" s="393">
        <v>4619293</v>
      </c>
      <c r="BE622" s="402">
        <v>5003211</v>
      </c>
      <c r="BF622" s="393">
        <v>4410417</v>
      </c>
      <c r="BG622" s="402">
        <v>4794824</v>
      </c>
      <c r="BH622" s="393">
        <v>180508</v>
      </c>
      <c r="BI622" s="402">
        <v>421852</v>
      </c>
      <c r="BJ622" s="393">
        <v>1735592</v>
      </c>
      <c r="BK622" s="402">
        <v>1270643</v>
      </c>
      <c r="BL622" s="393"/>
      <c r="BM622" s="403">
        <v>371390</v>
      </c>
      <c r="BN622" s="394">
        <f t="shared" si="669"/>
        <v>450</v>
      </c>
      <c r="BO622" s="395">
        <f t="shared" si="670"/>
        <v>435</v>
      </c>
      <c r="BP622" s="396">
        <f t="shared" si="671"/>
        <v>630</v>
      </c>
      <c r="BQ622" s="395">
        <f t="shared" si="672"/>
        <v>672</v>
      </c>
      <c r="BR622" s="396">
        <f t="shared" si="673"/>
        <v>666</v>
      </c>
      <c r="BS622" s="395">
        <f t="shared" si="674"/>
        <v>729</v>
      </c>
      <c r="BT622" s="396">
        <f t="shared" si="675"/>
        <v>27</v>
      </c>
      <c r="BU622" s="395">
        <f t="shared" si="676"/>
        <v>66</v>
      </c>
      <c r="BV622" s="396">
        <f t="shared" si="677"/>
        <v>363</v>
      </c>
      <c r="BW622" s="395">
        <f t="shared" si="678"/>
        <v>279</v>
      </c>
      <c r="BX622" s="396">
        <f t="shared" si="679"/>
        <v>0</v>
      </c>
      <c r="BY622" s="395">
        <f t="shared" si="680"/>
        <v>54</v>
      </c>
      <c r="BZ622" s="394">
        <f t="shared" si="681"/>
        <v>8962.9622222222224</v>
      </c>
      <c r="CA622" s="395">
        <f t="shared" si="682"/>
        <v>8862.8505747126437</v>
      </c>
      <c r="CB622" s="396">
        <f t="shared" si="683"/>
        <v>7332.2111111111108</v>
      </c>
      <c r="CC622" s="395">
        <f t="shared" si="684"/>
        <v>7445.2544642857147</v>
      </c>
      <c r="CD622" s="396">
        <f t="shared" si="685"/>
        <v>6622.2477477477478</v>
      </c>
      <c r="CE622" s="395">
        <f t="shared" si="686"/>
        <v>6577.2620027434841</v>
      </c>
      <c r="CF622" s="396">
        <f t="shared" si="687"/>
        <v>6685.4814814814818</v>
      </c>
      <c r="CG622" s="395">
        <f t="shared" si="688"/>
        <v>6391.69696969697</v>
      </c>
      <c r="CH622" s="396">
        <f t="shared" si="689"/>
        <v>4781.2451790633613</v>
      </c>
      <c r="CI622" s="395">
        <f t="shared" si="690"/>
        <v>4554.2759856630828</v>
      </c>
      <c r="CJ622" s="396">
        <f t="shared" si="691"/>
        <v>0</v>
      </c>
      <c r="CK622" s="395">
        <f t="shared" si="692"/>
        <v>6877.5925925925922</v>
      </c>
      <c r="CL622" s="394">
        <f t="shared" si="693"/>
        <v>80666.66</v>
      </c>
      <c r="CM622" s="395">
        <f t="shared" si="694"/>
        <v>79765.655172413797</v>
      </c>
      <c r="CN622" s="396">
        <f t="shared" si="695"/>
        <v>65989.899999999994</v>
      </c>
      <c r="CO622" s="395">
        <f t="shared" si="696"/>
        <v>67007.290178571435</v>
      </c>
      <c r="CP622" s="396">
        <f t="shared" si="697"/>
        <v>59600.229729729734</v>
      </c>
      <c r="CQ622" s="395">
        <f t="shared" si="698"/>
        <v>59195.358024691355</v>
      </c>
      <c r="CR622" s="396">
        <f t="shared" si="699"/>
        <v>60169.333333333336</v>
      </c>
      <c r="CS622" s="395">
        <f t="shared" si="700"/>
        <v>57525.272727272728</v>
      </c>
      <c r="CT622" s="396">
        <f t="shared" si="701"/>
        <v>43031.206611570255</v>
      </c>
      <c r="CU622" s="395">
        <f t="shared" si="702"/>
        <v>40988.483870967742</v>
      </c>
      <c r="CV622" s="396">
        <f t="shared" si="703"/>
        <v>0</v>
      </c>
      <c r="CW622" s="395">
        <f t="shared" si="704"/>
        <v>61898.333333333328</v>
      </c>
      <c r="CX622" s="396">
        <f t="shared" si="705"/>
        <v>63227.830753606948</v>
      </c>
      <c r="CY622" s="395">
        <f t="shared" si="706"/>
        <v>63266.497289801846</v>
      </c>
      <c r="CZ622" s="394">
        <f t="shared" si="707"/>
        <v>50</v>
      </c>
      <c r="DA622" s="395">
        <f t="shared" si="708"/>
        <v>48</v>
      </c>
      <c r="DB622" s="396">
        <f t="shared" si="709"/>
        <v>70</v>
      </c>
      <c r="DC622" s="395">
        <f t="shared" si="710"/>
        <v>74</v>
      </c>
      <c r="DD622" s="396">
        <f t="shared" si="711"/>
        <v>74</v>
      </c>
      <c r="DE622" s="395">
        <f t="shared" si="712"/>
        <v>81</v>
      </c>
      <c r="DF622" s="396">
        <f t="shared" si="713"/>
        <v>3</v>
      </c>
      <c r="DG622" s="395">
        <f t="shared" si="714"/>
        <v>7</v>
      </c>
      <c r="DH622" s="396">
        <f t="shared" si="715"/>
        <v>39</v>
      </c>
      <c r="DI622" s="395">
        <f t="shared" si="716"/>
        <v>31</v>
      </c>
      <c r="DJ622" s="396">
        <f t="shared" si="717"/>
        <v>0</v>
      </c>
      <c r="DK622" s="395">
        <f t="shared" si="718"/>
        <v>6</v>
      </c>
      <c r="DL622" s="396">
        <f t="shared" si="719"/>
        <v>236</v>
      </c>
      <c r="DM622" s="395">
        <f t="shared" si="720"/>
        <v>247</v>
      </c>
      <c r="DN622" s="394">
        <f t="shared" si="721"/>
        <v>4033333</v>
      </c>
      <c r="DO622" s="395">
        <f t="shared" si="722"/>
        <v>3828751.4482758623</v>
      </c>
      <c r="DP622" s="396">
        <f t="shared" si="723"/>
        <v>4619293</v>
      </c>
      <c r="DQ622" s="395">
        <f t="shared" si="724"/>
        <v>4958539.4732142864</v>
      </c>
      <c r="DR622" s="396">
        <f t="shared" si="725"/>
        <v>4410417</v>
      </c>
      <c r="DS622" s="395">
        <f t="shared" si="726"/>
        <v>4794824</v>
      </c>
      <c r="DT622" s="396">
        <f t="shared" si="727"/>
        <v>180508</v>
      </c>
      <c r="DU622" s="395">
        <f t="shared" si="728"/>
        <v>402676.90909090912</v>
      </c>
      <c r="DV622" s="396">
        <f t="shared" si="729"/>
        <v>1678217.05785124</v>
      </c>
      <c r="DW622" s="395">
        <f t="shared" si="730"/>
        <v>1270643</v>
      </c>
      <c r="DX622" s="396">
        <f t="shared" si="731"/>
        <v>0</v>
      </c>
      <c r="DY622" s="395">
        <f t="shared" si="732"/>
        <v>371390</v>
      </c>
      <c r="DZ622" s="396">
        <f t="shared" si="733"/>
        <v>14921768.05785124</v>
      </c>
      <c r="EA622" s="395">
        <f t="shared" si="734"/>
        <v>15626824.830581056</v>
      </c>
    </row>
    <row r="623" spans="1:131">
      <c r="A623" s="541" t="s">
        <v>41</v>
      </c>
      <c r="B623" s="610" t="s">
        <v>1029</v>
      </c>
      <c r="C623" s="622"/>
      <c r="D623" s="621">
        <v>232937</v>
      </c>
      <c r="E623" s="539">
        <v>3</v>
      </c>
      <c r="F623" s="393">
        <v>59</v>
      </c>
      <c r="G623" s="402">
        <v>53</v>
      </c>
      <c r="H623" s="393"/>
      <c r="I623" s="402"/>
      <c r="J623" s="393"/>
      <c r="K623" s="402"/>
      <c r="L623" s="393">
        <v>14</v>
      </c>
      <c r="M623" s="402">
        <v>9</v>
      </c>
      <c r="N623" s="393">
        <v>52</v>
      </c>
      <c r="O623" s="402">
        <v>46</v>
      </c>
      <c r="P623" s="393"/>
      <c r="Q623" s="402"/>
      <c r="R623" s="393"/>
      <c r="S623" s="402"/>
      <c r="T623" s="393">
        <v>11</v>
      </c>
      <c r="U623" s="402">
        <v>11</v>
      </c>
      <c r="V623" s="393">
        <v>83</v>
      </c>
      <c r="W623" s="402">
        <v>78</v>
      </c>
      <c r="X623" s="393"/>
      <c r="Y623" s="402"/>
      <c r="Z623" s="393"/>
      <c r="AA623" s="402"/>
      <c r="AB623" s="393">
        <v>6</v>
      </c>
      <c r="AC623" s="402">
        <v>11</v>
      </c>
      <c r="AD623" s="393">
        <v>50</v>
      </c>
      <c r="AE623" s="402">
        <v>54</v>
      </c>
      <c r="AF623" s="393"/>
      <c r="AG623" s="402"/>
      <c r="AH623" s="393"/>
      <c r="AI623" s="402"/>
      <c r="AJ623" s="393">
        <v>7</v>
      </c>
      <c r="AK623" s="402">
        <v>4</v>
      </c>
      <c r="AL623" s="393"/>
      <c r="AM623" s="402"/>
      <c r="AN623" s="393"/>
      <c r="AO623" s="402"/>
      <c r="AP623" s="393"/>
      <c r="AQ623" s="402"/>
      <c r="AR623" s="393"/>
      <c r="AS623" s="402"/>
      <c r="AT623" s="393"/>
      <c r="AU623" s="402"/>
      <c r="AV623" s="393"/>
      <c r="AW623" s="402"/>
      <c r="AX623" s="393"/>
      <c r="AY623" s="402"/>
      <c r="AZ623" s="393"/>
      <c r="BA623" s="403"/>
      <c r="BB623" s="404">
        <v>6904449</v>
      </c>
      <c r="BC623" s="402">
        <v>5660472</v>
      </c>
      <c r="BD623" s="393">
        <v>4672013</v>
      </c>
      <c r="BE623" s="402">
        <v>4414251</v>
      </c>
      <c r="BF623" s="393">
        <v>5526391</v>
      </c>
      <c r="BG623" s="402">
        <v>5688551</v>
      </c>
      <c r="BH623" s="393">
        <v>3074458</v>
      </c>
      <c r="BI623" s="402">
        <v>3226686</v>
      </c>
      <c r="BJ623" s="393"/>
      <c r="BK623" s="402"/>
      <c r="BL623" s="393"/>
      <c r="BM623" s="403"/>
      <c r="BN623" s="394">
        <f t="shared" si="669"/>
        <v>699</v>
      </c>
      <c r="BO623" s="395">
        <f t="shared" si="670"/>
        <v>585</v>
      </c>
      <c r="BP623" s="396">
        <f t="shared" si="671"/>
        <v>600</v>
      </c>
      <c r="BQ623" s="395">
        <f t="shared" si="672"/>
        <v>546</v>
      </c>
      <c r="BR623" s="396">
        <f t="shared" si="673"/>
        <v>819</v>
      </c>
      <c r="BS623" s="395">
        <f t="shared" si="674"/>
        <v>834</v>
      </c>
      <c r="BT623" s="396">
        <f t="shared" si="675"/>
        <v>534</v>
      </c>
      <c r="BU623" s="395">
        <f t="shared" si="676"/>
        <v>534</v>
      </c>
      <c r="BV623" s="396">
        <f t="shared" si="677"/>
        <v>0</v>
      </c>
      <c r="BW623" s="395">
        <f t="shared" si="678"/>
        <v>0</v>
      </c>
      <c r="BX623" s="396">
        <f t="shared" si="679"/>
        <v>0</v>
      </c>
      <c r="BY623" s="395">
        <f t="shared" si="680"/>
        <v>0</v>
      </c>
      <c r="BZ623" s="394">
        <f t="shared" si="681"/>
        <v>9877.6094420600857</v>
      </c>
      <c r="CA623" s="395">
        <f t="shared" si="682"/>
        <v>9676.0205128205125</v>
      </c>
      <c r="CB623" s="396">
        <f t="shared" si="683"/>
        <v>7786.6883333333335</v>
      </c>
      <c r="CC623" s="395">
        <f t="shared" si="684"/>
        <v>8084.7087912087909</v>
      </c>
      <c r="CD623" s="396">
        <f t="shared" si="685"/>
        <v>6747.730158730159</v>
      </c>
      <c r="CE623" s="395">
        <f t="shared" si="686"/>
        <v>6820.8045563549158</v>
      </c>
      <c r="CF623" s="396">
        <f t="shared" si="687"/>
        <v>5757.4119850187262</v>
      </c>
      <c r="CG623" s="395">
        <f t="shared" si="688"/>
        <v>6042.4831460674159</v>
      </c>
      <c r="CH623" s="396">
        <f t="shared" si="689"/>
        <v>0</v>
      </c>
      <c r="CI623" s="395">
        <f t="shared" si="690"/>
        <v>0</v>
      </c>
      <c r="CJ623" s="396">
        <f t="shared" si="691"/>
        <v>0</v>
      </c>
      <c r="CK623" s="395">
        <f t="shared" si="692"/>
        <v>0</v>
      </c>
      <c r="CL623" s="394">
        <f t="shared" si="693"/>
        <v>88898.484978540771</v>
      </c>
      <c r="CM623" s="395">
        <f t="shared" si="694"/>
        <v>87084.184615384613</v>
      </c>
      <c r="CN623" s="396">
        <f t="shared" si="695"/>
        <v>70080.195000000007</v>
      </c>
      <c r="CO623" s="395">
        <f t="shared" si="696"/>
        <v>72762.379120879123</v>
      </c>
      <c r="CP623" s="396">
        <f t="shared" si="697"/>
        <v>60729.571428571435</v>
      </c>
      <c r="CQ623" s="395">
        <f t="shared" si="698"/>
        <v>61387.241007194243</v>
      </c>
      <c r="CR623" s="396">
        <f t="shared" si="699"/>
        <v>51816.707865168537</v>
      </c>
      <c r="CS623" s="395">
        <f t="shared" si="700"/>
        <v>54382.348314606745</v>
      </c>
      <c r="CT623" s="396">
        <f t="shared" si="701"/>
        <v>0</v>
      </c>
      <c r="CU623" s="395">
        <f t="shared" si="702"/>
        <v>0</v>
      </c>
      <c r="CV623" s="396">
        <f t="shared" si="703"/>
        <v>0</v>
      </c>
      <c r="CW623" s="395">
        <f t="shared" si="704"/>
        <v>0</v>
      </c>
      <c r="CX623" s="396">
        <f t="shared" si="705"/>
        <v>68308.957070535253</v>
      </c>
      <c r="CY623" s="395">
        <f t="shared" si="706"/>
        <v>68286.901157636981</v>
      </c>
      <c r="CZ623" s="394">
        <f t="shared" si="707"/>
        <v>73</v>
      </c>
      <c r="DA623" s="395">
        <f t="shared" si="708"/>
        <v>62</v>
      </c>
      <c r="DB623" s="396">
        <f t="shared" si="709"/>
        <v>63</v>
      </c>
      <c r="DC623" s="395">
        <f t="shared" si="710"/>
        <v>57</v>
      </c>
      <c r="DD623" s="396">
        <f t="shared" si="711"/>
        <v>89</v>
      </c>
      <c r="DE623" s="395">
        <f t="shared" si="712"/>
        <v>89</v>
      </c>
      <c r="DF623" s="396">
        <f t="shared" si="713"/>
        <v>57</v>
      </c>
      <c r="DG623" s="395">
        <f t="shared" si="714"/>
        <v>58</v>
      </c>
      <c r="DH623" s="396">
        <f t="shared" si="715"/>
        <v>0</v>
      </c>
      <c r="DI623" s="395">
        <f t="shared" si="716"/>
        <v>0</v>
      </c>
      <c r="DJ623" s="396">
        <f t="shared" si="717"/>
        <v>0</v>
      </c>
      <c r="DK623" s="395">
        <f t="shared" si="718"/>
        <v>0</v>
      </c>
      <c r="DL623" s="396">
        <f t="shared" si="719"/>
        <v>282</v>
      </c>
      <c r="DM623" s="395">
        <f t="shared" si="720"/>
        <v>266</v>
      </c>
      <c r="DN623" s="394">
        <f t="shared" si="721"/>
        <v>6489589.4034334766</v>
      </c>
      <c r="DO623" s="395">
        <f t="shared" si="722"/>
        <v>5399219.4461538456</v>
      </c>
      <c r="DP623" s="396">
        <f t="shared" si="723"/>
        <v>4415052.2850000001</v>
      </c>
      <c r="DQ623" s="395">
        <f t="shared" si="724"/>
        <v>4147455.6098901099</v>
      </c>
      <c r="DR623" s="396">
        <f t="shared" si="725"/>
        <v>5404931.8571428573</v>
      </c>
      <c r="DS623" s="395">
        <f t="shared" si="726"/>
        <v>5463464.449640288</v>
      </c>
      <c r="DT623" s="396">
        <f t="shared" si="727"/>
        <v>2953552.3483146066</v>
      </c>
      <c r="DU623" s="395">
        <f t="shared" si="728"/>
        <v>3154176.2022471912</v>
      </c>
      <c r="DV623" s="396">
        <f t="shared" si="729"/>
        <v>0</v>
      </c>
      <c r="DW623" s="395">
        <f t="shared" si="730"/>
        <v>0</v>
      </c>
      <c r="DX623" s="396">
        <f t="shared" si="731"/>
        <v>0</v>
      </c>
      <c r="DY623" s="395">
        <f t="shared" si="732"/>
        <v>0</v>
      </c>
      <c r="DZ623" s="396">
        <f t="shared" si="733"/>
        <v>19263125.89389094</v>
      </c>
      <c r="EA623" s="395">
        <f t="shared" si="734"/>
        <v>18164315.707931437</v>
      </c>
    </row>
    <row r="624" spans="1:131">
      <c r="A624" s="541" t="s">
        <v>41</v>
      </c>
      <c r="B624" s="610" t="s">
        <v>1030</v>
      </c>
      <c r="C624" s="622" t="s">
        <v>551</v>
      </c>
      <c r="D624" s="621">
        <v>233277</v>
      </c>
      <c r="E624" s="640">
        <v>3</v>
      </c>
      <c r="F624" s="393">
        <v>125</v>
      </c>
      <c r="G624" s="402">
        <v>133</v>
      </c>
      <c r="H624" s="393"/>
      <c r="I624" s="402"/>
      <c r="J624" s="393"/>
      <c r="K624" s="402"/>
      <c r="L624" s="393">
        <v>6</v>
      </c>
      <c r="M624" s="402">
        <v>7</v>
      </c>
      <c r="N624" s="393">
        <v>131</v>
      </c>
      <c r="O624" s="402">
        <v>122</v>
      </c>
      <c r="P624" s="393"/>
      <c r="Q624" s="402"/>
      <c r="R624" s="393">
        <v>1</v>
      </c>
      <c r="S624" s="402">
        <v>1</v>
      </c>
      <c r="T624" s="393">
        <v>2</v>
      </c>
      <c r="U624" s="402">
        <v>3</v>
      </c>
      <c r="V624" s="393">
        <v>103</v>
      </c>
      <c r="W624" s="402">
        <v>105</v>
      </c>
      <c r="X624" s="393"/>
      <c r="Y624" s="402"/>
      <c r="Z624" s="393">
        <v>2</v>
      </c>
      <c r="AA624" s="402">
        <v>2</v>
      </c>
      <c r="AB624" s="393">
        <v>1</v>
      </c>
      <c r="AC624" s="402">
        <v>1</v>
      </c>
      <c r="AD624" s="393">
        <v>60</v>
      </c>
      <c r="AE624" s="402">
        <v>68</v>
      </c>
      <c r="AF624" s="393"/>
      <c r="AG624" s="402"/>
      <c r="AH624" s="393">
        <v>1</v>
      </c>
      <c r="AI624" s="402">
        <v>1</v>
      </c>
      <c r="AJ624" s="393">
        <v>1</v>
      </c>
      <c r="AK624" s="402">
        <v>1</v>
      </c>
      <c r="AL624" s="393"/>
      <c r="AM624" s="402"/>
      <c r="AN624" s="393"/>
      <c r="AO624" s="402"/>
      <c r="AP624" s="393"/>
      <c r="AQ624" s="402"/>
      <c r="AR624" s="393"/>
      <c r="AS624" s="402"/>
      <c r="AT624" s="393"/>
      <c r="AU624" s="402"/>
      <c r="AV624" s="393"/>
      <c r="AW624" s="402"/>
      <c r="AX624" s="393"/>
      <c r="AY624" s="402"/>
      <c r="AZ624" s="393"/>
      <c r="BA624" s="403"/>
      <c r="BB624" s="404">
        <v>11024517</v>
      </c>
      <c r="BC624" s="402">
        <v>12175329</v>
      </c>
      <c r="BD624" s="393">
        <v>9389811</v>
      </c>
      <c r="BE624" s="402">
        <v>8910723</v>
      </c>
      <c r="BF624" s="393">
        <v>6639112</v>
      </c>
      <c r="BG624" s="402">
        <v>6799767</v>
      </c>
      <c r="BH624" s="393">
        <v>3266381</v>
      </c>
      <c r="BI624" s="402">
        <v>3705311</v>
      </c>
      <c r="BJ624" s="393"/>
      <c r="BK624" s="402"/>
      <c r="BL624" s="393"/>
      <c r="BM624" s="403"/>
      <c r="BN624" s="394">
        <f t="shared" si="669"/>
        <v>1197</v>
      </c>
      <c r="BO624" s="395">
        <f t="shared" si="670"/>
        <v>1281</v>
      </c>
      <c r="BP624" s="396">
        <f t="shared" si="671"/>
        <v>1214</v>
      </c>
      <c r="BQ624" s="395">
        <f t="shared" si="672"/>
        <v>1145</v>
      </c>
      <c r="BR624" s="396">
        <f t="shared" si="673"/>
        <v>961</v>
      </c>
      <c r="BS624" s="395">
        <f t="shared" si="674"/>
        <v>979</v>
      </c>
      <c r="BT624" s="396">
        <f t="shared" si="675"/>
        <v>563</v>
      </c>
      <c r="BU624" s="395">
        <f t="shared" si="676"/>
        <v>635</v>
      </c>
      <c r="BV624" s="396">
        <f t="shared" si="677"/>
        <v>0</v>
      </c>
      <c r="BW624" s="395">
        <f t="shared" si="678"/>
        <v>0</v>
      </c>
      <c r="BX624" s="396">
        <f t="shared" si="679"/>
        <v>0</v>
      </c>
      <c r="BY624" s="395">
        <f t="shared" si="680"/>
        <v>0</v>
      </c>
      <c r="BZ624" s="394">
        <f t="shared" si="681"/>
        <v>9210.1228070175439</v>
      </c>
      <c r="CA624" s="395">
        <f t="shared" si="682"/>
        <v>9504.5503512880568</v>
      </c>
      <c r="CB624" s="396">
        <f t="shared" si="683"/>
        <v>7734.6054365733116</v>
      </c>
      <c r="CC624" s="395">
        <f t="shared" si="684"/>
        <v>7782.2908296943233</v>
      </c>
      <c r="CD624" s="396">
        <f t="shared" si="685"/>
        <v>6908.5452653485954</v>
      </c>
      <c r="CE624" s="395">
        <f t="shared" si="686"/>
        <v>6945.6251276813073</v>
      </c>
      <c r="CF624" s="396">
        <f t="shared" si="687"/>
        <v>5801.7424511545296</v>
      </c>
      <c r="CG624" s="395">
        <f t="shared" si="688"/>
        <v>5835.1354330708664</v>
      </c>
      <c r="CH624" s="396">
        <f t="shared" si="689"/>
        <v>0</v>
      </c>
      <c r="CI624" s="395">
        <f t="shared" si="690"/>
        <v>0</v>
      </c>
      <c r="CJ624" s="396">
        <f t="shared" si="691"/>
        <v>0</v>
      </c>
      <c r="CK624" s="395">
        <f t="shared" si="692"/>
        <v>0</v>
      </c>
      <c r="CL624" s="394">
        <f t="shared" si="693"/>
        <v>82891.105263157893</v>
      </c>
      <c r="CM624" s="395">
        <f t="shared" si="694"/>
        <v>85540.953161592508</v>
      </c>
      <c r="CN624" s="396">
        <f t="shared" si="695"/>
        <v>69611.4489291598</v>
      </c>
      <c r="CO624" s="395">
        <f t="shared" si="696"/>
        <v>70040.617467248914</v>
      </c>
      <c r="CP624" s="396">
        <f t="shared" si="697"/>
        <v>62176.907388137362</v>
      </c>
      <c r="CQ624" s="395">
        <f t="shared" si="698"/>
        <v>62510.626149131764</v>
      </c>
      <c r="CR624" s="396">
        <f t="shared" si="699"/>
        <v>52215.682060390769</v>
      </c>
      <c r="CS624" s="395">
        <f t="shared" si="700"/>
        <v>52516.218897637795</v>
      </c>
      <c r="CT624" s="396">
        <f t="shared" si="701"/>
        <v>0</v>
      </c>
      <c r="CU624" s="395">
        <f t="shared" si="702"/>
        <v>0</v>
      </c>
      <c r="CV624" s="396">
        <f t="shared" si="703"/>
        <v>0</v>
      </c>
      <c r="CW624" s="395">
        <f t="shared" si="704"/>
        <v>0</v>
      </c>
      <c r="CX624" s="396">
        <f t="shared" si="705"/>
        <v>69318.229600156788</v>
      </c>
      <c r="CY624" s="395">
        <f t="shared" si="706"/>
        <v>70333.635564047712</v>
      </c>
      <c r="CZ624" s="394">
        <f t="shared" si="707"/>
        <v>131</v>
      </c>
      <c r="DA624" s="395">
        <f t="shared" si="708"/>
        <v>140</v>
      </c>
      <c r="DB624" s="396">
        <f t="shared" si="709"/>
        <v>134</v>
      </c>
      <c r="DC624" s="395">
        <f t="shared" si="710"/>
        <v>126</v>
      </c>
      <c r="DD624" s="396">
        <f t="shared" si="711"/>
        <v>106</v>
      </c>
      <c r="DE624" s="395">
        <f t="shared" si="712"/>
        <v>108</v>
      </c>
      <c r="DF624" s="396">
        <f t="shared" si="713"/>
        <v>62</v>
      </c>
      <c r="DG624" s="395">
        <f t="shared" si="714"/>
        <v>70</v>
      </c>
      <c r="DH624" s="396">
        <f t="shared" si="715"/>
        <v>0</v>
      </c>
      <c r="DI624" s="395">
        <f t="shared" si="716"/>
        <v>0</v>
      </c>
      <c r="DJ624" s="396">
        <f t="shared" si="717"/>
        <v>0</v>
      </c>
      <c r="DK624" s="395">
        <f t="shared" si="718"/>
        <v>0</v>
      </c>
      <c r="DL624" s="396">
        <f t="shared" si="719"/>
        <v>433</v>
      </c>
      <c r="DM624" s="395">
        <f t="shared" si="720"/>
        <v>444</v>
      </c>
      <c r="DN624" s="394">
        <f t="shared" si="721"/>
        <v>10858734.789473685</v>
      </c>
      <c r="DO624" s="395">
        <f t="shared" si="722"/>
        <v>11975733.44262295</v>
      </c>
      <c r="DP624" s="396">
        <f t="shared" si="723"/>
        <v>9327934.1565074138</v>
      </c>
      <c r="DQ624" s="395">
        <f t="shared" si="724"/>
        <v>8825117.8008733634</v>
      </c>
      <c r="DR624" s="396">
        <f t="shared" si="725"/>
        <v>6590752.1831425605</v>
      </c>
      <c r="DS624" s="395">
        <f t="shared" si="726"/>
        <v>6751147.6241062302</v>
      </c>
      <c r="DT624" s="396">
        <f t="shared" si="727"/>
        <v>3237372.2877442278</v>
      </c>
      <c r="DU624" s="395">
        <f t="shared" si="728"/>
        <v>3676135.3228346454</v>
      </c>
      <c r="DV624" s="396">
        <f t="shared" si="729"/>
        <v>0</v>
      </c>
      <c r="DW624" s="395">
        <f t="shared" si="730"/>
        <v>0</v>
      </c>
      <c r="DX624" s="396">
        <f t="shared" si="731"/>
        <v>0</v>
      </c>
      <c r="DY624" s="395">
        <f t="shared" si="732"/>
        <v>0</v>
      </c>
      <c r="DZ624" s="396">
        <f t="shared" si="733"/>
        <v>30014793.416867889</v>
      </c>
      <c r="EA624" s="395">
        <f t="shared" si="734"/>
        <v>31228134.190437183</v>
      </c>
    </row>
    <row r="625" spans="1:131">
      <c r="A625" s="541" t="s">
        <v>41</v>
      </c>
      <c r="B625" s="619" t="s">
        <v>1031</v>
      </c>
      <c r="C625" s="623"/>
      <c r="D625" s="621">
        <v>232681</v>
      </c>
      <c r="E625" s="640">
        <v>3</v>
      </c>
      <c r="F625" s="393">
        <v>75</v>
      </c>
      <c r="G625" s="402">
        <v>71</v>
      </c>
      <c r="H625" s="393"/>
      <c r="I625" s="402"/>
      <c r="J625" s="393"/>
      <c r="K625" s="402"/>
      <c r="L625" s="393">
        <v>3</v>
      </c>
      <c r="M625" s="402">
        <v>4</v>
      </c>
      <c r="N625" s="393">
        <v>74</v>
      </c>
      <c r="O625" s="402">
        <v>79</v>
      </c>
      <c r="P625" s="393">
        <v>4</v>
      </c>
      <c r="Q625" s="402">
        <v>4</v>
      </c>
      <c r="R625" s="393"/>
      <c r="S625" s="402"/>
      <c r="T625" s="393">
        <v>6</v>
      </c>
      <c r="U625" s="402">
        <v>6</v>
      </c>
      <c r="V625" s="393">
        <v>54</v>
      </c>
      <c r="W625" s="402">
        <v>56</v>
      </c>
      <c r="X625" s="393"/>
      <c r="Y625" s="402"/>
      <c r="Z625" s="393"/>
      <c r="AA625" s="402"/>
      <c r="AB625" s="393">
        <v>3</v>
      </c>
      <c r="AC625" s="402">
        <v>3</v>
      </c>
      <c r="AD625" s="393">
        <v>3</v>
      </c>
      <c r="AE625" s="402">
        <v>4</v>
      </c>
      <c r="AF625" s="393"/>
      <c r="AG625" s="402"/>
      <c r="AH625" s="393"/>
      <c r="AI625" s="402"/>
      <c r="AJ625" s="393"/>
      <c r="AK625" s="402"/>
      <c r="AL625" s="393">
        <v>15</v>
      </c>
      <c r="AM625" s="402">
        <v>18</v>
      </c>
      <c r="AN625" s="393">
        <v>3</v>
      </c>
      <c r="AO625" s="402">
        <v>3</v>
      </c>
      <c r="AP625" s="393"/>
      <c r="AQ625" s="402"/>
      <c r="AR625" s="393">
        <v>2</v>
      </c>
      <c r="AS625" s="402">
        <v>2</v>
      </c>
      <c r="AT625" s="393"/>
      <c r="AU625" s="402"/>
      <c r="AV625" s="393"/>
      <c r="AW625" s="402"/>
      <c r="AX625" s="393"/>
      <c r="AY625" s="402"/>
      <c r="AZ625" s="393"/>
      <c r="BA625" s="403"/>
      <c r="BB625" s="404">
        <v>6534221</v>
      </c>
      <c r="BC625" s="402">
        <v>6151136</v>
      </c>
      <c r="BD625" s="393">
        <v>5638980</v>
      </c>
      <c r="BE625" s="402">
        <v>5876646</v>
      </c>
      <c r="BF625" s="393">
        <v>3603866</v>
      </c>
      <c r="BG625" s="402">
        <v>3683713</v>
      </c>
      <c r="BH625" s="393">
        <v>150340</v>
      </c>
      <c r="BI625" s="402">
        <v>209750</v>
      </c>
      <c r="BJ625" s="393">
        <v>1433488</v>
      </c>
      <c r="BK625" s="402">
        <v>1419008</v>
      </c>
      <c r="BL625" s="393"/>
      <c r="BM625" s="403"/>
      <c r="BN625" s="394">
        <f t="shared" si="669"/>
        <v>711</v>
      </c>
      <c r="BO625" s="395">
        <f t="shared" si="670"/>
        <v>687</v>
      </c>
      <c r="BP625" s="396">
        <f t="shared" si="671"/>
        <v>778</v>
      </c>
      <c r="BQ625" s="395">
        <f t="shared" si="672"/>
        <v>823</v>
      </c>
      <c r="BR625" s="396">
        <f t="shared" si="673"/>
        <v>522</v>
      </c>
      <c r="BS625" s="395">
        <f t="shared" si="674"/>
        <v>540</v>
      </c>
      <c r="BT625" s="396">
        <f t="shared" si="675"/>
        <v>27</v>
      </c>
      <c r="BU625" s="395">
        <f t="shared" si="676"/>
        <v>36</v>
      </c>
      <c r="BV625" s="396">
        <f t="shared" si="677"/>
        <v>189</v>
      </c>
      <c r="BW625" s="395">
        <f t="shared" si="678"/>
        <v>216</v>
      </c>
      <c r="BX625" s="396">
        <f t="shared" si="679"/>
        <v>0</v>
      </c>
      <c r="BY625" s="395">
        <f t="shared" si="680"/>
        <v>0</v>
      </c>
      <c r="BZ625" s="394">
        <f t="shared" si="681"/>
        <v>9190.1842475386784</v>
      </c>
      <c r="CA625" s="395">
        <f t="shared" si="682"/>
        <v>8953.6186317321681</v>
      </c>
      <c r="CB625" s="396">
        <f t="shared" si="683"/>
        <v>7248.0462724935733</v>
      </c>
      <c r="CC625" s="395">
        <f t="shared" si="684"/>
        <v>7140.5176184690154</v>
      </c>
      <c r="CD625" s="396">
        <f t="shared" si="685"/>
        <v>6903.9578544061305</v>
      </c>
      <c r="CE625" s="395">
        <f t="shared" si="686"/>
        <v>6821.6907407407407</v>
      </c>
      <c r="CF625" s="396">
        <f t="shared" si="687"/>
        <v>5568.1481481481478</v>
      </c>
      <c r="CG625" s="395">
        <f t="shared" si="688"/>
        <v>5826.3888888888887</v>
      </c>
      <c r="CH625" s="396">
        <f t="shared" si="689"/>
        <v>7584.5925925925922</v>
      </c>
      <c r="CI625" s="395">
        <f t="shared" si="690"/>
        <v>6569.4814814814818</v>
      </c>
      <c r="CJ625" s="396">
        <f t="shared" si="691"/>
        <v>0</v>
      </c>
      <c r="CK625" s="395">
        <f t="shared" si="692"/>
        <v>0</v>
      </c>
      <c r="CL625" s="394">
        <f t="shared" si="693"/>
        <v>82711.658227848107</v>
      </c>
      <c r="CM625" s="395">
        <f t="shared" si="694"/>
        <v>80582.567685589514</v>
      </c>
      <c r="CN625" s="396">
        <f t="shared" si="695"/>
        <v>65232.416452442158</v>
      </c>
      <c r="CO625" s="395">
        <f t="shared" si="696"/>
        <v>64264.658566221136</v>
      </c>
      <c r="CP625" s="396">
        <f t="shared" si="697"/>
        <v>62135.620689655174</v>
      </c>
      <c r="CQ625" s="395">
        <f t="shared" si="698"/>
        <v>61395.216666666667</v>
      </c>
      <c r="CR625" s="396">
        <f t="shared" si="699"/>
        <v>50113.333333333328</v>
      </c>
      <c r="CS625" s="395">
        <f t="shared" si="700"/>
        <v>52437.5</v>
      </c>
      <c r="CT625" s="396">
        <f t="shared" si="701"/>
        <v>68261.333333333328</v>
      </c>
      <c r="CU625" s="395">
        <f t="shared" si="702"/>
        <v>59125.333333333336</v>
      </c>
      <c r="CV625" s="396">
        <f t="shared" si="703"/>
        <v>0</v>
      </c>
      <c r="CW625" s="395">
        <f t="shared" si="704"/>
        <v>0</v>
      </c>
      <c r="CX625" s="396">
        <f t="shared" si="705"/>
        <v>70199.708139480601</v>
      </c>
      <c r="CY625" s="395">
        <f t="shared" si="706"/>
        <v>67820.790555251588</v>
      </c>
      <c r="CZ625" s="394">
        <f t="shared" si="707"/>
        <v>78</v>
      </c>
      <c r="DA625" s="395">
        <f t="shared" si="708"/>
        <v>75</v>
      </c>
      <c r="DB625" s="396">
        <f t="shared" si="709"/>
        <v>84</v>
      </c>
      <c r="DC625" s="395">
        <f t="shared" si="710"/>
        <v>89</v>
      </c>
      <c r="DD625" s="396">
        <f t="shared" si="711"/>
        <v>57</v>
      </c>
      <c r="DE625" s="395">
        <f t="shared" si="712"/>
        <v>59</v>
      </c>
      <c r="DF625" s="396">
        <f t="shared" si="713"/>
        <v>3</v>
      </c>
      <c r="DG625" s="395">
        <f t="shared" si="714"/>
        <v>4</v>
      </c>
      <c r="DH625" s="396">
        <f t="shared" si="715"/>
        <v>20</v>
      </c>
      <c r="DI625" s="395">
        <f t="shared" si="716"/>
        <v>23</v>
      </c>
      <c r="DJ625" s="396">
        <f t="shared" si="717"/>
        <v>0</v>
      </c>
      <c r="DK625" s="395">
        <f t="shared" si="718"/>
        <v>0</v>
      </c>
      <c r="DL625" s="396">
        <f t="shared" si="719"/>
        <v>242</v>
      </c>
      <c r="DM625" s="395">
        <f t="shared" si="720"/>
        <v>250</v>
      </c>
      <c r="DN625" s="394">
        <f t="shared" si="721"/>
        <v>6451509.3417721521</v>
      </c>
      <c r="DO625" s="395">
        <f t="shared" si="722"/>
        <v>6043692.5764192138</v>
      </c>
      <c r="DP625" s="396">
        <f t="shared" si="723"/>
        <v>5479522.9820051417</v>
      </c>
      <c r="DQ625" s="395">
        <f t="shared" si="724"/>
        <v>5719554.612393681</v>
      </c>
      <c r="DR625" s="396">
        <f t="shared" si="725"/>
        <v>3541730.3793103448</v>
      </c>
      <c r="DS625" s="395">
        <f t="shared" si="726"/>
        <v>3622317.7833333332</v>
      </c>
      <c r="DT625" s="396">
        <f t="shared" si="727"/>
        <v>150340</v>
      </c>
      <c r="DU625" s="395">
        <f t="shared" si="728"/>
        <v>209750</v>
      </c>
      <c r="DV625" s="396">
        <f t="shared" si="729"/>
        <v>1365226.6666666665</v>
      </c>
      <c r="DW625" s="395">
        <f t="shared" si="730"/>
        <v>1359882.6666666667</v>
      </c>
      <c r="DX625" s="396">
        <f t="shared" si="731"/>
        <v>0</v>
      </c>
      <c r="DY625" s="395">
        <f t="shared" si="732"/>
        <v>0</v>
      </c>
      <c r="DZ625" s="396">
        <f t="shared" si="733"/>
        <v>16988329.369754307</v>
      </c>
      <c r="EA625" s="395">
        <f t="shared" si="734"/>
        <v>16955197.638812896</v>
      </c>
    </row>
    <row r="626" spans="1:131">
      <c r="A626" s="541" t="s">
        <v>41</v>
      </c>
      <c r="B626" s="610" t="s">
        <v>1032</v>
      </c>
      <c r="C626" s="623"/>
      <c r="D626" s="621">
        <v>234155</v>
      </c>
      <c r="E626" s="640">
        <v>3</v>
      </c>
      <c r="F626" s="393">
        <v>29</v>
      </c>
      <c r="G626" s="402">
        <v>35</v>
      </c>
      <c r="H626" s="393">
        <v>2</v>
      </c>
      <c r="I626" s="402">
        <v>4</v>
      </c>
      <c r="J626" s="393">
        <v>4</v>
      </c>
      <c r="K626" s="402">
        <v>3</v>
      </c>
      <c r="L626" s="393">
        <v>15</v>
      </c>
      <c r="M626" s="402">
        <v>12</v>
      </c>
      <c r="N626" s="393">
        <v>78</v>
      </c>
      <c r="O626" s="402">
        <v>76</v>
      </c>
      <c r="P626" s="393">
        <v>11</v>
      </c>
      <c r="Q626" s="402">
        <v>4</v>
      </c>
      <c r="R626" s="393"/>
      <c r="S626" s="402">
        <v>5</v>
      </c>
      <c r="T626" s="393">
        <v>18</v>
      </c>
      <c r="U626" s="402">
        <v>20</v>
      </c>
      <c r="V626" s="393">
        <v>63</v>
      </c>
      <c r="W626" s="402">
        <v>61</v>
      </c>
      <c r="X626" s="393">
        <v>2</v>
      </c>
      <c r="Y626" s="402">
        <v>3</v>
      </c>
      <c r="Z626" s="393">
        <v>1</v>
      </c>
      <c r="AA626" s="402">
        <v>3</v>
      </c>
      <c r="AB626" s="393">
        <v>20</v>
      </c>
      <c r="AC626" s="402">
        <v>20</v>
      </c>
      <c r="AD626" s="393">
        <v>40</v>
      </c>
      <c r="AE626" s="402">
        <v>43</v>
      </c>
      <c r="AF626" s="393">
        <v>5</v>
      </c>
      <c r="AG626" s="402">
        <v>5</v>
      </c>
      <c r="AH626" s="393">
        <v>1</v>
      </c>
      <c r="AI626" s="402"/>
      <c r="AJ626" s="393">
        <v>2</v>
      </c>
      <c r="AK626" s="402">
        <v>1</v>
      </c>
      <c r="AL626" s="393"/>
      <c r="AM626" s="402"/>
      <c r="AN626" s="393"/>
      <c r="AO626" s="402"/>
      <c r="AP626" s="393"/>
      <c r="AQ626" s="402"/>
      <c r="AR626" s="393"/>
      <c r="AS626" s="402"/>
      <c r="AT626" s="393"/>
      <c r="AU626" s="402">
        <v>1</v>
      </c>
      <c r="AV626" s="393"/>
      <c r="AW626" s="402"/>
      <c r="AX626" s="393"/>
      <c r="AY626" s="402"/>
      <c r="AZ626" s="393"/>
      <c r="BA626" s="403">
        <v>4</v>
      </c>
      <c r="BB626" s="404">
        <v>4776525</v>
      </c>
      <c r="BC626" s="402">
        <v>5097760</v>
      </c>
      <c r="BD626" s="393">
        <v>8438255</v>
      </c>
      <c r="BE626" s="402">
        <v>7979808</v>
      </c>
      <c r="BF626" s="393">
        <v>5771916</v>
      </c>
      <c r="BG626" s="402">
        <v>5693061</v>
      </c>
      <c r="BH626" s="393">
        <v>2298771</v>
      </c>
      <c r="BI626" s="402">
        <v>2279399</v>
      </c>
      <c r="BJ626" s="393"/>
      <c r="BK626" s="402">
        <v>365700</v>
      </c>
      <c r="BL626" s="393"/>
      <c r="BM626" s="403"/>
      <c r="BN626" s="394">
        <f t="shared" si="669"/>
        <v>505</v>
      </c>
      <c r="BO626" s="395">
        <f t="shared" si="670"/>
        <v>532</v>
      </c>
      <c r="BP626" s="396">
        <f t="shared" si="671"/>
        <v>1028</v>
      </c>
      <c r="BQ626" s="395">
        <f t="shared" si="672"/>
        <v>1019</v>
      </c>
      <c r="BR626" s="396">
        <f t="shared" si="673"/>
        <v>838</v>
      </c>
      <c r="BS626" s="395">
        <f t="shared" si="674"/>
        <v>852</v>
      </c>
      <c r="BT626" s="396">
        <f t="shared" si="675"/>
        <v>445</v>
      </c>
      <c r="BU626" s="395">
        <f t="shared" si="676"/>
        <v>449</v>
      </c>
      <c r="BV626" s="396">
        <f t="shared" si="677"/>
        <v>0</v>
      </c>
      <c r="BW626" s="395">
        <f t="shared" si="678"/>
        <v>0</v>
      </c>
      <c r="BX626" s="396">
        <f t="shared" si="679"/>
        <v>0</v>
      </c>
      <c r="BY626" s="395">
        <f t="shared" si="680"/>
        <v>57</v>
      </c>
      <c r="BZ626" s="394">
        <f t="shared" si="681"/>
        <v>9458.4653465346528</v>
      </c>
      <c r="CA626" s="395">
        <f t="shared" si="682"/>
        <v>9582.2556390977443</v>
      </c>
      <c r="CB626" s="396">
        <f t="shared" si="683"/>
        <v>8208.4192607003897</v>
      </c>
      <c r="CC626" s="395">
        <f t="shared" si="684"/>
        <v>7831.0186457311092</v>
      </c>
      <c r="CD626" s="396">
        <f t="shared" si="685"/>
        <v>6887.7279236276854</v>
      </c>
      <c r="CE626" s="395">
        <f t="shared" si="686"/>
        <v>6681.9964788732395</v>
      </c>
      <c r="CF626" s="396">
        <f t="shared" si="687"/>
        <v>5165.7775280898877</v>
      </c>
      <c r="CG626" s="395">
        <f t="shared" si="688"/>
        <v>5076.6124721603564</v>
      </c>
      <c r="CH626" s="396">
        <f t="shared" si="689"/>
        <v>0</v>
      </c>
      <c r="CI626" s="395">
        <f t="shared" si="690"/>
        <v>0</v>
      </c>
      <c r="CJ626" s="396">
        <f t="shared" si="691"/>
        <v>0</v>
      </c>
      <c r="CK626" s="395">
        <f t="shared" si="692"/>
        <v>0</v>
      </c>
      <c r="CL626" s="394">
        <f t="shared" si="693"/>
        <v>85126.188118811871</v>
      </c>
      <c r="CM626" s="395">
        <f t="shared" si="694"/>
        <v>86240.300751879695</v>
      </c>
      <c r="CN626" s="396">
        <f t="shared" si="695"/>
        <v>73875.773346303511</v>
      </c>
      <c r="CO626" s="395">
        <f t="shared" si="696"/>
        <v>70479.167811579988</v>
      </c>
      <c r="CP626" s="396">
        <f t="shared" si="697"/>
        <v>61989.551312649171</v>
      </c>
      <c r="CQ626" s="395">
        <f t="shared" si="698"/>
        <v>60137.968309859156</v>
      </c>
      <c r="CR626" s="396">
        <f t="shared" si="699"/>
        <v>46491.997752808988</v>
      </c>
      <c r="CS626" s="395">
        <f t="shared" si="700"/>
        <v>45689.512249443207</v>
      </c>
      <c r="CT626" s="396">
        <f t="shared" si="701"/>
        <v>0</v>
      </c>
      <c r="CU626" s="395">
        <f t="shared" si="702"/>
        <v>0</v>
      </c>
      <c r="CV626" s="396">
        <f t="shared" si="703"/>
        <v>0</v>
      </c>
      <c r="CW626" s="395">
        <f t="shared" si="704"/>
        <v>0</v>
      </c>
      <c r="CX626" s="396">
        <f t="shared" si="705"/>
        <v>67779.15621655577</v>
      </c>
      <c r="CY626" s="395">
        <f t="shared" si="706"/>
        <v>65093.594013326227</v>
      </c>
      <c r="CZ626" s="394">
        <f t="shared" si="707"/>
        <v>50</v>
      </c>
      <c r="DA626" s="395">
        <f t="shared" si="708"/>
        <v>54</v>
      </c>
      <c r="DB626" s="396">
        <f t="shared" si="709"/>
        <v>107</v>
      </c>
      <c r="DC626" s="395">
        <f t="shared" si="710"/>
        <v>105</v>
      </c>
      <c r="DD626" s="396">
        <f t="shared" si="711"/>
        <v>86</v>
      </c>
      <c r="DE626" s="395">
        <f t="shared" si="712"/>
        <v>87</v>
      </c>
      <c r="DF626" s="396">
        <f t="shared" si="713"/>
        <v>48</v>
      </c>
      <c r="DG626" s="395">
        <f t="shared" si="714"/>
        <v>49</v>
      </c>
      <c r="DH626" s="396">
        <f t="shared" si="715"/>
        <v>0</v>
      </c>
      <c r="DI626" s="395">
        <f t="shared" si="716"/>
        <v>0</v>
      </c>
      <c r="DJ626" s="396">
        <f t="shared" si="717"/>
        <v>0</v>
      </c>
      <c r="DK626" s="395">
        <f t="shared" si="718"/>
        <v>5</v>
      </c>
      <c r="DL626" s="396">
        <f t="shared" si="719"/>
        <v>291</v>
      </c>
      <c r="DM626" s="395">
        <f t="shared" si="720"/>
        <v>300</v>
      </c>
      <c r="DN626" s="394">
        <f t="shared" si="721"/>
        <v>4256309.4059405932</v>
      </c>
      <c r="DO626" s="395">
        <f t="shared" si="722"/>
        <v>4656976.2406015033</v>
      </c>
      <c r="DP626" s="396">
        <f t="shared" si="723"/>
        <v>7904707.7480544755</v>
      </c>
      <c r="DQ626" s="395">
        <f t="shared" si="724"/>
        <v>7400312.6202158984</v>
      </c>
      <c r="DR626" s="396">
        <f t="shared" si="725"/>
        <v>5331101.4128878284</v>
      </c>
      <c r="DS626" s="395">
        <f t="shared" si="726"/>
        <v>5232003.2429577466</v>
      </c>
      <c r="DT626" s="396">
        <f t="shared" si="727"/>
        <v>2231615.8921348313</v>
      </c>
      <c r="DU626" s="395">
        <f t="shared" si="728"/>
        <v>2238786.100222717</v>
      </c>
      <c r="DV626" s="396">
        <f t="shared" si="729"/>
        <v>0</v>
      </c>
      <c r="DW626" s="395">
        <f t="shared" si="730"/>
        <v>0</v>
      </c>
      <c r="DX626" s="396">
        <f t="shared" si="731"/>
        <v>0</v>
      </c>
      <c r="DY626" s="395">
        <f t="shared" si="732"/>
        <v>0</v>
      </c>
      <c r="DZ626" s="396">
        <f t="shared" si="733"/>
        <v>19723734.459017728</v>
      </c>
      <c r="EA626" s="395">
        <f t="shared" si="734"/>
        <v>19528078.203997869</v>
      </c>
    </row>
    <row r="627" spans="1:131">
      <c r="A627" s="541" t="s">
        <v>41</v>
      </c>
      <c r="B627" s="610" t="s">
        <v>1033</v>
      </c>
      <c r="C627" s="622" t="s">
        <v>1092</v>
      </c>
      <c r="D627" s="621">
        <v>231712</v>
      </c>
      <c r="E627" s="539">
        <v>5</v>
      </c>
      <c r="F627" s="393">
        <v>38</v>
      </c>
      <c r="G627" s="402">
        <v>39</v>
      </c>
      <c r="H627" s="393"/>
      <c r="I627" s="402"/>
      <c r="J627" s="393"/>
      <c r="K627" s="402"/>
      <c r="L627" s="393"/>
      <c r="M627" s="402"/>
      <c r="N627" s="393">
        <v>82</v>
      </c>
      <c r="O627" s="402">
        <v>86</v>
      </c>
      <c r="P627" s="393"/>
      <c r="Q627" s="402"/>
      <c r="R627" s="393"/>
      <c r="S627" s="402"/>
      <c r="T627" s="393"/>
      <c r="U627" s="402"/>
      <c r="V627" s="393">
        <v>56</v>
      </c>
      <c r="W627" s="402">
        <v>60</v>
      </c>
      <c r="X627" s="393"/>
      <c r="Y627" s="402"/>
      <c r="Z627" s="393"/>
      <c r="AA627" s="402"/>
      <c r="AB627" s="393"/>
      <c r="AC627" s="402"/>
      <c r="AD627" s="393">
        <v>38</v>
      </c>
      <c r="AE627" s="402">
        <v>34</v>
      </c>
      <c r="AF627" s="393"/>
      <c r="AG627" s="402"/>
      <c r="AH627" s="393"/>
      <c r="AI627" s="402"/>
      <c r="AJ627" s="393"/>
      <c r="AK627" s="402"/>
      <c r="AL627" s="393">
        <v>54</v>
      </c>
      <c r="AM627" s="402">
        <v>55</v>
      </c>
      <c r="AN627" s="393"/>
      <c r="AO627" s="402"/>
      <c r="AP627" s="393"/>
      <c r="AQ627" s="402"/>
      <c r="AR627" s="393"/>
      <c r="AS627" s="402"/>
      <c r="AT627" s="393"/>
      <c r="AU627" s="402"/>
      <c r="AV627" s="393"/>
      <c r="AW627" s="402"/>
      <c r="AX627" s="393"/>
      <c r="AY627" s="402"/>
      <c r="AZ627" s="393"/>
      <c r="BA627" s="403"/>
      <c r="BB627" s="404">
        <v>3862294</v>
      </c>
      <c r="BC627" s="402">
        <v>4102814</v>
      </c>
      <c r="BD627" s="393">
        <v>6321081</v>
      </c>
      <c r="BE627" s="402">
        <v>6765166</v>
      </c>
      <c r="BF627" s="393">
        <v>3420757</v>
      </c>
      <c r="BG627" s="402">
        <v>3836807</v>
      </c>
      <c r="BH627" s="393">
        <v>2005052</v>
      </c>
      <c r="BI627" s="402">
        <v>1869031</v>
      </c>
      <c r="BJ627" s="393">
        <v>2975653</v>
      </c>
      <c r="BK627" s="402">
        <v>3116791</v>
      </c>
      <c r="BL627" s="393"/>
      <c r="BM627" s="403"/>
      <c r="BN627" s="394">
        <f t="shared" si="669"/>
        <v>342</v>
      </c>
      <c r="BO627" s="395">
        <f t="shared" si="670"/>
        <v>351</v>
      </c>
      <c r="BP627" s="396">
        <f t="shared" si="671"/>
        <v>738</v>
      </c>
      <c r="BQ627" s="395">
        <f t="shared" si="672"/>
        <v>774</v>
      </c>
      <c r="BR627" s="396">
        <f t="shared" si="673"/>
        <v>504</v>
      </c>
      <c r="BS627" s="395">
        <f t="shared" si="674"/>
        <v>540</v>
      </c>
      <c r="BT627" s="396">
        <f t="shared" si="675"/>
        <v>342</v>
      </c>
      <c r="BU627" s="395">
        <f t="shared" si="676"/>
        <v>306</v>
      </c>
      <c r="BV627" s="396">
        <f t="shared" si="677"/>
        <v>486</v>
      </c>
      <c r="BW627" s="395">
        <f t="shared" si="678"/>
        <v>495</v>
      </c>
      <c r="BX627" s="396">
        <f t="shared" si="679"/>
        <v>0</v>
      </c>
      <c r="BY627" s="395">
        <f t="shared" si="680"/>
        <v>0</v>
      </c>
      <c r="BZ627" s="394">
        <f t="shared" si="681"/>
        <v>11293.25730994152</v>
      </c>
      <c r="CA627" s="395">
        <f t="shared" si="682"/>
        <v>11688.928774928774</v>
      </c>
      <c r="CB627" s="396">
        <f t="shared" si="683"/>
        <v>8565.1504065040644</v>
      </c>
      <c r="CC627" s="395">
        <f t="shared" si="684"/>
        <v>8740.5245478036177</v>
      </c>
      <c r="CD627" s="396">
        <f t="shared" si="685"/>
        <v>6787.2162698412694</v>
      </c>
      <c r="CE627" s="395">
        <f t="shared" si="686"/>
        <v>7105.198148148148</v>
      </c>
      <c r="CF627" s="396">
        <f t="shared" si="687"/>
        <v>5862.7251461988308</v>
      </c>
      <c r="CG627" s="395">
        <f t="shared" si="688"/>
        <v>6107.9444444444443</v>
      </c>
      <c r="CH627" s="396">
        <f t="shared" si="689"/>
        <v>6122.7427983539092</v>
      </c>
      <c r="CI627" s="395">
        <f t="shared" si="690"/>
        <v>6296.5474747474746</v>
      </c>
      <c r="CJ627" s="396">
        <f t="shared" si="691"/>
        <v>0</v>
      </c>
      <c r="CK627" s="395">
        <f t="shared" si="692"/>
        <v>0</v>
      </c>
      <c r="CL627" s="394">
        <f t="shared" si="693"/>
        <v>101639.31578947368</v>
      </c>
      <c r="CM627" s="395">
        <f t="shared" si="694"/>
        <v>105200.35897435897</v>
      </c>
      <c r="CN627" s="396">
        <f t="shared" si="695"/>
        <v>77086.35365853658</v>
      </c>
      <c r="CO627" s="395">
        <f t="shared" si="696"/>
        <v>78664.720930232565</v>
      </c>
      <c r="CP627" s="396">
        <f t="shared" si="697"/>
        <v>61084.946428571428</v>
      </c>
      <c r="CQ627" s="395">
        <f t="shared" si="698"/>
        <v>63946.783333333333</v>
      </c>
      <c r="CR627" s="396">
        <f t="shared" si="699"/>
        <v>52764.526315789481</v>
      </c>
      <c r="CS627" s="395">
        <f t="shared" si="700"/>
        <v>54971.5</v>
      </c>
      <c r="CT627" s="396">
        <f t="shared" si="701"/>
        <v>55104.685185185182</v>
      </c>
      <c r="CU627" s="395">
        <f t="shared" si="702"/>
        <v>56668.927272727269</v>
      </c>
      <c r="CV627" s="396">
        <f t="shared" si="703"/>
        <v>0</v>
      </c>
      <c r="CW627" s="395">
        <f t="shared" si="704"/>
        <v>0</v>
      </c>
      <c r="CX627" s="396">
        <f t="shared" si="705"/>
        <v>69346.406716417914</v>
      </c>
      <c r="CY627" s="395">
        <f t="shared" si="706"/>
        <v>71863.536496350367</v>
      </c>
      <c r="CZ627" s="394">
        <f t="shared" si="707"/>
        <v>38</v>
      </c>
      <c r="DA627" s="395">
        <f t="shared" si="708"/>
        <v>39</v>
      </c>
      <c r="DB627" s="396">
        <f t="shared" si="709"/>
        <v>82</v>
      </c>
      <c r="DC627" s="395">
        <f t="shared" si="710"/>
        <v>86</v>
      </c>
      <c r="DD627" s="396">
        <f t="shared" si="711"/>
        <v>56</v>
      </c>
      <c r="DE627" s="395">
        <f t="shared" si="712"/>
        <v>60</v>
      </c>
      <c r="DF627" s="396">
        <f t="shared" si="713"/>
        <v>38</v>
      </c>
      <c r="DG627" s="395">
        <f t="shared" si="714"/>
        <v>34</v>
      </c>
      <c r="DH627" s="396">
        <f t="shared" si="715"/>
        <v>54</v>
      </c>
      <c r="DI627" s="395">
        <f t="shared" si="716"/>
        <v>55</v>
      </c>
      <c r="DJ627" s="396">
        <f t="shared" si="717"/>
        <v>0</v>
      </c>
      <c r="DK627" s="395">
        <f t="shared" si="718"/>
        <v>0</v>
      </c>
      <c r="DL627" s="396">
        <f t="shared" si="719"/>
        <v>268</v>
      </c>
      <c r="DM627" s="395">
        <f t="shared" si="720"/>
        <v>274</v>
      </c>
      <c r="DN627" s="394">
        <f t="shared" si="721"/>
        <v>3862294</v>
      </c>
      <c r="DO627" s="395">
        <f t="shared" si="722"/>
        <v>4102814</v>
      </c>
      <c r="DP627" s="396">
        <f t="shared" si="723"/>
        <v>6321081</v>
      </c>
      <c r="DQ627" s="395">
        <f t="shared" si="724"/>
        <v>6765166.0000000009</v>
      </c>
      <c r="DR627" s="396">
        <f t="shared" si="725"/>
        <v>3420757</v>
      </c>
      <c r="DS627" s="395">
        <f t="shared" si="726"/>
        <v>3836807</v>
      </c>
      <c r="DT627" s="396">
        <f t="shared" si="727"/>
        <v>2005052.0000000002</v>
      </c>
      <c r="DU627" s="395">
        <f t="shared" si="728"/>
        <v>1869031</v>
      </c>
      <c r="DV627" s="396">
        <f t="shared" si="729"/>
        <v>2975653</v>
      </c>
      <c r="DW627" s="395">
        <f t="shared" si="730"/>
        <v>3116791</v>
      </c>
      <c r="DX627" s="396">
        <f t="shared" si="731"/>
        <v>0</v>
      </c>
      <c r="DY627" s="395">
        <f t="shared" si="732"/>
        <v>0</v>
      </c>
      <c r="DZ627" s="396">
        <f t="shared" si="733"/>
        <v>18584837</v>
      </c>
      <c r="EA627" s="395">
        <f t="shared" si="734"/>
        <v>19690609</v>
      </c>
    </row>
    <row r="628" spans="1:131">
      <c r="A628" s="541" t="s">
        <v>41</v>
      </c>
      <c r="B628" s="619" t="s">
        <v>1034</v>
      </c>
      <c r="C628" s="620"/>
      <c r="D628" s="621">
        <v>233897</v>
      </c>
      <c r="E628" s="539">
        <v>6</v>
      </c>
      <c r="F628" s="393">
        <v>17</v>
      </c>
      <c r="G628" s="402">
        <v>20</v>
      </c>
      <c r="H628" s="393"/>
      <c r="I628" s="402"/>
      <c r="J628" s="393"/>
      <c r="K628" s="402"/>
      <c r="L628" s="393"/>
      <c r="M628" s="402"/>
      <c r="N628" s="393">
        <v>31</v>
      </c>
      <c r="O628" s="402">
        <v>28</v>
      </c>
      <c r="P628" s="393"/>
      <c r="Q628" s="402"/>
      <c r="R628" s="393"/>
      <c r="S628" s="402"/>
      <c r="T628" s="393">
        <v>1</v>
      </c>
      <c r="U628" s="402">
        <v>1</v>
      </c>
      <c r="V628" s="393">
        <v>22</v>
      </c>
      <c r="W628" s="402">
        <v>30</v>
      </c>
      <c r="X628" s="393"/>
      <c r="Y628" s="402"/>
      <c r="Z628" s="393"/>
      <c r="AA628" s="402"/>
      <c r="AB628" s="393"/>
      <c r="AC628" s="402"/>
      <c r="AD628" s="393">
        <v>20</v>
      </c>
      <c r="AE628" s="402">
        <v>20</v>
      </c>
      <c r="AF628" s="393"/>
      <c r="AG628" s="402"/>
      <c r="AH628" s="393"/>
      <c r="AI628" s="402"/>
      <c r="AJ628" s="393">
        <v>1</v>
      </c>
      <c r="AK628" s="402">
        <v>1</v>
      </c>
      <c r="AL628" s="393"/>
      <c r="AM628" s="402"/>
      <c r="AN628" s="393"/>
      <c r="AO628" s="402"/>
      <c r="AP628" s="393"/>
      <c r="AQ628" s="402"/>
      <c r="AR628" s="393"/>
      <c r="AS628" s="402"/>
      <c r="AT628" s="393"/>
      <c r="AU628" s="402"/>
      <c r="AV628" s="393"/>
      <c r="AW628" s="402"/>
      <c r="AX628" s="393"/>
      <c r="AY628" s="402"/>
      <c r="AZ628" s="393"/>
      <c r="BA628" s="403"/>
      <c r="BB628" s="404">
        <v>1346000</v>
      </c>
      <c r="BC628" s="402">
        <v>1515580</v>
      </c>
      <c r="BD628" s="393">
        <v>2158300</v>
      </c>
      <c r="BE628" s="402">
        <v>1946216</v>
      </c>
      <c r="BF628" s="393">
        <v>1256600</v>
      </c>
      <c r="BG628" s="402">
        <v>1706165</v>
      </c>
      <c r="BH628" s="393">
        <v>1017200</v>
      </c>
      <c r="BI628" s="402">
        <v>1032686</v>
      </c>
      <c r="BJ628" s="393"/>
      <c r="BK628" s="402"/>
      <c r="BL628" s="393"/>
      <c r="BM628" s="403"/>
      <c r="BN628" s="394">
        <f t="shared" si="669"/>
        <v>153</v>
      </c>
      <c r="BO628" s="395">
        <f t="shared" si="670"/>
        <v>180</v>
      </c>
      <c r="BP628" s="396">
        <f t="shared" si="671"/>
        <v>291</v>
      </c>
      <c r="BQ628" s="395">
        <f t="shared" si="672"/>
        <v>264</v>
      </c>
      <c r="BR628" s="396">
        <f t="shared" si="673"/>
        <v>198</v>
      </c>
      <c r="BS628" s="395">
        <f t="shared" si="674"/>
        <v>270</v>
      </c>
      <c r="BT628" s="396">
        <f t="shared" si="675"/>
        <v>192</v>
      </c>
      <c r="BU628" s="395">
        <f t="shared" si="676"/>
        <v>192</v>
      </c>
      <c r="BV628" s="396">
        <f t="shared" si="677"/>
        <v>0</v>
      </c>
      <c r="BW628" s="395">
        <f t="shared" si="678"/>
        <v>0</v>
      </c>
      <c r="BX628" s="396">
        <f t="shared" si="679"/>
        <v>0</v>
      </c>
      <c r="BY628" s="395">
        <f t="shared" si="680"/>
        <v>0</v>
      </c>
      <c r="BZ628" s="394">
        <f t="shared" si="681"/>
        <v>8797.3856209150326</v>
      </c>
      <c r="CA628" s="395">
        <f t="shared" si="682"/>
        <v>8419.8888888888887</v>
      </c>
      <c r="CB628" s="396">
        <f t="shared" si="683"/>
        <v>7416.838487972509</v>
      </c>
      <c r="CC628" s="395">
        <f t="shared" si="684"/>
        <v>7372.030303030303</v>
      </c>
      <c r="CD628" s="396">
        <f t="shared" si="685"/>
        <v>6346.4646464646466</v>
      </c>
      <c r="CE628" s="395">
        <f t="shared" si="686"/>
        <v>6319.1296296296296</v>
      </c>
      <c r="CF628" s="396">
        <f t="shared" si="687"/>
        <v>5297.916666666667</v>
      </c>
      <c r="CG628" s="395">
        <f t="shared" si="688"/>
        <v>5378.572916666667</v>
      </c>
      <c r="CH628" s="396">
        <f t="shared" si="689"/>
        <v>0</v>
      </c>
      <c r="CI628" s="395">
        <f t="shared" si="690"/>
        <v>0</v>
      </c>
      <c r="CJ628" s="396">
        <f t="shared" si="691"/>
        <v>0</v>
      </c>
      <c r="CK628" s="395">
        <f t="shared" si="692"/>
        <v>0</v>
      </c>
      <c r="CL628" s="394">
        <f t="shared" si="693"/>
        <v>79176.470588235301</v>
      </c>
      <c r="CM628" s="395">
        <f t="shared" si="694"/>
        <v>75779</v>
      </c>
      <c r="CN628" s="396">
        <f t="shared" si="695"/>
        <v>66751.546391752578</v>
      </c>
      <c r="CO628" s="395">
        <f t="shared" si="696"/>
        <v>66348.272727272721</v>
      </c>
      <c r="CP628" s="396">
        <f t="shared" si="697"/>
        <v>57118.181818181823</v>
      </c>
      <c r="CQ628" s="395">
        <f t="shared" si="698"/>
        <v>56872.166666666664</v>
      </c>
      <c r="CR628" s="396">
        <f t="shared" si="699"/>
        <v>47681.25</v>
      </c>
      <c r="CS628" s="395">
        <f t="shared" si="700"/>
        <v>48407.15625</v>
      </c>
      <c r="CT628" s="396">
        <f t="shared" si="701"/>
        <v>0</v>
      </c>
      <c r="CU628" s="395">
        <f t="shared" si="702"/>
        <v>0</v>
      </c>
      <c r="CV628" s="396">
        <f t="shared" si="703"/>
        <v>0</v>
      </c>
      <c r="CW628" s="395">
        <f t="shared" si="704"/>
        <v>0</v>
      </c>
      <c r="CX628" s="396">
        <f t="shared" si="705"/>
        <v>62390.823201479157</v>
      </c>
      <c r="CY628" s="395">
        <f t="shared" si="706"/>
        <v>61623.951903409092</v>
      </c>
      <c r="CZ628" s="394">
        <f t="shared" si="707"/>
        <v>17</v>
      </c>
      <c r="DA628" s="395">
        <f t="shared" si="708"/>
        <v>20</v>
      </c>
      <c r="DB628" s="396">
        <f t="shared" si="709"/>
        <v>32</v>
      </c>
      <c r="DC628" s="395">
        <f t="shared" si="710"/>
        <v>29</v>
      </c>
      <c r="DD628" s="396">
        <f t="shared" si="711"/>
        <v>22</v>
      </c>
      <c r="DE628" s="395">
        <f t="shared" si="712"/>
        <v>30</v>
      </c>
      <c r="DF628" s="396">
        <f t="shared" si="713"/>
        <v>21</v>
      </c>
      <c r="DG628" s="395">
        <f t="shared" si="714"/>
        <v>21</v>
      </c>
      <c r="DH628" s="396">
        <f t="shared" si="715"/>
        <v>0</v>
      </c>
      <c r="DI628" s="395">
        <f t="shared" si="716"/>
        <v>0</v>
      </c>
      <c r="DJ628" s="396">
        <f t="shared" si="717"/>
        <v>0</v>
      </c>
      <c r="DK628" s="395">
        <f t="shared" si="718"/>
        <v>0</v>
      </c>
      <c r="DL628" s="396">
        <f t="shared" si="719"/>
        <v>92</v>
      </c>
      <c r="DM628" s="395">
        <f t="shared" si="720"/>
        <v>100</v>
      </c>
      <c r="DN628" s="394">
        <f t="shared" si="721"/>
        <v>1346000</v>
      </c>
      <c r="DO628" s="395">
        <f t="shared" si="722"/>
        <v>1515580</v>
      </c>
      <c r="DP628" s="396">
        <f t="shared" si="723"/>
        <v>2136049.4845360825</v>
      </c>
      <c r="DQ628" s="395">
        <f t="shared" si="724"/>
        <v>1924099.9090909089</v>
      </c>
      <c r="DR628" s="396">
        <f t="shared" si="725"/>
        <v>1256600</v>
      </c>
      <c r="DS628" s="395">
        <f t="shared" si="726"/>
        <v>1706165</v>
      </c>
      <c r="DT628" s="396">
        <f t="shared" si="727"/>
        <v>1001306.25</v>
      </c>
      <c r="DU628" s="395">
        <f t="shared" si="728"/>
        <v>1016550.28125</v>
      </c>
      <c r="DV628" s="396">
        <f t="shared" si="729"/>
        <v>0</v>
      </c>
      <c r="DW628" s="395">
        <f t="shared" si="730"/>
        <v>0</v>
      </c>
      <c r="DX628" s="396">
        <f t="shared" si="731"/>
        <v>0</v>
      </c>
      <c r="DY628" s="395">
        <f t="shared" si="732"/>
        <v>0</v>
      </c>
      <c r="DZ628" s="396">
        <f t="shared" si="733"/>
        <v>5739955.7345360825</v>
      </c>
      <c r="EA628" s="395">
        <f t="shared" si="734"/>
        <v>6162395.1903409092</v>
      </c>
    </row>
    <row r="629" spans="1:131">
      <c r="A629" s="541" t="s">
        <v>41</v>
      </c>
      <c r="B629" s="619" t="s">
        <v>1035</v>
      </c>
      <c r="C629" s="620"/>
      <c r="D629" s="621">
        <v>232414</v>
      </c>
      <c r="E629" s="539">
        <v>8</v>
      </c>
      <c r="F629" s="393"/>
      <c r="G629" s="402"/>
      <c r="H629" s="393"/>
      <c r="I629" s="402"/>
      <c r="J629" s="393"/>
      <c r="K629" s="402"/>
      <c r="L629" s="393"/>
      <c r="M629" s="402"/>
      <c r="N629" s="393"/>
      <c r="O629" s="402"/>
      <c r="P629" s="393"/>
      <c r="Q629" s="402"/>
      <c r="R629" s="393"/>
      <c r="S629" s="402"/>
      <c r="T629" s="393"/>
      <c r="U629" s="402"/>
      <c r="V629" s="393"/>
      <c r="W629" s="402"/>
      <c r="X629" s="393"/>
      <c r="Y629" s="402"/>
      <c r="Z629" s="393"/>
      <c r="AA629" s="402"/>
      <c r="AB629" s="393"/>
      <c r="AC629" s="402"/>
      <c r="AD629" s="393"/>
      <c r="AE629" s="402"/>
      <c r="AF629" s="393"/>
      <c r="AG629" s="402"/>
      <c r="AH629" s="393"/>
      <c r="AI629" s="402"/>
      <c r="AJ629" s="393"/>
      <c r="AK629" s="402"/>
      <c r="AL629" s="393"/>
      <c r="AM629" s="402"/>
      <c r="AN629" s="393"/>
      <c r="AO629" s="402"/>
      <c r="AP629" s="393"/>
      <c r="AQ629" s="402"/>
      <c r="AR629" s="393"/>
      <c r="AS629" s="402"/>
      <c r="AT629" s="393"/>
      <c r="AU629" s="402"/>
      <c r="AV629" s="393"/>
      <c r="AW629" s="402"/>
      <c r="AX629" s="393"/>
      <c r="AY629" s="402"/>
      <c r="AZ629" s="393"/>
      <c r="BA629" s="403"/>
      <c r="BB629" s="404"/>
      <c r="BC629" s="402"/>
      <c r="BD629" s="393"/>
      <c r="BE629" s="402"/>
      <c r="BF629" s="393"/>
      <c r="BG629" s="402"/>
      <c r="BH629" s="393"/>
      <c r="BI629" s="402"/>
      <c r="BJ629" s="393"/>
      <c r="BK629" s="402"/>
      <c r="BL629" s="393"/>
      <c r="BM629" s="403"/>
      <c r="BN629" s="394">
        <f t="shared" si="669"/>
        <v>0</v>
      </c>
      <c r="BO629" s="395">
        <f t="shared" si="670"/>
        <v>0</v>
      </c>
      <c r="BP629" s="396">
        <f t="shared" si="671"/>
        <v>0</v>
      </c>
      <c r="BQ629" s="395">
        <f t="shared" si="672"/>
        <v>0</v>
      </c>
      <c r="BR629" s="396">
        <f t="shared" si="673"/>
        <v>0</v>
      </c>
      <c r="BS629" s="395">
        <f t="shared" si="674"/>
        <v>0</v>
      </c>
      <c r="BT629" s="396">
        <f t="shared" si="675"/>
        <v>0</v>
      </c>
      <c r="BU629" s="395">
        <f t="shared" si="676"/>
        <v>0</v>
      </c>
      <c r="BV629" s="396">
        <f t="shared" si="677"/>
        <v>0</v>
      </c>
      <c r="BW629" s="395">
        <f t="shared" si="678"/>
        <v>0</v>
      </c>
      <c r="BX629" s="396">
        <f t="shared" si="679"/>
        <v>0</v>
      </c>
      <c r="BY629" s="395">
        <f t="shared" si="680"/>
        <v>0</v>
      </c>
      <c r="BZ629" s="394">
        <f t="shared" si="681"/>
        <v>0</v>
      </c>
      <c r="CA629" s="395">
        <f t="shared" si="682"/>
        <v>0</v>
      </c>
      <c r="CB629" s="396">
        <f t="shared" si="683"/>
        <v>0</v>
      </c>
      <c r="CC629" s="395">
        <f t="shared" si="684"/>
        <v>0</v>
      </c>
      <c r="CD629" s="396">
        <f t="shared" si="685"/>
        <v>0</v>
      </c>
      <c r="CE629" s="395">
        <f t="shared" si="686"/>
        <v>0</v>
      </c>
      <c r="CF629" s="396">
        <f t="shared" si="687"/>
        <v>0</v>
      </c>
      <c r="CG629" s="395">
        <f t="shared" si="688"/>
        <v>0</v>
      </c>
      <c r="CH629" s="396">
        <f t="shared" si="689"/>
        <v>0</v>
      </c>
      <c r="CI629" s="395">
        <f t="shared" si="690"/>
        <v>0</v>
      </c>
      <c r="CJ629" s="396">
        <f t="shared" si="691"/>
        <v>0</v>
      </c>
      <c r="CK629" s="395">
        <f t="shared" si="692"/>
        <v>0</v>
      </c>
      <c r="CL629" s="394">
        <f t="shared" si="693"/>
        <v>0</v>
      </c>
      <c r="CM629" s="395">
        <f t="shared" si="694"/>
        <v>0</v>
      </c>
      <c r="CN629" s="396">
        <f t="shared" si="695"/>
        <v>0</v>
      </c>
      <c r="CO629" s="395">
        <f t="shared" si="696"/>
        <v>0</v>
      </c>
      <c r="CP629" s="396">
        <f t="shared" si="697"/>
        <v>0</v>
      </c>
      <c r="CQ629" s="395">
        <f t="shared" si="698"/>
        <v>0</v>
      </c>
      <c r="CR629" s="396">
        <f t="shared" si="699"/>
        <v>0</v>
      </c>
      <c r="CS629" s="395">
        <f t="shared" si="700"/>
        <v>0</v>
      </c>
      <c r="CT629" s="396">
        <f t="shared" si="701"/>
        <v>0</v>
      </c>
      <c r="CU629" s="395">
        <f t="shared" si="702"/>
        <v>0</v>
      </c>
      <c r="CV629" s="396">
        <f t="shared" si="703"/>
        <v>0</v>
      </c>
      <c r="CW629" s="395">
        <f t="shared" si="704"/>
        <v>0</v>
      </c>
      <c r="CX629" s="396">
        <f t="shared" si="705"/>
        <v>0</v>
      </c>
      <c r="CY629" s="395">
        <f t="shared" si="706"/>
        <v>0</v>
      </c>
      <c r="CZ629" s="394">
        <f t="shared" si="707"/>
        <v>0</v>
      </c>
      <c r="DA629" s="395">
        <f t="shared" si="708"/>
        <v>0</v>
      </c>
      <c r="DB629" s="396">
        <f t="shared" si="709"/>
        <v>0</v>
      </c>
      <c r="DC629" s="395">
        <f t="shared" si="710"/>
        <v>0</v>
      </c>
      <c r="DD629" s="396">
        <f t="shared" si="711"/>
        <v>0</v>
      </c>
      <c r="DE629" s="395">
        <f t="shared" si="712"/>
        <v>0</v>
      </c>
      <c r="DF629" s="396">
        <f t="shared" si="713"/>
        <v>0</v>
      </c>
      <c r="DG629" s="395">
        <f t="shared" si="714"/>
        <v>0</v>
      </c>
      <c r="DH629" s="396">
        <f t="shared" si="715"/>
        <v>0</v>
      </c>
      <c r="DI629" s="395">
        <f t="shared" si="716"/>
        <v>0</v>
      </c>
      <c r="DJ629" s="396">
        <f t="shared" si="717"/>
        <v>0</v>
      </c>
      <c r="DK629" s="395">
        <f t="shared" si="718"/>
        <v>0</v>
      </c>
      <c r="DL629" s="396">
        <f t="shared" si="719"/>
        <v>0</v>
      </c>
      <c r="DM629" s="395">
        <f t="shared" si="720"/>
        <v>0</v>
      </c>
      <c r="DN629" s="394">
        <f t="shared" si="721"/>
        <v>0</v>
      </c>
      <c r="DO629" s="395">
        <f t="shared" si="722"/>
        <v>0</v>
      </c>
      <c r="DP629" s="396">
        <f t="shared" si="723"/>
        <v>0</v>
      </c>
      <c r="DQ629" s="395">
        <f t="shared" si="724"/>
        <v>0</v>
      </c>
      <c r="DR629" s="396">
        <f t="shared" si="725"/>
        <v>0</v>
      </c>
      <c r="DS629" s="395">
        <f t="shared" si="726"/>
        <v>0</v>
      </c>
      <c r="DT629" s="396">
        <f t="shared" si="727"/>
        <v>0</v>
      </c>
      <c r="DU629" s="395">
        <f t="shared" si="728"/>
        <v>0</v>
      </c>
      <c r="DV629" s="396">
        <f t="shared" si="729"/>
        <v>0</v>
      </c>
      <c r="DW629" s="395">
        <f t="shared" si="730"/>
        <v>0</v>
      </c>
      <c r="DX629" s="396">
        <f t="shared" si="731"/>
        <v>0</v>
      </c>
      <c r="DY629" s="395">
        <f t="shared" si="732"/>
        <v>0</v>
      </c>
      <c r="DZ629" s="396">
        <f t="shared" si="733"/>
        <v>0</v>
      </c>
      <c r="EA629" s="395">
        <f t="shared" si="734"/>
        <v>0</v>
      </c>
    </row>
    <row r="630" spans="1:131">
      <c r="A630" s="541" t="s">
        <v>41</v>
      </c>
      <c r="B630" s="619" t="s">
        <v>1036</v>
      </c>
      <c r="C630" s="624"/>
      <c r="D630" s="621">
        <v>232450</v>
      </c>
      <c r="E630" s="550">
        <v>8</v>
      </c>
      <c r="F630" s="393"/>
      <c r="G630" s="402"/>
      <c r="H630" s="393"/>
      <c r="I630" s="402"/>
      <c r="J630" s="393"/>
      <c r="K630" s="402"/>
      <c r="L630" s="393"/>
      <c r="M630" s="402"/>
      <c r="N630" s="393"/>
      <c r="O630" s="402"/>
      <c r="P630" s="393"/>
      <c r="Q630" s="402"/>
      <c r="R630" s="393"/>
      <c r="S630" s="402"/>
      <c r="T630" s="393"/>
      <c r="U630" s="402"/>
      <c r="V630" s="393"/>
      <c r="W630" s="402"/>
      <c r="X630" s="393"/>
      <c r="Y630" s="402"/>
      <c r="Z630" s="393"/>
      <c r="AA630" s="402"/>
      <c r="AB630" s="393"/>
      <c r="AC630" s="402"/>
      <c r="AD630" s="393"/>
      <c r="AE630" s="402"/>
      <c r="AF630" s="393"/>
      <c r="AG630" s="402"/>
      <c r="AH630" s="393"/>
      <c r="AI630" s="402"/>
      <c r="AJ630" s="393"/>
      <c r="AK630" s="402"/>
      <c r="AL630" s="393"/>
      <c r="AM630" s="402"/>
      <c r="AN630" s="393"/>
      <c r="AO630" s="402"/>
      <c r="AP630" s="393"/>
      <c r="AQ630" s="402"/>
      <c r="AR630" s="393"/>
      <c r="AS630" s="402"/>
      <c r="AT630" s="393"/>
      <c r="AU630" s="402"/>
      <c r="AV630" s="393"/>
      <c r="AW630" s="402"/>
      <c r="AX630" s="393"/>
      <c r="AY630" s="402"/>
      <c r="AZ630" s="393"/>
      <c r="BA630" s="403"/>
      <c r="BB630" s="404"/>
      <c r="BC630" s="402"/>
      <c r="BD630" s="393"/>
      <c r="BE630" s="402"/>
      <c r="BF630" s="393"/>
      <c r="BG630" s="402"/>
      <c r="BH630" s="393"/>
      <c r="BI630" s="402"/>
      <c r="BJ630" s="393"/>
      <c r="BK630" s="402"/>
      <c r="BL630" s="393"/>
      <c r="BM630" s="403"/>
      <c r="BN630" s="394">
        <f t="shared" si="669"/>
        <v>0</v>
      </c>
      <c r="BO630" s="395">
        <f t="shared" si="670"/>
        <v>0</v>
      </c>
      <c r="BP630" s="396">
        <f t="shared" si="671"/>
        <v>0</v>
      </c>
      <c r="BQ630" s="395">
        <f t="shared" si="672"/>
        <v>0</v>
      </c>
      <c r="BR630" s="396">
        <f t="shared" si="673"/>
        <v>0</v>
      </c>
      <c r="BS630" s="395">
        <f t="shared" si="674"/>
        <v>0</v>
      </c>
      <c r="BT630" s="396">
        <f t="shared" si="675"/>
        <v>0</v>
      </c>
      <c r="BU630" s="395">
        <f t="shared" si="676"/>
        <v>0</v>
      </c>
      <c r="BV630" s="396">
        <f t="shared" si="677"/>
        <v>0</v>
      </c>
      <c r="BW630" s="395">
        <f t="shared" si="678"/>
        <v>0</v>
      </c>
      <c r="BX630" s="396">
        <f t="shared" si="679"/>
        <v>0</v>
      </c>
      <c r="BY630" s="395">
        <f t="shared" si="680"/>
        <v>0</v>
      </c>
      <c r="BZ630" s="394">
        <f t="shared" si="681"/>
        <v>0</v>
      </c>
      <c r="CA630" s="395">
        <f t="shared" si="682"/>
        <v>0</v>
      </c>
      <c r="CB630" s="396">
        <f t="shared" si="683"/>
        <v>0</v>
      </c>
      <c r="CC630" s="395">
        <f t="shared" si="684"/>
        <v>0</v>
      </c>
      <c r="CD630" s="396">
        <f t="shared" si="685"/>
        <v>0</v>
      </c>
      <c r="CE630" s="395">
        <f t="shared" si="686"/>
        <v>0</v>
      </c>
      <c r="CF630" s="396">
        <f t="shared" si="687"/>
        <v>0</v>
      </c>
      <c r="CG630" s="395">
        <f t="shared" si="688"/>
        <v>0</v>
      </c>
      <c r="CH630" s="396">
        <f t="shared" si="689"/>
        <v>0</v>
      </c>
      <c r="CI630" s="395">
        <f t="shared" si="690"/>
        <v>0</v>
      </c>
      <c r="CJ630" s="396">
        <f t="shared" si="691"/>
        <v>0</v>
      </c>
      <c r="CK630" s="395">
        <f t="shared" si="692"/>
        <v>0</v>
      </c>
      <c r="CL630" s="394">
        <f t="shared" si="693"/>
        <v>0</v>
      </c>
      <c r="CM630" s="395">
        <f t="shared" si="694"/>
        <v>0</v>
      </c>
      <c r="CN630" s="396">
        <f t="shared" si="695"/>
        <v>0</v>
      </c>
      <c r="CO630" s="395">
        <f t="shared" si="696"/>
        <v>0</v>
      </c>
      <c r="CP630" s="396">
        <f t="shared" si="697"/>
        <v>0</v>
      </c>
      <c r="CQ630" s="395">
        <f t="shared" si="698"/>
        <v>0</v>
      </c>
      <c r="CR630" s="396">
        <f t="shared" si="699"/>
        <v>0</v>
      </c>
      <c r="CS630" s="395">
        <f t="shared" si="700"/>
        <v>0</v>
      </c>
      <c r="CT630" s="396">
        <f t="shared" si="701"/>
        <v>0</v>
      </c>
      <c r="CU630" s="395">
        <f t="shared" si="702"/>
        <v>0</v>
      </c>
      <c r="CV630" s="396">
        <f t="shared" si="703"/>
        <v>0</v>
      </c>
      <c r="CW630" s="395">
        <f t="shared" si="704"/>
        <v>0</v>
      </c>
      <c r="CX630" s="396">
        <f t="shared" si="705"/>
        <v>0</v>
      </c>
      <c r="CY630" s="395">
        <f t="shared" si="706"/>
        <v>0</v>
      </c>
      <c r="CZ630" s="394">
        <f t="shared" si="707"/>
        <v>0</v>
      </c>
      <c r="DA630" s="395">
        <f t="shared" si="708"/>
        <v>0</v>
      </c>
      <c r="DB630" s="396">
        <f t="shared" si="709"/>
        <v>0</v>
      </c>
      <c r="DC630" s="395">
        <f t="shared" si="710"/>
        <v>0</v>
      </c>
      <c r="DD630" s="396">
        <f t="shared" si="711"/>
        <v>0</v>
      </c>
      <c r="DE630" s="395">
        <f t="shared" si="712"/>
        <v>0</v>
      </c>
      <c r="DF630" s="396">
        <f t="shared" si="713"/>
        <v>0</v>
      </c>
      <c r="DG630" s="395">
        <f t="shared" si="714"/>
        <v>0</v>
      </c>
      <c r="DH630" s="396">
        <f t="shared" si="715"/>
        <v>0</v>
      </c>
      <c r="DI630" s="395">
        <f t="shared" si="716"/>
        <v>0</v>
      </c>
      <c r="DJ630" s="396">
        <f t="shared" si="717"/>
        <v>0</v>
      </c>
      <c r="DK630" s="395">
        <f t="shared" si="718"/>
        <v>0</v>
      </c>
      <c r="DL630" s="396">
        <f t="shared" si="719"/>
        <v>0</v>
      </c>
      <c r="DM630" s="395">
        <f t="shared" si="720"/>
        <v>0</v>
      </c>
      <c r="DN630" s="394">
        <f t="shared" si="721"/>
        <v>0</v>
      </c>
      <c r="DO630" s="395">
        <f t="shared" si="722"/>
        <v>0</v>
      </c>
      <c r="DP630" s="396">
        <f t="shared" si="723"/>
        <v>0</v>
      </c>
      <c r="DQ630" s="395">
        <f t="shared" si="724"/>
        <v>0</v>
      </c>
      <c r="DR630" s="396">
        <f t="shared" si="725"/>
        <v>0</v>
      </c>
      <c r="DS630" s="395">
        <f t="shared" si="726"/>
        <v>0</v>
      </c>
      <c r="DT630" s="396">
        <f t="shared" si="727"/>
        <v>0</v>
      </c>
      <c r="DU630" s="395">
        <f t="shared" si="728"/>
        <v>0</v>
      </c>
      <c r="DV630" s="396">
        <f t="shared" si="729"/>
        <v>0</v>
      </c>
      <c r="DW630" s="395">
        <f t="shared" si="730"/>
        <v>0</v>
      </c>
      <c r="DX630" s="396">
        <f t="shared" si="731"/>
        <v>0</v>
      </c>
      <c r="DY630" s="395">
        <f t="shared" si="732"/>
        <v>0</v>
      </c>
      <c r="DZ630" s="396">
        <f t="shared" si="733"/>
        <v>0</v>
      </c>
      <c r="EA630" s="395">
        <f t="shared" si="734"/>
        <v>0</v>
      </c>
    </row>
    <row r="631" spans="1:131">
      <c r="A631" s="541" t="s">
        <v>41</v>
      </c>
      <c r="B631" s="619" t="s">
        <v>1037</v>
      </c>
      <c r="C631" s="620"/>
      <c r="D631" s="621">
        <v>232946</v>
      </c>
      <c r="E631" s="539">
        <v>8</v>
      </c>
      <c r="F631" s="393"/>
      <c r="G631" s="402"/>
      <c r="H631" s="393"/>
      <c r="I631" s="402"/>
      <c r="J631" s="393"/>
      <c r="K631" s="402"/>
      <c r="L631" s="393"/>
      <c r="M631" s="402"/>
      <c r="N631" s="393"/>
      <c r="O631" s="402"/>
      <c r="P631" s="393"/>
      <c r="Q631" s="402"/>
      <c r="R631" s="393"/>
      <c r="S631" s="402"/>
      <c r="T631" s="393"/>
      <c r="U631" s="402"/>
      <c r="V631" s="393"/>
      <c r="W631" s="402"/>
      <c r="X631" s="393"/>
      <c r="Y631" s="402"/>
      <c r="Z631" s="393"/>
      <c r="AA631" s="402"/>
      <c r="AB631" s="393"/>
      <c r="AC631" s="402"/>
      <c r="AD631" s="393"/>
      <c r="AE631" s="402"/>
      <c r="AF631" s="393"/>
      <c r="AG631" s="402"/>
      <c r="AH631" s="393"/>
      <c r="AI631" s="402"/>
      <c r="AJ631" s="393"/>
      <c r="AK631" s="402"/>
      <c r="AL631" s="393"/>
      <c r="AM631" s="402"/>
      <c r="AN631" s="393"/>
      <c r="AO631" s="402"/>
      <c r="AP631" s="393"/>
      <c r="AQ631" s="402"/>
      <c r="AR631" s="393"/>
      <c r="AS631" s="402"/>
      <c r="AT631" s="393"/>
      <c r="AU631" s="402"/>
      <c r="AV631" s="393"/>
      <c r="AW631" s="402"/>
      <c r="AX631" s="393"/>
      <c r="AY631" s="402"/>
      <c r="AZ631" s="393"/>
      <c r="BA631" s="403"/>
      <c r="BB631" s="404"/>
      <c r="BC631" s="402"/>
      <c r="BD631" s="393"/>
      <c r="BE631" s="402"/>
      <c r="BF631" s="393"/>
      <c r="BG631" s="402"/>
      <c r="BH631" s="393"/>
      <c r="BI631" s="402"/>
      <c r="BJ631" s="393"/>
      <c r="BK631" s="402"/>
      <c r="BL631" s="393"/>
      <c r="BM631" s="403"/>
      <c r="BN631" s="394">
        <f t="shared" si="669"/>
        <v>0</v>
      </c>
      <c r="BO631" s="395">
        <f t="shared" si="670"/>
        <v>0</v>
      </c>
      <c r="BP631" s="396">
        <f t="shared" si="671"/>
        <v>0</v>
      </c>
      <c r="BQ631" s="395">
        <f t="shared" si="672"/>
        <v>0</v>
      </c>
      <c r="BR631" s="396">
        <f t="shared" si="673"/>
        <v>0</v>
      </c>
      <c r="BS631" s="395">
        <f t="shared" si="674"/>
        <v>0</v>
      </c>
      <c r="BT631" s="396">
        <f t="shared" si="675"/>
        <v>0</v>
      </c>
      <c r="BU631" s="395">
        <f t="shared" si="676"/>
        <v>0</v>
      </c>
      <c r="BV631" s="396">
        <f t="shared" si="677"/>
        <v>0</v>
      </c>
      <c r="BW631" s="395">
        <f t="shared" si="678"/>
        <v>0</v>
      </c>
      <c r="BX631" s="396">
        <f t="shared" si="679"/>
        <v>0</v>
      </c>
      <c r="BY631" s="395">
        <f t="shared" si="680"/>
        <v>0</v>
      </c>
      <c r="BZ631" s="394">
        <f t="shared" si="681"/>
        <v>0</v>
      </c>
      <c r="CA631" s="395">
        <f t="shared" si="682"/>
        <v>0</v>
      </c>
      <c r="CB631" s="396">
        <f t="shared" si="683"/>
        <v>0</v>
      </c>
      <c r="CC631" s="395">
        <f t="shared" si="684"/>
        <v>0</v>
      </c>
      <c r="CD631" s="396">
        <f t="shared" si="685"/>
        <v>0</v>
      </c>
      <c r="CE631" s="395">
        <f t="shared" si="686"/>
        <v>0</v>
      </c>
      <c r="CF631" s="396">
        <f t="shared" si="687"/>
        <v>0</v>
      </c>
      <c r="CG631" s="395">
        <f t="shared" si="688"/>
        <v>0</v>
      </c>
      <c r="CH631" s="396">
        <f t="shared" si="689"/>
        <v>0</v>
      </c>
      <c r="CI631" s="395">
        <f t="shared" si="690"/>
        <v>0</v>
      </c>
      <c r="CJ631" s="396">
        <f t="shared" si="691"/>
        <v>0</v>
      </c>
      <c r="CK631" s="395">
        <f t="shared" si="692"/>
        <v>0</v>
      </c>
      <c r="CL631" s="394">
        <f t="shared" si="693"/>
        <v>0</v>
      </c>
      <c r="CM631" s="395">
        <f t="shared" si="694"/>
        <v>0</v>
      </c>
      <c r="CN631" s="396">
        <f t="shared" si="695"/>
        <v>0</v>
      </c>
      <c r="CO631" s="395">
        <f t="shared" si="696"/>
        <v>0</v>
      </c>
      <c r="CP631" s="396">
        <f t="shared" si="697"/>
        <v>0</v>
      </c>
      <c r="CQ631" s="395">
        <f t="shared" si="698"/>
        <v>0</v>
      </c>
      <c r="CR631" s="396">
        <f t="shared" si="699"/>
        <v>0</v>
      </c>
      <c r="CS631" s="395">
        <f t="shared" si="700"/>
        <v>0</v>
      </c>
      <c r="CT631" s="396">
        <f t="shared" si="701"/>
        <v>0</v>
      </c>
      <c r="CU631" s="395">
        <f t="shared" si="702"/>
        <v>0</v>
      </c>
      <c r="CV631" s="396">
        <f t="shared" si="703"/>
        <v>0</v>
      </c>
      <c r="CW631" s="395">
        <f t="shared" si="704"/>
        <v>0</v>
      </c>
      <c r="CX631" s="396">
        <f t="shared" si="705"/>
        <v>0</v>
      </c>
      <c r="CY631" s="395">
        <f t="shared" si="706"/>
        <v>0</v>
      </c>
      <c r="CZ631" s="394">
        <f t="shared" si="707"/>
        <v>0</v>
      </c>
      <c r="DA631" s="395">
        <f t="shared" si="708"/>
        <v>0</v>
      </c>
      <c r="DB631" s="396">
        <f t="shared" si="709"/>
        <v>0</v>
      </c>
      <c r="DC631" s="395">
        <f t="shared" si="710"/>
        <v>0</v>
      </c>
      <c r="DD631" s="396">
        <f t="shared" si="711"/>
        <v>0</v>
      </c>
      <c r="DE631" s="395">
        <f t="shared" si="712"/>
        <v>0</v>
      </c>
      <c r="DF631" s="396">
        <f t="shared" si="713"/>
        <v>0</v>
      </c>
      <c r="DG631" s="395">
        <f t="shared" si="714"/>
        <v>0</v>
      </c>
      <c r="DH631" s="396">
        <f t="shared" si="715"/>
        <v>0</v>
      </c>
      <c r="DI631" s="395">
        <f t="shared" si="716"/>
        <v>0</v>
      </c>
      <c r="DJ631" s="396">
        <f t="shared" si="717"/>
        <v>0</v>
      </c>
      <c r="DK631" s="395">
        <f t="shared" si="718"/>
        <v>0</v>
      </c>
      <c r="DL631" s="396">
        <f t="shared" si="719"/>
        <v>0</v>
      </c>
      <c r="DM631" s="395">
        <f t="shared" si="720"/>
        <v>0</v>
      </c>
      <c r="DN631" s="394">
        <f t="shared" si="721"/>
        <v>0</v>
      </c>
      <c r="DO631" s="395">
        <f t="shared" si="722"/>
        <v>0</v>
      </c>
      <c r="DP631" s="396">
        <f t="shared" si="723"/>
        <v>0</v>
      </c>
      <c r="DQ631" s="395">
        <f t="shared" si="724"/>
        <v>0</v>
      </c>
      <c r="DR631" s="396">
        <f t="shared" si="725"/>
        <v>0</v>
      </c>
      <c r="DS631" s="395">
        <f t="shared" si="726"/>
        <v>0</v>
      </c>
      <c r="DT631" s="396">
        <f t="shared" si="727"/>
        <v>0</v>
      </c>
      <c r="DU631" s="395">
        <f t="shared" si="728"/>
        <v>0</v>
      </c>
      <c r="DV631" s="396">
        <f t="shared" si="729"/>
        <v>0</v>
      </c>
      <c r="DW631" s="395">
        <f t="shared" si="730"/>
        <v>0</v>
      </c>
      <c r="DX631" s="396">
        <f t="shared" si="731"/>
        <v>0</v>
      </c>
      <c r="DY631" s="395">
        <f t="shared" si="732"/>
        <v>0</v>
      </c>
      <c r="DZ631" s="396">
        <f t="shared" si="733"/>
        <v>0</v>
      </c>
      <c r="EA631" s="395">
        <f t="shared" si="734"/>
        <v>0</v>
      </c>
    </row>
    <row r="632" spans="1:131">
      <c r="A632" s="541" t="s">
        <v>41</v>
      </c>
      <c r="B632" s="619" t="s">
        <v>1038</v>
      </c>
      <c r="C632" s="620"/>
      <c r="D632" s="621">
        <v>233754</v>
      </c>
      <c r="E632" s="539">
        <v>8</v>
      </c>
      <c r="F632" s="393"/>
      <c r="G632" s="402"/>
      <c r="H632" s="393"/>
      <c r="I632" s="402"/>
      <c r="J632" s="393"/>
      <c r="K632" s="402"/>
      <c r="L632" s="393"/>
      <c r="M632" s="402"/>
      <c r="N632" s="393"/>
      <c r="O632" s="402"/>
      <c r="P632" s="393"/>
      <c r="Q632" s="402"/>
      <c r="R632" s="393"/>
      <c r="S632" s="402"/>
      <c r="T632" s="393"/>
      <c r="U632" s="402"/>
      <c r="V632" s="393"/>
      <c r="W632" s="402"/>
      <c r="X632" s="393"/>
      <c r="Y632" s="402"/>
      <c r="Z632" s="393"/>
      <c r="AA632" s="402"/>
      <c r="AB632" s="393"/>
      <c r="AC632" s="402"/>
      <c r="AD632" s="393"/>
      <c r="AE632" s="402"/>
      <c r="AF632" s="393"/>
      <c r="AG632" s="402"/>
      <c r="AH632" s="393"/>
      <c r="AI632" s="402"/>
      <c r="AJ632" s="393"/>
      <c r="AK632" s="402"/>
      <c r="AL632" s="393"/>
      <c r="AM632" s="402"/>
      <c r="AN632" s="393"/>
      <c r="AO632" s="402"/>
      <c r="AP632" s="393"/>
      <c r="AQ632" s="402"/>
      <c r="AR632" s="393"/>
      <c r="AS632" s="402"/>
      <c r="AT632" s="393"/>
      <c r="AU632" s="402"/>
      <c r="AV632" s="393"/>
      <c r="AW632" s="402"/>
      <c r="AX632" s="393"/>
      <c r="AY632" s="402"/>
      <c r="AZ632" s="393"/>
      <c r="BA632" s="403"/>
      <c r="BB632" s="404"/>
      <c r="BC632" s="402"/>
      <c r="BD632" s="393"/>
      <c r="BE632" s="402"/>
      <c r="BF632" s="393"/>
      <c r="BG632" s="402"/>
      <c r="BH632" s="393"/>
      <c r="BI632" s="402"/>
      <c r="BJ632" s="393"/>
      <c r="BK632" s="402"/>
      <c r="BL632" s="393"/>
      <c r="BM632" s="403"/>
      <c r="BN632" s="394">
        <f t="shared" si="669"/>
        <v>0</v>
      </c>
      <c r="BO632" s="395">
        <f t="shared" si="670"/>
        <v>0</v>
      </c>
      <c r="BP632" s="396">
        <f t="shared" si="671"/>
        <v>0</v>
      </c>
      <c r="BQ632" s="395">
        <f t="shared" si="672"/>
        <v>0</v>
      </c>
      <c r="BR632" s="396">
        <f t="shared" si="673"/>
        <v>0</v>
      </c>
      <c r="BS632" s="395">
        <f t="shared" si="674"/>
        <v>0</v>
      </c>
      <c r="BT632" s="396">
        <f t="shared" si="675"/>
        <v>0</v>
      </c>
      <c r="BU632" s="395">
        <f t="shared" si="676"/>
        <v>0</v>
      </c>
      <c r="BV632" s="396">
        <f t="shared" si="677"/>
        <v>0</v>
      </c>
      <c r="BW632" s="395">
        <f t="shared" si="678"/>
        <v>0</v>
      </c>
      <c r="BX632" s="396">
        <f t="shared" si="679"/>
        <v>0</v>
      </c>
      <c r="BY632" s="395">
        <f t="shared" si="680"/>
        <v>0</v>
      </c>
      <c r="BZ632" s="394">
        <f t="shared" si="681"/>
        <v>0</v>
      </c>
      <c r="CA632" s="395">
        <f t="shared" si="682"/>
        <v>0</v>
      </c>
      <c r="CB632" s="396">
        <f t="shared" si="683"/>
        <v>0</v>
      </c>
      <c r="CC632" s="395">
        <f t="shared" si="684"/>
        <v>0</v>
      </c>
      <c r="CD632" s="396">
        <f t="shared" si="685"/>
        <v>0</v>
      </c>
      <c r="CE632" s="395">
        <f t="shared" si="686"/>
        <v>0</v>
      </c>
      <c r="CF632" s="396">
        <f t="shared" si="687"/>
        <v>0</v>
      </c>
      <c r="CG632" s="395">
        <f t="shared" si="688"/>
        <v>0</v>
      </c>
      <c r="CH632" s="396">
        <f t="shared" si="689"/>
        <v>0</v>
      </c>
      <c r="CI632" s="395">
        <f t="shared" si="690"/>
        <v>0</v>
      </c>
      <c r="CJ632" s="396">
        <f t="shared" si="691"/>
        <v>0</v>
      </c>
      <c r="CK632" s="395">
        <f t="shared" si="692"/>
        <v>0</v>
      </c>
      <c r="CL632" s="394">
        <f t="shared" si="693"/>
        <v>0</v>
      </c>
      <c r="CM632" s="395">
        <f t="shared" si="694"/>
        <v>0</v>
      </c>
      <c r="CN632" s="396">
        <f t="shared" si="695"/>
        <v>0</v>
      </c>
      <c r="CO632" s="395">
        <f t="shared" si="696"/>
        <v>0</v>
      </c>
      <c r="CP632" s="396">
        <f t="shared" si="697"/>
        <v>0</v>
      </c>
      <c r="CQ632" s="395">
        <f t="shared" si="698"/>
        <v>0</v>
      </c>
      <c r="CR632" s="396">
        <f t="shared" si="699"/>
        <v>0</v>
      </c>
      <c r="CS632" s="395">
        <f t="shared" si="700"/>
        <v>0</v>
      </c>
      <c r="CT632" s="396">
        <f t="shared" si="701"/>
        <v>0</v>
      </c>
      <c r="CU632" s="395">
        <f t="shared" si="702"/>
        <v>0</v>
      </c>
      <c r="CV632" s="396">
        <f t="shared" si="703"/>
        <v>0</v>
      </c>
      <c r="CW632" s="395">
        <f t="shared" si="704"/>
        <v>0</v>
      </c>
      <c r="CX632" s="396">
        <f t="shared" si="705"/>
        <v>0</v>
      </c>
      <c r="CY632" s="395">
        <f t="shared" si="706"/>
        <v>0</v>
      </c>
      <c r="CZ632" s="394">
        <f t="shared" si="707"/>
        <v>0</v>
      </c>
      <c r="DA632" s="395">
        <f t="shared" si="708"/>
        <v>0</v>
      </c>
      <c r="DB632" s="396">
        <f t="shared" si="709"/>
        <v>0</v>
      </c>
      <c r="DC632" s="395">
        <f t="shared" si="710"/>
        <v>0</v>
      </c>
      <c r="DD632" s="396">
        <f t="shared" si="711"/>
        <v>0</v>
      </c>
      <c r="DE632" s="395">
        <f t="shared" si="712"/>
        <v>0</v>
      </c>
      <c r="DF632" s="396">
        <f t="shared" si="713"/>
        <v>0</v>
      </c>
      <c r="DG632" s="395">
        <f t="shared" si="714"/>
        <v>0</v>
      </c>
      <c r="DH632" s="396">
        <f t="shared" si="715"/>
        <v>0</v>
      </c>
      <c r="DI632" s="395">
        <f t="shared" si="716"/>
        <v>0</v>
      </c>
      <c r="DJ632" s="396">
        <f t="shared" si="717"/>
        <v>0</v>
      </c>
      <c r="DK632" s="395">
        <f t="shared" si="718"/>
        <v>0</v>
      </c>
      <c r="DL632" s="396">
        <f t="shared" si="719"/>
        <v>0</v>
      </c>
      <c r="DM632" s="395">
        <f t="shared" si="720"/>
        <v>0</v>
      </c>
      <c r="DN632" s="394">
        <f t="shared" si="721"/>
        <v>0</v>
      </c>
      <c r="DO632" s="395">
        <f t="shared" si="722"/>
        <v>0</v>
      </c>
      <c r="DP632" s="396">
        <f t="shared" si="723"/>
        <v>0</v>
      </c>
      <c r="DQ632" s="395">
        <f t="shared" si="724"/>
        <v>0</v>
      </c>
      <c r="DR632" s="396">
        <f t="shared" si="725"/>
        <v>0</v>
      </c>
      <c r="DS632" s="395">
        <f t="shared" si="726"/>
        <v>0</v>
      </c>
      <c r="DT632" s="396">
        <f t="shared" si="727"/>
        <v>0</v>
      </c>
      <c r="DU632" s="395">
        <f t="shared" si="728"/>
        <v>0</v>
      </c>
      <c r="DV632" s="396">
        <f t="shared" si="729"/>
        <v>0</v>
      </c>
      <c r="DW632" s="395">
        <f t="shared" si="730"/>
        <v>0</v>
      </c>
      <c r="DX632" s="396">
        <f t="shared" si="731"/>
        <v>0</v>
      </c>
      <c r="DY632" s="395">
        <f t="shared" si="732"/>
        <v>0</v>
      </c>
      <c r="DZ632" s="396">
        <f t="shared" si="733"/>
        <v>0</v>
      </c>
      <c r="EA632" s="395">
        <f t="shared" si="734"/>
        <v>0</v>
      </c>
    </row>
    <row r="633" spans="1:131">
      <c r="A633" s="541" t="s">
        <v>41</v>
      </c>
      <c r="B633" s="619" t="s">
        <v>1039</v>
      </c>
      <c r="C633" s="620"/>
      <c r="D633" s="621">
        <v>233772</v>
      </c>
      <c r="E633" s="539">
        <v>8</v>
      </c>
      <c r="F633" s="393"/>
      <c r="G633" s="402"/>
      <c r="H633" s="393"/>
      <c r="I633" s="402"/>
      <c r="J633" s="393"/>
      <c r="K633" s="402"/>
      <c r="L633" s="393"/>
      <c r="M633" s="402"/>
      <c r="N633" s="393"/>
      <c r="O633" s="402"/>
      <c r="P633" s="393"/>
      <c r="Q633" s="402"/>
      <c r="R633" s="393"/>
      <c r="S633" s="402"/>
      <c r="T633" s="393"/>
      <c r="U633" s="402"/>
      <c r="V633" s="393"/>
      <c r="W633" s="402"/>
      <c r="X633" s="393"/>
      <c r="Y633" s="402"/>
      <c r="Z633" s="393"/>
      <c r="AA633" s="402"/>
      <c r="AB633" s="393"/>
      <c r="AC633" s="402"/>
      <c r="AD633" s="393"/>
      <c r="AE633" s="402"/>
      <c r="AF633" s="393"/>
      <c r="AG633" s="402"/>
      <c r="AH633" s="393"/>
      <c r="AI633" s="402"/>
      <c r="AJ633" s="393"/>
      <c r="AK633" s="402"/>
      <c r="AL633" s="393"/>
      <c r="AM633" s="402"/>
      <c r="AN633" s="393"/>
      <c r="AO633" s="402"/>
      <c r="AP633" s="393"/>
      <c r="AQ633" s="402"/>
      <c r="AR633" s="393"/>
      <c r="AS633" s="402"/>
      <c r="AT633" s="393"/>
      <c r="AU633" s="402"/>
      <c r="AV633" s="393"/>
      <c r="AW633" s="402"/>
      <c r="AX633" s="393"/>
      <c r="AY633" s="402"/>
      <c r="AZ633" s="393"/>
      <c r="BA633" s="403"/>
      <c r="BB633" s="404"/>
      <c r="BC633" s="402"/>
      <c r="BD633" s="393"/>
      <c r="BE633" s="402"/>
      <c r="BF633" s="393"/>
      <c r="BG633" s="402"/>
      <c r="BH633" s="393"/>
      <c r="BI633" s="402"/>
      <c r="BJ633" s="393"/>
      <c r="BK633" s="402"/>
      <c r="BL633" s="393"/>
      <c r="BM633" s="403"/>
      <c r="BN633" s="394">
        <f t="shared" si="669"/>
        <v>0</v>
      </c>
      <c r="BO633" s="395">
        <f t="shared" si="670"/>
        <v>0</v>
      </c>
      <c r="BP633" s="396">
        <f t="shared" si="671"/>
        <v>0</v>
      </c>
      <c r="BQ633" s="395">
        <f t="shared" si="672"/>
        <v>0</v>
      </c>
      <c r="BR633" s="396">
        <f t="shared" si="673"/>
        <v>0</v>
      </c>
      <c r="BS633" s="395">
        <f t="shared" si="674"/>
        <v>0</v>
      </c>
      <c r="BT633" s="396">
        <f t="shared" si="675"/>
        <v>0</v>
      </c>
      <c r="BU633" s="395">
        <f t="shared" si="676"/>
        <v>0</v>
      </c>
      <c r="BV633" s="396">
        <f t="shared" si="677"/>
        <v>0</v>
      </c>
      <c r="BW633" s="395">
        <f t="shared" si="678"/>
        <v>0</v>
      </c>
      <c r="BX633" s="396">
        <f t="shared" si="679"/>
        <v>0</v>
      </c>
      <c r="BY633" s="395">
        <f t="shared" si="680"/>
        <v>0</v>
      </c>
      <c r="BZ633" s="394">
        <f t="shared" si="681"/>
        <v>0</v>
      </c>
      <c r="CA633" s="395">
        <f t="shared" si="682"/>
        <v>0</v>
      </c>
      <c r="CB633" s="396">
        <f t="shared" si="683"/>
        <v>0</v>
      </c>
      <c r="CC633" s="395">
        <f t="shared" si="684"/>
        <v>0</v>
      </c>
      <c r="CD633" s="396">
        <f t="shared" si="685"/>
        <v>0</v>
      </c>
      <c r="CE633" s="395">
        <f t="shared" si="686"/>
        <v>0</v>
      </c>
      <c r="CF633" s="396">
        <f t="shared" si="687"/>
        <v>0</v>
      </c>
      <c r="CG633" s="395">
        <f t="shared" si="688"/>
        <v>0</v>
      </c>
      <c r="CH633" s="396">
        <f t="shared" si="689"/>
        <v>0</v>
      </c>
      <c r="CI633" s="395">
        <f t="shared" si="690"/>
        <v>0</v>
      </c>
      <c r="CJ633" s="396">
        <f t="shared" si="691"/>
        <v>0</v>
      </c>
      <c r="CK633" s="395">
        <f t="shared" si="692"/>
        <v>0</v>
      </c>
      <c r="CL633" s="394">
        <f t="shared" si="693"/>
        <v>0</v>
      </c>
      <c r="CM633" s="395">
        <f t="shared" si="694"/>
        <v>0</v>
      </c>
      <c r="CN633" s="396">
        <f t="shared" si="695"/>
        <v>0</v>
      </c>
      <c r="CO633" s="395">
        <f t="shared" si="696"/>
        <v>0</v>
      </c>
      <c r="CP633" s="396">
        <f t="shared" si="697"/>
        <v>0</v>
      </c>
      <c r="CQ633" s="395">
        <f t="shared" si="698"/>
        <v>0</v>
      </c>
      <c r="CR633" s="396">
        <f t="shared" si="699"/>
        <v>0</v>
      </c>
      <c r="CS633" s="395">
        <f t="shared" si="700"/>
        <v>0</v>
      </c>
      <c r="CT633" s="396">
        <f t="shared" si="701"/>
        <v>0</v>
      </c>
      <c r="CU633" s="395">
        <f t="shared" si="702"/>
        <v>0</v>
      </c>
      <c r="CV633" s="396">
        <f t="shared" si="703"/>
        <v>0</v>
      </c>
      <c r="CW633" s="395">
        <f t="shared" si="704"/>
        <v>0</v>
      </c>
      <c r="CX633" s="396">
        <f t="shared" si="705"/>
        <v>0</v>
      </c>
      <c r="CY633" s="395">
        <f t="shared" si="706"/>
        <v>0</v>
      </c>
      <c r="CZ633" s="394">
        <f t="shared" si="707"/>
        <v>0</v>
      </c>
      <c r="DA633" s="395">
        <f t="shared" si="708"/>
        <v>0</v>
      </c>
      <c r="DB633" s="396">
        <f t="shared" si="709"/>
        <v>0</v>
      </c>
      <c r="DC633" s="395">
        <f t="shared" si="710"/>
        <v>0</v>
      </c>
      <c r="DD633" s="396">
        <f t="shared" si="711"/>
        <v>0</v>
      </c>
      <c r="DE633" s="395">
        <f t="shared" si="712"/>
        <v>0</v>
      </c>
      <c r="DF633" s="396">
        <f t="shared" si="713"/>
        <v>0</v>
      </c>
      <c r="DG633" s="395">
        <f t="shared" si="714"/>
        <v>0</v>
      </c>
      <c r="DH633" s="396">
        <f t="shared" si="715"/>
        <v>0</v>
      </c>
      <c r="DI633" s="395">
        <f t="shared" si="716"/>
        <v>0</v>
      </c>
      <c r="DJ633" s="396">
        <f t="shared" si="717"/>
        <v>0</v>
      </c>
      <c r="DK633" s="395">
        <f t="shared" si="718"/>
        <v>0</v>
      </c>
      <c r="DL633" s="396">
        <f t="shared" si="719"/>
        <v>0</v>
      </c>
      <c r="DM633" s="395">
        <f t="shared" si="720"/>
        <v>0</v>
      </c>
      <c r="DN633" s="394">
        <f t="shared" si="721"/>
        <v>0</v>
      </c>
      <c r="DO633" s="395">
        <f t="shared" si="722"/>
        <v>0</v>
      </c>
      <c r="DP633" s="396">
        <f t="shared" si="723"/>
        <v>0</v>
      </c>
      <c r="DQ633" s="395">
        <f t="shared" si="724"/>
        <v>0</v>
      </c>
      <c r="DR633" s="396">
        <f t="shared" si="725"/>
        <v>0</v>
      </c>
      <c r="DS633" s="395">
        <f t="shared" si="726"/>
        <v>0</v>
      </c>
      <c r="DT633" s="396">
        <f t="shared" si="727"/>
        <v>0</v>
      </c>
      <c r="DU633" s="395">
        <f t="shared" si="728"/>
        <v>0</v>
      </c>
      <c r="DV633" s="396">
        <f t="shared" si="729"/>
        <v>0</v>
      </c>
      <c r="DW633" s="395">
        <f t="shared" si="730"/>
        <v>0</v>
      </c>
      <c r="DX633" s="396">
        <f t="shared" si="731"/>
        <v>0</v>
      </c>
      <c r="DY633" s="395">
        <f t="shared" si="732"/>
        <v>0</v>
      </c>
      <c r="DZ633" s="396">
        <f t="shared" si="733"/>
        <v>0</v>
      </c>
      <c r="EA633" s="395">
        <f t="shared" si="734"/>
        <v>0</v>
      </c>
    </row>
    <row r="634" spans="1:131">
      <c r="A634" s="541" t="s">
        <v>41</v>
      </c>
      <c r="B634" s="619" t="s">
        <v>1040</v>
      </c>
      <c r="C634" s="620"/>
      <c r="D634" s="621">
        <v>231536</v>
      </c>
      <c r="E634" s="539">
        <v>9</v>
      </c>
      <c r="F634" s="393"/>
      <c r="G634" s="402"/>
      <c r="H634" s="393"/>
      <c r="I634" s="402"/>
      <c r="J634" s="393"/>
      <c r="K634" s="402"/>
      <c r="L634" s="393"/>
      <c r="M634" s="402"/>
      <c r="N634" s="393"/>
      <c r="O634" s="402"/>
      <c r="P634" s="393"/>
      <c r="Q634" s="402"/>
      <c r="R634" s="393"/>
      <c r="S634" s="402"/>
      <c r="T634" s="393"/>
      <c r="U634" s="402"/>
      <c r="V634" s="393"/>
      <c r="W634" s="402"/>
      <c r="X634" s="393"/>
      <c r="Y634" s="402"/>
      <c r="Z634" s="393"/>
      <c r="AA634" s="402"/>
      <c r="AB634" s="393"/>
      <c r="AC634" s="402"/>
      <c r="AD634" s="393"/>
      <c r="AE634" s="402"/>
      <c r="AF634" s="393"/>
      <c r="AG634" s="402"/>
      <c r="AH634" s="393"/>
      <c r="AI634" s="402"/>
      <c r="AJ634" s="393"/>
      <c r="AK634" s="402"/>
      <c r="AL634" s="393"/>
      <c r="AM634" s="402"/>
      <c r="AN634" s="393"/>
      <c r="AO634" s="402"/>
      <c r="AP634" s="393"/>
      <c r="AQ634" s="402"/>
      <c r="AR634" s="393"/>
      <c r="AS634" s="402"/>
      <c r="AT634" s="393"/>
      <c r="AU634" s="402"/>
      <c r="AV634" s="393"/>
      <c r="AW634" s="402"/>
      <c r="AX634" s="393"/>
      <c r="AY634" s="402"/>
      <c r="AZ634" s="393"/>
      <c r="BA634" s="403"/>
      <c r="BB634" s="404"/>
      <c r="BC634" s="402"/>
      <c r="BD634" s="393"/>
      <c r="BE634" s="402"/>
      <c r="BF634" s="393"/>
      <c r="BG634" s="402"/>
      <c r="BH634" s="393"/>
      <c r="BI634" s="402"/>
      <c r="BJ634" s="393"/>
      <c r="BK634" s="402"/>
      <c r="BL634" s="393"/>
      <c r="BM634" s="403"/>
      <c r="BN634" s="394">
        <f t="shared" si="669"/>
        <v>0</v>
      </c>
      <c r="BO634" s="395">
        <f t="shared" si="670"/>
        <v>0</v>
      </c>
      <c r="BP634" s="396">
        <f t="shared" si="671"/>
        <v>0</v>
      </c>
      <c r="BQ634" s="395">
        <f t="shared" si="672"/>
        <v>0</v>
      </c>
      <c r="BR634" s="396">
        <f t="shared" si="673"/>
        <v>0</v>
      </c>
      <c r="BS634" s="395">
        <f t="shared" si="674"/>
        <v>0</v>
      </c>
      <c r="BT634" s="396">
        <f t="shared" si="675"/>
        <v>0</v>
      </c>
      <c r="BU634" s="395">
        <f t="shared" si="676"/>
        <v>0</v>
      </c>
      <c r="BV634" s="396">
        <f t="shared" si="677"/>
        <v>0</v>
      </c>
      <c r="BW634" s="395">
        <f t="shared" si="678"/>
        <v>0</v>
      </c>
      <c r="BX634" s="396">
        <f t="shared" si="679"/>
        <v>0</v>
      </c>
      <c r="BY634" s="395">
        <f t="shared" si="680"/>
        <v>0</v>
      </c>
      <c r="BZ634" s="394">
        <f t="shared" si="681"/>
        <v>0</v>
      </c>
      <c r="CA634" s="395">
        <f t="shared" si="682"/>
        <v>0</v>
      </c>
      <c r="CB634" s="396">
        <f t="shared" si="683"/>
        <v>0</v>
      </c>
      <c r="CC634" s="395">
        <f t="shared" si="684"/>
        <v>0</v>
      </c>
      <c r="CD634" s="396">
        <f t="shared" si="685"/>
        <v>0</v>
      </c>
      <c r="CE634" s="395">
        <f t="shared" si="686"/>
        <v>0</v>
      </c>
      <c r="CF634" s="396">
        <f t="shared" si="687"/>
        <v>0</v>
      </c>
      <c r="CG634" s="395">
        <f t="shared" si="688"/>
        <v>0</v>
      </c>
      <c r="CH634" s="396">
        <f t="shared" si="689"/>
        <v>0</v>
      </c>
      <c r="CI634" s="395">
        <f t="shared" si="690"/>
        <v>0</v>
      </c>
      <c r="CJ634" s="396">
        <f t="shared" si="691"/>
        <v>0</v>
      </c>
      <c r="CK634" s="395">
        <f t="shared" si="692"/>
        <v>0</v>
      </c>
      <c r="CL634" s="394">
        <f t="shared" si="693"/>
        <v>0</v>
      </c>
      <c r="CM634" s="395">
        <f t="shared" si="694"/>
        <v>0</v>
      </c>
      <c r="CN634" s="396">
        <f t="shared" si="695"/>
        <v>0</v>
      </c>
      <c r="CO634" s="395">
        <f t="shared" si="696"/>
        <v>0</v>
      </c>
      <c r="CP634" s="396">
        <f t="shared" si="697"/>
        <v>0</v>
      </c>
      <c r="CQ634" s="395">
        <f t="shared" si="698"/>
        <v>0</v>
      </c>
      <c r="CR634" s="396">
        <f t="shared" si="699"/>
        <v>0</v>
      </c>
      <c r="CS634" s="395">
        <f t="shared" si="700"/>
        <v>0</v>
      </c>
      <c r="CT634" s="396">
        <f t="shared" si="701"/>
        <v>0</v>
      </c>
      <c r="CU634" s="395">
        <f t="shared" si="702"/>
        <v>0</v>
      </c>
      <c r="CV634" s="396">
        <f t="shared" si="703"/>
        <v>0</v>
      </c>
      <c r="CW634" s="395">
        <f t="shared" si="704"/>
        <v>0</v>
      </c>
      <c r="CX634" s="396">
        <f t="shared" si="705"/>
        <v>0</v>
      </c>
      <c r="CY634" s="395">
        <f t="shared" si="706"/>
        <v>0</v>
      </c>
      <c r="CZ634" s="394">
        <f t="shared" si="707"/>
        <v>0</v>
      </c>
      <c r="DA634" s="395">
        <f t="shared" si="708"/>
        <v>0</v>
      </c>
      <c r="DB634" s="396">
        <f t="shared" si="709"/>
        <v>0</v>
      </c>
      <c r="DC634" s="395">
        <f t="shared" si="710"/>
        <v>0</v>
      </c>
      <c r="DD634" s="396">
        <f t="shared" si="711"/>
        <v>0</v>
      </c>
      <c r="DE634" s="395">
        <f t="shared" si="712"/>
        <v>0</v>
      </c>
      <c r="DF634" s="396">
        <f t="shared" si="713"/>
        <v>0</v>
      </c>
      <c r="DG634" s="395">
        <f t="shared" si="714"/>
        <v>0</v>
      </c>
      <c r="DH634" s="396">
        <f t="shared" si="715"/>
        <v>0</v>
      </c>
      <c r="DI634" s="395">
        <f t="shared" si="716"/>
        <v>0</v>
      </c>
      <c r="DJ634" s="396">
        <f t="shared" si="717"/>
        <v>0</v>
      </c>
      <c r="DK634" s="395">
        <f t="shared" si="718"/>
        <v>0</v>
      </c>
      <c r="DL634" s="396">
        <f t="shared" si="719"/>
        <v>0</v>
      </c>
      <c r="DM634" s="395">
        <f t="shared" si="720"/>
        <v>0</v>
      </c>
      <c r="DN634" s="394">
        <f t="shared" si="721"/>
        <v>0</v>
      </c>
      <c r="DO634" s="395">
        <f t="shared" si="722"/>
        <v>0</v>
      </c>
      <c r="DP634" s="396">
        <f t="shared" si="723"/>
        <v>0</v>
      </c>
      <c r="DQ634" s="395">
        <f t="shared" si="724"/>
        <v>0</v>
      </c>
      <c r="DR634" s="396">
        <f t="shared" si="725"/>
        <v>0</v>
      </c>
      <c r="DS634" s="395">
        <f t="shared" si="726"/>
        <v>0</v>
      </c>
      <c r="DT634" s="396">
        <f t="shared" si="727"/>
        <v>0</v>
      </c>
      <c r="DU634" s="395">
        <f t="shared" si="728"/>
        <v>0</v>
      </c>
      <c r="DV634" s="396">
        <f t="shared" si="729"/>
        <v>0</v>
      </c>
      <c r="DW634" s="395">
        <f t="shared" si="730"/>
        <v>0</v>
      </c>
      <c r="DX634" s="396">
        <f t="shared" si="731"/>
        <v>0</v>
      </c>
      <c r="DY634" s="395">
        <f t="shared" si="732"/>
        <v>0</v>
      </c>
      <c r="DZ634" s="396">
        <f t="shared" si="733"/>
        <v>0</v>
      </c>
      <c r="EA634" s="395">
        <f t="shared" si="734"/>
        <v>0</v>
      </c>
    </row>
    <row r="635" spans="1:131">
      <c r="A635" s="541" t="s">
        <v>41</v>
      </c>
      <c r="B635" s="619" t="s">
        <v>1041</v>
      </c>
      <c r="C635" s="620"/>
      <c r="D635" s="621">
        <v>231697</v>
      </c>
      <c r="E635" s="539">
        <v>9</v>
      </c>
      <c r="F635" s="393"/>
      <c r="G635" s="402"/>
      <c r="H635" s="393"/>
      <c r="I635" s="402"/>
      <c r="J635" s="393"/>
      <c r="K635" s="402"/>
      <c r="L635" s="393"/>
      <c r="M635" s="402"/>
      <c r="N635" s="393"/>
      <c r="O635" s="402"/>
      <c r="P635" s="393"/>
      <c r="Q635" s="402"/>
      <c r="R635" s="393"/>
      <c r="S635" s="402"/>
      <c r="T635" s="393"/>
      <c r="U635" s="402"/>
      <c r="V635" s="393"/>
      <c r="W635" s="402"/>
      <c r="X635" s="393"/>
      <c r="Y635" s="402"/>
      <c r="Z635" s="393"/>
      <c r="AA635" s="402"/>
      <c r="AB635" s="393"/>
      <c r="AC635" s="402"/>
      <c r="AD635" s="393"/>
      <c r="AE635" s="402"/>
      <c r="AF635" s="393"/>
      <c r="AG635" s="402"/>
      <c r="AH635" s="393"/>
      <c r="AI635" s="402"/>
      <c r="AJ635" s="393"/>
      <c r="AK635" s="402"/>
      <c r="AL635" s="393"/>
      <c r="AM635" s="402"/>
      <c r="AN635" s="393"/>
      <c r="AO635" s="402"/>
      <c r="AP635" s="393"/>
      <c r="AQ635" s="402"/>
      <c r="AR635" s="393"/>
      <c r="AS635" s="402"/>
      <c r="AT635" s="393"/>
      <c r="AU635" s="402"/>
      <c r="AV635" s="393"/>
      <c r="AW635" s="402"/>
      <c r="AX635" s="393"/>
      <c r="AY635" s="402"/>
      <c r="AZ635" s="393"/>
      <c r="BA635" s="403"/>
      <c r="BB635" s="404"/>
      <c r="BC635" s="402"/>
      <c r="BD635" s="393"/>
      <c r="BE635" s="402"/>
      <c r="BF635" s="393"/>
      <c r="BG635" s="402"/>
      <c r="BH635" s="393"/>
      <c r="BI635" s="402"/>
      <c r="BJ635" s="393"/>
      <c r="BK635" s="402"/>
      <c r="BL635" s="393"/>
      <c r="BM635" s="403"/>
      <c r="BN635" s="394">
        <f t="shared" si="669"/>
        <v>0</v>
      </c>
      <c r="BO635" s="395">
        <f t="shared" si="670"/>
        <v>0</v>
      </c>
      <c r="BP635" s="396">
        <f t="shared" si="671"/>
        <v>0</v>
      </c>
      <c r="BQ635" s="395">
        <f t="shared" si="672"/>
        <v>0</v>
      </c>
      <c r="BR635" s="396">
        <f t="shared" si="673"/>
        <v>0</v>
      </c>
      <c r="BS635" s="395">
        <f t="shared" si="674"/>
        <v>0</v>
      </c>
      <c r="BT635" s="396">
        <f t="shared" si="675"/>
        <v>0</v>
      </c>
      <c r="BU635" s="395">
        <f t="shared" si="676"/>
        <v>0</v>
      </c>
      <c r="BV635" s="396">
        <f t="shared" si="677"/>
        <v>0</v>
      </c>
      <c r="BW635" s="395">
        <f t="shared" si="678"/>
        <v>0</v>
      </c>
      <c r="BX635" s="396">
        <f t="shared" si="679"/>
        <v>0</v>
      </c>
      <c r="BY635" s="395">
        <f t="shared" si="680"/>
        <v>0</v>
      </c>
      <c r="BZ635" s="394">
        <f t="shared" si="681"/>
        <v>0</v>
      </c>
      <c r="CA635" s="395">
        <f t="shared" si="682"/>
        <v>0</v>
      </c>
      <c r="CB635" s="396">
        <f t="shared" si="683"/>
        <v>0</v>
      </c>
      <c r="CC635" s="395">
        <f t="shared" si="684"/>
        <v>0</v>
      </c>
      <c r="CD635" s="396">
        <f t="shared" si="685"/>
        <v>0</v>
      </c>
      <c r="CE635" s="395">
        <f t="shared" si="686"/>
        <v>0</v>
      </c>
      <c r="CF635" s="396">
        <f t="shared" si="687"/>
        <v>0</v>
      </c>
      <c r="CG635" s="395">
        <f t="shared" si="688"/>
        <v>0</v>
      </c>
      <c r="CH635" s="396">
        <f t="shared" si="689"/>
        <v>0</v>
      </c>
      <c r="CI635" s="395">
        <f t="shared" si="690"/>
        <v>0</v>
      </c>
      <c r="CJ635" s="396">
        <f t="shared" si="691"/>
        <v>0</v>
      </c>
      <c r="CK635" s="395">
        <f t="shared" si="692"/>
        <v>0</v>
      </c>
      <c r="CL635" s="394">
        <f t="shared" si="693"/>
        <v>0</v>
      </c>
      <c r="CM635" s="395">
        <f t="shared" si="694"/>
        <v>0</v>
      </c>
      <c r="CN635" s="396">
        <f t="shared" si="695"/>
        <v>0</v>
      </c>
      <c r="CO635" s="395">
        <f t="shared" si="696"/>
        <v>0</v>
      </c>
      <c r="CP635" s="396">
        <f t="shared" si="697"/>
        <v>0</v>
      </c>
      <c r="CQ635" s="395">
        <f t="shared" si="698"/>
        <v>0</v>
      </c>
      <c r="CR635" s="396">
        <f t="shared" si="699"/>
        <v>0</v>
      </c>
      <c r="CS635" s="395">
        <f t="shared" si="700"/>
        <v>0</v>
      </c>
      <c r="CT635" s="396">
        <f t="shared" si="701"/>
        <v>0</v>
      </c>
      <c r="CU635" s="395">
        <f t="shared" si="702"/>
        <v>0</v>
      </c>
      <c r="CV635" s="396">
        <f t="shared" si="703"/>
        <v>0</v>
      </c>
      <c r="CW635" s="395">
        <f t="shared" si="704"/>
        <v>0</v>
      </c>
      <c r="CX635" s="396">
        <f t="shared" si="705"/>
        <v>0</v>
      </c>
      <c r="CY635" s="395">
        <f t="shared" si="706"/>
        <v>0</v>
      </c>
      <c r="CZ635" s="394">
        <f t="shared" si="707"/>
        <v>0</v>
      </c>
      <c r="DA635" s="395">
        <f t="shared" si="708"/>
        <v>0</v>
      </c>
      <c r="DB635" s="396">
        <f t="shared" si="709"/>
        <v>0</v>
      </c>
      <c r="DC635" s="395">
        <f t="shared" si="710"/>
        <v>0</v>
      </c>
      <c r="DD635" s="396">
        <f t="shared" si="711"/>
        <v>0</v>
      </c>
      <c r="DE635" s="395">
        <f t="shared" si="712"/>
        <v>0</v>
      </c>
      <c r="DF635" s="396">
        <f t="shared" si="713"/>
        <v>0</v>
      </c>
      <c r="DG635" s="395">
        <f t="shared" si="714"/>
        <v>0</v>
      </c>
      <c r="DH635" s="396">
        <f t="shared" si="715"/>
        <v>0</v>
      </c>
      <c r="DI635" s="395">
        <f t="shared" si="716"/>
        <v>0</v>
      </c>
      <c r="DJ635" s="396">
        <f t="shared" si="717"/>
        <v>0</v>
      </c>
      <c r="DK635" s="395">
        <f t="shared" si="718"/>
        <v>0</v>
      </c>
      <c r="DL635" s="396">
        <f t="shared" si="719"/>
        <v>0</v>
      </c>
      <c r="DM635" s="395">
        <f t="shared" si="720"/>
        <v>0</v>
      </c>
      <c r="DN635" s="394">
        <f t="shared" si="721"/>
        <v>0</v>
      </c>
      <c r="DO635" s="395">
        <f t="shared" si="722"/>
        <v>0</v>
      </c>
      <c r="DP635" s="396">
        <f t="shared" si="723"/>
        <v>0</v>
      </c>
      <c r="DQ635" s="395">
        <f t="shared" si="724"/>
        <v>0</v>
      </c>
      <c r="DR635" s="396">
        <f t="shared" si="725"/>
        <v>0</v>
      </c>
      <c r="DS635" s="395">
        <f t="shared" si="726"/>
        <v>0</v>
      </c>
      <c r="DT635" s="396">
        <f t="shared" si="727"/>
        <v>0</v>
      </c>
      <c r="DU635" s="395">
        <f t="shared" si="728"/>
        <v>0</v>
      </c>
      <c r="DV635" s="396">
        <f t="shared" si="729"/>
        <v>0</v>
      </c>
      <c r="DW635" s="395">
        <f t="shared" si="730"/>
        <v>0</v>
      </c>
      <c r="DX635" s="396">
        <f t="shared" si="731"/>
        <v>0</v>
      </c>
      <c r="DY635" s="395">
        <f t="shared" si="732"/>
        <v>0</v>
      </c>
      <c r="DZ635" s="396">
        <f t="shared" si="733"/>
        <v>0</v>
      </c>
      <c r="EA635" s="395">
        <f t="shared" si="734"/>
        <v>0</v>
      </c>
    </row>
    <row r="636" spans="1:131">
      <c r="A636" s="541" t="s">
        <v>41</v>
      </c>
      <c r="B636" s="619" t="s">
        <v>1042</v>
      </c>
      <c r="C636" s="620"/>
      <c r="D636" s="621">
        <v>231882</v>
      </c>
      <c r="E636" s="539">
        <v>9</v>
      </c>
      <c r="F636" s="393"/>
      <c r="G636" s="402"/>
      <c r="H636" s="393"/>
      <c r="I636" s="402"/>
      <c r="J636" s="393"/>
      <c r="K636" s="402"/>
      <c r="L636" s="393"/>
      <c r="M636" s="402"/>
      <c r="N636" s="393"/>
      <c r="O636" s="402"/>
      <c r="P636" s="393"/>
      <c r="Q636" s="402"/>
      <c r="R636" s="393"/>
      <c r="S636" s="402"/>
      <c r="T636" s="393"/>
      <c r="U636" s="402"/>
      <c r="V636" s="393"/>
      <c r="W636" s="402"/>
      <c r="X636" s="393"/>
      <c r="Y636" s="402"/>
      <c r="Z636" s="393"/>
      <c r="AA636" s="402"/>
      <c r="AB636" s="393"/>
      <c r="AC636" s="402"/>
      <c r="AD636" s="393"/>
      <c r="AE636" s="402"/>
      <c r="AF636" s="393"/>
      <c r="AG636" s="402"/>
      <c r="AH636" s="393"/>
      <c r="AI636" s="402"/>
      <c r="AJ636" s="393"/>
      <c r="AK636" s="402"/>
      <c r="AL636" s="393"/>
      <c r="AM636" s="402"/>
      <c r="AN636" s="393"/>
      <c r="AO636" s="402"/>
      <c r="AP636" s="393"/>
      <c r="AQ636" s="402"/>
      <c r="AR636" s="393"/>
      <c r="AS636" s="402"/>
      <c r="AT636" s="393"/>
      <c r="AU636" s="402"/>
      <c r="AV636" s="393"/>
      <c r="AW636" s="402"/>
      <c r="AX636" s="393"/>
      <c r="AY636" s="402"/>
      <c r="AZ636" s="393"/>
      <c r="BA636" s="403"/>
      <c r="BB636" s="404"/>
      <c r="BC636" s="402"/>
      <c r="BD636" s="393"/>
      <c r="BE636" s="402"/>
      <c r="BF636" s="393"/>
      <c r="BG636" s="402"/>
      <c r="BH636" s="393"/>
      <c r="BI636" s="402"/>
      <c r="BJ636" s="393"/>
      <c r="BK636" s="402"/>
      <c r="BL636" s="393"/>
      <c r="BM636" s="403"/>
      <c r="BN636" s="394">
        <f t="shared" si="669"/>
        <v>0</v>
      </c>
      <c r="BO636" s="395">
        <f t="shared" si="670"/>
        <v>0</v>
      </c>
      <c r="BP636" s="396">
        <f t="shared" si="671"/>
        <v>0</v>
      </c>
      <c r="BQ636" s="395">
        <f t="shared" si="672"/>
        <v>0</v>
      </c>
      <c r="BR636" s="396">
        <f t="shared" si="673"/>
        <v>0</v>
      </c>
      <c r="BS636" s="395">
        <f t="shared" si="674"/>
        <v>0</v>
      </c>
      <c r="BT636" s="396">
        <f t="shared" si="675"/>
        <v>0</v>
      </c>
      <c r="BU636" s="395">
        <f t="shared" si="676"/>
        <v>0</v>
      </c>
      <c r="BV636" s="396">
        <f t="shared" si="677"/>
        <v>0</v>
      </c>
      <c r="BW636" s="395">
        <f t="shared" si="678"/>
        <v>0</v>
      </c>
      <c r="BX636" s="396">
        <f t="shared" si="679"/>
        <v>0</v>
      </c>
      <c r="BY636" s="395">
        <f t="shared" si="680"/>
        <v>0</v>
      </c>
      <c r="BZ636" s="394">
        <f t="shared" si="681"/>
        <v>0</v>
      </c>
      <c r="CA636" s="395">
        <f t="shared" si="682"/>
        <v>0</v>
      </c>
      <c r="CB636" s="396">
        <f t="shared" si="683"/>
        <v>0</v>
      </c>
      <c r="CC636" s="395">
        <f t="shared" si="684"/>
        <v>0</v>
      </c>
      <c r="CD636" s="396">
        <f t="shared" si="685"/>
        <v>0</v>
      </c>
      <c r="CE636" s="395">
        <f t="shared" si="686"/>
        <v>0</v>
      </c>
      <c r="CF636" s="396">
        <f t="shared" si="687"/>
        <v>0</v>
      </c>
      <c r="CG636" s="395">
        <f t="shared" si="688"/>
        <v>0</v>
      </c>
      <c r="CH636" s="396">
        <f t="shared" si="689"/>
        <v>0</v>
      </c>
      <c r="CI636" s="395">
        <f t="shared" si="690"/>
        <v>0</v>
      </c>
      <c r="CJ636" s="396">
        <f t="shared" si="691"/>
        <v>0</v>
      </c>
      <c r="CK636" s="395">
        <f t="shared" si="692"/>
        <v>0</v>
      </c>
      <c r="CL636" s="394">
        <f t="shared" si="693"/>
        <v>0</v>
      </c>
      <c r="CM636" s="395">
        <f t="shared" si="694"/>
        <v>0</v>
      </c>
      <c r="CN636" s="396">
        <f t="shared" si="695"/>
        <v>0</v>
      </c>
      <c r="CO636" s="395">
        <f t="shared" si="696"/>
        <v>0</v>
      </c>
      <c r="CP636" s="396">
        <f t="shared" si="697"/>
        <v>0</v>
      </c>
      <c r="CQ636" s="395">
        <f t="shared" si="698"/>
        <v>0</v>
      </c>
      <c r="CR636" s="396">
        <f t="shared" si="699"/>
        <v>0</v>
      </c>
      <c r="CS636" s="395">
        <f t="shared" si="700"/>
        <v>0</v>
      </c>
      <c r="CT636" s="396">
        <f t="shared" si="701"/>
        <v>0</v>
      </c>
      <c r="CU636" s="395">
        <f t="shared" si="702"/>
        <v>0</v>
      </c>
      <c r="CV636" s="396">
        <f t="shared" si="703"/>
        <v>0</v>
      </c>
      <c r="CW636" s="395">
        <f t="shared" si="704"/>
        <v>0</v>
      </c>
      <c r="CX636" s="396">
        <f t="shared" si="705"/>
        <v>0</v>
      </c>
      <c r="CY636" s="395">
        <f t="shared" si="706"/>
        <v>0</v>
      </c>
      <c r="CZ636" s="394">
        <f t="shared" si="707"/>
        <v>0</v>
      </c>
      <c r="DA636" s="395">
        <f t="shared" si="708"/>
        <v>0</v>
      </c>
      <c r="DB636" s="396">
        <f t="shared" si="709"/>
        <v>0</v>
      </c>
      <c r="DC636" s="395">
        <f t="shared" si="710"/>
        <v>0</v>
      </c>
      <c r="DD636" s="396">
        <f t="shared" si="711"/>
        <v>0</v>
      </c>
      <c r="DE636" s="395">
        <f t="shared" si="712"/>
        <v>0</v>
      </c>
      <c r="DF636" s="396">
        <f t="shared" si="713"/>
        <v>0</v>
      </c>
      <c r="DG636" s="395">
        <f t="shared" si="714"/>
        <v>0</v>
      </c>
      <c r="DH636" s="396">
        <f t="shared" si="715"/>
        <v>0</v>
      </c>
      <c r="DI636" s="395">
        <f t="shared" si="716"/>
        <v>0</v>
      </c>
      <c r="DJ636" s="396">
        <f t="shared" si="717"/>
        <v>0</v>
      </c>
      <c r="DK636" s="395">
        <f t="shared" si="718"/>
        <v>0</v>
      </c>
      <c r="DL636" s="396">
        <f t="shared" si="719"/>
        <v>0</v>
      </c>
      <c r="DM636" s="395">
        <f t="shared" si="720"/>
        <v>0</v>
      </c>
      <c r="DN636" s="394">
        <f t="shared" si="721"/>
        <v>0</v>
      </c>
      <c r="DO636" s="395">
        <f t="shared" si="722"/>
        <v>0</v>
      </c>
      <c r="DP636" s="396">
        <f t="shared" si="723"/>
        <v>0</v>
      </c>
      <c r="DQ636" s="395">
        <f t="shared" si="724"/>
        <v>0</v>
      </c>
      <c r="DR636" s="396">
        <f t="shared" si="725"/>
        <v>0</v>
      </c>
      <c r="DS636" s="395">
        <f t="shared" si="726"/>
        <v>0</v>
      </c>
      <c r="DT636" s="396">
        <f t="shared" si="727"/>
        <v>0</v>
      </c>
      <c r="DU636" s="395">
        <f t="shared" si="728"/>
        <v>0</v>
      </c>
      <c r="DV636" s="396">
        <f t="shared" si="729"/>
        <v>0</v>
      </c>
      <c r="DW636" s="395">
        <f t="shared" si="730"/>
        <v>0</v>
      </c>
      <c r="DX636" s="396">
        <f t="shared" si="731"/>
        <v>0</v>
      </c>
      <c r="DY636" s="395">
        <f t="shared" si="732"/>
        <v>0</v>
      </c>
      <c r="DZ636" s="396">
        <f t="shared" si="733"/>
        <v>0</v>
      </c>
      <c r="EA636" s="395">
        <f t="shared" si="734"/>
        <v>0</v>
      </c>
    </row>
    <row r="637" spans="1:131">
      <c r="A637" s="541" t="s">
        <v>41</v>
      </c>
      <c r="B637" s="619" t="s">
        <v>1043</v>
      </c>
      <c r="C637" s="620"/>
      <c r="D637" s="621">
        <v>232195</v>
      </c>
      <c r="E637" s="539">
        <v>9</v>
      </c>
      <c r="F637" s="393"/>
      <c r="G637" s="402"/>
      <c r="H637" s="393"/>
      <c r="I637" s="402"/>
      <c r="J637" s="393"/>
      <c r="K637" s="402"/>
      <c r="L637" s="393"/>
      <c r="M637" s="402"/>
      <c r="N637" s="393"/>
      <c r="O637" s="402"/>
      <c r="P637" s="393"/>
      <c r="Q637" s="402"/>
      <c r="R637" s="393"/>
      <c r="S637" s="402"/>
      <c r="T637" s="393"/>
      <c r="U637" s="402"/>
      <c r="V637" s="393"/>
      <c r="W637" s="402"/>
      <c r="X637" s="393"/>
      <c r="Y637" s="402"/>
      <c r="Z637" s="393"/>
      <c r="AA637" s="402"/>
      <c r="AB637" s="393"/>
      <c r="AC637" s="402"/>
      <c r="AD637" s="393"/>
      <c r="AE637" s="402"/>
      <c r="AF637" s="393"/>
      <c r="AG637" s="402"/>
      <c r="AH637" s="393"/>
      <c r="AI637" s="402"/>
      <c r="AJ637" s="393"/>
      <c r="AK637" s="402"/>
      <c r="AL637" s="393"/>
      <c r="AM637" s="402"/>
      <c r="AN637" s="393"/>
      <c r="AO637" s="402"/>
      <c r="AP637" s="393"/>
      <c r="AQ637" s="402"/>
      <c r="AR637" s="393"/>
      <c r="AS637" s="402"/>
      <c r="AT637" s="393"/>
      <c r="AU637" s="402"/>
      <c r="AV637" s="393"/>
      <c r="AW637" s="402"/>
      <c r="AX637" s="393"/>
      <c r="AY637" s="402"/>
      <c r="AZ637" s="393"/>
      <c r="BA637" s="403"/>
      <c r="BB637" s="404"/>
      <c r="BC637" s="402"/>
      <c r="BD637" s="393"/>
      <c r="BE637" s="402"/>
      <c r="BF637" s="393"/>
      <c r="BG637" s="402"/>
      <c r="BH637" s="393"/>
      <c r="BI637" s="402"/>
      <c r="BJ637" s="393"/>
      <c r="BK637" s="402"/>
      <c r="BL637" s="393"/>
      <c r="BM637" s="403"/>
      <c r="BN637" s="394">
        <f t="shared" si="669"/>
        <v>0</v>
      </c>
      <c r="BO637" s="395">
        <f t="shared" si="670"/>
        <v>0</v>
      </c>
      <c r="BP637" s="396">
        <f t="shared" si="671"/>
        <v>0</v>
      </c>
      <c r="BQ637" s="395">
        <f t="shared" si="672"/>
        <v>0</v>
      </c>
      <c r="BR637" s="396">
        <f t="shared" si="673"/>
        <v>0</v>
      </c>
      <c r="BS637" s="395">
        <f t="shared" si="674"/>
        <v>0</v>
      </c>
      <c r="BT637" s="396">
        <f t="shared" si="675"/>
        <v>0</v>
      </c>
      <c r="BU637" s="395">
        <f t="shared" si="676"/>
        <v>0</v>
      </c>
      <c r="BV637" s="396">
        <f t="shared" si="677"/>
        <v>0</v>
      </c>
      <c r="BW637" s="395">
        <f t="shared" si="678"/>
        <v>0</v>
      </c>
      <c r="BX637" s="396">
        <f t="shared" si="679"/>
        <v>0</v>
      </c>
      <c r="BY637" s="395">
        <f t="shared" si="680"/>
        <v>0</v>
      </c>
      <c r="BZ637" s="394">
        <f t="shared" si="681"/>
        <v>0</v>
      </c>
      <c r="CA637" s="395">
        <f t="shared" si="682"/>
        <v>0</v>
      </c>
      <c r="CB637" s="396">
        <f t="shared" si="683"/>
        <v>0</v>
      </c>
      <c r="CC637" s="395">
        <f t="shared" si="684"/>
        <v>0</v>
      </c>
      <c r="CD637" s="396">
        <f t="shared" si="685"/>
        <v>0</v>
      </c>
      <c r="CE637" s="395">
        <f t="shared" si="686"/>
        <v>0</v>
      </c>
      <c r="CF637" s="396">
        <f t="shared" si="687"/>
        <v>0</v>
      </c>
      <c r="CG637" s="395">
        <f t="shared" si="688"/>
        <v>0</v>
      </c>
      <c r="CH637" s="396">
        <f t="shared" si="689"/>
        <v>0</v>
      </c>
      <c r="CI637" s="395">
        <f t="shared" si="690"/>
        <v>0</v>
      </c>
      <c r="CJ637" s="396">
        <f t="shared" si="691"/>
        <v>0</v>
      </c>
      <c r="CK637" s="395">
        <f t="shared" si="692"/>
        <v>0</v>
      </c>
      <c r="CL637" s="394">
        <f t="shared" si="693"/>
        <v>0</v>
      </c>
      <c r="CM637" s="395">
        <f t="shared" si="694"/>
        <v>0</v>
      </c>
      <c r="CN637" s="396">
        <f t="shared" si="695"/>
        <v>0</v>
      </c>
      <c r="CO637" s="395">
        <f t="shared" si="696"/>
        <v>0</v>
      </c>
      <c r="CP637" s="396">
        <f t="shared" si="697"/>
        <v>0</v>
      </c>
      <c r="CQ637" s="395">
        <f t="shared" si="698"/>
        <v>0</v>
      </c>
      <c r="CR637" s="396">
        <f t="shared" si="699"/>
        <v>0</v>
      </c>
      <c r="CS637" s="395">
        <f t="shared" si="700"/>
        <v>0</v>
      </c>
      <c r="CT637" s="396">
        <f t="shared" si="701"/>
        <v>0</v>
      </c>
      <c r="CU637" s="395">
        <f t="shared" si="702"/>
        <v>0</v>
      </c>
      <c r="CV637" s="396">
        <f t="shared" si="703"/>
        <v>0</v>
      </c>
      <c r="CW637" s="395">
        <f t="shared" si="704"/>
        <v>0</v>
      </c>
      <c r="CX637" s="396">
        <f t="shared" si="705"/>
        <v>0</v>
      </c>
      <c r="CY637" s="395">
        <f t="shared" si="706"/>
        <v>0</v>
      </c>
      <c r="CZ637" s="394">
        <f t="shared" si="707"/>
        <v>0</v>
      </c>
      <c r="DA637" s="395">
        <f t="shared" si="708"/>
        <v>0</v>
      </c>
      <c r="DB637" s="396">
        <f t="shared" si="709"/>
        <v>0</v>
      </c>
      <c r="DC637" s="395">
        <f t="shared" si="710"/>
        <v>0</v>
      </c>
      <c r="DD637" s="396">
        <f t="shared" si="711"/>
        <v>0</v>
      </c>
      <c r="DE637" s="395">
        <f t="shared" si="712"/>
        <v>0</v>
      </c>
      <c r="DF637" s="396">
        <f t="shared" si="713"/>
        <v>0</v>
      </c>
      <c r="DG637" s="395">
        <f t="shared" si="714"/>
        <v>0</v>
      </c>
      <c r="DH637" s="396">
        <f t="shared" si="715"/>
        <v>0</v>
      </c>
      <c r="DI637" s="395">
        <f t="shared" si="716"/>
        <v>0</v>
      </c>
      <c r="DJ637" s="396">
        <f t="shared" si="717"/>
        <v>0</v>
      </c>
      <c r="DK637" s="395">
        <f t="shared" si="718"/>
        <v>0</v>
      </c>
      <c r="DL637" s="396">
        <f t="shared" si="719"/>
        <v>0</v>
      </c>
      <c r="DM637" s="395">
        <f t="shared" si="720"/>
        <v>0</v>
      </c>
      <c r="DN637" s="394">
        <f t="shared" si="721"/>
        <v>0</v>
      </c>
      <c r="DO637" s="395">
        <f t="shared" si="722"/>
        <v>0</v>
      </c>
      <c r="DP637" s="396">
        <f t="shared" si="723"/>
        <v>0</v>
      </c>
      <c r="DQ637" s="395">
        <f t="shared" si="724"/>
        <v>0</v>
      </c>
      <c r="DR637" s="396">
        <f t="shared" si="725"/>
        <v>0</v>
      </c>
      <c r="DS637" s="395">
        <f t="shared" si="726"/>
        <v>0</v>
      </c>
      <c r="DT637" s="396">
        <f t="shared" si="727"/>
        <v>0</v>
      </c>
      <c r="DU637" s="395">
        <f t="shared" si="728"/>
        <v>0</v>
      </c>
      <c r="DV637" s="396">
        <f t="shared" si="729"/>
        <v>0</v>
      </c>
      <c r="DW637" s="395">
        <f t="shared" si="730"/>
        <v>0</v>
      </c>
      <c r="DX637" s="396">
        <f t="shared" si="731"/>
        <v>0</v>
      </c>
      <c r="DY637" s="395">
        <f t="shared" si="732"/>
        <v>0</v>
      </c>
      <c r="DZ637" s="396">
        <f t="shared" si="733"/>
        <v>0</v>
      </c>
      <c r="EA637" s="395">
        <f t="shared" si="734"/>
        <v>0</v>
      </c>
    </row>
    <row r="638" spans="1:131">
      <c r="A638" s="541" t="s">
        <v>41</v>
      </c>
      <c r="B638" s="619" t="s">
        <v>1044</v>
      </c>
      <c r="C638" s="620"/>
      <c r="D638" s="621">
        <v>232575</v>
      </c>
      <c r="E638" s="539">
        <v>9</v>
      </c>
      <c r="F638" s="393"/>
      <c r="G638" s="402"/>
      <c r="H638" s="393"/>
      <c r="I638" s="402"/>
      <c r="J638" s="393"/>
      <c r="K638" s="402"/>
      <c r="L638" s="393"/>
      <c r="M638" s="402"/>
      <c r="N638" s="393"/>
      <c r="O638" s="402"/>
      <c r="P638" s="393"/>
      <c r="Q638" s="402"/>
      <c r="R638" s="393"/>
      <c r="S638" s="402"/>
      <c r="T638" s="393"/>
      <c r="U638" s="402"/>
      <c r="V638" s="393"/>
      <c r="W638" s="402"/>
      <c r="X638" s="393"/>
      <c r="Y638" s="402"/>
      <c r="Z638" s="393"/>
      <c r="AA638" s="402"/>
      <c r="AB638" s="393"/>
      <c r="AC638" s="402"/>
      <c r="AD638" s="393"/>
      <c r="AE638" s="402"/>
      <c r="AF638" s="393"/>
      <c r="AG638" s="402"/>
      <c r="AH638" s="393"/>
      <c r="AI638" s="402"/>
      <c r="AJ638" s="393"/>
      <c r="AK638" s="402"/>
      <c r="AL638" s="393"/>
      <c r="AM638" s="402"/>
      <c r="AN638" s="393"/>
      <c r="AO638" s="402"/>
      <c r="AP638" s="393"/>
      <c r="AQ638" s="402"/>
      <c r="AR638" s="393"/>
      <c r="AS638" s="402"/>
      <c r="AT638" s="393"/>
      <c r="AU638" s="402"/>
      <c r="AV638" s="393"/>
      <c r="AW638" s="402"/>
      <c r="AX638" s="393"/>
      <c r="AY638" s="402"/>
      <c r="AZ638" s="393"/>
      <c r="BA638" s="403"/>
      <c r="BB638" s="404"/>
      <c r="BC638" s="402"/>
      <c r="BD638" s="393"/>
      <c r="BE638" s="402"/>
      <c r="BF638" s="393"/>
      <c r="BG638" s="402"/>
      <c r="BH638" s="393"/>
      <c r="BI638" s="402"/>
      <c r="BJ638" s="393"/>
      <c r="BK638" s="402"/>
      <c r="BL638" s="393"/>
      <c r="BM638" s="403"/>
      <c r="BN638" s="394">
        <f t="shared" si="669"/>
        <v>0</v>
      </c>
      <c r="BO638" s="395">
        <f t="shared" si="670"/>
        <v>0</v>
      </c>
      <c r="BP638" s="396">
        <f t="shared" si="671"/>
        <v>0</v>
      </c>
      <c r="BQ638" s="395">
        <f t="shared" si="672"/>
        <v>0</v>
      </c>
      <c r="BR638" s="396">
        <f t="shared" si="673"/>
        <v>0</v>
      </c>
      <c r="BS638" s="395">
        <f t="shared" si="674"/>
        <v>0</v>
      </c>
      <c r="BT638" s="396">
        <f t="shared" si="675"/>
        <v>0</v>
      </c>
      <c r="BU638" s="395">
        <f t="shared" si="676"/>
        <v>0</v>
      </c>
      <c r="BV638" s="396">
        <f t="shared" si="677"/>
        <v>0</v>
      </c>
      <c r="BW638" s="395">
        <f t="shared" si="678"/>
        <v>0</v>
      </c>
      <c r="BX638" s="396">
        <f t="shared" si="679"/>
        <v>0</v>
      </c>
      <c r="BY638" s="395">
        <f t="shared" si="680"/>
        <v>0</v>
      </c>
      <c r="BZ638" s="394">
        <f t="shared" si="681"/>
        <v>0</v>
      </c>
      <c r="CA638" s="395">
        <f t="shared" si="682"/>
        <v>0</v>
      </c>
      <c r="CB638" s="396">
        <f t="shared" si="683"/>
        <v>0</v>
      </c>
      <c r="CC638" s="395">
        <f t="shared" si="684"/>
        <v>0</v>
      </c>
      <c r="CD638" s="396">
        <f t="shared" si="685"/>
        <v>0</v>
      </c>
      <c r="CE638" s="395">
        <f t="shared" si="686"/>
        <v>0</v>
      </c>
      <c r="CF638" s="396">
        <f t="shared" si="687"/>
        <v>0</v>
      </c>
      <c r="CG638" s="395">
        <f t="shared" si="688"/>
        <v>0</v>
      </c>
      <c r="CH638" s="396">
        <f t="shared" si="689"/>
        <v>0</v>
      </c>
      <c r="CI638" s="395">
        <f t="shared" si="690"/>
        <v>0</v>
      </c>
      <c r="CJ638" s="396">
        <f t="shared" si="691"/>
        <v>0</v>
      </c>
      <c r="CK638" s="395">
        <f t="shared" si="692"/>
        <v>0</v>
      </c>
      <c r="CL638" s="394">
        <f t="shared" si="693"/>
        <v>0</v>
      </c>
      <c r="CM638" s="395">
        <f t="shared" si="694"/>
        <v>0</v>
      </c>
      <c r="CN638" s="396">
        <f t="shared" si="695"/>
        <v>0</v>
      </c>
      <c r="CO638" s="395">
        <f t="shared" si="696"/>
        <v>0</v>
      </c>
      <c r="CP638" s="396">
        <f t="shared" si="697"/>
        <v>0</v>
      </c>
      <c r="CQ638" s="395">
        <f t="shared" si="698"/>
        <v>0</v>
      </c>
      <c r="CR638" s="396">
        <f t="shared" si="699"/>
        <v>0</v>
      </c>
      <c r="CS638" s="395">
        <f t="shared" si="700"/>
        <v>0</v>
      </c>
      <c r="CT638" s="396">
        <f t="shared" si="701"/>
        <v>0</v>
      </c>
      <c r="CU638" s="395">
        <f t="shared" si="702"/>
        <v>0</v>
      </c>
      <c r="CV638" s="396">
        <f t="shared" si="703"/>
        <v>0</v>
      </c>
      <c r="CW638" s="395">
        <f t="shared" si="704"/>
        <v>0</v>
      </c>
      <c r="CX638" s="396">
        <f t="shared" si="705"/>
        <v>0</v>
      </c>
      <c r="CY638" s="395">
        <f t="shared" si="706"/>
        <v>0</v>
      </c>
      <c r="CZ638" s="394">
        <f t="shared" si="707"/>
        <v>0</v>
      </c>
      <c r="DA638" s="395">
        <f t="shared" si="708"/>
        <v>0</v>
      </c>
      <c r="DB638" s="396">
        <f t="shared" si="709"/>
        <v>0</v>
      </c>
      <c r="DC638" s="395">
        <f t="shared" si="710"/>
        <v>0</v>
      </c>
      <c r="DD638" s="396">
        <f t="shared" si="711"/>
        <v>0</v>
      </c>
      <c r="DE638" s="395">
        <f t="shared" si="712"/>
        <v>0</v>
      </c>
      <c r="DF638" s="396">
        <f t="shared" si="713"/>
        <v>0</v>
      </c>
      <c r="DG638" s="395">
        <f t="shared" si="714"/>
        <v>0</v>
      </c>
      <c r="DH638" s="396">
        <f t="shared" si="715"/>
        <v>0</v>
      </c>
      <c r="DI638" s="395">
        <f t="shared" si="716"/>
        <v>0</v>
      </c>
      <c r="DJ638" s="396">
        <f t="shared" si="717"/>
        <v>0</v>
      </c>
      <c r="DK638" s="395">
        <f t="shared" si="718"/>
        <v>0</v>
      </c>
      <c r="DL638" s="396">
        <f t="shared" si="719"/>
        <v>0</v>
      </c>
      <c r="DM638" s="395">
        <f t="shared" si="720"/>
        <v>0</v>
      </c>
      <c r="DN638" s="394">
        <f t="shared" si="721"/>
        <v>0</v>
      </c>
      <c r="DO638" s="395">
        <f t="shared" si="722"/>
        <v>0</v>
      </c>
      <c r="DP638" s="396">
        <f t="shared" si="723"/>
        <v>0</v>
      </c>
      <c r="DQ638" s="395">
        <f t="shared" si="724"/>
        <v>0</v>
      </c>
      <c r="DR638" s="396">
        <f t="shared" si="725"/>
        <v>0</v>
      </c>
      <c r="DS638" s="395">
        <f t="shared" si="726"/>
        <v>0</v>
      </c>
      <c r="DT638" s="396">
        <f t="shared" si="727"/>
        <v>0</v>
      </c>
      <c r="DU638" s="395">
        <f t="shared" si="728"/>
        <v>0</v>
      </c>
      <c r="DV638" s="396">
        <f t="shared" si="729"/>
        <v>0</v>
      </c>
      <c r="DW638" s="395">
        <f t="shared" si="730"/>
        <v>0</v>
      </c>
      <c r="DX638" s="396">
        <f t="shared" si="731"/>
        <v>0</v>
      </c>
      <c r="DY638" s="395">
        <f t="shared" si="732"/>
        <v>0</v>
      </c>
      <c r="DZ638" s="396">
        <f t="shared" si="733"/>
        <v>0</v>
      </c>
      <c r="EA638" s="395">
        <f t="shared" si="734"/>
        <v>0</v>
      </c>
    </row>
    <row r="639" spans="1:131">
      <c r="A639" s="541" t="s">
        <v>41</v>
      </c>
      <c r="B639" s="610" t="s">
        <v>1045</v>
      </c>
      <c r="C639" s="622" t="s">
        <v>793</v>
      </c>
      <c r="D639" s="621">
        <v>232788</v>
      </c>
      <c r="E639" s="539">
        <v>9</v>
      </c>
      <c r="F639" s="393"/>
      <c r="G639" s="402"/>
      <c r="H639" s="393"/>
      <c r="I639" s="402"/>
      <c r="J639" s="393"/>
      <c r="K639" s="402"/>
      <c r="L639" s="393"/>
      <c r="M639" s="402"/>
      <c r="N639" s="393"/>
      <c r="O639" s="402"/>
      <c r="P639" s="393"/>
      <c r="Q639" s="402"/>
      <c r="R639" s="393"/>
      <c r="S639" s="402"/>
      <c r="T639" s="393"/>
      <c r="U639" s="402"/>
      <c r="V639" s="393"/>
      <c r="W639" s="402"/>
      <c r="X639" s="393"/>
      <c r="Y639" s="402"/>
      <c r="Z639" s="393"/>
      <c r="AA639" s="402"/>
      <c r="AB639" s="393"/>
      <c r="AC639" s="402"/>
      <c r="AD639" s="393"/>
      <c r="AE639" s="402"/>
      <c r="AF639" s="393"/>
      <c r="AG639" s="402"/>
      <c r="AH639" s="393"/>
      <c r="AI639" s="402"/>
      <c r="AJ639" s="393"/>
      <c r="AK639" s="402"/>
      <c r="AL639" s="393"/>
      <c r="AM639" s="402"/>
      <c r="AN639" s="393"/>
      <c r="AO639" s="402"/>
      <c r="AP639" s="393"/>
      <c r="AQ639" s="402"/>
      <c r="AR639" s="393"/>
      <c r="AS639" s="402"/>
      <c r="AT639" s="393"/>
      <c r="AU639" s="402"/>
      <c r="AV639" s="393"/>
      <c r="AW639" s="402"/>
      <c r="AX639" s="393"/>
      <c r="AY639" s="402"/>
      <c r="AZ639" s="393"/>
      <c r="BA639" s="403"/>
      <c r="BB639" s="404"/>
      <c r="BC639" s="402"/>
      <c r="BD639" s="393"/>
      <c r="BE639" s="402"/>
      <c r="BF639" s="393"/>
      <c r="BG639" s="402"/>
      <c r="BH639" s="393"/>
      <c r="BI639" s="402"/>
      <c r="BJ639" s="393"/>
      <c r="BK639" s="402"/>
      <c r="BL639" s="393"/>
      <c r="BM639" s="403"/>
      <c r="BN639" s="394">
        <f t="shared" si="669"/>
        <v>0</v>
      </c>
      <c r="BO639" s="395">
        <f t="shared" si="670"/>
        <v>0</v>
      </c>
      <c r="BP639" s="396">
        <f t="shared" si="671"/>
        <v>0</v>
      </c>
      <c r="BQ639" s="395">
        <f t="shared" si="672"/>
        <v>0</v>
      </c>
      <c r="BR639" s="396">
        <f t="shared" si="673"/>
        <v>0</v>
      </c>
      <c r="BS639" s="395">
        <f t="shared" si="674"/>
        <v>0</v>
      </c>
      <c r="BT639" s="396">
        <f t="shared" si="675"/>
        <v>0</v>
      </c>
      <c r="BU639" s="395">
        <f t="shared" si="676"/>
        <v>0</v>
      </c>
      <c r="BV639" s="396">
        <f t="shared" si="677"/>
        <v>0</v>
      </c>
      <c r="BW639" s="395">
        <f t="shared" si="678"/>
        <v>0</v>
      </c>
      <c r="BX639" s="396">
        <f t="shared" si="679"/>
        <v>0</v>
      </c>
      <c r="BY639" s="395">
        <f t="shared" si="680"/>
        <v>0</v>
      </c>
      <c r="BZ639" s="394">
        <f t="shared" si="681"/>
        <v>0</v>
      </c>
      <c r="CA639" s="395">
        <f t="shared" si="682"/>
        <v>0</v>
      </c>
      <c r="CB639" s="396">
        <f t="shared" si="683"/>
        <v>0</v>
      </c>
      <c r="CC639" s="395">
        <f t="shared" si="684"/>
        <v>0</v>
      </c>
      <c r="CD639" s="396">
        <f t="shared" si="685"/>
        <v>0</v>
      </c>
      <c r="CE639" s="395">
        <f t="shared" si="686"/>
        <v>0</v>
      </c>
      <c r="CF639" s="396">
        <f t="shared" si="687"/>
        <v>0</v>
      </c>
      <c r="CG639" s="395">
        <f t="shared" si="688"/>
        <v>0</v>
      </c>
      <c r="CH639" s="396">
        <f t="shared" si="689"/>
        <v>0</v>
      </c>
      <c r="CI639" s="395">
        <f t="shared" si="690"/>
        <v>0</v>
      </c>
      <c r="CJ639" s="396">
        <f t="shared" si="691"/>
        <v>0</v>
      </c>
      <c r="CK639" s="395">
        <f t="shared" si="692"/>
        <v>0</v>
      </c>
      <c r="CL639" s="394">
        <f t="shared" si="693"/>
        <v>0</v>
      </c>
      <c r="CM639" s="395">
        <f t="shared" si="694"/>
        <v>0</v>
      </c>
      <c r="CN639" s="396">
        <f t="shared" si="695"/>
        <v>0</v>
      </c>
      <c r="CO639" s="395">
        <f t="shared" si="696"/>
        <v>0</v>
      </c>
      <c r="CP639" s="396">
        <f t="shared" si="697"/>
        <v>0</v>
      </c>
      <c r="CQ639" s="395">
        <f t="shared" si="698"/>
        <v>0</v>
      </c>
      <c r="CR639" s="396">
        <f t="shared" si="699"/>
        <v>0</v>
      </c>
      <c r="CS639" s="395">
        <f t="shared" si="700"/>
        <v>0</v>
      </c>
      <c r="CT639" s="396">
        <f t="shared" si="701"/>
        <v>0</v>
      </c>
      <c r="CU639" s="395">
        <f t="shared" si="702"/>
        <v>0</v>
      </c>
      <c r="CV639" s="396">
        <f t="shared" si="703"/>
        <v>0</v>
      </c>
      <c r="CW639" s="395">
        <f t="shared" si="704"/>
        <v>0</v>
      </c>
      <c r="CX639" s="396">
        <f t="shared" si="705"/>
        <v>0</v>
      </c>
      <c r="CY639" s="395">
        <f t="shared" si="706"/>
        <v>0</v>
      </c>
      <c r="CZ639" s="394">
        <f t="shared" si="707"/>
        <v>0</v>
      </c>
      <c r="DA639" s="395">
        <f t="shared" si="708"/>
        <v>0</v>
      </c>
      <c r="DB639" s="396">
        <f t="shared" si="709"/>
        <v>0</v>
      </c>
      <c r="DC639" s="395">
        <f t="shared" si="710"/>
        <v>0</v>
      </c>
      <c r="DD639" s="396">
        <f t="shared" si="711"/>
        <v>0</v>
      </c>
      <c r="DE639" s="395">
        <f t="shared" si="712"/>
        <v>0</v>
      </c>
      <c r="DF639" s="396">
        <f t="shared" si="713"/>
        <v>0</v>
      </c>
      <c r="DG639" s="395">
        <f t="shared" si="714"/>
        <v>0</v>
      </c>
      <c r="DH639" s="396">
        <f t="shared" si="715"/>
        <v>0</v>
      </c>
      <c r="DI639" s="395">
        <f t="shared" si="716"/>
        <v>0</v>
      </c>
      <c r="DJ639" s="396">
        <f t="shared" si="717"/>
        <v>0</v>
      </c>
      <c r="DK639" s="395">
        <f t="shared" si="718"/>
        <v>0</v>
      </c>
      <c r="DL639" s="396">
        <f t="shared" si="719"/>
        <v>0</v>
      </c>
      <c r="DM639" s="395">
        <f t="shared" si="720"/>
        <v>0</v>
      </c>
      <c r="DN639" s="394">
        <f t="shared" si="721"/>
        <v>0</v>
      </c>
      <c r="DO639" s="395">
        <f t="shared" si="722"/>
        <v>0</v>
      </c>
      <c r="DP639" s="396">
        <f t="shared" si="723"/>
        <v>0</v>
      </c>
      <c r="DQ639" s="395">
        <f t="shared" si="724"/>
        <v>0</v>
      </c>
      <c r="DR639" s="396">
        <f t="shared" si="725"/>
        <v>0</v>
      </c>
      <c r="DS639" s="395">
        <f t="shared" si="726"/>
        <v>0</v>
      </c>
      <c r="DT639" s="396">
        <f t="shared" si="727"/>
        <v>0</v>
      </c>
      <c r="DU639" s="395">
        <f t="shared" si="728"/>
        <v>0</v>
      </c>
      <c r="DV639" s="396">
        <f t="shared" si="729"/>
        <v>0</v>
      </c>
      <c r="DW639" s="395">
        <f t="shared" si="730"/>
        <v>0</v>
      </c>
      <c r="DX639" s="396">
        <f t="shared" si="731"/>
        <v>0</v>
      </c>
      <c r="DY639" s="395">
        <f t="shared" si="732"/>
        <v>0</v>
      </c>
      <c r="DZ639" s="396">
        <f t="shared" si="733"/>
        <v>0</v>
      </c>
      <c r="EA639" s="395">
        <f t="shared" si="734"/>
        <v>0</v>
      </c>
    </row>
    <row r="640" spans="1:131">
      <c r="A640" s="541" t="s">
        <v>41</v>
      </c>
      <c r="B640" s="619" t="s">
        <v>1046</v>
      </c>
      <c r="C640" s="620"/>
      <c r="D640" s="621">
        <v>232867</v>
      </c>
      <c r="E640" s="539">
        <v>9</v>
      </c>
      <c r="F640" s="393"/>
      <c r="G640" s="402"/>
      <c r="H640" s="393"/>
      <c r="I640" s="402"/>
      <c r="J640" s="393"/>
      <c r="K640" s="402"/>
      <c r="L640" s="393"/>
      <c r="M640" s="402"/>
      <c r="N640" s="393"/>
      <c r="O640" s="402"/>
      <c r="P640" s="393"/>
      <c r="Q640" s="402"/>
      <c r="R640" s="393"/>
      <c r="S640" s="402"/>
      <c r="T640" s="393"/>
      <c r="U640" s="402"/>
      <c r="V640" s="393"/>
      <c r="W640" s="402"/>
      <c r="X640" s="393"/>
      <c r="Y640" s="402"/>
      <c r="Z640" s="393"/>
      <c r="AA640" s="402"/>
      <c r="AB640" s="393"/>
      <c r="AC640" s="402"/>
      <c r="AD640" s="393"/>
      <c r="AE640" s="402"/>
      <c r="AF640" s="393"/>
      <c r="AG640" s="402"/>
      <c r="AH640" s="393"/>
      <c r="AI640" s="402"/>
      <c r="AJ640" s="393"/>
      <c r="AK640" s="402"/>
      <c r="AL640" s="393"/>
      <c r="AM640" s="402"/>
      <c r="AN640" s="393"/>
      <c r="AO640" s="402"/>
      <c r="AP640" s="393"/>
      <c r="AQ640" s="402"/>
      <c r="AR640" s="393"/>
      <c r="AS640" s="402"/>
      <c r="AT640" s="393"/>
      <c r="AU640" s="402"/>
      <c r="AV640" s="393"/>
      <c r="AW640" s="402"/>
      <c r="AX640" s="393"/>
      <c r="AY640" s="402"/>
      <c r="AZ640" s="393"/>
      <c r="BA640" s="403"/>
      <c r="BB640" s="404"/>
      <c r="BC640" s="402"/>
      <c r="BD640" s="393"/>
      <c r="BE640" s="402"/>
      <c r="BF640" s="393"/>
      <c r="BG640" s="402"/>
      <c r="BH640" s="393"/>
      <c r="BI640" s="402"/>
      <c r="BJ640" s="393"/>
      <c r="BK640" s="402"/>
      <c r="BL640" s="393"/>
      <c r="BM640" s="403"/>
      <c r="BN640" s="394">
        <f t="shared" si="669"/>
        <v>0</v>
      </c>
      <c r="BO640" s="395">
        <f t="shared" si="670"/>
        <v>0</v>
      </c>
      <c r="BP640" s="396">
        <f t="shared" si="671"/>
        <v>0</v>
      </c>
      <c r="BQ640" s="395">
        <f t="shared" si="672"/>
        <v>0</v>
      </c>
      <c r="BR640" s="396">
        <f t="shared" si="673"/>
        <v>0</v>
      </c>
      <c r="BS640" s="395">
        <f t="shared" si="674"/>
        <v>0</v>
      </c>
      <c r="BT640" s="396">
        <f t="shared" si="675"/>
        <v>0</v>
      </c>
      <c r="BU640" s="395">
        <f t="shared" si="676"/>
        <v>0</v>
      </c>
      <c r="BV640" s="396">
        <f t="shared" si="677"/>
        <v>0</v>
      </c>
      <c r="BW640" s="395">
        <f t="shared" si="678"/>
        <v>0</v>
      </c>
      <c r="BX640" s="396">
        <f t="shared" si="679"/>
        <v>0</v>
      </c>
      <c r="BY640" s="395">
        <f t="shared" si="680"/>
        <v>0</v>
      </c>
      <c r="BZ640" s="394">
        <f t="shared" si="681"/>
        <v>0</v>
      </c>
      <c r="CA640" s="395">
        <f t="shared" si="682"/>
        <v>0</v>
      </c>
      <c r="CB640" s="396">
        <f t="shared" si="683"/>
        <v>0</v>
      </c>
      <c r="CC640" s="395">
        <f t="shared" si="684"/>
        <v>0</v>
      </c>
      <c r="CD640" s="396">
        <f t="shared" si="685"/>
        <v>0</v>
      </c>
      <c r="CE640" s="395">
        <f t="shared" si="686"/>
        <v>0</v>
      </c>
      <c r="CF640" s="396">
        <f t="shared" si="687"/>
        <v>0</v>
      </c>
      <c r="CG640" s="395">
        <f t="shared" si="688"/>
        <v>0</v>
      </c>
      <c r="CH640" s="396">
        <f t="shared" si="689"/>
        <v>0</v>
      </c>
      <c r="CI640" s="395">
        <f t="shared" si="690"/>
        <v>0</v>
      </c>
      <c r="CJ640" s="396">
        <f t="shared" si="691"/>
        <v>0</v>
      </c>
      <c r="CK640" s="395">
        <f t="shared" si="692"/>
        <v>0</v>
      </c>
      <c r="CL640" s="394">
        <f t="shared" si="693"/>
        <v>0</v>
      </c>
      <c r="CM640" s="395">
        <f t="shared" si="694"/>
        <v>0</v>
      </c>
      <c r="CN640" s="396">
        <f t="shared" si="695"/>
        <v>0</v>
      </c>
      <c r="CO640" s="395">
        <f t="shared" si="696"/>
        <v>0</v>
      </c>
      <c r="CP640" s="396">
        <f t="shared" si="697"/>
        <v>0</v>
      </c>
      <c r="CQ640" s="395">
        <f t="shared" si="698"/>
        <v>0</v>
      </c>
      <c r="CR640" s="396">
        <f t="shared" si="699"/>
        <v>0</v>
      </c>
      <c r="CS640" s="395">
        <f t="shared" si="700"/>
        <v>0</v>
      </c>
      <c r="CT640" s="396">
        <f t="shared" si="701"/>
        <v>0</v>
      </c>
      <c r="CU640" s="395">
        <f t="shared" si="702"/>
        <v>0</v>
      </c>
      <c r="CV640" s="396">
        <f t="shared" si="703"/>
        <v>0</v>
      </c>
      <c r="CW640" s="395">
        <f t="shared" si="704"/>
        <v>0</v>
      </c>
      <c r="CX640" s="396">
        <f t="shared" si="705"/>
        <v>0</v>
      </c>
      <c r="CY640" s="395">
        <f t="shared" si="706"/>
        <v>0</v>
      </c>
      <c r="CZ640" s="394">
        <f t="shared" si="707"/>
        <v>0</v>
      </c>
      <c r="DA640" s="395">
        <f t="shared" si="708"/>
        <v>0</v>
      </c>
      <c r="DB640" s="396">
        <f t="shared" si="709"/>
        <v>0</v>
      </c>
      <c r="DC640" s="395">
        <f t="shared" si="710"/>
        <v>0</v>
      </c>
      <c r="DD640" s="396">
        <f t="shared" si="711"/>
        <v>0</v>
      </c>
      <c r="DE640" s="395">
        <f t="shared" si="712"/>
        <v>0</v>
      </c>
      <c r="DF640" s="396">
        <f t="shared" si="713"/>
        <v>0</v>
      </c>
      <c r="DG640" s="395">
        <f t="shared" si="714"/>
        <v>0</v>
      </c>
      <c r="DH640" s="396">
        <f t="shared" si="715"/>
        <v>0</v>
      </c>
      <c r="DI640" s="395">
        <f t="shared" si="716"/>
        <v>0</v>
      </c>
      <c r="DJ640" s="396">
        <f t="shared" si="717"/>
        <v>0</v>
      </c>
      <c r="DK640" s="395">
        <f t="shared" si="718"/>
        <v>0</v>
      </c>
      <c r="DL640" s="396">
        <f t="shared" si="719"/>
        <v>0</v>
      </c>
      <c r="DM640" s="395">
        <f t="shared" si="720"/>
        <v>0</v>
      </c>
      <c r="DN640" s="394">
        <f t="shared" si="721"/>
        <v>0</v>
      </c>
      <c r="DO640" s="395">
        <f t="shared" si="722"/>
        <v>0</v>
      </c>
      <c r="DP640" s="396">
        <f t="shared" si="723"/>
        <v>0</v>
      </c>
      <c r="DQ640" s="395">
        <f t="shared" si="724"/>
        <v>0</v>
      </c>
      <c r="DR640" s="396">
        <f t="shared" si="725"/>
        <v>0</v>
      </c>
      <c r="DS640" s="395">
        <f t="shared" si="726"/>
        <v>0</v>
      </c>
      <c r="DT640" s="396">
        <f t="shared" si="727"/>
        <v>0</v>
      </c>
      <c r="DU640" s="395">
        <f t="shared" si="728"/>
        <v>0</v>
      </c>
      <c r="DV640" s="396">
        <f t="shared" si="729"/>
        <v>0</v>
      </c>
      <c r="DW640" s="395">
        <f t="shared" si="730"/>
        <v>0</v>
      </c>
      <c r="DX640" s="396">
        <f t="shared" si="731"/>
        <v>0</v>
      </c>
      <c r="DY640" s="395">
        <f t="shared" si="732"/>
        <v>0</v>
      </c>
      <c r="DZ640" s="396">
        <f t="shared" si="733"/>
        <v>0</v>
      </c>
      <c r="EA640" s="395">
        <f t="shared" si="734"/>
        <v>0</v>
      </c>
    </row>
    <row r="641" spans="1:131">
      <c r="A641" s="541" t="s">
        <v>41</v>
      </c>
      <c r="B641" s="625" t="s">
        <v>1047</v>
      </c>
      <c r="C641" s="626"/>
      <c r="D641" s="621">
        <v>233019</v>
      </c>
      <c r="E641" s="539">
        <v>9</v>
      </c>
      <c r="F641" s="393"/>
      <c r="G641" s="402"/>
      <c r="H641" s="393"/>
      <c r="I641" s="402"/>
      <c r="J641" s="393"/>
      <c r="K641" s="402"/>
      <c r="L641" s="393"/>
      <c r="M641" s="402"/>
      <c r="N641" s="393"/>
      <c r="O641" s="402"/>
      <c r="P641" s="393"/>
      <c r="Q641" s="402"/>
      <c r="R641" s="393"/>
      <c r="S641" s="402"/>
      <c r="T641" s="393"/>
      <c r="U641" s="402"/>
      <c r="V641" s="393"/>
      <c r="W641" s="402"/>
      <c r="X641" s="393"/>
      <c r="Y641" s="402"/>
      <c r="Z641" s="393"/>
      <c r="AA641" s="402"/>
      <c r="AB641" s="393"/>
      <c r="AC641" s="402"/>
      <c r="AD641" s="393"/>
      <c r="AE641" s="402"/>
      <c r="AF641" s="393"/>
      <c r="AG641" s="402"/>
      <c r="AH641" s="393"/>
      <c r="AI641" s="402"/>
      <c r="AJ641" s="393"/>
      <c r="AK641" s="402"/>
      <c r="AL641" s="393"/>
      <c r="AM641" s="402"/>
      <c r="AN641" s="393"/>
      <c r="AO641" s="402"/>
      <c r="AP641" s="393"/>
      <c r="AQ641" s="402"/>
      <c r="AR641" s="393"/>
      <c r="AS641" s="402"/>
      <c r="AT641" s="393"/>
      <c r="AU641" s="402"/>
      <c r="AV641" s="393"/>
      <c r="AW641" s="402"/>
      <c r="AX641" s="393"/>
      <c r="AY641" s="402"/>
      <c r="AZ641" s="393"/>
      <c r="BA641" s="403"/>
      <c r="BB641" s="404"/>
      <c r="BC641" s="402"/>
      <c r="BD641" s="393"/>
      <c r="BE641" s="402"/>
      <c r="BF641" s="393"/>
      <c r="BG641" s="402"/>
      <c r="BH641" s="393"/>
      <c r="BI641" s="402"/>
      <c r="BJ641" s="393"/>
      <c r="BK641" s="402"/>
      <c r="BL641" s="393"/>
      <c r="BM641" s="403"/>
      <c r="BN641" s="394">
        <f t="shared" si="669"/>
        <v>0</v>
      </c>
      <c r="BO641" s="395">
        <f t="shared" si="670"/>
        <v>0</v>
      </c>
      <c r="BP641" s="396">
        <f t="shared" si="671"/>
        <v>0</v>
      </c>
      <c r="BQ641" s="395">
        <f t="shared" si="672"/>
        <v>0</v>
      </c>
      <c r="BR641" s="396">
        <f t="shared" si="673"/>
        <v>0</v>
      </c>
      <c r="BS641" s="395">
        <f t="shared" si="674"/>
        <v>0</v>
      </c>
      <c r="BT641" s="396">
        <f t="shared" si="675"/>
        <v>0</v>
      </c>
      <c r="BU641" s="395">
        <f t="shared" si="676"/>
        <v>0</v>
      </c>
      <c r="BV641" s="396">
        <f t="shared" si="677"/>
        <v>0</v>
      </c>
      <c r="BW641" s="395">
        <f t="shared" si="678"/>
        <v>0</v>
      </c>
      <c r="BX641" s="396">
        <f t="shared" si="679"/>
        <v>0</v>
      </c>
      <c r="BY641" s="395">
        <f t="shared" si="680"/>
        <v>0</v>
      </c>
      <c r="BZ641" s="394">
        <f t="shared" si="681"/>
        <v>0</v>
      </c>
      <c r="CA641" s="395">
        <f t="shared" si="682"/>
        <v>0</v>
      </c>
      <c r="CB641" s="396">
        <f t="shared" si="683"/>
        <v>0</v>
      </c>
      <c r="CC641" s="395">
        <f t="shared" si="684"/>
        <v>0</v>
      </c>
      <c r="CD641" s="396">
        <f t="shared" si="685"/>
        <v>0</v>
      </c>
      <c r="CE641" s="395">
        <f t="shared" si="686"/>
        <v>0</v>
      </c>
      <c r="CF641" s="396">
        <f t="shared" si="687"/>
        <v>0</v>
      </c>
      <c r="CG641" s="395">
        <f t="shared" si="688"/>
        <v>0</v>
      </c>
      <c r="CH641" s="396">
        <f t="shared" si="689"/>
        <v>0</v>
      </c>
      <c r="CI641" s="395">
        <f t="shared" si="690"/>
        <v>0</v>
      </c>
      <c r="CJ641" s="396">
        <f t="shared" si="691"/>
        <v>0</v>
      </c>
      <c r="CK641" s="395">
        <f t="shared" si="692"/>
        <v>0</v>
      </c>
      <c r="CL641" s="394">
        <f t="shared" si="693"/>
        <v>0</v>
      </c>
      <c r="CM641" s="395">
        <f t="shared" si="694"/>
        <v>0</v>
      </c>
      <c r="CN641" s="396">
        <f t="shared" si="695"/>
        <v>0</v>
      </c>
      <c r="CO641" s="395">
        <f t="shared" si="696"/>
        <v>0</v>
      </c>
      <c r="CP641" s="396">
        <f t="shared" si="697"/>
        <v>0</v>
      </c>
      <c r="CQ641" s="395">
        <f t="shared" si="698"/>
        <v>0</v>
      </c>
      <c r="CR641" s="396">
        <f t="shared" si="699"/>
        <v>0</v>
      </c>
      <c r="CS641" s="395">
        <f t="shared" si="700"/>
        <v>0</v>
      </c>
      <c r="CT641" s="396">
        <f t="shared" si="701"/>
        <v>0</v>
      </c>
      <c r="CU641" s="395">
        <f t="shared" si="702"/>
        <v>0</v>
      </c>
      <c r="CV641" s="396">
        <f t="shared" si="703"/>
        <v>0</v>
      </c>
      <c r="CW641" s="395">
        <f t="shared" si="704"/>
        <v>0</v>
      </c>
      <c r="CX641" s="396">
        <f t="shared" si="705"/>
        <v>0</v>
      </c>
      <c r="CY641" s="395">
        <f t="shared" si="706"/>
        <v>0</v>
      </c>
      <c r="CZ641" s="394">
        <f t="shared" si="707"/>
        <v>0</v>
      </c>
      <c r="DA641" s="395">
        <f t="shared" si="708"/>
        <v>0</v>
      </c>
      <c r="DB641" s="396">
        <f t="shared" si="709"/>
        <v>0</v>
      </c>
      <c r="DC641" s="395">
        <f t="shared" si="710"/>
        <v>0</v>
      </c>
      <c r="DD641" s="396">
        <f t="shared" si="711"/>
        <v>0</v>
      </c>
      <c r="DE641" s="395">
        <f t="shared" si="712"/>
        <v>0</v>
      </c>
      <c r="DF641" s="396">
        <f t="shared" si="713"/>
        <v>0</v>
      </c>
      <c r="DG641" s="395">
        <f t="shared" si="714"/>
        <v>0</v>
      </c>
      <c r="DH641" s="396">
        <f t="shared" si="715"/>
        <v>0</v>
      </c>
      <c r="DI641" s="395">
        <f t="shared" si="716"/>
        <v>0</v>
      </c>
      <c r="DJ641" s="396">
        <f t="shared" si="717"/>
        <v>0</v>
      </c>
      <c r="DK641" s="395">
        <f t="shared" si="718"/>
        <v>0</v>
      </c>
      <c r="DL641" s="396">
        <f t="shared" si="719"/>
        <v>0</v>
      </c>
      <c r="DM641" s="395">
        <f t="shared" si="720"/>
        <v>0</v>
      </c>
      <c r="DN641" s="394">
        <f t="shared" si="721"/>
        <v>0</v>
      </c>
      <c r="DO641" s="395">
        <f t="shared" si="722"/>
        <v>0</v>
      </c>
      <c r="DP641" s="396">
        <f t="shared" si="723"/>
        <v>0</v>
      </c>
      <c r="DQ641" s="395">
        <f t="shared" si="724"/>
        <v>0</v>
      </c>
      <c r="DR641" s="396">
        <f t="shared" si="725"/>
        <v>0</v>
      </c>
      <c r="DS641" s="395">
        <f t="shared" si="726"/>
        <v>0</v>
      </c>
      <c r="DT641" s="396">
        <f t="shared" si="727"/>
        <v>0</v>
      </c>
      <c r="DU641" s="395">
        <f t="shared" si="728"/>
        <v>0</v>
      </c>
      <c r="DV641" s="396">
        <f t="shared" si="729"/>
        <v>0</v>
      </c>
      <c r="DW641" s="395">
        <f t="shared" si="730"/>
        <v>0</v>
      </c>
      <c r="DX641" s="396">
        <f t="shared" si="731"/>
        <v>0</v>
      </c>
      <c r="DY641" s="395">
        <f t="shared" si="732"/>
        <v>0</v>
      </c>
      <c r="DZ641" s="396">
        <f t="shared" si="733"/>
        <v>0</v>
      </c>
      <c r="EA641" s="395">
        <f t="shared" si="734"/>
        <v>0</v>
      </c>
    </row>
    <row r="642" spans="1:131">
      <c r="A642" s="541" t="s">
        <v>41</v>
      </c>
      <c r="B642" s="619" t="s">
        <v>1048</v>
      </c>
      <c r="C642" s="620"/>
      <c r="D642" s="621">
        <v>233116</v>
      </c>
      <c r="E642" s="539">
        <v>9</v>
      </c>
      <c r="F642" s="393"/>
      <c r="G642" s="402"/>
      <c r="H642" s="393"/>
      <c r="I642" s="402"/>
      <c r="J642" s="393"/>
      <c r="K642" s="402"/>
      <c r="L642" s="393"/>
      <c r="M642" s="402"/>
      <c r="N642" s="393"/>
      <c r="O642" s="402"/>
      <c r="P642" s="393"/>
      <c r="Q642" s="402"/>
      <c r="R642" s="393"/>
      <c r="S642" s="402"/>
      <c r="T642" s="393"/>
      <c r="U642" s="402"/>
      <c r="V642" s="393"/>
      <c r="W642" s="402"/>
      <c r="X642" s="393"/>
      <c r="Y642" s="402"/>
      <c r="Z642" s="393"/>
      <c r="AA642" s="402"/>
      <c r="AB642" s="393"/>
      <c r="AC642" s="402"/>
      <c r="AD642" s="393"/>
      <c r="AE642" s="402"/>
      <c r="AF642" s="393"/>
      <c r="AG642" s="402"/>
      <c r="AH642" s="393"/>
      <c r="AI642" s="402"/>
      <c r="AJ642" s="393"/>
      <c r="AK642" s="402"/>
      <c r="AL642" s="393"/>
      <c r="AM642" s="402"/>
      <c r="AN642" s="393"/>
      <c r="AO642" s="402"/>
      <c r="AP642" s="393"/>
      <c r="AQ642" s="402"/>
      <c r="AR642" s="393"/>
      <c r="AS642" s="402"/>
      <c r="AT642" s="393"/>
      <c r="AU642" s="402"/>
      <c r="AV642" s="393"/>
      <c r="AW642" s="402"/>
      <c r="AX642" s="393"/>
      <c r="AY642" s="402"/>
      <c r="AZ642" s="393"/>
      <c r="BA642" s="403"/>
      <c r="BB642" s="404"/>
      <c r="BC642" s="402"/>
      <c r="BD642" s="393"/>
      <c r="BE642" s="402"/>
      <c r="BF642" s="393"/>
      <c r="BG642" s="402"/>
      <c r="BH642" s="393"/>
      <c r="BI642" s="402"/>
      <c r="BJ642" s="393"/>
      <c r="BK642" s="402"/>
      <c r="BL642" s="393"/>
      <c r="BM642" s="403"/>
      <c r="BN642" s="394">
        <f t="shared" si="669"/>
        <v>0</v>
      </c>
      <c r="BO642" s="395">
        <f t="shared" si="670"/>
        <v>0</v>
      </c>
      <c r="BP642" s="396">
        <f t="shared" si="671"/>
        <v>0</v>
      </c>
      <c r="BQ642" s="395">
        <f t="shared" si="672"/>
        <v>0</v>
      </c>
      <c r="BR642" s="396">
        <f t="shared" si="673"/>
        <v>0</v>
      </c>
      <c r="BS642" s="395">
        <f t="shared" si="674"/>
        <v>0</v>
      </c>
      <c r="BT642" s="396">
        <f t="shared" si="675"/>
        <v>0</v>
      </c>
      <c r="BU642" s="395">
        <f t="shared" si="676"/>
        <v>0</v>
      </c>
      <c r="BV642" s="396">
        <f t="shared" si="677"/>
        <v>0</v>
      </c>
      <c r="BW642" s="395">
        <f t="shared" si="678"/>
        <v>0</v>
      </c>
      <c r="BX642" s="396">
        <f t="shared" si="679"/>
        <v>0</v>
      </c>
      <c r="BY642" s="395">
        <f t="shared" si="680"/>
        <v>0</v>
      </c>
      <c r="BZ642" s="394">
        <f t="shared" si="681"/>
        <v>0</v>
      </c>
      <c r="CA642" s="395">
        <f t="shared" si="682"/>
        <v>0</v>
      </c>
      <c r="CB642" s="396">
        <f t="shared" si="683"/>
        <v>0</v>
      </c>
      <c r="CC642" s="395">
        <f t="shared" si="684"/>
        <v>0</v>
      </c>
      <c r="CD642" s="396">
        <f t="shared" si="685"/>
        <v>0</v>
      </c>
      <c r="CE642" s="395">
        <f t="shared" si="686"/>
        <v>0</v>
      </c>
      <c r="CF642" s="396">
        <f t="shared" si="687"/>
        <v>0</v>
      </c>
      <c r="CG642" s="395">
        <f t="shared" si="688"/>
        <v>0</v>
      </c>
      <c r="CH642" s="396">
        <f t="shared" si="689"/>
        <v>0</v>
      </c>
      <c r="CI642" s="395">
        <f t="shared" si="690"/>
        <v>0</v>
      </c>
      <c r="CJ642" s="396">
        <f t="shared" si="691"/>
        <v>0</v>
      </c>
      <c r="CK642" s="395">
        <f t="shared" si="692"/>
        <v>0</v>
      </c>
      <c r="CL642" s="394">
        <f t="shared" si="693"/>
        <v>0</v>
      </c>
      <c r="CM642" s="395">
        <f t="shared" si="694"/>
        <v>0</v>
      </c>
      <c r="CN642" s="396">
        <f t="shared" si="695"/>
        <v>0</v>
      </c>
      <c r="CO642" s="395">
        <f t="shared" si="696"/>
        <v>0</v>
      </c>
      <c r="CP642" s="396">
        <f t="shared" si="697"/>
        <v>0</v>
      </c>
      <c r="CQ642" s="395">
        <f t="shared" si="698"/>
        <v>0</v>
      </c>
      <c r="CR642" s="396">
        <f t="shared" si="699"/>
        <v>0</v>
      </c>
      <c r="CS642" s="395">
        <f t="shared" si="700"/>
        <v>0</v>
      </c>
      <c r="CT642" s="396">
        <f t="shared" si="701"/>
        <v>0</v>
      </c>
      <c r="CU642" s="395">
        <f t="shared" si="702"/>
        <v>0</v>
      </c>
      <c r="CV642" s="396">
        <f t="shared" si="703"/>
        <v>0</v>
      </c>
      <c r="CW642" s="395">
        <f t="shared" si="704"/>
        <v>0</v>
      </c>
      <c r="CX642" s="396">
        <f t="shared" si="705"/>
        <v>0</v>
      </c>
      <c r="CY642" s="395">
        <f t="shared" si="706"/>
        <v>0</v>
      </c>
      <c r="CZ642" s="394">
        <f t="shared" si="707"/>
        <v>0</v>
      </c>
      <c r="DA642" s="395">
        <f t="shared" si="708"/>
        <v>0</v>
      </c>
      <c r="DB642" s="396">
        <f t="shared" si="709"/>
        <v>0</v>
      </c>
      <c r="DC642" s="395">
        <f t="shared" si="710"/>
        <v>0</v>
      </c>
      <c r="DD642" s="396">
        <f t="shared" si="711"/>
        <v>0</v>
      </c>
      <c r="DE642" s="395">
        <f t="shared" si="712"/>
        <v>0</v>
      </c>
      <c r="DF642" s="396">
        <f t="shared" si="713"/>
        <v>0</v>
      </c>
      <c r="DG642" s="395">
        <f t="shared" si="714"/>
        <v>0</v>
      </c>
      <c r="DH642" s="396">
        <f t="shared" si="715"/>
        <v>0</v>
      </c>
      <c r="DI642" s="395">
        <f t="shared" si="716"/>
        <v>0</v>
      </c>
      <c r="DJ642" s="396">
        <f t="shared" si="717"/>
        <v>0</v>
      </c>
      <c r="DK642" s="395">
        <f t="shared" si="718"/>
        <v>0</v>
      </c>
      <c r="DL642" s="396">
        <f t="shared" si="719"/>
        <v>0</v>
      </c>
      <c r="DM642" s="395">
        <f t="shared" si="720"/>
        <v>0</v>
      </c>
      <c r="DN642" s="394">
        <f t="shared" si="721"/>
        <v>0</v>
      </c>
      <c r="DO642" s="395">
        <f t="shared" si="722"/>
        <v>0</v>
      </c>
      <c r="DP642" s="396">
        <f t="shared" si="723"/>
        <v>0</v>
      </c>
      <c r="DQ642" s="395">
        <f t="shared" si="724"/>
        <v>0</v>
      </c>
      <c r="DR642" s="396">
        <f t="shared" si="725"/>
        <v>0</v>
      </c>
      <c r="DS642" s="395">
        <f t="shared" si="726"/>
        <v>0</v>
      </c>
      <c r="DT642" s="396">
        <f t="shared" si="727"/>
        <v>0</v>
      </c>
      <c r="DU642" s="395">
        <f t="shared" si="728"/>
        <v>0</v>
      </c>
      <c r="DV642" s="396">
        <f t="shared" si="729"/>
        <v>0</v>
      </c>
      <c r="DW642" s="395">
        <f t="shared" si="730"/>
        <v>0</v>
      </c>
      <c r="DX642" s="396">
        <f t="shared" si="731"/>
        <v>0</v>
      </c>
      <c r="DY642" s="395">
        <f t="shared" si="732"/>
        <v>0</v>
      </c>
      <c r="DZ642" s="396">
        <f t="shared" si="733"/>
        <v>0</v>
      </c>
      <c r="EA642" s="395">
        <f t="shared" si="734"/>
        <v>0</v>
      </c>
    </row>
    <row r="643" spans="1:131">
      <c r="A643" s="541" t="s">
        <v>41</v>
      </c>
      <c r="B643" s="619" t="s">
        <v>1049</v>
      </c>
      <c r="C643" s="620"/>
      <c r="D643" s="621">
        <v>233639</v>
      </c>
      <c r="E643" s="539">
        <v>9</v>
      </c>
      <c r="F643" s="393"/>
      <c r="G643" s="402"/>
      <c r="H643" s="393"/>
      <c r="I643" s="402"/>
      <c r="J643" s="393"/>
      <c r="K643" s="402"/>
      <c r="L643" s="393"/>
      <c r="M643" s="402"/>
      <c r="N643" s="393"/>
      <c r="O643" s="402"/>
      <c r="P643" s="393"/>
      <c r="Q643" s="402"/>
      <c r="R643" s="393"/>
      <c r="S643" s="402"/>
      <c r="T643" s="393"/>
      <c r="U643" s="402"/>
      <c r="V643" s="393"/>
      <c r="W643" s="402"/>
      <c r="X643" s="393"/>
      <c r="Y643" s="402"/>
      <c r="Z643" s="393"/>
      <c r="AA643" s="402"/>
      <c r="AB643" s="393"/>
      <c r="AC643" s="402"/>
      <c r="AD643" s="393"/>
      <c r="AE643" s="402"/>
      <c r="AF643" s="393"/>
      <c r="AG643" s="402"/>
      <c r="AH643" s="393"/>
      <c r="AI643" s="402"/>
      <c r="AJ643" s="393"/>
      <c r="AK643" s="402"/>
      <c r="AL643" s="393"/>
      <c r="AM643" s="402"/>
      <c r="AN643" s="393"/>
      <c r="AO643" s="402"/>
      <c r="AP643" s="393"/>
      <c r="AQ643" s="402"/>
      <c r="AR643" s="393"/>
      <c r="AS643" s="402"/>
      <c r="AT643" s="393"/>
      <c r="AU643" s="402"/>
      <c r="AV643" s="393"/>
      <c r="AW643" s="402"/>
      <c r="AX643" s="393"/>
      <c r="AY643" s="402"/>
      <c r="AZ643" s="393"/>
      <c r="BA643" s="403"/>
      <c r="BB643" s="404"/>
      <c r="BC643" s="402"/>
      <c r="BD643" s="393"/>
      <c r="BE643" s="402"/>
      <c r="BF643" s="393"/>
      <c r="BG643" s="402"/>
      <c r="BH643" s="393"/>
      <c r="BI643" s="402"/>
      <c r="BJ643" s="393"/>
      <c r="BK643" s="402"/>
      <c r="BL643" s="393"/>
      <c r="BM643" s="403"/>
      <c r="BN643" s="394">
        <f t="shared" si="669"/>
        <v>0</v>
      </c>
      <c r="BO643" s="395">
        <f t="shared" si="670"/>
        <v>0</v>
      </c>
      <c r="BP643" s="396">
        <f t="shared" si="671"/>
        <v>0</v>
      </c>
      <c r="BQ643" s="395">
        <f t="shared" si="672"/>
        <v>0</v>
      </c>
      <c r="BR643" s="396">
        <f t="shared" si="673"/>
        <v>0</v>
      </c>
      <c r="BS643" s="395">
        <f t="shared" si="674"/>
        <v>0</v>
      </c>
      <c r="BT643" s="396">
        <f t="shared" si="675"/>
        <v>0</v>
      </c>
      <c r="BU643" s="395">
        <f t="shared" si="676"/>
        <v>0</v>
      </c>
      <c r="BV643" s="396">
        <f t="shared" si="677"/>
        <v>0</v>
      </c>
      <c r="BW643" s="395">
        <f t="shared" si="678"/>
        <v>0</v>
      </c>
      <c r="BX643" s="396">
        <f t="shared" si="679"/>
        <v>0</v>
      </c>
      <c r="BY643" s="395">
        <f t="shared" si="680"/>
        <v>0</v>
      </c>
      <c r="BZ643" s="394">
        <f t="shared" si="681"/>
        <v>0</v>
      </c>
      <c r="CA643" s="395">
        <f t="shared" si="682"/>
        <v>0</v>
      </c>
      <c r="CB643" s="396">
        <f t="shared" si="683"/>
        <v>0</v>
      </c>
      <c r="CC643" s="395">
        <f t="shared" si="684"/>
        <v>0</v>
      </c>
      <c r="CD643" s="396">
        <f t="shared" si="685"/>
        <v>0</v>
      </c>
      <c r="CE643" s="395">
        <f t="shared" si="686"/>
        <v>0</v>
      </c>
      <c r="CF643" s="396">
        <f t="shared" si="687"/>
        <v>0</v>
      </c>
      <c r="CG643" s="395">
        <f t="shared" si="688"/>
        <v>0</v>
      </c>
      <c r="CH643" s="396">
        <f t="shared" si="689"/>
        <v>0</v>
      </c>
      <c r="CI643" s="395">
        <f t="shared" si="690"/>
        <v>0</v>
      </c>
      <c r="CJ643" s="396">
        <f t="shared" si="691"/>
        <v>0</v>
      </c>
      <c r="CK643" s="395">
        <f t="shared" si="692"/>
        <v>0</v>
      </c>
      <c r="CL643" s="394">
        <f t="shared" si="693"/>
        <v>0</v>
      </c>
      <c r="CM643" s="395">
        <f t="shared" si="694"/>
        <v>0</v>
      </c>
      <c r="CN643" s="396">
        <f t="shared" si="695"/>
        <v>0</v>
      </c>
      <c r="CO643" s="395">
        <f t="shared" si="696"/>
        <v>0</v>
      </c>
      <c r="CP643" s="396">
        <f t="shared" si="697"/>
        <v>0</v>
      </c>
      <c r="CQ643" s="395">
        <f t="shared" si="698"/>
        <v>0</v>
      </c>
      <c r="CR643" s="396">
        <f t="shared" si="699"/>
        <v>0</v>
      </c>
      <c r="CS643" s="395">
        <f t="shared" si="700"/>
        <v>0</v>
      </c>
      <c r="CT643" s="396">
        <f t="shared" si="701"/>
        <v>0</v>
      </c>
      <c r="CU643" s="395">
        <f t="shared" si="702"/>
        <v>0</v>
      </c>
      <c r="CV643" s="396">
        <f t="shared" si="703"/>
        <v>0</v>
      </c>
      <c r="CW643" s="395">
        <f t="shared" si="704"/>
        <v>0</v>
      </c>
      <c r="CX643" s="396">
        <f t="shared" si="705"/>
        <v>0</v>
      </c>
      <c r="CY643" s="395">
        <f t="shared" si="706"/>
        <v>0</v>
      </c>
      <c r="CZ643" s="394">
        <f t="shared" si="707"/>
        <v>0</v>
      </c>
      <c r="DA643" s="395">
        <f t="shared" si="708"/>
        <v>0</v>
      </c>
      <c r="DB643" s="396">
        <f t="shared" si="709"/>
        <v>0</v>
      </c>
      <c r="DC643" s="395">
        <f t="shared" si="710"/>
        <v>0</v>
      </c>
      <c r="DD643" s="396">
        <f t="shared" si="711"/>
        <v>0</v>
      </c>
      <c r="DE643" s="395">
        <f t="shared" si="712"/>
        <v>0</v>
      </c>
      <c r="DF643" s="396">
        <f t="shared" si="713"/>
        <v>0</v>
      </c>
      <c r="DG643" s="395">
        <f t="shared" si="714"/>
        <v>0</v>
      </c>
      <c r="DH643" s="396">
        <f t="shared" si="715"/>
        <v>0</v>
      </c>
      <c r="DI643" s="395">
        <f t="shared" si="716"/>
        <v>0</v>
      </c>
      <c r="DJ643" s="396">
        <f t="shared" si="717"/>
        <v>0</v>
      </c>
      <c r="DK643" s="395">
        <f t="shared" si="718"/>
        <v>0</v>
      </c>
      <c r="DL643" s="396">
        <f t="shared" si="719"/>
        <v>0</v>
      </c>
      <c r="DM643" s="395">
        <f t="shared" si="720"/>
        <v>0</v>
      </c>
      <c r="DN643" s="394">
        <f t="shared" si="721"/>
        <v>0</v>
      </c>
      <c r="DO643" s="395">
        <f t="shared" si="722"/>
        <v>0</v>
      </c>
      <c r="DP643" s="396">
        <f t="shared" si="723"/>
        <v>0</v>
      </c>
      <c r="DQ643" s="395">
        <f t="shared" si="724"/>
        <v>0</v>
      </c>
      <c r="DR643" s="396">
        <f t="shared" si="725"/>
        <v>0</v>
      </c>
      <c r="DS643" s="395">
        <f t="shared" si="726"/>
        <v>0</v>
      </c>
      <c r="DT643" s="396">
        <f t="shared" si="727"/>
        <v>0</v>
      </c>
      <c r="DU643" s="395">
        <f t="shared" si="728"/>
        <v>0</v>
      </c>
      <c r="DV643" s="396">
        <f t="shared" si="729"/>
        <v>0</v>
      </c>
      <c r="DW643" s="395">
        <f t="shared" si="730"/>
        <v>0</v>
      </c>
      <c r="DX643" s="396">
        <f t="shared" si="731"/>
        <v>0</v>
      </c>
      <c r="DY643" s="395">
        <f t="shared" si="732"/>
        <v>0</v>
      </c>
      <c r="DZ643" s="396">
        <f t="shared" si="733"/>
        <v>0</v>
      </c>
      <c r="EA643" s="395">
        <f t="shared" si="734"/>
        <v>0</v>
      </c>
    </row>
    <row r="644" spans="1:131">
      <c r="A644" s="541" t="s">
        <v>41</v>
      </c>
      <c r="B644" s="619" t="s">
        <v>1050</v>
      </c>
      <c r="C644" s="624" t="s">
        <v>637</v>
      </c>
      <c r="D644" s="621">
        <v>233648</v>
      </c>
      <c r="E644" s="540">
        <v>10</v>
      </c>
      <c r="F644" s="393"/>
      <c r="G644" s="402"/>
      <c r="H644" s="393"/>
      <c r="I644" s="402"/>
      <c r="J644" s="393"/>
      <c r="K644" s="402"/>
      <c r="L644" s="393"/>
      <c r="M644" s="402"/>
      <c r="N644" s="393"/>
      <c r="O644" s="402"/>
      <c r="P644" s="393"/>
      <c r="Q644" s="402"/>
      <c r="R644" s="393"/>
      <c r="S644" s="402"/>
      <c r="T644" s="393"/>
      <c r="U644" s="402"/>
      <c r="V644" s="393"/>
      <c r="W644" s="402"/>
      <c r="X644" s="393"/>
      <c r="Y644" s="402"/>
      <c r="Z644" s="393"/>
      <c r="AA644" s="402"/>
      <c r="AB644" s="393"/>
      <c r="AC644" s="402"/>
      <c r="AD644" s="393"/>
      <c r="AE644" s="402"/>
      <c r="AF644" s="393"/>
      <c r="AG644" s="402"/>
      <c r="AH644" s="393"/>
      <c r="AI644" s="402"/>
      <c r="AJ644" s="393"/>
      <c r="AK644" s="402"/>
      <c r="AL644" s="393"/>
      <c r="AM644" s="402"/>
      <c r="AN644" s="393"/>
      <c r="AO644" s="402"/>
      <c r="AP644" s="393"/>
      <c r="AQ644" s="402"/>
      <c r="AR644" s="393"/>
      <c r="AS644" s="402"/>
      <c r="AT644" s="393"/>
      <c r="AU644" s="402"/>
      <c r="AV644" s="393"/>
      <c r="AW644" s="402"/>
      <c r="AX644" s="393"/>
      <c r="AY644" s="402"/>
      <c r="AZ644" s="393"/>
      <c r="BA644" s="403"/>
      <c r="BB644" s="404"/>
      <c r="BC644" s="402"/>
      <c r="BD644" s="393"/>
      <c r="BE644" s="402"/>
      <c r="BF644" s="393"/>
      <c r="BG644" s="402"/>
      <c r="BH644" s="393"/>
      <c r="BI644" s="402"/>
      <c r="BJ644" s="393"/>
      <c r="BK644" s="402"/>
      <c r="BL644" s="393"/>
      <c r="BM644" s="403"/>
      <c r="BN644" s="394">
        <f t="shared" si="669"/>
        <v>0</v>
      </c>
      <c r="BO644" s="395">
        <f t="shared" si="670"/>
        <v>0</v>
      </c>
      <c r="BP644" s="396">
        <f t="shared" si="671"/>
        <v>0</v>
      </c>
      <c r="BQ644" s="395">
        <f t="shared" si="672"/>
        <v>0</v>
      </c>
      <c r="BR644" s="396">
        <f t="shared" si="673"/>
        <v>0</v>
      </c>
      <c r="BS644" s="395">
        <f t="shared" si="674"/>
        <v>0</v>
      </c>
      <c r="BT644" s="396">
        <f t="shared" si="675"/>
        <v>0</v>
      </c>
      <c r="BU644" s="395">
        <f t="shared" si="676"/>
        <v>0</v>
      </c>
      <c r="BV644" s="396">
        <f t="shared" si="677"/>
        <v>0</v>
      </c>
      <c r="BW644" s="395">
        <f t="shared" si="678"/>
        <v>0</v>
      </c>
      <c r="BX644" s="396">
        <f t="shared" si="679"/>
        <v>0</v>
      </c>
      <c r="BY644" s="395">
        <f t="shared" si="680"/>
        <v>0</v>
      </c>
      <c r="BZ644" s="394">
        <f t="shared" si="681"/>
        <v>0</v>
      </c>
      <c r="CA644" s="395">
        <f t="shared" si="682"/>
        <v>0</v>
      </c>
      <c r="CB644" s="396">
        <f t="shared" si="683"/>
        <v>0</v>
      </c>
      <c r="CC644" s="395">
        <f t="shared" si="684"/>
        <v>0</v>
      </c>
      <c r="CD644" s="396">
        <f t="shared" si="685"/>
        <v>0</v>
      </c>
      <c r="CE644" s="395">
        <f t="shared" si="686"/>
        <v>0</v>
      </c>
      <c r="CF644" s="396">
        <f t="shared" si="687"/>
        <v>0</v>
      </c>
      <c r="CG644" s="395">
        <f t="shared" si="688"/>
        <v>0</v>
      </c>
      <c r="CH644" s="396">
        <f t="shared" si="689"/>
        <v>0</v>
      </c>
      <c r="CI644" s="395">
        <f t="shared" si="690"/>
        <v>0</v>
      </c>
      <c r="CJ644" s="396">
        <f t="shared" si="691"/>
        <v>0</v>
      </c>
      <c r="CK644" s="395">
        <f t="shared" si="692"/>
        <v>0</v>
      </c>
      <c r="CL644" s="394">
        <f t="shared" si="693"/>
        <v>0</v>
      </c>
      <c r="CM644" s="395">
        <f t="shared" si="694"/>
        <v>0</v>
      </c>
      <c r="CN644" s="396">
        <f t="shared" si="695"/>
        <v>0</v>
      </c>
      <c r="CO644" s="395">
        <f t="shared" si="696"/>
        <v>0</v>
      </c>
      <c r="CP644" s="396">
        <f t="shared" si="697"/>
        <v>0</v>
      </c>
      <c r="CQ644" s="395">
        <f t="shared" si="698"/>
        <v>0</v>
      </c>
      <c r="CR644" s="396">
        <f t="shared" si="699"/>
        <v>0</v>
      </c>
      <c r="CS644" s="395">
        <f t="shared" si="700"/>
        <v>0</v>
      </c>
      <c r="CT644" s="396">
        <f t="shared" si="701"/>
        <v>0</v>
      </c>
      <c r="CU644" s="395">
        <f t="shared" si="702"/>
        <v>0</v>
      </c>
      <c r="CV644" s="396">
        <f t="shared" si="703"/>
        <v>0</v>
      </c>
      <c r="CW644" s="395">
        <f t="shared" si="704"/>
        <v>0</v>
      </c>
      <c r="CX644" s="396">
        <f t="shared" si="705"/>
        <v>0</v>
      </c>
      <c r="CY644" s="395">
        <f t="shared" si="706"/>
        <v>0</v>
      </c>
      <c r="CZ644" s="394">
        <f t="shared" si="707"/>
        <v>0</v>
      </c>
      <c r="DA644" s="395">
        <f t="shared" si="708"/>
        <v>0</v>
      </c>
      <c r="DB644" s="396">
        <f t="shared" si="709"/>
        <v>0</v>
      </c>
      <c r="DC644" s="395">
        <f t="shared" si="710"/>
        <v>0</v>
      </c>
      <c r="DD644" s="396">
        <f t="shared" si="711"/>
        <v>0</v>
      </c>
      <c r="DE644" s="395">
        <f t="shared" si="712"/>
        <v>0</v>
      </c>
      <c r="DF644" s="396">
        <f t="shared" si="713"/>
        <v>0</v>
      </c>
      <c r="DG644" s="395">
        <f t="shared" si="714"/>
        <v>0</v>
      </c>
      <c r="DH644" s="396">
        <f t="shared" si="715"/>
        <v>0</v>
      </c>
      <c r="DI644" s="395">
        <f t="shared" si="716"/>
        <v>0</v>
      </c>
      <c r="DJ644" s="396">
        <f t="shared" si="717"/>
        <v>0</v>
      </c>
      <c r="DK644" s="395">
        <f t="shared" si="718"/>
        <v>0</v>
      </c>
      <c r="DL644" s="396">
        <f t="shared" si="719"/>
        <v>0</v>
      </c>
      <c r="DM644" s="395">
        <f t="shared" si="720"/>
        <v>0</v>
      </c>
      <c r="DN644" s="394">
        <f t="shared" si="721"/>
        <v>0</v>
      </c>
      <c r="DO644" s="395">
        <f t="shared" si="722"/>
        <v>0</v>
      </c>
      <c r="DP644" s="396">
        <f t="shared" si="723"/>
        <v>0</v>
      </c>
      <c r="DQ644" s="395">
        <f t="shared" si="724"/>
        <v>0</v>
      </c>
      <c r="DR644" s="396">
        <f t="shared" si="725"/>
        <v>0</v>
      </c>
      <c r="DS644" s="395">
        <f t="shared" si="726"/>
        <v>0</v>
      </c>
      <c r="DT644" s="396">
        <f t="shared" si="727"/>
        <v>0</v>
      </c>
      <c r="DU644" s="395">
        <f t="shared" si="728"/>
        <v>0</v>
      </c>
      <c r="DV644" s="396">
        <f t="shared" si="729"/>
        <v>0</v>
      </c>
      <c r="DW644" s="395">
        <f t="shared" si="730"/>
        <v>0</v>
      </c>
      <c r="DX644" s="396">
        <f t="shared" si="731"/>
        <v>0</v>
      </c>
      <c r="DY644" s="395">
        <f t="shared" si="732"/>
        <v>0</v>
      </c>
      <c r="DZ644" s="396">
        <f t="shared" si="733"/>
        <v>0</v>
      </c>
      <c r="EA644" s="395">
        <f t="shared" si="734"/>
        <v>0</v>
      </c>
    </row>
    <row r="645" spans="1:131">
      <c r="A645" s="541" t="s">
        <v>41</v>
      </c>
      <c r="B645" s="610" t="s">
        <v>1051</v>
      </c>
      <c r="C645" s="622" t="s">
        <v>1093</v>
      </c>
      <c r="D645" s="621">
        <v>233949</v>
      </c>
      <c r="E645" s="539">
        <v>9</v>
      </c>
      <c r="F645" s="393"/>
      <c r="G645" s="402"/>
      <c r="H645" s="393"/>
      <c r="I645" s="402"/>
      <c r="J645" s="393"/>
      <c r="K645" s="402"/>
      <c r="L645" s="393"/>
      <c r="M645" s="402"/>
      <c r="N645" s="393"/>
      <c r="O645" s="402"/>
      <c r="P645" s="393"/>
      <c r="Q645" s="402"/>
      <c r="R645" s="393"/>
      <c r="S645" s="402"/>
      <c r="T645" s="393"/>
      <c r="U645" s="402"/>
      <c r="V645" s="393"/>
      <c r="W645" s="402"/>
      <c r="X645" s="393"/>
      <c r="Y645" s="402"/>
      <c r="Z645" s="393"/>
      <c r="AA645" s="402"/>
      <c r="AB645" s="393"/>
      <c r="AC645" s="402"/>
      <c r="AD645" s="393"/>
      <c r="AE645" s="402"/>
      <c r="AF645" s="393"/>
      <c r="AG645" s="402"/>
      <c r="AH645" s="393"/>
      <c r="AI645" s="402"/>
      <c r="AJ645" s="393"/>
      <c r="AK645" s="402"/>
      <c r="AL645" s="393"/>
      <c r="AM645" s="402"/>
      <c r="AN645" s="393"/>
      <c r="AO645" s="402"/>
      <c r="AP645" s="393"/>
      <c r="AQ645" s="402"/>
      <c r="AR645" s="393"/>
      <c r="AS645" s="402"/>
      <c r="AT645" s="393"/>
      <c r="AU645" s="402"/>
      <c r="AV645" s="393"/>
      <c r="AW645" s="402"/>
      <c r="AX645" s="393"/>
      <c r="AY645" s="402"/>
      <c r="AZ645" s="393"/>
      <c r="BA645" s="403"/>
      <c r="BB645" s="404"/>
      <c r="BC645" s="402"/>
      <c r="BD645" s="393"/>
      <c r="BE645" s="402"/>
      <c r="BF645" s="393"/>
      <c r="BG645" s="402"/>
      <c r="BH645" s="393"/>
      <c r="BI645" s="402"/>
      <c r="BJ645" s="393"/>
      <c r="BK645" s="402"/>
      <c r="BL645" s="393"/>
      <c r="BM645" s="403"/>
      <c r="BN645" s="394">
        <f t="shared" si="669"/>
        <v>0</v>
      </c>
      <c r="BO645" s="395">
        <f t="shared" si="670"/>
        <v>0</v>
      </c>
      <c r="BP645" s="396">
        <f t="shared" si="671"/>
        <v>0</v>
      </c>
      <c r="BQ645" s="395">
        <f t="shared" si="672"/>
        <v>0</v>
      </c>
      <c r="BR645" s="396">
        <f t="shared" si="673"/>
        <v>0</v>
      </c>
      <c r="BS645" s="395">
        <f t="shared" si="674"/>
        <v>0</v>
      </c>
      <c r="BT645" s="396">
        <f t="shared" si="675"/>
        <v>0</v>
      </c>
      <c r="BU645" s="395">
        <f t="shared" si="676"/>
        <v>0</v>
      </c>
      <c r="BV645" s="396">
        <f t="shared" si="677"/>
        <v>0</v>
      </c>
      <c r="BW645" s="395">
        <f t="shared" si="678"/>
        <v>0</v>
      </c>
      <c r="BX645" s="396">
        <f t="shared" si="679"/>
        <v>0</v>
      </c>
      <c r="BY645" s="395">
        <f t="shared" si="680"/>
        <v>0</v>
      </c>
      <c r="BZ645" s="394">
        <f t="shared" si="681"/>
        <v>0</v>
      </c>
      <c r="CA645" s="395">
        <f t="shared" si="682"/>
        <v>0</v>
      </c>
      <c r="CB645" s="396">
        <f t="shared" si="683"/>
        <v>0</v>
      </c>
      <c r="CC645" s="395">
        <f t="shared" si="684"/>
        <v>0</v>
      </c>
      <c r="CD645" s="396">
        <f t="shared" si="685"/>
        <v>0</v>
      </c>
      <c r="CE645" s="395">
        <f t="shared" si="686"/>
        <v>0</v>
      </c>
      <c r="CF645" s="396">
        <f t="shared" si="687"/>
        <v>0</v>
      </c>
      <c r="CG645" s="395">
        <f t="shared" si="688"/>
        <v>0</v>
      </c>
      <c r="CH645" s="396">
        <f t="shared" si="689"/>
        <v>0</v>
      </c>
      <c r="CI645" s="395">
        <f t="shared" si="690"/>
        <v>0</v>
      </c>
      <c r="CJ645" s="396">
        <f t="shared" si="691"/>
        <v>0</v>
      </c>
      <c r="CK645" s="395">
        <f t="shared" si="692"/>
        <v>0</v>
      </c>
      <c r="CL645" s="394">
        <f t="shared" si="693"/>
        <v>0</v>
      </c>
      <c r="CM645" s="395">
        <f t="shared" si="694"/>
        <v>0</v>
      </c>
      <c r="CN645" s="396">
        <f t="shared" si="695"/>
        <v>0</v>
      </c>
      <c r="CO645" s="395">
        <f t="shared" si="696"/>
        <v>0</v>
      </c>
      <c r="CP645" s="396">
        <f t="shared" si="697"/>
        <v>0</v>
      </c>
      <c r="CQ645" s="395">
        <f t="shared" si="698"/>
        <v>0</v>
      </c>
      <c r="CR645" s="396">
        <f t="shared" si="699"/>
        <v>0</v>
      </c>
      <c r="CS645" s="395">
        <f t="shared" si="700"/>
        <v>0</v>
      </c>
      <c r="CT645" s="396">
        <f t="shared" si="701"/>
        <v>0</v>
      </c>
      <c r="CU645" s="395">
        <f t="shared" si="702"/>
        <v>0</v>
      </c>
      <c r="CV645" s="396">
        <f t="shared" si="703"/>
        <v>0</v>
      </c>
      <c r="CW645" s="395">
        <f t="shared" si="704"/>
        <v>0</v>
      </c>
      <c r="CX645" s="396">
        <f t="shared" si="705"/>
        <v>0</v>
      </c>
      <c r="CY645" s="395">
        <f t="shared" si="706"/>
        <v>0</v>
      </c>
      <c r="CZ645" s="394">
        <f t="shared" si="707"/>
        <v>0</v>
      </c>
      <c r="DA645" s="395">
        <f t="shared" si="708"/>
        <v>0</v>
      </c>
      <c r="DB645" s="396">
        <f t="shared" si="709"/>
        <v>0</v>
      </c>
      <c r="DC645" s="395">
        <f t="shared" si="710"/>
        <v>0</v>
      </c>
      <c r="DD645" s="396">
        <f t="shared" si="711"/>
        <v>0</v>
      </c>
      <c r="DE645" s="395">
        <f t="shared" si="712"/>
        <v>0</v>
      </c>
      <c r="DF645" s="396">
        <f t="shared" si="713"/>
        <v>0</v>
      </c>
      <c r="DG645" s="395">
        <f t="shared" si="714"/>
        <v>0</v>
      </c>
      <c r="DH645" s="396">
        <f t="shared" si="715"/>
        <v>0</v>
      </c>
      <c r="DI645" s="395">
        <f t="shared" si="716"/>
        <v>0</v>
      </c>
      <c r="DJ645" s="396">
        <f t="shared" si="717"/>
        <v>0</v>
      </c>
      <c r="DK645" s="395">
        <f t="shared" si="718"/>
        <v>0</v>
      </c>
      <c r="DL645" s="396">
        <f t="shared" si="719"/>
        <v>0</v>
      </c>
      <c r="DM645" s="395">
        <f t="shared" si="720"/>
        <v>0</v>
      </c>
      <c r="DN645" s="394">
        <f t="shared" si="721"/>
        <v>0</v>
      </c>
      <c r="DO645" s="395">
        <f t="shared" si="722"/>
        <v>0</v>
      </c>
      <c r="DP645" s="396">
        <f t="shared" si="723"/>
        <v>0</v>
      </c>
      <c r="DQ645" s="395">
        <f t="shared" si="724"/>
        <v>0</v>
      </c>
      <c r="DR645" s="396">
        <f t="shared" si="725"/>
        <v>0</v>
      </c>
      <c r="DS645" s="395">
        <f t="shared" si="726"/>
        <v>0</v>
      </c>
      <c r="DT645" s="396">
        <f t="shared" si="727"/>
        <v>0</v>
      </c>
      <c r="DU645" s="395">
        <f t="shared" si="728"/>
        <v>0</v>
      </c>
      <c r="DV645" s="396">
        <f t="shared" si="729"/>
        <v>0</v>
      </c>
      <c r="DW645" s="395">
        <f t="shared" si="730"/>
        <v>0</v>
      </c>
      <c r="DX645" s="396">
        <f t="shared" si="731"/>
        <v>0</v>
      </c>
      <c r="DY645" s="395">
        <f t="shared" si="732"/>
        <v>0</v>
      </c>
      <c r="DZ645" s="396">
        <f t="shared" si="733"/>
        <v>0</v>
      </c>
      <c r="EA645" s="395">
        <f t="shared" si="734"/>
        <v>0</v>
      </c>
    </row>
    <row r="646" spans="1:131">
      <c r="A646" s="541" t="s">
        <v>41</v>
      </c>
      <c r="B646" s="610" t="s">
        <v>1052</v>
      </c>
      <c r="C646" s="626"/>
      <c r="D646" s="621">
        <v>234377</v>
      </c>
      <c r="E646" s="539">
        <v>9</v>
      </c>
      <c r="F646" s="393"/>
      <c r="G646" s="402"/>
      <c r="H646" s="393"/>
      <c r="I646" s="402"/>
      <c r="J646" s="393"/>
      <c r="K646" s="402"/>
      <c r="L646" s="393"/>
      <c r="M646" s="402"/>
      <c r="N646" s="393"/>
      <c r="O646" s="402"/>
      <c r="P646" s="393"/>
      <c r="Q646" s="402"/>
      <c r="R646" s="393"/>
      <c r="S646" s="402"/>
      <c r="T646" s="393"/>
      <c r="U646" s="402"/>
      <c r="V646" s="393"/>
      <c r="W646" s="402"/>
      <c r="X646" s="393"/>
      <c r="Y646" s="402"/>
      <c r="Z646" s="393"/>
      <c r="AA646" s="402"/>
      <c r="AB646" s="393"/>
      <c r="AC646" s="402"/>
      <c r="AD646" s="393"/>
      <c r="AE646" s="402"/>
      <c r="AF646" s="393"/>
      <c r="AG646" s="402"/>
      <c r="AH646" s="393"/>
      <c r="AI646" s="402"/>
      <c r="AJ646" s="393"/>
      <c r="AK646" s="402"/>
      <c r="AL646" s="393"/>
      <c r="AM646" s="402"/>
      <c r="AN646" s="393"/>
      <c r="AO646" s="402"/>
      <c r="AP646" s="393"/>
      <c r="AQ646" s="402"/>
      <c r="AR646" s="393"/>
      <c r="AS646" s="402"/>
      <c r="AT646" s="393"/>
      <c r="AU646" s="402"/>
      <c r="AV646" s="393"/>
      <c r="AW646" s="402"/>
      <c r="AX646" s="393"/>
      <c r="AY646" s="402"/>
      <c r="AZ646" s="393"/>
      <c r="BA646" s="403"/>
      <c r="BB646" s="404"/>
      <c r="BC646" s="402"/>
      <c r="BD646" s="393"/>
      <c r="BE646" s="402"/>
      <c r="BF646" s="393"/>
      <c r="BG646" s="402"/>
      <c r="BH646" s="393"/>
      <c r="BI646" s="402"/>
      <c r="BJ646" s="393"/>
      <c r="BK646" s="402"/>
      <c r="BL646" s="393"/>
      <c r="BM646" s="403"/>
      <c r="BN646" s="394">
        <f t="shared" si="669"/>
        <v>0</v>
      </c>
      <c r="BO646" s="395">
        <f t="shared" si="670"/>
        <v>0</v>
      </c>
      <c r="BP646" s="396">
        <f t="shared" si="671"/>
        <v>0</v>
      </c>
      <c r="BQ646" s="395">
        <f t="shared" si="672"/>
        <v>0</v>
      </c>
      <c r="BR646" s="396">
        <f t="shared" si="673"/>
        <v>0</v>
      </c>
      <c r="BS646" s="395">
        <f t="shared" si="674"/>
        <v>0</v>
      </c>
      <c r="BT646" s="396">
        <f t="shared" si="675"/>
        <v>0</v>
      </c>
      <c r="BU646" s="395">
        <f t="shared" si="676"/>
        <v>0</v>
      </c>
      <c r="BV646" s="396">
        <f t="shared" si="677"/>
        <v>0</v>
      </c>
      <c r="BW646" s="395">
        <f t="shared" si="678"/>
        <v>0</v>
      </c>
      <c r="BX646" s="396">
        <f t="shared" si="679"/>
        <v>0</v>
      </c>
      <c r="BY646" s="395">
        <f t="shared" si="680"/>
        <v>0</v>
      </c>
      <c r="BZ646" s="394">
        <f t="shared" si="681"/>
        <v>0</v>
      </c>
      <c r="CA646" s="395">
        <f t="shared" si="682"/>
        <v>0</v>
      </c>
      <c r="CB646" s="396">
        <f t="shared" si="683"/>
        <v>0</v>
      </c>
      <c r="CC646" s="395">
        <f t="shared" si="684"/>
        <v>0</v>
      </c>
      <c r="CD646" s="396">
        <f t="shared" si="685"/>
        <v>0</v>
      </c>
      <c r="CE646" s="395">
        <f t="shared" si="686"/>
        <v>0</v>
      </c>
      <c r="CF646" s="396">
        <f t="shared" si="687"/>
        <v>0</v>
      </c>
      <c r="CG646" s="395">
        <f t="shared" si="688"/>
        <v>0</v>
      </c>
      <c r="CH646" s="396">
        <f t="shared" si="689"/>
        <v>0</v>
      </c>
      <c r="CI646" s="395">
        <f t="shared" si="690"/>
        <v>0</v>
      </c>
      <c r="CJ646" s="396">
        <f t="shared" si="691"/>
        <v>0</v>
      </c>
      <c r="CK646" s="395">
        <f t="shared" si="692"/>
        <v>0</v>
      </c>
      <c r="CL646" s="394">
        <f t="shared" si="693"/>
        <v>0</v>
      </c>
      <c r="CM646" s="395">
        <f t="shared" si="694"/>
        <v>0</v>
      </c>
      <c r="CN646" s="396">
        <f t="shared" si="695"/>
        <v>0</v>
      </c>
      <c r="CO646" s="395">
        <f t="shared" si="696"/>
        <v>0</v>
      </c>
      <c r="CP646" s="396">
        <f t="shared" si="697"/>
        <v>0</v>
      </c>
      <c r="CQ646" s="395">
        <f t="shared" si="698"/>
        <v>0</v>
      </c>
      <c r="CR646" s="396">
        <f t="shared" si="699"/>
        <v>0</v>
      </c>
      <c r="CS646" s="395">
        <f t="shared" si="700"/>
        <v>0</v>
      </c>
      <c r="CT646" s="396">
        <f t="shared" si="701"/>
        <v>0</v>
      </c>
      <c r="CU646" s="395">
        <f t="shared" si="702"/>
        <v>0</v>
      </c>
      <c r="CV646" s="396">
        <f t="shared" si="703"/>
        <v>0</v>
      </c>
      <c r="CW646" s="395">
        <f t="shared" si="704"/>
        <v>0</v>
      </c>
      <c r="CX646" s="396">
        <f t="shared" si="705"/>
        <v>0</v>
      </c>
      <c r="CY646" s="395">
        <f t="shared" si="706"/>
        <v>0</v>
      </c>
      <c r="CZ646" s="394">
        <f t="shared" si="707"/>
        <v>0</v>
      </c>
      <c r="DA646" s="395">
        <f t="shared" si="708"/>
        <v>0</v>
      </c>
      <c r="DB646" s="396">
        <f t="shared" si="709"/>
        <v>0</v>
      </c>
      <c r="DC646" s="395">
        <f t="shared" si="710"/>
        <v>0</v>
      </c>
      <c r="DD646" s="396">
        <f t="shared" si="711"/>
        <v>0</v>
      </c>
      <c r="DE646" s="395">
        <f t="shared" si="712"/>
        <v>0</v>
      </c>
      <c r="DF646" s="396">
        <f t="shared" si="713"/>
        <v>0</v>
      </c>
      <c r="DG646" s="395">
        <f t="shared" si="714"/>
        <v>0</v>
      </c>
      <c r="DH646" s="396">
        <f t="shared" si="715"/>
        <v>0</v>
      </c>
      <c r="DI646" s="395">
        <f t="shared" si="716"/>
        <v>0</v>
      </c>
      <c r="DJ646" s="396">
        <f t="shared" si="717"/>
        <v>0</v>
      </c>
      <c r="DK646" s="395">
        <f t="shared" si="718"/>
        <v>0</v>
      </c>
      <c r="DL646" s="396">
        <f t="shared" si="719"/>
        <v>0</v>
      </c>
      <c r="DM646" s="395">
        <f t="shared" si="720"/>
        <v>0</v>
      </c>
      <c r="DN646" s="394">
        <f t="shared" si="721"/>
        <v>0</v>
      </c>
      <c r="DO646" s="395">
        <f t="shared" si="722"/>
        <v>0</v>
      </c>
      <c r="DP646" s="396">
        <f t="shared" si="723"/>
        <v>0</v>
      </c>
      <c r="DQ646" s="395">
        <f t="shared" si="724"/>
        <v>0</v>
      </c>
      <c r="DR646" s="396">
        <f t="shared" si="725"/>
        <v>0</v>
      </c>
      <c r="DS646" s="395">
        <f t="shared" si="726"/>
        <v>0</v>
      </c>
      <c r="DT646" s="396">
        <f t="shared" si="727"/>
        <v>0</v>
      </c>
      <c r="DU646" s="395">
        <f t="shared" si="728"/>
        <v>0</v>
      </c>
      <c r="DV646" s="396">
        <f t="shared" si="729"/>
        <v>0</v>
      </c>
      <c r="DW646" s="395">
        <f t="shared" si="730"/>
        <v>0</v>
      </c>
      <c r="DX646" s="396">
        <f t="shared" si="731"/>
        <v>0</v>
      </c>
      <c r="DY646" s="395">
        <f t="shared" si="732"/>
        <v>0</v>
      </c>
      <c r="DZ646" s="396">
        <f t="shared" si="733"/>
        <v>0</v>
      </c>
      <c r="EA646" s="395">
        <f t="shared" si="734"/>
        <v>0</v>
      </c>
    </row>
    <row r="647" spans="1:131">
      <c r="A647" s="541" t="s">
        <v>41</v>
      </c>
      <c r="B647" s="610" t="s">
        <v>1053</v>
      </c>
      <c r="C647" s="622"/>
      <c r="D647" s="621">
        <v>231873</v>
      </c>
      <c r="E647" s="539">
        <v>10</v>
      </c>
      <c r="F647" s="393"/>
      <c r="G647" s="402"/>
      <c r="H647" s="393"/>
      <c r="I647" s="402"/>
      <c r="J647" s="393"/>
      <c r="K647" s="402"/>
      <c r="L647" s="393"/>
      <c r="M647" s="402"/>
      <c r="N647" s="393"/>
      <c r="O647" s="402"/>
      <c r="P647" s="393"/>
      <c r="Q647" s="402"/>
      <c r="R647" s="393"/>
      <c r="S647" s="402"/>
      <c r="T647" s="393"/>
      <c r="U647" s="402"/>
      <c r="V647" s="393"/>
      <c r="W647" s="402"/>
      <c r="X647" s="393"/>
      <c r="Y647" s="402"/>
      <c r="Z647" s="393"/>
      <c r="AA647" s="402"/>
      <c r="AB647" s="393"/>
      <c r="AC647" s="402"/>
      <c r="AD647" s="393"/>
      <c r="AE647" s="402"/>
      <c r="AF647" s="393"/>
      <c r="AG647" s="402"/>
      <c r="AH647" s="393"/>
      <c r="AI647" s="402"/>
      <c r="AJ647" s="393"/>
      <c r="AK647" s="402"/>
      <c r="AL647" s="393"/>
      <c r="AM647" s="402"/>
      <c r="AN647" s="393"/>
      <c r="AO647" s="402"/>
      <c r="AP647" s="393"/>
      <c r="AQ647" s="402"/>
      <c r="AR647" s="393"/>
      <c r="AS647" s="402"/>
      <c r="AT647" s="393"/>
      <c r="AU647" s="402"/>
      <c r="AV647" s="393"/>
      <c r="AW647" s="402"/>
      <c r="AX647" s="393"/>
      <c r="AY647" s="402"/>
      <c r="AZ647" s="393"/>
      <c r="BA647" s="403"/>
      <c r="BB647" s="404"/>
      <c r="BC647" s="402"/>
      <c r="BD647" s="393"/>
      <c r="BE647" s="402"/>
      <c r="BF647" s="393"/>
      <c r="BG647" s="402"/>
      <c r="BH647" s="393"/>
      <c r="BI647" s="402"/>
      <c r="BJ647" s="393"/>
      <c r="BK647" s="402"/>
      <c r="BL647" s="393"/>
      <c r="BM647" s="403"/>
      <c r="BN647" s="394">
        <f t="shared" si="669"/>
        <v>0</v>
      </c>
      <c r="BO647" s="395">
        <f t="shared" si="670"/>
        <v>0</v>
      </c>
      <c r="BP647" s="396">
        <f t="shared" si="671"/>
        <v>0</v>
      </c>
      <c r="BQ647" s="395">
        <f t="shared" si="672"/>
        <v>0</v>
      </c>
      <c r="BR647" s="396">
        <f t="shared" si="673"/>
        <v>0</v>
      </c>
      <c r="BS647" s="395">
        <f t="shared" si="674"/>
        <v>0</v>
      </c>
      <c r="BT647" s="396">
        <f t="shared" si="675"/>
        <v>0</v>
      </c>
      <c r="BU647" s="395">
        <f t="shared" si="676"/>
        <v>0</v>
      </c>
      <c r="BV647" s="396">
        <f t="shared" si="677"/>
        <v>0</v>
      </c>
      <c r="BW647" s="395">
        <f t="shared" si="678"/>
        <v>0</v>
      </c>
      <c r="BX647" s="396">
        <f t="shared" si="679"/>
        <v>0</v>
      </c>
      <c r="BY647" s="395">
        <f t="shared" si="680"/>
        <v>0</v>
      </c>
      <c r="BZ647" s="394">
        <f t="shared" si="681"/>
        <v>0</v>
      </c>
      <c r="CA647" s="395">
        <f t="shared" si="682"/>
        <v>0</v>
      </c>
      <c r="CB647" s="396">
        <f t="shared" si="683"/>
        <v>0</v>
      </c>
      <c r="CC647" s="395">
        <f t="shared" si="684"/>
        <v>0</v>
      </c>
      <c r="CD647" s="396">
        <f t="shared" si="685"/>
        <v>0</v>
      </c>
      <c r="CE647" s="395">
        <f t="shared" si="686"/>
        <v>0</v>
      </c>
      <c r="CF647" s="396">
        <f t="shared" si="687"/>
        <v>0</v>
      </c>
      <c r="CG647" s="395">
        <f t="shared" si="688"/>
        <v>0</v>
      </c>
      <c r="CH647" s="396">
        <f t="shared" si="689"/>
        <v>0</v>
      </c>
      <c r="CI647" s="395">
        <f t="shared" si="690"/>
        <v>0</v>
      </c>
      <c r="CJ647" s="396">
        <f t="shared" si="691"/>
        <v>0</v>
      </c>
      <c r="CK647" s="395">
        <f t="shared" si="692"/>
        <v>0</v>
      </c>
      <c r="CL647" s="394">
        <f t="shared" si="693"/>
        <v>0</v>
      </c>
      <c r="CM647" s="395">
        <f t="shared" si="694"/>
        <v>0</v>
      </c>
      <c r="CN647" s="396">
        <f t="shared" si="695"/>
        <v>0</v>
      </c>
      <c r="CO647" s="395">
        <f t="shared" si="696"/>
        <v>0</v>
      </c>
      <c r="CP647" s="396">
        <f t="shared" si="697"/>
        <v>0</v>
      </c>
      <c r="CQ647" s="395">
        <f t="shared" si="698"/>
        <v>0</v>
      </c>
      <c r="CR647" s="396">
        <f t="shared" si="699"/>
        <v>0</v>
      </c>
      <c r="CS647" s="395">
        <f t="shared" si="700"/>
        <v>0</v>
      </c>
      <c r="CT647" s="396">
        <f t="shared" si="701"/>
        <v>0</v>
      </c>
      <c r="CU647" s="395">
        <f t="shared" si="702"/>
        <v>0</v>
      </c>
      <c r="CV647" s="396">
        <f t="shared" si="703"/>
        <v>0</v>
      </c>
      <c r="CW647" s="395">
        <f t="shared" si="704"/>
        <v>0</v>
      </c>
      <c r="CX647" s="396">
        <f t="shared" si="705"/>
        <v>0</v>
      </c>
      <c r="CY647" s="395">
        <f t="shared" si="706"/>
        <v>0</v>
      </c>
      <c r="CZ647" s="394">
        <f t="shared" si="707"/>
        <v>0</v>
      </c>
      <c r="DA647" s="395">
        <f t="shared" si="708"/>
        <v>0</v>
      </c>
      <c r="DB647" s="396">
        <f t="shared" si="709"/>
        <v>0</v>
      </c>
      <c r="DC647" s="395">
        <f t="shared" si="710"/>
        <v>0</v>
      </c>
      <c r="DD647" s="396">
        <f t="shared" si="711"/>
        <v>0</v>
      </c>
      <c r="DE647" s="395">
        <f t="shared" si="712"/>
        <v>0</v>
      </c>
      <c r="DF647" s="396">
        <f t="shared" si="713"/>
        <v>0</v>
      </c>
      <c r="DG647" s="395">
        <f t="shared" si="714"/>
        <v>0</v>
      </c>
      <c r="DH647" s="396">
        <f t="shared" si="715"/>
        <v>0</v>
      </c>
      <c r="DI647" s="395">
        <f t="shared" si="716"/>
        <v>0</v>
      </c>
      <c r="DJ647" s="396">
        <f t="shared" si="717"/>
        <v>0</v>
      </c>
      <c r="DK647" s="395">
        <f t="shared" si="718"/>
        <v>0</v>
      </c>
      <c r="DL647" s="396">
        <f t="shared" si="719"/>
        <v>0</v>
      </c>
      <c r="DM647" s="395">
        <f t="shared" si="720"/>
        <v>0</v>
      </c>
      <c r="DN647" s="394">
        <f t="shared" si="721"/>
        <v>0</v>
      </c>
      <c r="DO647" s="395">
        <f t="shared" si="722"/>
        <v>0</v>
      </c>
      <c r="DP647" s="396">
        <f t="shared" si="723"/>
        <v>0</v>
      </c>
      <c r="DQ647" s="395">
        <f t="shared" si="724"/>
        <v>0</v>
      </c>
      <c r="DR647" s="396">
        <f t="shared" si="725"/>
        <v>0</v>
      </c>
      <c r="DS647" s="395">
        <f t="shared" si="726"/>
        <v>0</v>
      </c>
      <c r="DT647" s="396">
        <f t="shared" si="727"/>
        <v>0</v>
      </c>
      <c r="DU647" s="395">
        <f t="shared" si="728"/>
        <v>0</v>
      </c>
      <c r="DV647" s="396">
        <f t="shared" si="729"/>
        <v>0</v>
      </c>
      <c r="DW647" s="395">
        <f t="shared" si="730"/>
        <v>0</v>
      </c>
      <c r="DX647" s="396">
        <f t="shared" si="731"/>
        <v>0</v>
      </c>
      <c r="DY647" s="395">
        <f t="shared" si="732"/>
        <v>0</v>
      </c>
      <c r="DZ647" s="396">
        <f t="shared" si="733"/>
        <v>0</v>
      </c>
      <c r="EA647" s="395">
        <f t="shared" si="734"/>
        <v>0</v>
      </c>
    </row>
    <row r="648" spans="1:131">
      <c r="A648" s="541" t="s">
        <v>41</v>
      </c>
      <c r="B648" s="610" t="s">
        <v>1054</v>
      </c>
      <c r="C648" s="622"/>
      <c r="D648" s="621">
        <v>232052</v>
      </c>
      <c r="E648" s="539">
        <v>10</v>
      </c>
      <c r="F648" s="393"/>
      <c r="G648" s="402"/>
      <c r="H648" s="393"/>
      <c r="I648" s="402"/>
      <c r="J648" s="393"/>
      <c r="K648" s="402"/>
      <c r="L648" s="393"/>
      <c r="M648" s="402"/>
      <c r="N648" s="393"/>
      <c r="O648" s="402"/>
      <c r="P648" s="393"/>
      <c r="Q648" s="402"/>
      <c r="R648" s="393"/>
      <c r="S648" s="402"/>
      <c r="T648" s="393"/>
      <c r="U648" s="402"/>
      <c r="V648" s="393"/>
      <c r="W648" s="402"/>
      <c r="X648" s="393"/>
      <c r="Y648" s="402"/>
      <c r="Z648" s="393"/>
      <c r="AA648" s="402"/>
      <c r="AB648" s="393"/>
      <c r="AC648" s="402"/>
      <c r="AD648" s="393"/>
      <c r="AE648" s="402"/>
      <c r="AF648" s="393"/>
      <c r="AG648" s="402"/>
      <c r="AH648" s="393"/>
      <c r="AI648" s="402"/>
      <c r="AJ648" s="393"/>
      <c r="AK648" s="402"/>
      <c r="AL648" s="393"/>
      <c r="AM648" s="402"/>
      <c r="AN648" s="393"/>
      <c r="AO648" s="402"/>
      <c r="AP648" s="393"/>
      <c r="AQ648" s="402"/>
      <c r="AR648" s="393"/>
      <c r="AS648" s="402"/>
      <c r="AT648" s="393"/>
      <c r="AU648" s="402"/>
      <c r="AV648" s="393"/>
      <c r="AW648" s="402"/>
      <c r="AX648" s="393"/>
      <c r="AY648" s="402"/>
      <c r="AZ648" s="393"/>
      <c r="BA648" s="403"/>
      <c r="BB648" s="404"/>
      <c r="BC648" s="402"/>
      <c r="BD648" s="393"/>
      <c r="BE648" s="402"/>
      <c r="BF648" s="393"/>
      <c r="BG648" s="402"/>
      <c r="BH648" s="393"/>
      <c r="BI648" s="402"/>
      <c r="BJ648" s="393"/>
      <c r="BK648" s="402"/>
      <c r="BL648" s="393"/>
      <c r="BM648" s="403"/>
      <c r="BN648" s="394">
        <f t="shared" si="669"/>
        <v>0</v>
      </c>
      <c r="BO648" s="395">
        <f t="shared" si="670"/>
        <v>0</v>
      </c>
      <c r="BP648" s="396">
        <f t="shared" si="671"/>
        <v>0</v>
      </c>
      <c r="BQ648" s="395">
        <f t="shared" si="672"/>
        <v>0</v>
      </c>
      <c r="BR648" s="396">
        <f t="shared" si="673"/>
        <v>0</v>
      </c>
      <c r="BS648" s="395">
        <f t="shared" si="674"/>
        <v>0</v>
      </c>
      <c r="BT648" s="396">
        <f t="shared" si="675"/>
        <v>0</v>
      </c>
      <c r="BU648" s="395">
        <f t="shared" si="676"/>
        <v>0</v>
      </c>
      <c r="BV648" s="396">
        <f t="shared" si="677"/>
        <v>0</v>
      </c>
      <c r="BW648" s="395">
        <f t="shared" si="678"/>
        <v>0</v>
      </c>
      <c r="BX648" s="396">
        <f t="shared" si="679"/>
        <v>0</v>
      </c>
      <c r="BY648" s="395">
        <f t="shared" si="680"/>
        <v>0</v>
      </c>
      <c r="BZ648" s="394">
        <f t="shared" si="681"/>
        <v>0</v>
      </c>
      <c r="CA648" s="395">
        <f t="shared" si="682"/>
        <v>0</v>
      </c>
      <c r="CB648" s="396">
        <f t="shared" si="683"/>
        <v>0</v>
      </c>
      <c r="CC648" s="395">
        <f t="shared" si="684"/>
        <v>0</v>
      </c>
      <c r="CD648" s="396">
        <f t="shared" si="685"/>
        <v>0</v>
      </c>
      <c r="CE648" s="395">
        <f t="shared" si="686"/>
        <v>0</v>
      </c>
      <c r="CF648" s="396">
        <f t="shared" si="687"/>
        <v>0</v>
      </c>
      <c r="CG648" s="395">
        <f t="shared" si="688"/>
        <v>0</v>
      </c>
      <c r="CH648" s="396">
        <f t="shared" si="689"/>
        <v>0</v>
      </c>
      <c r="CI648" s="395">
        <f t="shared" si="690"/>
        <v>0</v>
      </c>
      <c r="CJ648" s="396">
        <f t="shared" si="691"/>
        <v>0</v>
      </c>
      <c r="CK648" s="395">
        <f t="shared" si="692"/>
        <v>0</v>
      </c>
      <c r="CL648" s="394">
        <f t="shared" si="693"/>
        <v>0</v>
      </c>
      <c r="CM648" s="395">
        <f t="shared" si="694"/>
        <v>0</v>
      </c>
      <c r="CN648" s="396">
        <f t="shared" si="695"/>
        <v>0</v>
      </c>
      <c r="CO648" s="395">
        <f t="shared" si="696"/>
        <v>0</v>
      </c>
      <c r="CP648" s="396">
        <f t="shared" si="697"/>
        <v>0</v>
      </c>
      <c r="CQ648" s="395">
        <f t="shared" si="698"/>
        <v>0</v>
      </c>
      <c r="CR648" s="396">
        <f t="shared" si="699"/>
        <v>0</v>
      </c>
      <c r="CS648" s="395">
        <f t="shared" si="700"/>
        <v>0</v>
      </c>
      <c r="CT648" s="396">
        <f t="shared" si="701"/>
        <v>0</v>
      </c>
      <c r="CU648" s="395">
        <f t="shared" si="702"/>
        <v>0</v>
      </c>
      <c r="CV648" s="396">
        <f t="shared" si="703"/>
        <v>0</v>
      </c>
      <c r="CW648" s="395">
        <f t="shared" si="704"/>
        <v>0</v>
      </c>
      <c r="CX648" s="396">
        <f t="shared" si="705"/>
        <v>0</v>
      </c>
      <c r="CY648" s="395">
        <f t="shared" si="706"/>
        <v>0</v>
      </c>
      <c r="CZ648" s="394">
        <f t="shared" si="707"/>
        <v>0</v>
      </c>
      <c r="DA648" s="395">
        <f t="shared" si="708"/>
        <v>0</v>
      </c>
      <c r="DB648" s="396">
        <f t="shared" si="709"/>
        <v>0</v>
      </c>
      <c r="DC648" s="395">
        <f t="shared" si="710"/>
        <v>0</v>
      </c>
      <c r="DD648" s="396">
        <f t="shared" si="711"/>
        <v>0</v>
      </c>
      <c r="DE648" s="395">
        <f t="shared" si="712"/>
        <v>0</v>
      </c>
      <c r="DF648" s="396">
        <f t="shared" si="713"/>
        <v>0</v>
      </c>
      <c r="DG648" s="395">
        <f t="shared" si="714"/>
        <v>0</v>
      </c>
      <c r="DH648" s="396">
        <f t="shared" si="715"/>
        <v>0</v>
      </c>
      <c r="DI648" s="395">
        <f t="shared" si="716"/>
        <v>0</v>
      </c>
      <c r="DJ648" s="396">
        <f t="shared" si="717"/>
        <v>0</v>
      </c>
      <c r="DK648" s="395">
        <f t="shared" si="718"/>
        <v>0</v>
      </c>
      <c r="DL648" s="396">
        <f t="shared" si="719"/>
        <v>0</v>
      </c>
      <c r="DM648" s="395">
        <f t="shared" si="720"/>
        <v>0</v>
      </c>
      <c r="DN648" s="394">
        <f t="shared" si="721"/>
        <v>0</v>
      </c>
      <c r="DO648" s="395">
        <f t="shared" si="722"/>
        <v>0</v>
      </c>
      <c r="DP648" s="396">
        <f t="shared" si="723"/>
        <v>0</v>
      </c>
      <c r="DQ648" s="395">
        <f t="shared" si="724"/>
        <v>0</v>
      </c>
      <c r="DR648" s="396">
        <f t="shared" si="725"/>
        <v>0</v>
      </c>
      <c r="DS648" s="395">
        <f t="shared" si="726"/>
        <v>0</v>
      </c>
      <c r="DT648" s="396">
        <f t="shared" si="727"/>
        <v>0</v>
      </c>
      <c r="DU648" s="395">
        <f t="shared" si="728"/>
        <v>0</v>
      </c>
      <c r="DV648" s="396">
        <f t="shared" si="729"/>
        <v>0</v>
      </c>
      <c r="DW648" s="395">
        <f t="shared" si="730"/>
        <v>0</v>
      </c>
      <c r="DX648" s="396">
        <f t="shared" si="731"/>
        <v>0</v>
      </c>
      <c r="DY648" s="395">
        <f t="shared" si="732"/>
        <v>0</v>
      </c>
      <c r="DZ648" s="396">
        <f t="shared" si="733"/>
        <v>0</v>
      </c>
      <c r="EA648" s="395">
        <f t="shared" si="734"/>
        <v>0</v>
      </c>
    </row>
    <row r="649" spans="1:131">
      <c r="A649" s="541" t="s">
        <v>41</v>
      </c>
      <c r="B649" s="610" t="s">
        <v>1055</v>
      </c>
      <c r="C649" s="622"/>
      <c r="D649" s="621">
        <v>233037</v>
      </c>
      <c r="E649" s="539">
        <v>10</v>
      </c>
      <c r="F649" s="393"/>
      <c r="G649" s="402"/>
      <c r="H649" s="393"/>
      <c r="I649" s="402"/>
      <c r="J649" s="393"/>
      <c r="K649" s="402"/>
      <c r="L649" s="393"/>
      <c r="M649" s="402"/>
      <c r="N649" s="393"/>
      <c r="O649" s="402"/>
      <c r="P649" s="393"/>
      <c r="Q649" s="402"/>
      <c r="R649" s="393"/>
      <c r="S649" s="402"/>
      <c r="T649" s="393"/>
      <c r="U649" s="402"/>
      <c r="V649" s="393"/>
      <c r="W649" s="402"/>
      <c r="X649" s="393"/>
      <c r="Y649" s="402"/>
      <c r="Z649" s="393"/>
      <c r="AA649" s="402"/>
      <c r="AB649" s="393"/>
      <c r="AC649" s="402"/>
      <c r="AD649" s="393"/>
      <c r="AE649" s="402"/>
      <c r="AF649" s="393"/>
      <c r="AG649" s="402"/>
      <c r="AH649" s="393"/>
      <c r="AI649" s="402"/>
      <c r="AJ649" s="393"/>
      <c r="AK649" s="402"/>
      <c r="AL649" s="393"/>
      <c r="AM649" s="402"/>
      <c r="AN649" s="393"/>
      <c r="AO649" s="402"/>
      <c r="AP649" s="393"/>
      <c r="AQ649" s="402"/>
      <c r="AR649" s="393"/>
      <c r="AS649" s="402"/>
      <c r="AT649" s="393"/>
      <c r="AU649" s="402"/>
      <c r="AV649" s="393"/>
      <c r="AW649" s="402"/>
      <c r="AX649" s="393"/>
      <c r="AY649" s="402"/>
      <c r="AZ649" s="393"/>
      <c r="BA649" s="403"/>
      <c r="BB649" s="404"/>
      <c r="BC649" s="402"/>
      <c r="BD649" s="393"/>
      <c r="BE649" s="402"/>
      <c r="BF649" s="393"/>
      <c r="BG649" s="402"/>
      <c r="BH649" s="393"/>
      <c r="BI649" s="402"/>
      <c r="BJ649" s="393"/>
      <c r="BK649" s="402"/>
      <c r="BL649" s="393"/>
      <c r="BM649" s="403"/>
      <c r="BN649" s="394">
        <f t="shared" ref="BN649:BN673" si="735">((F649*9)+(H649*10)+(J649*11)+(L649*12))</f>
        <v>0</v>
      </c>
      <c r="BO649" s="395">
        <f t="shared" ref="BO649:BO673" si="736">((G649*9)+(I649*10)+(K649*11)+(M649*12))</f>
        <v>0</v>
      </c>
      <c r="BP649" s="396">
        <f t="shared" ref="BP649:BP673" si="737">((N649*9)+(P649*10)+(R649*11)+(T649*12))</f>
        <v>0</v>
      </c>
      <c r="BQ649" s="395">
        <f t="shared" ref="BQ649:BQ673" si="738">((O649*9)+(Q649*10)+(S649*11)+(U649*12))</f>
        <v>0</v>
      </c>
      <c r="BR649" s="396">
        <f t="shared" ref="BR649:BR673" si="739">((V649*9)+(X649*10)+(Z649*11)+(AB649*12))</f>
        <v>0</v>
      </c>
      <c r="BS649" s="395">
        <f t="shared" ref="BS649:BS673" si="740">((W649*9)+(Y649*10)+(AA649*11)+(AC649*12))</f>
        <v>0</v>
      </c>
      <c r="BT649" s="396">
        <f t="shared" ref="BT649:BT673" si="741">((AD649*9)+(AF649*10)+(AH649*11)+(AJ649*12))</f>
        <v>0</v>
      </c>
      <c r="BU649" s="395">
        <f t="shared" ref="BU649:BU673" si="742">((AE649*9)+(AG649*10)+(AI649*11)+(AK649*12))</f>
        <v>0</v>
      </c>
      <c r="BV649" s="396">
        <f t="shared" ref="BV649:BV673" si="743">((AL649*9)+(AN649*10)+(AP649*11)+(AR649*12))</f>
        <v>0</v>
      </c>
      <c r="BW649" s="395">
        <f t="shared" ref="BW649:BW673" si="744">((AM649*9)+(AO649*10)+(AQ649*11)+(AS649*12))</f>
        <v>0</v>
      </c>
      <c r="BX649" s="396">
        <f t="shared" ref="BX649:BX673" si="745">((AT649*9)+(AV649*10)+(AX649*11)+(AZ649*12))</f>
        <v>0</v>
      </c>
      <c r="BY649" s="395">
        <f t="shared" ref="BY649:BY673" si="746">((AU649*9)+(AW649*10)+(AY649*11)+(BA649*12))</f>
        <v>0</v>
      </c>
      <c r="BZ649" s="394">
        <f t="shared" ref="BZ649:BZ673" si="747">IF(BN649&gt;0,BB649/BN649,)</f>
        <v>0</v>
      </c>
      <c r="CA649" s="395">
        <f t="shared" ref="CA649:CA673" si="748">IF(BO649&gt;0,BC649/BO649,)</f>
        <v>0</v>
      </c>
      <c r="CB649" s="396">
        <f t="shared" ref="CB649:CB673" si="749">IF(BP649&gt;0,BD649/BP649,)</f>
        <v>0</v>
      </c>
      <c r="CC649" s="395">
        <f t="shared" ref="CC649:CC673" si="750">IF(BQ649&gt;0,BE649/BQ649,)</f>
        <v>0</v>
      </c>
      <c r="CD649" s="396">
        <f t="shared" ref="CD649:CD673" si="751">IF(BR649&gt;0,BF649/BR649,)</f>
        <v>0</v>
      </c>
      <c r="CE649" s="395">
        <f t="shared" ref="CE649:CE673" si="752">IF(BS649&gt;0,BG649/BS649,)</f>
        <v>0</v>
      </c>
      <c r="CF649" s="396">
        <f t="shared" ref="CF649:CF673" si="753">IF(BT649&gt;0,BH649/BT649,)</f>
        <v>0</v>
      </c>
      <c r="CG649" s="395">
        <f t="shared" ref="CG649:CG673" si="754">IF(BU649&gt;0,BI649/BU649,)</f>
        <v>0</v>
      </c>
      <c r="CH649" s="396">
        <f t="shared" ref="CH649:CH673" si="755">IF(BV649&gt;0,BJ649/BV649,)</f>
        <v>0</v>
      </c>
      <c r="CI649" s="395">
        <f t="shared" ref="CI649:CI673" si="756">IF(BW649&gt;0,BK649/BW649,)</f>
        <v>0</v>
      </c>
      <c r="CJ649" s="396">
        <f t="shared" ref="CJ649:CJ673" si="757">IF(BX649&gt;0,BL649/BX649,)</f>
        <v>0</v>
      </c>
      <c r="CK649" s="395">
        <f t="shared" ref="CK649:CK673" si="758">IF(BY649&gt;0,BM649/BY649,)</f>
        <v>0</v>
      </c>
      <c r="CL649" s="394">
        <f t="shared" ref="CL649:CL673" si="759">+BZ649*9</f>
        <v>0</v>
      </c>
      <c r="CM649" s="395">
        <f t="shared" ref="CM649:CM673" si="760">+CA649*9</f>
        <v>0</v>
      </c>
      <c r="CN649" s="396">
        <f t="shared" ref="CN649:CN673" si="761">+CB649*9</f>
        <v>0</v>
      </c>
      <c r="CO649" s="395">
        <f t="shared" ref="CO649:CO673" si="762">+CC649*9</f>
        <v>0</v>
      </c>
      <c r="CP649" s="396">
        <f t="shared" ref="CP649:CP673" si="763">+CD649*9</f>
        <v>0</v>
      </c>
      <c r="CQ649" s="395">
        <f t="shared" ref="CQ649:CQ673" si="764">+CE649*9</f>
        <v>0</v>
      </c>
      <c r="CR649" s="396">
        <f t="shared" ref="CR649:CR673" si="765">+CF649*9</f>
        <v>0</v>
      </c>
      <c r="CS649" s="395">
        <f t="shared" ref="CS649:CS673" si="766">+CG649*9</f>
        <v>0</v>
      </c>
      <c r="CT649" s="396">
        <f t="shared" ref="CT649:CT673" si="767">+CH649*9</f>
        <v>0</v>
      </c>
      <c r="CU649" s="395">
        <f t="shared" ref="CU649:CU673" si="768">+CI649*9</f>
        <v>0</v>
      </c>
      <c r="CV649" s="396">
        <f t="shared" ref="CV649:CV673" si="769">+CJ649*9</f>
        <v>0</v>
      </c>
      <c r="CW649" s="395">
        <f t="shared" ref="CW649:CW673" si="770">+CK649*9</f>
        <v>0</v>
      </c>
      <c r="CX649" s="396">
        <f t="shared" ref="CX649:CX673" si="771">IF(DL649&gt;0,((CL649*CZ649)+(CN649*DB649)+(CP649*DD649)+(CR649*DF649)+(CT649*DH649)+(CV649*DJ649))/DL649,)</f>
        <v>0</v>
      </c>
      <c r="CY649" s="395">
        <f t="shared" ref="CY649:CY673" si="772">IF(DM649&gt;0,((CM649*DA649)+(CO649*DC649)+(CQ649*DE649)+(CS649*DG649)+(CU649*DI649)+(CW649*DK649))/DM649,)</f>
        <v>0</v>
      </c>
      <c r="CZ649" s="394">
        <f t="shared" ref="CZ649:CZ673" si="773">+F649+H649+J649+L649</f>
        <v>0</v>
      </c>
      <c r="DA649" s="395">
        <f t="shared" ref="DA649:DA673" si="774">+G649+I649+K649+M649</f>
        <v>0</v>
      </c>
      <c r="DB649" s="396">
        <f t="shared" ref="DB649:DB673" si="775">+N649+P649+R649+T649</f>
        <v>0</v>
      </c>
      <c r="DC649" s="395">
        <f t="shared" ref="DC649:DC673" si="776">+O649+Q649+S649+U649</f>
        <v>0</v>
      </c>
      <c r="DD649" s="396">
        <f t="shared" ref="DD649:DD673" si="777">+V649+X649+Z649+AB649</f>
        <v>0</v>
      </c>
      <c r="DE649" s="395">
        <f t="shared" ref="DE649:DE673" si="778">+W649+Y649+AA649+AC649</f>
        <v>0</v>
      </c>
      <c r="DF649" s="396">
        <f t="shared" ref="DF649:DF673" si="779">+AD649+AF649+AH649+AJ649</f>
        <v>0</v>
      </c>
      <c r="DG649" s="395">
        <f t="shared" ref="DG649:DG673" si="780">+AE649+AG649+AI649+AK649</f>
        <v>0</v>
      </c>
      <c r="DH649" s="396">
        <f t="shared" ref="DH649:DH673" si="781">+AL649+AN649+AP649+AR649</f>
        <v>0</v>
      </c>
      <c r="DI649" s="395">
        <f t="shared" ref="DI649:DI673" si="782">+AM649+AO649+AQ649+AS649</f>
        <v>0</v>
      </c>
      <c r="DJ649" s="396">
        <f t="shared" ref="DJ649:DJ673" si="783">+AT649+AV649+AX649+AZ649</f>
        <v>0</v>
      </c>
      <c r="DK649" s="395">
        <f t="shared" ref="DK649:DK673" si="784">+AU649+AW649+AY649+BA649</f>
        <v>0</v>
      </c>
      <c r="DL649" s="396">
        <f t="shared" ref="DL649:DL673" si="785">+CZ649+DB649+DD649+DF649+DH649+DJ649</f>
        <v>0</v>
      </c>
      <c r="DM649" s="395">
        <f t="shared" ref="DM649:DM673" si="786">+DA649+DC649+DE649+DG649+DI649+DK649</f>
        <v>0</v>
      </c>
      <c r="DN649" s="394">
        <f t="shared" ref="DN649:DN673" si="787">+CZ649*CL649</f>
        <v>0</v>
      </c>
      <c r="DO649" s="395">
        <f t="shared" ref="DO649:DO673" si="788">+DA649*CM649</f>
        <v>0</v>
      </c>
      <c r="DP649" s="396">
        <f t="shared" ref="DP649:DP673" si="789">+DB649*CN649</f>
        <v>0</v>
      </c>
      <c r="DQ649" s="395">
        <f t="shared" ref="DQ649:DQ673" si="790">+DC649*CO649</f>
        <v>0</v>
      </c>
      <c r="DR649" s="396">
        <f t="shared" ref="DR649:DR673" si="791">+DD649*CP649</f>
        <v>0</v>
      </c>
      <c r="DS649" s="395">
        <f t="shared" ref="DS649:DS673" si="792">+DE649*CQ649</f>
        <v>0</v>
      </c>
      <c r="DT649" s="396">
        <f t="shared" ref="DT649:DT673" si="793">+DF649*CR649</f>
        <v>0</v>
      </c>
      <c r="DU649" s="395">
        <f t="shared" ref="DU649:DU673" si="794">+DG649*CS649</f>
        <v>0</v>
      </c>
      <c r="DV649" s="396">
        <f t="shared" ref="DV649:DV673" si="795">+DH649*CT649</f>
        <v>0</v>
      </c>
      <c r="DW649" s="395">
        <f t="shared" ref="DW649:DW673" si="796">+DI649*CU649</f>
        <v>0</v>
      </c>
      <c r="DX649" s="396">
        <f t="shared" ref="DX649:DX673" si="797">+DJ649*CV649</f>
        <v>0</v>
      </c>
      <c r="DY649" s="395">
        <f t="shared" ref="DY649:DY673" si="798">+DK649*CW649</f>
        <v>0</v>
      </c>
      <c r="DZ649" s="396">
        <f t="shared" ref="DZ649:DZ673" si="799">+DL649*CX649</f>
        <v>0</v>
      </c>
      <c r="EA649" s="395">
        <f t="shared" ref="EA649:EA673" si="800">+DM649*CY649</f>
        <v>0</v>
      </c>
    </row>
    <row r="650" spans="1:131">
      <c r="A650" s="541" t="s">
        <v>41</v>
      </c>
      <c r="B650" s="610" t="s">
        <v>1056</v>
      </c>
      <c r="C650" s="622"/>
      <c r="D650" s="621">
        <v>233310</v>
      </c>
      <c r="E650" s="539">
        <v>10</v>
      </c>
      <c r="F650" s="393"/>
      <c r="G650" s="402"/>
      <c r="H650" s="393"/>
      <c r="I650" s="402"/>
      <c r="J650" s="393"/>
      <c r="K650" s="402"/>
      <c r="L650" s="393"/>
      <c r="M650" s="402"/>
      <c r="N650" s="393"/>
      <c r="O650" s="402"/>
      <c r="P650" s="393"/>
      <c r="Q650" s="402"/>
      <c r="R650" s="393"/>
      <c r="S650" s="402"/>
      <c r="T650" s="393"/>
      <c r="U650" s="402"/>
      <c r="V650" s="393"/>
      <c r="W650" s="402"/>
      <c r="X650" s="393"/>
      <c r="Y650" s="402"/>
      <c r="Z650" s="393"/>
      <c r="AA650" s="402"/>
      <c r="AB650" s="393"/>
      <c r="AC650" s="402"/>
      <c r="AD650" s="393"/>
      <c r="AE650" s="402"/>
      <c r="AF650" s="393"/>
      <c r="AG650" s="402"/>
      <c r="AH650" s="393"/>
      <c r="AI650" s="402"/>
      <c r="AJ650" s="393"/>
      <c r="AK650" s="402"/>
      <c r="AL650" s="393"/>
      <c r="AM650" s="402"/>
      <c r="AN650" s="393"/>
      <c r="AO650" s="402"/>
      <c r="AP650" s="393"/>
      <c r="AQ650" s="402"/>
      <c r="AR650" s="393"/>
      <c r="AS650" s="402"/>
      <c r="AT650" s="393"/>
      <c r="AU650" s="402"/>
      <c r="AV650" s="393"/>
      <c r="AW650" s="402"/>
      <c r="AX650" s="393"/>
      <c r="AY650" s="402"/>
      <c r="AZ650" s="393"/>
      <c r="BA650" s="403"/>
      <c r="BB650" s="404"/>
      <c r="BC650" s="402"/>
      <c r="BD650" s="393"/>
      <c r="BE650" s="402"/>
      <c r="BF650" s="393"/>
      <c r="BG650" s="402"/>
      <c r="BH650" s="393"/>
      <c r="BI650" s="402"/>
      <c r="BJ650" s="393"/>
      <c r="BK650" s="402"/>
      <c r="BL650" s="393"/>
      <c r="BM650" s="403"/>
      <c r="BN650" s="394">
        <f t="shared" si="735"/>
        <v>0</v>
      </c>
      <c r="BO650" s="395">
        <f t="shared" si="736"/>
        <v>0</v>
      </c>
      <c r="BP650" s="396">
        <f t="shared" si="737"/>
        <v>0</v>
      </c>
      <c r="BQ650" s="395">
        <f t="shared" si="738"/>
        <v>0</v>
      </c>
      <c r="BR650" s="396">
        <f t="shared" si="739"/>
        <v>0</v>
      </c>
      <c r="BS650" s="395">
        <f t="shared" si="740"/>
        <v>0</v>
      </c>
      <c r="BT650" s="396">
        <f t="shared" si="741"/>
        <v>0</v>
      </c>
      <c r="BU650" s="395">
        <f t="shared" si="742"/>
        <v>0</v>
      </c>
      <c r="BV650" s="396">
        <f t="shared" si="743"/>
        <v>0</v>
      </c>
      <c r="BW650" s="395">
        <f t="shared" si="744"/>
        <v>0</v>
      </c>
      <c r="BX650" s="396">
        <f t="shared" si="745"/>
        <v>0</v>
      </c>
      <c r="BY650" s="395">
        <f t="shared" si="746"/>
        <v>0</v>
      </c>
      <c r="BZ650" s="394">
        <f t="shared" si="747"/>
        <v>0</v>
      </c>
      <c r="CA650" s="395">
        <f t="shared" si="748"/>
        <v>0</v>
      </c>
      <c r="CB650" s="396">
        <f t="shared" si="749"/>
        <v>0</v>
      </c>
      <c r="CC650" s="395">
        <f t="shared" si="750"/>
        <v>0</v>
      </c>
      <c r="CD650" s="396">
        <f t="shared" si="751"/>
        <v>0</v>
      </c>
      <c r="CE650" s="395">
        <f t="shared" si="752"/>
        <v>0</v>
      </c>
      <c r="CF650" s="396">
        <f t="shared" si="753"/>
        <v>0</v>
      </c>
      <c r="CG650" s="395">
        <f t="shared" si="754"/>
        <v>0</v>
      </c>
      <c r="CH650" s="396">
        <f t="shared" si="755"/>
        <v>0</v>
      </c>
      <c r="CI650" s="395">
        <f t="shared" si="756"/>
        <v>0</v>
      </c>
      <c r="CJ650" s="396">
        <f t="shared" si="757"/>
        <v>0</v>
      </c>
      <c r="CK650" s="395">
        <f t="shared" si="758"/>
        <v>0</v>
      </c>
      <c r="CL650" s="394">
        <f t="shared" si="759"/>
        <v>0</v>
      </c>
      <c r="CM650" s="395">
        <f t="shared" si="760"/>
        <v>0</v>
      </c>
      <c r="CN650" s="396">
        <f t="shared" si="761"/>
        <v>0</v>
      </c>
      <c r="CO650" s="395">
        <f t="shared" si="762"/>
        <v>0</v>
      </c>
      <c r="CP650" s="396">
        <f t="shared" si="763"/>
        <v>0</v>
      </c>
      <c r="CQ650" s="395">
        <f t="shared" si="764"/>
        <v>0</v>
      </c>
      <c r="CR650" s="396">
        <f t="shared" si="765"/>
        <v>0</v>
      </c>
      <c r="CS650" s="395">
        <f t="shared" si="766"/>
        <v>0</v>
      </c>
      <c r="CT650" s="396">
        <f t="shared" si="767"/>
        <v>0</v>
      </c>
      <c r="CU650" s="395">
        <f t="shared" si="768"/>
        <v>0</v>
      </c>
      <c r="CV650" s="396">
        <f t="shared" si="769"/>
        <v>0</v>
      </c>
      <c r="CW650" s="395">
        <f t="shared" si="770"/>
        <v>0</v>
      </c>
      <c r="CX650" s="396">
        <f t="shared" si="771"/>
        <v>0</v>
      </c>
      <c r="CY650" s="395">
        <f t="shared" si="772"/>
        <v>0</v>
      </c>
      <c r="CZ650" s="394">
        <f t="shared" si="773"/>
        <v>0</v>
      </c>
      <c r="DA650" s="395">
        <f t="shared" si="774"/>
        <v>0</v>
      </c>
      <c r="DB650" s="396">
        <f t="shared" si="775"/>
        <v>0</v>
      </c>
      <c r="DC650" s="395">
        <f t="shared" si="776"/>
        <v>0</v>
      </c>
      <c r="DD650" s="396">
        <f t="shared" si="777"/>
        <v>0</v>
      </c>
      <c r="DE650" s="395">
        <f t="shared" si="778"/>
        <v>0</v>
      </c>
      <c r="DF650" s="396">
        <f t="shared" si="779"/>
        <v>0</v>
      </c>
      <c r="DG650" s="395">
        <f t="shared" si="780"/>
        <v>0</v>
      </c>
      <c r="DH650" s="396">
        <f t="shared" si="781"/>
        <v>0</v>
      </c>
      <c r="DI650" s="395">
        <f t="shared" si="782"/>
        <v>0</v>
      </c>
      <c r="DJ650" s="396">
        <f t="shared" si="783"/>
        <v>0</v>
      </c>
      <c r="DK650" s="395">
        <f t="shared" si="784"/>
        <v>0</v>
      </c>
      <c r="DL650" s="396">
        <f t="shared" si="785"/>
        <v>0</v>
      </c>
      <c r="DM650" s="395">
        <f t="shared" si="786"/>
        <v>0</v>
      </c>
      <c r="DN650" s="394">
        <f t="shared" si="787"/>
        <v>0</v>
      </c>
      <c r="DO650" s="395">
        <f t="shared" si="788"/>
        <v>0</v>
      </c>
      <c r="DP650" s="396">
        <f t="shared" si="789"/>
        <v>0</v>
      </c>
      <c r="DQ650" s="395">
        <f t="shared" si="790"/>
        <v>0</v>
      </c>
      <c r="DR650" s="396">
        <f t="shared" si="791"/>
        <v>0</v>
      </c>
      <c r="DS650" s="395">
        <f t="shared" si="792"/>
        <v>0</v>
      </c>
      <c r="DT650" s="396">
        <f t="shared" si="793"/>
        <v>0</v>
      </c>
      <c r="DU650" s="395">
        <f t="shared" si="794"/>
        <v>0</v>
      </c>
      <c r="DV650" s="396">
        <f t="shared" si="795"/>
        <v>0</v>
      </c>
      <c r="DW650" s="395">
        <f t="shared" si="796"/>
        <v>0</v>
      </c>
      <c r="DX650" s="396">
        <f t="shared" si="797"/>
        <v>0</v>
      </c>
      <c r="DY650" s="395">
        <f t="shared" si="798"/>
        <v>0</v>
      </c>
      <c r="DZ650" s="396">
        <f t="shared" si="799"/>
        <v>0</v>
      </c>
      <c r="EA650" s="395">
        <f t="shared" si="800"/>
        <v>0</v>
      </c>
    </row>
    <row r="651" spans="1:131">
      <c r="A651" s="541" t="s">
        <v>41</v>
      </c>
      <c r="B651" s="610" t="s">
        <v>1057</v>
      </c>
      <c r="C651" s="622"/>
      <c r="D651" s="621">
        <v>233338</v>
      </c>
      <c r="E651" s="539">
        <v>10</v>
      </c>
      <c r="F651" s="393">
        <v>12</v>
      </c>
      <c r="G651" s="402">
        <v>12</v>
      </c>
      <c r="H651" s="393"/>
      <c r="I651" s="402"/>
      <c r="J651" s="393"/>
      <c r="K651" s="402"/>
      <c r="L651" s="393"/>
      <c r="M651" s="402"/>
      <c r="N651" s="393">
        <v>13</v>
      </c>
      <c r="O651" s="402">
        <v>13</v>
      </c>
      <c r="P651" s="393"/>
      <c r="Q651" s="402"/>
      <c r="R651" s="393"/>
      <c r="S651" s="402"/>
      <c r="T651" s="393"/>
      <c r="U651" s="402"/>
      <c r="V651" s="393">
        <v>7</v>
      </c>
      <c r="W651" s="402">
        <v>6</v>
      </c>
      <c r="X651" s="393"/>
      <c r="Y651" s="402"/>
      <c r="Z651" s="393"/>
      <c r="AA651" s="402"/>
      <c r="AB651" s="393"/>
      <c r="AC651" s="402"/>
      <c r="AD651" s="393">
        <v>2</v>
      </c>
      <c r="AE651" s="402">
        <v>3</v>
      </c>
      <c r="AF651" s="393"/>
      <c r="AG651" s="402"/>
      <c r="AH651" s="393"/>
      <c r="AI651" s="402"/>
      <c r="AJ651" s="393">
        <v>2</v>
      </c>
      <c r="AK651" s="402">
        <v>1</v>
      </c>
      <c r="AL651" s="393"/>
      <c r="AM651" s="402"/>
      <c r="AN651" s="393"/>
      <c r="AO651" s="402"/>
      <c r="AP651" s="393"/>
      <c r="AQ651" s="402"/>
      <c r="AR651" s="393"/>
      <c r="AS651" s="402"/>
      <c r="AT651" s="393"/>
      <c r="AU651" s="402"/>
      <c r="AV651" s="393"/>
      <c r="AW651" s="402"/>
      <c r="AX651" s="393"/>
      <c r="AY651" s="402"/>
      <c r="AZ651" s="393"/>
      <c r="BA651" s="403"/>
      <c r="BB651" s="404">
        <v>815351</v>
      </c>
      <c r="BC651" s="402">
        <v>796156</v>
      </c>
      <c r="BD651" s="393">
        <v>703921</v>
      </c>
      <c r="BE651" s="402">
        <v>626356</v>
      </c>
      <c r="BF651" s="393">
        <v>337215</v>
      </c>
      <c r="BG651" s="402">
        <v>293234</v>
      </c>
      <c r="BH651" s="393">
        <v>175000</v>
      </c>
      <c r="BI651" s="402">
        <v>180000</v>
      </c>
      <c r="BJ651" s="393"/>
      <c r="BK651" s="402"/>
      <c r="BL651" s="393"/>
      <c r="BM651" s="403"/>
      <c r="BN651" s="394">
        <f t="shared" si="735"/>
        <v>108</v>
      </c>
      <c r="BO651" s="395">
        <f t="shared" si="736"/>
        <v>108</v>
      </c>
      <c r="BP651" s="396">
        <f t="shared" si="737"/>
        <v>117</v>
      </c>
      <c r="BQ651" s="395">
        <f t="shared" si="738"/>
        <v>117</v>
      </c>
      <c r="BR651" s="396">
        <f t="shared" si="739"/>
        <v>63</v>
      </c>
      <c r="BS651" s="395">
        <f t="shared" si="740"/>
        <v>54</v>
      </c>
      <c r="BT651" s="396">
        <f t="shared" si="741"/>
        <v>42</v>
      </c>
      <c r="BU651" s="395">
        <f t="shared" si="742"/>
        <v>39</v>
      </c>
      <c r="BV651" s="396">
        <f t="shared" si="743"/>
        <v>0</v>
      </c>
      <c r="BW651" s="395">
        <f t="shared" si="744"/>
        <v>0</v>
      </c>
      <c r="BX651" s="396">
        <f t="shared" si="745"/>
        <v>0</v>
      </c>
      <c r="BY651" s="395">
        <f t="shared" si="746"/>
        <v>0</v>
      </c>
      <c r="BZ651" s="394">
        <f t="shared" si="747"/>
        <v>7549.5462962962965</v>
      </c>
      <c r="CA651" s="395">
        <f t="shared" si="748"/>
        <v>7371.8148148148148</v>
      </c>
      <c r="CB651" s="396">
        <f t="shared" si="749"/>
        <v>6016.4188034188037</v>
      </c>
      <c r="CC651" s="395">
        <f t="shared" si="750"/>
        <v>5353.4700854700859</v>
      </c>
      <c r="CD651" s="396">
        <f t="shared" si="751"/>
        <v>5352.6190476190477</v>
      </c>
      <c r="CE651" s="395">
        <f t="shared" si="752"/>
        <v>5430.2592592592591</v>
      </c>
      <c r="CF651" s="396">
        <f t="shared" si="753"/>
        <v>4166.666666666667</v>
      </c>
      <c r="CG651" s="395">
        <f t="shared" si="754"/>
        <v>4615.3846153846152</v>
      </c>
      <c r="CH651" s="396">
        <f t="shared" si="755"/>
        <v>0</v>
      </c>
      <c r="CI651" s="395">
        <f t="shared" si="756"/>
        <v>0</v>
      </c>
      <c r="CJ651" s="396">
        <f t="shared" si="757"/>
        <v>0</v>
      </c>
      <c r="CK651" s="395">
        <f t="shared" si="758"/>
        <v>0</v>
      </c>
      <c r="CL651" s="394">
        <f t="shared" si="759"/>
        <v>67945.916666666672</v>
      </c>
      <c r="CM651" s="395">
        <f t="shared" si="760"/>
        <v>66346.333333333328</v>
      </c>
      <c r="CN651" s="396">
        <f t="shared" si="761"/>
        <v>54147.769230769234</v>
      </c>
      <c r="CO651" s="395">
        <f t="shared" si="762"/>
        <v>48181.230769230773</v>
      </c>
      <c r="CP651" s="396">
        <f t="shared" si="763"/>
        <v>48173.571428571428</v>
      </c>
      <c r="CQ651" s="395">
        <f t="shared" si="764"/>
        <v>48872.333333333328</v>
      </c>
      <c r="CR651" s="396">
        <f t="shared" si="765"/>
        <v>37500</v>
      </c>
      <c r="CS651" s="395">
        <f t="shared" si="766"/>
        <v>41538.461538461539</v>
      </c>
      <c r="CT651" s="396">
        <f t="shared" si="767"/>
        <v>0</v>
      </c>
      <c r="CU651" s="395">
        <f t="shared" si="768"/>
        <v>0</v>
      </c>
      <c r="CV651" s="396">
        <f t="shared" si="769"/>
        <v>0</v>
      </c>
      <c r="CW651" s="395">
        <f t="shared" si="770"/>
        <v>0</v>
      </c>
      <c r="CX651" s="396">
        <f t="shared" si="771"/>
        <v>55735.75</v>
      </c>
      <c r="CY651" s="395">
        <f t="shared" si="772"/>
        <v>53768.567032967032</v>
      </c>
      <c r="CZ651" s="394">
        <f t="shared" si="773"/>
        <v>12</v>
      </c>
      <c r="DA651" s="395">
        <f t="shared" si="774"/>
        <v>12</v>
      </c>
      <c r="DB651" s="396">
        <f t="shared" si="775"/>
        <v>13</v>
      </c>
      <c r="DC651" s="395">
        <f t="shared" si="776"/>
        <v>13</v>
      </c>
      <c r="DD651" s="396">
        <f t="shared" si="777"/>
        <v>7</v>
      </c>
      <c r="DE651" s="395">
        <f t="shared" si="778"/>
        <v>6</v>
      </c>
      <c r="DF651" s="396">
        <f t="shared" si="779"/>
        <v>4</v>
      </c>
      <c r="DG651" s="395">
        <f t="shared" si="780"/>
        <v>4</v>
      </c>
      <c r="DH651" s="396">
        <f t="shared" si="781"/>
        <v>0</v>
      </c>
      <c r="DI651" s="395">
        <f t="shared" si="782"/>
        <v>0</v>
      </c>
      <c r="DJ651" s="396">
        <f t="shared" si="783"/>
        <v>0</v>
      </c>
      <c r="DK651" s="395">
        <f t="shared" si="784"/>
        <v>0</v>
      </c>
      <c r="DL651" s="396">
        <f t="shared" si="785"/>
        <v>36</v>
      </c>
      <c r="DM651" s="395">
        <f t="shared" si="786"/>
        <v>35</v>
      </c>
      <c r="DN651" s="394">
        <f t="shared" si="787"/>
        <v>815351</v>
      </c>
      <c r="DO651" s="395">
        <f t="shared" si="788"/>
        <v>796156</v>
      </c>
      <c r="DP651" s="396">
        <f t="shared" si="789"/>
        <v>703921</v>
      </c>
      <c r="DQ651" s="395">
        <f t="shared" si="790"/>
        <v>626356</v>
      </c>
      <c r="DR651" s="396">
        <f t="shared" si="791"/>
        <v>337215</v>
      </c>
      <c r="DS651" s="395">
        <f t="shared" si="792"/>
        <v>293234</v>
      </c>
      <c r="DT651" s="396">
        <f t="shared" si="793"/>
        <v>150000</v>
      </c>
      <c r="DU651" s="395">
        <f t="shared" si="794"/>
        <v>166153.84615384616</v>
      </c>
      <c r="DV651" s="396">
        <f t="shared" si="795"/>
        <v>0</v>
      </c>
      <c r="DW651" s="395">
        <f t="shared" si="796"/>
        <v>0</v>
      </c>
      <c r="DX651" s="396">
        <f t="shared" si="797"/>
        <v>0</v>
      </c>
      <c r="DY651" s="395">
        <f t="shared" si="798"/>
        <v>0</v>
      </c>
      <c r="DZ651" s="396">
        <f t="shared" si="799"/>
        <v>2006487</v>
      </c>
      <c r="EA651" s="395">
        <f t="shared" si="800"/>
        <v>1881899.846153846</v>
      </c>
    </row>
    <row r="652" spans="1:131">
      <c r="A652" s="541" t="s">
        <v>41</v>
      </c>
      <c r="B652" s="610" t="s">
        <v>1058</v>
      </c>
      <c r="C652" s="622"/>
      <c r="D652" s="621">
        <v>233903</v>
      </c>
      <c r="E652" s="539">
        <v>10</v>
      </c>
      <c r="F652" s="393"/>
      <c r="G652" s="402"/>
      <c r="H652" s="393"/>
      <c r="I652" s="402"/>
      <c r="J652" s="393"/>
      <c r="K652" s="402"/>
      <c r="L652" s="393"/>
      <c r="M652" s="402"/>
      <c r="N652" s="393"/>
      <c r="O652" s="402"/>
      <c r="P652" s="393"/>
      <c r="Q652" s="402"/>
      <c r="R652" s="393"/>
      <c r="S652" s="402"/>
      <c r="T652" s="393"/>
      <c r="U652" s="402"/>
      <c r="V652" s="393"/>
      <c r="W652" s="402"/>
      <c r="X652" s="393"/>
      <c r="Y652" s="402"/>
      <c r="Z652" s="393"/>
      <c r="AA652" s="402"/>
      <c r="AB652" s="393"/>
      <c r="AC652" s="402"/>
      <c r="AD652" s="393"/>
      <c r="AE652" s="402"/>
      <c r="AF652" s="393"/>
      <c r="AG652" s="402"/>
      <c r="AH652" s="393"/>
      <c r="AI652" s="402"/>
      <c r="AJ652" s="393"/>
      <c r="AK652" s="402"/>
      <c r="AL652" s="393"/>
      <c r="AM652" s="402"/>
      <c r="AN652" s="393"/>
      <c r="AO652" s="402"/>
      <c r="AP652" s="393"/>
      <c r="AQ652" s="402"/>
      <c r="AR652" s="393"/>
      <c r="AS652" s="402"/>
      <c r="AT652" s="393"/>
      <c r="AU652" s="402"/>
      <c r="AV652" s="393"/>
      <c r="AW652" s="402"/>
      <c r="AX652" s="393"/>
      <c r="AY652" s="402"/>
      <c r="AZ652" s="393"/>
      <c r="BA652" s="403"/>
      <c r="BB652" s="404"/>
      <c r="BC652" s="402"/>
      <c r="BD652" s="393"/>
      <c r="BE652" s="402"/>
      <c r="BF652" s="393"/>
      <c r="BG652" s="402"/>
      <c r="BH652" s="393"/>
      <c r="BI652" s="402"/>
      <c r="BJ652" s="393"/>
      <c r="BK652" s="402"/>
      <c r="BL652" s="393"/>
      <c r="BM652" s="403"/>
      <c r="BN652" s="394">
        <f t="shared" si="735"/>
        <v>0</v>
      </c>
      <c r="BO652" s="395">
        <f t="shared" si="736"/>
        <v>0</v>
      </c>
      <c r="BP652" s="396">
        <f t="shared" si="737"/>
        <v>0</v>
      </c>
      <c r="BQ652" s="395">
        <f t="shared" si="738"/>
        <v>0</v>
      </c>
      <c r="BR652" s="396">
        <f t="shared" si="739"/>
        <v>0</v>
      </c>
      <c r="BS652" s="395">
        <f t="shared" si="740"/>
        <v>0</v>
      </c>
      <c r="BT652" s="396">
        <f t="shared" si="741"/>
        <v>0</v>
      </c>
      <c r="BU652" s="395">
        <f t="shared" si="742"/>
        <v>0</v>
      </c>
      <c r="BV652" s="396">
        <f t="shared" si="743"/>
        <v>0</v>
      </c>
      <c r="BW652" s="395">
        <f t="shared" si="744"/>
        <v>0</v>
      </c>
      <c r="BX652" s="396">
        <f t="shared" si="745"/>
        <v>0</v>
      </c>
      <c r="BY652" s="395">
        <f t="shared" si="746"/>
        <v>0</v>
      </c>
      <c r="BZ652" s="394">
        <f t="shared" si="747"/>
        <v>0</v>
      </c>
      <c r="CA652" s="395">
        <f t="shared" si="748"/>
        <v>0</v>
      </c>
      <c r="CB652" s="396">
        <f t="shared" si="749"/>
        <v>0</v>
      </c>
      <c r="CC652" s="395">
        <f t="shared" si="750"/>
        <v>0</v>
      </c>
      <c r="CD652" s="396">
        <f t="shared" si="751"/>
        <v>0</v>
      </c>
      <c r="CE652" s="395">
        <f t="shared" si="752"/>
        <v>0</v>
      </c>
      <c r="CF652" s="396">
        <f t="shared" si="753"/>
        <v>0</v>
      </c>
      <c r="CG652" s="395">
        <f t="shared" si="754"/>
        <v>0</v>
      </c>
      <c r="CH652" s="396">
        <f t="shared" si="755"/>
        <v>0</v>
      </c>
      <c r="CI652" s="395">
        <f t="shared" si="756"/>
        <v>0</v>
      </c>
      <c r="CJ652" s="396">
        <f t="shared" si="757"/>
        <v>0</v>
      </c>
      <c r="CK652" s="395">
        <f t="shared" si="758"/>
        <v>0</v>
      </c>
      <c r="CL652" s="394">
        <f t="shared" si="759"/>
        <v>0</v>
      </c>
      <c r="CM652" s="395">
        <f t="shared" si="760"/>
        <v>0</v>
      </c>
      <c r="CN652" s="396">
        <f t="shared" si="761"/>
        <v>0</v>
      </c>
      <c r="CO652" s="395">
        <f t="shared" si="762"/>
        <v>0</v>
      </c>
      <c r="CP652" s="396">
        <f t="shared" si="763"/>
        <v>0</v>
      </c>
      <c r="CQ652" s="395">
        <f t="shared" si="764"/>
        <v>0</v>
      </c>
      <c r="CR652" s="396">
        <f t="shared" si="765"/>
        <v>0</v>
      </c>
      <c r="CS652" s="395">
        <f t="shared" si="766"/>
        <v>0</v>
      </c>
      <c r="CT652" s="396">
        <f t="shared" si="767"/>
        <v>0</v>
      </c>
      <c r="CU652" s="395">
        <f t="shared" si="768"/>
        <v>0</v>
      </c>
      <c r="CV652" s="396">
        <f t="shared" si="769"/>
        <v>0</v>
      </c>
      <c r="CW652" s="395">
        <f t="shared" si="770"/>
        <v>0</v>
      </c>
      <c r="CX652" s="396">
        <f t="shared" si="771"/>
        <v>0</v>
      </c>
      <c r="CY652" s="395">
        <f t="shared" si="772"/>
        <v>0</v>
      </c>
      <c r="CZ652" s="394">
        <f t="shared" si="773"/>
        <v>0</v>
      </c>
      <c r="DA652" s="395">
        <f t="shared" si="774"/>
        <v>0</v>
      </c>
      <c r="DB652" s="396">
        <f t="shared" si="775"/>
        <v>0</v>
      </c>
      <c r="DC652" s="395">
        <f t="shared" si="776"/>
        <v>0</v>
      </c>
      <c r="DD652" s="396">
        <f t="shared" si="777"/>
        <v>0</v>
      </c>
      <c r="DE652" s="395">
        <f t="shared" si="778"/>
        <v>0</v>
      </c>
      <c r="DF652" s="396">
        <f t="shared" si="779"/>
        <v>0</v>
      </c>
      <c r="DG652" s="395">
        <f t="shared" si="780"/>
        <v>0</v>
      </c>
      <c r="DH652" s="396">
        <f t="shared" si="781"/>
        <v>0</v>
      </c>
      <c r="DI652" s="395">
        <f t="shared" si="782"/>
        <v>0</v>
      </c>
      <c r="DJ652" s="396">
        <f t="shared" si="783"/>
        <v>0</v>
      </c>
      <c r="DK652" s="395">
        <f t="shared" si="784"/>
        <v>0</v>
      </c>
      <c r="DL652" s="396">
        <f t="shared" si="785"/>
        <v>0</v>
      </c>
      <c r="DM652" s="395">
        <f t="shared" si="786"/>
        <v>0</v>
      </c>
      <c r="DN652" s="394">
        <f t="shared" si="787"/>
        <v>0</v>
      </c>
      <c r="DO652" s="395">
        <f t="shared" si="788"/>
        <v>0</v>
      </c>
      <c r="DP652" s="396">
        <f t="shared" si="789"/>
        <v>0</v>
      </c>
      <c r="DQ652" s="395">
        <f t="shared" si="790"/>
        <v>0</v>
      </c>
      <c r="DR652" s="396">
        <f t="shared" si="791"/>
        <v>0</v>
      </c>
      <c r="DS652" s="395">
        <f t="shared" si="792"/>
        <v>0</v>
      </c>
      <c r="DT652" s="396">
        <f t="shared" si="793"/>
        <v>0</v>
      </c>
      <c r="DU652" s="395">
        <f t="shared" si="794"/>
        <v>0</v>
      </c>
      <c r="DV652" s="396">
        <f t="shared" si="795"/>
        <v>0</v>
      </c>
      <c r="DW652" s="395">
        <f t="shared" si="796"/>
        <v>0</v>
      </c>
      <c r="DX652" s="396">
        <f t="shared" si="797"/>
        <v>0</v>
      </c>
      <c r="DY652" s="395">
        <f t="shared" si="798"/>
        <v>0</v>
      </c>
      <c r="DZ652" s="396">
        <f t="shared" si="799"/>
        <v>0</v>
      </c>
      <c r="EA652" s="395">
        <f t="shared" si="800"/>
        <v>0</v>
      </c>
    </row>
    <row r="653" spans="1:131">
      <c r="A653" s="541" t="s">
        <v>41</v>
      </c>
      <c r="B653" s="614" t="s">
        <v>1059</v>
      </c>
      <c r="C653" s="618"/>
      <c r="D653" s="627" t="s">
        <v>1060</v>
      </c>
      <c r="E653" s="539">
        <v>11</v>
      </c>
      <c r="F653" s="393">
        <v>438</v>
      </c>
      <c r="G653" s="402">
        <v>444</v>
      </c>
      <c r="H653" s="393"/>
      <c r="I653" s="402"/>
      <c r="J653" s="393"/>
      <c r="K653" s="402"/>
      <c r="L653" s="393">
        <v>12</v>
      </c>
      <c r="M653" s="402">
        <v>12</v>
      </c>
      <c r="N653" s="393">
        <v>676</v>
      </c>
      <c r="O653" s="402">
        <v>653</v>
      </c>
      <c r="P653" s="393"/>
      <c r="Q653" s="402"/>
      <c r="R653" s="393"/>
      <c r="S653" s="402"/>
      <c r="T653" s="393">
        <v>31</v>
      </c>
      <c r="U653" s="402">
        <v>30</v>
      </c>
      <c r="V653" s="393">
        <v>734</v>
      </c>
      <c r="W653" s="402">
        <v>686</v>
      </c>
      <c r="X653" s="393"/>
      <c r="Y653" s="402"/>
      <c r="Z653" s="393"/>
      <c r="AA653" s="402"/>
      <c r="AB653" s="393">
        <v>21</v>
      </c>
      <c r="AC653" s="402">
        <v>18</v>
      </c>
      <c r="AD653" s="393">
        <v>463</v>
      </c>
      <c r="AE653" s="402">
        <v>441</v>
      </c>
      <c r="AF653" s="393"/>
      <c r="AG653" s="402"/>
      <c r="AH653" s="393"/>
      <c r="AI653" s="402"/>
      <c r="AJ653" s="393">
        <v>26</v>
      </c>
      <c r="AK653" s="402">
        <v>23</v>
      </c>
      <c r="AL653" s="393">
        <v>56</v>
      </c>
      <c r="AM653" s="402">
        <v>65</v>
      </c>
      <c r="AN653" s="393"/>
      <c r="AO653" s="402"/>
      <c r="AP653" s="393"/>
      <c r="AQ653" s="402"/>
      <c r="AR653" s="393">
        <v>9</v>
      </c>
      <c r="AS653" s="402">
        <v>4</v>
      </c>
      <c r="AT653" s="393"/>
      <c r="AU653" s="402"/>
      <c r="AV653" s="393"/>
      <c r="AW653" s="402"/>
      <c r="AX653" s="393"/>
      <c r="AY653" s="402"/>
      <c r="AZ653" s="393"/>
      <c r="BA653" s="403"/>
      <c r="BB653" s="404">
        <v>32415958</v>
      </c>
      <c r="BC653" s="402">
        <v>32945693</v>
      </c>
      <c r="BD653" s="393">
        <v>45818275</v>
      </c>
      <c r="BE653" s="402">
        <v>44511081</v>
      </c>
      <c r="BF653" s="393">
        <v>43560298</v>
      </c>
      <c r="BG653" s="402">
        <v>41119373</v>
      </c>
      <c r="BH653" s="393">
        <v>25739488</v>
      </c>
      <c r="BI653" s="402">
        <v>24684188</v>
      </c>
      <c r="BJ653" s="393">
        <v>2638066</v>
      </c>
      <c r="BK653" s="402">
        <v>2819535</v>
      </c>
      <c r="BL653" s="393"/>
      <c r="BM653" s="403"/>
      <c r="BN653" s="394">
        <f t="shared" si="735"/>
        <v>4086</v>
      </c>
      <c r="BO653" s="395">
        <f t="shared" si="736"/>
        <v>4140</v>
      </c>
      <c r="BP653" s="396">
        <f t="shared" si="737"/>
        <v>6456</v>
      </c>
      <c r="BQ653" s="395">
        <f t="shared" si="738"/>
        <v>6237</v>
      </c>
      <c r="BR653" s="396">
        <f t="shared" si="739"/>
        <v>6858</v>
      </c>
      <c r="BS653" s="395">
        <f t="shared" si="740"/>
        <v>6390</v>
      </c>
      <c r="BT653" s="396">
        <f t="shared" si="741"/>
        <v>4479</v>
      </c>
      <c r="BU653" s="395">
        <f t="shared" si="742"/>
        <v>4245</v>
      </c>
      <c r="BV653" s="396">
        <f t="shared" si="743"/>
        <v>612</v>
      </c>
      <c r="BW653" s="395">
        <f t="shared" si="744"/>
        <v>633</v>
      </c>
      <c r="BX653" s="396">
        <f t="shared" si="745"/>
        <v>0</v>
      </c>
      <c r="BY653" s="395">
        <f t="shared" si="746"/>
        <v>0</v>
      </c>
      <c r="BZ653" s="394">
        <f t="shared" si="747"/>
        <v>7933.420949583945</v>
      </c>
      <c r="CA653" s="395">
        <f t="shared" si="748"/>
        <v>7957.8968599033815</v>
      </c>
      <c r="CB653" s="396">
        <f t="shared" si="749"/>
        <v>7097.00666047088</v>
      </c>
      <c r="CC653" s="395">
        <f t="shared" si="750"/>
        <v>7136.617123617124</v>
      </c>
      <c r="CD653" s="396">
        <f t="shared" si="751"/>
        <v>6351.7494896471271</v>
      </c>
      <c r="CE653" s="395">
        <f t="shared" si="752"/>
        <v>6434.9566510172144</v>
      </c>
      <c r="CF653" s="396">
        <f t="shared" si="753"/>
        <v>5746.7041750390708</v>
      </c>
      <c r="CG653" s="395">
        <f t="shared" si="754"/>
        <v>5814.8852767962308</v>
      </c>
      <c r="CH653" s="396">
        <f t="shared" si="755"/>
        <v>4310.5653594771238</v>
      </c>
      <c r="CI653" s="395">
        <f t="shared" si="756"/>
        <v>4454.2417061611377</v>
      </c>
      <c r="CJ653" s="396">
        <f t="shared" si="757"/>
        <v>0</v>
      </c>
      <c r="CK653" s="395">
        <f t="shared" si="758"/>
        <v>0</v>
      </c>
      <c r="CL653" s="394">
        <f t="shared" si="759"/>
        <v>71400.788546255499</v>
      </c>
      <c r="CM653" s="395">
        <f t="shared" si="760"/>
        <v>71621.071739130435</v>
      </c>
      <c r="CN653" s="396">
        <f t="shared" si="761"/>
        <v>63873.059944237917</v>
      </c>
      <c r="CO653" s="395">
        <f t="shared" si="762"/>
        <v>64229.554112554113</v>
      </c>
      <c r="CP653" s="396">
        <f t="shared" si="763"/>
        <v>57165.745406824142</v>
      </c>
      <c r="CQ653" s="395">
        <f t="shared" si="764"/>
        <v>57914.609859154931</v>
      </c>
      <c r="CR653" s="396">
        <f t="shared" si="765"/>
        <v>51720.337575351637</v>
      </c>
      <c r="CS653" s="395">
        <f t="shared" si="766"/>
        <v>52333.967491166077</v>
      </c>
      <c r="CT653" s="396">
        <f t="shared" si="767"/>
        <v>38795.088235294112</v>
      </c>
      <c r="CU653" s="395">
        <f t="shared" si="768"/>
        <v>40088.175355450236</v>
      </c>
      <c r="CV653" s="396">
        <f t="shared" si="769"/>
        <v>0</v>
      </c>
      <c r="CW653" s="395">
        <f t="shared" si="770"/>
        <v>0</v>
      </c>
      <c r="CX653" s="396">
        <f t="shared" si="771"/>
        <v>60122.332448574401</v>
      </c>
      <c r="CY653" s="395">
        <f t="shared" si="772"/>
        <v>60752.914363716387</v>
      </c>
      <c r="CZ653" s="394">
        <f t="shared" si="773"/>
        <v>450</v>
      </c>
      <c r="DA653" s="395">
        <f t="shared" si="774"/>
        <v>456</v>
      </c>
      <c r="DB653" s="396">
        <f t="shared" si="775"/>
        <v>707</v>
      </c>
      <c r="DC653" s="395">
        <f t="shared" si="776"/>
        <v>683</v>
      </c>
      <c r="DD653" s="396">
        <f t="shared" si="777"/>
        <v>755</v>
      </c>
      <c r="DE653" s="395">
        <f t="shared" si="778"/>
        <v>704</v>
      </c>
      <c r="DF653" s="396">
        <f t="shared" si="779"/>
        <v>489</v>
      </c>
      <c r="DG653" s="395">
        <f t="shared" si="780"/>
        <v>464</v>
      </c>
      <c r="DH653" s="396">
        <f t="shared" si="781"/>
        <v>65</v>
      </c>
      <c r="DI653" s="395">
        <f t="shared" si="782"/>
        <v>69</v>
      </c>
      <c r="DJ653" s="396">
        <f t="shared" si="783"/>
        <v>0</v>
      </c>
      <c r="DK653" s="395">
        <f t="shared" si="784"/>
        <v>0</v>
      </c>
      <c r="DL653" s="396">
        <f t="shared" si="785"/>
        <v>2466</v>
      </c>
      <c r="DM653" s="395">
        <f t="shared" si="786"/>
        <v>2376</v>
      </c>
      <c r="DN653" s="394">
        <f t="shared" si="787"/>
        <v>32130354.845814973</v>
      </c>
      <c r="DO653" s="395">
        <f t="shared" si="788"/>
        <v>32659208.713043477</v>
      </c>
      <c r="DP653" s="396">
        <f t="shared" si="789"/>
        <v>45158253.380576208</v>
      </c>
      <c r="DQ653" s="395">
        <f t="shared" si="790"/>
        <v>43868785.458874457</v>
      </c>
      <c r="DR653" s="396">
        <f t="shared" si="791"/>
        <v>43160137.782152228</v>
      </c>
      <c r="DS653" s="395">
        <f t="shared" si="792"/>
        <v>40771885.340845071</v>
      </c>
      <c r="DT653" s="396">
        <f t="shared" si="793"/>
        <v>25291245.074346952</v>
      </c>
      <c r="DU653" s="395">
        <f t="shared" si="794"/>
        <v>24282960.915901061</v>
      </c>
      <c r="DV653" s="396">
        <f t="shared" si="795"/>
        <v>2521680.7352941171</v>
      </c>
      <c r="DW653" s="395">
        <f t="shared" si="796"/>
        <v>2766084.0995260663</v>
      </c>
      <c r="DX653" s="396">
        <f t="shared" si="797"/>
        <v>0</v>
      </c>
      <c r="DY653" s="395">
        <f t="shared" si="798"/>
        <v>0</v>
      </c>
      <c r="DZ653" s="396">
        <f t="shared" si="799"/>
        <v>148261671.81818447</v>
      </c>
      <c r="EA653" s="395">
        <f t="shared" si="800"/>
        <v>144348924.52819014</v>
      </c>
    </row>
    <row r="654" spans="1:131">
      <c r="A654" s="435" t="s">
        <v>42</v>
      </c>
      <c r="B654" s="428" t="s">
        <v>614</v>
      </c>
      <c r="C654" s="464"/>
      <c r="D654" s="430">
        <v>238032</v>
      </c>
      <c r="E654" s="431">
        <v>1</v>
      </c>
      <c r="F654" s="393">
        <v>197</v>
      </c>
      <c r="G654" s="402">
        <v>220</v>
      </c>
      <c r="H654" s="393">
        <v>4</v>
      </c>
      <c r="I654" s="402"/>
      <c r="J654" s="393">
        <v>8</v>
      </c>
      <c r="K654" s="402">
        <v>6</v>
      </c>
      <c r="L654" s="393">
        <v>75</v>
      </c>
      <c r="M654" s="402">
        <v>73</v>
      </c>
      <c r="N654" s="393">
        <v>269</v>
      </c>
      <c r="O654" s="402">
        <v>276</v>
      </c>
      <c r="P654" s="393">
        <v>3</v>
      </c>
      <c r="Q654" s="402">
        <v>4</v>
      </c>
      <c r="R654" s="393">
        <v>7</v>
      </c>
      <c r="S654" s="402">
        <v>5</v>
      </c>
      <c r="T654" s="393">
        <v>37</v>
      </c>
      <c r="U654" s="402">
        <v>39</v>
      </c>
      <c r="V654" s="393">
        <v>316</v>
      </c>
      <c r="W654" s="402">
        <v>320</v>
      </c>
      <c r="X654" s="393">
        <v>3</v>
      </c>
      <c r="Y654" s="402">
        <v>4</v>
      </c>
      <c r="Z654" s="393"/>
      <c r="AA654" s="402"/>
      <c r="AB654" s="393">
        <v>39</v>
      </c>
      <c r="AC654" s="402">
        <v>36</v>
      </c>
      <c r="AD654" s="393">
        <v>52</v>
      </c>
      <c r="AE654" s="402">
        <v>51</v>
      </c>
      <c r="AF654" s="393">
        <v>1</v>
      </c>
      <c r="AG654" s="402">
        <v>1</v>
      </c>
      <c r="AH654" s="393"/>
      <c r="AI654" s="402"/>
      <c r="AJ654" s="393">
        <v>1</v>
      </c>
      <c r="AK654" s="402">
        <v>1</v>
      </c>
      <c r="AL654" s="393">
        <v>21</v>
      </c>
      <c r="AM654" s="402">
        <v>19</v>
      </c>
      <c r="AN654" s="393"/>
      <c r="AO654" s="402"/>
      <c r="AP654" s="393"/>
      <c r="AQ654" s="402"/>
      <c r="AR654" s="393">
        <v>3</v>
      </c>
      <c r="AS654" s="402">
        <v>3</v>
      </c>
      <c r="AT654" s="393"/>
      <c r="AU654" s="402"/>
      <c r="AV654" s="393"/>
      <c r="AW654" s="402"/>
      <c r="AX654" s="393"/>
      <c r="AY654" s="402"/>
      <c r="AZ654" s="393"/>
      <c r="BA654" s="403"/>
      <c r="BB654" s="404">
        <v>33631955</v>
      </c>
      <c r="BC654" s="402">
        <v>35188525</v>
      </c>
      <c r="BD654" s="393">
        <v>26935612</v>
      </c>
      <c r="BE654" s="402">
        <v>27370760</v>
      </c>
      <c r="BF654" s="393">
        <v>24514505</v>
      </c>
      <c r="BG654" s="402">
        <v>25078529</v>
      </c>
      <c r="BH654" s="393">
        <v>2290276</v>
      </c>
      <c r="BI654" s="402">
        <v>2293002</v>
      </c>
      <c r="BJ654" s="393">
        <v>1391195</v>
      </c>
      <c r="BK654" s="402">
        <v>1357508</v>
      </c>
      <c r="BL654" s="393"/>
      <c r="BM654" s="403"/>
      <c r="BN654" s="394">
        <f t="shared" si="735"/>
        <v>2801</v>
      </c>
      <c r="BO654" s="395">
        <f t="shared" si="736"/>
        <v>2922</v>
      </c>
      <c r="BP654" s="396">
        <f t="shared" si="737"/>
        <v>2972</v>
      </c>
      <c r="BQ654" s="395">
        <f t="shared" si="738"/>
        <v>3047</v>
      </c>
      <c r="BR654" s="396">
        <f t="shared" si="739"/>
        <v>3342</v>
      </c>
      <c r="BS654" s="395">
        <f t="shared" si="740"/>
        <v>3352</v>
      </c>
      <c r="BT654" s="396">
        <f t="shared" si="741"/>
        <v>490</v>
      </c>
      <c r="BU654" s="395">
        <f t="shared" si="742"/>
        <v>481</v>
      </c>
      <c r="BV654" s="396">
        <f t="shared" si="743"/>
        <v>225</v>
      </c>
      <c r="BW654" s="395">
        <f t="shared" si="744"/>
        <v>207</v>
      </c>
      <c r="BX654" s="396">
        <f t="shared" si="745"/>
        <v>0</v>
      </c>
      <c r="BY654" s="395">
        <f t="shared" si="746"/>
        <v>0</v>
      </c>
      <c r="BZ654" s="394">
        <f t="shared" si="747"/>
        <v>12007.124241342377</v>
      </c>
      <c r="CA654" s="395">
        <f t="shared" si="748"/>
        <v>12042.616358658453</v>
      </c>
      <c r="CB654" s="396">
        <f t="shared" si="749"/>
        <v>9063.1265141318981</v>
      </c>
      <c r="CC654" s="395">
        <f t="shared" si="750"/>
        <v>8982.8552674762068</v>
      </c>
      <c r="CD654" s="396">
        <f t="shared" si="751"/>
        <v>7335.2797725912624</v>
      </c>
      <c r="CE654" s="395">
        <f t="shared" si="752"/>
        <v>7481.6613961813846</v>
      </c>
      <c r="CF654" s="396">
        <f t="shared" si="753"/>
        <v>4674.0326530612247</v>
      </c>
      <c r="CG654" s="395">
        <f t="shared" si="754"/>
        <v>4767.1559251559247</v>
      </c>
      <c r="CH654" s="396">
        <f t="shared" si="755"/>
        <v>6183.0888888888885</v>
      </c>
      <c r="CI654" s="395">
        <f t="shared" si="756"/>
        <v>6558.0096618357484</v>
      </c>
      <c r="CJ654" s="396">
        <f t="shared" si="757"/>
        <v>0</v>
      </c>
      <c r="CK654" s="395">
        <f t="shared" si="758"/>
        <v>0</v>
      </c>
      <c r="CL654" s="394">
        <f t="shared" si="759"/>
        <v>108064.11817208139</v>
      </c>
      <c r="CM654" s="395">
        <f t="shared" si="760"/>
        <v>108383.54722792609</v>
      </c>
      <c r="CN654" s="396">
        <f t="shared" si="761"/>
        <v>81568.138627187087</v>
      </c>
      <c r="CO654" s="395">
        <f t="shared" si="762"/>
        <v>80845.697407285857</v>
      </c>
      <c r="CP654" s="396">
        <f t="shared" si="763"/>
        <v>66017.517953321367</v>
      </c>
      <c r="CQ654" s="395">
        <f t="shared" si="764"/>
        <v>67334.952565632455</v>
      </c>
      <c r="CR654" s="396">
        <f t="shared" si="765"/>
        <v>42066.293877551019</v>
      </c>
      <c r="CS654" s="395">
        <f t="shared" si="766"/>
        <v>42904.403326403321</v>
      </c>
      <c r="CT654" s="396">
        <f t="shared" si="767"/>
        <v>55647.799999999996</v>
      </c>
      <c r="CU654" s="395">
        <f t="shared" si="768"/>
        <v>59022.086956521736</v>
      </c>
      <c r="CV654" s="396">
        <f t="shared" si="769"/>
        <v>0</v>
      </c>
      <c r="CW654" s="395">
        <f t="shared" si="770"/>
        <v>0</v>
      </c>
      <c r="CX654" s="396">
        <f t="shared" si="771"/>
        <v>80798.397551871676</v>
      </c>
      <c r="CY654" s="395">
        <f t="shared" si="772"/>
        <v>81676.454436749598</v>
      </c>
      <c r="CZ654" s="394">
        <f t="shared" si="773"/>
        <v>284</v>
      </c>
      <c r="DA654" s="395">
        <f t="shared" si="774"/>
        <v>299</v>
      </c>
      <c r="DB654" s="396">
        <f t="shared" si="775"/>
        <v>316</v>
      </c>
      <c r="DC654" s="395">
        <f t="shared" si="776"/>
        <v>324</v>
      </c>
      <c r="DD654" s="396">
        <f t="shared" si="777"/>
        <v>358</v>
      </c>
      <c r="DE654" s="395">
        <f t="shared" si="778"/>
        <v>360</v>
      </c>
      <c r="DF654" s="396">
        <f t="shared" si="779"/>
        <v>54</v>
      </c>
      <c r="DG654" s="395">
        <f t="shared" si="780"/>
        <v>53</v>
      </c>
      <c r="DH654" s="396">
        <f t="shared" si="781"/>
        <v>24</v>
      </c>
      <c r="DI654" s="395">
        <f t="shared" si="782"/>
        <v>22</v>
      </c>
      <c r="DJ654" s="396">
        <f t="shared" si="783"/>
        <v>0</v>
      </c>
      <c r="DK654" s="395">
        <f t="shared" si="784"/>
        <v>0</v>
      </c>
      <c r="DL654" s="396">
        <f t="shared" si="785"/>
        <v>1036</v>
      </c>
      <c r="DM654" s="395">
        <f t="shared" si="786"/>
        <v>1058</v>
      </c>
      <c r="DN654" s="394">
        <f t="shared" si="787"/>
        <v>30690209.560871117</v>
      </c>
      <c r="DO654" s="395">
        <f t="shared" si="788"/>
        <v>32406680.621149901</v>
      </c>
      <c r="DP654" s="396">
        <f t="shared" si="789"/>
        <v>25775531.80619112</v>
      </c>
      <c r="DQ654" s="395">
        <f t="shared" si="790"/>
        <v>26194005.959960617</v>
      </c>
      <c r="DR654" s="396">
        <f t="shared" si="791"/>
        <v>23634271.42728905</v>
      </c>
      <c r="DS654" s="395">
        <f t="shared" si="792"/>
        <v>24240582.923627682</v>
      </c>
      <c r="DT654" s="396">
        <f t="shared" si="793"/>
        <v>2271579.8693877552</v>
      </c>
      <c r="DU654" s="395">
        <f t="shared" si="794"/>
        <v>2273933.3762993761</v>
      </c>
      <c r="DV654" s="396">
        <f t="shared" si="795"/>
        <v>1335547.2</v>
      </c>
      <c r="DW654" s="395">
        <f t="shared" si="796"/>
        <v>1298485.9130434783</v>
      </c>
      <c r="DX654" s="396">
        <f t="shared" si="797"/>
        <v>0</v>
      </c>
      <c r="DY654" s="395">
        <f t="shared" si="798"/>
        <v>0</v>
      </c>
      <c r="DZ654" s="396">
        <f t="shared" si="799"/>
        <v>83707139.863739058</v>
      </c>
      <c r="EA654" s="395">
        <f t="shared" si="800"/>
        <v>86413688.794081077</v>
      </c>
    </row>
    <row r="655" spans="1:131">
      <c r="A655" s="435" t="s">
        <v>42</v>
      </c>
      <c r="B655" s="428" t="s">
        <v>615</v>
      </c>
      <c r="C655" s="464"/>
      <c r="D655" s="430">
        <v>237525</v>
      </c>
      <c r="E655" s="431">
        <v>3</v>
      </c>
      <c r="F655" s="393">
        <v>172</v>
      </c>
      <c r="G655" s="402">
        <v>160</v>
      </c>
      <c r="H655" s="393"/>
      <c r="I655" s="402"/>
      <c r="J655" s="393">
        <v>1</v>
      </c>
      <c r="K655" s="402">
        <v>1</v>
      </c>
      <c r="L655" s="393">
        <v>24</v>
      </c>
      <c r="M655" s="402">
        <v>25</v>
      </c>
      <c r="N655" s="393">
        <v>124</v>
      </c>
      <c r="O655" s="402">
        <v>133</v>
      </c>
      <c r="P655" s="393"/>
      <c r="Q655" s="402"/>
      <c r="R655" s="393"/>
      <c r="S655" s="402"/>
      <c r="T655" s="393">
        <v>6</v>
      </c>
      <c r="U655" s="402">
        <v>2</v>
      </c>
      <c r="V655" s="393">
        <v>120</v>
      </c>
      <c r="W655" s="402">
        <v>126</v>
      </c>
      <c r="X655" s="393"/>
      <c r="Y655" s="402"/>
      <c r="Z655" s="393"/>
      <c r="AA655" s="402"/>
      <c r="AB655" s="393">
        <v>13</v>
      </c>
      <c r="AC655" s="402">
        <v>20</v>
      </c>
      <c r="AD655" s="393">
        <v>62</v>
      </c>
      <c r="AE655" s="402">
        <v>64</v>
      </c>
      <c r="AF655" s="393"/>
      <c r="AG655" s="402"/>
      <c r="AH655" s="393"/>
      <c r="AI655" s="402">
        <v>1</v>
      </c>
      <c r="AJ655" s="393">
        <v>5</v>
      </c>
      <c r="AK655" s="402">
        <v>12</v>
      </c>
      <c r="AL655" s="393">
        <v>1</v>
      </c>
      <c r="AM655" s="402"/>
      <c r="AN655" s="393"/>
      <c r="AO655" s="402"/>
      <c r="AP655" s="393"/>
      <c r="AQ655" s="402"/>
      <c r="AR655" s="393"/>
      <c r="AS655" s="402"/>
      <c r="AT655" s="393"/>
      <c r="AU655" s="402"/>
      <c r="AV655" s="393"/>
      <c r="AW655" s="402"/>
      <c r="AX655" s="393"/>
      <c r="AY655" s="402"/>
      <c r="AZ655" s="393"/>
      <c r="BA655" s="403"/>
      <c r="BB655" s="404">
        <v>15537158</v>
      </c>
      <c r="BC655" s="402">
        <v>15342013</v>
      </c>
      <c r="BD655" s="393">
        <v>8374390</v>
      </c>
      <c r="BE655" s="402">
        <v>9076803</v>
      </c>
      <c r="BF655" s="393">
        <v>7652982</v>
      </c>
      <c r="BG655" s="402">
        <v>9136457</v>
      </c>
      <c r="BH655" s="393">
        <v>2375743</v>
      </c>
      <c r="BI655" s="402">
        <v>2836197</v>
      </c>
      <c r="BJ655" s="393">
        <v>31000</v>
      </c>
      <c r="BK655" s="402"/>
      <c r="BL655" s="393"/>
      <c r="BM655" s="403"/>
      <c r="BN655" s="394">
        <f t="shared" si="735"/>
        <v>1847</v>
      </c>
      <c r="BO655" s="395">
        <f t="shared" si="736"/>
        <v>1751</v>
      </c>
      <c r="BP655" s="396">
        <f t="shared" si="737"/>
        <v>1188</v>
      </c>
      <c r="BQ655" s="395">
        <f t="shared" si="738"/>
        <v>1221</v>
      </c>
      <c r="BR655" s="396">
        <f t="shared" si="739"/>
        <v>1236</v>
      </c>
      <c r="BS655" s="395">
        <f t="shared" si="740"/>
        <v>1374</v>
      </c>
      <c r="BT655" s="396">
        <f t="shared" si="741"/>
        <v>618</v>
      </c>
      <c r="BU655" s="395">
        <f t="shared" si="742"/>
        <v>731</v>
      </c>
      <c r="BV655" s="396">
        <f t="shared" si="743"/>
        <v>9</v>
      </c>
      <c r="BW655" s="395">
        <f t="shared" si="744"/>
        <v>0</v>
      </c>
      <c r="BX655" s="396">
        <f t="shared" si="745"/>
        <v>0</v>
      </c>
      <c r="BY655" s="395">
        <f t="shared" si="746"/>
        <v>0</v>
      </c>
      <c r="BZ655" s="394">
        <f t="shared" si="747"/>
        <v>8412.105035192204</v>
      </c>
      <c r="CA655" s="395">
        <f t="shared" si="748"/>
        <v>8761.857795545402</v>
      </c>
      <c r="CB655" s="396">
        <f t="shared" si="749"/>
        <v>7049.1498316498319</v>
      </c>
      <c r="CC655" s="395">
        <f t="shared" si="750"/>
        <v>7433.909090909091</v>
      </c>
      <c r="CD655" s="396">
        <f t="shared" si="751"/>
        <v>6191.7330097087379</v>
      </c>
      <c r="CE655" s="395">
        <f t="shared" si="752"/>
        <v>6649.5320232896656</v>
      </c>
      <c r="CF655" s="396">
        <f t="shared" si="753"/>
        <v>3844.2443365695794</v>
      </c>
      <c r="CG655" s="395">
        <f t="shared" si="754"/>
        <v>3879.8864569083448</v>
      </c>
      <c r="CH655" s="396">
        <f t="shared" si="755"/>
        <v>3444.4444444444443</v>
      </c>
      <c r="CI655" s="395">
        <f t="shared" si="756"/>
        <v>0</v>
      </c>
      <c r="CJ655" s="396">
        <f t="shared" si="757"/>
        <v>0</v>
      </c>
      <c r="CK655" s="395">
        <f t="shared" si="758"/>
        <v>0</v>
      </c>
      <c r="CL655" s="394">
        <f t="shared" si="759"/>
        <v>75708.945316729834</v>
      </c>
      <c r="CM655" s="395">
        <f t="shared" si="760"/>
        <v>78856.720159908611</v>
      </c>
      <c r="CN655" s="396">
        <f t="shared" si="761"/>
        <v>63442.348484848488</v>
      </c>
      <c r="CO655" s="395">
        <f t="shared" si="762"/>
        <v>66905.181818181823</v>
      </c>
      <c r="CP655" s="396">
        <f t="shared" si="763"/>
        <v>55725.597087378643</v>
      </c>
      <c r="CQ655" s="395">
        <f t="shared" si="764"/>
        <v>59845.788209606988</v>
      </c>
      <c r="CR655" s="396">
        <f t="shared" si="765"/>
        <v>34598.199029126212</v>
      </c>
      <c r="CS655" s="395">
        <f t="shared" si="766"/>
        <v>34918.9781121751</v>
      </c>
      <c r="CT655" s="396">
        <f t="shared" si="767"/>
        <v>31000</v>
      </c>
      <c r="CU655" s="395">
        <f t="shared" si="768"/>
        <v>0</v>
      </c>
      <c r="CV655" s="396">
        <f t="shared" si="769"/>
        <v>0</v>
      </c>
      <c r="CW655" s="395">
        <f t="shared" si="770"/>
        <v>0</v>
      </c>
      <c r="CX655" s="396">
        <f t="shared" si="771"/>
        <v>62353.695602270644</v>
      </c>
      <c r="CY655" s="395">
        <f t="shared" si="772"/>
        <v>64569.477736098626</v>
      </c>
      <c r="CZ655" s="394">
        <f t="shared" si="773"/>
        <v>197</v>
      </c>
      <c r="DA655" s="395">
        <f t="shared" si="774"/>
        <v>186</v>
      </c>
      <c r="DB655" s="396">
        <f t="shared" si="775"/>
        <v>130</v>
      </c>
      <c r="DC655" s="395">
        <f t="shared" si="776"/>
        <v>135</v>
      </c>
      <c r="DD655" s="396">
        <f t="shared" si="777"/>
        <v>133</v>
      </c>
      <c r="DE655" s="395">
        <f t="shared" si="778"/>
        <v>146</v>
      </c>
      <c r="DF655" s="396">
        <f t="shared" si="779"/>
        <v>67</v>
      </c>
      <c r="DG655" s="395">
        <f t="shared" si="780"/>
        <v>77</v>
      </c>
      <c r="DH655" s="396">
        <f t="shared" si="781"/>
        <v>1</v>
      </c>
      <c r="DI655" s="395">
        <f t="shared" si="782"/>
        <v>0</v>
      </c>
      <c r="DJ655" s="396">
        <f t="shared" si="783"/>
        <v>0</v>
      </c>
      <c r="DK655" s="395">
        <f t="shared" si="784"/>
        <v>0</v>
      </c>
      <c r="DL655" s="396">
        <f t="shared" si="785"/>
        <v>528</v>
      </c>
      <c r="DM655" s="395">
        <f t="shared" si="786"/>
        <v>544</v>
      </c>
      <c r="DN655" s="394">
        <f t="shared" si="787"/>
        <v>14914662.227395777</v>
      </c>
      <c r="DO655" s="395">
        <f t="shared" si="788"/>
        <v>14667349.949743001</v>
      </c>
      <c r="DP655" s="396">
        <f t="shared" si="789"/>
        <v>8247505.3030303037</v>
      </c>
      <c r="DQ655" s="395">
        <f t="shared" si="790"/>
        <v>9032199.5454545468</v>
      </c>
      <c r="DR655" s="396">
        <f t="shared" si="791"/>
        <v>7411504.4126213593</v>
      </c>
      <c r="DS655" s="395">
        <f t="shared" si="792"/>
        <v>8737485.0786026195</v>
      </c>
      <c r="DT655" s="396">
        <f t="shared" si="793"/>
        <v>2318079.3349514562</v>
      </c>
      <c r="DU655" s="395">
        <f t="shared" si="794"/>
        <v>2688761.3146374826</v>
      </c>
      <c r="DV655" s="396">
        <f t="shared" si="795"/>
        <v>31000</v>
      </c>
      <c r="DW655" s="395">
        <f t="shared" si="796"/>
        <v>0</v>
      </c>
      <c r="DX655" s="396">
        <f t="shared" si="797"/>
        <v>0</v>
      </c>
      <c r="DY655" s="395">
        <f t="shared" si="798"/>
        <v>0</v>
      </c>
      <c r="DZ655" s="396">
        <f t="shared" si="799"/>
        <v>32922751.277998898</v>
      </c>
      <c r="EA655" s="395">
        <f t="shared" si="800"/>
        <v>35125795.888437651</v>
      </c>
    </row>
    <row r="656" spans="1:131">
      <c r="A656" s="435" t="s">
        <v>42</v>
      </c>
      <c r="B656" s="428" t="s">
        <v>616</v>
      </c>
      <c r="C656" s="465"/>
      <c r="D656" s="430">
        <v>237367</v>
      </c>
      <c r="E656" s="431">
        <v>5</v>
      </c>
      <c r="F656" s="393">
        <v>49</v>
      </c>
      <c r="G656" s="402">
        <v>48</v>
      </c>
      <c r="H656" s="393"/>
      <c r="I656" s="402"/>
      <c r="J656" s="393"/>
      <c r="K656" s="402"/>
      <c r="L656" s="393">
        <v>5</v>
      </c>
      <c r="M656" s="402">
        <v>5</v>
      </c>
      <c r="N656" s="393">
        <v>32</v>
      </c>
      <c r="O656" s="402">
        <v>29</v>
      </c>
      <c r="P656" s="393">
        <v>3</v>
      </c>
      <c r="Q656" s="402">
        <v>3</v>
      </c>
      <c r="R656" s="393">
        <v>4</v>
      </c>
      <c r="S656" s="402">
        <v>3</v>
      </c>
      <c r="T656" s="393">
        <v>1</v>
      </c>
      <c r="U656" s="402">
        <v>1</v>
      </c>
      <c r="V656" s="393">
        <v>52</v>
      </c>
      <c r="W656" s="402">
        <v>65</v>
      </c>
      <c r="X656" s="393">
        <v>2</v>
      </c>
      <c r="Y656" s="402">
        <v>1</v>
      </c>
      <c r="Z656" s="393"/>
      <c r="AA656" s="402"/>
      <c r="AB656" s="393">
        <v>2</v>
      </c>
      <c r="AC656" s="402">
        <v>1</v>
      </c>
      <c r="AD656" s="393">
        <v>1</v>
      </c>
      <c r="AE656" s="402">
        <v>3</v>
      </c>
      <c r="AF656" s="393">
        <v>3</v>
      </c>
      <c r="AG656" s="402">
        <v>2</v>
      </c>
      <c r="AH656" s="393"/>
      <c r="AI656" s="402">
        <v>1</v>
      </c>
      <c r="AJ656" s="393">
        <v>3</v>
      </c>
      <c r="AK656" s="402">
        <v>5</v>
      </c>
      <c r="AL656" s="393">
        <v>3</v>
      </c>
      <c r="AM656" s="402"/>
      <c r="AN656" s="393"/>
      <c r="AO656" s="402">
        <v>1</v>
      </c>
      <c r="AP656" s="393">
        <v>1</v>
      </c>
      <c r="AQ656" s="402">
        <v>1</v>
      </c>
      <c r="AR656" s="393">
        <v>2</v>
      </c>
      <c r="AS656" s="402">
        <v>1</v>
      </c>
      <c r="AT656" s="393"/>
      <c r="AU656" s="402"/>
      <c r="AV656" s="393"/>
      <c r="AW656" s="402"/>
      <c r="AX656" s="393"/>
      <c r="AY656" s="402"/>
      <c r="AZ656" s="393"/>
      <c r="BA656" s="403"/>
      <c r="BB656" s="404">
        <v>4236995</v>
      </c>
      <c r="BC656" s="402">
        <v>4112504</v>
      </c>
      <c r="BD656" s="393">
        <v>2653476</v>
      </c>
      <c r="BE656" s="402">
        <v>2514626</v>
      </c>
      <c r="BF656" s="393">
        <v>2893884</v>
      </c>
      <c r="BG656" s="402">
        <v>3491257</v>
      </c>
      <c r="BH656" s="393">
        <v>288380</v>
      </c>
      <c r="BI656" s="402">
        <v>507780</v>
      </c>
      <c r="BJ656" s="393">
        <v>328443</v>
      </c>
      <c r="BK656" s="402">
        <v>178508</v>
      </c>
      <c r="BL656" s="393"/>
      <c r="BM656" s="403"/>
      <c r="BN656" s="394">
        <f t="shared" si="735"/>
        <v>501</v>
      </c>
      <c r="BO656" s="395">
        <f t="shared" si="736"/>
        <v>492</v>
      </c>
      <c r="BP656" s="396">
        <f t="shared" si="737"/>
        <v>374</v>
      </c>
      <c r="BQ656" s="395">
        <f t="shared" si="738"/>
        <v>336</v>
      </c>
      <c r="BR656" s="396">
        <f t="shared" si="739"/>
        <v>512</v>
      </c>
      <c r="BS656" s="395">
        <f t="shared" si="740"/>
        <v>607</v>
      </c>
      <c r="BT656" s="396">
        <f t="shared" si="741"/>
        <v>75</v>
      </c>
      <c r="BU656" s="395">
        <f t="shared" si="742"/>
        <v>118</v>
      </c>
      <c r="BV656" s="396">
        <f t="shared" si="743"/>
        <v>62</v>
      </c>
      <c r="BW656" s="395">
        <f t="shared" si="744"/>
        <v>33</v>
      </c>
      <c r="BX656" s="396">
        <f t="shared" si="745"/>
        <v>0</v>
      </c>
      <c r="BY656" s="395">
        <f t="shared" si="746"/>
        <v>0</v>
      </c>
      <c r="BZ656" s="394">
        <f t="shared" si="747"/>
        <v>8457.0758483033933</v>
      </c>
      <c r="CA656" s="395">
        <f t="shared" si="748"/>
        <v>8358.7479674796741</v>
      </c>
      <c r="CB656" s="396">
        <f t="shared" si="749"/>
        <v>7094.8556149732622</v>
      </c>
      <c r="CC656" s="395">
        <f t="shared" si="750"/>
        <v>7484.0059523809523</v>
      </c>
      <c r="CD656" s="396">
        <f t="shared" si="751"/>
        <v>5652.1171875</v>
      </c>
      <c r="CE656" s="395">
        <f t="shared" si="752"/>
        <v>5751.6589785831957</v>
      </c>
      <c r="CF656" s="396">
        <f t="shared" si="753"/>
        <v>3845.0666666666666</v>
      </c>
      <c r="CG656" s="395">
        <f t="shared" si="754"/>
        <v>4303.2203389830511</v>
      </c>
      <c r="CH656" s="396">
        <f t="shared" si="755"/>
        <v>5297.4677419354839</v>
      </c>
      <c r="CI656" s="395">
        <f t="shared" si="756"/>
        <v>5409.333333333333</v>
      </c>
      <c r="CJ656" s="396">
        <f t="shared" si="757"/>
        <v>0</v>
      </c>
      <c r="CK656" s="395">
        <f t="shared" si="758"/>
        <v>0</v>
      </c>
      <c r="CL656" s="394">
        <f t="shared" si="759"/>
        <v>76113.682634730532</v>
      </c>
      <c r="CM656" s="395">
        <f t="shared" si="760"/>
        <v>75228.731707317071</v>
      </c>
      <c r="CN656" s="396">
        <f t="shared" si="761"/>
        <v>63853.700534759359</v>
      </c>
      <c r="CO656" s="395">
        <f t="shared" si="762"/>
        <v>67356.053571428565</v>
      </c>
      <c r="CP656" s="396">
        <f t="shared" si="763"/>
        <v>50869.0546875</v>
      </c>
      <c r="CQ656" s="395">
        <f t="shared" si="764"/>
        <v>51764.930807248762</v>
      </c>
      <c r="CR656" s="396">
        <f t="shared" si="765"/>
        <v>34605.599999999999</v>
      </c>
      <c r="CS656" s="395">
        <f t="shared" si="766"/>
        <v>38728.983050847462</v>
      </c>
      <c r="CT656" s="396">
        <f t="shared" si="767"/>
        <v>47677.209677419356</v>
      </c>
      <c r="CU656" s="395">
        <f t="shared" si="768"/>
        <v>48684</v>
      </c>
      <c r="CV656" s="396">
        <f t="shared" si="769"/>
        <v>0</v>
      </c>
      <c r="CW656" s="395">
        <f t="shared" si="770"/>
        <v>0</v>
      </c>
      <c r="CX656" s="396">
        <f t="shared" si="771"/>
        <v>61602.800025952994</v>
      </c>
      <c r="CY656" s="395">
        <f t="shared" si="772"/>
        <v>61483.8934512013</v>
      </c>
      <c r="CZ656" s="394">
        <f t="shared" si="773"/>
        <v>54</v>
      </c>
      <c r="DA656" s="395">
        <f t="shared" si="774"/>
        <v>53</v>
      </c>
      <c r="DB656" s="396">
        <f t="shared" si="775"/>
        <v>40</v>
      </c>
      <c r="DC656" s="395">
        <f t="shared" si="776"/>
        <v>36</v>
      </c>
      <c r="DD656" s="396">
        <f t="shared" si="777"/>
        <v>56</v>
      </c>
      <c r="DE656" s="395">
        <f t="shared" si="778"/>
        <v>67</v>
      </c>
      <c r="DF656" s="396">
        <f t="shared" si="779"/>
        <v>7</v>
      </c>
      <c r="DG656" s="395">
        <f t="shared" si="780"/>
        <v>11</v>
      </c>
      <c r="DH656" s="396">
        <f t="shared" si="781"/>
        <v>6</v>
      </c>
      <c r="DI656" s="395">
        <f t="shared" si="782"/>
        <v>3</v>
      </c>
      <c r="DJ656" s="396">
        <f t="shared" si="783"/>
        <v>0</v>
      </c>
      <c r="DK656" s="395">
        <f t="shared" si="784"/>
        <v>0</v>
      </c>
      <c r="DL656" s="396">
        <f t="shared" si="785"/>
        <v>163</v>
      </c>
      <c r="DM656" s="395">
        <f t="shared" si="786"/>
        <v>170</v>
      </c>
      <c r="DN656" s="394">
        <f t="shared" si="787"/>
        <v>4110138.8622754486</v>
      </c>
      <c r="DO656" s="395">
        <f t="shared" si="788"/>
        <v>3987122.7804878047</v>
      </c>
      <c r="DP656" s="396">
        <f t="shared" si="789"/>
        <v>2554148.0213903743</v>
      </c>
      <c r="DQ656" s="395">
        <f t="shared" si="790"/>
        <v>2424817.9285714282</v>
      </c>
      <c r="DR656" s="396">
        <f t="shared" si="791"/>
        <v>2848667.0625</v>
      </c>
      <c r="DS656" s="395">
        <f t="shared" si="792"/>
        <v>3468250.3640856668</v>
      </c>
      <c r="DT656" s="396">
        <f t="shared" si="793"/>
        <v>242239.19999999998</v>
      </c>
      <c r="DU656" s="395">
        <f t="shared" si="794"/>
        <v>426018.81355932209</v>
      </c>
      <c r="DV656" s="396">
        <f t="shared" si="795"/>
        <v>286063.25806451612</v>
      </c>
      <c r="DW656" s="395">
        <f t="shared" si="796"/>
        <v>146052</v>
      </c>
      <c r="DX656" s="396">
        <f t="shared" si="797"/>
        <v>0</v>
      </c>
      <c r="DY656" s="395">
        <f t="shared" si="798"/>
        <v>0</v>
      </c>
      <c r="DZ656" s="396">
        <f t="shared" si="799"/>
        <v>10041256.404230338</v>
      </c>
      <c r="EA656" s="395">
        <f t="shared" si="800"/>
        <v>10452261.886704221</v>
      </c>
    </row>
    <row r="657" spans="1:131">
      <c r="A657" s="435" t="s">
        <v>42</v>
      </c>
      <c r="B657" s="432" t="s">
        <v>617</v>
      </c>
      <c r="C657" s="465"/>
      <c r="D657" s="466">
        <v>237792</v>
      </c>
      <c r="E657" s="473">
        <v>5</v>
      </c>
      <c r="F657" s="393">
        <v>23</v>
      </c>
      <c r="G657" s="402">
        <v>23</v>
      </c>
      <c r="H657" s="393">
        <v>2</v>
      </c>
      <c r="I657" s="402">
        <v>2</v>
      </c>
      <c r="J657" s="393"/>
      <c r="K657" s="402"/>
      <c r="L657" s="393">
        <v>1</v>
      </c>
      <c r="M657" s="402"/>
      <c r="N657" s="393">
        <v>50</v>
      </c>
      <c r="O657" s="402">
        <v>50</v>
      </c>
      <c r="P657" s="393">
        <v>1</v>
      </c>
      <c r="Q657" s="402">
        <v>2</v>
      </c>
      <c r="R657" s="393"/>
      <c r="S657" s="402"/>
      <c r="T657" s="393"/>
      <c r="U657" s="402"/>
      <c r="V657" s="393">
        <v>55</v>
      </c>
      <c r="W657" s="402">
        <v>51</v>
      </c>
      <c r="X657" s="393">
        <v>2</v>
      </c>
      <c r="Y657" s="402">
        <v>1</v>
      </c>
      <c r="Z657" s="393"/>
      <c r="AA657" s="402"/>
      <c r="AB657" s="393"/>
      <c r="AC657" s="402"/>
      <c r="AD657" s="393"/>
      <c r="AE657" s="402"/>
      <c r="AF657" s="393"/>
      <c r="AG657" s="402"/>
      <c r="AH657" s="393"/>
      <c r="AI657" s="402"/>
      <c r="AJ657" s="393"/>
      <c r="AK657" s="402"/>
      <c r="AL657" s="393">
        <v>10</v>
      </c>
      <c r="AM657" s="402">
        <v>9</v>
      </c>
      <c r="AN657" s="393"/>
      <c r="AO657" s="402"/>
      <c r="AP657" s="393"/>
      <c r="AQ657" s="402"/>
      <c r="AR657" s="393"/>
      <c r="AS657" s="402"/>
      <c r="AT657" s="393"/>
      <c r="AU657" s="402"/>
      <c r="AV657" s="393"/>
      <c r="AW657" s="402"/>
      <c r="AX657" s="393"/>
      <c r="AY657" s="402"/>
      <c r="AZ657" s="393"/>
      <c r="BA657" s="403"/>
      <c r="BB657" s="404">
        <v>1951776</v>
      </c>
      <c r="BC657" s="402">
        <v>1937319</v>
      </c>
      <c r="BD657" s="393">
        <v>3268858</v>
      </c>
      <c r="BE657" s="402">
        <v>3331949</v>
      </c>
      <c r="BF657" s="393">
        <v>3182870</v>
      </c>
      <c r="BG657" s="402">
        <v>2905614</v>
      </c>
      <c r="BH657" s="393" t="s">
        <v>7</v>
      </c>
      <c r="BI657" s="402"/>
      <c r="BJ657" s="393">
        <v>443563</v>
      </c>
      <c r="BK657" s="402">
        <v>410756</v>
      </c>
      <c r="BL657" s="393"/>
      <c r="BM657" s="403"/>
      <c r="BN657" s="394">
        <f t="shared" si="735"/>
        <v>239</v>
      </c>
      <c r="BO657" s="395">
        <f t="shared" si="736"/>
        <v>227</v>
      </c>
      <c r="BP657" s="396">
        <f t="shared" si="737"/>
        <v>460</v>
      </c>
      <c r="BQ657" s="395">
        <f t="shared" si="738"/>
        <v>470</v>
      </c>
      <c r="BR657" s="396">
        <f t="shared" si="739"/>
        <v>515</v>
      </c>
      <c r="BS657" s="395">
        <f t="shared" si="740"/>
        <v>469</v>
      </c>
      <c r="BT657" s="396">
        <f t="shared" si="741"/>
        <v>0</v>
      </c>
      <c r="BU657" s="395">
        <f t="shared" si="742"/>
        <v>0</v>
      </c>
      <c r="BV657" s="396">
        <f t="shared" si="743"/>
        <v>90</v>
      </c>
      <c r="BW657" s="395">
        <f t="shared" si="744"/>
        <v>81</v>
      </c>
      <c r="BX657" s="396">
        <f t="shared" si="745"/>
        <v>0</v>
      </c>
      <c r="BY657" s="395">
        <f t="shared" si="746"/>
        <v>0</v>
      </c>
      <c r="BZ657" s="394">
        <f t="shared" si="747"/>
        <v>8166.4267782426778</v>
      </c>
      <c r="CA657" s="395">
        <f t="shared" si="748"/>
        <v>8534.444933920704</v>
      </c>
      <c r="CB657" s="396">
        <f t="shared" si="749"/>
        <v>7106.2130434782612</v>
      </c>
      <c r="CC657" s="395">
        <f t="shared" si="750"/>
        <v>7089.2531914893616</v>
      </c>
      <c r="CD657" s="396">
        <f t="shared" si="751"/>
        <v>6180.3300970873788</v>
      </c>
      <c r="CE657" s="395">
        <f t="shared" si="752"/>
        <v>6195.3390191897652</v>
      </c>
      <c r="CF657" s="396">
        <f t="shared" si="753"/>
        <v>0</v>
      </c>
      <c r="CG657" s="395">
        <f t="shared" si="754"/>
        <v>0</v>
      </c>
      <c r="CH657" s="396">
        <f t="shared" si="755"/>
        <v>4928.4777777777781</v>
      </c>
      <c r="CI657" s="395">
        <f t="shared" si="756"/>
        <v>5071.0617283950614</v>
      </c>
      <c r="CJ657" s="396">
        <f t="shared" si="757"/>
        <v>0</v>
      </c>
      <c r="CK657" s="395">
        <f t="shared" si="758"/>
        <v>0</v>
      </c>
      <c r="CL657" s="394">
        <f t="shared" si="759"/>
        <v>73497.841004184098</v>
      </c>
      <c r="CM657" s="395">
        <f t="shared" si="760"/>
        <v>76810.004405286338</v>
      </c>
      <c r="CN657" s="396">
        <f t="shared" si="761"/>
        <v>63955.917391304349</v>
      </c>
      <c r="CO657" s="395">
        <f t="shared" si="762"/>
        <v>63803.278723404255</v>
      </c>
      <c r="CP657" s="396">
        <f t="shared" si="763"/>
        <v>55622.970873786413</v>
      </c>
      <c r="CQ657" s="395">
        <f t="shared" si="764"/>
        <v>55758.051172707885</v>
      </c>
      <c r="CR657" s="396">
        <f t="shared" si="765"/>
        <v>0</v>
      </c>
      <c r="CS657" s="395">
        <f t="shared" si="766"/>
        <v>0</v>
      </c>
      <c r="CT657" s="396">
        <f t="shared" si="767"/>
        <v>44356.3</v>
      </c>
      <c r="CU657" s="395">
        <f t="shared" si="768"/>
        <v>45639.555555555555</v>
      </c>
      <c r="CV657" s="396">
        <f t="shared" si="769"/>
        <v>0</v>
      </c>
      <c r="CW657" s="395">
        <f t="shared" si="770"/>
        <v>0</v>
      </c>
      <c r="CX657" s="396">
        <f t="shared" si="771"/>
        <v>61019.222172716203</v>
      </c>
      <c r="CY657" s="395">
        <f t="shared" si="772"/>
        <v>61943.443947318767</v>
      </c>
      <c r="CZ657" s="394">
        <f t="shared" si="773"/>
        <v>26</v>
      </c>
      <c r="DA657" s="395">
        <f t="shared" si="774"/>
        <v>25</v>
      </c>
      <c r="DB657" s="396">
        <f t="shared" si="775"/>
        <v>51</v>
      </c>
      <c r="DC657" s="395">
        <f t="shared" si="776"/>
        <v>52</v>
      </c>
      <c r="DD657" s="396">
        <f t="shared" si="777"/>
        <v>57</v>
      </c>
      <c r="DE657" s="395">
        <f t="shared" si="778"/>
        <v>52</v>
      </c>
      <c r="DF657" s="396">
        <f t="shared" si="779"/>
        <v>0</v>
      </c>
      <c r="DG657" s="395">
        <f t="shared" si="780"/>
        <v>0</v>
      </c>
      <c r="DH657" s="396">
        <f t="shared" si="781"/>
        <v>10</v>
      </c>
      <c r="DI657" s="395">
        <f t="shared" si="782"/>
        <v>9</v>
      </c>
      <c r="DJ657" s="396">
        <f t="shared" si="783"/>
        <v>0</v>
      </c>
      <c r="DK657" s="395">
        <f t="shared" si="784"/>
        <v>0</v>
      </c>
      <c r="DL657" s="396">
        <f t="shared" si="785"/>
        <v>144</v>
      </c>
      <c r="DM657" s="395">
        <f t="shared" si="786"/>
        <v>138</v>
      </c>
      <c r="DN657" s="394">
        <f t="shared" si="787"/>
        <v>1910943.8661087865</v>
      </c>
      <c r="DO657" s="395">
        <f t="shared" si="788"/>
        <v>1920250.1101321585</v>
      </c>
      <c r="DP657" s="396">
        <f t="shared" si="789"/>
        <v>3261751.7869565217</v>
      </c>
      <c r="DQ657" s="395">
        <f t="shared" si="790"/>
        <v>3317770.4936170215</v>
      </c>
      <c r="DR657" s="396">
        <f t="shared" si="791"/>
        <v>3170509.3398058256</v>
      </c>
      <c r="DS657" s="395">
        <f t="shared" si="792"/>
        <v>2899418.6609808099</v>
      </c>
      <c r="DT657" s="396">
        <f t="shared" si="793"/>
        <v>0</v>
      </c>
      <c r="DU657" s="395">
        <f t="shared" si="794"/>
        <v>0</v>
      </c>
      <c r="DV657" s="396">
        <f t="shared" si="795"/>
        <v>443563</v>
      </c>
      <c r="DW657" s="395">
        <f t="shared" si="796"/>
        <v>410756</v>
      </c>
      <c r="DX657" s="396">
        <f t="shared" si="797"/>
        <v>0</v>
      </c>
      <c r="DY657" s="395">
        <f t="shared" si="798"/>
        <v>0</v>
      </c>
      <c r="DZ657" s="396">
        <f t="shared" si="799"/>
        <v>8786767.9928711336</v>
      </c>
      <c r="EA657" s="395">
        <f t="shared" si="800"/>
        <v>8548195.2647299897</v>
      </c>
    </row>
    <row r="658" spans="1:131">
      <c r="A658" s="435" t="s">
        <v>42</v>
      </c>
      <c r="B658" s="428" t="s">
        <v>618</v>
      </c>
      <c r="C658" s="464"/>
      <c r="D658" s="430">
        <v>237215</v>
      </c>
      <c r="E658" s="431">
        <v>6</v>
      </c>
      <c r="F658" s="393">
        <v>20</v>
      </c>
      <c r="G658" s="402">
        <v>17</v>
      </c>
      <c r="H658" s="393"/>
      <c r="I658" s="402"/>
      <c r="J658" s="393"/>
      <c r="K658" s="402"/>
      <c r="L658" s="393"/>
      <c r="M658" s="402"/>
      <c r="N658" s="393">
        <v>21</v>
      </c>
      <c r="O658" s="402">
        <v>20</v>
      </c>
      <c r="P658" s="393"/>
      <c r="Q658" s="402">
        <v>1</v>
      </c>
      <c r="R658" s="393"/>
      <c r="S658" s="402"/>
      <c r="T658" s="393"/>
      <c r="U658" s="402"/>
      <c r="V658" s="393">
        <v>28</v>
      </c>
      <c r="W658" s="402">
        <v>27</v>
      </c>
      <c r="X658" s="393">
        <v>1</v>
      </c>
      <c r="Y658" s="402"/>
      <c r="Z658" s="393"/>
      <c r="AA658" s="402"/>
      <c r="AB658" s="393"/>
      <c r="AC658" s="402"/>
      <c r="AD658" s="393">
        <v>5</v>
      </c>
      <c r="AE658" s="402">
        <v>6</v>
      </c>
      <c r="AF658" s="393"/>
      <c r="AG658" s="402"/>
      <c r="AH658" s="393"/>
      <c r="AI658" s="402"/>
      <c r="AJ658" s="393">
        <v>1</v>
      </c>
      <c r="AK658" s="402">
        <v>1</v>
      </c>
      <c r="AL658" s="393">
        <v>2</v>
      </c>
      <c r="AM658" s="402">
        <v>3</v>
      </c>
      <c r="AN658" s="393"/>
      <c r="AO658" s="402"/>
      <c r="AP658" s="393"/>
      <c r="AQ658" s="402"/>
      <c r="AR658" s="393"/>
      <c r="AS658" s="402"/>
      <c r="AT658" s="393"/>
      <c r="AU658" s="402"/>
      <c r="AV658" s="393"/>
      <c r="AW658" s="402"/>
      <c r="AX658" s="393"/>
      <c r="AY658" s="402"/>
      <c r="AZ658" s="393"/>
      <c r="BA658" s="403"/>
      <c r="BB658" s="404">
        <v>1375927</v>
      </c>
      <c r="BC658" s="402">
        <v>1185784</v>
      </c>
      <c r="BD658" s="393">
        <v>1310332</v>
      </c>
      <c r="BE658" s="402">
        <v>1330772</v>
      </c>
      <c r="BF658" s="393">
        <v>1561760</v>
      </c>
      <c r="BG658" s="402">
        <v>1471680</v>
      </c>
      <c r="BH658" s="393">
        <v>243460</v>
      </c>
      <c r="BI658" s="402">
        <v>290364</v>
      </c>
      <c r="BJ658" s="393">
        <v>84684</v>
      </c>
      <c r="BK658" s="402">
        <v>121912</v>
      </c>
      <c r="BL658" s="393"/>
      <c r="BM658" s="403"/>
      <c r="BN658" s="394">
        <f t="shared" si="735"/>
        <v>180</v>
      </c>
      <c r="BO658" s="395">
        <f t="shared" si="736"/>
        <v>153</v>
      </c>
      <c r="BP658" s="396">
        <f t="shared" si="737"/>
        <v>189</v>
      </c>
      <c r="BQ658" s="395">
        <f t="shared" si="738"/>
        <v>190</v>
      </c>
      <c r="BR658" s="396">
        <f t="shared" si="739"/>
        <v>262</v>
      </c>
      <c r="BS658" s="395">
        <f t="shared" si="740"/>
        <v>243</v>
      </c>
      <c r="BT658" s="396">
        <f t="shared" si="741"/>
        <v>57</v>
      </c>
      <c r="BU658" s="395">
        <f t="shared" si="742"/>
        <v>66</v>
      </c>
      <c r="BV658" s="396">
        <f t="shared" si="743"/>
        <v>18</v>
      </c>
      <c r="BW658" s="395">
        <f t="shared" si="744"/>
        <v>27</v>
      </c>
      <c r="BX658" s="396">
        <f t="shared" si="745"/>
        <v>0</v>
      </c>
      <c r="BY658" s="395">
        <f t="shared" si="746"/>
        <v>0</v>
      </c>
      <c r="BZ658" s="394">
        <f t="shared" si="747"/>
        <v>7644.0388888888892</v>
      </c>
      <c r="CA658" s="395">
        <f t="shared" si="748"/>
        <v>7750.2222222222226</v>
      </c>
      <c r="CB658" s="396">
        <f t="shared" si="749"/>
        <v>6932.9735449735454</v>
      </c>
      <c r="CC658" s="395">
        <f t="shared" si="750"/>
        <v>7004.0631578947368</v>
      </c>
      <c r="CD658" s="396">
        <f t="shared" si="751"/>
        <v>5960.9160305343512</v>
      </c>
      <c r="CE658" s="395">
        <f t="shared" si="752"/>
        <v>6056.2962962962965</v>
      </c>
      <c r="CF658" s="396">
        <f t="shared" si="753"/>
        <v>4271.2280701754389</v>
      </c>
      <c r="CG658" s="395">
        <f t="shared" si="754"/>
        <v>4399.454545454545</v>
      </c>
      <c r="CH658" s="396">
        <f t="shared" si="755"/>
        <v>4704.666666666667</v>
      </c>
      <c r="CI658" s="395">
        <f t="shared" si="756"/>
        <v>4515.2592592592591</v>
      </c>
      <c r="CJ658" s="396">
        <f t="shared" si="757"/>
        <v>0</v>
      </c>
      <c r="CK658" s="395">
        <f t="shared" si="758"/>
        <v>0</v>
      </c>
      <c r="CL658" s="394">
        <f t="shared" si="759"/>
        <v>68796.350000000006</v>
      </c>
      <c r="CM658" s="395">
        <f t="shared" si="760"/>
        <v>69752</v>
      </c>
      <c r="CN658" s="396">
        <f t="shared" si="761"/>
        <v>62396.761904761908</v>
      </c>
      <c r="CO658" s="395">
        <f t="shared" si="762"/>
        <v>63036.568421052631</v>
      </c>
      <c r="CP658" s="396">
        <f t="shared" si="763"/>
        <v>53648.244274809163</v>
      </c>
      <c r="CQ658" s="395">
        <f t="shared" si="764"/>
        <v>54506.666666666672</v>
      </c>
      <c r="CR658" s="396">
        <f t="shared" si="765"/>
        <v>38441.052631578947</v>
      </c>
      <c r="CS658" s="395">
        <f t="shared" si="766"/>
        <v>39595.090909090904</v>
      </c>
      <c r="CT658" s="396">
        <f t="shared" si="767"/>
        <v>42342</v>
      </c>
      <c r="CU658" s="395">
        <f t="shared" si="768"/>
        <v>40637.333333333328</v>
      </c>
      <c r="CV658" s="396">
        <f t="shared" si="769"/>
        <v>0</v>
      </c>
      <c r="CW658" s="395">
        <f t="shared" si="770"/>
        <v>0</v>
      </c>
      <c r="CX658" s="396">
        <f t="shared" si="771"/>
        <v>58428.056407165881</v>
      </c>
      <c r="CY658" s="395">
        <f t="shared" si="772"/>
        <v>58404.127642743224</v>
      </c>
      <c r="CZ658" s="394">
        <f t="shared" si="773"/>
        <v>20</v>
      </c>
      <c r="DA658" s="395">
        <f t="shared" si="774"/>
        <v>17</v>
      </c>
      <c r="DB658" s="396">
        <f t="shared" si="775"/>
        <v>21</v>
      </c>
      <c r="DC658" s="395">
        <f t="shared" si="776"/>
        <v>21</v>
      </c>
      <c r="DD658" s="396">
        <f t="shared" si="777"/>
        <v>29</v>
      </c>
      <c r="DE658" s="395">
        <f t="shared" si="778"/>
        <v>27</v>
      </c>
      <c r="DF658" s="396">
        <f t="shared" si="779"/>
        <v>6</v>
      </c>
      <c r="DG658" s="395">
        <f t="shared" si="780"/>
        <v>7</v>
      </c>
      <c r="DH658" s="396">
        <f t="shared" si="781"/>
        <v>2</v>
      </c>
      <c r="DI658" s="395">
        <f t="shared" si="782"/>
        <v>3</v>
      </c>
      <c r="DJ658" s="396">
        <f t="shared" si="783"/>
        <v>0</v>
      </c>
      <c r="DK658" s="395">
        <f t="shared" si="784"/>
        <v>0</v>
      </c>
      <c r="DL658" s="396">
        <f t="shared" si="785"/>
        <v>78</v>
      </c>
      <c r="DM658" s="395">
        <f t="shared" si="786"/>
        <v>75</v>
      </c>
      <c r="DN658" s="394">
        <f t="shared" si="787"/>
        <v>1375927</v>
      </c>
      <c r="DO658" s="395">
        <f t="shared" si="788"/>
        <v>1185784</v>
      </c>
      <c r="DP658" s="396">
        <f t="shared" si="789"/>
        <v>1310332</v>
      </c>
      <c r="DQ658" s="395">
        <f t="shared" si="790"/>
        <v>1323767.9368421054</v>
      </c>
      <c r="DR658" s="396">
        <f t="shared" si="791"/>
        <v>1555799.0839694657</v>
      </c>
      <c r="DS658" s="395">
        <f t="shared" si="792"/>
        <v>1471680.0000000002</v>
      </c>
      <c r="DT658" s="396">
        <f t="shared" si="793"/>
        <v>230646.31578947368</v>
      </c>
      <c r="DU658" s="395">
        <f t="shared" si="794"/>
        <v>277165.63636363635</v>
      </c>
      <c r="DV658" s="396">
        <f t="shared" si="795"/>
        <v>84684</v>
      </c>
      <c r="DW658" s="395">
        <f t="shared" si="796"/>
        <v>121911.99999999999</v>
      </c>
      <c r="DX658" s="396">
        <f t="shared" si="797"/>
        <v>0</v>
      </c>
      <c r="DY658" s="395">
        <f t="shared" si="798"/>
        <v>0</v>
      </c>
      <c r="DZ658" s="396">
        <f t="shared" si="799"/>
        <v>4557388.3997589387</v>
      </c>
      <c r="EA658" s="395">
        <f t="shared" si="800"/>
        <v>4380309.5732057421</v>
      </c>
    </row>
    <row r="659" spans="1:131">
      <c r="A659" s="435" t="s">
        <v>42</v>
      </c>
      <c r="B659" s="428" t="s">
        <v>619</v>
      </c>
      <c r="C659" s="464" t="s">
        <v>635</v>
      </c>
      <c r="D659" s="430">
        <v>237330</v>
      </c>
      <c r="E659" s="431">
        <v>6</v>
      </c>
      <c r="F659" s="393">
        <v>29</v>
      </c>
      <c r="G659" s="402">
        <v>29</v>
      </c>
      <c r="H659" s="393"/>
      <c r="I659" s="402">
        <v>1</v>
      </c>
      <c r="J659" s="393">
        <v>2</v>
      </c>
      <c r="K659" s="402">
        <v>1</v>
      </c>
      <c r="L659" s="393">
        <v>2</v>
      </c>
      <c r="M659" s="402">
        <v>2</v>
      </c>
      <c r="N659" s="393">
        <v>28</v>
      </c>
      <c r="O659" s="402">
        <v>32</v>
      </c>
      <c r="P659" s="393"/>
      <c r="Q659" s="402"/>
      <c r="R659" s="393">
        <v>2</v>
      </c>
      <c r="S659" s="402">
        <v>2</v>
      </c>
      <c r="T659" s="393"/>
      <c r="U659" s="402"/>
      <c r="V659" s="393">
        <v>31</v>
      </c>
      <c r="W659" s="402">
        <v>25</v>
      </c>
      <c r="X659" s="393">
        <v>1</v>
      </c>
      <c r="Y659" s="402"/>
      <c r="Z659" s="393"/>
      <c r="AA659" s="402">
        <v>1</v>
      </c>
      <c r="AB659" s="393"/>
      <c r="AC659" s="402"/>
      <c r="AD659" s="393">
        <v>14</v>
      </c>
      <c r="AE659" s="402">
        <v>15</v>
      </c>
      <c r="AF659" s="393">
        <v>1</v>
      </c>
      <c r="AG659" s="402">
        <v>2</v>
      </c>
      <c r="AH659" s="393">
        <v>1</v>
      </c>
      <c r="AI659" s="402">
        <v>1</v>
      </c>
      <c r="AJ659" s="393">
        <v>1</v>
      </c>
      <c r="AK659" s="402">
        <v>1</v>
      </c>
      <c r="AL659" s="393">
        <v>2</v>
      </c>
      <c r="AM659" s="402">
        <v>2</v>
      </c>
      <c r="AN659" s="393"/>
      <c r="AO659" s="402"/>
      <c r="AP659" s="393"/>
      <c r="AQ659" s="402"/>
      <c r="AR659" s="393"/>
      <c r="AS659" s="402"/>
      <c r="AT659" s="393"/>
      <c r="AU659" s="402"/>
      <c r="AV659" s="393"/>
      <c r="AW659" s="402"/>
      <c r="AX659" s="393"/>
      <c r="AY659" s="402"/>
      <c r="AZ659" s="393"/>
      <c r="BA659" s="403"/>
      <c r="BB659" s="404">
        <v>2333292</v>
      </c>
      <c r="BC659" s="402">
        <v>2346856</v>
      </c>
      <c r="BD659" s="393">
        <v>1755857</v>
      </c>
      <c r="BE659" s="402">
        <v>2034196</v>
      </c>
      <c r="BF659" s="393">
        <v>1682151</v>
      </c>
      <c r="BG659" s="402">
        <v>1352632</v>
      </c>
      <c r="BH659" s="393">
        <v>714172</v>
      </c>
      <c r="BI659" s="402">
        <v>799713</v>
      </c>
      <c r="BJ659" s="393">
        <v>63000</v>
      </c>
      <c r="BK659" s="402">
        <v>64004</v>
      </c>
      <c r="BL659" s="393"/>
      <c r="BM659" s="403"/>
      <c r="BN659" s="394">
        <f t="shared" si="735"/>
        <v>307</v>
      </c>
      <c r="BO659" s="395">
        <f t="shared" si="736"/>
        <v>306</v>
      </c>
      <c r="BP659" s="396">
        <f t="shared" si="737"/>
        <v>274</v>
      </c>
      <c r="BQ659" s="395">
        <f t="shared" si="738"/>
        <v>310</v>
      </c>
      <c r="BR659" s="396">
        <f t="shared" si="739"/>
        <v>289</v>
      </c>
      <c r="BS659" s="395">
        <f t="shared" si="740"/>
        <v>236</v>
      </c>
      <c r="BT659" s="396">
        <f t="shared" si="741"/>
        <v>159</v>
      </c>
      <c r="BU659" s="395">
        <f t="shared" si="742"/>
        <v>178</v>
      </c>
      <c r="BV659" s="396">
        <f t="shared" si="743"/>
        <v>18</v>
      </c>
      <c r="BW659" s="395">
        <f t="shared" si="744"/>
        <v>18</v>
      </c>
      <c r="BX659" s="396">
        <f t="shared" si="745"/>
        <v>0</v>
      </c>
      <c r="BY659" s="395">
        <f t="shared" si="746"/>
        <v>0</v>
      </c>
      <c r="BZ659" s="394">
        <f t="shared" si="747"/>
        <v>7600.2996742671012</v>
      </c>
      <c r="CA659" s="395">
        <f t="shared" si="748"/>
        <v>7669.4640522875816</v>
      </c>
      <c r="CB659" s="396">
        <f t="shared" si="749"/>
        <v>6408.2372262773724</v>
      </c>
      <c r="CC659" s="395">
        <f t="shared" si="750"/>
        <v>6561.9225806451614</v>
      </c>
      <c r="CD659" s="396">
        <f t="shared" si="751"/>
        <v>5820.5916955017301</v>
      </c>
      <c r="CE659" s="395">
        <f t="shared" si="752"/>
        <v>5731.4915254237285</v>
      </c>
      <c r="CF659" s="396">
        <f t="shared" si="753"/>
        <v>4491.6477987421385</v>
      </c>
      <c r="CG659" s="395">
        <f t="shared" si="754"/>
        <v>4492.7696629213488</v>
      </c>
      <c r="CH659" s="396">
        <f t="shared" si="755"/>
        <v>3500</v>
      </c>
      <c r="CI659" s="395">
        <f t="shared" si="756"/>
        <v>3555.7777777777778</v>
      </c>
      <c r="CJ659" s="396">
        <f t="shared" si="757"/>
        <v>0</v>
      </c>
      <c r="CK659" s="395">
        <f t="shared" si="758"/>
        <v>0</v>
      </c>
      <c r="CL659" s="394">
        <f t="shared" si="759"/>
        <v>68402.697068403912</v>
      </c>
      <c r="CM659" s="395">
        <f t="shared" si="760"/>
        <v>69025.176470588238</v>
      </c>
      <c r="CN659" s="396">
        <f t="shared" si="761"/>
        <v>57674.135036496351</v>
      </c>
      <c r="CO659" s="395">
        <f t="shared" si="762"/>
        <v>59057.303225806449</v>
      </c>
      <c r="CP659" s="396">
        <f t="shared" si="763"/>
        <v>52385.325259515572</v>
      </c>
      <c r="CQ659" s="395">
        <f t="shared" si="764"/>
        <v>51583.423728813555</v>
      </c>
      <c r="CR659" s="396">
        <f t="shared" si="765"/>
        <v>40424.830188679247</v>
      </c>
      <c r="CS659" s="395">
        <f t="shared" si="766"/>
        <v>40434.926966292136</v>
      </c>
      <c r="CT659" s="396">
        <f t="shared" si="767"/>
        <v>31500</v>
      </c>
      <c r="CU659" s="395">
        <f t="shared" si="768"/>
        <v>32002</v>
      </c>
      <c r="CV659" s="396">
        <f t="shared" si="769"/>
        <v>0</v>
      </c>
      <c r="CW659" s="395">
        <f t="shared" si="770"/>
        <v>0</v>
      </c>
      <c r="CX659" s="396">
        <f t="shared" si="771"/>
        <v>56263.733121616358</v>
      </c>
      <c r="CY659" s="395">
        <f t="shared" si="772"/>
        <v>56659.787390487145</v>
      </c>
      <c r="CZ659" s="394">
        <f t="shared" si="773"/>
        <v>33</v>
      </c>
      <c r="DA659" s="395">
        <f t="shared" si="774"/>
        <v>33</v>
      </c>
      <c r="DB659" s="396">
        <f t="shared" si="775"/>
        <v>30</v>
      </c>
      <c r="DC659" s="395">
        <f t="shared" si="776"/>
        <v>34</v>
      </c>
      <c r="DD659" s="396">
        <f t="shared" si="777"/>
        <v>32</v>
      </c>
      <c r="DE659" s="395">
        <f t="shared" si="778"/>
        <v>26</v>
      </c>
      <c r="DF659" s="396">
        <f t="shared" si="779"/>
        <v>17</v>
      </c>
      <c r="DG659" s="395">
        <f t="shared" si="780"/>
        <v>19</v>
      </c>
      <c r="DH659" s="396">
        <f t="shared" si="781"/>
        <v>2</v>
      </c>
      <c r="DI659" s="395">
        <f t="shared" si="782"/>
        <v>2</v>
      </c>
      <c r="DJ659" s="396">
        <f t="shared" si="783"/>
        <v>0</v>
      </c>
      <c r="DK659" s="395">
        <f t="shared" si="784"/>
        <v>0</v>
      </c>
      <c r="DL659" s="396">
        <f t="shared" si="785"/>
        <v>114</v>
      </c>
      <c r="DM659" s="395">
        <f t="shared" si="786"/>
        <v>114</v>
      </c>
      <c r="DN659" s="394">
        <f t="shared" si="787"/>
        <v>2257289.0032573291</v>
      </c>
      <c r="DO659" s="395">
        <f t="shared" si="788"/>
        <v>2277830.823529412</v>
      </c>
      <c r="DP659" s="396">
        <f t="shared" si="789"/>
        <v>1730224.0510948906</v>
      </c>
      <c r="DQ659" s="395">
        <f t="shared" si="790"/>
        <v>2007948.3096774193</v>
      </c>
      <c r="DR659" s="396">
        <f t="shared" si="791"/>
        <v>1676330.4083044983</v>
      </c>
      <c r="DS659" s="395">
        <f t="shared" si="792"/>
        <v>1341169.0169491523</v>
      </c>
      <c r="DT659" s="396">
        <f t="shared" si="793"/>
        <v>687222.11320754723</v>
      </c>
      <c r="DU659" s="395">
        <f t="shared" si="794"/>
        <v>768263.61235955055</v>
      </c>
      <c r="DV659" s="396">
        <f t="shared" si="795"/>
        <v>63000</v>
      </c>
      <c r="DW659" s="395">
        <f t="shared" si="796"/>
        <v>64004</v>
      </c>
      <c r="DX659" s="396">
        <f t="shared" si="797"/>
        <v>0</v>
      </c>
      <c r="DY659" s="395">
        <f t="shared" si="798"/>
        <v>0</v>
      </c>
      <c r="DZ659" s="396">
        <f t="shared" si="799"/>
        <v>6414065.5758642647</v>
      </c>
      <c r="EA659" s="395">
        <f t="shared" si="800"/>
        <v>6459215.7625155346</v>
      </c>
    </row>
    <row r="660" spans="1:131">
      <c r="A660" s="435" t="s">
        <v>42</v>
      </c>
      <c r="B660" s="428" t="s">
        <v>620</v>
      </c>
      <c r="C660" s="464"/>
      <c r="D660" s="430">
        <v>237385</v>
      </c>
      <c r="E660" s="431">
        <v>6</v>
      </c>
      <c r="F660" s="393">
        <v>7</v>
      </c>
      <c r="G660" s="402">
        <v>8</v>
      </c>
      <c r="H660" s="393"/>
      <c r="I660" s="402"/>
      <c r="J660" s="393"/>
      <c r="K660" s="402"/>
      <c r="L660" s="393"/>
      <c r="M660" s="402">
        <v>1</v>
      </c>
      <c r="N660" s="393">
        <v>10</v>
      </c>
      <c r="O660" s="402">
        <v>14</v>
      </c>
      <c r="P660" s="393">
        <v>1</v>
      </c>
      <c r="Q660" s="402">
        <v>1</v>
      </c>
      <c r="R660" s="393"/>
      <c r="S660" s="402"/>
      <c r="T660" s="393">
        <v>2</v>
      </c>
      <c r="U660" s="402">
        <v>1</v>
      </c>
      <c r="V660" s="393">
        <v>32</v>
      </c>
      <c r="W660" s="402">
        <v>34</v>
      </c>
      <c r="X660" s="393"/>
      <c r="Y660" s="402">
        <v>1</v>
      </c>
      <c r="Z660" s="393"/>
      <c r="AA660" s="402"/>
      <c r="AB660" s="393"/>
      <c r="AC660" s="402"/>
      <c r="AD660" s="393">
        <v>13</v>
      </c>
      <c r="AE660" s="402">
        <v>6</v>
      </c>
      <c r="AF660" s="393">
        <v>2</v>
      </c>
      <c r="AG660" s="402">
        <v>1</v>
      </c>
      <c r="AH660" s="393"/>
      <c r="AI660" s="402"/>
      <c r="AJ660" s="393">
        <v>1</v>
      </c>
      <c r="AK660" s="402"/>
      <c r="AL660" s="393"/>
      <c r="AM660" s="402">
        <v>1</v>
      </c>
      <c r="AN660" s="393"/>
      <c r="AO660" s="402"/>
      <c r="AP660" s="393"/>
      <c r="AQ660" s="402"/>
      <c r="AR660" s="393"/>
      <c r="AS660" s="402"/>
      <c r="AT660" s="393"/>
      <c r="AU660" s="402"/>
      <c r="AV660" s="393"/>
      <c r="AW660" s="402"/>
      <c r="AX660" s="393"/>
      <c r="AY660" s="402"/>
      <c r="AZ660" s="393"/>
      <c r="BA660" s="403"/>
      <c r="BB660" s="404">
        <v>517727</v>
      </c>
      <c r="BC660" s="402">
        <v>632551</v>
      </c>
      <c r="BD660" s="393">
        <v>878076</v>
      </c>
      <c r="BE660" s="402">
        <v>1022040</v>
      </c>
      <c r="BF660" s="393">
        <v>1642023</v>
      </c>
      <c r="BG660" s="402">
        <v>1776214</v>
      </c>
      <c r="BH660" s="393">
        <v>717706</v>
      </c>
      <c r="BI660" s="402">
        <v>299600</v>
      </c>
      <c r="BJ660" s="393"/>
      <c r="BK660" s="402">
        <v>43700</v>
      </c>
      <c r="BL660" s="393"/>
      <c r="BM660" s="403"/>
      <c r="BN660" s="394">
        <f t="shared" si="735"/>
        <v>63</v>
      </c>
      <c r="BO660" s="395">
        <f t="shared" si="736"/>
        <v>84</v>
      </c>
      <c r="BP660" s="396">
        <f t="shared" si="737"/>
        <v>124</v>
      </c>
      <c r="BQ660" s="395">
        <f t="shared" si="738"/>
        <v>148</v>
      </c>
      <c r="BR660" s="396">
        <f t="shared" si="739"/>
        <v>288</v>
      </c>
      <c r="BS660" s="395">
        <f t="shared" si="740"/>
        <v>316</v>
      </c>
      <c r="BT660" s="396">
        <f t="shared" si="741"/>
        <v>149</v>
      </c>
      <c r="BU660" s="395">
        <f t="shared" si="742"/>
        <v>64</v>
      </c>
      <c r="BV660" s="396">
        <f t="shared" si="743"/>
        <v>0</v>
      </c>
      <c r="BW660" s="395">
        <f t="shared" si="744"/>
        <v>9</v>
      </c>
      <c r="BX660" s="396">
        <f t="shared" si="745"/>
        <v>0</v>
      </c>
      <c r="BY660" s="395">
        <f t="shared" si="746"/>
        <v>0</v>
      </c>
      <c r="BZ660" s="394">
        <f t="shared" si="747"/>
        <v>8217.8888888888887</v>
      </c>
      <c r="CA660" s="395">
        <f t="shared" si="748"/>
        <v>7530.3690476190477</v>
      </c>
      <c r="CB660" s="396">
        <f t="shared" si="749"/>
        <v>7081.2580645161288</v>
      </c>
      <c r="CC660" s="395">
        <f t="shared" si="750"/>
        <v>6905.6756756756758</v>
      </c>
      <c r="CD660" s="396">
        <f t="shared" si="751"/>
        <v>5701.46875</v>
      </c>
      <c r="CE660" s="395">
        <f t="shared" si="752"/>
        <v>5620.9303797468356</v>
      </c>
      <c r="CF660" s="396">
        <f t="shared" si="753"/>
        <v>4816.8187919463089</v>
      </c>
      <c r="CG660" s="395">
        <f t="shared" si="754"/>
        <v>4681.25</v>
      </c>
      <c r="CH660" s="396">
        <f t="shared" si="755"/>
        <v>0</v>
      </c>
      <c r="CI660" s="395">
        <f t="shared" si="756"/>
        <v>4855.5555555555557</v>
      </c>
      <c r="CJ660" s="396">
        <f t="shared" si="757"/>
        <v>0</v>
      </c>
      <c r="CK660" s="395">
        <f t="shared" si="758"/>
        <v>0</v>
      </c>
      <c r="CL660" s="394">
        <f t="shared" si="759"/>
        <v>73961</v>
      </c>
      <c r="CM660" s="395">
        <f t="shared" si="760"/>
        <v>67773.321428571435</v>
      </c>
      <c r="CN660" s="396">
        <f t="shared" si="761"/>
        <v>63731.322580645159</v>
      </c>
      <c r="CO660" s="395">
        <f t="shared" si="762"/>
        <v>62151.08108108108</v>
      </c>
      <c r="CP660" s="396">
        <f t="shared" si="763"/>
        <v>51313.21875</v>
      </c>
      <c r="CQ660" s="395">
        <f t="shared" si="764"/>
        <v>50588.373417721523</v>
      </c>
      <c r="CR660" s="396">
        <f t="shared" si="765"/>
        <v>43351.36912751678</v>
      </c>
      <c r="CS660" s="395">
        <f t="shared" si="766"/>
        <v>42131.25</v>
      </c>
      <c r="CT660" s="396">
        <f t="shared" si="767"/>
        <v>0</v>
      </c>
      <c r="CU660" s="395">
        <f t="shared" si="768"/>
        <v>43700</v>
      </c>
      <c r="CV660" s="396">
        <f t="shared" si="769"/>
        <v>0</v>
      </c>
      <c r="CW660" s="395">
        <f t="shared" si="770"/>
        <v>0</v>
      </c>
      <c r="CX660" s="396">
        <f t="shared" si="771"/>
        <v>54145.280876303754</v>
      </c>
      <c r="CY660" s="395">
        <f t="shared" si="772"/>
        <v>54611.603084921961</v>
      </c>
      <c r="CZ660" s="394">
        <f t="shared" si="773"/>
        <v>7</v>
      </c>
      <c r="DA660" s="395">
        <f t="shared" si="774"/>
        <v>9</v>
      </c>
      <c r="DB660" s="396">
        <f t="shared" si="775"/>
        <v>13</v>
      </c>
      <c r="DC660" s="395">
        <f t="shared" si="776"/>
        <v>16</v>
      </c>
      <c r="DD660" s="396">
        <f t="shared" si="777"/>
        <v>32</v>
      </c>
      <c r="DE660" s="395">
        <f t="shared" si="778"/>
        <v>35</v>
      </c>
      <c r="DF660" s="396">
        <f t="shared" si="779"/>
        <v>16</v>
      </c>
      <c r="DG660" s="395">
        <f t="shared" si="780"/>
        <v>7</v>
      </c>
      <c r="DH660" s="396">
        <f t="shared" si="781"/>
        <v>0</v>
      </c>
      <c r="DI660" s="395">
        <f t="shared" si="782"/>
        <v>1</v>
      </c>
      <c r="DJ660" s="396">
        <f t="shared" si="783"/>
        <v>0</v>
      </c>
      <c r="DK660" s="395">
        <f t="shared" si="784"/>
        <v>0</v>
      </c>
      <c r="DL660" s="396">
        <f t="shared" si="785"/>
        <v>68</v>
      </c>
      <c r="DM660" s="395">
        <f t="shared" si="786"/>
        <v>68</v>
      </c>
      <c r="DN660" s="394">
        <f t="shared" si="787"/>
        <v>517727</v>
      </c>
      <c r="DO660" s="395">
        <f t="shared" si="788"/>
        <v>609959.89285714296</v>
      </c>
      <c r="DP660" s="396">
        <f t="shared" si="789"/>
        <v>828507.19354838703</v>
      </c>
      <c r="DQ660" s="395">
        <f t="shared" si="790"/>
        <v>994417.29729729728</v>
      </c>
      <c r="DR660" s="396">
        <f t="shared" si="791"/>
        <v>1642023</v>
      </c>
      <c r="DS660" s="395">
        <f t="shared" si="792"/>
        <v>1770593.0696202533</v>
      </c>
      <c r="DT660" s="396">
        <f t="shared" si="793"/>
        <v>693621.90604026848</v>
      </c>
      <c r="DU660" s="395">
        <f t="shared" si="794"/>
        <v>294918.75</v>
      </c>
      <c r="DV660" s="396">
        <f t="shared" si="795"/>
        <v>0</v>
      </c>
      <c r="DW660" s="395">
        <f t="shared" si="796"/>
        <v>43700</v>
      </c>
      <c r="DX660" s="396">
        <f t="shared" si="797"/>
        <v>0</v>
      </c>
      <c r="DY660" s="395">
        <f t="shared" si="798"/>
        <v>0</v>
      </c>
      <c r="DZ660" s="396">
        <f t="shared" si="799"/>
        <v>3681879.0995886554</v>
      </c>
      <c r="EA660" s="395">
        <f t="shared" si="800"/>
        <v>3713589.0097746933</v>
      </c>
    </row>
    <row r="661" spans="1:131">
      <c r="A661" s="435" t="s">
        <v>42</v>
      </c>
      <c r="B661" s="467" t="s">
        <v>621</v>
      </c>
      <c r="C661" s="464" t="s">
        <v>635</v>
      </c>
      <c r="D661" s="430">
        <v>237932</v>
      </c>
      <c r="E661" s="431">
        <v>6</v>
      </c>
      <c r="F661" s="393">
        <v>13</v>
      </c>
      <c r="G661" s="402">
        <v>15</v>
      </c>
      <c r="H661" s="393">
        <v>5</v>
      </c>
      <c r="I661" s="402">
        <v>5</v>
      </c>
      <c r="J661" s="393">
        <v>2</v>
      </c>
      <c r="K661" s="402">
        <v>1</v>
      </c>
      <c r="L661" s="393">
        <v>2</v>
      </c>
      <c r="M661" s="402">
        <v>4</v>
      </c>
      <c r="N661" s="393">
        <v>24</v>
      </c>
      <c r="O661" s="402">
        <v>26</v>
      </c>
      <c r="P661" s="393">
        <v>9</v>
      </c>
      <c r="Q661" s="402">
        <v>6</v>
      </c>
      <c r="R661" s="393">
        <v>2</v>
      </c>
      <c r="S661" s="402">
        <v>1</v>
      </c>
      <c r="T661" s="393">
        <v>4</v>
      </c>
      <c r="U661" s="402">
        <v>6</v>
      </c>
      <c r="V661" s="393">
        <v>44</v>
      </c>
      <c r="W661" s="402">
        <v>42</v>
      </c>
      <c r="X661" s="393">
        <v>3</v>
      </c>
      <c r="Y661" s="402">
        <v>3</v>
      </c>
      <c r="Z661" s="393">
        <v>1</v>
      </c>
      <c r="AA661" s="402">
        <v>1</v>
      </c>
      <c r="AB661" s="393">
        <v>5</v>
      </c>
      <c r="AC661" s="402">
        <v>5</v>
      </c>
      <c r="AD661" s="393">
        <v>21</v>
      </c>
      <c r="AE661" s="402">
        <v>20</v>
      </c>
      <c r="AF661" s="393">
        <v>3</v>
      </c>
      <c r="AG661" s="402">
        <v>4</v>
      </c>
      <c r="AH661" s="393"/>
      <c r="AI661" s="402"/>
      <c r="AJ661" s="393">
        <v>2</v>
      </c>
      <c r="AK661" s="402">
        <v>2</v>
      </c>
      <c r="AL661" s="393">
        <v>1</v>
      </c>
      <c r="AM661" s="402">
        <v>1</v>
      </c>
      <c r="AN661" s="393"/>
      <c r="AO661" s="402"/>
      <c r="AP661" s="393"/>
      <c r="AQ661" s="402"/>
      <c r="AR661" s="393"/>
      <c r="AS661" s="402"/>
      <c r="AT661" s="393"/>
      <c r="AU661" s="402"/>
      <c r="AV661" s="393"/>
      <c r="AW661" s="402"/>
      <c r="AX661" s="393"/>
      <c r="AY661" s="402"/>
      <c r="AZ661" s="393"/>
      <c r="BA661" s="403"/>
      <c r="BB661" s="404">
        <v>1517166</v>
      </c>
      <c r="BC661" s="402">
        <v>1788389</v>
      </c>
      <c r="BD661" s="393">
        <v>2862867</v>
      </c>
      <c r="BE661" s="402">
        <v>2732611</v>
      </c>
      <c r="BF661" s="393">
        <v>3080321</v>
      </c>
      <c r="BG661" s="402">
        <v>2968586</v>
      </c>
      <c r="BH661" s="393">
        <v>1267400</v>
      </c>
      <c r="BI661" s="402">
        <v>1269945</v>
      </c>
      <c r="BJ661" s="393">
        <v>40195</v>
      </c>
      <c r="BK661" s="402">
        <v>40759</v>
      </c>
      <c r="BL661" s="393"/>
      <c r="BM661" s="403"/>
      <c r="BN661" s="394">
        <f t="shared" si="735"/>
        <v>213</v>
      </c>
      <c r="BO661" s="395">
        <f t="shared" si="736"/>
        <v>244</v>
      </c>
      <c r="BP661" s="396">
        <f t="shared" si="737"/>
        <v>376</v>
      </c>
      <c r="BQ661" s="395">
        <f t="shared" si="738"/>
        <v>377</v>
      </c>
      <c r="BR661" s="396">
        <f t="shared" si="739"/>
        <v>497</v>
      </c>
      <c r="BS661" s="395">
        <f t="shared" si="740"/>
        <v>479</v>
      </c>
      <c r="BT661" s="396">
        <f t="shared" si="741"/>
        <v>243</v>
      </c>
      <c r="BU661" s="395">
        <f t="shared" si="742"/>
        <v>244</v>
      </c>
      <c r="BV661" s="396">
        <f t="shared" si="743"/>
        <v>9</v>
      </c>
      <c r="BW661" s="395">
        <f t="shared" si="744"/>
        <v>9</v>
      </c>
      <c r="BX661" s="396">
        <f t="shared" si="745"/>
        <v>0</v>
      </c>
      <c r="BY661" s="395">
        <f t="shared" si="746"/>
        <v>0</v>
      </c>
      <c r="BZ661" s="394">
        <f t="shared" si="747"/>
        <v>7122.8450704225352</v>
      </c>
      <c r="CA661" s="395">
        <f t="shared" si="748"/>
        <v>7329.4631147540986</v>
      </c>
      <c r="CB661" s="396">
        <f t="shared" si="749"/>
        <v>7614.0079787234044</v>
      </c>
      <c r="CC661" s="395">
        <f t="shared" si="750"/>
        <v>7248.3050397877987</v>
      </c>
      <c r="CD661" s="396">
        <f t="shared" si="751"/>
        <v>6197.8289738430585</v>
      </c>
      <c r="CE661" s="395">
        <f t="shared" si="752"/>
        <v>6197.4655532359084</v>
      </c>
      <c r="CF661" s="396">
        <f t="shared" si="753"/>
        <v>5215.6378600823045</v>
      </c>
      <c r="CG661" s="395">
        <f t="shared" si="754"/>
        <v>5204.6926229508199</v>
      </c>
      <c r="CH661" s="396">
        <f t="shared" si="755"/>
        <v>4466.1111111111113</v>
      </c>
      <c r="CI661" s="395">
        <f t="shared" si="756"/>
        <v>4528.7777777777774</v>
      </c>
      <c r="CJ661" s="396">
        <f t="shared" si="757"/>
        <v>0</v>
      </c>
      <c r="CK661" s="395">
        <f t="shared" si="758"/>
        <v>0</v>
      </c>
      <c r="CL661" s="394">
        <f t="shared" si="759"/>
        <v>64105.605633802814</v>
      </c>
      <c r="CM661" s="395">
        <f t="shared" si="760"/>
        <v>65965.168032786882</v>
      </c>
      <c r="CN661" s="396">
        <f t="shared" si="761"/>
        <v>68526.071808510635</v>
      </c>
      <c r="CO661" s="395">
        <f t="shared" si="762"/>
        <v>65234.745358090186</v>
      </c>
      <c r="CP661" s="396">
        <f t="shared" si="763"/>
        <v>55780.460764587529</v>
      </c>
      <c r="CQ661" s="395">
        <f t="shared" si="764"/>
        <v>55777.189979123177</v>
      </c>
      <c r="CR661" s="396">
        <f t="shared" si="765"/>
        <v>46940.740740740745</v>
      </c>
      <c r="CS661" s="395">
        <f t="shared" si="766"/>
        <v>46842.233606557376</v>
      </c>
      <c r="CT661" s="396">
        <f t="shared" si="767"/>
        <v>40195</v>
      </c>
      <c r="CU661" s="395">
        <f t="shared" si="768"/>
        <v>40759</v>
      </c>
      <c r="CV661" s="396">
        <f t="shared" si="769"/>
        <v>0</v>
      </c>
      <c r="CW661" s="395">
        <f t="shared" si="770"/>
        <v>0</v>
      </c>
      <c r="CX661" s="396">
        <f t="shared" si="771"/>
        <v>58864.246838709048</v>
      </c>
      <c r="CY661" s="395">
        <f t="shared" si="772"/>
        <v>58426.605862612414</v>
      </c>
      <c r="CZ661" s="394">
        <f t="shared" si="773"/>
        <v>22</v>
      </c>
      <c r="DA661" s="395">
        <f t="shared" si="774"/>
        <v>25</v>
      </c>
      <c r="DB661" s="396">
        <f t="shared" si="775"/>
        <v>39</v>
      </c>
      <c r="DC661" s="395">
        <f t="shared" si="776"/>
        <v>39</v>
      </c>
      <c r="DD661" s="396">
        <f t="shared" si="777"/>
        <v>53</v>
      </c>
      <c r="DE661" s="395">
        <f t="shared" si="778"/>
        <v>51</v>
      </c>
      <c r="DF661" s="396">
        <f t="shared" si="779"/>
        <v>26</v>
      </c>
      <c r="DG661" s="395">
        <f t="shared" si="780"/>
        <v>26</v>
      </c>
      <c r="DH661" s="396">
        <f t="shared" si="781"/>
        <v>1</v>
      </c>
      <c r="DI661" s="395">
        <f t="shared" si="782"/>
        <v>1</v>
      </c>
      <c r="DJ661" s="396">
        <f t="shared" si="783"/>
        <v>0</v>
      </c>
      <c r="DK661" s="395">
        <f t="shared" si="784"/>
        <v>0</v>
      </c>
      <c r="DL661" s="396">
        <f t="shared" si="785"/>
        <v>141</v>
      </c>
      <c r="DM661" s="395">
        <f t="shared" si="786"/>
        <v>142</v>
      </c>
      <c r="DN661" s="394">
        <f t="shared" si="787"/>
        <v>1410323.323943662</v>
      </c>
      <c r="DO661" s="395">
        <f t="shared" si="788"/>
        <v>1649129.2008196721</v>
      </c>
      <c r="DP661" s="396">
        <f t="shared" si="789"/>
        <v>2672516.8005319149</v>
      </c>
      <c r="DQ661" s="395">
        <f t="shared" si="790"/>
        <v>2544155.0689655175</v>
      </c>
      <c r="DR661" s="396">
        <f t="shared" si="791"/>
        <v>2956364.4205231392</v>
      </c>
      <c r="DS661" s="395">
        <f t="shared" si="792"/>
        <v>2844636.6889352822</v>
      </c>
      <c r="DT661" s="396">
        <f t="shared" si="793"/>
        <v>1220459.2592592593</v>
      </c>
      <c r="DU661" s="395">
        <f t="shared" si="794"/>
        <v>1217898.0737704919</v>
      </c>
      <c r="DV661" s="396">
        <f t="shared" si="795"/>
        <v>40195</v>
      </c>
      <c r="DW661" s="395">
        <f t="shared" si="796"/>
        <v>40759</v>
      </c>
      <c r="DX661" s="396">
        <f t="shared" si="797"/>
        <v>0</v>
      </c>
      <c r="DY661" s="395">
        <f t="shared" si="798"/>
        <v>0</v>
      </c>
      <c r="DZ661" s="396">
        <f t="shared" si="799"/>
        <v>8299858.8042579759</v>
      </c>
      <c r="EA661" s="395">
        <f t="shared" si="800"/>
        <v>8296578.0324909631</v>
      </c>
    </row>
    <row r="662" spans="1:131">
      <c r="A662" s="435" t="s">
        <v>42</v>
      </c>
      <c r="B662" s="428" t="s">
        <v>622</v>
      </c>
      <c r="C662" s="464"/>
      <c r="D662" s="430">
        <v>237899</v>
      </c>
      <c r="E662" s="431">
        <v>6</v>
      </c>
      <c r="F662" s="393">
        <v>24</v>
      </c>
      <c r="G662" s="402">
        <v>24</v>
      </c>
      <c r="H662" s="393">
        <v>3</v>
      </c>
      <c r="I662" s="402">
        <v>3</v>
      </c>
      <c r="J662" s="393"/>
      <c r="K662" s="402"/>
      <c r="L662" s="393">
        <v>1</v>
      </c>
      <c r="M662" s="402"/>
      <c r="N662" s="393">
        <v>39</v>
      </c>
      <c r="O662" s="402">
        <v>36</v>
      </c>
      <c r="P662" s="393">
        <v>2</v>
      </c>
      <c r="Q662" s="402">
        <v>2</v>
      </c>
      <c r="R662" s="393">
        <v>1</v>
      </c>
      <c r="S662" s="402">
        <v>1</v>
      </c>
      <c r="T662" s="393"/>
      <c r="U662" s="402">
        <v>1</v>
      </c>
      <c r="V662" s="393">
        <v>38</v>
      </c>
      <c r="W662" s="402">
        <v>34</v>
      </c>
      <c r="X662" s="393">
        <v>1</v>
      </c>
      <c r="Y662" s="402"/>
      <c r="Z662" s="393"/>
      <c r="AA662" s="402"/>
      <c r="AB662" s="393"/>
      <c r="AC662" s="402">
        <v>1</v>
      </c>
      <c r="AD662" s="393">
        <v>8</v>
      </c>
      <c r="AE662" s="402">
        <v>8</v>
      </c>
      <c r="AF662" s="393"/>
      <c r="AG662" s="402"/>
      <c r="AH662" s="393"/>
      <c r="AI662" s="402"/>
      <c r="AJ662" s="393"/>
      <c r="AK662" s="402"/>
      <c r="AL662" s="393">
        <v>2</v>
      </c>
      <c r="AM662" s="402">
        <v>2</v>
      </c>
      <c r="AN662" s="393"/>
      <c r="AO662" s="402"/>
      <c r="AP662" s="393"/>
      <c r="AQ662" s="402"/>
      <c r="AR662" s="393"/>
      <c r="AS662" s="402"/>
      <c r="AT662" s="393"/>
      <c r="AU662" s="402"/>
      <c r="AV662" s="393"/>
      <c r="AW662" s="402"/>
      <c r="AX662" s="393"/>
      <c r="AY662" s="402"/>
      <c r="AZ662" s="393"/>
      <c r="BA662" s="403"/>
      <c r="BB662" s="404">
        <v>1803050</v>
      </c>
      <c r="BC662" s="402">
        <v>1712979</v>
      </c>
      <c r="BD662" s="393">
        <v>2399777</v>
      </c>
      <c r="BE662" s="402">
        <v>2415079</v>
      </c>
      <c r="BF662" s="393">
        <v>1942862</v>
      </c>
      <c r="BG662" s="402">
        <v>1844423</v>
      </c>
      <c r="BH662" s="393">
        <v>330778</v>
      </c>
      <c r="BI662" s="402">
        <v>359215</v>
      </c>
      <c r="BJ662" s="393">
        <v>88000</v>
      </c>
      <c r="BK662" s="402">
        <v>94530</v>
      </c>
      <c r="BL662" s="393"/>
      <c r="BM662" s="403"/>
      <c r="BN662" s="394">
        <f t="shared" si="735"/>
        <v>258</v>
      </c>
      <c r="BO662" s="395">
        <f t="shared" si="736"/>
        <v>246</v>
      </c>
      <c r="BP662" s="396">
        <f t="shared" si="737"/>
        <v>382</v>
      </c>
      <c r="BQ662" s="395">
        <f t="shared" si="738"/>
        <v>367</v>
      </c>
      <c r="BR662" s="396">
        <f t="shared" si="739"/>
        <v>352</v>
      </c>
      <c r="BS662" s="395">
        <f t="shared" si="740"/>
        <v>318</v>
      </c>
      <c r="BT662" s="396">
        <f t="shared" si="741"/>
        <v>72</v>
      </c>
      <c r="BU662" s="395">
        <f t="shared" si="742"/>
        <v>72</v>
      </c>
      <c r="BV662" s="396">
        <f t="shared" si="743"/>
        <v>18</v>
      </c>
      <c r="BW662" s="395">
        <f t="shared" si="744"/>
        <v>18</v>
      </c>
      <c r="BX662" s="396">
        <f t="shared" si="745"/>
        <v>0</v>
      </c>
      <c r="BY662" s="395">
        <f t="shared" si="746"/>
        <v>0</v>
      </c>
      <c r="BZ662" s="394">
        <f t="shared" si="747"/>
        <v>6988.5658914728683</v>
      </c>
      <c r="CA662" s="395">
        <f t="shared" si="748"/>
        <v>6963.3292682926831</v>
      </c>
      <c r="CB662" s="396">
        <f t="shared" si="749"/>
        <v>6282.1387434554972</v>
      </c>
      <c r="CC662" s="395">
        <f t="shared" si="750"/>
        <v>6580.5967302452318</v>
      </c>
      <c r="CD662" s="396">
        <f t="shared" si="751"/>
        <v>5519.494318181818</v>
      </c>
      <c r="CE662" s="395">
        <f t="shared" si="752"/>
        <v>5800.0723270440249</v>
      </c>
      <c r="CF662" s="396">
        <f t="shared" si="753"/>
        <v>4594.1388888888887</v>
      </c>
      <c r="CG662" s="395">
        <f t="shared" si="754"/>
        <v>4989.0972222222226</v>
      </c>
      <c r="CH662" s="396">
        <f t="shared" si="755"/>
        <v>4888.8888888888887</v>
      </c>
      <c r="CI662" s="395">
        <f t="shared" si="756"/>
        <v>5251.666666666667</v>
      </c>
      <c r="CJ662" s="396">
        <f t="shared" si="757"/>
        <v>0</v>
      </c>
      <c r="CK662" s="395">
        <f t="shared" si="758"/>
        <v>0</v>
      </c>
      <c r="CL662" s="394">
        <f t="shared" si="759"/>
        <v>62897.093023255817</v>
      </c>
      <c r="CM662" s="395">
        <f t="shared" si="760"/>
        <v>62669.963414634149</v>
      </c>
      <c r="CN662" s="396">
        <f t="shared" si="761"/>
        <v>56539.248691099478</v>
      </c>
      <c r="CO662" s="395">
        <f t="shared" si="762"/>
        <v>59225.370572207088</v>
      </c>
      <c r="CP662" s="396">
        <f t="shared" si="763"/>
        <v>49675.44886363636</v>
      </c>
      <c r="CQ662" s="395">
        <f t="shared" si="764"/>
        <v>52200.65094339622</v>
      </c>
      <c r="CR662" s="396">
        <f t="shared" si="765"/>
        <v>41347.25</v>
      </c>
      <c r="CS662" s="395">
        <f t="shared" si="766"/>
        <v>44901.875</v>
      </c>
      <c r="CT662" s="396">
        <f t="shared" si="767"/>
        <v>44000</v>
      </c>
      <c r="CU662" s="395">
        <f t="shared" si="768"/>
        <v>47265</v>
      </c>
      <c r="CV662" s="396">
        <f t="shared" si="769"/>
        <v>0</v>
      </c>
      <c r="CW662" s="395">
        <f t="shared" si="770"/>
        <v>0</v>
      </c>
      <c r="CX662" s="396">
        <f t="shared" si="771"/>
        <v>54553.676935791249</v>
      </c>
      <c r="CY662" s="395">
        <f t="shared" si="772"/>
        <v>56623.853733056007</v>
      </c>
      <c r="CZ662" s="394">
        <f t="shared" si="773"/>
        <v>28</v>
      </c>
      <c r="DA662" s="395">
        <f t="shared" si="774"/>
        <v>27</v>
      </c>
      <c r="DB662" s="396">
        <f t="shared" si="775"/>
        <v>42</v>
      </c>
      <c r="DC662" s="395">
        <f t="shared" si="776"/>
        <v>40</v>
      </c>
      <c r="DD662" s="396">
        <f t="shared" si="777"/>
        <v>39</v>
      </c>
      <c r="DE662" s="395">
        <f t="shared" si="778"/>
        <v>35</v>
      </c>
      <c r="DF662" s="396">
        <f t="shared" si="779"/>
        <v>8</v>
      </c>
      <c r="DG662" s="395">
        <f t="shared" si="780"/>
        <v>8</v>
      </c>
      <c r="DH662" s="396">
        <f t="shared" si="781"/>
        <v>2</v>
      </c>
      <c r="DI662" s="395">
        <f t="shared" si="782"/>
        <v>2</v>
      </c>
      <c r="DJ662" s="396">
        <f t="shared" si="783"/>
        <v>0</v>
      </c>
      <c r="DK662" s="395">
        <f t="shared" si="784"/>
        <v>0</v>
      </c>
      <c r="DL662" s="396">
        <f t="shared" si="785"/>
        <v>119</v>
      </c>
      <c r="DM662" s="395">
        <f t="shared" si="786"/>
        <v>112</v>
      </c>
      <c r="DN662" s="394">
        <f t="shared" si="787"/>
        <v>1761118.6046511629</v>
      </c>
      <c r="DO662" s="395">
        <f t="shared" si="788"/>
        <v>1692089.012195122</v>
      </c>
      <c r="DP662" s="396">
        <f t="shared" si="789"/>
        <v>2374648.4450261779</v>
      </c>
      <c r="DQ662" s="395">
        <f t="shared" si="790"/>
        <v>2369014.8228882835</v>
      </c>
      <c r="DR662" s="396">
        <f t="shared" si="791"/>
        <v>1937342.5056818181</v>
      </c>
      <c r="DS662" s="395">
        <f t="shared" si="792"/>
        <v>1827022.7830188677</v>
      </c>
      <c r="DT662" s="396">
        <f t="shared" si="793"/>
        <v>330778</v>
      </c>
      <c r="DU662" s="395">
        <f t="shared" si="794"/>
        <v>359215</v>
      </c>
      <c r="DV662" s="396">
        <f t="shared" si="795"/>
        <v>88000</v>
      </c>
      <c r="DW662" s="395">
        <f t="shared" si="796"/>
        <v>94530</v>
      </c>
      <c r="DX662" s="396">
        <f t="shared" si="797"/>
        <v>0</v>
      </c>
      <c r="DY662" s="395">
        <f t="shared" si="798"/>
        <v>0</v>
      </c>
      <c r="DZ662" s="396">
        <f t="shared" si="799"/>
        <v>6491887.5553591587</v>
      </c>
      <c r="EA662" s="395">
        <f t="shared" si="800"/>
        <v>6341871.618102273</v>
      </c>
    </row>
    <row r="663" spans="1:131">
      <c r="A663" s="435" t="s">
        <v>42</v>
      </c>
      <c r="B663" s="428" t="s">
        <v>623</v>
      </c>
      <c r="C663" s="464"/>
      <c r="D663" s="430">
        <v>237950</v>
      </c>
      <c r="E663" s="431">
        <v>6</v>
      </c>
      <c r="F663" s="393">
        <v>9</v>
      </c>
      <c r="G663" s="402">
        <v>12</v>
      </c>
      <c r="H663" s="393">
        <v>7</v>
      </c>
      <c r="I663" s="402">
        <v>7</v>
      </c>
      <c r="J663" s="393"/>
      <c r="K663" s="402"/>
      <c r="L663" s="393"/>
      <c r="M663" s="402"/>
      <c r="N663" s="393">
        <v>9</v>
      </c>
      <c r="O663" s="402">
        <v>7</v>
      </c>
      <c r="P663" s="393">
        <v>6</v>
      </c>
      <c r="Q663" s="402">
        <v>7</v>
      </c>
      <c r="R663" s="393"/>
      <c r="S663" s="402"/>
      <c r="T663" s="393">
        <v>2</v>
      </c>
      <c r="U663" s="402">
        <v>2</v>
      </c>
      <c r="V663" s="393">
        <v>30</v>
      </c>
      <c r="W663" s="402">
        <v>33</v>
      </c>
      <c r="X663" s="393"/>
      <c r="Y663" s="402"/>
      <c r="Z663" s="393"/>
      <c r="AA663" s="402"/>
      <c r="AB663" s="393">
        <v>3</v>
      </c>
      <c r="AC663" s="402">
        <v>3</v>
      </c>
      <c r="AD663" s="393">
        <v>1</v>
      </c>
      <c r="AE663" s="402">
        <v>1</v>
      </c>
      <c r="AF663" s="393"/>
      <c r="AG663" s="402"/>
      <c r="AH663" s="393"/>
      <c r="AI663" s="402"/>
      <c r="AJ663" s="393"/>
      <c r="AK663" s="402"/>
      <c r="AL663" s="393">
        <v>10</v>
      </c>
      <c r="AM663" s="402">
        <v>9</v>
      </c>
      <c r="AN663" s="393"/>
      <c r="AO663" s="402"/>
      <c r="AP663" s="393"/>
      <c r="AQ663" s="402"/>
      <c r="AR663" s="393"/>
      <c r="AS663" s="402"/>
      <c r="AT663" s="393"/>
      <c r="AU663" s="402"/>
      <c r="AV663" s="393"/>
      <c r="AW663" s="402"/>
      <c r="AX663" s="393"/>
      <c r="AY663" s="402"/>
      <c r="AZ663" s="393"/>
      <c r="BA663" s="403"/>
      <c r="BB663" s="404">
        <v>1303713</v>
      </c>
      <c r="BC663" s="402">
        <v>1483894</v>
      </c>
      <c r="BD663" s="393">
        <v>1050131</v>
      </c>
      <c r="BE663" s="402">
        <v>1081856</v>
      </c>
      <c r="BF663" s="393">
        <v>1844578</v>
      </c>
      <c r="BG663" s="402">
        <v>2095521</v>
      </c>
      <c r="BH663" s="393">
        <v>42176</v>
      </c>
      <c r="BI663" s="402">
        <v>42683</v>
      </c>
      <c r="BJ663" s="393">
        <v>532840</v>
      </c>
      <c r="BK663" s="402">
        <v>496740</v>
      </c>
      <c r="BL663" s="393"/>
      <c r="BM663" s="403"/>
      <c r="BN663" s="394">
        <f t="shared" si="735"/>
        <v>151</v>
      </c>
      <c r="BO663" s="395">
        <f t="shared" si="736"/>
        <v>178</v>
      </c>
      <c r="BP663" s="396">
        <f t="shared" si="737"/>
        <v>165</v>
      </c>
      <c r="BQ663" s="395">
        <f t="shared" si="738"/>
        <v>157</v>
      </c>
      <c r="BR663" s="396">
        <f t="shared" si="739"/>
        <v>306</v>
      </c>
      <c r="BS663" s="395">
        <f t="shared" si="740"/>
        <v>333</v>
      </c>
      <c r="BT663" s="396">
        <f t="shared" si="741"/>
        <v>9</v>
      </c>
      <c r="BU663" s="395">
        <f t="shared" si="742"/>
        <v>9</v>
      </c>
      <c r="BV663" s="396">
        <f t="shared" si="743"/>
        <v>90</v>
      </c>
      <c r="BW663" s="395">
        <f t="shared" si="744"/>
        <v>81</v>
      </c>
      <c r="BX663" s="396">
        <f t="shared" si="745"/>
        <v>0</v>
      </c>
      <c r="BY663" s="395">
        <f t="shared" si="746"/>
        <v>0</v>
      </c>
      <c r="BZ663" s="394">
        <f t="shared" si="747"/>
        <v>8633.8609271523183</v>
      </c>
      <c r="CA663" s="395">
        <f t="shared" si="748"/>
        <v>8336.4831460674159</v>
      </c>
      <c r="CB663" s="396">
        <f t="shared" si="749"/>
        <v>6364.4303030303026</v>
      </c>
      <c r="CC663" s="395">
        <f t="shared" si="750"/>
        <v>6890.8025477707006</v>
      </c>
      <c r="CD663" s="396">
        <f t="shared" si="751"/>
        <v>6028.0326797385624</v>
      </c>
      <c r="CE663" s="395">
        <f t="shared" si="752"/>
        <v>6292.8558558558561</v>
      </c>
      <c r="CF663" s="396">
        <f t="shared" si="753"/>
        <v>4686.2222222222226</v>
      </c>
      <c r="CG663" s="395">
        <f t="shared" si="754"/>
        <v>4742.5555555555557</v>
      </c>
      <c r="CH663" s="396">
        <f t="shared" si="755"/>
        <v>5920.4444444444443</v>
      </c>
      <c r="CI663" s="395">
        <f t="shared" si="756"/>
        <v>6132.5925925925922</v>
      </c>
      <c r="CJ663" s="396">
        <f t="shared" si="757"/>
        <v>0</v>
      </c>
      <c r="CK663" s="395">
        <f t="shared" si="758"/>
        <v>0</v>
      </c>
      <c r="CL663" s="394">
        <f t="shared" si="759"/>
        <v>77704.748344370862</v>
      </c>
      <c r="CM663" s="395">
        <f t="shared" si="760"/>
        <v>75028.348314606745</v>
      </c>
      <c r="CN663" s="396">
        <f t="shared" si="761"/>
        <v>57279.872727272726</v>
      </c>
      <c r="CO663" s="395">
        <f t="shared" si="762"/>
        <v>62017.222929936303</v>
      </c>
      <c r="CP663" s="396">
        <f t="shared" si="763"/>
        <v>54252.294117647063</v>
      </c>
      <c r="CQ663" s="395">
        <f t="shared" si="764"/>
        <v>56635.702702702707</v>
      </c>
      <c r="CR663" s="396">
        <f t="shared" si="765"/>
        <v>42176</v>
      </c>
      <c r="CS663" s="395">
        <f t="shared" si="766"/>
        <v>42683</v>
      </c>
      <c r="CT663" s="396">
        <f t="shared" si="767"/>
        <v>53284</v>
      </c>
      <c r="CU663" s="395">
        <f t="shared" si="768"/>
        <v>55193.333333333328</v>
      </c>
      <c r="CV663" s="396">
        <f t="shared" si="769"/>
        <v>0</v>
      </c>
      <c r="CW663" s="395">
        <f t="shared" si="770"/>
        <v>0</v>
      </c>
      <c r="CX663" s="396">
        <f t="shared" si="771"/>
        <v>59511.370334492516</v>
      </c>
      <c r="CY663" s="395">
        <f t="shared" si="772"/>
        <v>61680.524471034652</v>
      </c>
      <c r="CZ663" s="394">
        <f t="shared" si="773"/>
        <v>16</v>
      </c>
      <c r="DA663" s="395">
        <f t="shared" si="774"/>
        <v>19</v>
      </c>
      <c r="DB663" s="396">
        <f t="shared" si="775"/>
        <v>17</v>
      </c>
      <c r="DC663" s="395">
        <f t="shared" si="776"/>
        <v>16</v>
      </c>
      <c r="DD663" s="396">
        <f t="shared" si="777"/>
        <v>33</v>
      </c>
      <c r="DE663" s="395">
        <f t="shared" si="778"/>
        <v>36</v>
      </c>
      <c r="DF663" s="396">
        <f t="shared" si="779"/>
        <v>1</v>
      </c>
      <c r="DG663" s="395">
        <f t="shared" si="780"/>
        <v>1</v>
      </c>
      <c r="DH663" s="396">
        <f t="shared" si="781"/>
        <v>10</v>
      </c>
      <c r="DI663" s="395">
        <f t="shared" si="782"/>
        <v>9</v>
      </c>
      <c r="DJ663" s="396">
        <f t="shared" si="783"/>
        <v>0</v>
      </c>
      <c r="DK663" s="395">
        <f t="shared" si="784"/>
        <v>0</v>
      </c>
      <c r="DL663" s="396">
        <f t="shared" si="785"/>
        <v>77</v>
      </c>
      <c r="DM663" s="395">
        <f t="shared" si="786"/>
        <v>81</v>
      </c>
      <c r="DN663" s="394">
        <f t="shared" si="787"/>
        <v>1243275.9735099338</v>
      </c>
      <c r="DO663" s="395">
        <f t="shared" si="788"/>
        <v>1425538.6179775281</v>
      </c>
      <c r="DP663" s="396">
        <f t="shared" si="789"/>
        <v>973757.83636363631</v>
      </c>
      <c r="DQ663" s="395">
        <f t="shared" si="790"/>
        <v>992275.56687898084</v>
      </c>
      <c r="DR663" s="396">
        <f t="shared" si="791"/>
        <v>1790325.705882353</v>
      </c>
      <c r="DS663" s="395">
        <f t="shared" si="792"/>
        <v>2038885.2972972975</v>
      </c>
      <c r="DT663" s="396">
        <f t="shared" si="793"/>
        <v>42176</v>
      </c>
      <c r="DU663" s="395">
        <f t="shared" si="794"/>
        <v>42683</v>
      </c>
      <c r="DV663" s="396">
        <f t="shared" si="795"/>
        <v>532840</v>
      </c>
      <c r="DW663" s="395">
        <f t="shared" si="796"/>
        <v>496739.99999999994</v>
      </c>
      <c r="DX663" s="396">
        <f t="shared" si="797"/>
        <v>0</v>
      </c>
      <c r="DY663" s="395">
        <f t="shared" si="798"/>
        <v>0</v>
      </c>
      <c r="DZ663" s="396">
        <f t="shared" si="799"/>
        <v>4582375.5157559235</v>
      </c>
      <c r="EA663" s="395">
        <f t="shared" si="800"/>
        <v>4996122.4821538068</v>
      </c>
    </row>
    <row r="664" spans="1:131">
      <c r="A664" s="435" t="s">
        <v>42</v>
      </c>
      <c r="B664" s="468" t="s">
        <v>624</v>
      </c>
      <c r="C664" s="469"/>
      <c r="D664" s="430">
        <v>237701</v>
      </c>
      <c r="E664" s="431">
        <v>7</v>
      </c>
      <c r="F664" s="393">
        <v>10</v>
      </c>
      <c r="G664" s="402">
        <v>10</v>
      </c>
      <c r="H664" s="393"/>
      <c r="I664" s="402"/>
      <c r="J664" s="393"/>
      <c r="K664" s="402"/>
      <c r="L664" s="393"/>
      <c r="M664" s="402"/>
      <c r="N664" s="393">
        <v>3</v>
      </c>
      <c r="O664" s="402">
        <v>5</v>
      </c>
      <c r="P664" s="393"/>
      <c r="Q664" s="402"/>
      <c r="R664" s="393"/>
      <c r="S664" s="402"/>
      <c r="T664" s="393"/>
      <c r="U664" s="402"/>
      <c r="V664" s="393">
        <v>15</v>
      </c>
      <c r="W664" s="402">
        <v>12</v>
      </c>
      <c r="X664" s="393"/>
      <c r="Y664" s="402"/>
      <c r="Z664" s="393"/>
      <c r="AA664" s="402"/>
      <c r="AB664" s="393"/>
      <c r="AC664" s="402"/>
      <c r="AD664" s="393">
        <v>13</v>
      </c>
      <c r="AE664" s="402">
        <v>16</v>
      </c>
      <c r="AF664" s="393"/>
      <c r="AG664" s="402"/>
      <c r="AH664" s="393"/>
      <c r="AI664" s="402"/>
      <c r="AJ664" s="393"/>
      <c r="AK664" s="402"/>
      <c r="AL664" s="393"/>
      <c r="AM664" s="402"/>
      <c r="AN664" s="393"/>
      <c r="AO664" s="402"/>
      <c r="AP664" s="393"/>
      <c r="AQ664" s="402"/>
      <c r="AR664" s="393"/>
      <c r="AS664" s="402"/>
      <c r="AT664" s="393"/>
      <c r="AU664" s="402"/>
      <c r="AV664" s="393"/>
      <c r="AW664" s="402"/>
      <c r="AX664" s="393"/>
      <c r="AY664" s="402"/>
      <c r="AZ664" s="393"/>
      <c r="BA664" s="403"/>
      <c r="BB664" s="404">
        <v>696807</v>
      </c>
      <c r="BC664" s="402">
        <v>691065</v>
      </c>
      <c r="BD664" s="393">
        <v>157405</v>
      </c>
      <c r="BE664" s="402">
        <v>270267</v>
      </c>
      <c r="BF664" s="393">
        <v>719030</v>
      </c>
      <c r="BG664" s="402">
        <v>572606</v>
      </c>
      <c r="BH664" s="393">
        <v>549982</v>
      </c>
      <c r="BI664" s="402">
        <v>683021</v>
      </c>
      <c r="BJ664" s="393"/>
      <c r="BK664" s="402"/>
      <c r="BL664" s="393"/>
      <c r="BM664" s="403"/>
      <c r="BN664" s="394">
        <f t="shared" si="735"/>
        <v>90</v>
      </c>
      <c r="BO664" s="395">
        <f t="shared" si="736"/>
        <v>90</v>
      </c>
      <c r="BP664" s="396">
        <f t="shared" si="737"/>
        <v>27</v>
      </c>
      <c r="BQ664" s="395">
        <f t="shared" si="738"/>
        <v>45</v>
      </c>
      <c r="BR664" s="396">
        <f t="shared" si="739"/>
        <v>135</v>
      </c>
      <c r="BS664" s="395">
        <f t="shared" si="740"/>
        <v>108</v>
      </c>
      <c r="BT664" s="396">
        <f t="shared" si="741"/>
        <v>117</v>
      </c>
      <c r="BU664" s="395">
        <f t="shared" si="742"/>
        <v>144</v>
      </c>
      <c r="BV664" s="396">
        <f t="shared" si="743"/>
        <v>0</v>
      </c>
      <c r="BW664" s="395">
        <f t="shared" si="744"/>
        <v>0</v>
      </c>
      <c r="BX664" s="396">
        <f t="shared" si="745"/>
        <v>0</v>
      </c>
      <c r="BY664" s="395">
        <f t="shared" si="746"/>
        <v>0</v>
      </c>
      <c r="BZ664" s="394">
        <f t="shared" si="747"/>
        <v>7742.3</v>
      </c>
      <c r="CA664" s="395">
        <f t="shared" si="748"/>
        <v>7678.5</v>
      </c>
      <c r="CB664" s="396">
        <f t="shared" si="749"/>
        <v>5829.8148148148148</v>
      </c>
      <c r="CC664" s="395">
        <f t="shared" si="750"/>
        <v>6005.9333333333334</v>
      </c>
      <c r="CD664" s="396">
        <f t="shared" si="751"/>
        <v>5326.1481481481478</v>
      </c>
      <c r="CE664" s="395">
        <f t="shared" si="752"/>
        <v>5301.9074074074078</v>
      </c>
      <c r="CF664" s="396">
        <f t="shared" si="753"/>
        <v>4700.7008547008545</v>
      </c>
      <c r="CG664" s="395">
        <f t="shared" si="754"/>
        <v>4743.2013888888887</v>
      </c>
      <c r="CH664" s="396">
        <f t="shared" si="755"/>
        <v>0</v>
      </c>
      <c r="CI664" s="395">
        <f t="shared" si="756"/>
        <v>0</v>
      </c>
      <c r="CJ664" s="396">
        <f t="shared" si="757"/>
        <v>0</v>
      </c>
      <c r="CK664" s="395">
        <f t="shared" si="758"/>
        <v>0</v>
      </c>
      <c r="CL664" s="394">
        <f t="shared" si="759"/>
        <v>69680.7</v>
      </c>
      <c r="CM664" s="395">
        <f t="shared" si="760"/>
        <v>69106.5</v>
      </c>
      <c r="CN664" s="396">
        <f t="shared" si="761"/>
        <v>52468.333333333336</v>
      </c>
      <c r="CO664" s="395">
        <f t="shared" si="762"/>
        <v>54053.4</v>
      </c>
      <c r="CP664" s="396">
        <f t="shared" si="763"/>
        <v>47935.333333333328</v>
      </c>
      <c r="CQ664" s="395">
        <f t="shared" si="764"/>
        <v>47717.166666666672</v>
      </c>
      <c r="CR664" s="396">
        <f t="shared" si="765"/>
        <v>42306.307692307688</v>
      </c>
      <c r="CS664" s="395">
        <f t="shared" si="766"/>
        <v>42688.8125</v>
      </c>
      <c r="CT664" s="396">
        <f t="shared" si="767"/>
        <v>0</v>
      </c>
      <c r="CU664" s="395">
        <f t="shared" si="768"/>
        <v>0</v>
      </c>
      <c r="CV664" s="396">
        <f t="shared" si="769"/>
        <v>0</v>
      </c>
      <c r="CW664" s="395">
        <f t="shared" si="770"/>
        <v>0</v>
      </c>
      <c r="CX664" s="396">
        <f t="shared" si="771"/>
        <v>51785.951219512193</v>
      </c>
      <c r="CY664" s="395">
        <f t="shared" si="772"/>
        <v>51557.186046511626</v>
      </c>
      <c r="CZ664" s="394">
        <f t="shared" si="773"/>
        <v>10</v>
      </c>
      <c r="DA664" s="395">
        <f t="shared" si="774"/>
        <v>10</v>
      </c>
      <c r="DB664" s="396">
        <f t="shared" si="775"/>
        <v>3</v>
      </c>
      <c r="DC664" s="395">
        <f t="shared" si="776"/>
        <v>5</v>
      </c>
      <c r="DD664" s="396">
        <f t="shared" si="777"/>
        <v>15</v>
      </c>
      <c r="DE664" s="395">
        <f t="shared" si="778"/>
        <v>12</v>
      </c>
      <c r="DF664" s="396">
        <f t="shared" si="779"/>
        <v>13</v>
      </c>
      <c r="DG664" s="395">
        <f t="shared" si="780"/>
        <v>16</v>
      </c>
      <c r="DH664" s="396">
        <f t="shared" si="781"/>
        <v>0</v>
      </c>
      <c r="DI664" s="395">
        <f t="shared" si="782"/>
        <v>0</v>
      </c>
      <c r="DJ664" s="396">
        <f t="shared" si="783"/>
        <v>0</v>
      </c>
      <c r="DK664" s="395">
        <f t="shared" si="784"/>
        <v>0</v>
      </c>
      <c r="DL664" s="396">
        <f t="shared" si="785"/>
        <v>41</v>
      </c>
      <c r="DM664" s="395">
        <f t="shared" si="786"/>
        <v>43</v>
      </c>
      <c r="DN664" s="394">
        <f t="shared" si="787"/>
        <v>696807</v>
      </c>
      <c r="DO664" s="395">
        <f t="shared" si="788"/>
        <v>691065</v>
      </c>
      <c r="DP664" s="396">
        <f t="shared" si="789"/>
        <v>157405</v>
      </c>
      <c r="DQ664" s="395">
        <f t="shared" si="790"/>
        <v>270267</v>
      </c>
      <c r="DR664" s="396">
        <f t="shared" si="791"/>
        <v>719029.99999999988</v>
      </c>
      <c r="DS664" s="395">
        <f t="shared" si="792"/>
        <v>572606</v>
      </c>
      <c r="DT664" s="396">
        <f t="shared" si="793"/>
        <v>549982</v>
      </c>
      <c r="DU664" s="395">
        <f t="shared" si="794"/>
        <v>683021</v>
      </c>
      <c r="DV664" s="396">
        <f t="shared" si="795"/>
        <v>0</v>
      </c>
      <c r="DW664" s="395">
        <f t="shared" si="796"/>
        <v>0</v>
      </c>
      <c r="DX664" s="396">
        <f t="shared" si="797"/>
        <v>0</v>
      </c>
      <c r="DY664" s="395">
        <f t="shared" si="798"/>
        <v>0</v>
      </c>
      <c r="DZ664" s="396">
        <f t="shared" si="799"/>
        <v>2123224</v>
      </c>
      <c r="EA664" s="395">
        <f t="shared" si="800"/>
        <v>2216959</v>
      </c>
    </row>
    <row r="665" spans="1:131">
      <c r="A665" s="435" t="s">
        <v>42</v>
      </c>
      <c r="B665" s="428" t="s">
        <v>625</v>
      </c>
      <c r="C665" s="464" t="s">
        <v>636</v>
      </c>
      <c r="D665" s="430">
        <v>237686</v>
      </c>
      <c r="E665" s="431">
        <v>7</v>
      </c>
      <c r="F665" s="393">
        <v>27</v>
      </c>
      <c r="G665" s="402">
        <v>19</v>
      </c>
      <c r="H665" s="393">
        <v>4</v>
      </c>
      <c r="I665" s="402">
        <v>4</v>
      </c>
      <c r="J665" s="393"/>
      <c r="K665" s="402"/>
      <c r="L665" s="393">
        <v>2</v>
      </c>
      <c r="M665" s="402">
        <v>3</v>
      </c>
      <c r="N665" s="393">
        <v>6</v>
      </c>
      <c r="O665" s="402">
        <v>7</v>
      </c>
      <c r="P665" s="393">
        <v>1</v>
      </c>
      <c r="Q665" s="402">
        <v>1</v>
      </c>
      <c r="R665" s="393"/>
      <c r="S665" s="402"/>
      <c r="T665" s="393">
        <v>1</v>
      </c>
      <c r="U665" s="402">
        <v>1</v>
      </c>
      <c r="V665" s="393">
        <v>25</v>
      </c>
      <c r="W665" s="402">
        <v>27</v>
      </c>
      <c r="X665" s="393"/>
      <c r="Y665" s="402"/>
      <c r="Z665" s="393"/>
      <c r="AA665" s="402"/>
      <c r="AB665" s="393">
        <v>1</v>
      </c>
      <c r="AC665" s="402"/>
      <c r="AD665" s="393">
        <v>15</v>
      </c>
      <c r="AE665" s="402">
        <v>17</v>
      </c>
      <c r="AF665" s="393"/>
      <c r="AG665" s="402"/>
      <c r="AH665" s="393"/>
      <c r="AI665" s="402"/>
      <c r="AJ665" s="393"/>
      <c r="AK665" s="402">
        <v>3</v>
      </c>
      <c r="AL665" s="393">
        <v>11</v>
      </c>
      <c r="AM665" s="402">
        <v>4</v>
      </c>
      <c r="AN665" s="393">
        <v>1</v>
      </c>
      <c r="AO665" s="402"/>
      <c r="AP665" s="393"/>
      <c r="AQ665" s="402"/>
      <c r="AR665" s="393">
        <v>1</v>
      </c>
      <c r="AS665" s="402">
        <v>1</v>
      </c>
      <c r="AT665" s="393"/>
      <c r="AU665" s="402"/>
      <c r="AV665" s="393"/>
      <c r="AW665" s="402"/>
      <c r="AX665" s="393"/>
      <c r="AY665" s="402"/>
      <c r="AZ665" s="393"/>
      <c r="BA665" s="403"/>
      <c r="BB665" s="404">
        <v>2043293</v>
      </c>
      <c r="BC665" s="402">
        <v>1678068</v>
      </c>
      <c r="BD665" s="393">
        <v>457234</v>
      </c>
      <c r="BE665" s="402">
        <v>506340</v>
      </c>
      <c r="BF665" s="393">
        <v>1170338</v>
      </c>
      <c r="BG665" s="402">
        <v>1222522</v>
      </c>
      <c r="BH665" s="393">
        <v>568850</v>
      </c>
      <c r="BI665" s="402">
        <v>800063</v>
      </c>
      <c r="BJ665" s="393">
        <v>484757</v>
      </c>
      <c r="BK665" s="402">
        <v>190761</v>
      </c>
      <c r="BL665" s="393"/>
      <c r="BM665" s="403"/>
      <c r="BN665" s="394">
        <f t="shared" si="735"/>
        <v>307</v>
      </c>
      <c r="BO665" s="395">
        <f t="shared" si="736"/>
        <v>247</v>
      </c>
      <c r="BP665" s="396">
        <f t="shared" si="737"/>
        <v>76</v>
      </c>
      <c r="BQ665" s="395">
        <f t="shared" si="738"/>
        <v>85</v>
      </c>
      <c r="BR665" s="396">
        <f t="shared" si="739"/>
        <v>237</v>
      </c>
      <c r="BS665" s="395">
        <f t="shared" si="740"/>
        <v>243</v>
      </c>
      <c r="BT665" s="396">
        <f t="shared" si="741"/>
        <v>135</v>
      </c>
      <c r="BU665" s="395">
        <f t="shared" si="742"/>
        <v>189</v>
      </c>
      <c r="BV665" s="396">
        <f t="shared" si="743"/>
        <v>121</v>
      </c>
      <c r="BW665" s="395">
        <f t="shared" si="744"/>
        <v>48</v>
      </c>
      <c r="BX665" s="396">
        <f t="shared" si="745"/>
        <v>0</v>
      </c>
      <c r="BY665" s="395">
        <f t="shared" si="746"/>
        <v>0</v>
      </c>
      <c r="BZ665" s="394">
        <f t="shared" si="747"/>
        <v>6655.677524429967</v>
      </c>
      <c r="CA665" s="395">
        <f t="shared" si="748"/>
        <v>6793.7975708502026</v>
      </c>
      <c r="CB665" s="396">
        <f t="shared" si="749"/>
        <v>6016.2368421052633</v>
      </c>
      <c r="CC665" s="395">
        <f t="shared" si="750"/>
        <v>5956.9411764705883</v>
      </c>
      <c r="CD665" s="396">
        <f t="shared" si="751"/>
        <v>4938.1350210970468</v>
      </c>
      <c r="CE665" s="395">
        <f t="shared" si="752"/>
        <v>5030.9547325102876</v>
      </c>
      <c r="CF665" s="396">
        <f t="shared" si="753"/>
        <v>4213.7037037037035</v>
      </c>
      <c r="CG665" s="395">
        <f t="shared" si="754"/>
        <v>4233.137566137566</v>
      </c>
      <c r="CH665" s="396">
        <f t="shared" si="755"/>
        <v>4006.2561983471073</v>
      </c>
      <c r="CI665" s="395">
        <f t="shared" si="756"/>
        <v>3974.1875</v>
      </c>
      <c r="CJ665" s="396">
        <f t="shared" si="757"/>
        <v>0</v>
      </c>
      <c r="CK665" s="395">
        <f t="shared" si="758"/>
        <v>0</v>
      </c>
      <c r="CL665" s="394">
        <f t="shared" si="759"/>
        <v>59901.0977198697</v>
      </c>
      <c r="CM665" s="395">
        <f t="shared" si="760"/>
        <v>61144.178137651827</v>
      </c>
      <c r="CN665" s="396">
        <f t="shared" si="761"/>
        <v>54146.131578947374</v>
      </c>
      <c r="CO665" s="395">
        <f t="shared" si="762"/>
        <v>53612.470588235294</v>
      </c>
      <c r="CP665" s="396">
        <f t="shared" si="763"/>
        <v>44443.215189873423</v>
      </c>
      <c r="CQ665" s="395">
        <f t="shared" si="764"/>
        <v>45278.592592592591</v>
      </c>
      <c r="CR665" s="396">
        <f t="shared" si="765"/>
        <v>37923.333333333328</v>
      </c>
      <c r="CS665" s="395">
        <f t="shared" si="766"/>
        <v>38098.238095238092</v>
      </c>
      <c r="CT665" s="396">
        <f t="shared" si="767"/>
        <v>36056.305785123965</v>
      </c>
      <c r="CU665" s="395">
        <f t="shared" si="768"/>
        <v>35767.6875</v>
      </c>
      <c r="CV665" s="396">
        <f t="shared" si="769"/>
        <v>0</v>
      </c>
      <c r="CW665" s="395">
        <f t="shared" si="770"/>
        <v>0</v>
      </c>
      <c r="CX665" s="396">
        <f t="shared" si="771"/>
        <v>48452.745763479994</v>
      </c>
      <c r="CY665" s="395">
        <f t="shared" si="772"/>
        <v>48684.89731353824</v>
      </c>
      <c r="CZ665" s="394">
        <f t="shared" si="773"/>
        <v>33</v>
      </c>
      <c r="DA665" s="395">
        <f t="shared" si="774"/>
        <v>26</v>
      </c>
      <c r="DB665" s="396">
        <f t="shared" si="775"/>
        <v>8</v>
      </c>
      <c r="DC665" s="395">
        <f t="shared" si="776"/>
        <v>9</v>
      </c>
      <c r="DD665" s="396">
        <f t="shared" si="777"/>
        <v>26</v>
      </c>
      <c r="DE665" s="395">
        <f t="shared" si="778"/>
        <v>27</v>
      </c>
      <c r="DF665" s="396">
        <f t="shared" si="779"/>
        <v>15</v>
      </c>
      <c r="DG665" s="395">
        <f t="shared" si="780"/>
        <v>20</v>
      </c>
      <c r="DH665" s="396">
        <f t="shared" si="781"/>
        <v>13</v>
      </c>
      <c r="DI665" s="395">
        <f t="shared" si="782"/>
        <v>5</v>
      </c>
      <c r="DJ665" s="396">
        <f t="shared" si="783"/>
        <v>0</v>
      </c>
      <c r="DK665" s="395">
        <f t="shared" si="784"/>
        <v>0</v>
      </c>
      <c r="DL665" s="396">
        <f t="shared" si="785"/>
        <v>95</v>
      </c>
      <c r="DM665" s="395">
        <f t="shared" si="786"/>
        <v>87</v>
      </c>
      <c r="DN665" s="394">
        <f t="shared" si="787"/>
        <v>1976736.2247557002</v>
      </c>
      <c r="DO665" s="395">
        <f t="shared" si="788"/>
        <v>1589748.6315789474</v>
      </c>
      <c r="DP665" s="396">
        <f t="shared" si="789"/>
        <v>433169.05263157899</v>
      </c>
      <c r="DQ665" s="395">
        <f t="shared" si="790"/>
        <v>482512.23529411765</v>
      </c>
      <c r="DR665" s="396">
        <f t="shared" si="791"/>
        <v>1155523.5949367089</v>
      </c>
      <c r="DS665" s="395">
        <f t="shared" si="792"/>
        <v>1222522</v>
      </c>
      <c r="DT665" s="396">
        <f t="shared" si="793"/>
        <v>568849.99999999988</v>
      </c>
      <c r="DU665" s="395">
        <f t="shared" si="794"/>
        <v>761964.76190476189</v>
      </c>
      <c r="DV665" s="396">
        <f t="shared" si="795"/>
        <v>468731.97520661156</v>
      </c>
      <c r="DW665" s="395">
        <f t="shared" si="796"/>
        <v>178838.4375</v>
      </c>
      <c r="DX665" s="396">
        <f t="shared" si="797"/>
        <v>0</v>
      </c>
      <c r="DY665" s="395">
        <f t="shared" si="798"/>
        <v>0</v>
      </c>
      <c r="DZ665" s="396">
        <f t="shared" si="799"/>
        <v>4603010.8475305997</v>
      </c>
      <c r="EA665" s="395">
        <f t="shared" si="800"/>
        <v>4235586.0662778271</v>
      </c>
    </row>
    <row r="666" spans="1:131">
      <c r="A666" s="435" t="s">
        <v>42</v>
      </c>
      <c r="B666" s="432" t="s">
        <v>626</v>
      </c>
      <c r="C666" s="465" t="s">
        <v>588</v>
      </c>
      <c r="D666" s="430">
        <v>447582</v>
      </c>
      <c r="E666" s="434">
        <v>9</v>
      </c>
      <c r="F666" s="393">
        <v>7</v>
      </c>
      <c r="G666" s="402">
        <v>8</v>
      </c>
      <c r="H666" s="393"/>
      <c r="I666" s="402"/>
      <c r="J666" s="393"/>
      <c r="K666" s="402"/>
      <c r="L666" s="393"/>
      <c r="M666" s="402"/>
      <c r="N666" s="393">
        <v>6</v>
      </c>
      <c r="O666" s="402">
        <v>4</v>
      </c>
      <c r="P666" s="393"/>
      <c r="Q666" s="402"/>
      <c r="R666" s="393"/>
      <c r="S666" s="402"/>
      <c r="T666" s="393"/>
      <c r="U666" s="402"/>
      <c r="V666" s="393">
        <v>7</v>
      </c>
      <c r="W666" s="402">
        <v>6</v>
      </c>
      <c r="X666" s="393"/>
      <c r="Y666" s="402"/>
      <c r="Z666" s="393"/>
      <c r="AA666" s="402"/>
      <c r="AB666" s="393"/>
      <c r="AC666" s="402"/>
      <c r="AD666" s="393">
        <v>21</v>
      </c>
      <c r="AE666" s="402">
        <v>19</v>
      </c>
      <c r="AF666" s="393"/>
      <c r="AG666" s="402"/>
      <c r="AH666" s="393">
        <v>4</v>
      </c>
      <c r="AI666" s="402">
        <v>4</v>
      </c>
      <c r="AJ666" s="393">
        <v>19</v>
      </c>
      <c r="AK666" s="402">
        <v>22</v>
      </c>
      <c r="AL666" s="393"/>
      <c r="AM666" s="402"/>
      <c r="AN666" s="393"/>
      <c r="AO666" s="402"/>
      <c r="AP666" s="393"/>
      <c r="AQ666" s="402"/>
      <c r="AR666" s="393"/>
      <c r="AS666" s="402"/>
      <c r="AT666" s="393"/>
      <c r="AU666" s="402"/>
      <c r="AV666" s="393"/>
      <c r="AW666" s="402"/>
      <c r="AX666" s="393"/>
      <c r="AY666" s="402"/>
      <c r="AZ666" s="393"/>
      <c r="BA666" s="403"/>
      <c r="BB666" s="404">
        <v>476177</v>
      </c>
      <c r="BC666" s="402">
        <v>558188</v>
      </c>
      <c r="BD666" s="393">
        <v>347891</v>
      </c>
      <c r="BE666" s="402">
        <v>221660</v>
      </c>
      <c r="BF666" s="393">
        <v>337200</v>
      </c>
      <c r="BG666" s="402">
        <v>296832</v>
      </c>
      <c r="BH666" s="393">
        <v>2144746</v>
      </c>
      <c r="BI666" s="402">
        <v>2319196</v>
      </c>
      <c r="BJ666" s="393"/>
      <c r="BK666" s="402"/>
      <c r="BL666" s="393"/>
      <c r="BM666" s="403"/>
      <c r="BN666" s="394">
        <f t="shared" si="735"/>
        <v>63</v>
      </c>
      <c r="BO666" s="395">
        <f t="shared" si="736"/>
        <v>72</v>
      </c>
      <c r="BP666" s="396">
        <f t="shared" si="737"/>
        <v>54</v>
      </c>
      <c r="BQ666" s="395">
        <f t="shared" si="738"/>
        <v>36</v>
      </c>
      <c r="BR666" s="396">
        <f t="shared" si="739"/>
        <v>63</v>
      </c>
      <c r="BS666" s="395">
        <f t="shared" si="740"/>
        <v>54</v>
      </c>
      <c r="BT666" s="396">
        <f t="shared" si="741"/>
        <v>461</v>
      </c>
      <c r="BU666" s="395">
        <f t="shared" si="742"/>
        <v>479</v>
      </c>
      <c r="BV666" s="396">
        <f t="shared" si="743"/>
        <v>0</v>
      </c>
      <c r="BW666" s="395">
        <f t="shared" si="744"/>
        <v>0</v>
      </c>
      <c r="BX666" s="396">
        <f t="shared" si="745"/>
        <v>0</v>
      </c>
      <c r="BY666" s="395">
        <f t="shared" si="746"/>
        <v>0</v>
      </c>
      <c r="BZ666" s="394">
        <f t="shared" si="747"/>
        <v>7558.3650793650795</v>
      </c>
      <c r="CA666" s="395">
        <f t="shared" si="748"/>
        <v>7752.6111111111113</v>
      </c>
      <c r="CB666" s="396">
        <f t="shared" si="749"/>
        <v>6442.4259259259261</v>
      </c>
      <c r="CC666" s="395">
        <f t="shared" si="750"/>
        <v>6157.2222222222226</v>
      </c>
      <c r="CD666" s="396">
        <f t="shared" si="751"/>
        <v>5352.3809523809523</v>
      </c>
      <c r="CE666" s="395">
        <f t="shared" si="752"/>
        <v>5496.8888888888887</v>
      </c>
      <c r="CF666" s="396">
        <f t="shared" si="753"/>
        <v>4652.3774403470716</v>
      </c>
      <c r="CG666" s="395">
        <f t="shared" si="754"/>
        <v>4841.7453027139873</v>
      </c>
      <c r="CH666" s="396">
        <f t="shared" si="755"/>
        <v>0</v>
      </c>
      <c r="CI666" s="395">
        <f t="shared" si="756"/>
        <v>0</v>
      </c>
      <c r="CJ666" s="396">
        <f t="shared" si="757"/>
        <v>0</v>
      </c>
      <c r="CK666" s="395">
        <f t="shared" si="758"/>
        <v>0</v>
      </c>
      <c r="CL666" s="394">
        <f t="shared" si="759"/>
        <v>68025.28571428571</v>
      </c>
      <c r="CM666" s="395">
        <f t="shared" si="760"/>
        <v>69773.5</v>
      </c>
      <c r="CN666" s="396">
        <f t="shared" si="761"/>
        <v>57981.833333333336</v>
      </c>
      <c r="CO666" s="395">
        <f t="shared" si="762"/>
        <v>55415</v>
      </c>
      <c r="CP666" s="396">
        <f t="shared" si="763"/>
        <v>48171.428571428572</v>
      </c>
      <c r="CQ666" s="395">
        <f t="shared" si="764"/>
        <v>49472</v>
      </c>
      <c r="CR666" s="396">
        <f t="shared" si="765"/>
        <v>41871.396963123647</v>
      </c>
      <c r="CS666" s="395">
        <f t="shared" si="766"/>
        <v>43575.707724425883</v>
      </c>
      <c r="CT666" s="396">
        <f t="shared" si="767"/>
        <v>0</v>
      </c>
      <c r="CU666" s="395">
        <f t="shared" si="768"/>
        <v>0</v>
      </c>
      <c r="CV666" s="396">
        <f t="shared" si="769"/>
        <v>0</v>
      </c>
      <c r="CW666" s="395">
        <f t="shared" si="770"/>
        <v>0</v>
      </c>
      <c r="CX666" s="396">
        <f t="shared" si="771"/>
        <v>46931.397912147506</v>
      </c>
      <c r="CY666" s="395">
        <f t="shared" si="772"/>
        <v>48215.66424760579</v>
      </c>
      <c r="CZ666" s="394">
        <f t="shared" si="773"/>
        <v>7</v>
      </c>
      <c r="DA666" s="395">
        <f t="shared" si="774"/>
        <v>8</v>
      </c>
      <c r="DB666" s="396">
        <f t="shared" si="775"/>
        <v>6</v>
      </c>
      <c r="DC666" s="395">
        <f t="shared" si="776"/>
        <v>4</v>
      </c>
      <c r="DD666" s="396">
        <f t="shared" si="777"/>
        <v>7</v>
      </c>
      <c r="DE666" s="395">
        <f t="shared" si="778"/>
        <v>6</v>
      </c>
      <c r="DF666" s="396">
        <f t="shared" si="779"/>
        <v>44</v>
      </c>
      <c r="DG666" s="395">
        <f t="shared" si="780"/>
        <v>45</v>
      </c>
      <c r="DH666" s="396">
        <f t="shared" si="781"/>
        <v>0</v>
      </c>
      <c r="DI666" s="395">
        <f t="shared" si="782"/>
        <v>0</v>
      </c>
      <c r="DJ666" s="396">
        <f t="shared" si="783"/>
        <v>0</v>
      </c>
      <c r="DK666" s="395">
        <f t="shared" si="784"/>
        <v>0</v>
      </c>
      <c r="DL666" s="396">
        <f t="shared" si="785"/>
        <v>64</v>
      </c>
      <c r="DM666" s="395">
        <f t="shared" si="786"/>
        <v>63</v>
      </c>
      <c r="DN666" s="394">
        <f t="shared" si="787"/>
        <v>476177</v>
      </c>
      <c r="DO666" s="395">
        <f t="shared" si="788"/>
        <v>558188</v>
      </c>
      <c r="DP666" s="396">
        <f t="shared" si="789"/>
        <v>347891</v>
      </c>
      <c r="DQ666" s="395">
        <f t="shared" si="790"/>
        <v>221660</v>
      </c>
      <c r="DR666" s="396">
        <f t="shared" si="791"/>
        <v>337200</v>
      </c>
      <c r="DS666" s="395">
        <f t="shared" si="792"/>
        <v>296832</v>
      </c>
      <c r="DT666" s="396">
        <f t="shared" si="793"/>
        <v>1842341.4663774404</v>
      </c>
      <c r="DU666" s="395">
        <f t="shared" si="794"/>
        <v>1960906.8475991648</v>
      </c>
      <c r="DV666" s="396">
        <f t="shared" si="795"/>
        <v>0</v>
      </c>
      <c r="DW666" s="395">
        <f t="shared" si="796"/>
        <v>0</v>
      </c>
      <c r="DX666" s="396">
        <f t="shared" si="797"/>
        <v>0</v>
      </c>
      <c r="DY666" s="395">
        <f t="shared" si="798"/>
        <v>0</v>
      </c>
      <c r="DZ666" s="396">
        <f t="shared" si="799"/>
        <v>3003609.4663774404</v>
      </c>
      <c r="EA666" s="395">
        <f t="shared" si="800"/>
        <v>3037586.8475991646</v>
      </c>
    </row>
    <row r="667" spans="1:131">
      <c r="A667" s="435" t="s">
        <v>42</v>
      </c>
      <c r="B667" s="471" t="s">
        <v>627</v>
      </c>
      <c r="C667" s="465" t="s">
        <v>588</v>
      </c>
      <c r="D667" s="430">
        <v>443492</v>
      </c>
      <c r="E667" s="434">
        <v>9</v>
      </c>
      <c r="F667" s="393">
        <v>6</v>
      </c>
      <c r="G667" s="402">
        <v>1</v>
      </c>
      <c r="H667" s="393">
        <v>2</v>
      </c>
      <c r="I667" s="402">
        <v>3</v>
      </c>
      <c r="J667" s="393">
        <v>4</v>
      </c>
      <c r="K667" s="402">
        <v>4</v>
      </c>
      <c r="L667" s="393">
        <v>1</v>
      </c>
      <c r="M667" s="402">
        <v>1</v>
      </c>
      <c r="N667" s="393">
        <v>6</v>
      </c>
      <c r="O667" s="402">
        <v>4</v>
      </c>
      <c r="P667" s="393">
        <v>5</v>
      </c>
      <c r="Q667" s="402">
        <v>4</v>
      </c>
      <c r="R667" s="393"/>
      <c r="S667" s="402"/>
      <c r="T667" s="393">
        <v>3</v>
      </c>
      <c r="U667" s="402">
        <v>3</v>
      </c>
      <c r="V667" s="393">
        <v>9</v>
      </c>
      <c r="W667" s="402">
        <v>12</v>
      </c>
      <c r="X667" s="393">
        <v>7</v>
      </c>
      <c r="Y667" s="402">
        <v>8</v>
      </c>
      <c r="Z667" s="393">
        <v>3</v>
      </c>
      <c r="AA667" s="402">
        <v>1</v>
      </c>
      <c r="AB667" s="393"/>
      <c r="AC667" s="402"/>
      <c r="AD667" s="393">
        <v>8</v>
      </c>
      <c r="AE667" s="402">
        <v>13</v>
      </c>
      <c r="AF667" s="393">
        <v>3</v>
      </c>
      <c r="AG667" s="402">
        <v>5</v>
      </c>
      <c r="AH667" s="393">
        <v>3</v>
      </c>
      <c r="AI667" s="402">
        <v>3</v>
      </c>
      <c r="AJ667" s="393">
        <v>1</v>
      </c>
      <c r="AK667" s="402">
        <v>2</v>
      </c>
      <c r="AL667" s="393">
        <v>5</v>
      </c>
      <c r="AM667" s="402"/>
      <c r="AN667" s="393">
        <v>3</v>
      </c>
      <c r="AO667" s="402">
        <v>2</v>
      </c>
      <c r="AP667" s="393">
        <v>1</v>
      </c>
      <c r="AQ667" s="402">
        <v>1</v>
      </c>
      <c r="AR667" s="393"/>
      <c r="AS667" s="402">
        <v>1</v>
      </c>
      <c r="AT667" s="393"/>
      <c r="AU667" s="402"/>
      <c r="AV667" s="393"/>
      <c r="AW667" s="402"/>
      <c r="AX667" s="393"/>
      <c r="AY667" s="402"/>
      <c r="AZ667" s="393"/>
      <c r="BA667" s="403"/>
      <c r="BB667" s="404">
        <v>1030164</v>
      </c>
      <c r="BC667" s="402">
        <v>787824</v>
      </c>
      <c r="BD667" s="393">
        <v>841320</v>
      </c>
      <c r="BE667" s="402">
        <v>691506</v>
      </c>
      <c r="BF667" s="393">
        <v>938010</v>
      </c>
      <c r="BG667" s="402">
        <v>1013284</v>
      </c>
      <c r="BH667" s="393">
        <v>646912</v>
      </c>
      <c r="BI667" s="402">
        <v>1022721</v>
      </c>
      <c r="BJ667" s="393">
        <v>410136</v>
      </c>
      <c r="BK667" s="402">
        <v>238792</v>
      </c>
      <c r="BL667" s="393"/>
      <c r="BM667" s="403"/>
      <c r="BN667" s="394">
        <f t="shared" si="735"/>
        <v>130</v>
      </c>
      <c r="BO667" s="395">
        <f t="shared" si="736"/>
        <v>95</v>
      </c>
      <c r="BP667" s="396">
        <f t="shared" si="737"/>
        <v>140</v>
      </c>
      <c r="BQ667" s="395">
        <f t="shared" si="738"/>
        <v>112</v>
      </c>
      <c r="BR667" s="396">
        <f t="shared" si="739"/>
        <v>184</v>
      </c>
      <c r="BS667" s="395">
        <f t="shared" si="740"/>
        <v>199</v>
      </c>
      <c r="BT667" s="396">
        <f t="shared" si="741"/>
        <v>147</v>
      </c>
      <c r="BU667" s="395">
        <f t="shared" si="742"/>
        <v>224</v>
      </c>
      <c r="BV667" s="396">
        <f t="shared" si="743"/>
        <v>86</v>
      </c>
      <c r="BW667" s="395">
        <f t="shared" si="744"/>
        <v>43</v>
      </c>
      <c r="BX667" s="396">
        <f t="shared" si="745"/>
        <v>0</v>
      </c>
      <c r="BY667" s="395">
        <f t="shared" si="746"/>
        <v>0</v>
      </c>
      <c r="BZ667" s="394">
        <f t="shared" si="747"/>
        <v>7924.3384615384612</v>
      </c>
      <c r="CA667" s="395">
        <f t="shared" si="748"/>
        <v>8292.8842105263157</v>
      </c>
      <c r="CB667" s="396">
        <f t="shared" si="749"/>
        <v>6009.4285714285716</v>
      </c>
      <c r="CC667" s="395">
        <f t="shared" si="750"/>
        <v>6174.1607142857147</v>
      </c>
      <c r="CD667" s="396">
        <f t="shared" si="751"/>
        <v>5097.880434782609</v>
      </c>
      <c r="CE667" s="395">
        <f t="shared" si="752"/>
        <v>5091.8793969849248</v>
      </c>
      <c r="CF667" s="396">
        <f t="shared" si="753"/>
        <v>4400.7619047619046</v>
      </c>
      <c r="CG667" s="395">
        <f t="shared" si="754"/>
        <v>4565.71875</v>
      </c>
      <c r="CH667" s="396">
        <f t="shared" si="755"/>
        <v>4769.0232558139533</v>
      </c>
      <c r="CI667" s="395">
        <f t="shared" si="756"/>
        <v>5553.3023255813951</v>
      </c>
      <c r="CJ667" s="396">
        <f t="shared" si="757"/>
        <v>0</v>
      </c>
      <c r="CK667" s="395">
        <f t="shared" si="758"/>
        <v>0</v>
      </c>
      <c r="CL667" s="394">
        <f t="shared" si="759"/>
        <v>71319.046153846153</v>
      </c>
      <c r="CM667" s="395">
        <f t="shared" si="760"/>
        <v>74635.957894736843</v>
      </c>
      <c r="CN667" s="396">
        <f t="shared" si="761"/>
        <v>54084.857142857145</v>
      </c>
      <c r="CO667" s="395">
        <f t="shared" si="762"/>
        <v>55567.446428571435</v>
      </c>
      <c r="CP667" s="396">
        <f t="shared" si="763"/>
        <v>45880.92391304348</v>
      </c>
      <c r="CQ667" s="395">
        <f t="shared" si="764"/>
        <v>45826.91457286432</v>
      </c>
      <c r="CR667" s="396">
        <f t="shared" si="765"/>
        <v>39606.857142857145</v>
      </c>
      <c r="CS667" s="395">
        <f t="shared" si="766"/>
        <v>41091.46875</v>
      </c>
      <c r="CT667" s="396">
        <f t="shared" si="767"/>
        <v>42921.20930232558</v>
      </c>
      <c r="CU667" s="395">
        <f t="shared" si="768"/>
        <v>49979.720930232557</v>
      </c>
      <c r="CV667" s="396">
        <f t="shared" si="769"/>
        <v>0</v>
      </c>
      <c r="CW667" s="395">
        <f t="shared" si="770"/>
        <v>0</v>
      </c>
      <c r="CX667" s="396">
        <f t="shared" si="771"/>
        <v>50520.955645880196</v>
      </c>
      <c r="CY667" s="395">
        <f t="shared" si="772"/>
        <v>49858.138275999983</v>
      </c>
      <c r="CZ667" s="394">
        <f t="shared" si="773"/>
        <v>13</v>
      </c>
      <c r="DA667" s="395">
        <f t="shared" si="774"/>
        <v>9</v>
      </c>
      <c r="DB667" s="396">
        <f t="shared" si="775"/>
        <v>14</v>
      </c>
      <c r="DC667" s="395">
        <f t="shared" si="776"/>
        <v>11</v>
      </c>
      <c r="DD667" s="396">
        <f t="shared" si="777"/>
        <v>19</v>
      </c>
      <c r="DE667" s="395">
        <f t="shared" si="778"/>
        <v>21</v>
      </c>
      <c r="DF667" s="396">
        <f t="shared" si="779"/>
        <v>15</v>
      </c>
      <c r="DG667" s="395">
        <f t="shared" si="780"/>
        <v>23</v>
      </c>
      <c r="DH667" s="396">
        <f t="shared" si="781"/>
        <v>9</v>
      </c>
      <c r="DI667" s="395">
        <f t="shared" si="782"/>
        <v>4</v>
      </c>
      <c r="DJ667" s="396">
        <f t="shared" si="783"/>
        <v>0</v>
      </c>
      <c r="DK667" s="395">
        <f t="shared" si="784"/>
        <v>0</v>
      </c>
      <c r="DL667" s="396">
        <f t="shared" si="785"/>
        <v>70</v>
      </c>
      <c r="DM667" s="395">
        <f t="shared" si="786"/>
        <v>68</v>
      </c>
      <c r="DN667" s="394">
        <f t="shared" si="787"/>
        <v>927147.6</v>
      </c>
      <c r="DO667" s="395">
        <f t="shared" si="788"/>
        <v>671723.62105263164</v>
      </c>
      <c r="DP667" s="396">
        <f t="shared" si="789"/>
        <v>757188</v>
      </c>
      <c r="DQ667" s="395">
        <f t="shared" si="790"/>
        <v>611241.9107142858</v>
      </c>
      <c r="DR667" s="396">
        <f t="shared" si="791"/>
        <v>871737.55434782617</v>
      </c>
      <c r="DS667" s="395">
        <f t="shared" si="792"/>
        <v>962365.20603015076</v>
      </c>
      <c r="DT667" s="396">
        <f t="shared" si="793"/>
        <v>594102.85714285716</v>
      </c>
      <c r="DU667" s="395">
        <f t="shared" si="794"/>
        <v>945103.78125</v>
      </c>
      <c r="DV667" s="396">
        <f t="shared" si="795"/>
        <v>386290.8837209302</v>
      </c>
      <c r="DW667" s="395">
        <f t="shared" si="796"/>
        <v>199918.88372093023</v>
      </c>
      <c r="DX667" s="396">
        <f t="shared" si="797"/>
        <v>0</v>
      </c>
      <c r="DY667" s="395">
        <f t="shared" si="798"/>
        <v>0</v>
      </c>
      <c r="DZ667" s="396">
        <f t="shared" si="799"/>
        <v>3536466.8952116137</v>
      </c>
      <c r="EA667" s="395">
        <f t="shared" si="800"/>
        <v>3390353.4027679991</v>
      </c>
    </row>
    <row r="668" spans="1:131">
      <c r="A668" s="435" t="s">
        <v>42</v>
      </c>
      <c r="B668" s="432" t="s">
        <v>628</v>
      </c>
      <c r="C668" s="470" t="s">
        <v>637</v>
      </c>
      <c r="D668" s="430">
        <v>238014</v>
      </c>
      <c r="E668" s="474">
        <v>10</v>
      </c>
      <c r="F668" s="393">
        <v>17</v>
      </c>
      <c r="G668" s="402">
        <v>16</v>
      </c>
      <c r="H668" s="393"/>
      <c r="I668" s="402"/>
      <c r="J668" s="393"/>
      <c r="K668" s="402"/>
      <c r="L668" s="393"/>
      <c r="M668" s="402"/>
      <c r="N668" s="393">
        <v>8</v>
      </c>
      <c r="O668" s="402">
        <v>5</v>
      </c>
      <c r="P668" s="393"/>
      <c r="Q668" s="402"/>
      <c r="R668" s="393"/>
      <c r="S668" s="402"/>
      <c r="T668" s="393"/>
      <c r="U668" s="402"/>
      <c r="V668" s="393">
        <v>5</v>
      </c>
      <c r="W668" s="402">
        <v>5</v>
      </c>
      <c r="X668" s="393"/>
      <c r="Y668" s="402"/>
      <c r="Z668" s="393"/>
      <c r="AA668" s="402"/>
      <c r="AB668" s="393">
        <v>1</v>
      </c>
      <c r="AC668" s="402"/>
      <c r="AD668" s="393">
        <v>27</v>
      </c>
      <c r="AE668" s="402">
        <v>27</v>
      </c>
      <c r="AF668" s="393"/>
      <c r="AG668" s="402"/>
      <c r="AH668" s="393"/>
      <c r="AI668" s="402"/>
      <c r="AJ668" s="393">
        <v>1</v>
      </c>
      <c r="AK668" s="402">
        <v>3</v>
      </c>
      <c r="AL668" s="393"/>
      <c r="AM668" s="402"/>
      <c r="AN668" s="393"/>
      <c r="AO668" s="402"/>
      <c r="AP668" s="393"/>
      <c r="AQ668" s="402"/>
      <c r="AR668" s="393"/>
      <c r="AS668" s="402"/>
      <c r="AT668" s="393"/>
      <c r="AU668" s="402"/>
      <c r="AV668" s="393"/>
      <c r="AW668" s="402"/>
      <c r="AX668" s="393"/>
      <c r="AY668" s="402"/>
      <c r="AZ668" s="393"/>
      <c r="BA668" s="403"/>
      <c r="BB668" s="404">
        <v>995115</v>
      </c>
      <c r="BC668" s="402">
        <v>964885</v>
      </c>
      <c r="BD668" s="393">
        <v>399718</v>
      </c>
      <c r="BE668" s="402">
        <v>242867</v>
      </c>
      <c r="BF668" s="393">
        <v>244708</v>
      </c>
      <c r="BG668" s="402">
        <v>208771</v>
      </c>
      <c r="BH668" s="393">
        <v>990937</v>
      </c>
      <c r="BI668" s="402">
        <v>1121793</v>
      </c>
      <c r="BJ668" s="393"/>
      <c r="BK668" s="402"/>
      <c r="BL668" s="393"/>
      <c r="BM668" s="403"/>
      <c r="BN668" s="394">
        <f t="shared" si="735"/>
        <v>153</v>
      </c>
      <c r="BO668" s="395">
        <f t="shared" si="736"/>
        <v>144</v>
      </c>
      <c r="BP668" s="396">
        <f t="shared" si="737"/>
        <v>72</v>
      </c>
      <c r="BQ668" s="395">
        <f t="shared" si="738"/>
        <v>45</v>
      </c>
      <c r="BR668" s="396">
        <f t="shared" si="739"/>
        <v>57</v>
      </c>
      <c r="BS668" s="395">
        <f t="shared" si="740"/>
        <v>45</v>
      </c>
      <c r="BT668" s="396">
        <f t="shared" si="741"/>
        <v>255</v>
      </c>
      <c r="BU668" s="395">
        <f t="shared" si="742"/>
        <v>279</v>
      </c>
      <c r="BV668" s="396">
        <f t="shared" si="743"/>
        <v>0</v>
      </c>
      <c r="BW668" s="395">
        <f t="shared" si="744"/>
        <v>0</v>
      </c>
      <c r="BX668" s="396">
        <f t="shared" si="745"/>
        <v>0</v>
      </c>
      <c r="BY668" s="395">
        <f t="shared" si="746"/>
        <v>0</v>
      </c>
      <c r="BZ668" s="394">
        <f t="shared" si="747"/>
        <v>6504.0196078431372</v>
      </c>
      <c r="CA668" s="395">
        <f t="shared" si="748"/>
        <v>6700.5902777777774</v>
      </c>
      <c r="CB668" s="396">
        <f t="shared" si="749"/>
        <v>5551.6388888888887</v>
      </c>
      <c r="CC668" s="395">
        <f t="shared" si="750"/>
        <v>5397.0444444444447</v>
      </c>
      <c r="CD668" s="396">
        <f t="shared" si="751"/>
        <v>4293.1228070175439</v>
      </c>
      <c r="CE668" s="395">
        <f t="shared" si="752"/>
        <v>4639.3555555555558</v>
      </c>
      <c r="CF668" s="396">
        <f t="shared" si="753"/>
        <v>3886.0274509803921</v>
      </c>
      <c r="CG668" s="395">
        <f t="shared" si="754"/>
        <v>4020.7634408602153</v>
      </c>
      <c r="CH668" s="396">
        <f t="shared" si="755"/>
        <v>0</v>
      </c>
      <c r="CI668" s="395">
        <f t="shared" si="756"/>
        <v>0</v>
      </c>
      <c r="CJ668" s="396">
        <f t="shared" si="757"/>
        <v>0</v>
      </c>
      <c r="CK668" s="395">
        <f t="shared" si="758"/>
        <v>0</v>
      </c>
      <c r="CL668" s="394">
        <f t="shared" si="759"/>
        <v>58536.176470588238</v>
      </c>
      <c r="CM668" s="395">
        <f t="shared" si="760"/>
        <v>60305.3125</v>
      </c>
      <c r="CN668" s="396">
        <f t="shared" si="761"/>
        <v>49964.75</v>
      </c>
      <c r="CO668" s="395">
        <f t="shared" si="762"/>
        <v>48573.4</v>
      </c>
      <c r="CP668" s="396">
        <f t="shared" si="763"/>
        <v>38638.105263157893</v>
      </c>
      <c r="CQ668" s="395">
        <f t="shared" si="764"/>
        <v>41754.200000000004</v>
      </c>
      <c r="CR668" s="396">
        <f t="shared" si="765"/>
        <v>34974.24705882353</v>
      </c>
      <c r="CS668" s="395">
        <f t="shared" si="766"/>
        <v>36186.870967741939</v>
      </c>
      <c r="CT668" s="396">
        <f t="shared" si="767"/>
        <v>0</v>
      </c>
      <c r="CU668" s="395">
        <f t="shared" si="768"/>
        <v>0</v>
      </c>
      <c r="CV668" s="396">
        <f t="shared" si="769"/>
        <v>0</v>
      </c>
      <c r="CW668" s="395">
        <f t="shared" si="770"/>
        <v>0</v>
      </c>
      <c r="CX668" s="396">
        <f t="shared" si="771"/>
        <v>44168.48388518655</v>
      </c>
      <c r="CY668" s="395">
        <f t="shared" si="772"/>
        <v>44680.877304147463</v>
      </c>
      <c r="CZ668" s="394">
        <f t="shared" si="773"/>
        <v>17</v>
      </c>
      <c r="DA668" s="395">
        <f t="shared" si="774"/>
        <v>16</v>
      </c>
      <c r="DB668" s="396">
        <f t="shared" si="775"/>
        <v>8</v>
      </c>
      <c r="DC668" s="395">
        <f t="shared" si="776"/>
        <v>5</v>
      </c>
      <c r="DD668" s="396">
        <f t="shared" si="777"/>
        <v>6</v>
      </c>
      <c r="DE668" s="395">
        <f t="shared" si="778"/>
        <v>5</v>
      </c>
      <c r="DF668" s="396">
        <f t="shared" si="779"/>
        <v>28</v>
      </c>
      <c r="DG668" s="395">
        <f t="shared" si="780"/>
        <v>30</v>
      </c>
      <c r="DH668" s="396">
        <f t="shared" si="781"/>
        <v>0</v>
      </c>
      <c r="DI668" s="395">
        <f t="shared" si="782"/>
        <v>0</v>
      </c>
      <c r="DJ668" s="396">
        <f t="shared" si="783"/>
        <v>0</v>
      </c>
      <c r="DK668" s="395">
        <f t="shared" si="784"/>
        <v>0</v>
      </c>
      <c r="DL668" s="396">
        <f t="shared" si="785"/>
        <v>59</v>
      </c>
      <c r="DM668" s="395">
        <f t="shared" si="786"/>
        <v>56</v>
      </c>
      <c r="DN668" s="394">
        <f t="shared" si="787"/>
        <v>995115</v>
      </c>
      <c r="DO668" s="395">
        <f t="shared" si="788"/>
        <v>964885</v>
      </c>
      <c r="DP668" s="396">
        <f t="shared" si="789"/>
        <v>399718</v>
      </c>
      <c r="DQ668" s="395">
        <f t="shared" si="790"/>
        <v>242867</v>
      </c>
      <c r="DR668" s="396">
        <f t="shared" si="791"/>
        <v>231828.63157894736</v>
      </c>
      <c r="DS668" s="395">
        <f t="shared" si="792"/>
        <v>208771.00000000003</v>
      </c>
      <c r="DT668" s="396">
        <f t="shared" si="793"/>
        <v>979278.91764705884</v>
      </c>
      <c r="DU668" s="395">
        <f t="shared" si="794"/>
        <v>1085606.1290322582</v>
      </c>
      <c r="DV668" s="396">
        <f t="shared" si="795"/>
        <v>0</v>
      </c>
      <c r="DW668" s="395">
        <f t="shared" si="796"/>
        <v>0</v>
      </c>
      <c r="DX668" s="396">
        <f t="shared" si="797"/>
        <v>0</v>
      </c>
      <c r="DY668" s="395">
        <f t="shared" si="798"/>
        <v>0</v>
      </c>
      <c r="DZ668" s="396">
        <f t="shared" si="799"/>
        <v>2605940.5492260065</v>
      </c>
      <c r="EA668" s="395">
        <f t="shared" si="800"/>
        <v>2502129.1290322579</v>
      </c>
    </row>
    <row r="669" spans="1:131">
      <c r="A669" s="435" t="s">
        <v>42</v>
      </c>
      <c r="B669" s="428" t="s">
        <v>629</v>
      </c>
      <c r="C669" s="464" t="s">
        <v>638</v>
      </c>
      <c r="D669" s="430">
        <v>446774</v>
      </c>
      <c r="E669" s="431">
        <v>10</v>
      </c>
      <c r="F669" s="393"/>
      <c r="G669" s="402">
        <v>1</v>
      </c>
      <c r="H669" s="393"/>
      <c r="I669" s="402"/>
      <c r="J669" s="393"/>
      <c r="K669" s="402"/>
      <c r="L669" s="393">
        <v>1</v>
      </c>
      <c r="M669" s="402">
        <v>2</v>
      </c>
      <c r="N669" s="393">
        <v>4</v>
      </c>
      <c r="O669" s="402">
        <v>4</v>
      </c>
      <c r="P669" s="393"/>
      <c r="Q669" s="402">
        <v>1</v>
      </c>
      <c r="R669" s="393"/>
      <c r="S669" s="402"/>
      <c r="T669" s="393">
        <v>1</v>
      </c>
      <c r="U669" s="402"/>
      <c r="V669" s="393">
        <v>11</v>
      </c>
      <c r="W669" s="402">
        <v>9</v>
      </c>
      <c r="X669" s="393"/>
      <c r="Y669" s="402"/>
      <c r="Z669" s="393"/>
      <c r="AA669" s="402"/>
      <c r="AB669" s="393">
        <v>8</v>
      </c>
      <c r="AC669" s="402">
        <v>8</v>
      </c>
      <c r="AD669" s="393">
        <v>3</v>
      </c>
      <c r="AE669" s="402">
        <v>3</v>
      </c>
      <c r="AF669" s="393"/>
      <c r="AG669" s="402"/>
      <c r="AH669" s="393"/>
      <c r="AI669" s="402"/>
      <c r="AJ669" s="393">
        <v>11</v>
      </c>
      <c r="AK669" s="402">
        <v>13</v>
      </c>
      <c r="AL669" s="393">
        <v>4</v>
      </c>
      <c r="AM669" s="402">
        <v>6</v>
      </c>
      <c r="AN669" s="393"/>
      <c r="AO669" s="402"/>
      <c r="AP669" s="393"/>
      <c r="AQ669" s="402"/>
      <c r="AR669" s="393">
        <v>14</v>
      </c>
      <c r="AS669" s="402">
        <v>20</v>
      </c>
      <c r="AT669" s="393"/>
      <c r="AU669" s="402"/>
      <c r="AV669" s="393"/>
      <c r="AW669" s="402"/>
      <c r="AX669" s="393"/>
      <c r="AY669" s="402"/>
      <c r="AZ669" s="393"/>
      <c r="BA669" s="403"/>
      <c r="BB669" s="404">
        <v>98221</v>
      </c>
      <c r="BC669" s="402">
        <v>263744</v>
      </c>
      <c r="BD669" s="393">
        <v>369500</v>
      </c>
      <c r="BE669" s="402">
        <v>381981</v>
      </c>
      <c r="BF669" s="393">
        <v>985008</v>
      </c>
      <c r="BG669" s="402">
        <v>1005364</v>
      </c>
      <c r="BH669" s="393">
        <v>683663</v>
      </c>
      <c r="BI669" s="402">
        <v>812431</v>
      </c>
      <c r="BJ669" s="393">
        <v>774444</v>
      </c>
      <c r="BK669" s="402">
        <v>1162925</v>
      </c>
      <c r="BL669" s="393"/>
      <c r="BM669" s="403"/>
      <c r="BN669" s="394">
        <f t="shared" si="735"/>
        <v>12</v>
      </c>
      <c r="BO669" s="395">
        <f t="shared" si="736"/>
        <v>33</v>
      </c>
      <c r="BP669" s="396">
        <f t="shared" si="737"/>
        <v>48</v>
      </c>
      <c r="BQ669" s="395">
        <f t="shared" si="738"/>
        <v>46</v>
      </c>
      <c r="BR669" s="396">
        <f t="shared" si="739"/>
        <v>195</v>
      </c>
      <c r="BS669" s="395">
        <f t="shared" si="740"/>
        <v>177</v>
      </c>
      <c r="BT669" s="396">
        <f t="shared" si="741"/>
        <v>159</v>
      </c>
      <c r="BU669" s="395">
        <f t="shared" si="742"/>
        <v>183</v>
      </c>
      <c r="BV669" s="396">
        <f t="shared" si="743"/>
        <v>204</v>
      </c>
      <c r="BW669" s="395">
        <f t="shared" si="744"/>
        <v>294</v>
      </c>
      <c r="BX669" s="396">
        <f t="shared" si="745"/>
        <v>0</v>
      </c>
      <c r="BY669" s="395">
        <f t="shared" si="746"/>
        <v>0</v>
      </c>
      <c r="BZ669" s="394">
        <f t="shared" si="747"/>
        <v>8185.083333333333</v>
      </c>
      <c r="CA669" s="395">
        <f t="shared" si="748"/>
        <v>7992.242424242424</v>
      </c>
      <c r="CB669" s="396">
        <f t="shared" si="749"/>
        <v>7697.916666666667</v>
      </c>
      <c r="CC669" s="395">
        <f t="shared" si="750"/>
        <v>8303.934782608696</v>
      </c>
      <c r="CD669" s="396">
        <f t="shared" si="751"/>
        <v>5051.3230769230768</v>
      </c>
      <c r="CE669" s="395">
        <f t="shared" si="752"/>
        <v>5680.0225988700568</v>
      </c>
      <c r="CF669" s="396">
        <f t="shared" si="753"/>
        <v>4299.767295597484</v>
      </c>
      <c r="CG669" s="395">
        <f t="shared" si="754"/>
        <v>4439.5136612021861</v>
      </c>
      <c r="CH669" s="396">
        <f t="shared" si="755"/>
        <v>3796.294117647059</v>
      </c>
      <c r="CI669" s="395">
        <f t="shared" si="756"/>
        <v>3955.5272108843537</v>
      </c>
      <c r="CJ669" s="396">
        <f t="shared" si="757"/>
        <v>0</v>
      </c>
      <c r="CK669" s="395">
        <f t="shared" si="758"/>
        <v>0</v>
      </c>
      <c r="CL669" s="394">
        <f t="shared" si="759"/>
        <v>73665.75</v>
      </c>
      <c r="CM669" s="395">
        <f t="shared" si="760"/>
        <v>71930.181818181823</v>
      </c>
      <c r="CN669" s="396">
        <f t="shared" si="761"/>
        <v>69281.25</v>
      </c>
      <c r="CO669" s="395">
        <f t="shared" si="762"/>
        <v>74735.413043478271</v>
      </c>
      <c r="CP669" s="396">
        <f t="shared" si="763"/>
        <v>45461.907692307694</v>
      </c>
      <c r="CQ669" s="395">
        <f t="shared" si="764"/>
        <v>51120.203389830509</v>
      </c>
      <c r="CR669" s="396">
        <f t="shared" si="765"/>
        <v>38697.905660377357</v>
      </c>
      <c r="CS669" s="395">
        <f t="shared" si="766"/>
        <v>39955.622950819677</v>
      </c>
      <c r="CT669" s="396">
        <f t="shared" si="767"/>
        <v>34166.647058823532</v>
      </c>
      <c r="CU669" s="395">
        <f t="shared" si="768"/>
        <v>35599.744897959186</v>
      </c>
      <c r="CV669" s="396">
        <f t="shared" si="769"/>
        <v>0</v>
      </c>
      <c r="CW669" s="395">
        <f t="shared" si="770"/>
        <v>0</v>
      </c>
      <c r="CX669" s="396">
        <f t="shared" si="771"/>
        <v>42817.869692244785</v>
      </c>
      <c r="CY669" s="395">
        <f t="shared" si="772"/>
        <v>45125.289594912072</v>
      </c>
      <c r="CZ669" s="394">
        <f t="shared" si="773"/>
        <v>1</v>
      </c>
      <c r="DA669" s="395">
        <f t="shared" si="774"/>
        <v>3</v>
      </c>
      <c r="DB669" s="396">
        <f t="shared" si="775"/>
        <v>5</v>
      </c>
      <c r="DC669" s="395">
        <f t="shared" si="776"/>
        <v>5</v>
      </c>
      <c r="DD669" s="396">
        <f t="shared" si="777"/>
        <v>19</v>
      </c>
      <c r="DE669" s="395">
        <f t="shared" si="778"/>
        <v>17</v>
      </c>
      <c r="DF669" s="396">
        <f t="shared" si="779"/>
        <v>14</v>
      </c>
      <c r="DG669" s="395">
        <f t="shared" si="780"/>
        <v>16</v>
      </c>
      <c r="DH669" s="396">
        <f t="shared" si="781"/>
        <v>18</v>
      </c>
      <c r="DI669" s="395">
        <f t="shared" si="782"/>
        <v>26</v>
      </c>
      <c r="DJ669" s="396">
        <f t="shared" si="783"/>
        <v>0</v>
      </c>
      <c r="DK669" s="395">
        <f t="shared" si="784"/>
        <v>0</v>
      </c>
      <c r="DL669" s="396">
        <f t="shared" si="785"/>
        <v>57</v>
      </c>
      <c r="DM669" s="395">
        <f t="shared" si="786"/>
        <v>67</v>
      </c>
      <c r="DN669" s="394">
        <f t="shared" si="787"/>
        <v>73665.75</v>
      </c>
      <c r="DO669" s="395">
        <f t="shared" si="788"/>
        <v>215790.54545454547</v>
      </c>
      <c r="DP669" s="396">
        <f t="shared" si="789"/>
        <v>346406.25</v>
      </c>
      <c r="DQ669" s="395">
        <f t="shared" si="790"/>
        <v>373677.06521739135</v>
      </c>
      <c r="DR669" s="396">
        <f t="shared" si="791"/>
        <v>863776.24615384615</v>
      </c>
      <c r="DS669" s="395">
        <f t="shared" si="792"/>
        <v>869043.45762711868</v>
      </c>
      <c r="DT669" s="396">
        <f t="shared" si="793"/>
        <v>541770.67924528301</v>
      </c>
      <c r="DU669" s="395">
        <f t="shared" si="794"/>
        <v>639289.96721311484</v>
      </c>
      <c r="DV669" s="396">
        <f t="shared" si="795"/>
        <v>614999.64705882361</v>
      </c>
      <c r="DW669" s="395">
        <f t="shared" si="796"/>
        <v>925593.36734693882</v>
      </c>
      <c r="DX669" s="396">
        <f t="shared" si="797"/>
        <v>0</v>
      </c>
      <c r="DY669" s="395">
        <f t="shared" si="798"/>
        <v>0</v>
      </c>
      <c r="DZ669" s="396">
        <f t="shared" si="799"/>
        <v>2440618.5724579529</v>
      </c>
      <c r="EA669" s="395">
        <f t="shared" si="800"/>
        <v>3023394.402859109</v>
      </c>
    </row>
    <row r="670" spans="1:131">
      <c r="A670" s="435" t="s">
        <v>42</v>
      </c>
      <c r="B670" s="428" t="s">
        <v>633</v>
      </c>
      <c r="C670" s="464" t="s">
        <v>634</v>
      </c>
      <c r="D670" s="430">
        <v>484932</v>
      </c>
      <c r="E670" s="431">
        <v>10</v>
      </c>
      <c r="F670" s="472">
        <v>5</v>
      </c>
      <c r="G670" s="402">
        <v>4</v>
      </c>
      <c r="H670" s="472">
        <v>3</v>
      </c>
      <c r="I670" s="402">
        <v>3</v>
      </c>
      <c r="J670" s="472">
        <v>1</v>
      </c>
      <c r="K670" s="402">
        <v>1</v>
      </c>
      <c r="L670" s="472">
        <v>0</v>
      </c>
      <c r="M670" s="402">
        <v>1</v>
      </c>
      <c r="N670" s="472">
        <v>10</v>
      </c>
      <c r="O670" s="402">
        <v>14</v>
      </c>
      <c r="P670" s="472">
        <v>2</v>
      </c>
      <c r="Q670" s="402">
        <v>6</v>
      </c>
      <c r="R670" s="472">
        <v>0</v>
      </c>
      <c r="S670" s="402">
        <v>1</v>
      </c>
      <c r="T670" s="472">
        <v>2</v>
      </c>
      <c r="U670" s="402">
        <v>3</v>
      </c>
      <c r="V670" s="472">
        <v>14</v>
      </c>
      <c r="W670" s="402">
        <v>18</v>
      </c>
      <c r="X670" s="472">
        <v>2</v>
      </c>
      <c r="Y670" s="402">
        <v>5</v>
      </c>
      <c r="Z670" s="472">
        <v>1</v>
      </c>
      <c r="AA670" s="402"/>
      <c r="AB670" s="472">
        <v>4</v>
      </c>
      <c r="AC670" s="402">
        <v>9</v>
      </c>
      <c r="AD670" s="472">
        <v>29</v>
      </c>
      <c r="AE670" s="402">
        <v>20</v>
      </c>
      <c r="AF670" s="472">
        <v>2</v>
      </c>
      <c r="AG670" s="402">
        <v>2</v>
      </c>
      <c r="AH670" s="472">
        <v>1</v>
      </c>
      <c r="AI670" s="402">
        <v>1</v>
      </c>
      <c r="AJ670" s="472">
        <v>4</v>
      </c>
      <c r="AK670" s="402">
        <v>9</v>
      </c>
      <c r="AL670" s="472">
        <v>4</v>
      </c>
      <c r="AM670" s="402"/>
      <c r="AN670" s="472">
        <v>0</v>
      </c>
      <c r="AO670" s="402"/>
      <c r="AP670" s="472">
        <v>1</v>
      </c>
      <c r="AQ670" s="402"/>
      <c r="AR670" s="472">
        <v>1</v>
      </c>
      <c r="AS670" s="402"/>
      <c r="AT670" s="472">
        <v>0</v>
      </c>
      <c r="AU670" s="402"/>
      <c r="AV670" s="393"/>
      <c r="AW670" s="402"/>
      <c r="AX670" s="393"/>
      <c r="AY670" s="402"/>
      <c r="AZ670" s="393"/>
      <c r="BA670" s="403"/>
      <c r="BB670" s="472">
        <v>690719</v>
      </c>
      <c r="BC670" s="402">
        <v>703978</v>
      </c>
      <c r="BD670" s="472">
        <v>862568</v>
      </c>
      <c r="BE670" s="402">
        <v>1471332</v>
      </c>
      <c r="BF670" s="472">
        <v>1179930</v>
      </c>
      <c r="BG670" s="402">
        <v>1763945</v>
      </c>
      <c r="BH670" s="472">
        <v>1592930</v>
      </c>
      <c r="BI670" s="402">
        <v>1426918</v>
      </c>
      <c r="BJ670" s="472">
        <v>322271</v>
      </c>
      <c r="BK670" s="402"/>
      <c r="BL670" s="393"/>
      <c r="BM670" s="403"/>
      <c r="BN670" s="394">
        <f t="shared" si="735"/>
        <v>86</v>
      </c>
      <c r="BO670" s="395">
        <f t="shared" si="736"/>
        <v>89</v>
      </c>
      <c r="BP670" s="396">
        <f t="shared" si="737"/>
        <v>134</v>
      </c>
      <c r="BQ670" s="395">
        <f t="shared" si="738"/>
        <v>233</v>
      </c>
      <c r="BR670" s="396">
        <f t="shared" si="739"/>
        <v>205</v>
      </c>
      <c r="BS670" s="395">
        <f t="shared" si="740"/>
        <v>320</v>
      </c>
      <c r="BT670" s="396">
        <f t="shared" si="741"/>
        <v>340</v>
      </c>
      <c r="BU670" s="395">
        <f t="shared" si="742"/>
        <v>319</v>
      </c>
      <c r="BV670" s="396">
        <f t="shared" si="743"/>
        <v>59</v>
      </c>
      <c r="BW670" s="395">
        <f t="shared" si="744"/>
        <v>0</v>
      </c>
      <c r="BX670" s="396">
        <f t="shared" si="745"/>
        <v>0</v>
      </c>
      <c r="BY670" s="395">
        <f t="shared" si="746"/>
        <v>0</v>
      </c>
      <c r="BZ670" s="394">
        <f t="shared" si="747"/>
        <v>8031.6162790697672</v>
      </c>
      <c r="CA670" s="395">
        <f t="shared" si="748"/>
        <v>7909.8651685393261</v>
      </c>
      <c r="CB670" s="396">
        <f t="shared" si="749"/>
        <v>6437.0746268656712</v>
      </c>
      <c r="CC670" s="395">
        <f t="shared" si="750"/>
        <v>6314.7296137339054</v>
      </c>
      <c r="CD670" s="396">
        <f t="shared" si="751"/>
        <v>5755.7560975609758</v>
      </c>
      <c r="CE670" s="395">
        <f t="shared" si="752"/>
        <v>5512.328125</v>
      </c>
      <c r="CF670" s="396">
        <f t="shared" si="753"/>
        <v>4685.088235294118</v>
      </c>
      <c r="CG670" s="395">
        <f t="shared" si="754"/>
        <v>4473.0971786833852</v>
      </c>
      <c r="CH670" s="396">
        <f t="shared" si="755"/>
        <v>5462.2203389830511</v>
      </c>
      <c r="CI670" s="395">
        <f t="shared" si="756"/>
        <v>0</v>
      </c>
      <c r="CJ670" s="396">
        <f t="shared" si="757"/>
        <v>0</v>
      </c>
      <c r="CK670" s="395">
        <f t="shared" si="758"/>
        <v>0</v>
      </c>
      <c r="CL670" s="394">
        <f t="shared" si="759"/>
        <v>72284.546511627908</v>
      </c>
      <c r="CM670" s="395">
        <f t="shared" si="760"/>
        <v>71188.786516853928</v>
      </c>
      <c r="CN670" s="396">
        <f t="shared" si="761"/>
        <v>57933.671641791043</v>
      </c>
      <c r="CO670" s="395">
        <f t="shared" si="762"/>
        <v>56832.56652360515</v>
      </c>
      <c r="CP670" s="396">
        <f t="shared" si="763"/>
        <v>51801.804878048781</v>
      </c>
      <c r="CQ670" s="395">
        <f t="shared" si="764"/>
        <v>49610.953125</v>
      </c>
      <c r="CR670" s="396">
        <f t="shared" si="765"/>
        <v>42165.794117647063</v>
      </c>
      <c r="CS670" s="395">
        <f t="shared" si="766"/>
        <v>40257.874608150465</v>
      </c>
      <c r="CT670" s="396">
        <f t="shared" si="767"/>
        <v>49159.983050847462</v>
      </c>
      <c r="CU670" s="395">
        <f t="shared" si="768"/>
        <v>0</v>
      </c>
      <c r="CV670" s="396">
        <f t="shared" si="769"/>
        <v>0</v>
      </c>
      <c r="CW670" s="395">
        <f t="shared" si="770"/>
        <v>0</v>
      </c>
      <c r="CX670" s="396">
        <f t="shared" si="771"/>
        <v>50725.566401966622</v>
      </c>
      <c r="CY670" s="395">
        <f t="shared" si="772"/>
        <v>50314.259409062106</v>
      </c>
      <c r="CZ670" s="394">
        <f t="shared" si="773"/>
        <v>9</v>
      </c>
      <c r="DA670" s="395">
        <f t="shared" si="774"/>
        <v>9</v>
      </c>
      <c r="DB670" s="396">
        <f t="shared" si="775"/>
        <v>14</v>
      </c>
      <c r="DC670" s="395">
        <f t="shared" si="776"/>
        <v>24</v>
      </c>
      <c r="DD670" s="396">
        <f t="shared" si="777"/>
        <v>21</v>
      </c>
      <c r="DE670" s="395">
        <f t="shared" si="778"/>
        <v>32</v>
      </c>
      <c r="DF670" s="396">
        <f t="shared" si="779"/>
        <v>36</v>
      </c>
      <c r="DG670" s="395">
        <f t="shared" si="780"/>
        <v>32</v>
      </c>
      <c r="DH670" s="396">
        <f t="shared" si="781"/>
        <v>6</v>
      </c>
      <c r="DI670" s="395">
        <f t="shared" si="782"/>
        <v>0</v>
      </c>
      <c r="DJ670" s="396">
        <f t="shared" si="783"/>
        <v>0</v>
      </c>
      <c r="DK670" s="395">
        <f t="shared" si="784"/>
        <v>0</v>
      </c>
      <c r="DL670" s="396">
        <f t="shared" si="785"/>
        <v>86</v>
      </c>
      <c r="DM670" s="395">
        <f t="shared" si="786"/>
        <v>97</v>
      </c>
      <c r="DN670" s="394">
        <f t="shared" si="787"/>
        <v>650560.91860465123</v>
      </c>
      <c r="DO670" s="395">
        <f t="shared" si="788"/>
        <v>640699.07865168538</v>
      </c>
      <c r="DP670" s="396">
        <f t="shared" si="789"/>
        <v>811071.40298507456</v>
      </c>
      <c r="DQ670" s="395">
        <f t="shared" si="790"/>
        <v>1363981.5965665237</v>
      </c>
      <c r="DR670" s="396">
        <f t="shared" si="791"/>
        <v>1087837.9024390243</v>
      </c>
      <c r="DS670" s="395">
        <f t="shared" si="792"/>
        <v>1587550.5</v>
      </c>
      <c r="DT670" s="396">
        <f t="shared" si="793"/>
        <v>1517968.5882352942</v>
      </c>
      <c r="DU670" s="395">
        <f t="shared" si="794"/>
        <v>1288251.9874608149</v>
      </c>
      <c r="DV670" s="396">
        <f t="shared" si="795"/>
        <v>294959.89830508479</v>
      </c>
      <c r="DW670" s="395">
        <f t="shared" si="796"/>
        <v>0</v>
      </c>
      <c r="DX670" s="396">
        <f t="shared" si="797"/>
        <v>0</v>
      </c>
      <c r="DY670" s="395">
        <f t="shared" si="798"/>
        <v>0</v>
      </c>
      <c r="DZ670" s="396">
        <f t="shared" si="799"/>
        <v>4362398.7105691293</v>
      </c>
      <c r="EA670" s="395">
        <f t="shared" si="800"/>
        <v>4880483.162679024</v>
      </c>
    </row>
    <row r="671" spans="1:131">
      <c r="A671" s="435" t="s">
        <v>42</v>
      </c>
      <c r="B671" s="428" t="s">
        <v>630</v>
      </c>
      <c r="C671" s="464"/>
      <c r="D671" s="430">
        <v>438708</v>
      </c>
      <c r="E671" s="431">
        <v>10</v>
      </c>
      <c r="F671" s="393"/>
      <c r="G671" s="402"/>
      <c r="H671" s="393"/>
      <c r="I671" s="402"/>
      <c r="J671" s="393"/>
      <c r="K671" s="402"/>
      <c r="L671" s="393"/>
      <c r="M671" s="402"/>
      <c r="N671" s="393"/>
      <c r="O671" s="402"/>
      <c r="P671" s="393"/>
      <c r="Q671" s="402"/>
      <c r="R671" s="393"/>
      <c r="S671" s="402"/>
      <c r="T671" s="393"/>
      <c r="U671" s="402">
        <v>2</v>
      </c>
      <c r="V671" s="393"/>
      <c r="W671" s="402"/>
      <c r="X671" s="393"/>
      <c r="Y671" s="402">
        <v>1</v>
      </c>
      <c r="Z671" s="393"/>
      <c r="AA671" s="402"/>
      <c r="AB671" s="393"/>
      <c r="AC671" s="402">
        <v>2</v>
      </c>
      <c r="AD671" s="393">
        <v>1</v>
      </c>
      <c r="AE671" s="402">
        <v>1</v>
      </c>
      <c r="AF671" s="393">
        <v>6</v>
      </c>
      <c r="AG671" s="402">
        <v>6</v>
      </c>
      <c r="AH671" s="393"/>
      <c r="AI671" s="402"/>
      <c r="AJ671" s="393">
        <v>2</v>
      </c>
      <c r="AK671" s="402">
        <v>1</v>
      </c>
      <c r="AL671" s="393"/>
      <c r="AM671" s="402"/>
      <c r="AN671" s="393">
        <v>1</v>
      </c>
      <c r="AO671" s="402"/>
      <c r="AP671" s="393"/>
      <c r="AQ671" s="402"/>
      <c r="AR671" s="393">
        <v>1</v>
      </c>
      <c r="AS671" s="402">
        <v>1</v>
      </c>
      <c r="AT671" s="393"/>
      <c r="AU671" s="402"/>
      <c r="AV671" s="393"/>
      <c r="AW671" s="402"/>
      <c r="AX671" s="393"/>
      <c r="AY671" s="402"/>
      <c r="AZ671" s="393"/>
      <c r="BA671" s="403"/>
      <c r="BB671" s="404"/>
      <c r="BC671" s="402"/>
      <c r="BD671" s="393"/>
      <c r="BE671" s="402">
        <v>114641</v>
      </c>
      <c r="BF671" s="393"/>
      <c r="BG671" s="402">
        <v>143480</v>
      </c>
      <c r="BH671" s="393">
        <v>370513</v>
      </c>
      <c r="BI671" s="402">
        <v>309770</v>
      </c>
      <c r="BJ671" s="393">
        <v>68984</v>
      </c>
      <c r="BK671" s="402">
        <v>38988</v>
      </c>
      <c r="BL671" s="393"/>
      <c r="BM671" s="403"/>
      <c r="BN671" s="394">
        <f t="shared" si="735"/>
        <v>0</v>
      </c>
      <c r="BO671" s="395">
        <f t="shared" si="736"/>
        <v>0</v>
      </c>
      <c r="BP671" s="396">
        <f t="shared" si="737"/>
        <v>0</v>
      </c>
      <c r="BQ671" s="395">
        <f t="shared" si="738"/>
        <v>24</v>
      </c>
      <c r="BR671" s="396">
        <f t="shared" si="739"/>
        <v>0</v>
      </c>
      <c r="BS671" s="395">
        <f t="shared" si="740"/>
        <v>34</v>
      </c>
      <c r="BT671" s="396">
        <f t="shared" si="741"/>
        <v>93</v>
      </c>
      <c r="BU671" s="395">
        <f t="shared" si="742"/>
        <v>81</v>
      </c>
      <c r="BV671" s="396">
        <f t="shared" si="743"/>
        <v>22</v>
      </c>
      <c r="BW671" s="395">
        <f t="shared" si="744"/>
        <v>12</v>
      </c>
      <c r="BX671" s="396">
        <f t="shared" si="745"/>
        <v>0</v>
      </c>
      <c r="BY671" s="395">
        <f t="shared" si="746"/>
        <v>0</v>
      </c>
      <c r="BZ671" s="394">
        <f t="shared" si="747"/>
        <v>0</v>
      </c>
      <c r="CA671" s="395">
        <f t="shared" si="748"/>
        <v>0</v>
      </c>
      <c r="CB671" s="396">
        <f t="shared" si="749"/>
        <v>0</v>
      </c>
      <c r="CC671" s="395">
        <f t="shared" si="750"/>
        <v>4776.708333333333</v>
      </c>
      <c r="CD671" s="396">
        <f t="shared" si="751"/>
        <v>0</v>
      </c>
      <c r="CE671" s="395">
        <f t="shared" si="752"/>
        <v>4220</v>
      </c>
      <c r="CF671" s="396">
        <f t="shared" si="753"/>
        <v>3984.010752688172</v>
      </c>
      <c r="CG671" s="395">
        <f t="shared" si="754"/>
        <v>3824.320987654321</v>
      </c>
      <c r="CH671" s="396">
        <f t="shared" si="755"/>
        <v>3135.6363636363635</v>
      </c>
      <c r="CI671" s="395">
        <f t="shared" si="756"/>
        <v>3249</v>
      </c>
      <c r="CJ671" s="396">
        <f t="shared" si="757"/>
        <v>0</v>
      </c>
      <c r="CK671" s="395">
        <f t="shared" si="758"/>
        <v>0</v>
      </c>
      <c r="CL671" s="394">
        <f t="shared" si="759"/>
        <v>0</v>
      </c>
      <c r="CM671" s="395">
        <f t="shared" si="760"/>
        <v>0</v>
      </c>
      <c r="CN671" s="396">
        <f t="shared" si="761"/>
        <v>0</v>
      </c>
      <c r="CO671" s="395">
        <f t="shared" si="762"/>
        <v>42990.375</v>
      </c>
      <c r="CP671" s="396">
        <f t="shared" si="763"/>
        <v>0</v>
      </c>
      <c r="CQ671" s="395">
        <f t="shared" si="764"/>
        <v>37980</v>
      </c>
      <c r="CR671" s="396">
        <f t="shared" si="765"/>
        <v>35856.096774193546</v>
      </c>
      <c r="CS671" s="395">
        <f t="shared" si="766"/>
        <v>34418.888888888891</v>
      </c>
      <c r="CT671" s="396">
        <f t="shared" si="767"/>
        <v>28220.727272727272</v>
      </c>
      <c r="CU671" s="395">
        <f t="shared" si="768"/>
        <v>29241</v>
      </c>
      <c r="CV671" s="396">
        <f t="shared" si="769"/>
        <v>0</v>
      </c>
      <c r="CW671" s="395">
        <f t="shared" si="770"/>
        <v>0</v>
      </c>
      <c r="CX671" s="396">
        <f t="shared" si="771"/>
        <v>34467.847773926951</v>
      </c>
      <c r="CY671" s="395">
        <f t="shared" si="772"/>
        <v>36036.632936507936</v>
      </c>
      <c r="CZ671" s="394">
        <f t="shared" si="773"/>
        <v>0</v>
      </c>
      <c r="DA671" s="395">
        <f t="shared" si="774"/>
        <v>0</v>
      </c>
      <c r="DB671" s="396">
        <f t="shared" si="775"/>
        <v>0</v>
      </c>
      <c r="DC671" s="395">
        <f t="shared" si="776"/>
        <v>2</v>
      </c>
      <c r="DD671" s="396">
        <f t="shared" si="777"/>
        <v>0</v>
      </c>
      <c r="DE671" s="395">
        <f t="shared" si="778"/>
        <v>3</v>
      </c>
      <c r="DF671" s="396">
        <f t="shared" si="779"/>
        <v>9</v>
      </c>
      <c r="DG671" s="395">
        <f t="shared" si="780"/>
        <v>8</v>
      </c>
      <c r="DH671" s="396">
        <f t="shared" si="781"/>
        <v>2</v>
      </c>
      <c r="DI671" s="395">
        <f t="shared" si="782"/>
        <v>1</v>
      </c>
      <c r="DJ671" s="396">
        <f t="shared" si="783"/>
        <v>0</v>
      </c>
      <c r="DK671" s="395">
        <f t="shared" si="784"/>
        <v>0</v>
      </c>
      <c r="DL671" s="396">
        <f t="shared" si="785"/>
        <v>11</v>
      </c>
      <c r="DM671" s="395">
        <f t="shared" si="786"/>
        <v>14</v>
      </c>
      <c r="DN671" s="394">
        <f t="shared" si="787"/>
        <v>0</v>
      </c>
      <c r="DO671" s="395">
        <f t="shared" si="788"/>
        <v>0</v>
      </c>
      <c r="DP671" s="396">
        <f t="shared" si="789"/>
        <v>0</v>
      </c>
      <c r="DQ671" s="395">
        <f t="shared" si="790"/>
        <v>85980.75</v>
      </c>
      <c r="DR671" s="396">
        <f t="shared" si="791"/>
        <v>0</v>
      </c>
      <c r="DS671" s="395">
        <f t="shared" si="792"/>
        <v>113940</v>
      </c>
      <c r="DT671" s="396">
        <f t="shared" si="793"/>
        <v>322704.87096774194</v>
      </c>
      <c r="DU671" s="395">
        <f t="shared" si="794"/>
        <v>275351.11111111112</v>
      </c>
      <c r="DV671" s="396">
        <f t="shared" si="795"/>
        <v>56441.454545454544</v>
      </c>
      <c r="DW671" s="395">
        <f t="shared" si="796"/>
        <v>29241</v>
      </c>
      <c r="DX671" s="396">
        <f t="shared" si="797"/>
        <v>0</v>
      </c>
      <c r="DY671" s="395">
        <f t="shared" si="798"/>
        <v>0</v>
      </c>
      <c r="DZ671" s="396">
        <f t="shared" si="799"/>
        <v>379146.32551319647</v>
      </c>
      <c r="EA671" s="395">
        <f t="shared" si="800"/>
        <v>504512.86111111112</v>
      </c>
    </row>
    <row r="672" spans="1:131">
      <c r="A672" s="435" t="s">
        <v>42</v>
      </c>
      <c r="B672" s="432" t="s">
        <v>631</v>
      </c>
      <c r="C672" s="465"/>
      <c r="D672" s="466">
        <v>444954</v>
      </c>
      <c r="E672" s="431">
        <v>10</v>
      </c>
      <c r="F672" s="393">
        <v>4</v>
      </c>
      <c r="G672" s="402">
        <v>4</v>
      </c>
      <c r="H672" s="393">
        <v>1</v>
      </c>
      <c r="I672" s="402">
        <v>3</v>
      </c>
      <c r="J672" s="393"/>
      <c r="K672" s="402"/>
      <c r="L672" s="393"/>
      <c r="M672" s="402"/>
      <c r="N672" s="393">
        <v>6</v>
      </c>
      <c r="O672" s="402">
        <v>9</v>
      </c>
      <c r="P672" s="393">
        <v>5</v>
      </c>
      <c r="Q672" s="402">
        <v>5</v>
      </c>
      <c r="R672" s="393"/>
      <c r="S672" s="402">
        <v>1</v>
      </c>
      <c r="T672" s="393"/>
      <c r="U672" s="402"/>
      <c r="V672" s="393">
        <v>19</v>
      </c>
      <c r="W672" s="402">
        <v>19</v>
      </c>
      <c r="X672" s="393">
        <v>4</v>
      </c>
      <c r="Y672" s="402">
        <v>2</v>
      </c>
      <c r="Z672" s="393">
        <v>1</v>
      </c>
      <c r="AA672" s="402"/>
      <c r="AB672" s="393">
        <v>1</v>
      </c>
      <c r="AC672" s="402">
        <v>2</v>
      </c>
      <c r="AD672" s="393">
        <v>8</v>
      </c>
      <c r="AE672" s="402">
        <v>5</v>
      </c>
      <c r="AF672" s="393">
        <v>2</v>
      </c>
      <c r="AG672" s="402">
        <v>4</v>
      </c>
      <c r="AH672" s="393"/>
      <c r="AI672" s="402"/>
      <c r="AJ672" s="393">
        <v>2</v>
      </c>
      <c r="AK672" s="402">
        <v>1</v>
      </c>
      <c r="AL672" s="393"/>
      <c r="AM672" s="402"/>
      <c r="AN672" s="393"/>
      <c r="AO672" s="402"/>
      <c r="AP672" s="393"/>
      <c r="AQ672" s="402"/>
      <c r="AR672" s="393"/>
      <c r="AS672" s="402"/>
      <c r="AT672" s="393"/>
      <c r="AU672" s="402"/>
      <c r="AV672" s="393"/>
      <c r="AW672" s="402"/>
      <c r="AX672" s="393"/>
      <c r="AY672" s="402"/>
      <c r="AZ672" s="393"/>
      <c r="BA672" s="403"/>
      <c r="BB672" s="404">
        <v>341799</v>
      </c>
      <c r="BC672" s="402">
        <v>500590</v>
      </c>
      <c r="BD672" s="393">
        <v>661512</v>
      </c>
      <c r="BE672" s="402">
        <v>838258</v>
      </c>
      <c r="BF672" s="393">
        <v>1043154</v>
      </c>
      <c r="BG672" s="402">
        <v>982989</v>
      </c>
      <c r="BH672" s="393">
        <v>467308</v>
      </c>
      <c r="BI672" s="402">
        <v>403905</v>
      </c>
      <c r="BJ672" s="393"/>
      <c r="BK672" s="402"/>
      <c r="BL672" s="393"/>
      <c r="BM672" s="403"/>
      <c r="BN672" s="394">
        <f t="shared" si="735"/>
        <v>46</v>
      </c>
      <c r="BO672" s="395">
        <f t="shared" si="736"/>
        <v>66</v>
      </c>
      <c r="BP672" s="396">
        <f t="shared" si="737"/>
        <v>104</v>
      </c>
      <c r="BQ672" s="395">
        <f t="shared" si="738"/>
        <v>142</v>
      </c>
      <c r="BR672" s="396">
        <f t="shared" si="739"/>
        <v>234</v>
      </c>
      <c r="BS672" s="395">
        <f t="shared" si="740"/>
        <v>215</v>
      </c>
      <c r="BT672" s="396">
        <f t="shared" si="741"/>
        <v>116</v>
      </c>
      <c r="BU672" s="395">
        <f t="shared" si="742"/>
        <v>97</v>
      </c>
      <c r="BV672" s="396">
        <f t="shared" si="743"/>
        <v>0</v>
      </c>
      <c r="BW672" s="395">
        <f t="shared" si="744"/>
        <v>0</v>
      </c>
      <c r="BX672" s="396">
        <f t="shared" si="745"/>
        <v>0</v>
      </c>
      <c r="BY672" s="395">
        <f t="shared" si="746"/>
        <v>0</v>
      </c>
      <c r="BZ672" s="394">
        <f t="shared" si="747"/>
        <v>7430.413043478261</v>
      </c>
      <c r="CA672" s="395">
        <f t="shared" si="748"/>
        <v>7584.69696969697</v>
      </c>
      <c r="CB672" s="396">
        <f t="shared" si="749"/>
        <v>6360.6923076923076</v>
      </c>
      <c r="CC672" s="395">
        <f t="shared" si="750"/>
        <v>5903.2253521126759</v>
      </c>
      <c r="CD672" s="396">
        <f t="shared" si="751"/>
        <v>4457.9230769230771</v>
      </c>
      <c r="CE672" s="395">
        <f t="shared" si="752"/>
        <v>4572.0418604651159</v>
      </c>
      <c r="CF672" s="396">
        <f t="shared" si="753"/>
        <v>4028.5172413793102</v>
      </c>
      <c r="CG672" s="395">
        <f t="shared" si="754"/>
        <v>4163.9690721649486</v>
      </c>
      <c r="CH672" s="396">
        <f t="shared" si="755"/>
        <v>0</v>
      </c>
      <c r="CI672" s="395">
        <f t="shared" si="756"/>
        <v>0</v>
      </c>
      <c r="CJ672" s="396">
        <f t="shared" si="757"/>
        <v>0</v>
      </c>
      <c r="CK672" s="395">
        <f t="shared" si="758"/>
        <v>0</v>
      </c>
      <c r="CL672" s="394">
        <f t="shared" si="759"/>
        <v>66873.717391304352</v>
      </c>
      <c r="CM672" s="395">
        <f t="shared" si="760"/>
        <v>68262.272727272735</v>
      </c>
      <c r="CN672" s="396">
        <f t="shared" si="761"/>
        <v>57246.230769230766</v>
      </c>
      <c r="CO672" s="395">
        <f t="shared" si="762"/>
        <v>53129.028169014084</v>
      </c>
      <c r="CP672" s="396">
        <f t="shared" si="763"/>
        <v>40121.307692307695</v>
      </c>
      <c r="CQ672" s="395">
        <f t="shared" si="764"/>
        <v>41148.37674418604</v>
      </c>
      <c r="CR672" s="396">
        <f t="shared" si="765"/>
        <v>36256.65517241379</v>
      </c>
      <c r="CS672" s="395">
        <f t="shared" si="766"/>
        <v>37475.721649484534</v>
      </c>
      <c r="CT672" s="396">
        <f t="shared" si="767"/>
        <v>0</v>
      </c>
      <c r="CU672" s="395">
        <f t="shared" si="768"/>
        <v>0</v>
      </c>
      <c r="CV672" s="396">
        <f t="shared" si="769"/>
        <v>0</v>
      </c>
      <c r="CW672" s="395">
        <f t="shared" si="770"/>
        <v>0</v>
      </c>
      <c r="CX672" s="396">
        <f t="shared" si="771"/>
        <v>45324.333581032413</v>
      </c>
      <c r="CY672" s="395">
        <f t="shared" si="772"/>
        <v>47198.931149768083</v>
      </c>
      <c r="CZ672" s="394">
        <f t="shared" si="773"/>
        <v>5</v>
      </c>
      <c r="DA672" s="395">
        <f t="shared" si="774"/>
        <v>7</v>
      </c>
      <c r="DB672" s="396">
        <f t="shared" si="775"/>
        <v>11</v>
      </c>
      <c r="DC672" s="395">
        <f t="shared" si="776"/>
        <v>15</v>
      </c>
      <c r="DD672" s="396">
        <f t="shared" si="777"/>
        <v>25</v>
      </c>
      <c r="DE672" s="395">
        <f t="shared" si="778"/>
        <v>23</v>
      </c>
      <c r="DF672" s="396">
        <f t="shared" si="779"/>
        <v>12</v>
      </c>
      <c r="DG672" s="395">
        <f t="shared" si="780"/>
        <v>10</v>
      </c>
      <c r="DH672" s="396">
        <f t="shared" si="781"/>
        <v>0</v>
      </c>
      <c r="DI672" s="395">
        <f t="shared" si="782"/>
        <v>0</v>
      </c>
      <c r="DJ672" s="396">
        <f t="shared" si="783"/>
        <v>0</v>
      </c>
      <c r="DK672" s="395">
        <f t="shared" si="784"/>
        <v>0</v>
      </c>
      <c r="DL672" s="396">
        <f t="shared" si="785"/>
        <v>53</v>
      </c>
      <c r="DM672" s="395">
        <f t="shared" si="786"/>
        <v>55</v>
      </c>
      <c r="DN672" s="394">
        <f t="shared" si="787"/>
        <v>334368.58695652173</v>
      </c>
      <c r="DO672" s="395">
        <f t="shared" si="788"/>
        <v>477835.90909090918</v>
      </c>
      <c r="DP672" s="396">
        <f t="shared" si="789"/>
        <v>629708.53846153838</v>
      </c>
      <c r="DQ672" s="395">
        <f t="shared" si="790"/>
        <v>796935.42253521131</v>
      </c>
      <c r="DR672" s="396">
        <f t="shared" si="791"/>
        <v>1003032.6923076924</v>
      </c>
      <c r="DS672" s="395">
        <f t="shared" si="792"/>
        <v>946412.66511627892</v>
      </c>
      <c r="DT672" s="396">
        <f t="shared" si="793"/>
        <v>435079.86206896545</v>
      </c>
      <c r="DU672" s="395">
        <f t="shared" si="794"/>
        <v>374757.21649484534</v>
      </c>
      <c r="DV672" s="396">
        <f t="shared" si="795"/>
        <v>0</v>
      </c>
      <c r="DW672" s="395">
        <f t="shared" si="796"/>
        <v>0</v>
      </c>
      <c r="DX672" s="396">
        <f t="shared" si="797"/>
        <v>0</v>
      </c>
      <c r="DY672" s="395">
        <f t="shared" si="798"/>
        <v>0</v>
      </c>
      <c r="DZ672" s="396">
        <f t="shared" si="799"/>
        <v>2402189.679794718</v>
      </c>
      <c r="EA672" s="395">
        <f t="shared" si="800"/>
        <v>2595941.2132372446</v>
      </c>
    </row>
    <row r="673" spans="1:131">
      <c r="A673" s="435" t="s">
        <v>42</v>
      </c>
      <c r="B673" s="428" t="s">
        <v>632</v>
      </c>
      <c r="C673" s="464"/>
      <c r="D673" s="430">
        <v>237817</v>
      </c>
      <c r="E673" s="431">
        <v>10</v>
      </c>
      <c r="F673" s="393">
        <v>10</v>
      </c>
      <c r="G673" s="402">
        <v>12</v>
      </c>
      <c r="H673" s="393">
        <v>8</v>
      </c>
      <c r="I673" s="402">
        <v>5</v>
      </c>
      <c r="J673" s="393"/>
      <c r="K673" s="402"/>
      <c r="L673" s="393"/>
      <c r="M673" s="402">
        <v>1</v>
      </c>
      <c r="N673" s="393">
        <v>10</v>
      </c>
      <c r="O673" s="402">
        <v>10</v>
      </c>
      <c r="P673" s="393">
        <v>2</v>
      </c>
      <c r="Q673" s="402"/>
      <c r="R673" s="393"/>
      <c r="S673" s="402"/>
      <c r="T673" s="393"/>
      <c r="U673" s="402">
        <v>2</v>
      </c>
      <c r="V673" s="393">
        <v>14</v>
      </c>
      <c r="W673" s="402">
        <v>14</v>
      </c>
      <c r="X673" s="393">
        <v>6</v>
      </c>
      <c r="Y673" s="402">
        <v>3</v>
      </c>
      <c r="Z673" s="393"/>
      <c r="AA673" s="402"/>
      <c r="AB673" s="393"/>
      <c r="AC673" s="402">
        <v>2</v>
      </c>
      <c r="AD673" s="393">
        <v>19</v>
      </c>
      <c r="AE673" s="402">
        <v>18</v>
      </c>
      <c r="AF673" s="393">
        <v>4</v>
      </c>
      <c r="AG673" s="402">
        <v>3</v>
      </c>
      <c r="AH673" s="393"/>
      <c r="AI673" s="402"/>
      <c r="AJ673" s="393"/>
      <c r="AK673" s="402">
        <v>1</v>
      </c>
      <c r="AL673" s="393"/>
      <c r="AM673" s="402"/>
      <c r="AN673" s="393"/>
      <c r="AO673" s="402"/>
      <c r="AP673" s="393"/>
      <c r="AQ673" s="402"/>
      <c r="AR673" s="393"/>
      <c r="AS673" s="402"/>
      <c r="AT673" s="393"/>
      <c r="AU673" s="402"/>
      <c r="AV673" s="393"/>
      <c r="AW673" s="402"/>
      <c r="AX673" s="393"/>
      <c r="AY673" s="402"/>
      <c r="AZ673" s="393"/>
      <c r="BA673" s="403"/>
      <c r="BB673" s="404">
        <v>1116524</v>
      </c>
      <c r="BC673" s="402">
        <v>1091743</v>
      </c>
      <c r="BD673" s="393">
        <v>555593</v>
      </c>
      <c r="BE673" s="402">
        <v>573257</v>
      </c>
      <c r="BF673" s="393">
        <v>867917</v>
      </c>
      <c r="BG673" s="402">
        <v>844846</v>
      </c>
      <c r="BH673" s="393">
        <v>779487</v>
      </c>
      <c r="BI673" s="402">
        <v>792709</v>
      </c>
      <c r="BJ673" s="393"/>
      <c r="BK673" s="402"/>
      <c r="BL673" s="393"/>
      <c r="BM673" s="403"/>
      <c r="BN673" s="394">
        <f t="shared" si="735"/>
        <v>170</v>
      </c>
      <c r="BO673" s="395">
        <f t="shared" si="736"/>
        <v>170</v>
      </c>
      <c r="BP673" s="396">
        <f t="shared" si="737"/>
        <v>110</v>
      </c>
      <c r="BQ673" s="395">
        <f t="shared" si="738"/>
        <v>114</v>
      </c>
      <c r="BR673" s="396">
        <f t="shared" si="739"/>
        <v>186</v>
      </c>
      <c r="BS673" s="395">
        <f t="shared" si="740"/>
        <v>180</v>
      </c>
      <c r="BT673" s="396">
        <f t="shared" si="741"/>
        <v>211</v>
      </c>
      <c r="BU673" s="395">
        <f t="shared" si="742"/>
        <v>204</v>
      </c>
      <c r="BV673" s="396">
        <f t="shared" si="743"/>
        <v>0</v>
      </c>
      <c r="BW673" s="395">
        <f t="shared" si="744"/>
        <v>0</v>
      </c>
      <c r="BX673" s="396">
        <f t="shared" si="745"/>
        <v>0</v>
      </c>
      <c r="BY673" s="395">
        <f t="shared" si="746"/>
        <v>0</v>
      </c>
      <c r="BZ673" s="394">
        <f t="shared" si="747"/>
        <v>6567.7882352941178</v>
      </c>
      <c r="CA673" s="395">
        <f t="shared" si="748"/>
        <v>6422.017647058824</v>
      </c>
      <c r="CB673" s="396">
        <f t="shared" si="749"/>
        <v>5050.8454545454542</v>
      </c>
      <c r="CC673" s="395">
        <f t="shared" si="750"/>
        <v>5028.5701754385964</v>
      </c>
      <c r="CD673" s="396">
        <f t="shared" si="751"/>
        <v>4666.2204301075271</v>
      </c>
      <c r="CE673" s="395">
        <f t="shared" si="752"/>
        <v>4693.5888888888885</v>
      </c>
      <c r="CF673" s="396">
        <f t="shared" si="753"/>
        <v>3694.2511848341233</v>
      </c>
      <c r="CG673" s="395">
        <f t="shared" si="754"/>
        <v>3885.8284313725489</v>
      </c>
      <c r="CH673" s="396">
        <f t="shared" si="755"/>
        <v>0</v>
      </c>
      <c r="CI673" s="395">
        <f t="shared" si="756"/>
        <v>0</v>
      </c>
      <c r="CJ673" s="396">
        <f t="shared" si="757"/>
        <v>0</v>
      </c>
      <c r="CK673" s="395">
        <f t="shared" si="758"/>
        <v>0</v>
      </c>
      <c r="CL673" s="394">
        <f t="shared" si="759"/>
        <v>59110.094117647059</v>
      </c>
      <c r="CM673" s="395">
        <f t="shared" si="760"/>
        <v>57798.158823529418</v>
      </c>
      <c r="CN673" s="396">
        <f t="shared" si="761"/>
        <v>45457.609090909085</v>
      </c>
      <c r="CO673" s="395">
        <f t="shared" si="762"/>
        <v>45257.131578947367</v>
      </c>
      <c r="CP673" s="396">
        <f t="shared" si="763"/>
        <v>41995.983870967742</v>
      </c>
      <c r="CQ673" s="395">
        <f t="shared" si="764"/>
        <v>42242.299999999996</v>
      </c>
      <c r="CR673" s="396">
        <f t="shared" si="765"/>
        <v>33248.260663507106</v>
      </c>
      <c r="CS673" s="395">
        <f t="shared" si="766"/>
        <v>34972.455882352937</v>
      </c>
      <c r="CT673" s="396">
        <f t="shared" si="767"/>
        <v>0</v>
      </c>
      <c r="CU673" s="395">
        <f t="shared" si="768"/>
        <v>0</v>
      </c>
      <c r="CV673" s="396">
        <f t="shared" si="769"/>
        <v>0</v>
      </c>
      <c r="CW673" s="395">
        <f t="shared" si="770"/>
        <v>0</v>
      </c>
      <c r="CX673" s="396">
        <f t="shared" si="771"/>
        <v>44028.803779295544</v>
      </c>
      <c r="CY673" s="395">
        <f t="shared" si="772"/>
        <v>44442.960101164259</v>
      </c>
      <c r="CZ673" s="394">
        <f t="shared" si="773"/>
        <v>18</v>
      </c>
      <c r="DA673" s="395">
        <f t="shared" si="774"/>
        <v>18</v>
      </c>
      <c r="DB673" s="396">
        <f t="shared" si="775"/>
        <v>12</v>
      </c>
      <c r="DC673" s="395">
        <f t="shared" si="776"/>
        <v>12</v>
      </c>
      <c r="DD673" s="396">
        <f t="shared" si="777"/>
        <v>20</v>
      </c>
      <c r="DE673" s="395">
        <f t="shared" si="778"/>
        <v>19</v>
      </c>
      <c r="DF673" s="396">
        <f t="shared" si="779"/>
        <v>23</v>
      </c>
      <c r="DG673" s="395">
        <f t="shared" si="780"/>
        <v>22</v>
      </c>
      <c r="DH673" s="396">
        <f t="shared" si="781"/>
        <v>0</v>
      </c>
      <c r="DI673" s="395">
        <f t="shared" si="782"/>
        <v>0</v>
      </c>
      <c r="DJ673" s="396">
        <f t="shared" si="783"/>
        <v>0</v>
      </c>
      <c r="DK673" s="395">
        <f t="shared" si="784"/>
        <v>0</v>
      </c>
      <c r="DL673" s="396">
        <f t="shared" si="785"/>
        <v>73</v>
      </c>
      <c r="DM673" s="395">
        <f t="shared" si="786"/>
        <v>71</v>
      </c>
      <c r="DN673" s="394">
        <f t="shared" si="787"/>
        <v>1063981.6941176471</v>
      </c>
      <c r="DO673" s="395">
        <f t="shared" si="788"/>
        <v>1040366.8588235296</v>
      </c>
      <c r="DP673" s="396">
        <f t="shared" si="789"/>
        <v>545491.30909090908</v>
      </c>
      <c r="DQ673" s="395">
        <f t="shared" si="790"/>
        <v>543085.57894736843</v>
      </c>
      <c r="DR673" s="396">
        <f t="shared" si="791"/>
        <v>839919.67741935491</v>
      </c>
      <c r="DS673" s="395">
        <f t="shared" si="792"/>
        <v>802603.7</v>
      </c>
      <c r="DT673" s="396">
        <f t="shared" si="793"/>
        <v>764709.99526066345</v>
      </c>
      <c r="DU673" s="395">
        <f t="shared" si="794"/>
        <v>769394.02941176458</v>
      </c>
      <c r="DV673" s="396">
        <f t="shared" si="795"/>
        <v>0</v>
      </c>
      <c r="DW673" s="395">
        <f t="shared" si="796"/>
        <v>0</v>
      </c>
      <c r="DX673" s="396">
        <f t="shared" si="797"/>
        <v>0</v>
      </c>
      <c r="DY673" s="395">
        <f t="shared" si="798"/>
        <v>0</v>
      </c>
      <c r="DZ673" s="396">
        <f t="shared" si="799"/>
        <v>3214102.6758885747</v>
      </c>
      <c r="EA673" s="395">
        <f t="shared" si="800"/>
        <v>3155450.1671826625</v>
      </c>
    </row>
    <row r="674" spans="1:131">
      <c r="A674" s="342"/>
      <c r="B674" s="342"/>
      <c r="C674" s="342"/>
      <c r="D674" s="342"/>
      <c r="E674" s="342"/>
      <c r="L674" s="342"/>
      <c r="M674" s="342"/>
      <c r="N674" s="342"/>
      <c r="O674" s="342"/>
      <c r="P674" s="342"/>
      <c r="Q674" s="342"/>
      <c r="R674" s="342"/>
      <c r="S674" s="342"/>
      <c r="T674" s="342"/>
      <c r="U674" s="342"/>
      <c r="V674" s="342"/>
      <c r="W674" s="342"/>
      <c r="X674" s="342"/>
      <c r="Y674" s="342"/>
      <c r="Z674" s="342"/>
      <c r="AA674" s="342"/>
      <c r="AB674" s="342"/>
      <c r="AC674" s="342"/>
      <c r="AD674" s="342"/>
      <c r="AE674" s="342"/>
      <c r="AF674" s="342"/>
      <c r="AG674" s="342"/>
      <c r="AH674" s="342"/>
      <c r="AI674" s="342"/>
      <c r="AJ674" s="342"/>
      <c r="AK674" s="342"/>
      <c r="AL674" s="342"/>
      <c r="AM674" s="342"/>
      <c r="AN674" s="342"/>
      <c r="AO674" s="342"/>
      <c r="AP674" s="342"/>
      <c r="AQ674" s="342"/>
      <c r="AR674" s="342"/>
      <c r="AS674" s="342"/>
      <c r="AT674" s="342"/>
      <c r="AU674" s="342"/>
      <c r="AV674" s="342"/>
      <c r="AW674" s="342"/>
      <c r="AX674" s="342"/>
      <c r="AY674" s="342"/>
      <c r="AZ674" s="342"/>
      <c r="BA674" s="342"/>
      <c r="BB674" s="342"/>
      <c r="BC674" s="342"/>
      <c r="BD674" s="342"/>
      <c r="BE674" s="342"/>
      <c r="BF674" s="342"/>
      <c r="BG674" s="342"/>
      <c r="BH674" s="342"/>
      <c r="BI674" s="342"/>
      <c r="BJ674" s="342"/>
      <c r="BK674" s="342"/>
      <c r="BL674" s="342"/>
      <c r="BM674" s="342"/>
      <c r="BO674" s="342"/>
      <c r="BP674" s="342"/>
      <c r="BQ674" s="342"/>
      <c r="BR674" s="342"/>
      <c r="BS674" s="342"/>
      <c r="BT674" s="342"/>
      <c r="BU674" s="342"/>
      <c r="BV674" s="342"/>
      <c r="BW674" s="342"/>
      <c r="BX674" s="342"/>
      <c r="BY674" s="342"/>
      <c r="BZ674" s="342"/>
      <c r="CA674" s="342"/>
      <c r="CB674" s="342"/>
      <c r="CC674" s="342"/>
      <c r="CD674" s="342"/>
      <c r="CE674" s="342"/>
      <c r="CF674" s="342"/>
      <c r="CG674" s="342"/>
      <c r="CH674" s="342"/>
      <c r="CI674" s="342"/>
      <c r="CJ674" s="342"/>
      <c r="CK674" s="342"/>
      <c r="CZ674" s="342"/>
      <c r="DA674" s="342"/>
      <c r="DB674" s="342"/>
      <c r="DC674" s="342"/>
      <c r="DD674" s="342"/>
      <c r="DE674" s="342"/>
      <c r="DF674" s="342"/>
      <c r="DG674" s="342"/>
      <c r="DH674" s="342"/>
      <c r="DI674" s="342"/>
      <c r="DJ674" s="342"/>
      <c r="DK674" s="342"/>
      <c r="DM674" s="342"/>
      <c r="DN674" s="342"/>
      <c r="DO674" s="342"/>
      <c r="DP674" s="342"/>
      <c r="DQ674" s="342"/>
      <c r="DR674" s="342"/>
      <c r="DS674" s="342"/>
      <c r="DT674" s="342"/>
      <c r="DU674" s="342"/>
      <c r="DV674" s="342"/>
      <c r="DW674" s="342"/>
      <c r="DX674" s="342"/>
      <c r="DY674" s="342"/>
      <c r="EA674" s="342"/>
    </row>
    <row r="675" spans="1:131">
      <c r="A675" s="342"/>
      <c r="B675" s="342"/>
      <c r="C675" s="342"/>
      <c r="D675" s="342"/>
      <c r="E675" s="342"/>
      <c r="L675" s="342"/>
      <c r="M675" s="342"/>
      <c r="N675" s="342"/>
      <c r="O675" s="342"/>
      <c r="P675" s="342"/>
      <c r="Q675" s="342"/>
      <c r="R675" s="342"/>
      <c r="S675" s="342"/>
      <c r="T675" s="342"/>
      <c r="U675" s="342"/>
      <c r="V675" s="342"/>
      <c r="W675" s="342"/>
      <c r="X675" s="342"/>
      <c r="Y675" s="342"/>
      <c r="Z675" s="342"/>
      <c r="AA675" s="342"/>
      <c r="AB675" s="342"/>
      <c r="AC675" s="342"/>
      <c r="AD675" s="342"/>
      <c r="AE675" s="342"/>
      <c r="AF675" s="342"/>
      <c r="AG675" s="342"/>
      <c r="AH675" s="342"/>
      <c r="AI675" s="342"/>
      <c r="AJ675" s="342"/>
      <c r="AK675" s="342"/>
      <c r="AL675" s="342"/>
      <c r="AM675" s="342"/>
      <c r="AN675" s="342"/>
      <c r="AO675" s="342"/>
      <c r="AP675" s="342"/>
      <c r="AQ675" s="342"/>
      <c r="AR675" s="342"/>
      <c r="AS675" s="342"/>
      <c r="AT675" s="342"/>
      <c r="AU675" s="342"/>
      <c r="AV675" s="342"/>
      <c r="AW675" s="342"/>
      <c r="AX675" s="342"/>
      <c r="AY675" s="342"/>
      <c r="AZ675" s="342"/>
      <c r="BA675" s="342"/>
      <c r="BB675" s="342"/>
      <c r="BC675" s="342"/>
      <c r="BD675" s="342"/>
      <c r="BE675" s="342"/>
      <c r="BF675" s="342"/>
      <c r="BG675" s="342"/>
      <c r="BH675" s="342"/>
      <c r="BI675" s="342"/>
      <c r="BJ675" s="342"/>
      <c r="BK675" s="342"/>
      <c r="BL675" s="342"/>
      <c r="BM675" s="342"/>
      <c r="BO675" s="342"/>
      <c r="BP675" s="342"/>
      <c r="BQ675" s="342"/>
      <c r="BR675" s="342"/>
      <c r="BS675" s="342"/>
      <c r="BT675" s="342"/>
      <c r="BU675" s="342"/>
      <c r="BV675" s="342"/>
      <c r="BW675" s="342"/>
      <c r="BX675" s="342"/>
      <c r="BY675" s="342"/>
      <c r="BZ675" s="342"/>
      <c r="CA675" s="342"/>
      <c r="CB675" s="342"/>
      <c r="CC675" s="342"/>
      <c r="CD675" s="342"/>
      <c r="CE675" s="342"/>
      <c r="CF675" s="342"/>
      <c r="CG675" s="342"/>
      <c r="CH675" s="342"/>
      <c r="CI675" s="342"/>
      <c r="CJ675" s="342"/>
      <c r="CK675" s="342"/>
      <c r="CZ675" s="342"/>
      <c r="DA675" s="342"/>
      <c r="DB675" s="342"/>
      <c r="DC675" s="342"/>
      <c r="DD675" s="342"/>
      <c r="DE675" s="342"/>
      <c r="DF675" s="342"/>
      <c r="DG675" s="342"/>
      <c r="DH675" s="342"/>
      <c r="DI675" s="342"/>
      <c r="DJ675" s="342"/>
      <c r="DK675" s="342"/>
      <c r="DM675" s="342"/>
      <c r="DN675" s="342"/>
      <c r="DO675" s="342"/>
      <c r="DP675" s="342"/>
      <c r="DQ675" s="342"/>
      <c r="DR675" s="342"/>
      <c r="DS675" s="342"/>
      <c r="DT675" s="342"/>
      <c r="DU675" s="342"/>
      <c r="DV675" s="342"/>
      <c r="DW675" s="342"/>
      <c r="DX675" s="342"/>
      <c r="DY675" s="342"/>
      <c r="EA675" s="342"/>
    </row>
    <row r="676" spans="1:131">
      <c r="A676" s="342"/>
      <c r="B676" s="342"/>
      <c r="C676" s="342"/>
      <c r="D676" s="342"/>
      <c r="E676" s="342"/>
      <c r="L676" s="342"/>
      <c r="M676" s="342"/>
      <c r="N676" s="342"/>
      <c r="O676" s="342"/>
      <c r="P676" s="342"/>
      <c r="Q676" s="342"/>
      <c r="R676" s="342"/>
      <c r="S676" s="342"/>
      <c r="T676" s="342"/>
      <c r="U676" s="342"/>
      <c r="V676" s="342"/>
      <c r="W676" s="342"/>
      <c r="X676" s="342"/>
      <c r="Y676" s="342"/>
      <c r="Z676" s="342"/>
      <c r="AA676" s="342"/>
      <c r="AB676" s="342"/>
      <c r="AC676" s="342"/>
      <c r="AD676" s="342"/>
      <c r="AE676" s="342"/>
      <c r="AF676" s="342"/>
      <c r="AG676" s="342"/>
      <c r="AH676" s="342"/>
      <c r="AI676" s="342"/>
      <c r="AJ676" s="342"/>
      <c r="AK676" s="342"/>
      <c r="AL676" s="342"/>
      <c r="AM676" s="342"/>
      <c r="AN676" s="342"/>
      <c r="AO676" s="342"/>
      <c r="AP676" s="342"/>
      <c r="AQ676" s="342"/>
      <c r="AR676" s="342"/>
      <c r="AS676" s="342"/>
      <c r="AT676" s="342"/>
      <c r="AU676" s="342"/>
      <c r="AV676" s="342"/>
      <c r="AW676" s="342"/>
      <c r="AX676" s="342"/>
      <c r="AY676" s="342"/>
      <c r="AZ676" s="342"/>
      <c r="BA676" s="342"/>
      <c r="BB676" s="342"/>
      <c r="BC676" s="342"/>
      <c r="BD676" s="342"/>
      <c r="BE676" s="342"/>
      <c r="BF676" s="342"/>
      <c r="BG676" s="342"/>
      <c r="BH676" s="342"/>
      <c r="BI676" s="342"/>
      <c r="BJ676" s="342"/>
      <c r="BK676" s="342"/>
      <c r="BL676" s="342"/>
      <c r="BM676" s="342"/>
      <c r="BO676" s="342"/>
      <c r="BP676" s="342"/>
      <c r="BQ676" s="342"/>
      <c r="BR676" s="342"/>
      <c r="BS676" s="342"/>
      <c r="BT676" s="342"/>
      <c r="BU676" s="342"/>
      <c r="BV676" s="342"/>
      <c r="BW676" s="342"/>
      <c r="BX676" s="342"/>
      <c r="BY676" s="342"/>
      <c r="BZ676" s="342"/>
      <c r="CA676" s="342"/>
      <c r="CB676" s="342"/>
      <c r="CC676" s="342"/>
      <c r="CD676" s="342"/>
      <c r="CE676" s="342"/>
      <c r="CF676" s="342"/>
      <c r="CG676" s="342"/>
      <c r="CH676" s="342"/>
      <c r="CI676" s="342"/>
      <c r="CJ676" s="342"/>
      <c r="CK676" s="342"/>
      <c r="CZ676" s="342"/>
      <c r="DA676" s="342"/>
      <c r="DB676" s="342"/>
      <c r="DC676" s="342"/>
      <c r="DD676" s="342"/>
      <c r="DE676" s="342"/>
      <c r="DF676" s="342"/>
      <c r="DG676" s="342"/>
      <c r="DH676" s="342"/>
      <c r="DI676" s="342"/>
      <c r="DJ676" s="342"/>
      <c r="DK676" s="342"/>
      <c r="DM676" s="342"/>
      <c r="DN676" s="342"/>
      <c r="DO676" s="342"/>
      <c r="DP676" s="342"/>
      <c r="DQ676" s="342"/>
      <c r="DR676" s="342"/>
      <c r="DS676" s="342"/>
      <c r="DT676" s="342"/>
      <c r="DU676" s="342"/>
      <c r="DV676" s="342"/>
      <c r="DW676" s="342"/>
      <c r="DX676" s="342"/>
      <c r="DY676" s="342"/>
      <c r="EA676" s="342"/>
    </row>
    <row r="677" spans="1:131">
      <c r="A677" s="342"/>
      <c r="B677" s="342"/>
      <c r="C677" s="342"/>
      <c r="D677" s="342"/>
      <c r="E677" s="342"/>
      <c r="L677" s="342"/>
      <c r="M677" s="342"/>
      <c r="N677" s="342"/>
      <c r="O677" s="342"/>
      <c r="P677" s="342"/>
      <c r="Q677" s="342"/>
      <c r="R677" s="342"/>
      <c r="S677" s="342"/>
      <c r="T677" s="342"/>
      <c r="U677" s="342"/>
      <c r="V677" s="342"/>
      <c r="W677" s="342"/>
      <c r="X677" s="342"/>
      <c r="Y677" s="342"/>
      <c r="Z677" s="342"/>
      <c r="AA677" s="342"/>
      <c r="AB677" s="342"/>
      <c r="AC677" s="342"/>
      <c r="AD677" s="342"/>
      <c r="AE677" s="342"/>
      <c r="AF677" s="342"/>
      <c r="AG677" s="342"/>
      <c r="AH677" s="342"/>
      <c r="AI677" s="342"/>
      <c r="AJ677" s="342"/>
      <c r="AK677" s="342"/>
      <c r="AL677" s="342"/>
      <c r="AM677" s="342"/>
      <c r="AN677" s="342"/>
      <c r="AO677" s="342"/>
      <c r="AP677" s="342"/>
      <c r="AQ677" s="342"/>
      <c r="AR677" s="342"/>
      <c r="AS677" s="342"/>
      <c r="AT677" s="342"/>
      <c r="AU677" s="342"/>
      <c r="AV677" s="342"/>
      <c r="AW677" s="342"/>
      <c r="AX677" s="342"/>
      <c r="AY677" s="342"/>
      <c r="AZ677" s="342"/>
      <c r="BA677" s="342"/>
      <c r="BB677" s="342"/>
      <c r="BC677" s="342"/>
      <c r="BD677" s="342"/>
      <c r="BE677" s="342"/>
      <c r="BF677" s="342"/>
      <c r="BG677" s="342"/>
      <c r="BH677" s="342"/>
      <c r="BI677" s="342"/>
      <c r="BJ677" s="342"/>
      <c r="BK677" s="342"/>
      <c r="BL677" s="342"/>
      <c r="BM677" s="342"/>
      <c r="BO677" s="342"/>
      <c r="BP677" s="342"/>
      <c r="BQ677" s="342"/>
      <c r="BR677" s="342"/>
      <c r="BS677" s="342"/>
      <c r="BT677" s="342"/>
      <c r="BU677" s="342"/>
      <c r="BV677" s="342"/>
      <c r="BW677" s="342"/>
      <c r="BX677" s="342"/>
      <c r="BY677" s="342"/>
      <c r="BZ677" s="342"/>
      <c r="CA677" s="342"/>
      <c r="CB677" s="342"/>
      <c r="CC677" s="342"/>
      <c r="CD677" s="342"/>
      <c r="CE677" s="342"/>
      <c r="CF677" s="342"/>
      <c r="CG677" s="342"/>
      <c r="CH677" s="342"/>
      <c r="CI677" s="342"/>
      <c r="CJ677" s="342"/>
      <c r="CK677" s="342"/>
      <c r="CZ677" s="342"/>
      <c r="DA677" s="342"/>
      <c r="DB677" s="342"/>
      <c r="DC677" s="342"/>
      <c r="DD677" s="342"/>
      <c r="DE677" s="342"/>
      <c r="DF677" s="342"/>
      <c r="DG677" s="342"/>
      <c r="DH677" s="342"/>
      <c r="DI677" s="342"/>
      <c r="DJ677" s="342"/>
      <c r="DK677" s="342"/>
      <c r="DM677" s="342"/>
      <c r="DN677" s="342"/>
      <c r="DO677" s="342"/>
      <c r="DP677" s="342"/>
      <c r="DQ677" s="342"/>
      <c r="DR677" s="342"/>
      <c r="DS677" s="342"/>
      <c r="DT677" s="342"/>
      <c r="DU677" s="342"/>
      <c r="DV677" s="342"/>
      <c r="DW677" s="342"/>
      <c r="DX677" s="342"/>
      <c r="DY677" s="342"/>
      <c r="EA677" s="342"/>
    </row>
    <row r="678" spans="1:131">
      <c r="A678" s="342"/>
      <c r="B678" s="342"/>
      <c r="C678" s="342"/>
      <c r="D678" s="342"/>
      <c r="E678" s="342"/>
      <c r="L678" s="342"/>
      <c r="M678" s="342"/>
      <c r="N678" s="342"/>
      <c r="O678" s="342"/>
      <c r="P678" s="342"/>
      <c r="Q678" s="342"/>
      <c r="R678" s="342"/>
      <c r="S678" s="342"/>
      <c r="T678" s="342"/>
      <c r="U678" s="342"/>
      <c r="V678" s="342"/>
      <c r="W678" s="342"/>
      <c r="X678" s="342"/>
      <c r="Y678" s="342"/>
      <c r="Z678" s="342"/>
      <c r="AA678" s="342"/>
      <c r="AB678" s="342"/>
      <c r="AC678" s="342"/>
      <c r="AD678" s="342"/>
      <c r="AE678" s="342"/>
      <c r="AF678" s="342"/>
      <c r="AG678" s="342"/>
      <c r="AH678" s="342"/>
      <c r="AI678" s="342"/>
      <c r="AJ678" s="342"/>
      <c r="AK678" s="342"/>
      <c r="AL678" s="342"/>
      <c r="AM678" s="342"/>
      <c r="AN678" s="342"/>
      <c r="AO678" s="342"/>
      <c r="AP678" s="342"/>
      <c r="AQ678" s="342"/>
      <c r="AR678" s="342"/>
      <c r="AS678" s="342"/>
      <c r="AT678" s="342"/>
      <c r="AU678" s="342"/>
      <c r="AV678" s="342"/>
      <c r="AW678" s="342"/>
      <c r="AX678" s="342"/>
      <c r="AY678" s="342"/>
      <c r="AZ678" s="342"/>
      <c r="BA678" s="342"/>
      <c r="BB678" s="342"/>
      <c r="BC678" s="342"/>
      <c r="BD678" s="342"/>
      <c r="BE678" s="342"/>
      <c r="BF678" s="342"/>
      <c r="BG678" s="342"/>
      <c r="BH678" s="342"/>
      <c r="BI678" s="342"/>
      <c r="BJ678" s="342"/>
      <c r="BK678" s="342"/>
      <c r="BL678" s="342"/>
      <c r="BM678" s="342"/>
      <c r="BO678" s="342"/>
      <c r="BP678" s="342"/>
      <c r="BQ678" s="342"/>
      <c r="BR678" s="342"/>
      <c r="BS678" s="342"/>
      <c r="BT678" s="342"/>
      <c r="BU678" s="342"/>
      <c r="BV678" s="342"/>
      <c r="BW678" s="342"/>
      <c r="BX678" s="342"/>
      <c r="BY678" s="342"/>
      <c r="BZ678" s="342"/>
      <c r="CA678" s="342"/>
      <c r="CB678" s="342"/>
      <c r="CC678" s="342"/>
      <c r="CD678" s="342"/>
      <c r="CE678" s="342"/>
      <c r="CF678" s="342"/>
      <c r="CG678" s="342"/>
      <c r="CH678" s="342"/>
      <c r="CI678" s="342"/>
      <c r="CJ678" s="342"/>
      <c r="CK678" s="342"/>
      <c r="CZ678" s="342"/>
      <c r="DA678" s="342"/>
      <c r="DB678" s="342"/>
      <c r="DC678" s="342"/>
      <c r="DD678" s="342"/>
      <c r="DE678" s="342"/>
      <c r="DF678" s="342"/>
      <c r="DG678" s="342"/>
      <c r="DH678" s="342"/>
      <c r="DI678" s="342"/>
      <c r="DJ678" s="342"/>
      <c r="DK678" s="342"/>
      <c r="DM678" s="342"/>
      <c r="DN678" s="342"/>
      <c r="DO678" s="342"/>
      <c r="DP678" s="342"/>
      <c r="DQ678" s="342"/>
      <c r="DR678" s="342"/>
      <c r="DS678" s="342"/>
      <c r="DT678" s="342"/>
      <c r="DU678" s="342"/>
      <c r="DV678" s="342"/>
      <c r="DW678" s="342"/>
      <c r="DX678" s="342"/>
      <c r="DY678" s="342"/>
      <c r="EA678" s="342"/>
    </row>
    <row r="679" spans="1:131">
      <c r="A679" s="342"/>
      <c r="B679" s="342"/>
      <c r="C679" s="342"/>
      <c r="D679" s="342"/>
      <c r="E679" s="342"/>
      <c r="L679" s="342"/>
      <c r="M679" s="342"/>
      <c r="N679" s="342"/>
      <c r="O679" s="342"/>
      <c r="P679" s="342"/>
      <c r="Q679" s="342"/>
      <c r="R679" s="342"/>
      <c r="S679" s="342"/>
      <c r="T679" s="342"/>
      <c r="U679" s="342"/>
      <c r="V679" s="342"/>
      <c r="W679" s="342"/>
      <c r="X679" s="342"/>
      <c r="Y679" s="342"/>
      <c r="Z679" s="342"/>
      <c r="AA679" s="342"/>
      <c r="AB679" s="342"/>
      <c r="AC679" s="342"/>
      <c r="AD679" s="342"/>
      <c r="AE679" s="342"/>
      <c r="AF679" s="342"/>
      <c r="AG679" s="342"/>
      <c r="AH679" s="342"/>
      <c r="AI679" s="342"/>
      <c r="AJ679" s="342"/>
      <c r="AK679" s="342"/>
      <c r="AL679" s="342"/>
      <c r="AM679" s="342"/>
      <c r="AN679" s="342"/>
      <c r="AO679" s="342"/>
      <c r="AP679" s="342"/>
      <c r="AQ679" s="342"/>
      <c r="AR679" s="342"/>
      <c r="AS679" s="342"/>
      <c r="AT679" s="342"/>
      <c r="AU679" s="342"/>
      <c r="AV679" s="342"/>
      <c r="AW679" s="342"/>
      <c r="AX679" s="342"/>
      <c r="AY679" s="342"/>
      <c r="AZ679" s="342"/>
      <c r="BA679" s="342"/>
      <c r="BB679" s="342"/>
      <c r="BC679" s="342"/>
      <c r="BD679" s="342"/>
      <c r="BE679" s="342"/>
      <c r="BF679" s="342"/>
      <c r="BG679" s="342"/>
      <c r="BH679" s="342"/>
      <c r="BI679" s="342"/>
      <c r="BJ679" s="342"/>
      <c r="BK679" s="342"/>
      <c r="BL679" s="342"/>
      <c r="BM679" s="342"/>
      <c r="BO679" s="342"/>
      <c r="BP679" s="342"/>
      <c r="BQ679" s="342"/>
      <c r="BR679" s="342"/>
      <c r="BS679" s="342"/>
      <c r="BT679" s="342"/>
      <c r="BU679" s="342"/>
      <c r="BV679" s="342"/>
      <c r="BW679" s="342"/>
      <c r="BX679" s="342"/>
      <c r="BY679" s="342"/>
      <c r="BZ679" s="342"/>
      <c r="CA679" s="342"/>
      <c r="CB679" s="342"/>
      <c r="CC679" s="342"/>
      <c r="CD679" s="342"/>
      <c r="CE679" s="342"/>
      <c r="CF679" s="342"/>
      <c r="CG679" s="342"/>
      <c r="CH679" s="342"/>
      <c r="CI679" s="342"/>
      <c r="CJ679" s="342"/>
      <c r="CK679" s="342"/>
      <c r="CZ679" s="342"/>
      <c r="DA679" s="342"/>
      <c r="DB679" s="342"/>
      <c r="DC679" s="342"/>
      <c r="DD679" s="342"/>
      <c r="DE679" s="342"/>
      <c r="DF679" s="342"/>
      <c r="DG679" s="342"/>
      <c r="DH679" s="342"/>
      <c r="DI679" s="342"/>
      <c r="DJ679" s="342"/>
      <c r="DK679" s="342"/>
      <c r="DM679" s="342"/>
      <c r="DN679" s="342"/>
      <c r="DO679" s="342"/>
      <c r="DP679" s="342"/>
      <c r="DQ679" s="342"/>
      <c r="DR679" s="342"/>
      <c r="DS679" s="342"/>
      <c r="DT679" s="342"/>
      <c r="DU679" s="342"/>
      <c r="DV679" s="342"/>
      <c r="DW679" s="342"/>
      <c r="DX679" s="342"/>
      <c r="DY679" s="342"/>
      <c r="EA679" s="342"/>
    </row>
    <row r="680" spans="1:131">
      <c r="A680" s="342"/>
      <c r="B680" s="342"/>
      <c r="C680" s="342"/>
      <c r="D680" s="342"/>
      <c r="E680" s="342"/>
      <c r="L680" s="342"/>
      <c r="M680" s="342"/>
      <c r="N680" s="342"/>
      <c r="O680" s="342"/>
      <c r="P680" s="342"/>
      <c r="Q680" s="342"/>
      <c r="R680" s="342"/>
      <c r="S680" s="342"/>
      <c r="T680" s="342"/>
      <c r="U680" s="342"/>
      <c r="V680" s="342"/>
      <c r="W680" s="342"/>
      <c r="X680" s="342"/>
      <c r="Y680" s="342"/>
      <c r="Z680" s="342"/>
      <c r="AA680" s="342"/>
      <c r="AB680" s="342"/>
      <c r="AC680" s="342"/>
      <c r="AD680" s="342"/>
      <c r="AE680" s="342"/>
      <c r="AF680" s="342"/>
      <c r="AG680" s="342"/>
      <c r="AH680" s="342"/>
      <c r="AI680" s="342"/>
      <c r="AJ680" s="342"/>
      <c r="AK680" s="342"/>
      <c r="AL680" s="342"/>
      <c r="AM680" s="342"/>
      <c r="AN680" s="342"/>
      <c r="AO680" s="342"/>
      <c r="AP680" s="342"/>
      <c r="AQ680" s="342"/>
      <c r="AR680" s="342"/>
      <c r="AS680" s="342"/>
      <c r="AT680" s="342"/>
      <c r="AU680" s="342"/>
      <c r="AV680" s="342"/>
      <c r="AW680" s="342"/>
      <c r="AX680" s="342"/>
      <c r="AY680" s="342"/>
      <c r="AZ680" s="342"/>
      <c r="BA680" s="342"/>
      <c r="BB680" s="342"/>
      <c r="BC680" s="342"/>
      <c r="BD680" s="342"/>
      <c r="BE680" s="342"/>
      <c r="BF680" s="342"/>
      <c r="BG680" s="342"/>
      <c r="BH680" s="342"/>
      <c r="BI680" s="342"/>
      <c r="BJ680" s="342"/>
      <c r="BK680" s="342"/>
      <c r="BL680" s="342"/>
      <c r="BM680" s="342"/>
      <c r="BO680" s="342"/>
      <c r="BP680" s="342"/>
      <c r="BQ680" s="342"/>
      <c r="BR680" s="342"/>
      <c r="BS680" s="342"/>
      <c r="BT680" s="342"/>
      <c r="BU680" s="342"/>
      <c r="BV680" s="342"/>
      <c r="BW680" s="342"/>
      <c r="BX680" s="342"/>
      <c r="BY680" s="342"/>
      <c r="BZ680" s="342"/>
      <c r="CA680" s="342"/>
      <c r="CB680" s="342"/>
      <c r="CC680" s="342"/>
      <c r="CD680" s="342"/>
      <c r="CE680" s="342"/>
      <c r="CF680" s="342"/>
      <c r="CG680" s="342"/>
      <c r="CH680" s="342"/>
      <c r="CI680" s="342"/>
      <c r="CJ680" s="342"/>
      <c r="CK680" s="342"/>
      <c r="CZ680" s="342"/>
      <c r="DA680" s="342"/>
      <c r="DB680" s="342"/>
      <c r="DC680" s="342"/>
      <c r="DD680" s="342"/>
      <c r="DE680" s="342"/>
      <c r="DF680" s="342"/>
      <c r="DG680" s="342"/>
      <c r="DH680" s="342"/>
      <c r="DI680" s="342"/>
      <c r="DJ680" s="342"/>
      <c r="DK680" s="342"/>
      <c r="DM680" s="342"/>
      <c r="DN680" s="342"/>
      <c r="DO680" s="342"/>
      <c r="DP680" s="342"/>
      <c r="DQ680" s="342"/>
      <c r="DR680" s="342"/>
      <c r="DS680" s="342"/>
      <c r="DT680" s="342"/>
      <c r="DU680" s="342"/>
      <c r="DV680" s="342"/>
      <c r="DW680" s="342"/>
      <c r="DX680" s="342"/>
      <c r="DY680" s="342"/>
      <c r="EA680" s="342"/>
    </row>
    <row r="681" spans="1:131">
      <c r="A681" s="342"/>
      <c r="B681" s="342"/>
      <c r="C681" s="342"/>
      <c r="D681" s="342"/>
      <c r="E681" s="342"/>
      <c r="L681" s="342"/>
      <c r="M681" s="342"/>
      <c r="N681" s="342"/>
      <c r="O681" s="342"/>
      <c r="P681" s="342"/>
      <c r="Q681" s="342"/>
      <c r="R681" s="342"/>
      <c r="S681" s="342"/>
      <c r="T681" s="342"/>
      <c r="U681" s="342"/>
      <c r="V681" s="342"/>
      <c r="W681" s="342"/>
      <c r="X681" s="342"/>
      <c r="Y681" s="342"/>
      <c r="Z681" s="342"/>
      <c r="AA681" s="342"/>
      <c r="AB681" s="342"/>
      <c r="AC681" s="342"/>
      <c r="AD681" s="342"/>
      <c r="AE681" s="342"/>
      <c r="AF681" s="342"/>
      <c r="AG681" s="342"/>
      <c r="AH681" s="342"/>
      <c r="AI681" s="342"/>
      <c r="AJ681" s="342"/>
      <c r="AK681" s="342"/>
      <c r="AL681" s="342"/>
      <c r="AM681" s="342"/>
      <c r="AN681" s="342"/>
      <c r="AO681" s="342"/>
      <c r="AP681" s="342"/>
      <c r="AQ681" s="342"/>
      <c r="AR681" s="342"/>
      <c r="AS681" s="342"/>
      <c r="AT681" s="342"/>
      <c r="AU681" s="342"/>
      <c r="AV681" s="342"/>
      <c r="AW681" s="342"/>
      <c r="AX681" s="342"/>
      <c r="AY681" s="342"/>
      <c r="AZ681" s="342"/>
      <c r="BA681" s="342"/>
      <c r="BB681" s="342"/>
      <c r="BC681" s="342"/>
      <c r="BD681" s="342"/>
      <c r="BE681" s="342"/>
      <c r="BF681" s="342"/>
      <c r="BG681" s="342"/>
      <c r="BH681" s="342"/>
      <c r="BI681" s="342"/>
      <c r="BJ681" s="342"/>
      <c r="BK681" s="342"/>
      <c r="BL681" s="342"/>
      <c r="BM681" s="342"/>
      <c r="BO681" s="342"/>
      <c r="BP681" s="342"/>
      <c r="BQ681" s="342"/>
      <c r="BR681" s="342"/>
      <c r="BS681" s="342"/>
      <c r="BT681" s="342"/>
      <c r="BU681" s="342"/>
      <c r="BV681" s="342"/>
      <c r="BW681" s="342"/>
      <c r="BX681" s="342"/>
      <c r="BY681" s="342"/>
      <c r="BZ681" s="342"/>
      <c r="CA681" s="342"/>
      <c r="CB681" s="342"/>
      <c r="CC681" s="342"/>
      <c r="CD681" s="342"/>
      <c r="CE681" s="342"/>
      <c r="CF681" s="342"/>
      <c r="CG681" s="342"/>
      <c r="CH681" s="342"/>
      <c r="CI681" s="342"/>
      <c r="CJ681" s="342"/>
      <c r="CK681" s="342"/>
      <c r="CZ681" s="342"/>
      <c r="DA681" s="342"/>
      <c r="DB681" s="342"/>
      <c r="DC681" s="342"/>
      <c r="DD681" s="342"/>
      <c r="DE681" s="342"/>
      <c r="DF681" s="342"/>
      <c r="DG681" s="342"/>
      <c r="DH681" s="342"/>
      <c r="DI681" s="342"/>
      <c r="DJ681" s="342"/>
      <c r="DK681" s="342"/>
      <c r="DM681" s="342"/>
      <c r="DN681" s="342"/>
      <c r="DO681" s="342"/>
      <c r="DP681" s="342"/>
      <c r="DQ681" s="342"/>
      <c r="DR681" s="342"/>
      <c r="DS681" s="342"/>
      <c r="DT681" s="342"/>
      <c r="DU681" s="342"/>
      <c r="DV681" s="342"/>
      <c r="DW681" s="342"/>
      <c r="DX681" s="342"/>
      <c r="DY681" s="342"/>
      <c r="EA681" s="342"/>
    </row>
    <row r="682" spans="1:131">
      <c r="A682" s="342"/>
      <c r="B682" s="342"/>
      <c r="C682" s="342"/>
      <c r="D682" s="342"/>
      <c r="E682" s="342"/>
      <c r="L682" s="342"/>
      <c r="M682" s="342"/>
      <c r="N682" s="342"/>
      <c r="O682" s="342"/>
      <c r="P682" s="342"/>
      <c r="Q682" s="342"/>
      <c r="R682" s="342"/>
      <c r="S682" s="342"/>
      <c r="T682" s="342"/>
      <c r="U682" s="342"/>
      <c r="V682" s="342"/>
      <c r="W682" s="342"/>
      <c r="X682" s="342"/>
      <c r="Y682" s="342"/>
      <c r="Z682" s="342"/>
      <c r="AA682" s="342"/>
      <c r="AB682" s="342"/>
      <c r="AC682" s="342"/>
      <c r="AD682" s="342"/>
      <c r="AE682" s="342"/>
      <c r="AF682" s="342"/>
      <c r="AG682" s="342"/>
      <c r="AH682" s="342"/>
      <c r="AI682" s="342"/>
      <c r="AJ682" s="342"/>
      <c r="AK682" s="342"/>
      <c r="AL682" s="342"/>
      <c r="AM682" s="342"/>
      <c r="AN682" s="342"/>
      <c r="AO682" s="342"/>
      <c r="AP682" s="342"/>
      <c r="AQ682" s="342"/>
      <c r="AR682" s="342"/>
      <c r="AS682" s="342"/>
      <c r="AT682" s="342"/>
      <c r="AU682" s="342"/>
      <c r="AV682" s="342"/>
      <c r="AW682" s="342"/>
      <c r="AX682" s="342"/>
      <c r="AY682" s="342"/>
      <c r="AZ682" s="342"/>
      <c r="BA682" s="342"/>
      <c r="BB682" s="342"/>
      <c r="BC682" s="342"/>
      <c r="BD682" s="342"/>
      <c r="BE682" s="342"/>
      <c r="BF682" s="342"/>
      <c r="BG682" s="342"/>
      <c r="BH682" s="342"/>
      <c r="BI682" s="342"/>
      <c r="BJ682" s="342"/>
      <c r="BK682" s="342"/>
      <c r="BL682" s="342"/>
      <c r="BM682" s="342"/>
      <c r="BO682" s="342"/>
      <c r="BP682" s="342"/>
      <c r="BQ682" s="342"/>
      <c r="BR682" s="342"/>
      <c r="BS682" s="342"/>
      <c r="BT682" s="342"/>
      <c r="BU682" s="342"/>
      <c r="BV682" s="342"/>
      <c r="BW682" s="342"/>
      <c r="BX682" s="342"/>
      <c r="BY682" s="342"/>
      <c r="BZ682" s="342"/>
      <c r="CA682" s="342"/>
      <c r="CB682" s="342"/>
      <c r="CC682" s="342"/>
      <c r="CD682" s="342"/>
      <c r="CE682" s="342"/>
      <c r="CF682" s="342"/>
      <c r="CG682" s="342"/>
      <c r="CH682" s="342"/>
      <c r="CI682" s="342"/>
      <c r="CJ682" s="342"/>
      <c r="CK682" s="342"/>
      <c r="CZ682" s="342"/>
      <c r="DA682" s="342"/>
      <c r="DB682" s="342"/>
      <c r="DC682" s="342"/>
      <c r="DD682" s="342"/>
      <c r="DE682" s="342"/>
      <c r="DF682" s="342"/>
      <c r="DG682" s="342"/>
      <c r="DH682" s="342"/>
      <c r="DI682" s="342"/>
      <c r="DJ682" s="342"/>
      <c r="DK682" s="342"/>
      <c r="DM682" s="342"/>
      <c r="DN682" s="342"/>
      <c r="DO682" s="342"/>
      <c r="DP682" s="342"/>
      <c r="DQ682" s="342"/>
      <c r="DR682" s="342"/>
      <c r="DS682" s="342"/>
      <c r="DT682" s="342"/>
      <c r="DU682" s="342"/>
      <c r="DV682" s="342"/>
      <c r="DW682" s="342"/>
      <c r="DX682" s="342"/>
      <c r="DY682" s="342"/>
      <c r="EA682" s="342"/>
    </row>
    <row r="683" spans="1:131">
      <c r="A683" s="342"/>
      <c r="B683" s="342"/>
      <c r="C683" s="342"/>
      <c r="D683" s="342"/>
      <c r="E683" s="342"/>
      <c r="L683" s="342"/>
      <c r="M683" s="342"/>
      <c r="N683" s="342"/>
      <c r="O683" s="342"/>
      <c r="P683" s="342"/>
      <c r="Q683" s="342"/>
      <c r="R683" s="342"/>
      <c r="S683" s="342"/>
      <c r="T683" s="342"/>
      <c r="U683" s="342"/>
      <c r="V683" s="342"/>
      <c r="W683" s="342"/>
      <c r="X683" s="342"/>
      <c r="Y683" s="342"/>
      <c r="Z683" s="342"/>
      <c r="AA683" s="342"/>
      <c r="AB683" s="342"/>
      <c r="AC683" s="342"/>
      <c r="AD683" s="342"/>
      <c r="AE683" s="342"/>
      <c r="AF683" s="342"/>
      <c r="AG683" s="342"/>
      <c r="AH683" s="342"/>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342"/>
      <c r="BI683" s="342"/>
      <c r="BJ683" s="342"/>
      <c r="BK683" s="342"/>
      <c r="BL683" s="342"/>
      <c r="BM683" s="342"/>
      <c r="BO683" s="342"/>
      <c r="BP683" s="342"/>
      <c r="BQ683" s="342"/>
      <c r="BR683" s="342"/>
      <c r="BS683" s="342"/>
      <c r="BT683" s="342"/>
      <c r="BU683" s="342"/>
      <c r="BV683" s="342"/>
      <c r="BW683" s="342"/>
      <c r="BX683" s="342"/>
      <c r="BY683" s="342"/>
      <c r="BZ683" s="342"/>
      <c r="CA683" s="342"/>
      <c r="CB683" s="342"/>
      <c r="CC683" s="342"/>
      <c r="CD683" s="342"/>
      <c r="CE683" s="342"/>
      <c r="CF683" s="342"/>
      <c r="CG683" s="342"/>
      <c r="CH683" s="342"/>
      <c r="CI683" s="342"/>
      <c r="CJ683" s="342"/>
      <c r="CK683" s="342"/>
      <c r="CZ683" s="342"/>
      <c r="DA683" s="342"/>
      <c r="DB683" s="342"/>
      <c r="DC683" s="342"/>
      <c r="DD683" s="342"/>
      <c r="DE683" s="342"/>
      <c r="DF683" s="342"/>
      <c r="DG683" s="342"/>
      <c r="DH683" s="342"/>
      <c r="DI683" s="342"/>
      <c r="DJ683" s="342"/>
      <c r="DK683" s="342"/>
      <c r="DM683" s="342"/>
      <c r="DN683" s="342"/>
      <c r="DO683" s="342"/>
      <c r="DP683" s="342"/>
      <c r="DQ683" s="342"/>
      <c r="DR683" s="342"/>
      <c r="DS683" s="342"/>
      <c r="DT683" s="342"/>
      <c r="DU683" s="342"/>
      <c r="DV683" s="342"/>
      <c r="DW683" s="342"/>
      <c r="DX683" s="342"/>
      <c r="DY683" s="342"/>
      <c r="EA683" s="342"/>
    </row>
    <row r="684" spans="1:131">
      <c r="A684" s="342"/>
      <c r="B684" s="342"/>
      <c r="C684" s="342"/>
      <c r="D684" s="342"/>
      <c r="E684" s="342"/>
      <c r="L684" s="342"/>
      <c r="M684" s="342"/>
      <c r="N684" s="342"/>
      <c r="O684" s="342"/>
      <c r="P684" s="342"/>
      <c r="Q684" s="342"/>
      <c r="R684" s="342"/>
      <c r="S684" s="342"/>
      <c r="T684" s="342"/>
      <c r="U684" s="342"/>
      <c r="V684" s="342"/>
      <c r="W684" s="342"/>
      <c r="X684" s="342"/>
      <c r="Y684" s="342"/>
      <c r="Z684" s="342"/>
      <c r="AA684" s="342"/>
      <c r="AB684" s="342"/>
      <c r="AC684" s="342"/>
      <c r="AD684" s="342"/>
      <c r="AE684" s="342"/>
      <c r="AF684" s="342"/>
      <c r="AG684" s="342"/>
      <c r="AH684" s="342"/>
      <c r="AI684" s="342"/>
      <c r="AJ684" s="342"/>
      <c r="AK684" s="342"/>
      <c r="AL684" s="342"/>
      <c r="AM684" s="342"/>
      <c r="AN684" s="342"/>
      <c r="AO684" s="342"/>
      <c r="AP684" s="342"/>
      <c r="AQ684" s="342"/>
      <c r="AR684" s="342"/>
      <c r="AS684" s="342"/>
      <c r="AT684" s="342"/>
      <c r="AU684" s="342"/>
      <c r="AV684" s="342"/>
      <c r="AW684" s="342"/>
      <c r="AX684" s="342"/>
      <c r="AY684" s="342"/>
      <c r="AZ684" s="342"/>
      <c r="BA684" s="342"/>
      <c r="BB684" s="342"/>
      <c r="BC684" s="342"/>
      <c r="BD684" s="342"/>
      <c r="BE684" s="342"/>
      <c r="BF684" s="342"/>
      <c r="BG684" s="342"/>
      <c r="BH684" s="342"/>
      <c r="BI684" s="342"/>
      <c r="BJ684" s="342"/>
      <c r="BK684" s="342"/>
      <c r="BL684" s="342"/>
      <c r="BM684" s="342"/>
      <c r="BO684" s="342"/>
      <c r="BP684" s="342"/>
      <c r="BQ684" s="342"/>
      <c r="BR684" s="342"/>
      <c r="BS684" s="342"/>
      <c r="BT684" s="342"/>
      <c r="BU684" s="342"/>
      <c r="BV684" s="342"/>
      <c r="BW684" s="342"/>
      <c r="BX684" s="342"/>
      <c r="BY684" s="342"/>
      <c r="BZ684" s="342"/>
      <c r="CA684" s="342"/>
      <c r="CB684" s="342"/>
      <c r="CC684" s="342"/>
      <c r="CD684" s="342"/>
      <c r="CE684" s="342"/>
      <c r="CF684" s="342"/>
      <c r="CG684" s="342"/>
      <c r="CH684" s="342"/>
      <c r="CI684" s="342"/>
      <c r="CJ684" s="342"/>
      <c r="CK684" s="342"/>
      <c r="CZ684" s="342"/>
      <c r="DA684" s="342"/>
      <c r="DB684" s="342"/>
      <c r="DC684" s="342"/>
      <c r="DD684" s="342"/>
      <c r="DE684" s="342"/>
      <c r="DF684" s="342"/>
      <c r="DG684" s="342"/>
      <c r="DH684" s="342"/>
      <c r="DI684" s="342"/>
      <c r="DJ684" s="342"/>
      <c r="DK684" s="342"/>
      <c r="DM684" s="342"/>
      <c r="DN684" s="342"/>
      <c r="DO684" s="342"/>
      <c r="DP684" s="342"/>
      <c r="DQ684" s="342"/>
      <c r="DR684" s="342"/>
      <c r="DS684" s="342"/>
      <c r="DT684" s="342"/>
      <c r="DU684" s="342"/>
      <c r="DV684" s="342"/>
      <c r="DW684" s="342"/>
      <c r="DX684" s="342"/>
      <c r="DY684" s="342"/>
      <c r="EA684" s="342"/>
    </row>
    <row r="685" spans="1:131">
      <c r="A685" s="342"/>
      <c r="B685" s="342"/>
      <c r="C685" s="342"/>
      <c r="D685" s="342"/>
      <c r="E685" s="342"/>
      <c r="L685" s="342"/>
      <c r="M685" s="342"/>
      <c r="N685" s="342"/>
      <c r="O685" s="342"/>
      <c r="P685" s="342"/>
      <c r="Q685" s="342"/>
      <c r="R685" s="342"/>
      <c r="S685" s="342"/>
      <c r="T685" s="342"/>
      <c r="U685" s="342"/>
      <c r="V685" s="342"/>
      <c r="W685" s="342"/>
      <c r="X685" s="342"/>
      <c r="Y685" s="342"/>
      <c r="Z685" s="342"/>
      <c r="AA685" s="342"/>
      <c r="AB685" s="342"/>
      <c r="AC685" s="342"/>
      <c r="AD685" s="342"/>
      <c r="AE685" s="342"/>
      <c r="AF685" s="342"/>
      <c r="AG685" s="342"/>
      <c r="AH685" s="342"/>
      <c r="AI685" s="342"/>
      <c r="AJ685" s="342"/>
      <c r="AK685" s="342"/>
      <c r="AL685" s="342"/>
      <c r="AM685" s="342"/>
      <c r="AN685" s="342"/>
      <c r="AO685" s="342"/>
      <c r="AP685" s="342"/>
      <c r="AQ685" s="342"/>
      <c r="AR685" s="342"/>
      <c r="AS685" s="342"/>
      <c r="AT685" s="342"/>
      <c r="AU685" s="342"/>
      <c r="AV685" s="342"/>
      <c r="AW685" s="342"/>
      <c r="AX685" s="342"/>
      <c r="AY685" s="342"/>
      <c r="AZ685" s="342"/>
      <c r="BA685" s="342"/>
      <c r="BB685" s="342"/>
      <c r="BC685" s="342"/>
      <c r="BD685" s="342"/>
      <c r="BE685" s="342"/>
      <c r="BF685" s="342"/>
      <c r="BG685" s="342"/>
      <c r="BH685" s="342"/>
      <c r="BI685" s="342"/>
      <c r="BJ685" s="342"/>
      <c r="BK685" s="342"/>
      <c r="BL685" s="342"/>
      <c r="BM685" s="342"/>
      <c r="BO685" s="342"/>
      <c r="BP685" s="342"/>
      <c r="BQ685" s="342"/>
      <c r="BR685" s="342"/>
      <c r="BS685" s="342"/>
      <c r="BT685" s="342"/>
      <c r="BU685" s="342"/>
      <c r="BV685" s="342"/>
      <c r="BW685" s="342"/>
      <c r="BX685" s="342"/>
      <c r="BY685" s="342"/>
      <c r="BZ685" s="342"/>
      <c r="CA685" s="342"/>
      <c r="CB685" s="342"/>
      <c r="CC685" s="342"/>
      <c r="CD685" s="342"/>
      <c r="CE685" s="342"/>
      <c r="CF685" s="342"/>
      <c r="CG685" s="342"/>
      <c r="CH685" s="342"/>
      <c r="CI685" s="342"/>
      <c r="CJ685" s="342"/>
      <c r="CK685" s="342"/>
      <c r="CZ685" s="342"/>
      <c r="DA685" s="342"/>
      <c r="DB685" s="342"/>
      <c r="DC685" s="342"/>
      <c r="DD685" s="342"/>
      <c r="DE685" s="342"/>
      <c r="DF685" s="342"/>
      <c r="DG685" s="342"/>
      <c r="DH685" s="342"/>
      <c r="DI685" s="342"/>
      <c r="DJ685" s="342"/>
      <c r="DK685" s="342"/>
      <c r="DM685" s="342"/>
      <c r="DN685" s="342"/>
      <c r="DO685" s="342"/>
      <c r="DP685" s="342"/>
      <c r="DQ685" s="342"/>
      <c r="DR685" s="342"/>
      <c r="DS685" s="342"/>
      <c r="DT685" s="342"/>
      <c r="DU685" s="342"/>
      <c r="DV685" s="342"/>
      <c r="DW685" s="342"/>
      <c r="DX685" s="342"/>
      <c r="DY685" s="342"/>
      <c r="EA685" s="342"/>
    </row>
    <row r="686" spans="1:131">
      <c r="A686" s="342"/>
      <c r="B686" s="342"/>
      <c r="C686" s="342"/>
      <c r="D686" s="342"/>
      <c r="E686" s="342"/>
      <c r="L686" s="342"/>
      <c r="M686" s="342"/>
      <c r="N686" s="342"/>
      <c r="O686" s="342"/>
      <c r="P686" s="342"/>
      <c r="Q686" s="342"/>
      <c r="R686" s="342"/>
      <c r="S686" s="342"/>
      <c r="T686" s="342"/>
      <c r="U686" s="342"/>
      <c r="V686" s="342"/>
      <c r="W686" s="342"/>
      <c r="X686" s="342"/>
      <c r="Y686" s="342"/>
      <c r="Z686" s="342"/>
      <c r="AA686" s="342"/>
      <c r="AB686" s="342"/>
      <c r="AC686" s="342"/>
      <c r="AD686" s="342"/>
      <c r="AE686" s="342"/>
      <c r="AF686" s="342"/>
      <c r="AG686" s="342"/>
      <c r="AH686" s="342"/>
      <c r="AI686" s="342"/>
      <c r="AJ686" s="342"/>
      <c r="AK686" s="342"/>
      <c r="AL686" s="342"/>
      <c r="AM686" s="342"/>
      <c r="AN686" s="342"/>
      <c r="AO686" s="342"/>
      <c r="AP686" s="342"/>
      <c r="AQ686" s="342"/>
      <c r="AR686" s="342"/>
      <c r="AS686" s="342"/>
      <c r="AT686" s="342"/>
      <c r="AU686" s="342"/>
      <c r="AV686" s="342"/>
      <c r="AW686" s="342"/>
      <c r="AX686" s="342"/>
      <c r="AY686" s="342"/>
      <c r="AZ686" s="342"/>
      <c r="BA686" s="342"/>
      <c r="BB686" s="342"/>
      <c r="BC686" s="342"/>
      <c r="BD686" s="342"/>
      <c r="BE686" s="342"/>
      <c r="BF686" s="342"/>
      <c r="BG686" s="342"/>
      <c r="BH686" s="342"/>
      <c r="BI686" s="342"/>
      <c r="BJ686" s="342"/>
      <c r="BK686" s="342"/>
      <c r="BL686" s="342"/>
      <c r="BM686" s="342"/>
      <c r="BO686" s="342"/>
      <c r="BP686" s="342"/>
      <c r="BQ686" s="342"/>
      <c r="BR686" s="342"/>
      <c r="BS686" s="342"/>
      <c r="BT686" s="342"/>
      <c r="BU686" s="342"/>
      <c r="BV686" s="342"/>
      <c r="BW686" s="342"/>
      <c r="BX686" s="342"/>
      <c r="BY686" s="342"/>
      <c r="BZ686" s="342"/>
      <c r="CA686" s="342"/>
      <c r="CB686" s="342"/>
      <c r="CC686" s="342"/>
      <c r="CD686" s="342"/>
      <c r="CE686" s="342"/>
      <c r="CF686" s="342"/>
      <c r="CG686" s="342"/>
      <c r="CH686" s="342"/>
      <c r="CI686" s="342"/>
      <c r="CJ686" s="342"/>
      <c r="CK686" s="342"/>
      <c r="CZ686" s="342"/>
      <c r="DA686" s="342"/>
      <c r="DB686" s="342"/>
      <c r="DC686" s="342"/>
      <c r="DD686" s="342"/>
      <c r="DE686" s="342"/>
      <c r="DF686" s="342"/>
      <c r="DG686" s="342"/>
      <c r="DH686" s="342"/>
      <c r="DI686" s="342"/>
      <c r="DJ686" s="342"/>
      <c r="DK686" s="342"/>
      <c r="DM686" s="342"/>
      <c r="DN686" s="342"/>
      <c r="DO686" s="342"/>
      <c r="DP686" s="342"/>
      <c r="DQ686" s="342"/>
      <c r="DR686" s="342"/>
      <c r="DS686" s="342"/>
      <c r="DT686" s="342"/>
      <c r="DU686" s="342"/>
      <c r="DV686" s="342"/>
      <c r="DW686" s="342"/>
      <c r="DX686" s="342"/>
      <c r="DY686" s="342"/>
      <c r="EA686" s="342"/>
    </row>
    <row r="687" spans="1:131">
      <c r="A687" s="342"/>
      <c r="B687" s="342"/>
      <c r="C687" s="342"/>
      <c r="D687" s="342"/>
      <c r="E687" s="342"/>
      <c r="L687" s="342"/>
      <c r="M687" s="342"/>
      <c r="N687" s="342"/>
      <c r="O687" s="342"/>
      <c r="P687" s="342"/>
      <c r="Q687" s="342"/>
      <c r="R687" s="342"/>
      <c r="S687" s="342"/>
      <c r="T687" s="342"/>
      <c r="U687" s="342"/>
      <c r="V687" s="342"/>
      <c r="W687" s="342"/>
      <c r="X687" s="342"/>
      <c r="Y687" s="342"/>
      <c r="Z687" s="342"/>
      <c r="AA687" s="342"/>
      <c r="AB687" s="342"/>
      <c r="AC687" s="342"/>
      <c r="AD687" s="342"/>
      <c r="AE687" s="342"/>
      <c r="AF687" s="342"/>
      <c r="AG687" s="342"/>
      <c r="AH687" s="342"/>
      <c r="AI687" s="342"/>
      <c r="AJ687" s="342"/>
      <c r="AK687" s="342"/>
      <c r="AL687" s="342"/>
      <c r="AM687" s="342"/>
      <c r="AN687" s="342"/>
      <c r="AO687" s="342"/>
      <c r="AP687" s="342"/>
      <c r="AQ687" s="342"/>
      <c r="AR687" s="342"/>
      <c r="AS687" s="342"/>
      <c r="AT687" s="342"/>
      <c r="AU687" s="342"/>
      <c r="AV687" s="342"/>
      <c r="AW687" s="342"/>
      <c r="AX687" s="342"/>
      <c r="AY687" s="342"/>
      <c r="AZ687" s="342"/>
      <c r="BA687" s="342"/>
      <c r="BB687" s="342"/>
      <c r="BC687" s="342"/>
      <c r="BD687" s="342"/>
      <c r="BE687" s="342"/>
      <c r="BF687" s="342"/>
      <c r="BG687" s="342"/>
      <c r="BH687" s="342"/>
      <c r="BI687" s="342"/>
      <c r="BJ687" s="342"/>
      <c r="BK687" s="342"/>
      <c r="BL687" s="342"/>
      <c r="BM687" s="342"/>
      <c r="BO687" s="342"/>
      <c r="BP687" s="342"/>
      <c r="BQ687" s="342"/>
      <c r="BR687" s="342"/>
      <c r="BS687" s="342"/>
      <c r="BT687" s="342"/>
      <c r="BU687" s="342"/>
      <c r="BV687" s="342"/>
      <c r="BW687" s="342"/>
      <c r="BX687" s="342"/>
      <c r="BY687" s="342"/>
      <c r="BZ687" s="342"/>
      <c r="CA687" s="342"/>
      <c r="CB687" s="342"/>
      <c r="CC687" s="342"/>
      <c r="CD687" s="342"/>
      <c r="CE687" s="342"/>
      <c r="CF687" s="342"/>
      <c r="CG687" s="342"/>
      <c r="CH687" s="342"/>
      <c r="CI687" s="342"/>
      <c r="CJ687" s="342"/>
      <c r="CK687" s="342"/>
      <c r="CZ687" s="342"/>
      <c r="DA687" s="342"/>
      <c r="DB687" s="342"/>
      <c r="DC687" s="342"/>
      <c r="DD687" s="342"/>
      <c r="DE687" s="342"/>
      <c r="DF687" s="342"/>
      <c r="DG687" s="342"/>
      <c r="DH687" s="342"/>
      <c r="DI687" s="342"/>
      <c r="DJ687" s="342"/>
      <c r="DK687" s="342"/>
      <c r="DM687" s="342"/>
      <c r="DN687" s="342"/>
      <c r="DO687" s="342"/>
      <c r="DP687" s="342"/>
      <c r="DQ687" s="342"/>
      <c r="DR687" s="342"/>
      <c r="DS687" s="342"/>
      <c r="DT687" s="342"/>
      <c r="DU687" s="342"/>
      <c r="DV687" s="342"/>
      <c r="DW687" s="342"/>
      <c r="DX687" s="342"/>
      <c r="DY687" s="342"/>
      <c r="EA687" s="342"/>
    </row>
    <row r="688" spans="1:131">
      <c r="A688" s="342"/>
      <c r="B688" s="342"/>
      <c r="C688" s="342"/>
      <c r="D688" s="342"/>
      <c r="E688" s="342"/>
      <c r="L688" s="342"/>
      <c r="M688" s="342"/>
      <c r="N688" s="342"/>
      <c r="O688" s="342"/>
      <c r="P688" s="342"/>
      <c r="Q688" s="342"/>
      <c r="R688" s="342"/>
      <c r="S688" s="342"/>
      <c r="T688" s="342"/>
      <c r="U688" s="342"/>
      <c r="V688" s="342"/>
      <c r="W688" s="342"/>
      <c r="X688" s="342"/>
      <c r="Y688" s="342"/>
      <c r="Z688" s="342"/>
      <c r="AA688" s="342"/>
      <c r="AB688" s="342"/>
      <c r="AC688" s="342"/>
      <c r="AD688" s="342"/>
      <c r="AE688" s="342"/>
      <c r="AF688" s="342"/>
      <c r="AG688" s="342"/>
      <c r="AH688" s="342"/>
      <c r="AI688" s="342"/>
      <c r="AJ688" s="342"/>
      <c r="AK688" s="342"/>
      <c r="AL688" s="342"/>
      <c r="AM688" s="342"/>
      <c r="AN688" s="342"/>
      <c r="AO688" s="342"/>
      <c r="AP688" s="342"/>
      <c r="AQ688" s="342"/>
      <c r="AR688" s="342"/>
      <c r="AS688" s="342"/>
      <c r="AT688" s="342"/>
      <c r="AU688" s="342"/>
      <c r="AV688" s="342"/>
      <c r="AW688" s="342"/>
      <c r="AX688" s="342"/>
      <c r="AY688" s="342"/>
      <c r="AZ688" s="342"/>
      <c r="BA688" s="342"/>
      <c r="BB688" s="342"/>
      <c r="BC688" s="342"/>
      <c r="BD688" s="342"/>
      <c r="BE688" s="342"/>
      <c r="BF688" s="342"/>
      <c r="BG688" s="342"/>
      <c r="BH688" s="342"/>
      <c r="BI688" s="342"/>
      <c r="BJ688" s="342"/>
      <c r="BK688" s="342"/>
      <c r="BL688" s="342"/>
      <c r="BM688" s="342"/>
      <c r="BO688" s="342"/>
      <c r="BP688" s="342"/>
      <c r="BQ688" s="342"/>
      <c r="BR688" s="342"/>
      <c r="BS688" s="342"/>
      <c r="BT688" s="342"/>
      <c r="BU688" s="342"/>
      <c r="BV688" s="342"/>
      <c r="BW688" s="342"/>
      <c r="BX688" s="342"/>
      <c r="BY688" s="342"/>
      <c r="BZ688" s="342"/>
      <c r="CA688" s="342"/>
      <c r="CB688" s="342"/>
      <c r="CC688" s="342"/>
      <c r="CD688" s="342"/>
      <c r="CE688" s="342"/>
      <c r="CF688" s="342"/>
      <c r="CG688" s="342"/>
      <c r="CH688" s="342"/>
      <c r="CI688" s="342"/>
      <c r="CJ688" s="342"/>
      <c r="CK688" s="342"/>
      <c r="CZ688" s="342"/>
      <c r="DA688" s="342"/>
      <c r="DB688" s="342"/>
      <c r="DC688" s="342"/>
      <c r="DD688" s="342"/>
      <c r="DE688" s="342"/>
      <c r="DF688" s="342"/>
      <c r="DG688" s="342"/>
      <c r="DH688" s="342"/>
      <c r="DI688" s="342"/>
      <c r="DJ688" s="342"/>
      <c r="DK688" s="342"/>
      <c r="DM688" s="342"/>
      <c r="DN688" s="342"/>
      <c r="DO688" s="342"/>
      <c r="DP688" s="342"/>
      <c r="DQ688" s="342"/>
      <c r="DR688" s="342"/>
      <c r="DS688" s="342"/>
      <c r="DT688" s="342"/>
      <c r="DU688" s="342"/>
      <c r="DV688" s="342"/>
      <c r="DW688" s="342"/>
      <c r="DX688" s="342"/>
      <c r="DY688" s="342"/>
      <c r="EA688" s="342"/>
    </row>
    <row r="689" spans="1:131">
      <c r="A689" s="342"/>
      <c r="B689" s="342"/>
      <c r="C689" s="342"/>
      <c r="D689" s="342"/>
      <c r="E689" s="342"/>
      <c r="L689" s="342"/>
      <c r="M689" s="342"/>
      <c r="N689" s="342"/>
      <c r="O689" s="342"/>
      <c r="P689" s="342"/>
      <c r="Q689" s="342"/>
      <c r="R689" s="342"/>
      <c r="S689" s="342"/>
      <c r="T689" s="342"/>
      <c r="U689" s="342"/>
      <c r="V689" s="342"/>
      <c r="W689" s="342"/>
      <c r="X689" s="342"/>
      <c r="Y689" s="342"/>
      <c r="Z689" s="342"/>
      <c r="AA689" s="342"/>
      <c r="AB689" s="342"/>
      <c r="AC689" s="342"/>
      <c r="AD689" s="342"/>
      <c r="AE689" s="342"/>
      <c r="AF689" s="342"/>
      <c r="AG689" s="342"/>
      <c r="AH689" s="342"/>
      <c r="AI689" s="342"/>
      <c r="AJ689" s="342"/>
      <c r="AK689" s="342"/>
      <c r="AL689" s="342"/>
      <c r="AM689" s="342"/>
      <c r="AN689" s="342"/>
      <c r="AO689" s="342"/>
      <c r="AP689" s="342"/>
      <c r="AQ689" s="342"/>
      <c r="AR689" s="342"/>
      <c r="AS689" s="342"/>
      <c r="AT689" s="342"/>
      <c r="AU689" s="342"/>
      <c r="AV689" s="342"/>
      <c r="AW689" s="342"/>
      <c r="AX689" s="342"/>
      <c r="AY689" s="342"/>
      <c r="AZ689" s="342"/>
      <c r="BA689" s="342"/>
      <c r="BB689" s="342"/>
      <c r="BC689" s="342"/>
      <c r="BD689" s="342"/>
      <c r="BE689" s="342"/>
      <c r="BF689" s="342"/>
      <c r="BG689" s="342"/>
      <c r="BH689" s="342"/>
      <c r="BI689" s="342"/>
      <c r="BJ689" s="342"/>
      <c r="BK689" s="342"/>
      <c r="BL689" s="342"/>
      <c r="BM689" s="342"/>
      <c r="BO689" s="342"/>
      <c r="BP689" s="342"/>
      <c r="BQ689" s="342"/>
      <c r="BR689" s="342"/>
      <c r="BS689" s="342"/>
      <c r="BT689" s="342"/>
      <c r="BU689" s="342"/>
      <c r="BV689" s="342"/>
      <c r="BW689" s="342"/>
      <c r="BX689" s="342"/>
      <c r="BY689" s="342"/>
      <c r="BZ689" s="342"/>
      <c r="CA689" s="342"/>
      <c r="CB689" s="342"/>
      <c r="CC689" s="342"/>
      <c r="CD689" s="342"/>
      <c r="CE689" s="342"/>
      <c r="CF689" s="342"/>
      <c r="CG689" s="342"/>
      <c r="CH689" s="342"/>
      <c r="CI689" s="342"/>
      <c r="CJ689" s="342"/>
      <c r="CK689" s="342"/>
      <c r="CZ689" s="342"/>
      <c r="DA689" s="342"/>
      <c r="DB689" s="342"/>
      <c r="DC689" s="342"/>
      <c r="DD689" s="342"/>
      <c r="DE689" s="342"/>
      <c r="DF689" s="342"/>
      <c r="DG689" s="342"/>
      <c r="DH689" s="342"/>
      <c r="DI689" s="342"/>
      <c r="DJ689" s="342"/>
      <c r="DK689" s="342"/>
      <c r="DM689" s="342"/>
      <c r="DN689" s="342"/>
      <c r="DO689" s="342"/>
      <c r="DP689" s="342"/>
      <c r="DQ689" s="342"/>
      <c r="DR689" s="342"/>
      <c r="DS689" s="342"/>
      <c r="DT689" s="342"/>
      <c r="DU689" s="342"/>
      <c r="DV689" s="342"/>
      <c r="DW689" s="342"/>
      <c r="DX689" s="342"/>
      <c r="DY689" s="342"/>
      <c r="EA689" s="342"/>
    </row>
    <row r="690" spans="1:131">
      <c r="A690" s="342"/>
      <c r="B690" s="342"/>
      <c r="C690" s="342"/>
      <c r="D690" s="342"/>
      <c r="E690" s="342"/>
      <c r="L690" s="342"/>
      <c r="M690" s="342"/>
      <c r="N690" s="342"/>
      <c r="O690" s="342"/>
      <c r="P690" s="342"/>
      <c r="Q690" s="342"/>
      <c r="R690" s="342"/>
      <c r="S690" s="342"/>
      <c r="T690" s="342"/>
      <c r="U690" s="342"/>
      <c r="V690" s="342"/>
      <c r="W690" s="342"/>
      <c r="X690" s="342"/>
      <c r="Y690" s="342"/>
      <c r="Z690" s="342"/>
      <c r="AA690" s="342"/>
      <c r="AB690" s="342"/>
      <c r="AC690" s="342"/>
      <c r="AD690" s="342"/>
      <c r="AE690" s="342"/>
      <c r="AF690" s="342"/>
      <c r="AG690" s="342"/>
      <c r="AH690" s="342"/>
      <c r="AI690" s="342"/>
      <c r="AJ690" s="342"/>
      <c r="AK690" s="342"/>
      <c r="AL690" s="342"/>
      <c r="AM690" s="342"/>
      <c r="AN690" s="342"/>
      <c r="AO690" s="342"/>
      <c r="AP690" s="342"/>
      <c r="AQ690" s="342"/>
      <c r="AR690" s="342"/>
      <c r="AS690" s="342"/>
      <c r="AT690" s="342"/>
      <c r="AU690" s="342"/>
      <c r="AV690" s="342"/>
      <c r="AW690" s="342"/>
      <c r="AX690" s="342"/>
      <c r="AY690" s="342"/>
      <c r="AZ690" s="342"/>
      <c r="BA690" s="342"/>
      <c r="BB690" s="342"/>
      <c r="BC690" s="342"/>
      <c r="BD690" s="342"/>
      <c r="BE690" s="342"/>
      <c r="BF690" s="342"/>
      <c r="BG690" s="342"/>
      <c r="BH690" s="342"/>
      <c r="BI690" s="342"/>
      <c r="BJ690" s="342"/>
      <c r="BK690" s="342"/>
      <c r="BL690" s="342"/>
      <c r="BM690" s="342"/>
      <c r="BO690" s="342"/>
      <c r="BP690" s="342"/>
      <c r="BQ690" s="342"/>
      <c r="BR690" s="342"/>
      <c r="BS690" s="342"/>
      <c r="BT690" s="342"/>
      <c r="BU690" s="342"/>
      <c r="BV690" s="342"/>
      <c r="BW690" s="342"/>
      <c r="BX690" s="342"/>
      <c r="BY690" s="342"/>
      <c r="BZ690" s="342"/>
      <c r="CA690" s="342"/>
      <c r="CB690" s="342"/>
      <c r="CC690" s="342"/>
      <c r="CD690" s="342"/>
      <c r="CE690" s="342"/>
      <c r="CF690" s="342"/>
      <c r="CG690" s="342"/>
      <c r="CH690" s="342"/>
      <c r="CI690" s="342"/>
      <c r="CJ690" s="342"/>
      <c r="CK690" s="342"/>
      <c r="CZ690" s="342"/>
      <c r="DA690" s="342"/>
      <c r="DB690" s="342"/>
      <c r="DC690" s="342"/>
      <c r="DD690" s="342"/>
      <c r="DE690" s="342"/>
      <c r="DF690" s="342"/>
      <c r="DG690" s="342"/>
      <c r="DH690" s="342"/>
      <c r="DI690" s="342"/>
      <c r="DJ690" s="342"/>
      <c r="DK690" s="342"/>
      <c r="DM690" s="342"/>
      <c r="DN690" s="342"/>
      <c r="DO690" s="342"/>
      <c r="DP690" s="342"/>
      <c r="DQ690" s="342"/>
      <c r="DR690" s="342"/>
      <c r="DS690" s="342"/>
      <c r="DT690" s="342"/>
      <c r="DU690" s="342"/>
      <c r="DV690" s="342"/>
      <c r="DW690" s="342"/>
      <c r="DX690" s="342"/>
      <c r="DY690" s="342"/>
      <c r="EA690" s="342"/>
    </row>
    <row r="691" spans="1:131">
      <c r="A691" s="342"/>
      <c r="B691" s="342"/>
      <c r="C691" s="342"/>
      <c r="D691" s="342"/>
      <c r="E691" s="342"/>
      <c r="L691" s="342"/>
      <c r="M691" s="342"/>
      <c r="N691" s="342"/>
      <c r="O691" s="342"/>
      <c r="P691" s="342"/>
      <c r="Q691" s="342"/>
      <c r="R691" s="342"/>
      <c r="S691" s="342"/>
      <c r="T691" s="342"/>
      <c r="U691" s="342"/>
      <c r="V691" s="342"/>
      <c r="W691" s="342"/>
      <c r="X691" s="342"/>
      <c r="Y691" s="342"/>
      <c r="Z691" s="342"/>
      <c r="AA691" s="342"/>
      <c r="AB691" s="342"/>
      <c r="AC691" s="342"/>
      <c r="AD691" s="342"/>
      <c r="AE691" s="342"/>
      <c r="AF691" s="342"/>
      <c r="AG691" s="342"/>
      <c r="AH691" s="342"/>
      <c r="AI691" s="342"/>
      <c r="AJ691" s="342"/>
      <c r="AK691" s="342"/>
      <c r="AL691" s="342"/>
      <c r="AM691" s="342"/>
      <c r="AN691" s="342"/>
      <c r="AO691" s="342"/>
      <c r="AP691" s="342"/>
      <c r="AQ691" s="342"/>
      <c r="AR691" s="342"/>
      <c r="AS691" s="342"/>
      <c r="AT691" s="342"/>
      <c r="AU691" s="342"/>
      <c r="AV691" s="342"/>
      <c r="AW691" s="342"/>
      <c r="AX691" s="342"/>
      <c r="AY691" s="342"/>
      <c r="AZ691" s="342"/>
      <c r="BA691" s="342"/>
      <c r="BB691" s="342"/>
      <c r="BC691" s="342"/>
      <c r="BD691" s="342"/>
      <c r="BE691" s="342"/>
      <c r="BF691" s="342"/>
      <c r="BG691" s="342"/>
      <c r="BH691" s="342"/>
      <c r="BI691" s="342"/>
      <c r="BJ691" s="342"/>
      <c r="BK691" s="342"/>
      <c r="BL691" s="342"/>
      <c r="BM691" s="342"/>
      <c r="BO691" s="342"/>
      <c r="BP691" s="342"/>
      <c r="BQ691" s="342"/>
      <c r="BR691" s="342"/>
      <c r="BS691" s="342"/>
      <c r="BT691" s="342"/>
      <c r="BU691" s="342"/>
      <c r="BV691" s="342"/>
      <c r="BW691" s="342"/>
      <c r="BX691" s="342"/>
      <c r="BY691" s="342"/>
      <c r="BZ691" s="342"/>
      <c r="CA691" s="342"/>
      <c r="CB691" s="342"/>
      <c r="CC691" s="342"/>
      <c r="CD691" s="342"/>
      <c r="CE691" s="342"/>
      <c r="CF691" s="342"/>
      <c r="CG691" s="342"/>
      <c r="CH691" s="342"/>
      <c r="CI691" s="342"/>
      <c r="CJ691" s="342"/>
      <c r="CK691" s="342"/>
      <c r="CZ691" s="342"/>
      <c r="DA691" s="342"/>
      <c r="DB691" s="342"/>
      <c r="DC691" s="342"/>
      <c r="DD691" s="342"/>
      <c r="DE691" s="342"/>
      <c r="DF691" s="342"/>
      <c r="DG691" s="342"/>
      <c r="DH691" s="342"/>
      <c r="DI691" s="342"/>
      <c r="DJ691" s="342"/>
      <c r="DK691" s="342"/>
      <c r="DM691" s="342"/>
      <c r="DN691" s="342"/>
      <c r="DO691" s="342"/>
      <c r="DP691" s="342"/>
      <c r="DQ691" s="342"/>
      <c r="DR691" s="342"/>
      <c r="DS691" s="342"/>
      <c r="DT691" s="342"/>
      <c r="DU691" s="342"/>
      <c r="DV691" s="342"/>
      <c r="DW691" s="342"/>
      <c r="DX691" s="342"/>
      <c r="DY691" s="342"/>
      <c r="EA691" s="342"/>
    </row>
    <row r="692" spans="1:131">
      <c r="A692" s="342"/>
      <c r="B692" s="342"/>
      <c r="C692" s="342"/>
      <c r="D692" s="342"/>
      <c r="E692" s="342"/>
      <c r="L692" s="342"/>
      <c r="M692" s="342"/>
      <c r="N692" s="342"/>
      <c r="O692" s="342"/>
      <c r="P692" s="342"/>
      <c r="Q692" s="342"/>
      <c r="R692" s="342"/>
      <c r="S692" s="342"/>
      <c r="T692" s="342"/>
      <c r="U692" s="342"/>
      <c r="V692" s="342"/>
      <c r="W692" s="342"/>
      <c r="X692" s="342"/>
      <c r="Y692" s="342"/>
      <c r="Z692" s="342"/>
      <c r="AA692" s="342"/>
      <c r="AB692" s="342"/>
      <c r="AC692" s="342"/>
      <c r="AD692" s="342"/>
      <c r="AE692" s="342"/>
      <c r="AF692" s="342"/>
      <c r="AG692" s="342"/>
      <c r="AH692" s="342"/>
      <c r="AI692" s="342"/>
      <c r="AJ692" s="342"/>
      <c r="AK692" s="342"/>
      <c r="AL692" s="342"/>
      <c r="AM692" s="342"/>
      <c r="AN692" s="342"/>
      <c r="AO692" s="342"/>
      <c r="AP692" s="342"/>
      <c r="AQ692" s="342"/>
      <c r="AR692" s="342"/>
      <c r="AS692" s="342"/>
      <c r="AT692" s="342"/>
      <c r="AU692" s="342"/>
      <c r="AV692" s="342"/>
      <c r="AW692" s="342"/>
      <c r="AX692" s="342"/>
      <c r="AY692" s="342"/>
      <c r="AZ692" s="342"/>
      <c r="BA692" s="342"/>
      <c r="BB692" s="342"/>
      <c r="BC692" s="342"/>
      <c r="BD692" s="342"/>
      <c r="BE692" s="342"/>
      <c r="BF692" s="342"/>
      <c r="BG692" s="342"/>
      <c r="BH692" s="342"/>
      <c r="BI692" s="342"/>
      <c r="BJ692" s="342"/>
      <c r="BK692" s="342"/>
      <c r="BL692" s="342"/>
      <c r="BM692" s="342"/>
      <c r="BO692" s="342"/>
      <c r="BP692" s="342"/>
      <c r="BQ692" s="342"/>
      <c r="BR692" s="342"/>
      <c r="BS692" s="342"/>
      <c r="BT692" s="342"/>
      <c r="BU692" s="342"/>
      <c r="BV692" s="342"/>
      <c r="BW692" s="342"/>
      <c r="BX692" s="342"/>
      <c r="BY692" s="342"/>
      <c r="BZ692" s="342"/>
      <c r="CA692" s="342"/>
      <c r="CB692" s="342"/>
      <c r="CC692" s="342"/>
      <c r="CD692" s="342"/>
      <c r="CE692" s="342"/>
      <c r="CF692" s="342"/>
      <c r="CG692" s="342"/>
      <c r="CH692" s="342"/>
      <c r="CI692" s="342"/>
      <c r="CJ692" s="342"/>
      <c r="CK692" s="342"/>
      <c r="CZ692" s="342"/>
      <c r="DA692" s="342"/>
      <c r="DB692" s="342"/>
      <c r="DC692" s="342"/>
      <c r="DD692" s="342"/>
      <c r="DE692" s="342"/>
      <c r="DF692" s="342"/>
      <c r="DG692" s="342"/>
      <c r="DH692" s="342"/>
      <c r="DI692" s="342"/>
      <c r="DJ692" s="342"/>
      <c r="DK692" s="342"/>
      <c r="DM692" s="342"/>
      <c r="DN692" s="342"/>
      <c r="DO692" s="342"/>
      <c r="DP692" s="342"/>
      <c r="DQ692" s="342"/>
      <c r="DR692" s="342"/>
      <c r="DS692" s="342"/>
      <c r="DT692" s="342"/>
      <c r="DU692" s="342"/>
      <c r="DV692" s="342"/>
      <c r="DW692" s="342"/>
      <c r="DX692" s="342"/>
      <c r="DY692" s="342"/>
      <c r="EA692" s="342"/>
    </row>
    <row r="693" spans="1:131">
      <c r="A693" s="342"/>
      <c r="B693" s="342"/>
      <c r="C693" s="342"/>
      <c r="D693" s="342"/>
      <c r="E693" s="342"/>
      <c r="L693" s="342"/>
      <c r="M693" s="342"/>
      <c r="N693" s="342"/>
      <c r="O693" s="342"/>
      <c r="P693" s="342"/>
      <c r="Q693" s="342"/>
      <c r="R693" s="342"/>
      <c r="S693" s="342"/>
      <c r="T693" s="342"/>
      <c r="U693" s="342"/>
      <c r="V693" s="342"/>
      <c r="W693" s="342"/>
      <c r="X693" s="342"/>
      <c r="Y693" s="342"/>
      <c r="Z693" s="342"/>
      <c r="AA693" s="342"/>
      <c r="AB693" s="342"/>
      <c r="AC693" s="342"/>
      <c r="AD693" s="342"/>
      <c r="AE693" s="342"/>
      <c r="AF693" s="342"/>
      <c r="AG693" s="342"/>
      <c r="AH693" s="342"/>
      <c r="AI693" s="342"/>
      <c r="AJ693" s="342"/>
      <c r="AK693" s="342"/>
      <c r="AL693" s="342"/>
      <c r="AM693" s="342"/>
      <c r="AN693" s="342"/>
      <c r="AO693" s="342"/>
      <c r="AP693" s="342"/>
      <c r="AQ693" s="342"/>
      <c r="AR693" s="342"/>
      <c r="AS693" s="342"/>
      <c r="AT693" s="342"/>
      <c r="AU693" s="342"/>
      <c r="AV693" s="342"/>
      <c r="AW693" s="342"/>
      <c r="AX693" s="342"/>
      <c r="AY693" s="342"/>
      <c r="AZ693" s="342"/>
      <c r="BA693" s="342"/>
      <c r="BB693" s="342"/>
      <c r="BC693" s="342"/>
      <c r="BD693" s="342"/>
      <c r="BE693" s="342"/>
      <c r="BF693" s="342"/>
      <c r="BG693" s="342"/>
      <c r="BH693" s="342"/>
      <c r="BI693" s="342"/>
      <c r="BJ693" s="342"/>
      <c r="BK693" s="342"/>
      <c r="BL693" s="342"/>
      <c r="BM693" s="342"/>
      <c r="BO693" s="342"/>
      <c r="BP693" s="342"/>
      <c r="BQ693" s="342"/>
      <c r="BR693" s="342"/>
      <c r="BS693" s="342"/>
      <c r="BT693" s="342"/>
      <c r="BU693" s="342"/>
      <c r="BV693" s="342"/>
      <c r="BW693" s="342"/>
      <c r="BX693" s="342"/>
      <c r="BY693" s="342"/>
      <c r="BZ693" s="342"/>
      <c r="CA693" s="342"/>
      <c r="CB693" s="342"/>
      <c r="CC693" s="342"/>
      <c r="CD693" s="342"/>
      <c r="CE693" s="342"/>
      <c r="CF693" s="342"/>
      <c r="CG693" s="342"/>
      <c r="CH693" s="342"/>
      <c r="CI693" s="342"/>
      <c r="CJ693" s="342"/>
      <c r="CK693" s="342"/>
      <c r="CZ693" s="342"/>
      <c r="DA693" s="342"/>
      <c r="DB693" s="342"/>
      <c r="DC693" s="342"/>
      <c r="DD693" s="342"/>
      <c r="DE693" s="342"/>
      <c r="DF693" s="342"/>
      <c r="DG693" s="342"/>
      <c r="DH693" s="342"/>
      <c r="DI693" s="342"/>
      <c r="DJ693" s="342"/>
      <c r="DK693" s="342"/>
      <c r="DM693" s="342"/>
      <c r="DN693" s="342"/>
      <c r="DO693" s="342"/>
      <c r="DP693" s="342"/>
      <c r="DQ693" s="342"/>
      <c r="DR693" s="342"/>
      <c r="DS693" s="342"/>
      <c r="DT693" s="342"/>
      <c r="DU693" s="342"/>
      <c r="DV693" s="342"/>
      <c r="DW693" s="342"/>
      <c r="DX693" s="342"/>
      <c r="DY693" s="342"/>
      <c r="EA693" s="342"/>
    </row>
    <row r="694" spans="1:131">
      <c r="A694" s="342"/>
      <c r="B694" s="342"/>
      <c r="C694" s="342"/>
      <c r="D694" s="342"/>
      <c r="E694" s="342"/>
      <c r="L694" s="342"/>
      <c r="M694" s="342"/>
      <c r="N694" s="342"/>
      <c r="O694" s="342"/>
      <c r="P694" s="342"/>
      <c r="Q694" s="342"/>
      <c r="R694" s="342"/>
      <c r="S694" s="342"/>
      <c r="T694" s="342"/>
      <c r="U694" s="342"/>
      <c r="V694" s="342"/>
      <c r="W694" s="342"/>
      <c r="X694" s="342"/>
      <c r="Y694" s="342"/>
      <c r="Z694" s="342"/>
      <c r="AA694" s="342"/>
      <c r="AB694" s="342"/>
      <c r="AC694" s="342"/>
      <c r="AD694" s="342"/>
      <c r="AE694" s="342"/>
      <c r="AF694" s="342"/>
      <c r="AG694" s="342"/>
      <c r="AH694" s="342"/>
      <c r="AI694" s="342"/>
      <c r="AJ694" s="342"/>
      <c r="AK694" s="342"/>
      <c r="AL694" s="342"/>
      <c r="AM694" s="342"/>
      <c r="AN694" s="342"/>
      <c r="AO694" s="342"/>
      <c r="AP694" s="342"/>
      <c r="AQ694" s="342"/>
      <c r="AR694" s="342"/>
      <c r="AS694" s="342"/>
      <c r="AT694" s="342"/>
      <c r="AU694" s="342"/>
      <c r="AV694" s="342"/>
      <c r="AW694" s="342"/>
      <c r="AX694" s="342"/>
      <c r="AY694" s="342"/>
      <c r="AZ694" s="342"/>
      <c r="BA694" s="342"/>
      <c r="BB694" s="342"/>
      <c r="BC694" s="342"/>
      <c r="BD694" s="342"/>
      <c r="BE694" s="342"/>
      <c r="BF694" s="342"/>
      <c r="BG694" s="342"/>
      <c r="BH694" s="342"/>
      <c r="BI694" s="342"/>
      <c r="BJ694" s="342"/>
      <c r="BK694" s="342"/>
      <c r="BL694" s="342"/>
      <c r="BM694" s="342"/>
      <c r="BO694" s="342"/>
      <c r="BP694" s="342"/>
      <c r="BQ694" s="342"/>
      <c r="BR694" s="342"/>
      <c r="BS694" s="342"/>
      <c r="BT694" s="342"/>
      <c r="BU694" s="342"/>
      <c r="BV694" s="342"/>
      <c r="BW694" s="342"/>
      <c r="BX694" s="342"/>
      <c r="BY694" s="342"/>
      <c r="BZ694" s="342"/>
      <c r="CA694" s="342"/>
      <c r="CB694" s="342"/>
      <c r="CC694" s="342"/>
      <c r="CD694" s="342"/>
      <c r="CE694" s="342"/>
      <c r="CF694" s="342"/>
      <c r="CG694" s="342"/>
      <c r="CH694" s="342"/>
      <c r="CI694" s="342"/>
      <c r="CJ694" s="342"/>
      <c r="CK694" s="342"/>
      <c r="CZ694" s="342"/>
      <c r="DA694" s="342"/>
      <c r="DB694" s="342"/>
      <c r="DC694" s="342"/>
      <c r="DD694" s="342"/>
      <c r="DE694" s="342"/>
      <c r="DF694" s="342"/>
      <c r="DG694" s="342"/>
      <c r="DH694" s="342"/>
      <c r="DI694" s="342"/>
      <c r="DJ694" s="342"/>
      <c r="DK694" s="342"/>
      <c r="DM694" s="342"/>
      <c r="DN694" s="342"/>
      <c r="DO694" s="342"/>
      <c r="DP694" s="342"/>
      <c r="DQ694" s="342"/>
      <c r="DR694" s="342"/>
      <c r="DS694" s="342"/>
      <c r="DT694" s="342"/>
      <c r="DU694" s="342"/>
      <c r="DV694" s="342"/>
      <c r="DW694" s="342"/>
      <c r="DX694" s="342"/>
      <c r="DY694" s="342"/>
      <c r="EA694" s="342"/>
    </row>
    <row r="695" spans="1:131">
      <c r="A695" s="342"/>
      <c r="B695" s="342"/>
      <c r="C695" s="342"/>
      <c r="D695" s="342"/>
      <c r="E695" s="342"/>
      <c r="L695" s="342"/>
      <c r="M695" s="342"/>
      <c r="N695" s="342"/>
      <c r="O695" s="342"/>
      <c r="P695" s="342"/>
      <c r="Q695" s="342"/>
      <c r="R695" s="342"/>
      <c r="S695" s="342"/>
      <c r="T695" s="342"/>
      <c r="U695" s="342"/>
      <c r="V695" s="342"/>
      <c r="W695" s="342"/>
      <c r="X695" s="342"/>
      <c r="Y695" s="342"/>
      <c r="Z695" s="342"/>
      <c r="AA695" s="342"/>
      <c r="AB695" s="342"/>
      <c r="AC695" s="342"/>
      <c r="AD695" s="342"/>
      <c r="AE695" s="342"/>
      <c r="AF695" s="342"/>
      <c r="AG695" s="342"/>
      <c r="AH695" s="342"/>
      <c r="AI695" s="342"/>
      <c r="AJ695" s="342"/>
      <c r="AK695" s="342"/>
      <c r="AL695" s="342"/>
      <c r="AM695" s="342"/>
      <c r="AN695" s="342"/>
      <c r="AO695" s="342"/>
      <c r="AP695" s="342"/>
      <c r="AQ695" s="342"/>
      <c r="AR695" s="342"/>
      <c r="AS695" s="342"/>
      <c r="AT695" s="342"/>
      <c r="AU695" s="342"/>
      <c r="AV695" s="342"/>
      <c r="AW695" s="342"/>
      <c r="AX695" s="342"/>
      <c r="AY695" s="342"/>
      <c r="AZ695" s="342"/>
      <c r="BA695" s="342"/>
      <c r="BB695" s="342"/>
      <c r="BC695" s="342"/>
      <c r="BD695" s="342"/>
      <c r="BE695" s="342"/>
      <c r="BF695" s="342"/>
      <c r="BG695" s="342"/>
      <c r="BH695" s="342"/>
      <c r="BI695" s="342"/>
      <c r="BJ695" s="342"/>
      <c r="BK695" s="342"/>
      <c r="BL695" s="342"/>
      <c r="BM695" s="342"/>
      <c r="BO695" s="342"/>
      <c r="BP695" s="342"/>
      <c r="BQ695" s="342"/>
      <c r="BR695" s="342"/>
      <c r="BS695" s="342"/>
      <c r="BT695" s="342"/>
      <c r="BU695" s="342"/>
      <c r="BV695" s="342"/>
      <c r="BW695" s="342"/>
      <c r="BX695" s="342"/>
      <c r="BY695" s="342"/>
      <c r="BZ695" s="342"/>
      <c r="CA695" s="342"/>
      <c r="CB695" s="342"/>
      <c r="CC695" s="342"/>
      <c r="CD695" s="342"/>
      <c r="CE695" s="342"/>
      <c r="CF695" s="342"/>
      <c r="CG695" s="342"/>
      <c r="CH695" s="342"/>
      <c r="CI695" s="342"/>
      <c r="CJ695" s="342"/>
      <c r="CK695" s="342"/>
      <c r="CZ695" s="342"/>
      <c r="DA695" s="342"/>
      <c r="DB695" s="342"/>
      <c r="DC695" s="342"/>
      <c r="DD695" s="342"/>
      <c r="DE695" s="342"/>
      <c r="DF695" s="342"/>
      <c r="DG695" s="342"/>
      <c r="DH695" s="342"/>
      <c r="DI695" s="342"/>
      <c r="DJ695" s="342"/>
      <c r="DK695" s="342"/>
      <c r="DM695" s="342"/>
      <c r="DN695" s="342"/>
      <c r="DO695" s="342"/>
      <c r="DP695" s="342"/>
      <c r="DQ695" s="342"/>
      <c r="DR695" s="342"/>
      <c r="DS695" s="342"/>
      <c r="DT695" s="342"/>
      <c r="DU695" s="342"/>
      <c r="DV695" s="342"/>
      <c r="DW695" s="342"/>
      <c r="DX695" s="342"/>
      <c r="DY695" s="342"/>
      <c r="EA695" s="342"/>
    </row>
    <row r="696" spans="1:131">
      <c r="A696" s="342"/>
      <c r="B696" s="342"/>
      <c r="C696" s="342"/>
      <c r="D696" s="342"/>
      <c r="E696" s="342"/>
      <c r="L696" s="342"/>
      <c r="M696" s="342"/>
      <c r="N696" s="342"/>
      <c r="O696" s="342"/>
      <c r="P696" s="342"/>
      <c r="Q696" s="342"/>
      <c r="R696" s="342"/>
      <c r="S696" s="342"/>
      <c r="T696" s="342"/>
      <c r="U696" s="342"/>
      <c r="V696" s="342"/>
      <c r="W696" s="342"/>
      <c r="X696" s="342"/>
      <c r="Y696" s="342"/>
      <c r="Z696" s="342"/>
      <c r="AA696" s="342"/>
      <c r="AB696" s="342"/>
      <c r="AC696" s="342"/>
      <c r="AD696" s="342"/>
      <c r="AE696" s="342"/>
      <c r="AF696" s="342"/>
      <c r="AG696" s="342"/>
      <c r="AH696" s="342"/>
      <c r="AI696" s="342"/>
      <c r="AJ696" s="342"/>
      <c r="AK696" s="342"/>
      <c r="AL696" s="342"/>
      <c r="AM696" s="342"/>
      <c r="AN696" s="342"/>
      <c r="AO696" s="342"/>
      <c r="AP696" s="342"/>
      <c r="AQ696" s="342"/>
      <c r="AR696" s="342"/>
      <c r="AS696" s="342"/>
      <c r="AT696" s="342"/>
      <c r="AU696" s="342"/>
      <c r="AV696" s="342"/>
      <c r="AW696" s="342"/>
      <c r="AX696" s="342"/>
      <c r="AY696" s="342"/>
      <c r="AZ696" s="342"/>
      <c r="BA696" s="342"/>
      <c r="BB696" s="342"/>
      <c r="BC696" s="342"/>
      <c r="BD696" s="342"/>
      <c r="BE696" s="342"/>
      <c r="BF696" s="342"/>
      <c r="BG696" s="342"/>
      <c r="BH696" s="342"/>
      <c r="BI696" s="342"/>
      <c r="BJ696" s="342"/>
      <c r="BK696" s="342"/>
      <c r="BL696" s="342"/>
      <c r="BM696" s="342"/>
      <c r="BO696" s="342"/>
      <c r="BP696" s="342"/>
      <c r="BQ696" s="342"/>
      <c r="BR696" s="342"/>
      <c r="BS696" s="342"/>
      <c r="BT696" s="342"/>
      <c r="BU696" s="342"/>
      <c r="BV696" s="342"/>
      <c r="BW696" s="342"/>
      <c r="BX696" s="342"/>
      <c r="BY696" s="342"/>
      <c r="BZ696" s="342"/>
      <c r="CA696" s="342"/>
      <c r="CB696" s="342"/>
      <c r="CC696" s="342"/>
      <c r="CD696" s="342"/>
      <c r="CE696" s="342"/>
      <c r="CF696" s="342"/>
      <c r="CG696" s="342"/>
      <c r="CH696" s="342"/>
      <c r="CI696" s="342"/>
      <c r="CJ696" s="342"/>
      <c r="CK696" s="342"/>
      <c r="CZ696" s="342"/>
      <c r="DA696" s="342"/>
      <c r="DB696" s="342"/>
      <c r="DC696" s="342"/>
      <c r="DD696" s="342"/>
      <c r="DE696" s="342"/>
      <c r="DF696" s="342"/>
      <c r="DG696" s="342"/>
      <c r="DH696" s="342"/>
      <c r="DI696" s="342"/>
      <c r="DJ696" s="342"/>
      <c r="DK696" s="342"/>
      <c r="DM696" s="342"/>
      <c r="DN696" s="342"/>
      <c r="DO696" s="342"/>
      <c r="DP696" s="342"/>
      <c r="DQ696" s="342"/>
      <c r="DR696" s="342"/>
      <c r="DS696" s="342"/>
      <c r="DT696" s="342"/>
      <c r="DU696" s="342"/>
      <c r="DV696" s="342"/>
      <c r="DW696" s="342"/>
      <c r="DX696" s="342"/>
      <c r="DY696" s="342"/>
      <c r="EA696" s="342"/>
    </row>
    <row r="697" spans="1:131">
      <c r="A697" s="342"/>
      <c r="B697" s="342"/>
      <c r="C697" s="342"/>
      <c r="D697" s="342"/>
      <c r="E697" s="342"/>
      <c r="L697" s="342"/>
      <c r="M697" s="342"/>
      <c r="N697" s="342"/>
      <c r="O697" s="342"/>
      <c r="P697" s="342"/>
      <c r="Q697" s="342"/>
      <c r="R697" s="342"/>
      <c r="S697" s="342"/>
      <c r="T697" s="342"/>
      <c r="U697" s="342"/>
      <c r="V697" s="342"/>
      <c r="W697" s="342"/>
      <c r="X697" s="342"/>
      <c r="Y697" s="342"/>
      <c r="Z697" s="342"/>
      <c r="AA697" s="342"/>
      <c r="AB697" s="342"/>
      <c r="AC697" s="342"/>
      <c r="AD697" s="342"/>
      <c r="AE697" s="342"/>
      <c r="AF697" s="342"/>
      <c r="AG697" s="342"/>
      <c r="AH697" s="342"/>
      <c r="AI697" s="342"/>
      <c r="AJ697" s="342"/>
      <c r="AK697" s="342"/>
      <c r="AL697" s="342"/>
      <c r="AM697" s="342"/>
      <c r="AN697" s="342"/>
      <c r="AO697" s="342"/>
      <c r="AP697" s="342"/>
      <c r="AQ697" s="342"/>
      <c r="AR697" s="342"/>
      <c r="AS697" s="342"/>
      <c r="AT697" s="342"/>
      <c r="AU697" s="342"/>
      <c r="AV697" s="342"/>
      <c r="AW697" s="342"/>
      <c r="AX697" s="342"/>
      <c r="AY697" s="342"/>
      <c r="AZ697" s="342"/>
      <c r="BA697" s="342"/>
      <c r="BB697" s="342"/>
      <c r="BC697" s="342"/>
      <c r="BD697" s="342"/>
      <c r="BE697" s="342"/>
      <c r="BF697" s="342"/>
      <c r="BG697" s="342"/>
      <c r="BH697" s="342"/>
      <c r="BI697" s="342"/>
      <c r="BJ697" s="342"/>
      <c r="BK697" s="342"/>
      <c r="BL697" s="342"/>
      <c r="BM697" s="342"/>
      <c r="BO697" s="342"/>
      <c r="BP697" s="342"/>
      <c r="BQ697" s="342"/>
      <c r="BR697" s="342"/>
      <c r="BS697" s="342"/>
      <c r="BT697" s="342"/>
      <c r="BU697" s="342"/>
      <c r="BV697" s="342"/>
      <c r="BW697" s="342"/>
      <c r="BX697" s="342"/>
      <c r="BY697" s="342"/>
      <c r="BZ697" s="342"/>
      <c r="CA697" s="342"/>
      <c r="CB697" s="342"/>
      <c r="CC697" s="342"/>
      <c r="CD697" s="342"/>
      <c r="CE697" s="342"/>
      <c r="CF697" s="342"/>
      <c r="CG697" s="342"/>
      <c r="CH697" s="342"/>
      <c r="CI697" s="342"/>
      <c r="CJ697" s="342"/>
      <c r="CK697" s="342"/>
      <c r="CZ697" s="342"/>
      <c r="DA697" s="342"/>
      <c r="DB697" s="342"/>
      <c r="DC697" s="342"/>
      <c r="DD697" s="342"/>
      <c r="DE697" s="342"/>
      <c r="DF697" s="342"/>
      <c r="DG697" s="342"/>
      <c r="DH697" s="342"/>
      <c r="DI697" s="342"/>
      <c r="DJ697" s="342"/>
      <c r="DK697" s="342"/>
      <c r="DM697" s="342"/>
      <c r="DN697" s="342"/>
      <c r="DO697" s="342"/>
      <c r="DP697" s="342"/>
      <c r="DQ697" s="342"/>
      <c r="DR697" s="342"/>
      <c r="DS697" s="342"/>
      <c r="DT697" s="342"/>
      <c r="DU697" s="342"/>
      <c r="DV697" s="342"/>
      <c r="DW697" s="342"/>
      <c r="DX697" s="342"/>
      <c r="DY697" s="342"/>
      <c r="EA697" s="342"/>
    </row>
    <row r="698" spans="1:131">
      <c r="A698" s="342"/>
      <c r="B698" s="342"/>
      <c r="C698" s="342"/>
      <c r="D698" s="342"/>
      <c r="E698" s="342"/>
      <c r="L698" s="342"/>
      <c r="M698" s="342"/>
      <c r="N698" s="342"/>
      <c r="O698" s="342"/>
      <c r="P698" s="342"/>
      <c r="Q698" s="342"/>
      <c r="R698" s="342"/>
      <c r="S698" s="342"/>
      <c r="T698" s="342"/>
      <c r="U698" s="342"/>
      <c r="V698" s="342"/>
      <c r="W698" s="342"/>
      <c r="X698" s="342"/>
      <c r="Y698" s="342"/>
      <c r="Z698" s="342"/>
      <c r="AA698" s="342"/>
      <c r="AB698" s="342"/>
      <c r="AC698" s="342"/>
      <c r="AD698" s="342"/>
      <c r="AE698" s="342"/>
      <c r="AF698" s="342"/>
      <c r="AG698" s="342"/>
      <c r="AH698" s="342"/>
      <c r="AI698" s="342"/>
      <c r="AJ698" s="342"/>
      <c r="AK698" s="342"/>
      <c r="AL698" s="342"/>
      <c r="AM698" s="342"/>
      <c r="AN698" s="342"/>
      <c r="AO698" s="342"/>
      <c r="AP698" s="342"/>
      <c r="AQ698" s="342"/>
      <c r="AR698" s="342"/>
      <c r="AS698" s="342"/>
      <c r="AT698" s="342"/>
      <c r="AU698" s="342"/>
      <c r="AV698" s="342"/>
      <c r="AW698" s="342"/>
      <c r="AX698" s="342"/>
      <c r="AY698" s="342"/>
      <c r="AZ698" s="342"/>
      <c r="BA698" s="342"/>
      <c r="BB698" s="342"/>
      <c r="BC698" s="342"/>
      <c r="BD698" s="342"/>
      <c r="BE698" s="342"/>
      <c r="BF698" s="342"/>
      <c r="BG698" s="342"/>
      <c r="BH698" s="342"/>
      <c r="BI698" s="342"/>
      <c r="BJ698" s="342"/>
      <c r="BK698" s="342"/>
      <c r="BL698" s="342"/>
      <c r="BM698" s="342"/>
      <c r="BO698" s="342"/>
      <c r="BP698" s="342"/>
      <c r="BQ698" s="342"/>
      <c r="BR698" s="342"/>
      <c r="BS698" s="342"/>
      <c r="BT698" s="342"/>
      <c r="BU698" s="342"/>
      <c r="BV698" s="342"/>
      <c r="BW698" s="342"/>
      <c r="BX698" s="342"/>
      <c r="BY698" s="342"/>
      <c r="BZ698" s="342"/>
      <c r="CA698" s="342"/>
      <c r="CB698" s="342"/>
      <c r="CC698" s="342"/>
      <c r="CD698" s="342"/>
      <c r="CE698" s="342"/>
      <c r="CF698" s="342"/>
      <c r="CG698" s="342"/>
      <c r="CH698" s="342"/>
      <c r="CI698" s="342"/>
      <c r="CJ698" s="342"/>
      <c r="CK698" s="342"/>
      <c r="CZ698" s="342"/>
      <c r="DA698" s="342"/>
      <c r="DB698" s="342"/>
      <c r="DC698" s="342"/>
      <c r="DD698" s="342"/>
      <c r="DE698" s="342"/>
      <c r="DF698" s="342"/>
      <c r="DG698" s="342"/>
      <c r="DH698" s="342"/>
      <c r="DI698" s="342"/>
      <c r="DJ698" s="342"/>
      <c r="DK698" s="342"/>
      <c r="DM698" s="342"/>
      <c r="DN698" s="342"/>
      <c r="DO698" s="342"/>
      <c r="DP698" s="342"/>
      <c r="DQ698" s="342"/>
      <c r="DR698" s="342"/>
      <c r="DS698" s="342"/>
      <c r="DT698" s="342"/>
      <c r="DU698" s="342"/>
      <c r="DV698" s="342"/>
      <c r="DW698" s="342"/>
      <c r="DX698" s="342"/>
      <c r="DY698" s="342"/>
      <c r="EA698" s="342"/>
    </row>
    <row r="699" spans="1:131">
      <c r="A699" s="342"/>
      <c r="B699" s="342"/>
      <c r="C699" s="342"/>
      <c r="D699" s="342"/>
      <c r="E699" s="342"/>
      <c r="L699" s="342"/>
      <c r="M699" s="342"/>
      <c r="N699" s="342"/>
      <c r="O699" s="342"/>
      <c r="P699" s="342"/>
      <c r="Q699" s="342"/>
      <c r="R699" s="342"/>
      <c r="S699" s="342"/>
      <c r="T699" s="342"/>
      <c r="U699" s="342"/>
      <c r="V699" s="342"/>
      <c r="W699" s="342"/>
      <c r="X699" s="342"/>
      <c r="Y699" s="342"/>
      <c r="Z699" s="342"/>
      <c r="AA699" s="342"/>
      <c r="AB699" s="342"/>
      <c r="AC699" s="342"/>
      <c r="AD699" s="342"/>
      <c r="AE699" s="342"/>
      <c r="AF699" s="342"/>
      <c r="AG699" s="342"/>
      <c r="AH699" s="342"/>
      <c r="AI699" s="342"/>
      <c r="AJ699" s="342"/>
      <c r="AK699" s="342"/>
      <c r="AL699" s="342"/>
      <c r="AM699" s="342"/>
      <c r="AN699" s="342"/>
      <c r="AO699" s="342"/>
      <c r="AP699" s="342"/>
      <c r="AQ699" s="342"/>
      <c r="AR699" s="342"/>
      <c r="AS699" s="342"/>
      <c r="AT699" s="342"/>
      <c r="AU699" s="342"/>
      <c r="AV699" s="342"/>
      <c r="AW699" s="342"/>
      <c r="AX699" s="342"/>
      <c r="AY699" s="342"/>
      <c r="AZ699" s="342"/>
      <c r="BA699" s="342"/>
      <c r="BB699" s="342"/>
      <c r="BC699" s="342"/>
      <c r="BD699" s="342"/>
      <c r="BE699" s="342"/>
      <c r="BF699" s="342"/>
      <c r="BG699" s="342"/>
      <c r="BH699" s="342"/>
      <c r="BI699" s="342"/>
      <c r="BJ699" s="342"/>
      <c r="BK699" s="342"/>
      <c r="BL699" s="342"/>
      <c r="BM699" s="342"/>
      <c r="BO699" s="342"/>
      <c r="BP699" s="342"/>
      <c r="BQ699" s="342"/>
      <c r="BR699" s="342"/>
      <c r="BS699" s="342"/>
      <c r="BT699" s="342"/>
      <c r="BU699" s="342"/>
      <c r="BV699" s="342"/>
      <c r="BW699" s="342"/>
      <c r="BX699" s="342"/>
      <c r="BY699" s="342"/>
      <c r="BZ699" s="342"/>
      <c r="CA699" s="342"/>
      <c r="CB699" s="342"/>
      <c r="CC699" s="342"/>
      <c r="CD699" s="342"/>
      <c r="CE699" s="342"/>
      <c r="CF699" s="342"/>
      <c r="CG699" s="342"/>
      <c r="CH699" s="342"/>
      <c r="CI699" s="342"/>
      <c r="CJ699" s="342"/>
      <c r="CK699" s="342"/>
      <c r="CZ699" s="342"/>
      <c r="DA699" s="342"/>
      <c r="DB699" s="342"/>
      <c r="DC699" s="342"/>
      <c r="DD699" s="342"/>
      <c r="DE699" s="342"/>
      <c r="DF699" s="342"/>
      <c r="DG699" s="342"/>
      <c r="DH699" s="342"/>
      <c r="DI699" s="342"/>
      <c r="DJ699" s="342"/>
      <c r="DK699" s="342"/>
      <c r="DM699" s="342"/>
      <c r="DN699" s="342"/>
      <c r="DO699" s="342"/>
      <c r="DP699" s="342"/>
      <c r="DQ699" s="342"/>
      <c r="DR699" s="342"/>
      <c r="DS699" s="342"/>
      <c r="DT699" s="342"/>
      <c r="DU699" s="342"/>
      <c r="DV699" s="342"/>
      <c r="DW699" s="342"/>
      <c r="DX699" s="342"/>
      <c r="DY699" s="342"/>
      <c r="EA699" s="342"/>
    </row>
    <row r="700" spans="1:131">
      <c r="A700" s="342"/>
      <c r="B700" s="342"/>
      <c r="C700" s="342"/>
      <c r="D700" s="342"/>
      <c r="E700" s="342"/>
      <c r="L700" s="342"/>
      <c r="M700" s="342"/>
      <c r="N700" s="342"/>
      <c r="O700" s="342"/>
      <c r="P700" s="342"/>
      <c r="Q700" s="342"/>
      <c r="R700" s="342"/>
      <c r="S700" s="342"/>
      <c r="T700" s="342"/>
      <c r="U700" s="342"/>
      <c r="V700" s="342"/>
      <c r="W700" s="342"/>
      <c r="X700" s="342"/>
      <c r="Y700" s="342"/>
      <c r="Z700" s="342"/>
      <c r="AA700" s="342"/>
      <c r="AB700" s="342"/>
      <c r="AC700" s="342"/>
      <c r="AD700" s="342"/>
      <c r="AE700" s="342"/>
      <c r="AF700" s="342"/>
      <c r="AG700" s="342"/>
      <c r="AH700" s="342"/>
      <c r="AI700" s="342"/>
      <c r="AJ700" s="342"/>
      <c r="AK700" s="342"/>
      <c r="AL700" s="342"/>
      <c r="AM700" s="342"/>
      <c r="AN700" s="342"/>
      <c r="AO700" s="342"/>
      <c r="AP700" s="342"/>
      <c r="AQ700" s="342"/>
      <c r="AR700" s="342"/>
      <c r="AS700" s="342"/>
      <c r="AT700" s="342"/>
      <c r="AU700" s="342"/>
      <c r="AV700" s="342"/>
      <c r="AW700" s="342"/>
      <c r="AX700" s="342"/>
      <c r="AY700" s="342"/>
      <c r="AZ700" s="342"/>
      <c r="BA700" s="342"/>
      <c r="BB700" s="342"/>
      <c r="BC700" s="342"/>
      <c r="BD700" s="342"/>
      <c r="BE700" s="342"/>
      <c r="BF700" s="342"/>
      <c r="BG700" s="342"/>
      <c r="BH700" s="342"/>
      <c r="BI700" s="342"/>
      <c r="BJ700" s="342"/>
      <c r="BK700" s="342"/>
      <c r="BL700" s="342"/>
      <c r="BM700" s="342"/>
      <c r="BO700" s="342"/>
      <c r="BP700" s="342"/>
      <c r="BQ700" s="342"/>
      <c r="BR700" s="342"/>
      <c r="BS700" s="342"/>
      <c r="BT700" s="342"/>
      <c r="BU700" s="342"/>
      <c r="BV700" s="342"/>
      <c r="BW700" s="342"/>
      <c r="BX700" s="342"/>
      <c r="BY700" s="342"/>
      <c r="BZ700" s="342"/>
      <c r="CA700" s="342"/>
      <c r="CB700" s="342"/>
      <c r="CC700" s="342"/>
      <c r="CD700" s="342"/>
      <c r="CE700" s="342"/>
      <c r="CF700" s="342"/>
      <c r="CG700" s="342"/>
      <c r="CH700" s="342"/>
      <c r="CI700" s="342"/>
      <c r="CJ700" s="342"/>
      <c r="CK700" s="342"/>
      <c r="CZ700" s="342"/>
      <c r="DA700" s="342"/>
      <c r="DB700" s="342"/>
      <c r="DC700" s="342"/>
      <c r="DD700" s="342"/>
      <c r="DE700" s="342"/>
      <c r="DF700" s="342"/>
      <c r="DG700" s="342"/>
      <c r="DH700" s="342"/>
      <c r="DI700" s="342"/>
      <c r="DJ700" s="342"/>
      <c r="DK700" s="342"/>
      <c r="DM700" s="342"/>
      <c r="DN700" s="342"/>
      <c r="DO700" s="342"/>
      <c r="DP700" s="342"/>
      <c r="DQ700" s="342"/>
      <c r="DR700" s="342"/>
      <c r="DS700" s="342"/>
      <c r="DT700" s="342"/>
      <c r="DU700" s="342"/>
      <c r="DV700" s="342"/>
      <c r="DW700" s="342"/>
      <c r="DX700" s="342"/>
      <c r="DY700" s="342"/>
      <c r="EA700" s="342"/>
    </row>
    <row r="701" spans="1:131">
      <c r="A701" s="342"/>
      <c r="B701" s="342"/>
      <c r="C701" s="342"/>
      <c r="D701" s="342"/>
      <c r="E701" s="342"/>
      <c r="L701" s="342"/>
      <c r="M701" s="342"/>
      <c r="N701" s="342"/>
      <c r="O701" s="342"/>
      <c r="P701" s="342"/>
      <c r="Q701" s="342"/>
      <c r="R701" s="342"/>
      <c r="S701" s="342"/>
      <c r="T701" s="342"/>
      <c r="U701" s="342"/>
      <c r="V701" s="342"/>
      <c r="W701" s="342"/>
      <c r="X701" s="342"/>
      <c r="Y701" s="342"/>
      <c r="Z701" s="342"/>
      <c r="AA701" s="342"/>
      <c r="AB701" s="342"/>
      <c r="AC701" s="342"/>
      <c r="AD701" s="342"/>
      <c r="AE701" s="342"/>
      <c r="AF701" s="342"/>
      <c r="AG701" s="342"/>
      <c r="AH701" s="342"/>
      <c r="AI701" s="342"/>
      <c r="AJ701" s="342"/>
      <c r="AK701" s="342"/>
      <c r="AL701" s="342"/>
      <c r="AM701" s="342"/>
      <c r="AN701" s="342"/>
      <c r="AO701" s="342"/>
      <c r="AP701" s="342"/>
      <c r="AQ701" s="342"/>
      <c r="AR701" s="342"/>
      <c r="AS701" s="342"/>
      <c r="AT701" s="342"/>
      <c r="AU701" s="342"/>
      <c r="AV701" s="342"/>
      <c r="AW701" s="342"/>
      <c r="AX701" s="342"/>
      <c r="AY701" s="342"/>
      <c r="AZ701" s="342"/>
      <c r="BA701" s="342"/>
      <c r="BB701" s="342"/>
      <c r="BC701" s="342"/>
      <c r="BD701" s="342"/>
      <c r="BE701" s="342"/>
      <c r="BF701" s="342"/>
      <c r="BG701" s="342"/>
      <c r="BH701" s="342"/>
      <c r="BI701" s="342"/>
      <c r="BJ701" s="342"/>
      <c r="BK701" s="342"/>
      <c r="BL701" s="342"/>
      <c r="BM701" s="342"/>
      <c r="BO701" s="342"/>
      <c r="BP701" s="342"/>
      <c r="BQ701" s="342"/>
      <c r="BR701" s="342"/>
      <c r="BS701" s="342"/>
      <c r="BT701" s="342"/>
      <c r="BU701" s="342"/>
      <c r="BV701" s="342"/>
      <c r="BW701" s="342"/>
      <c r="BX701" s="342"/>
      <c r="BY701" s="342"/>
      <c r="BZ701" s="342"/>
      <c r="CA701" s="342"/>
      <c r="CB701" s="342"/>
      <c r="CC701" s="342"/>
      <c r="CD701" s="342"/>
      <c r="CE701" s="342"/>
      <c r="CF701" s="342"/>
      <c r="CG701" s="342"/>
      <c r="CH701" s="342"/>
      <c r="CI701" s="342"/>
      <c r="CJ701" s="342"/>
      <c r="CK701" s="342"/>
      <c r="CZ701" s="342"/>
      <c r="DA701" s="342"/>
      <c r="DB701" s="342"/>
      <c r="DC701" s="342"/>
      <c r="DD701" s="342"/>
      <c r="DE701" s="342"/>
      <c r="DF701" s="342"/>
      <c r="DG701" s="342"/>
      <c r="DH701" s="342"/>
      <c r="DI701" s="342"/>
      <c r="DJ701" s="342"/>
      <c r="DK701" s="342"/>
      <c r="DM701" s="342"/>
      <c r="DN701" s="342"/>
      <c r="DO701" s="342"/>
      <c r="DP701" s="342"/>
      <c r="DQ701" s="342"/>
      <c r="DR701" s="342"/>
      <c r="DS701" s="342"/>
      <c r="DT701" s="342"/>
      <c r="DU701" s="342"/>
      <c r="DV701" s="342"/>
      <c r="DW701" s="342"/>
      <c r="DX701" s="342"/>
      <c r="DY701" s="342"/>
      <c r="EA701" s="342"/>
    </row>
    <row r="702" spans="1:131">
      <c r="A702" s="342"/>
      <c r="B702" s="342"/>
      <c r="C702" s="342"/>
      <c r="D702" s="342"/>
      <c r="E702" s="342"/>
      <c r="L702" s="342"/>
      <c r="M702" s="342"/>
      <c r="N702" s="342"/>
      <c r="O702" s="342"/>
      <c r="P702" s="342"/>
      <c r="Q702" s="342"/>
      <c r="R702" s="342"/>
      <c r="S702" s="342"/>
      <c r="T702" s="342"/>
      <c r="U702" s="342"/>
      <c r="V702" s="342"/>
      <c r="W702" s="342"/>
      <c r="X702" s="342"/>
      <c r="Y702" s="342"/>
      <c r="Z702" s="342"/>
      <c r="AA702" s="342"/>
      <c r="AB702" s="342"/>
      <c r="AC702" s="342"/>
      <c r="AD702" s="342"/>
      <c r="AE702" s="342"/>
      <c r="AF702" s="342"/>
      <c r="AG702" s="342"/>
      <c r="AH702" s="342"/>
      <c r="AI702" s="342"/>
      <c r="AJ702" s="342"/>
      <c r="AK702" s="342"/>
      <c r="AL702" s="342"/>
      <c r="AM702" s="342"/>
      <c r="AN702" s="342"/>
      <c r="AO702" s="342"/>
      <c r="AP702" s="342"/>
      <c r="AQ702" s="342"/>
      <c r="AR702" s="342"/>
      <c r="AS702" s="342"/>
      <c r="AT702" s="342"/>
      <c r="AU702" s="342"/>
      <c r="AV702" s="342"/>
      <c r="AW702" s="342"/>
      <c r="AX702" s="342"/>
      <c r="AY702" s="342"/>
      <c r="AZ702" s="342"/>
      <c r="BA702" s="342"/>
      <c r="BB702" s="342"/>
      <c r="BC702" s="342"/>
      <c r="BD702" s="342"/>
      <c r="BE702" s="342"/>
      <c r="BF702" s="342"/>
      <c r="BG702" s="342"/>
      <c r="BH702" s="342"/>
      <c r="BI702" s="342"/>
      <c r="BJ702" s="342"/>
      <c r="BK702" s="342"/>
      <c r="BL702" s="342"/>
      <c r="BM702" s="342"/>
      <c r="BO702" s="342"/>
      <c r="BP702" s="342"/>
      <c r="BQ702" s="342"/>
      <c r="BR702" s="342"/>
      <c r="BS702" s="342"/>
      <c r="BT702" s="342"/>
      <c r="BU702" s="342"/>
      <c r="BV702" s="342"/>
      <c r="BW702" s="342"/>
      <c r="BX702" s="342"/>
      <c r="BY702" s="342"/>
      <c r="BZ702" s="342"/>
      <c r="CA702" s="342"/>
      <c r="CB702" s="342"/>
      <c r="CC702" s="342"/>
      <c r="CD702" s="342"/>
      <c r="CE702" s="342"/>
      <c r="CF702" s="342"/>
      <c r="CG702" s="342"/>
      <c r="CH702" s="342"/>
      <c r="CI702" s="342"/>
      <c r="CJ702" s="342"/>
      <c r="CK702" s="342"/>
      <c r="CZ702" s="342"/>
      <c r="DA702" s="342"/>
      <c r="DB702" s="342"/>
      <c r="DC702" s="342"/>
      <c r="DD702" s="342"/>
      <c r="DE702" s="342"/>
      <c r="DF702" s="342"/>
      <c r="DG702" s="342"/>
      <c r="DH702" s="342"/>
      <c r="DI702" s="342"/>
      <c r="DJ702" s="342"/>
      <c r="DK702" s="342"/>
      <c r="DM702" s="342"/>
      <c r="DN702" s="342"/>
      <c r="DO702" s="342"/>
      <c r="DP702" s="342"/>
      <c r="DQ702" s="342"/>
      <c r="DR702" s="342"/>
      <c r="DS702" s="342"/>
      <c r="DT702" s="342"/>
      <c r="DU702" s="342"/>
      <c r="DV702" s="342"/>
      <c r="DW702" s="342"/>
      <c r="DX702" s="342"/>
      <c r="DY702" s="342"/>
      <c r="EA702" s="342"/>
    </row>
    <row r="703" spans="1:131">
      <c r="A703" s="342"/>
      <c r="B703" s="342"/>
      <c r="C703" s="342"/>
      <c r="D703" s="342"/>
      <c r="E703" s="342"/>
      <c r="L703" s="342"/>
      <c r="M703" s="342"/>
      <c r="N703" s="342"/>
      <c r="O703" s="342"/>
      <c r="P703" s="342"/>
      <c r="Q703" s="342"/>
      <c r="R703" s="342"/>
      <c r="S703" s="342"/>
      <c r="T703" s="342"/>
      <c r="U703" s="342"/>
      <c r="V703" s="342"/>
      <c r="W703" s="342"/>
      <c r="X703" s="342"/>
      <c r="Y703" s="342"/>
      <c r="Z703" s="342"/>
      <c r="AA703" s="342"/>
      <c r="AB703" s="342"/>
      <c r="AC703" s="342"/>
      <c r="AD703" s="342"/>
      <c r="AE703" s="342"/>
      <c r="AF703" s="342"/>
      <c r="AG703" s="342"/>
      <c r="AH703" s="342"/>
      <c r="AI703" s="342"/>
      <c r="AJ703" s="342"/>
      <c r="AK703" s="342"/>
      <c r="AL703" s="342"/>
      <c r="AM703" s="342"/>
      <c r="AN703" s="342"/>
      <c r="AO703" s="342"/>
      <c r="AP703" s="342"/>
      <c r="AQ703" s="342"/>
      <c r="AR703" s="342"/>
      <c r="AS703" s="342"/>
      <c r="AT703" s="342"/>
      <c r="AU703" s="342"/>
      <c r="AV703" s="342"/>
      <c r="AW703" s="342"/>
      <c r="AX703" s="342"/>
      <c r="AY703" s="342"/>
      <c r="AZ703" s="342"/>
      <c r="BA703" s="342"/>
      <c r="BB703" s="342"/>
      <c r="BC703" s="342"/>
      <c r="BD703" s="342"/>
      <c r="BE703" s="342"/>
      <c r="BF703" s="342"/>
      <c r="BG703" s="342"/>
      <c r="BH703" s="342"/>
      <c r="BI703" s="342"/>
      <c r="BJ703" s="342"/>
      <c r="BK703" s="342"/>
      <c r="BL703" s="342"/>
      <c r="BM703" s="342"/>
      <c r="BO703" s="342"/>
      <c r="BP703" s="342"/>
      <c r="BQ703" s="342"/>
      <c r="BR703" s="342"/>
      <c r="BS703" s="342"/>
      <c r="BT703" s="342"/>
      <c r="BU703" s="342"/>
      <c r="BV703" s="342"/>
      <c r="BW703" s="342"/>
      <c r="BX703" s="342"/>
      <c r="BY703" s="342"/>
      <c r="BZ703" s="342"/>
      <c r="CA703" s="342"/>
      <c r="CB703" s="342"/>
      <c r="CC703" s="342"/>
      <c r="CD703" s="342"/>
      <c r="CE703" s="342"/>
      <c r="CF703" s="342"/>
      <c r="CG703" s="342"/>
      <c r="CH703" s="342"/>
      <c r="CI703" s="342"/>
      <c r="CJ703" s="342"/>
      <c r="CK703" s="342"/>
      <c r="CZ703" s="342"/>
      <c r="DA703" s="342"/>
      <c r="DB703" s="342"/>
      <c r="DC703" s="342"/>
      <c r="DD703" s="342"/>
      <c r="DE703" s="342"/>
      <c r="DF703" s="342"/>
      <c r="DG703" s="342"/>
      <c r="DH703" s="342"/>
      <c r="DI703" s="342"/>
      <c r="DJ703" s="342"/>
      <c r="DK703" s="342"/>
      <c r="DM703" s="342"/>
      <c r="DN703" s="342"/>
      <c r="DO703" s="342"/>
      <c r="DP703" s="342"/>
      <c r="DQ703" s="342"/>
      <c r="DR703" s="342"/>
      <c r="DS703" s="342"/>
      <c r="DT703" s="342"/>
      <c r="DU703" s="342"/>
      <c r="DV703" s="342"/>
      <c r="DW703" s="342"/>
      <c r="DX703" s="342"/>
      <c r="DY703" s="342"/>
      <c r="EA703" s="342"/>
    </row>
    <row r="704" spans="1:131">
      <c r="A704" s="342"/>
      <c r="B704" s="342"/>
      <c r="C704" s="342"/>
      <c r="D704" s="342"/>
      <c r="E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c r="AT704" s="342"/>
      <c r="AU704" s="342"/>
      <c r="AV704" s="342"/>
      <c r="AW704" s="342"/>
      <c r="AX704" s="342"/>
      <c r="AY704" s="342"/>
      <c r="AZ704" s="342"/>
      <c r="BA704" s="342"/>
      <c r="BB704" s="342"/>
      <c r="BC704" s="342"/>
      <c r="BD704" s="342"/>
      <c r="BE704" s="342"/>
      <c r="BF704" s="342"/>
      <c r="BG704" s="342"/>
      <c r="BH704" s="342"/>
      <c r="BI704" s="342"/>
      <c r="BJ704" s="342"/>
      <c r="BK704" s="342"/>
      <c r="BL704" s="342"/>
      <c r="BM704" s="342"/>
      <c r="BO704" s="342"/>
      <c r="BP704" s="342"/>
      <c r="BQ704" s="342"/>
      <c r="BR704" s="342"/>
      <c r="BS704" s="342"/>
      <c r="BT704" s="342"/>
      <c r="BU704" s="342"/>
      <c r="BV704" s="342"/>
      <c r="BW704" s="342"/>
      <c r="BX704" s="342"/>
      <c r="BY704" s="342"/>
      <c r="BZ704" s="342"/>
      <c r="CA704" s="342"/>
      <c r="CB704" s="342"/>
      <c r="CC704" s="342"/>
      <c r="CD704" s="342"/>
      <c r="CE704" s="342"/>
      <c r="CF704" s="342"/>
      <c r="CG704" s="342"/>
      <c r="CH704" s="342"/>
      <c r="CI704" s="342"/>
      <c r="CJ704" s="342"/>
      <c r="CK704" s="342"/>
      <c r="CZ704" s="342"/>
      <c r="DA704" s="342"/>
      <c r="DB704" s="342"/>
      <c r="DC704" s="342"/>
      <c r="DD704" s="342"/>
      <c r="DE704" s="342"/>
      <c r="DF704" s="342"/>
      <c r="DG704" s="342"/>
      <c r="DH704" s="342"/>
      <c r="DI704" s="342"/>
      <c r="DJ704" s="342"/>
      <c r="DK704" s="342"/>
      <c r="DM704" s="342"/>
      <c r="DN704" s="342"/>
      <c r="DO704" s="342"/>
      <c r="DP704" s="342"/>
      <c r="DQ704" s="342"/>
      <c r="DR704" s="342"/>
      <c r="DS704" s="342"/>
      <c r="DT704" s="342"/>
      <c r="DU704" s="342"/>
      <c r="DV704" s="342"/>
      <c r="DW704" s="342"/>
      <c r="DX704" s="342"/>
      <c r="DY704" s="342"/>
      <c r="EA704" s="342"/>
    </row>
    <row r="705" spans="1:131">
      <c r="A705" s="342"/>
      <c r="B705" s="342"/>
      <c r="C705" s="342"/>
      <c r="D705" s="342"/>
      <c r="E705" s="342"/>
      <c r="L705" s="342"/>
      <c r="M705" s="342"/>
      <c r="N705" s="342"/>
      <c r="O705" s="342"/>
      <c r="P705" s="342"/>
      <c r="Q705" s="342"/>
      <c r="R705" s="342"/>
      <c r="S705" s="342"/>
      <c r="T705" s="342"/>
      <c r="U705" s="342"/>
      <c r="V705" s="342"/>
      <c r="W705" s="342"/>
      <c r="X705" s="342"/>
      <c r="Y705" s="342"/>
      <c r="Z705" s="342"/>
      <c r="AA705" s="342"/>
      <c r="AB705" s="342"/>
      <c r="AC705" s="342"/>
      <c r="AD705" s="342"/>
      <c r="AE705" s="342"/>
      <c r="AF705" s="342"/>
      <c r="AG705" s="342"/>
      <c r="AH705" s="342"/>
      <c r="AI705" s="342"/>
      <c r="AJ705" s="342"/>
      <c r="AK705" s="342"/>
      <c r="AL705" s="342"/>
      <c r="AM705" s="342"/>
      <c r="AN705" s="342"/>
      <c r="AO705" s="342"/>
      <c r="AP705" s="342"/>
      <c r="AQ705" s="342"/>
      <c r="AR705" s="342"/>
      <c r="AS705" s="342"/>
      <c r="AT705" s="342"/>
      <c r="AU705" s="342"/>
      <c r="AV705" s="342"/>
      <c r="AW705" s="342"/>
      <c r="AX705" s="342"/>
      <c r="AY705" s="342"/>
      <c r="AZ705" s="342"/>
      <c r="BA705" s="342"/>
      <c r="BB705" s="342"/>
      <c r="BC705" s="342"/>
      <c r="BD705" s="342"/>
      <c r="BE705" s="342"/>
      <c r="BF705" s="342"/>
      <c r="BG705" s="342"/>
      <c r="BH705" s="342"/>
      <c r="BI705" s="342"/>
      <c r="BJ705" s="342"/>
      <c r="BK705" s="342"/>
      <c r="BL705" s="342"/>
      <c r="BM705" s="342"/>
      <c r="BO705" s="342"/>
      <c r="BP705" s="342"/>
      <c r="BQ705" s="342"/>
      <c r="BR705" s="342"/>
      <c r="BS705" s="342"/>
      <c r="BT705" s="342"/>
      <c r="BU705" s="342"/>
      <c r="BV705" s="342"/>
      <c r="BW705" s="342"/>
      <c r="BX705" s="342"/>
      <c r="BY705" s="342"/>
      <c r="BZ705" s="342"/>
      <c r="CA705" s="342"/>
      <c r="CB705" s="342"/>
      <c r="CC705" s="342"/>
      <c r="CD705" s="342"/>
      <c r="CE705" s="342"/>
      <c r="CF705" s="342"/>
      <c r="CG705" s="342"/>
      <c r="CH705" s="342"/>
      <c r="CI705" s="342"/>
      <c r="CJ705" s="342"/>
      <c r="CK705" s="342"/>
      <c r="CZ705" s="342"/>
      <c r="DA705" s="342"/>
      <c r="DB705" s="342"/>
      <c r="DC705" s="342"/>
      <c r="DD705" s="342"/>
      <c r="DE705" s="342"/>
      <c r="DF705" s="342"/>
      <c r="DG705" s="342"/>
      <c r="DH705" s="342"/>
      <c r="DI705" s="342"/>
      <c r="DJ705" s="342"/>
      <c r="DK705" s="342"/>
      <c r="DM705" s="342"/>
      <c r="DN705" s="342"/>
      <c r="DO705" s="342"/>
      <c r="DP705" s="342"/>
      <c r="DQ705" s="342"/>
      <c r="DR705" s="342"/>
      <c r="DS705" s="342"/>
      <c r="DT705" s="342"/>
      <c r="DU705" s="342"/>
      <c r="DV705" s="342"/>
      <c r="DW705" s="342"/>
      <c r="DX705" s="342"/>
      <c r="DY705" s="342"/>
      <c r="EA705" s="342"/>
    </row>
    <row r="706" spans="1:131">
      <c r="A706" s="342"/>
      <c r="B706" s="342"/>
      <c r="C706" s="342"/>
      <c r="D706" s="342"/>
      <c r="E706" s="342"/>
      <c r="L706" s="342"/>
      <c r="M706" s="342"/>
      <c r="N706" s="342"/>
      <c r="O706" s="342"/>
      <c r="P706" s="342"/>
      <c r="Q706" s="342"/>
      <c r="R706" s="342"/>
      <c r="S706" s="342"/>
      <c r="T706" s="342"/>
      <c r="U706" s="342"/>
      <c r="V706" s="342"/>
      <c r="W706" s="342"/>
      <c r="X706" s="342"/>
      <c r="Y706" s="342"/>
      <c r="Z706" s="342"/>
      <c r="AA706" s="342"/>
      <c r="AB706" s="342"/>
      <c r="AC706" s="342"/>
      <c r="AD706" s="342"/>
      <c r="AE706" s="342"/>
      <c r="AF706" s="342"/>
      <c r="AG706" s="342"/>
      <c r="AH706" s="342"/>
      <c r="AI706" s="342"/>
      <c r="AJ706" s="342"/>
      <c r="AK706" s="342"/>
      <c r="AL706" s="342"/>
      <c r="AM706" s="342"/>
      <c r="AN706" s="342"/>
      <c r="AO706" s="342"/>
      <c r="AP706" s="342"/>
      <c r="AQ706" s="342"/>
      <c r="AR706" s="342"/>
      <c r="AS706" s="342"/>
      <c r="AT706" s="342"/>
      <c r="AU706" s="342"/>
      <c r="AV706" s="342"/>
      <c r="AW706" s="342"/>
      <c r="AX706" s="342"/>
      <c r="AY706" s="342"/>
      <c r="AZ706" s="342"/>
      <c r="BA706" s="342"/>
      <c r="BB706" s="342"/>
      <c r="BC706" s="342"/>
      <c r="BD706" s="342"/>
      <c r="BE706" s="342"/>
      <c r="BF706" s="342"/>
      <c r="BG706" s="342"/>
      <c r="BH706" s="342"/>
      <c r="BI706" s="342"/>
      <c r="BJ706" s="342"/>
      <c r="BK706" s="342"/>
      <c r="BL706" s="342"/>
      <c r="BM706" s="342"/>
      <c r="BO706" s="342"/>
      <c r="BP706" s="342"/>
      <c r="BQ706" s="342"/>
      <c r="BR706" s="342"/>
      <c r="BS706" s="342"/>
      <c r="BT706" s="342"/>
      <c r="BU706" s="342"/>
      <c r="BV706" s="342"/>
      <c r="BW706" s="342"/>
      <c r="BX706" s="342"/>
      <c r="BY706" s="342"/>
      <c r="BZ706" s="342"/>
      <c r="CA706" s="342"/>
      <c r="CB706" s="342"/>
      <c r="CC706" s="342"/>
      <c r="CD706" s="342"/>
      <c r="CE706" s="342"/>
      <c r="CF706" s="342"/>
      <c r="CG706" s="342"/>
      <c r="CH706" s="342"/>
      <c r="CI706" s="342"/>
      <c r="CJ706" s="342"/>
      <c r="CK706" s="342"/>
      <c r="CZ706" s="342"/>
      <c r="DA706" s="342"/>
      <c r="DB706" s="342"/>
      <c r="DC706" s="342"/>
      <c r="DD706" s="342"/>
      <c r="DE706" s="342"/>
      <c r="DF706" s="342"/>
      <c r="DG706" s="342"/>
      <c r="DH706" s="342"/>
      <c r="DI706" s="342"/>
      <c r="DJ706" s="342"/>
      <c r="DK706" s="342"/>
      <c r="DM706" s="342"/>
      <c r="DN706" s="342"/>
      <c r="DO706" s="342"/>
      <c r="DP706" s="342"/>
      <c r="DQ706" s="342"/>
      <c r="DR706" s="342"/>
      <c r="DS706" s="342"/>
      <c r="DT706" s="342"/>
      <c r="DU706" s="342"/>
      <c r="DV706" s="342"/>
      <c r="DW706" s="342"/>
      <c r="DX706" s="342"/>
      <c r="DY706" s="342"/>
      <c r="EA706" s="342"/>
    </row>
    <row r="707" spans="1:131">
      <c r="A707" s="342"/>
      <c r="B707" s="342"/>
      <c r="C707" s="342"/>
      <c r="D707" s="342"/>
      <c r="E707" s="342"/>
      <c r="L707" s="342"/>
      <c r="M707" s="342"/>
      <c r="N707" s="342"/>
      <c r="O707" s="342"/>
      <c r="P707" s="342"/>
      <c r="Q707" s="342"/>
      <c r="R707" s="342"/>
      <c r="S707" s="342"/>
      <c r="T707" s="342"/>
      <c r="U707" s="342"/>
      <c r="V707" s="342"/>
      <c r="W707" s="342"/>
      <c r="X707" s="342"/>
      <c r="Y707" s="342"/>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c r="AT707" s="342"/>
      <c r="AU707" s="342"/>
      <c r="AV707" s="342"/>
      <c r="AW707" s="342"/>
      <c r="AX707" s="342"/>
      <c r="AY707" s="342"/>
      <c r="AZ707" s="342"/>
      <c r="BA707" s="342"/>
      <c r="BB707" s="342"/>
      <c r="BC707" s="342"/>
      <c r="BD707" s="342"/>
      <c r="BE707" s="342"/>
      <c r="BF707" s="342"/>
      <c r="BG707" s="342"/>
      <c r="BH707" s="342"/>
      <c r="BI707" s="342"/>
      <c r="BJ707" s="342"/>
      <c r="BK707" s="342"/>
      <c r="BL707" s="342"/>
      <c r="BM707" s="342"/>
      <c r="BO707" s="342"/>
      <c r="BP707" s="342"/>
      <c r="BQ707" s="342"/>
      <c r="BR707" s="342"/>
      <c r="BS707" s="342"/>
      <c r="BT707" s="342"/>
      <c r="BU707" s="342"/>
      <c r="BV707" s="342"/>
      <c r="BW707" s="342"/>
      <c r="BX707" s="342"/>
      <c r="BY707" s="342"/>
      <c r="BZ707" s="342"/>
      <c r="CA707" s="342"/>
      <c r="CB707" s="342"/>
      <c r="CC707" s="342"/>
      <c r="CD707" s="342"/>
      <c r="CE707" s="342"/>
      <c r="CF707" s="342"/>
      <c r="CG707" s="342"/>
      <c r="CH707" s="342"/>
      <c r="CI707" s="342"/>
      <c r="CJ707" s="342"/>
      <c r="CK707" s="342"/>
      <c r="CZ707" s="342"/>
      <c r="DA707" s="342"/>
      <c r="DB707" s="342"/>
      <c r="DC707" s="342"/>
      <c r="DD707" s="342"/>
      <c r="DE707" s="342"/>
      <c r="DF707" s="342"/>
      <c r="DG707" s="342"/>
      <c r="DH707" s="342"/>
      <c r="DI707" s="342"/>
      <c r="DJ707" s="342"/>
      <c r="DK707" s="342"/>
      <c r="DM707" s="342"/>
      <c r="DN707" s="342"/>
      <c r="DO707" s="342"/>
      <c r="DP707" s="342"/>
      <c r="DQ707" s="342"/>
      <c r="DR707" s="342"/>
      <c r="DS707" s="342"/>
      <c r="DT707" s="342"/>
      <c r="DU707" s="342"/>
      <c r="DV707" s="342"/>
      <c r="DW707" s="342"/>
      <c r="DX707" s="342"/>
      <c r="DY707" s="342"/>
      <c r="EA707" s="342"/>
    </row>
    <row r="708" spans="1:131">
      <c r="A708" s="342"/>
      <c r="B708" s="342"/>
      <c r="C708" s="342"/>
      <c r="D708" s="342"/>
      <c r="E708" s="342"/>
      <c r="L708" s="342"/>
      <c r="M708" s="342"/>
      <c r="N708" s="342"/>
      <c r="O708" s="342"/>
      <c r="P708" s="342"/>
      <c r="Q708" s="342"/>
      <c r="R708" s="342"/>
      <c r="S708" s="342"/>
      <c r="T708" s="342"/>
      <c r="U708" s="342"/>
      <c r="V708" s="342"/>
      <c r="W708" s="342"/>
      <c r="X708" s="342"/>
      <c r="Y708" s="342"/>
      <c r="Z708" s="342"/>
      <c r="AA708" s="342"/>
      <c r="AB708" s="342"/>
      <c r="AC708" s="342"/>
      <c r="AD708" s="342"/>
      <c r="AE708" s="342"/>
      <c r="AF708" s="342"/>
      <c r="AG708" s="342"/>
      <c r="AH708" s="342"/>
      <c r="AI708" s="342"/>
      <c r="AJ708" s="342"/>
      <c r="AK708" s="342"/>
      <c r="AL708" s="342"/>
      <c r="AM708" s="342"/>
      <c r="AN708" s="342"/>
      <c r="AO708" s="342"/>
      <c r="AP708" s="342"/>
      <c r="AQ708" s="342"/>
      <c r="AR708" s="342"/>
      <c r="AS708" s="342"/>
      <c r="AT708" s="342"/>
      <c r="AU708" s="342"/>
      <c r="AV708" s="342"/>
      <c r="AW708" s="342"/>
      <c r="AX708" s="342"/>
      <c r="AY708" s="342"/>
      <c r="AZ708" s="342"/>
      <c r="BA708" s="342"/>
      <c r="BB708" s="342"/>
      <c r="BC708" s="342"/>
      <c r="BD708" s="342"/>
      <c r="BE708" s="342"/>
      <c r="BF708" s="342"/>
      <c r="BG708" s="342"/>
      <c r="BH708" s="342"/>
      <c r="BI708" s="342"/>
      <c r="BJ708" s="342"/>
      <c r="BK708" s="342"/>
      <c r="BL708" s="342"/>
      <c r="BM708" s="342"/>
      <c r="BO708" s="342"/>
      <c r="BP708" s="342"/>
      <c r="BQ708" s="342"/>
      <c r="BR708" s="342"/>
      <c r="BS708" s="342"/>
      <c r="BT708" s="342"/>
      <c r="BU708" s="342"/>
      <c r="BV708" s="342"/>
      <c r="BW708" s="342"/>
      <c r="BX708" s="342"/>
      <c r="BY708" s="342"/>
      <c r="BZ708" s="342"/>
      <c r="CA708" s="342"/>
      <c r="CB708" s="342"/>
      <c r="CC708" s="342"/>
      <c r="CD708" s="342"/>
      <c r="CE708" s="342"/>
      <c r="CF708" s="342"/>
      <c r="CG708" s="342"/>
      <c r="CH708" s="342"/>
      <c r="CI708" s="342"/>
      <c r="CJ708" s="342"/>
      <c r="CK708" s="342"/>
      <c r="CZ708" s="342"/>
      <c r="DA708" s="342"/>
      <c r="DB708" s="342"/>
      <c r="DC708" s="342"/>
      <c r="DD708" s="342"/>
      <c r="DE708" s="342"/>
      <c r="DF708" s="342"/>
      <c r="DG708" s="342"/>
      <c r="DH708" s="342"/>
      <c r="DI708" s="342"/>
      <c r="DJ708" s="342"/>
      <c r="DK708" s="342"/>
      <c r="DM708" s="342"/>
      <c r="DN708" s="342"/>
      <c r="DO708" s="342"/>
      <c r="DP708" s="342"/>
      <c r="DQ708" s="342"/>
      <c r="DR708" s="342"/>
      <c r="DS708" s="342"/>
      <c r="DT708" s="342"/>
      <c r="DU708" s="342"/>
      <c r="DV708" s="342"/>
      <c r="DW708" s="342"/>
      <c r="DX708" s="342"/>
      <c r="DY708" s="342"/>
      <c r="EA708" s="342"/>
    </row>
    <row r="709" spans="1:131">
      <c r="A709" s="342"/>
      <c r="B709" s="342"/>
      <c r="C709" s="342"/>
      <c r="D709" s="342"/>
      <c r="E709" s="342"/>
      <c r="L709" s="342"/>
      <c r="M709" s="342"/>
      <c r="N709" s="342"/>
      <c r="O709" s="342"/>
      <c r="P709" s="342"/>
      <c r="Q709" s="342"/>
      <c r="R709" s="342"/>
      <c r="S709" s="342"/>
      <c r="T709" s="342"/>
      <c r="U709" s="342"/>
      <c r="V709" s="342"/>
      <c r="W709" s="342"/>
      <c r="X709" s="342"/>
      <c r="Y709" s="342"/>
      <c r="Z709" s="342"/>
      <c r="AA709" s="342"/>
      <c r="AB709" s="342"/>
      <c r="AC709" s="342"/>
      <c r="AD709" s="342"/>
      <c r="AE709" s="342"/>
      <c r="AF709" s="342"/>
      <c r="AG709" s="342"/>
      <c r="AH709" s="342"/>
      <c r="AI709" s="342"/>
      <c r="AJ709" s="342"/>
      <c r="AK709" s="342"/>
      <c r="AL709" s="342"/>
      <c r="AM709" s="342"/>
      <c r="AN709" s="342"/>
      <c r="AO709" s="342"/>
      <c r="AP709" s="342"/>
      <c r="AQ709" s="342"/>
      <c r="AR709" s="342"/>
      <c r="AS709" s="342"/>
      <c r="AT709" s="342"/>
      <c r="AU709" s="342"/>
      <c r="AV709" s="342"/>
      <c r="AW709" s="342"/>
      <c r="AX709" s="342"/>
      <c r="AY709" s="342"/>
      <c r="AZ709" s="342"/>
      <c r="BA709" s="342"/>
      <c r="BB709" s="342"/>
      <c r="BC709" s="342"/>
      <c r="BD709" s="342"/>
      <c r="BE709" s="342"/>
      <c r="BF709" s="342"/>
      <c r="BG709" s="342"/>
      <c r="BH709" s="342"/>
      <c r="BI709" s="342"/>
      <c r="BJ709" s="342"/>
      <c r="BK709" s="342"/>
      <c r="BL709" s="342"/>
      <c r="BM709" s="342"/>
      <c r="BO709" s="342"/>
      <c r="BP709" s="342"/>
      <c r="BQ709" s="342"/>
      <c r="BR709" s="342"/>
      <c r="BS709" s="342"/>
      <c r="BT709" s="342"/>
      <c r="BU709" s="342"/>
      <c r="BV709" s="342"/>
      <c r="BW709" s="342"/>
      <c r="BX709" s="342"/>
      <c r="BY709" s="342"/>
      <c r="BZ709" s="342"/>
      <c r="CA709" s="342"/>
      <c r="CB709" s="342"/>
      <c r="CC709" s="342"/>
      <c r="CD709" s="342"/>
      <c r="CE709" s="342"/>
      <c r="CF709" s="342"/>
      <c r="CG709" s="342"/>
      <c r="CH709" s="342"/>
      <c r="CI709" s="342"/>
      <c r="CJ709" s="342"/>
      <c r="CK709" s="342"/>
      <c r="CZ709" s="342"/>
      <c r="DA709" s="342"/>
      <c r="DB709" s="342"/>
      <c r="DC709" s="342"/>
      <c r="DD709" s="342"/>
      <c r="DE709" s="342"/>
      <c r="DF709" s="342"/>
      <c r="DG709" s="342"/>
      <c r="DH709" s="342"/>
      <c r="DI709" s="342"/>
      <c r="DJ709" s="342"/>
      <c r="DK709" s="342"/>
      <c r="DM709" s="342"/>
      <c r="DN709" s="342"/>
      <c r="DO709" s="342"/>
      <c r="DP709" s="342"/>
      <c r="DQ709" s="342"/>
      <c r="DR709" s="342"/>
      <c r="DS709" s="342"/>
      <c r="DT709" s="342"/>
      <c r="DU709" s="342"/>
      <c r="DV709" s="342"/>
      <c r="DW709" s="342"/>
      <c r="DX709" s="342"/>
      <c r="DY709" s="342"/>
      <c r="EA709" s="342"/>
    </row>
    <row r="710" spans="1:131">
      <c r="A710" s="342"/>
      <c r="B710" s="342"/>
      <c r="C710" s="342"/>
      <c r="D710" s="342"/>
      <c r="E710" s="342"/>
      <c r="L710" s="342"/>
      <c r="M710" s="342"/>
      <c r="N710" s="342"/>
      <c r="O710" s="342"/>
      <c r="P710" s="342"/>
      <c r="Q710" s="342"/>
      <c r="R710" s="342"/>
      <c r="S710" s="342"/>
      <c r="T710" s="342"/>
      <c r="U710" s="342"/>
      <c r="V710" s="342"/>
      <c r="W710" s="342"/>
      <c r="X710" s="342"/>
      <c r="Y710" s="342"/>
      <c r="Z710" s="342"/>
      <c r="AA710" s="342"/>
      <c r="AB710" s="342"/>
      <c r="AC710" s="342"/>
      <c r="AD710" s="342"/>
      <c r="AE710" s="342"/>
      <c r="AF710" s="342"/>
      <c r="AG710" s="342"/>
      <c r="AH710" s="342"/>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342"/>
      <c r="BI710" s="342"/>
      <c r="BJ710" s="342"/>
      <c r="BK710" s="342"/>
      <c r="BL710" s="342"/>
      <c r="BM710" s="342"/>
      <c r="BO710" s="342"/>
      <c r="BP710" s="342"/>
      <c r="BQ710" s="342"/>
      <c r="BR710" s="342"/>
      <c r="BS710" s="342"/>
      <c r="BT710" s="342"/>
      <c r="BU710" s="342"/>
      <c r="BV710" s="342"/>
      <c r="BW710" s="342"/>
      <c r="BX710" s="342"/>
      <c r="BY710" s="342"/>
      <c r="BZ710" s="342"/>
      <c r="CA710" s="342"/>
      <c r="CB710" s="342"/>
      <c r="CC710" s="342"/>
      <c r="CD710" s="342"/>
      <c r="CE710" s="342"/>
      <c r="CF710" s="342"/>
      <c r="CG710" s="342"/>
      <c r="CH710" s="342"/>
      <c r="CI710" s="342"/>
      <c r="CJ710" s="342"/>
      <c r="CK710" s="342"/>
      <c r="CZ710" s="342"/>
      <c r="DA710" s="342"/>
      <c r="DB710" s="342"/>
      <c r="DC710" s="342"/>
      <c r="DD710" s="342"/>
      <c r="DE710" s="342"/>
      <c r="DF710" s="342"/>
      <c r="DG710" s="342"/>
      <c r="DH710" s="342"/>
      <c r="DI710" s="342"/>
      <c r="DJ710" s="342"/>
      <c r="DK710" s="342"/>
      <c r="DM710" s="342"/>
      <c r="DN710" s="342"/>
      <c r="DO710" s="342"/>
      <c r="DP710" s="342"/>
      <c r="DQ710" s="342"/>
      <c r="DR710" s="342"/>
      <c r="DS710" s="342"/>
      <c r="DT710" s="342"/>
      <c r="DU710" s="342"/>
      <c r="DV710" s="342"/>
      <c r="DW710" s="342"/>
      <c r="DX710" s="342"/>
      <c r="DY710" s="342"/>
      <c r="EA710" s="342"/>
    </row>
    <row r="711" spans="1:131">
      <c r="A711" s="342"/>
      <c r="B711" s="342"/>
      <c r="C711" s="342"/>
      <c r="D711" s="342"/>
      <c r="E711" s="342"/>
      <c r="L711" s="342"/>
      <c r="M711" s="342"/>
      <c r="N711" s="342"/>
      <c r="O711" s="342"/>
      <c r="P711" s="342"/>
      <c r="Q711" s="342"/>
      <c r="R711" s="342"/>
      <c r="S711" s="342"/>
      <c r="T711" s="342"/>
      <c r="U711" s="342"/>
      <c r="V711" s="342"/>
      <c r="W711" s="342"/>
      <c r="X711" s="342"/>
      <c r="Y711" s="342"/>
      <c r="Z711" s="342"/>
      <c r="AA711" s="342"/>
      <c r="AB711" s="342"/>
      <c r="AC711" s="342"/>
      <c r="AD711" s="342"/>
      <c r="AE711" s="342"/>
      <c r="AF711" s="342"/>
      <c r="AG711" s="342"/>
      <c r="AH711" s="342"/>
      <c r="AI711" s="342"/>
      <c r="AJ711" s="342"/>
      <c r="AK711" s="342"/>
      <c r="AL711" s="342"/>
      <c r="AM711" s="342"/>
      <c r="AN711" s="342"/>
      <c r="AO711" s="342"/>
      <c r="AP711" s="342"/>
      <c r="AQ711" s="342"/>
      <c r="AR711" s="342"/>
      <c r="AS711" s="342"/>
      <c r="AT711" s="342"/>
      <c r="AU711" s="342"/>
      <c r="AV711" s="342"/>
      <c r="AW711" s="342"/>
      <c r="AX711" s="342"/>
      <c r="AY711" s="342"/>
      <c r="AZ711" s="342"/>
      <c r="BA711" s="342"/>
      <c r="BB711" s="342"/>
      <c r="BC711" s="342"/>
      <c r="BD711" s="342"/>
      <c r="BE711" s="342"/>
      <c r="BF711" s="342"/>
      <c r="BG711" s="342"/>
      <c r="BH711" s="342"/>
      <c r="BI711" s="342"/>
      <c r="BJ711" s="342"/>
      <c r="BK711" s="342"/>
      <c r="BL711" s="342"/>
      <c r="BM711" s="342"/>
      <c r="BO711" s="342"/>
      <c r="BP711" s="342"/>
      <c r="BQ711" s="342"/>
      <c r="BR711" s="342"/>
      <c r="BS711" s="342"/>
      <c r="BT711" s="342"/>
      <c r="BU711" s="342"/>
      <c r="BV711" s="342"/>
      <c r="BW711" s="342"/>
      <c r="BX711" s="342"/>
      <c r="BY711" s="342"/>
      <c r="BZ711" s="342"/>
      <c r="CA711" s="342"/>
      <c r="CB711" s="342"/>
      <c r="CC711" s="342"/>
      <c r="CD711" s="342"/>
      <c r="CE711" s="342"/>
      <c r="CF711" s="342"/>
      <c r="CG711" s="342"/>
      <c r="CH711" s="342"/>
      <c r="CI711" s="342"/>
      <c r="CJ711" s="342"/>
      <c r="CK711" s="342"/>
      <c r="CZ711" s="342"/>
      <c r="DA711" s="342"/>
      <c r="DB711" s="342"/>
      <c r="DC711" s="342"/>
      <c r="DD711" s="342"/>
      <c r="DE711" s="342"/>
      <c r="DF711" s="342"/>
      <c r="DG711" s="342"/>
      <c r="DH711" s="342"/>
      <c r="DI711" s="342"/>
      <c r="DJ711" s="342"/>
      <c r="DK711" s="342"/>
      <c r="DM711" s="342"/>
      <c r="DN711" s="342"/>
      <c r="DO711" s="342"/>
      <c r="DP711" s="342"/>
      <c r="DQ711" s="342"/>
      <c r="DR711" s="342"/>
      <c r="DS711" s="342"/>
      <c r="DT711" s="342"/>
      <c r="DU711" s="342"/>
      <c r="DV711" s="342"/>
      <c r="DW711" s="342"/>
      <c r="DX711" s="342"/>
      <c r="DY711" s="342"/>
      <c r="EA711" s="342"/>
    </row>
    <row r="712" spans="1:131">
      <c r="A712" s="342"/>
      <c r="B712" s="342"/>
      <c r="C712" s="342"/>
      <c r="D712" s="342"/>
      <c r="E712" s="342"/>
      <c r="L712" s="342"/>
      <c r="M712" s="342"/>
      <c r="N712" s="342"/>
      <c r="O712" s="342"/>
      <c r="P712" s="342"/>
      <c r="Q712" s="342"/>
      <c r="R712" s="342"/>
      <c r="S712" s="342"/>
      <c r="T712" s="342"/>
      <c r="U712" s="342"/>
      <c r="V712" s="342"/>
      <c r="W712" s="342"/>
      <c r="X712" s="342"/>
      <c r="Y712" s="342"/>
      <c r="Z712" s="342"/>
      <c r="AA712" s="342"/>
      <c r="AB712" s="342"/>
      <c r="AC712" s="342"/>
      <c r="AD712" s="342"/>
      <c r="AE712" s="342"/>
      <c r="AF712" s="342"/>
      <c r="AG712" s="342"/>
      <c r="AH712" s="342"/>
      <c r="AI712" s="342"/>
      <c r="AJ712" s="342"/>
      <c r="AK712" s="342"/>
      <c r="AL712" s="342"/>
      <c r="AM712" s="342"/>
      <c r="AN712" s="342"/>
      <c r="AO712" s="342"/>
      <c r="AP712" s="342"/>
      <c r="AQ712" s="342"/>
      <c r="AR712" s="342"/>
      <c r="AS712" s="342"/>
      <c r="AT712" s="342"/>
      <c r="AU712" s="342"/>
      <c r="AV712" s="342"/>
      <c r="AW712" s="342"/>
      <c r="AX712" s="342"/>
      <c r="AY712" s="342"/>
      <c r="AZ712" s="342"/>
      <c r="BA712" s="342"/>
      <c r="BB712" s="342"/>
      <c r="BC712" s="342"/>
      <c r="BD712" s="342"/>
      <c r="BE712" s="342"/>
      <c r="BF712" s="342"/>
      <c r="BG712" s="342"/>
      <c r="BH712" s="342"/>
      <c r="BI712" s="342"/>
      <c r="BJ712" s="342"/>
      <c r="BK712" s="342"/>
      <c r="BL712" s="342"/>
      <c r="BM712" s="342"/>
      <c r="BO712" s="342"/>
      <c r="BP712" s="342"/>
      <c r="BQ712" s="342"/>
      <c r="BR712" s="342"/>
      <c r="BS712" s="342"/>
      <c r="BT712" s="342"/>
      <c r="BU712" s="342"/>
      <c r="BV712" s="342"/>
      <c r="BW712" s="342"/>
      <c r="BX712" s="342"/>
      <c r="BY712" s="342"/>
      <c r="BZ712" s="342"/>
      <c r="CA712" s="342"/>
      <c r="CB712" s="342"/>
      <c r="CC712" s="342"/>
      <c r="CD712" s="342"/>
      <c r="CE712" s="342"/>
      <c r="CF712" s="342"/>
      <c r="CG712" s="342"/>
      <c r="CH712" s="342"/>
      <c r="CI712" s="342"/>
      <c r="CJ712" s="342"/>
      <c r="CK712" s="342"/>
      <c r="CZ712" s="342"/>
      <c r="DA712" s="342"/>
      <c r="DB712" s="342"/>
      <c r="DC712" s="342"/>
      <c r="DD712" s="342"/>
      <c r="DE712" s="342"/>
      <c r="DF712" s="342"/>
      <c r="DG712" s="342"/>
      <c r="DH712" s="342"/>
      <c r="DI712" s="342"/>
      <c r="DJ712" s="342"/>
      <c r="DK712" s="342"/>
      <c r="DM712" s="342"/>
      <c r="DN712" s="342"/>
      <c r="DO712" s="342"/>
      <c r="DP712" s="342"/>
      <c r="DQ712" s="342"/>
      <c r="DR712" s="342"/>
      <c r="DS712" s="342"/>
      <c r="DT712" s="342"/>
      <c r="DU712" s="342"/>
      <c r="DV712" s="342"/>
      <c r="DW712" s="342"/>
      <c r="DX712" s="342"/>
      <c r="DY712" s="342"/>
      <c r="EA712" s="342"/>
    </row>
    <row r="713" spans="1:131">
      <c r="A713" s="342"/>
      <c r="B713" s="342"/>
      <c r="C713" s="342"/>
      <c r="D713" s="342"/>
      <c r="E713" s="342"/>
      <c r="L713" s="342"/>
      <c r="M713" s="342"/>
      <c r="N713" s="342"/>
      <c r="O713" s="342"/>
      <c r="P713" s="342"/>
      <c r="Q713" s="342"/>
      <c r="R713" s="342"/>
      <c r="S713" s="342"/>
      <c r="T713" s="342"/>
      <c r="U713" s="342"/>
      <c r="V713" s="342"/>
      <c r="W713" s="342"/>
      <c r="X713" s="342"/>
      <c r="Y713" s="342"/>
      <c r="Z713" s="342"/>
      <c r="AA713" s="342"/>
      <c r="AB713" s="342"/>
      <c r="AC713" s="342"/>
      <c r="AD713" s="342"/>
      <c r="AE713" s="342"/>
      <c r="AF713" s="342"/>
      <c r="AG713" s="342"/>
      <c r="AH713" s="342"/>
      <c r="AI713" s="342"/>
      <c r="AJ713" s="342"/>
      <c r="AK713" s="342"/>
      <c r="AL713" s="342"/>
      <c r="AM713" s="342"/>
      <c r="AN713" s="342"/>
      <c r="AO713" s="342"/>
      <c r="AP713" s="342"/>
      <c r="AQ713" s="342"/>
      <c r="AR713" s="342"/>
      <c r="AS713" s="342"/>
      <c r="AT713" s="342"/>
      <c r="AU713" s="342"/>
      <c r="AV713" s="342"/>
      <c r="AW713" s="342"/>
      <c r="AX713" s="342"/>
      <c r="AY713" s="342"/>
      <c r="AZ713" s="342"/>
      <c r="BA713" s="342"/>
      <c r="BB713" s="342"/>
      <c r="BC713" s="342"/>
      <c r="BD713" s="342"/>
      <c r="BE713" s="342"/>
      <c r="BF713" s="342"/>
      <c r="BG713" s="342"/>
      <c r="BH713" s="342"/>
      <c r="BI713" s="342"/>
      <c r="BJ713" s="342"/>
      <c r="BK713" s="342"/>
      <c r="BL713" s="342"/>
      <c r="BM713" s="342"/>
      <c r="BO713" s="342"/>
      <c r="BP713" s="342"/>
      <c r="BQ713" s="342"/>
      <c r="BR713" s="342"/>
      <c r="BS713" s="342"/>
      <c r="BT713" s="342"/>
      <c r="BU713" s="342"/>
      <c r="BV713" s="342"/>
      <c r="BW713" s="342"/>
      <c r="BX713" s="342"/>
      <c r="BY713" s="342"/>
      <c r="BZ713" s="342"/>
      <c r="CA713" s="342"/>
      <c r="CB713" s="342"/>
      <c r="CC713" s="342"/>
      <c r="CD713" s="342"/>
      <c r="CE713" s="342"/>
      <c r="CF713" s="342"/>
      <c r="CG713" s="342"/>
      <c r="CH713" s="342"/>
      <c r="CI713" s="342"/>
      <c r="CJ713" s="342"/>
      <c r="CK713" s="342"/>
      <c r="CZ713" s="342"/>
      <c r="DA713" s="342"/>
      <c r="DB713" s="342"/>
      <c r="DC713" s="342"/>
      <c r="DD713" s="342"/>
      <c r="DE713" s="342"/>
      <c r="DF713" s="342"/>
      <c r="DG713" s="342"/>
      <c r="DH713" s="342"/>
      <c r="DI713" s="342"/>
      <c r="DJ713" s="342"/>
      <c r="DK713" s="342"/>
      <c r="DM713" s="342"/>
      <c r="DN713" s="342"/>
      <c r="DO713" s="342"/>
      <c r="DP713" s="342"/>
      <c r="DQ713" s="342"/>
      <c r="DR713" s="342"/>
      <c r="DS713" s="342"/>
      <c r="DT713" s="342"/>
      <c r="DU713" s="342"/>
      <c r="DV713" s="342"/>
      <c r="DW713" s="342"/>
      <c r="DX713" s="342"/>
      <c r="DY713" s="342"/>
      <c r="EA713" s="342"/>
    </row>
    <row r="714" spans="1:131">
      <c r="A714" s="342"/>
      <c r="B714" s="342"/>
      <c r="C714" s="342"/>
      <c r="D714" s="342"/>
      <c r="E714" s="342"/>
      <c r="L714" s="342"/>
      <c r="M714" s="342"/>
      <c r="N714" s="342"/>
      <c r="O714" s="342"/>
      <c r="P714" s="342"/>
      <c r="Q714" s="342"/>
      <c r="R714" s="342"/>
      <c r="S714" s="342"/>
      <c r="T714" s="342"/>
      <c r="U714" s="342"/>
      <c r="V714" s="342"/>
      <c r="W714" s="342"/>
      <c r="X714" s="342"/>
      <c r="Y714" s="342"/>
      <c r="Z714" s="342"/>
      <c r="AA714" s="342"/>
      <c r="AB714" s="342"/>
      <c r="AC714" s="342"/>
      <c r="AD714" s="342"/>
      <c r="AE714" s="342"/>
      <c r="AF714" s="342"/>
      <c r="AG714" s="342"/>
      <c r="AH714" s="342"/>
      <c r="AI714" s="342"/>
      <c r="AJ714" s="342"/>
      <c r="AK714" s="342"/>
      <c r="AL714" s="342"/>
      <c r="AM714" s="342"/>
      <c r="AN714" s="342"/>
      <c r="AO714" s="342"/>
      <c r="AP714" s="342"/>
      <c r="AQ714" s="342"/>
      <c r="AR714" s="342"/>
      <c r="AS714" s="342"/>
      <c r="AT714" s="342"/>
      <c r="AU714" s="342"/>
      <c r="AV714" s="342"/>
      <c r="AW714" s="342"/>
      <c r="AX714" s="342"/>
      <c r="AY714" s="342"/>
      <c r="AZ714" s="342"/>
      <c r="BA714" s="342"/>
      <c r="BB714" s="342"/>
      <c r="BC714" s="342"/>
      <c r="BD714" s="342"/>
      <c r="BE714" s="342"/>
      <c r="BF714" s="342"/>
      <c r="BG714" s="342"/>
      <c r="BH714" s="342"/>
      <c r="BI714" s="342"/>
      <c r="BJ714" s="342"/>
      <c r="BK714" s="342"/>
      <c r="BL714" s="342"/>
      <c r="BM714" s="342"/>
      <c r="BO714" s="342"/>
      <c r="BP714" s="342"/>
      <c r="BQ714" s="342"/>
      <c r="BR714" s="342"/>
      <c r="BS714" s="342"/>
      <c r="BT714" s="342"/>
      <c r="BU714" s="342"/>
      <c r="BV714" s="342"/>
      <c r="BW714" s="342"/>
      <c r="BX714" s="342"/>
      <c r="BY714" s="342"/>
      <c r="BZ714" s="342"/>
      <c r="CA714" s="342"/>
      <c r="CB714" s="342"/>
      <c r="CC714" s="342"/>
      <c r="CD714" s="342"/>
      <c r="CE714" s="342"/>
      <c r="CF714" s="342"/>
      <c r="CG714" s="342"/>
      <c r="CH714" s="342"/>
      <c r="CI714" s="342"/>
      <c r="CJ714" s="342"/>
      <c r="CK714" s="342"/>
      <c r="CZ714" s="342"/>
      <c r="DA714" s="342"/>
      <c r="DB714" s="342"/>
      <c r="DC714" s="342"/>
      <c r="DD714" s="342"/>
      <c r="DE714" s="342"/>
      <c r="DF714" s="342"/>
      <c r="DG714" s="342"/>
      <c r="DH714" s="342"/>
      <c r="DI714" s="342"/>
      <c r="DJ714" s="342"/>
      <c r="DK714" s="342"/>
      <c r="DM714" s="342"/>
      <c r="DN714" s="342"/>
      <c r="DO714" s="342"/>
      <c r="DP714" s="342"/>
      <c r="DQ714" s="342"/>
      <c r="DR714" s="342"/>
      <c r="DS714" s="342"/>
      <c r="DT714" s="342"/>
      <c r="DU714" s="342"/>
      <c r="DV714" s="342"/>
      <c r="DW714" s="342"/>
      <c r="DX714" s="342"/>
      <c r="DY714" s="342"/>
      <c r="EA714" s="342"/>
    </row>
    <row r="715" spans="1:131">
      <c r="A715" s="342"/>
      <c r="B715" s="342"/>
      <c r="C715" s="342"/>
      <c r="D715" s="342"/>
      <c r="E715" s="342"/>
      <c r="L715" s="342"/>
      <c r="M715" s="342"/>
      <c r="N715" s="342"/>
      <c r="O715" s="342"/>
      <c r="P715" s="342"/>
      <c r="Q715" s="342"/>
      <c r="R715" s="342"/>
      <c r="S715" s="342"/>
      <c r="T715" s="342"/>
      <c r="U715" s="342"/>
      <c r="V715" s="342"/>
      <c r="W715" s="342"/>
      <c r="X715" s="342"/>
      <c r="Y715" s="342"/>
      <c r="Z715" s="342"/>
      <c r="AA715" s="342"/>
      <c r="AB715" s="342"/>
      <c r="AC715" s="342"/>
      <c r="AD715" s="342"/>
      <c r="AE715" s="342"/>
      <c r="AF715" s="342"/>
      <c r="AG715" s="342"/>
      <c r="AH715" s="342"/>
      <c r="AI715" s="342"/>
      <c r="AJ715" s="342"/>
      <c r="AK715" s="342"/>
      <c r="AL715" s="342"/>
      <c r="AM715" s="342"/>
      <c r="AN715" s="342"/>
      <c r="AO715" s="342"/>
      <c r="AP715" s="342"/>
      <c r="AQ715" s="342"/>
      <c r="AR715" s="342"/>
      <c r="AS715" s="342"/>
      <c r="AT715" s="342"/>
      <c r="AU715" s="342"/>
      <c r="AV715" s="342"/>
      <c r="AW715" s="342"/>
      <c r="AX715" s="342"/>
      <c r="AY715" s="342"/>
      <c r="AZ715" s="342"/>
      <c r="BA715" s="342"/>
      <c r="BB715" s="342"/>
      <c r="BC715" s="342"/>
      <c r="BD715" s="342"/>
      <c r="BE715" s="342"/>
      <c r="BF715" s="342"/>
      <c r="BG715" s="342"/>
      <c r="BH715" s="342"/>
      <c r="BI715" s="342"/>
      <c r="BJ715" s="342"/>
      <c r="BK715" s="342"/>
      <c r="BL715" s="342"/>
      <c r="BM715" s="342"/>
      <c r="BO715" s="342"/>
      <c r="BP715" s="342"/>
      <c r="BQ715" s="342"/>
      <c r="BR715" s="342"/>
      <c r="BS715" s="342"/>
      <c r="BT715" s="342"/>
      <c r="BU715" s="342"/>
      <c r="BV715" s="342"/>
      <c r="BW715" s="342"/>
      <c r="BX715" s="342"/>
      <c r="BY715" s="342"/>
      <c r="BZ715" s="342"/>
      <c r="CA715" s="342"/>
      <c r="CB715" s="342"/>
      <c r="CC715" s="342"/>
      <c r="CD715" s="342"/>
      <c r="CE715" s="342"/>
      <c r="CF715" s="342"/>
      <c r="CG715" s="342"/>
      <c r="CH715" s="342"/>
      <c r="CI715" s="342"/>
      <c r="CJ715" s="342"/>
      <c r="CK715" s="342"/>
      <c r="CZ715" s="342"/>
      <c r="DA715" s="342"/>
      <c r="DB715" s="342"/>
      <c r="DC715" s="342"/>
      <c r="DD715" s="342"/>
      <c r="DE715" s="342"/>
      <c r="DF715" s="342"/>
      <c r="DG715" s="342"/>
      <c r="DH715" s="342"/>
      <c r="DI715" s="342"/>
      <c r="DJ715" s="342"/>
      <c r="DK715" s="342"/>
      <c r="DM715" s="342"/>
      <c r="DN715" s="342"/>
      <c r="DO715" s="342"/>
      <c r="DP715" s="342"/>
      <c r="DQ715" s="342"/>
      <c r="DR715" s="342"/>
      <c r="DS715" s="342"/>
      <c r="DT715" s="342"/>
      <c r="DU715" s="342"/>
      <c r="DV715" s="342"/>
      <c r="DW715" s="342"/>
      <c r="DX715" s="342"/>
      <c r="DY715" s="342"/>
      <c r="EA715" s="342"/>
    </row>
    <row r="716" spans="1:131">
      <c r="A716" s="342"/>
      <c r="B716" s="342"/>
      <c r="C716" s="342"/>
      <c r="D716" s="342"/>
      <c r="E716" s="342"/>
      <c r="L716" s="342"/>
      <c r="M716" s="342"/>
      <c r="N716" s="342"/>
      <c r="O716" s="342"/>
      <c r="P716" s="342"/>
      <c r="Q716" s="342"/>
      <c r="R716" s="342"/>
      <c r="S716" s="342"/>
      <c r="T716" s="342"/>
      <c r="U716" s="342"/>
      <c r="V716" s="342"/>
      <c r="W716" s="342"/>
      <c r="X716" s="342"/>
      <c r="Y716" s="342"/>
      <c r="Z716" s="342"/>
      <c r="AA716" s="342"/>
      <c r="AB716" s="342"/>
      <c r="AC716" s="342"/>
      <c r="AD716" s="342"/>
      <c r="AE716" s="342"/>
      <c r="AF716" s="342"/>
      <c r="AG716" s="342"/>
      <c r="AH716" s="342"/>
      <c r="AI716" s="342"/>
      <c r="AJ716" s="342"/>
      <c r="AK716" s="342"/>
      <c r="AL716" s="342"/>
      <c r="AM716" s="342"/>
      <c r="AN716" s="342"/>
      <c r="AO716" s="342"/>
      <c r="AP716" s="342"/>
      <c r="AQ716" s="342"/>
      <c r="AR716" s="342"/>
      <c r="AS716" s="342"/>
      <c r="AT716" s="342"/>
      <c r="AU716" s="342"/>
      <c r="AV716" s="342"/>
      <c r="AW716" s="342"/>
      <c r="AX716" s="342"/>
      <c r="AY716" s="342"/>
      <c r="AZ716" s="342"/>
      <c r="BA716" s="342"/>
      <c r="BB716" s="342"/>
      <c r="BC716" s="342"/>
      <c r="BD716" s="342"/>
      <c r="BE716" s="342"/>
      <c r="BF716" s="342"/>
      <c r="BG716" s="342"/>
      <c r="BH716" s="342"/>
      <c r="BI716" s="342"/>
      <c r="BJ716" s="342"/>
      <c r="BK716" s="342"/>
      <c r="BL716" s="342"/>
      <c r="BM716" s="342"/>
      <c r="BO716" s="342"/>
      <c r="BP716" s="342"/>
      <c r="BQ716" s="342"/>
      <c r="BR716" s="342"/>
      <c r="BS716" s="342"/>
      <c r="BT716" s="342"/>
      <c r="BU716" s="342"/>
      <c r="BV716" s="342"/>
      <c r="BW716" s="342"/>
      <c r="BX716" s="342"/>
      <c r="BY716" s="342"/>
      <c r="BZ716" s="342"/>
      <c r="CA716" s="342"/>
      <c r="CB716" s="342"/>
      <c r="CC716" s="342"/>
      <c r="CD716" s="342"/>
      <c r="CE716" s="342"/>
      <c r="CF716" s="342"/>
      <c r="CG716" s="342"/>
      <c r="CH716" s="342"/>
      <c r="CI716" s="342"/>
      <c r="CJ716" s="342"/>
      <c r="CK716" s="342"/>
      <c r="CZ716" s="342"/>
      <c r="DA716" s="342"/>
      <c r="DB716" s="342"/>
      <c r="DC716" s="342"/>
      <c r="DD716" s="342"/>
      <c r="DE716" s="342"/>
      <c r="DF716" s="342"/>
      <c r="DG716" s="342"/>
      <c r="DH716" s="342"/>
      <c r="DI716" s="342"/>
      <c r="DJ716" s="342"/>
      <c r="DK716" s="342"/>
      <c r="DM716" s="342"/>
      <c r="DN716" s="342"/>
      <c r="DO716" s="342"/>
      <c r="DP716" s="342"/>
      <c r="DQ716" s="342"/>
      <c r="DR716" s="342"/>
      <c r="DS716" s="342"/>
      <c r="DT716" s="342"/>
      <c r="DU716" s="342"/>
      <c r="DV716" s="342"/>
      <c r="DW716" s="342"/>
      <c r="DX716" s="342"/>
      <c r="DY716" s="342"/>
      <c r="EA716" s="342"/>
    </row>
    <row r="717" spans="1:131">
      <c r="A717" s="342"/>
      <c r="B717" s="342"/>
      <c r="C717" s="342"/>
      <c r="D717" s="342"/>
      <c r="E717" s="342"/>
      <c r="L717" s="342"/>
      <c r="M717" s="342"/>
      <c r="N717" s="342"/>
      <c r="O717" s="342"/>
      <c r="P717" s="342"/>
      <c r="Q717" s="342"/>
      <c r="R717" s="342"/>
      <c r="S717" s="342"/>
      <c r="T717" s="342"/>
      <c r="U717" s="342"/>
      <c r="V717" s="342"/>
      <c r="W717" s="342"/>
      <c r="X717" s="342"/>
      <c r="Y717" s="342"/>
      <c r="Z717" s="342"/>
      <c r="AA717" s="342"/>
      <c r="AB717" s="342"/>
      <c r="AC717" s="342"/>
      <c r="AD717" s="342"/>
      <c r="AE717" s="342"/>
      <c r="AF717" s="342"/>
      <c r="AG717" s="342"/>
      <c r="AH717" s="342"/>
      <c r="AI717" s="342"/>
      <c r="AJ717" s="342"/>
      <c r="AK717" s="342"/>
      <c r="AL717" s="342"/>
      <c r="AM717" s="342"/>
      <c r="AN717" s="342"/>
      <c r="AO717" s="342"/>
      <c r="AP717" s="342"/>
      <c r="AQ717" s="342"/>
      <c r="AR717" s="342"/>
      <c r="AS717" s="342"/>
      <c r="AT717" s="342"/>
      <c r="AU717" s="342"/>
      <c r="AV717" s="342"/>
      <c r="AW717" s="342"/>
      <c r="AX717" s="342"/>
      <c r="AY717" s="342"/>
      <c r="AZ717" s="342"/>
      <c r="BA717" s="342"/>
      <c r="BB717" s="342"/>
      <c r="BC717" s="342"/>
      <c r="BD717" s="342"/>
      <c r="BE717" s="342"/>
      <c r="BF717" s="342"/>
      <c r="BG717" s="342"/>
      <c r="BH717" s="342"/>
      <c r="BI717" s="342"/>
      <c r="BJ717" s="342"/>
      <c r="BK717" s="342"/>
      <c r="BL717" s="342"/>
      <c r="BM717" s="342"/>
      <c r="BO717" s="342"/>
      <c r="BP717" s="342"/>
      <c r="BQ717" s="342"/>
      <c r="BR717" s="342"/>
      <c r="BS717" s="342"/>
      <c r="BT717" s="342"/>
      <c r="BU717" s="342"/>
      <c r="BV717" s="342"/>
      <c r="BW717" s="342"/>
      <c r="BX717" s="342"/>
      <c r="BY717" s="342"/>
      <c r="BZ717" s="342"/>
      <c r="CA717" s="342"/>
      <c r="CB717" s="342"/>
      <c r="CC717" s="342"/>
      <c r="CD717" s="342"/>
      <c r="CE717" s="342"/>
      <c r="CF717" s="342"/>
      <c r="CG717" s="342"/>
      <c r="CH717" s="342"/>
      <c r="CI717" s="342"/>
      <c r="CJ717" s="342"/>
      <c r="CK717" s="342"/>
      <c r="CZ717" s="342"/>
      <c r="DA717" s="342"/>
      <c r="DB717" s="342"/>
      <c r="DC717" s="342"/>
      <c r="DD717" s="342"/>
      <c r="DE717" s="342"/>
      <c r="DF717" s="342"/>
      <c r="DG717" s="342"/>
      <c r="DH717" s="342"/>
      <c r="DI717" s="342"/>
      <c r="DJ717" s="342"/>
      <c r="DK717" s="342"/>
      <c r="DM717" s="342"/>
      <c r="DN717" s="342"/>
      <c r="DO717" s="342"/>
      <c r="DP717" s="342"/>
      <c r="DQ717" s="342"/>
      <c r="DR717" s="342"/>
      <c r="DS717" s="342"/>
      <c r="DT717" s="342"/>
      <c r="DU717" s="342"/>
      <c r="DV717" s="342"/>
      <c r="DW717" s="342"/>
      <c r="DX717" s="342"/>
      <c r="DY717" s="342"/>
      <c r="EA717" s="342"/>
    </row>
    <row r="718" spans="1:131">
      <c r="A718" s="342"/>
      <c r="B718" s="342"/>
      <c r="C718" s="342"/>
      <c r="D718" s="342"/>
      <c r="E718" s="342"/>
      <c r="L718" s="342"/>
      <c r="M718" s="342"/>
      <c r="N718" s="342"/>
      <c r="O718" s="342"/>
      <c r="P718" s="342"/>
      <c r="Q718" s="342"/>
      <c r="R718" s="342"/>
      <c r="S718" s="342"/>
      <c r="T718" s="342"/>
      <c r="U718" s="342"/>
      <c r="V718" s="342"/>
      <c r="W718" s="342"/>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c r="AS718" s="342"/>
      <c r="AT718" s="342"/>
      <c r="AU718" s="342"/>
      <c r="AV718" s="342"/>
      <c r="AW718" s="342"/>
      <c r="AX718" s="342"/>
      <c r="AY718" s="342"/>
      <c r="AZ718" s="342"/>
      <c r="BA718" s="342"/>
      <c r="BB718" s="342"/>
      <c r="BC718" s="342"/>
      <c r="BD718" s="342"/>
      <c r="BE718" s="342"/>
      <c r="BF718" s="342"/>
      <c r="BG718" s="342"/>
      <c r="BH718" s="342"/>
      <c r="BI718" s="342"/>
      <c r="BJ718" s="342"/>
      <c r="BK718" s="342"/>
      <c r="BL718" s="342"/>
      <c r="BM718" s="342"/>
      <c r="BO718" s="342"/>
      <c r="BP718" s="342"/>
      <c r="BQ718" s="342"/>
      <c r="BR718" s="342"/>
      <c r="BS718" s="342"/>
      <c r="BT718" s="342"/>
      <c r="BU718" s="342"/>
      <c r="BV718" s="342"/>
      <c r="BW718" s="342"/>
      <c r="BX718" s="342"/>
      <c r="BY718" s="342"/>
      <c r="BZ718" s="342"/>
      <c r="CA718" s="342"/>
      <c r="CB718" s="342"/>
      <c r="CC718" s="342"/>
      <c r="CD718" s="342"/>
      <c r="CE718" s="342"/>
      <c r="CF718" s="342"/>
      <c r="CG718" s="342"/>
      <c r="CH718" s="342"/>
      <c r="CI718" s="342"/>
      <c r="CJ718" s="342"/>
      <c r="CK718" s="342"/>
      <c r="CZ718" s="342"/>
      <c r="DA718" s="342"/>
      <c r="DB718" s="342"/>
      <c r="DC718" s="342"/>
      <c r="DD718" s="342"/>
      <c r="DE718" s="342"/>
      <c r="DF718" s="342"/>
      <c r="DG718" s="342"/>
      <c r="DH718" s="342"/>
      <c r="DI718" s="342"/>
      <c r="DJ718" s="342"/>
      <c r="DK718" s="342"/>
      <c r="DM718" s="342"/>
      <c r="DN718" s="342"/>
      <c r="DO718" s="342"/>
      <c r="DP718" s="342"/>
      <c r="DQ718" s="342"/>
      <c r="DR718" s="342"/>
      <c r="DS718" s="342"/>
      <c r="DT718" s="342"/>
      <c r="DU718" s="342"/>
      <c r="DV718" s="342"/>
      <c r="DW718" s="342"/>
      <c r="DX718" s="342"/>
      <c r="DY718" s="342"/>
      <c r="EA718" s="342"/>
    </row>
    <row r="719" spans="1:131">
      <c r="A719" s="342"/>
      <c r="B719" s="342"/>
      <c r="C719" s="342"/>
      <c r="D719" s="342"/>
      <c r="E719" s="342"/>
      <c r="L719" s="342"/>
      <c r="M719" s="342"/>
      <c r="N719" s="342"/>
      <c r="O719" s="342"/>
      <c r="P719" s="342"/>
      <c r="Q719" s="342"/>
      <c r="R719" s="342"/>
      <c r="S719" s="342"/>
      <c r="T719" s="342"/>
      <c r="U719" s="342"/>
      <c r="V719" s="342"/>
      <c r="W719" s="342"/>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c r="AS719" s="342"/>
      <c r="AT719" s="342"/>
      <c r="AU719" s="342"/>
      <c r="AV719" s="342"/>
      <c r="AW719" s="342"/>
      <c r="AX719" s="342"/>
      <c r="AY719" s="342"/>
      <c r="AZ719" s="342"/>
      <c r="BA719" s="342"/>
      <c r="BB719" s="342"/>
      <c r="BC719" s="342"/>
      <c r="BD719" s="342"/>
      <c r="BE719" s="342"/>
      <c r="BF719" s="342"/>
      <c r="BG719" s="342"/>
      <c r="BH719" s="342"/>
      <c r="BI719" s="342"/>
      <c r="BJ719" s="342"/>
      <c r="BK719" s="342"/>
      <c r="BL719" s="342"/>
      <c r="BM719" s="342"/>
      <c r="BO719" s="342"/>
      <c r="BP719" s="342"/>
      <c r="BQ719" s="342"/>
      <c r="BR719" s="342"/>
      <c r="BS719" s="342"/>
      <c r="BT719" s="342"/>
      <c r="BU719" s="342"/>
      <c r="BV719" s="342"/>
      <c r="BW719" s="342"/>
      <c r="BX719" s="342"/>
      <c r="BY719" s="342"/>
      <c r="BZ719" s="342"/>
      <c r="CA719" s="342"/>
      <c r="CB719" s="342"/>
      <c r="CC719" s="342"/>
      <c r="CD719" s="342"/>
      <c r="CE719" s="342"/>
      <c r="CF719" s="342"/>
      <c r="CG719" s="342"/>
      <c r="CH719" s="342"/>
      <c r="CI719" s="342"/>
      <c r="CJ719" s="342"/>
      <c r="CK719" s="342"/>
      <c r="CZ719" s="342"/>
      <c r="DA719" s="342"/>
      <c r="DB719" s="342"/>
      <c r="DC719" s="342"/>
      <c r="DD719" s="342"/>
      <c r="DE719" s="342"/>
      <c r="DF719" s="342"/>
      <c r="DG719" s="342"/>
      <c r="DH719" s="342"/>
      <c r="DI719" s="342"/>
      <c r="DJ719" s="342"/>
      <c r="DK719" s="342"/>
      <c r="DM719" s="342"/>
      <c r="DN719" s="342"/>
      <c r="DO719" s="342"/>
      <c r="DP719" s="342"/>
      <c r="DQ719" s="342"/>
      <c r="DR719" s="342"/>
      <c r="DS719" s="342"/>
      <c r="DT719" s="342"/>
      <c r="DU719" s="342"/>
      <c r="DV719" s="342"/>
      <c r="DW719" s="342"/>
      <c r="DX719" s="342"/>
      <c r="DY719" s="342"/>
      <c r="EA719" s="342"/>
    </row>
    <row r="720" spans="1:131">
      <c r="A720" s="342"/>
      <c r="B720" s="342"/>
      <c r="C720" s="342"/>
      <c r="D720" s="342"/>
      <c r="E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c r="AT720" s="342"/>
      <c r="AU720" s="342"/>
      <c r="AV720" s="342"/>
      <c r="AW720" s="342"/>
      <c r="AX720" s="342"/>
      <c r="AY720" s="342"/>
      <c r="AZ720" s="342"/>
      <c r="BA720" s="342"/>
      <c r="BB720" s="342"/>
      <c r="BC720" s="342"/>
      <c r="BD720" s="342"/>
      <c r="BE720" s="342"/>
      <c r="BF720" s="342"/>
      <c r="BG720" s="342"/>
      <c r="BH720" s="342"/>
      <c r="BI720" s="342"/>
      <c r="BJ720" s="342"/>
      <c r="BK720" s="342"/>
      <c r="BL720" s="342"/>
      <c r="BM720" s="342"/>
      <c r="BO720" s="342"/>
      <c r="BP720" s="342"/>
      <c r="BQ720" s="342"/>
      <c r="BR720" s="342"/>
      <c r="BS720" s="342"/>
      <c r="BT720" s="342"/>
      <c r="BU720" s="342"/>
      <c r="BV720" s="342"/>
      <c r="BW720" s="342"/>
      <c r="BX720" s="342"/>
      <c r="BY720" s="342"/>
      <c r="BZ720" s="342"/>
      <c r="CA720" s="342"/>
      <c r="CB720" s="342"/>
      <c r="CC720" s="342"/>
      <c r="CD720" s="342"/>
      <c r="CE720" s="342"/>
      <c r="CF720" s="342"/>
      <c r="CG720" s="342"/>
      <c r="CH720" s="342"/>
      <c r="CI720" s="342"/>
      <c r="CJ720" s="342"/>
      <c r="CK720" s="342"/>
      <c r="CZ720" s="342"/>
      <c r="DA720" s="342"/>
      <c r="DB720" s="342"/>
      <c r="DC720" s="342"/>
      <c r="DD720" s="342"/>
      <c r="DE720" s="342"/>
      <c r="DF720" s="342"/>
      <c r="DG720" s="342"/>
      <c r="DH720" s="342"/>
      <c r="DI720" s="342"/>
      <c r="DJ720" s="342"/>
      <c r="DK720" s="342"/>
      <c r="DM720" s="342"/>
      <c r="DN720" s="342"/>
      <c r="DO720" s="342"/>
      <c r="DP720" s="342"/>
      <c r="DQ720" s="342"/>
      <c r="DR720" s="342"/>
      <c r="DS720" s="342"/>
      <c r="DT720" s="342"/>
      <c r="DU720" s="342"/>
      <c r="DV720" s="342"/>
      <c r="DW720" s="342"/>
      <c r="DX720" s="342"/>
      <c r="DY720" s="342"/>
      <c r="EA720" s="342"/>
    </row>
    <row r="721" spans="1:131">
      <c r="A721" s="342"/>
      <c r="B721" s="342"/>
      <c r="C721" s="342"/>
      <c r="D721" s="342"/>
      <c r="E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c r="AT721" s="342"/>
      <c r="AU721" s="342"/>
      <c r="AV721" s="342"/>
      <c r="AW721" s="342"/>
      <c r="AX721" s="342"/>
      <c r="AY721" s="342"/>
      <c r="AZ721" s="342"/>
      <c r="BA721" s="342"/>
      <c r="BB721" s="342"/>
      <c r="BC721" s="342"/>
      <c r="BD721" s="342"/>
      <c r="BE721" s="342"/>
      <c r="BF721" s="342"/>
      <c r="BG721" s="342"/>
      <c r="BH721" s="342"/>
      <c r="BI721" s="342"/>
      <c r="BJ721" s="342"/>
      <c r="BK721" s="342"/>
      <c r="BL721" s="342"/>
      <c r="BM721" s="342"/>
      <c r="BO721" s="342"/>
      <c r="BP721" s="342"/>
      <c r="BQ721" s="342"/>
      <c r="BR721" s="342"/>
      <c r="BS721" s="342"/>
      <c r="BT721" s="342"/>
      <c r="BU721" s="342"/>
      <c r="BV721" s="342"/>
      <c r="BW721" s="342"/>
      <c r="BX721" s="342"/>
      <c r="BY721" s="342"/>
      <c r="BZ721" s="342"/>
      <c r="CA721" s="342"/>
      <c r="CB721" s="342"/>
      <c r="CC721" s="342"/>
      <c r="CD721" s="342"/>
      <c r="CE721" s="342"/>
      <c r="CF721" s="342"/>
      <c r="CG721" s="342"/>
      <c r="CH721" s="342"/>
      <c r="CI721" s="342"/>
      <c r="CJ721" s="342"/>
      <c r="CK721" s="342"/>
      <c r="CZ721" s="342"/>
      <c r="DA721" s="342"/>
      <c r="DB721" s="342"/>
      <c r="DC721" s="342"/>
      <c r="DD721" s="342"/>
      <c r="DE721" s="342"/>
      <c r="DF721" s="342"/>
      <c r="DG721" s="342"/>
      <c r="DH721" s="342"/>
      <c r="DI721" s="342"/>
      <c r="DJ721" s="342"/>
      <c r="DK721" s="342"/>
      <c r="DM721" s="342"/>
      <c r="DN721" s="342"/>
      <c r="DO721" s="342"/>
      <c r="DP721" s="342"/>
      <c r="DQ721" s="342"/>
      <c r="DR721" s="342"/>
      <c r="DS721" s="342"/>
      <c r="DT721" s="342"/>
      <c r="DU721" s="342"/>
      <c r="DV721" s="342"/>
      <c r="DW721" s="342"/>
      <c r="DX721" s="342"/>
      <c r="DY721" s="342"/>
      <c r="EA721" s="342"/>
    </row>
    <row r="722" spans="1:131">
      <c r="A722" s="342"/>
      <c r="B722" s="342"/>
      <c r="C722" s="342"/>
      <c r="D722" s="342"/>
      <c r="E722" s="342"/>
      <c r="L722" s="342"/>
      <c r="M722" s="342"/>
      <c r="N722" s="342"/>
      <c r="O722" s="342"/>
      <c r="P722" s="342"/>
      <c r="Q722" s="342"/>
      <c r="R722" s="342"/>
      <c r="S722" s="342"/>
      <c r="T722" s="342"/>
      <c r="U722" s="342"/>
      <c r="V722" s="342"/>
      <c r="W722" s="342"/>
      <c r="X722" s="342"/>
      <c r="Y722" s="342"/>
      <c r="Z722" s="342"/>
      <c r="AA722" s="342"/>
      <c r="AB722" s="342"/>
      <c r="AC722" s="342"/>
      <c r="AD722" s="342"/>
      <c r="AE722" s="342"/>
      <c r="AF722" s="342"/>
      <c r="AG722" s="342"/>
      <c r="AH722" s="342"/>
      <c r="AI722" s="342"/>
      <c r="AJ722" s="342"/>
      <c r="AK722" s="342"/>
      <c r="AL722" s="342"/>
      <c r="AM722" s="342"/>
      <c r="AN722" s="342"/>
      <c r="AO722" s="342"/>
      <c r="AP722" s="342"/>
      <c r="AQ722" s="342"/>
      <c r="AR722" s="342"/>
      <c r="AS722" s="342"/>
      <c r="AT722" s="342"/>
      <c r="AU722" s="342"/>
      <c r="AV722" s="342"/>
      <c r="AW722" s="342"/>
      <c r="AX722" s="342"/>
      <c r="AY722" s="342"/>
      <c r="AZ722" s="342"/>
      <c r="BA722" s="342"/>
      <c r="BB722" s="342"/>
      <c r="BC722" s="342"/>
      <c r="BD722" s="342"/>
      <c r="BE722" s="342"/>
      <c r="BF722" s="342"/>
      <c r="BG722" s="342"/>
      <c r="BH722" s="342"/>
      <c r="BI722" s="342"/>
      <c r="BJ722" s="342"/>
      <c r="BK722" s="342"/>
      <c r="BL722" s="342"/>
      <c r="BM722" s="342"/>
      <c r="BO722" s="342"/>
      <c r="BP722" s="342"/>
      <c r="BQ722" s="342"/>
      <c r="BR722" s="342"/>
      <c r="BS722" s="342"/>
      <c r="BT722" s="342"/>
      <c r="BU722" s="342"/>
      <c r="BV722" s="342"/>
      <c r="BW722" s="342"/>
      <c r="BX722" s="342"/>
      <c r="BY722" s="342"/>
      <c r="BZ722" s="342"/>
      <c r="CA722" s="342"/>
      <c r="CB722" s="342"/>
      <c r="CC722" s="342"/>
      <c r="CD722" s="342"/>
      <c r="CE722" s="342"/>
      <c r="CF722" s="342"/>
      <c r="CG722" s="342"/>
      <c r="CH722" s="342"/>
      <c r="CI722" s="342"/>
      <c r="CJ722" s="342"/>
      <c r="CK722" s="342"/>
      <c r="CZ722" s="342"/>
      <c r="DA722" s="342"/>
      <c r="DB722" s="342"/>
      <c r="DC722" s="342"/>
      <c r="DD722" s="342"/>
      <c r="DE722" s="342"/>
      <c r="DF722" s="342"/>
      <c r="DG722" s="342"/>
      <c r="DH722" s="342"/>
      <c r="DI722" s="342"/>
      <c r="DJ722" s="342"/>
      <c r="DK722" s="342"/>
      <c r="DM722" s="342"/>
      <c r="DN722" s="342"/>
      <c r="DO722" s="342"/>
      <c r="DP722" s="342"/>
      <c r="DQ722" s="342"/>
      <c r="DR722" s="342"/>
      <c r="DS722" s="342"/>
      <c r="DT722" s="342"/>
      <c r="DU722" s="342"/>
      <c r="DV722" s="342"/>
      <c r="DW722" s="342"/>
      <c r="DX722" s="342"/>
      <c r="DY722" s="342"/>
      <c r="EA722" s="342"/>
    </row>
    <row r="723" spans="1:131">
      <c r="A723" s="342"/>
      <c r="B723" s="342"/>
      <c r="C723" s="342"/>
      <c r="D723" s="342"/>
      <c r="E723" s="342"/>
      <c r="L723" s="342"/>
      <c r="M723" s="342"/>
      <c r="N723" s="342"/>
      <c r="O723" s="342"/>
      <c r="P723" s="342"/>
      <c r="Q723" s="342"/>
      <c r="R723" s="342"/>
      <c r="S723" s="342"/>
      <c r="T723" s="342"/>
      <c r="U723" s="342"/>
      <c r="V723" s="342"/>
      <c r="W723" s="342"/>
      <c r="X723" s="342"/>
      <c r="Y723" s="342"/>
      <c r="Z723" s="342"/>
      <c r="AA723" s="342"/>
      <c r="AB723" s="342"/>
      <c r="AC723" s="342"/>
      <c r="AD723" s="342"/>
      <c r="AE723" s="342"/>
      <c r="AF723" s="342"/>
      <c r="AG723" s="342"/>
      <c r="AH723" s="342"/>
      <c r="AI723" s="342"/>
      <c r="AJ723" s="342"/>
      <c r="AK723" s="342"/>
      <c r="AL723" s="342"/>
      <c r="AM723" s="342"/>
      <c r="AN723" s="342"/>
      <c r="AO723" s="342"/>
      <c r="AP723" s="342"/>
      <c r="AQ723" s="342"/>
      <c r="AR723" s="342"/>
      <c r="AS723" s="342"/>
      <c r="AT723" s="342"/>
      <c r="AU723" s="342"/>
      <c r="AV723" s="342"/>
      <c r="AW723" s="342"/>
      <c r="AX723" s="342"/>
      <c r="AY723" s="342"/>
      <c r="AZ723" s="342"/>
      <c r="BA723" s="342"/>
      <c r="BB723" s="342"/>
      <c r="BC723" s="342"/>
      <c r="BD723" s="342"/>
      <c r="BE723" s="342"/>
      <c r="BF723" s="342"/>
      <c r="BG723" s="342"/>
      <c r="BH723" s="342"/>
      <c r="BI723" s="342"/>
      <c r="BJ723" s="342"/>
      <c r="BK723" s="342"/>
      <c r="BL723" s="342"/>
      <c r="BM723" s="342"/>
      <c r="BO723" s="342"/>
      <c r="BP723" s="342"/>
      <c r="BQ723" s="342"/>
      <c r="BR723" s="342"/>
      <c r="BS723" s="342"/>
      <c r="BT723" s="342"/>
      <c r="BU723" s="342"/>
      <c r="BV723" s="342"/>
      <c r="BW723" s="342"/>
      <c r="BX723" s="342"/>
      <c r="BY723" s="342"/>
      <c r="BZ723" s="342"/>
      <c r="CA723" s="342"/>
      <c r="CB723" s="342"/>
      <c r="CC723" s="342"/>
      <c r="CD723" s="342"/>
      <c r="CE723" s="342"/>
      <c r="CF723" s="342"/>
      <c r="CG723" s="342"/>
      <c r="CH723" s="342"/>
      <c r="CI723" s="342"/>
      <c r="CJ723" s="342"/>
      <c r="CK723" s="342"/>
      <c r="CZ723" s="342"/>
      <c r="DA723" s="342"/>
      <c r="DB723" s="342"/>
      <c r="DC723" s="342"/>
      <c r="DD723" s="342"/>
      <c r="DE723" s="342"/>
      <c r="DF723" s="342"/>
      <c r="DG723" s="342"/>
      <c r="DH723" s="342"/>
      <c r="DI723" s="342"/>
      <c r="DJ723" s="342"/>
      <c r="DK723" s="342"/>
      <c r="DM723" s="342"/>
      <c r="DN723" s="342"/>
      <c r="DO723" s="342"/>
      <c r="DP723" s="342"/>
      <c r="DQ723" s="342"/>
      <c r="DR723" s="342"/>
      <c r="DS723" s="342"/>
      <c r="DT723" s="342"/>
      <c r="DU723" s="342"/>
      <c r="DV723" s="342"/>
      <c r="DW723" s="342"/>
      <c r="DX723" s="342"/>
      <c r="DY723" s="342"/>
      <c r="EA723" s="342"/>
    </row>
    <row r="724" spans="1:131">
      <c r="A724" s="342"/>
      <c r="B724" s="342"/>
      <c r="C724" s="342"/>
      <c r="D724" s="342"/>
      <c r="E724" s="342"/>
      <c r="L724" s="342"/>
      <c r="M724" s="342"/>
      <c r="N724" s="342"/>
      <c r="O724" s="342"/>
      <c r="P724" s="342"/>
      <c r="Q724" s="342"/>
      <c r="R724" s="342"/>
      <c r="S724" s="342"/>
      <c r="T724" s="342"/>
      <c r="U724" s="342"/>
      <c r="V724" s="342"/>
      <c r="W724" s="342"/>
      <c r="X724" s="342"/>
      <c r="Y724" s="342"/>
      <c r="Z724" s="342"/>
      <c r="AA724" s="342"/>
      <c r="AB724" s="342"/>
      <c r="AC724" s="342"/>
      <c r="AD724" s="342"/>
      <c r="AE724" s="342"/>
      <c r="AF724" s="342"/>
      <c r="AG724" s="342"/>
      <c r="AH724" s="342"/>
      <c r="AI724" s="342"/>
      <c r="AJ724" s="342"/>
      <c r="AK724" s="342"/>
      <c r="AL724" s="342"/>
      <c r="AM724" s="342"/>
      <c r="AN724" s="342"/>
      <c r="AO724" s="342"/>
      <c r="AP724" s="342"/>
      <c r="AQ724" s="342"/>
      <c r="AR724" s="342"/>
      <c r="AS724" s="342"/>
      <c r="AT724" s="342"/>
      <c r="AU724" s="342"/>
      <c r="AV724" s="342"/>
      <c r="AW724" s="342"/>
      <c r="AX724" s="342"/>
      <c r="AY724" s="342"/>
      <c r="AZ724" s="342"/>
      <c r="BA724" s="342"/>
      <c r="BB724" s="342"/>
      <c r="BC724" s="342"/>
      <c r="BD724" s="342"/>
      <c r="BE724" s="342"/>
      <c r="BF724" s="342"/>
      <c r="BG724" s="342"/>
      <c r="BH724" s="342"/>
      <c r="BI724" s="342"/>
      <c r="BJ724" s="342"/>
      <c r="BK724" s="342"/>
      <c r="BL724" s="342"/>
      <c r="BM724" s="342"/>
      <c r="BO724" s="342"/>
      <c r="BP724" s="342"/>
      <c r="BQ724" s="342"/>
      <c r="BR724" s="342"/>
      <c r="BS724" s="342"/>
      <c r="BT724" s="342"/>
      <c r="BU724" s="342"/>
      <c r="BV724" s="342"/>
      <c r="BW724" s="342"/>
      <c r="BX724" s="342"/>
      <c r="BY724" s="342"/>
      <c r="BZ724" s="342"/>
      <c r="CA724" s="342"/>
      <c r="CB724" s="342"/>
      <c r="CC724" s="342"/>
      <c r="CD724" s="342"/>
      <c r="CE724" s="342"/>
      <c r="CF724" s="342"/>
      <c r="CG724" s="342"/>
      <c r="CH724" s="342"/>
      <c r="CI724" s="342"/>
      <c r="CJ724" s="342"/>
      <c r="CK724" s="342"/>
      <c r="CZ724" s="342"/>
      <c r="DA724" s="342"/>
      <c r="DB724" s="342"/>
      <c r="DC724" s="342"/>
      <c r="DD724" s="342"/>
      <c r="DE724" s="342"/>
      <c r="DF724" s="342"/>
      <c r="DG724" s="342"/>
      <c r="DH724" s="342"/>
      <c r="DI724" s="342"/>
      <c r="DJ724" s="342"/>
      <c r="DK724" s="342"/>
      <c r="DM724" s="342"/>
      <c r="DN724" s="342"/>
      <c r="DO724" s="342"/>
      <c r="DP724" s="342"/>
      <c r="DQ724" s="342"/>
      <c r="DR724" s="342"/>
      <c r="DS724" s="342"/>
      <c r="DT724" s="342"/>
      <c r="DU724" s="342"/>
      <c r="DV724" s="342"/>
      <c r="DW724" s="342"/>
      <c r="DX724" s="342"/>
      <c r="DY724" s="342"/>
      <c r="EA724" s="342"/>
    </row>
    <row r="725" spans="1:131">
      <c r="A725" s="342"/>
      <c r="B725" s="342"/>
      <c r="C725" s="342"/>
      <c r="D725" s="342"/>
      <c r="E725" s="342"/>
      <c r="L725" s="342"/>
      <c r="M725" s="342"/>
      <c r="N725" s="342"/>
      <c r="O725" s="342"/>
      <c r="P725" s="342"/>
      <c r="Q725" s="342"/>
      <c r="R725" s="342"/>
      <c r="S725" s="342"/>
      <c r="T725" s="342"/>
      <c r="U725" s="342"/>
      <c r="V725" s="342"/>
      <c r="W725" s="342"/>
      <c r="X725" s="342"/>
      <c r="Y725" s="342"/>
      <c r="Z725" s="342"/>
      <c r="AA725" s="342"/>
      <c r="AB725" s="342"/>
      <c r="AC725" s="342"/>
      <c r="AD725" s="342"/>
      <c r="AE725" s="342"/>
      <c r="AF725" s="342"/>
      <c r="AG725" s="342"/>
      <c r="AH725" s="342"/>
      <c r="AI725" s="342"/>
      <c r="AJ725" s="342"/>
      <c r="AK725" s="342"/>
      <c r="AL725" s="342"/>
      <c r="AM725" s="342"/>
      <c r="AN725" s="342"/>
      <c r="AO725" s="342"/>
      <c r="AP725" s="342"/>
      <c r="AQ725" s="342"/>
      <c r="AR725" s="342"/>
      <c r="AS725" s="342"/>
      <c r="AT725" s="342"/>
      <c r="AU725" s="342"/>
      <c r="AV725" s="342"/>
      <c r="AW725" s="342"/>
      <c r="AX725" s="342"/>
      <c r="AY725" s="342"/>
      <c r="AZ725" s="342"/>
      <c r="BA725" s="342"/>
      <c r="BB725" s="342"/>
      <c r="BC725" s="342"/>
      <c r="BD725" s="342"/>
      <c r="BE725" s="342"/>
      <c r="BF725" s="342"/>
      <c r="BG725" s="342"/>
      <c r="BH725" s="342"/>
      <c r="BI725" s="342"/>
      <c r="BJ725" s="342"/>
      <c r="BK725" s="342"/>
      <c r="BL725" s="342"/>
      <c r="BM725" s="342"/>
      <c r="BO725" s="342"/>
      <c r="BP725" s="342"/>
      <c r="BQ725" s="342"/>
      <c r="BR725" s="342"/>
      <c r="BS725" s="342"/>
      <c r="BT725" s="342"/>
      <c r="BU725" s="342"/>
      <c r="BV725" s="342"/>
      <c r="BW725" s="342"/>
      <c r="BX725" s="342"/>
      <c r="BY725" s="342"/>
      <c r="BZ725" s="342"/>
      <c r="CA725" s="342"/>
      <c r="CB725" s="342"/>
      <c r="CC725" s="342"/>
      <c r="CD725" s="342"/>
      <c r="CE725" s="342"/>
      <c r="CF725" s="342"/>
      <c r="CG725" s="342"/>
      <c r="CH725" s="342"/>
      <c r="CI725" s="342"/>
      <c r="CJ725" s="342"/>
      <c r="CK725" s="342"/>
      <c r="CZ725" s="342"/>
      <c r="DA725" s="342"/>
      <c r="DB725" s="342"/>
      <c r="DC725" s="342"/>
      <c r="DD725" s="342"/>
      <c r="DE725" s="342"/>
      <c r="DF725" s="342"/>
      <c r="DG725" s="342"/>
      <c r="DH725" s="342"/>
      <c r="DI725" s="342"/>
      <c r="DJ725" s="342"/>
      <c r="DK725" s="342"/>
      <c r="DM725" s="342"/>
      <c r="DN725" s="342"/>
      <c r="DO725" s="342"/>
      <c r="DP725" s="342"/>
      <c r="DQ725" s="342"/>
      <c r="DR725" s="342"/>
      <c r="DS725" s="342"/>
      <c r="DT725" s="342"/>
      <c r="DU725" s="342"/>
      <c r="DV725" s="342"/>
      <c r="DW725" s="342"/>
      <c r="DX725" s="342"/>
      <c r="DY725" s="342"/>
      <c r="EA725" s="342"/>
    </row>
    <row r="726" spans="1:131">
      <c r="A726" s="342"/>
      <c r="B726" s="342"/>
      <c r="C726" s="342"/>
      <c r="D726" s="342"/>
      <c r="E726" s="342"/>
      <c r="L726" s="342"/>
      <c r="M726" s="342"/>
      <c r="N726" s="342"/>
      <c r="O726" s="342"/>
      <c r="P726" s="342"/>
      <c r="Q726" s="342"/>
      <c r="R726" s="342"/>
      <c r="S726" s="342"/>
      <c r="T726" s="342"/>
      <c r="U726" s="342"/>
      <c r="V726" s="342"/>
      <c r="W726" s="342"/>
      <c r="X726" s="342"/>
      <c r="Y726" s="342"/>
      <c r="Z726" s="342"/>
      <c r="AA726" s="342"/>
      <c r="AB726" s="342"/>
      <c r="AC726" s="342"/>
      <c r="AD726" s="342"/>
      <c r="AE726" s="342"/>
      <c r="AF726" s="342"/>
      <c r="AG726" s="342"/>
      <c r="AH726" s="342"/>
      <c r="AI726" s="342"/>
      <c r="AJ726" s="342"/>
      <c r="AK726" s="342"/>
      <c r="AL726" s="342"/>
      <c r="AM726" s="342"/>
      <c r="AN726" s="342"/>
      <c r="AO726" s="342"/>
      <c r="AP726" s="342"/>
      <c r="AQ726" s="342"/>
      <c r="AR726" s="342"/>
      <c r="AS726" s="342"/>
      <c r="AT726" s="342"/>
      <c r="AU726" s="342"/>
      <c r="AV726" s="342"/>
      <c r="AW726" s="342"/>
      <c r="AX726" s="342"/>
      <c r="AY726" s="342"/>
      <c r="AZ726" s="342"/>
      <c r="BA726" s="342"/>
      <c r="BB726" s="342"/>
      <c r="BC726" s="342"/>
      <c r="BD726" s="342"/>
      <c r="BE726" s="342"/>
      <c r="BF726" s="342"/>
      <c r="BG726" s="342"/>
      <c r="BH726" s="342"/>
      <c r="BI726" s="342"/>
      <c r="BJ726" s="342"/>
      <c r="BK726" s="342"/>
      <c r="BL726" s="342"/>
      <c r="BM726" s="342"/>
      <c r="BO726" s="342"/>
      <c r="BP726" s="342"/>
      <c r="BQ726" s="342"/>
      <c r="BR726" s="342"/>
      <c r="BS726" s="342"/>
      <c r="BT726" s="342"/>
      <c r="BU726" s="342"/>
      <c r="BV726" s="342"/>
      <c r="BW726" s="342"/>
      <c r="BX726" s="342"/>
      <c r="BY726" s="342"/>
      <c r="BZ726" s="342"/>
      <c r="CA726" s="342"/>
      <c r="CB726" s="342"/>
      <c r="CC726" s="342"/>
      <c r="CD726" s="342"/>
      <c r="CE726" s="342"/>
      <c r="CF726" s="342"/>
      <c r="CG726" s="342"/>
      <c r="CH726" s="342"/>
      <c r="CI726" s="342"/>
      <c r="CJ726" s="342"/>
      <c r="CK726" s="342"/>
      <c r="CZ726" s="342"/>
      <c r="DA726" s="342"/>
      <c r="DB726" s="342"/>
      <c r="DC726" s="342"/>
      <c r="DD726" s="342"/>
      <c r="DE726" s="342"/>
      <c r="DF726" s="342"/>
      <c r="DG726" s="342"/>
      <c r="DH726" s="342"/>
      <c r="DI726" s="342"/>
      <c r="DJ726" s="342"/>
      <c r="DK726" s="342"/>
      <c r="DM726" s="342"/>
      <c r="DN726" s="342"/>
      <c r="DO726" s="342"/>
      <c r="DP726" s="342"/>
      <c r="DQ726" s="342"/>
      <c r="DR726" s="342"/>
      <c r="DS726" s="342"/>
      <c r="DT726" s="342"/>
      <c r="DU726" s="342"/>
      <c r="DV726" s="342"/>
      <c r="DW726" s="342"/>
      <c r="DX726" s="342"/>
      <c r="DY726" s="342"/>
      <c r="EA726" s="342"/>
    </row>
    <row r="727" spans="1:131">
      <c r="A727" s="342"/>
      <c r="B727" s="342"/>
      <c r="C727" s="342"/>
      <c r="D727" s="342"/>
      <c r="E727" s="342"/>
      <c r="L727" s="342"/>
      <c r="M727" s="342"/>
      <c r="N727" s="342"/>
      <c r="O727" s="342"/>
      <c r="P727" s="342"/>
      <c r="Q727" s="342"/>
      <c r="R727" s="342"/>
      <c r="S727" s="342"/>
      <c r="T727" s="342"/>
      <c r="U727" s="342"/>
      <c r="V727" s="342"/>
      <c r="W727" s="342"/>
      <c r="X727" s="342"/>
      <c r="Y727" s="342"/>
      <c r="Z727" s="342"/>
      <c r="AA727" s="342"/>
      <c r="AB727" s="342"/>
      <c r="AC727" s="342"/>
      <c r="AD727" s="342"/>
      <c r="AE727" s="342"/>
      <c r="AF727" s="342"/>
      <c r="AG727" s="342"/>
      <c r="AH727" s="342"/>
      <c r="AI727" s="342"/>
      <c r="AJ727" s="342"/>
      <c r="AK727" s="342"/>
      <c r="AL727" s="342"/>
      <c r="AM727" s="342"/>
      <c r="AN727" s="342"/>
      <c r="AO727" s="342"/>
      <c r="AP727" s="342"/>
      <c r="AQ727" s="342"/>
      <c r="AR727" s="342"/>
      <c r="AS727" s="342"/>
      <c r="AT727" s="342"/>
      <c r="AU727" s="342"/>
      <c r="AV727" s="342"/>
      <c r="AW727" s="342"/>
      <c r="AX727" s="342"/>
      <c r="AY727" s="342"/>
      <c r="AZ727" s="342"/>
      <c r="BA727" s="342"/>
      <c r="BB727" s="342"/>
      <c r="BC727" s="342"/>
      <c r="BD727" s="342"/>
      <c r="BE727" s="342"/>
      <c r="BF727" s="342"/>
      <c r="BG727" s="342"/>
      <c r="BH727" s="342"/>
      <c r="BI727" s="342"/>
      <c r="BJ727" s="342"/>
      <c r="BK727" s="342"/>
      <c r="BL727" s="342"/>
      <c r="BM727" s="342"/>
      <c r="BO727" s="342"/>
      <c r="BP727" s="342"/>
      <c r="BQ727" s="342"/>
      <c r="BR727" s="342"/>
      <c r="BS727" s="342"/>
      <c r="BT727" s="342"/>
      <c r="BU727" s="342"/>
      <c r="BV727" s="342"/>
      <c r="BW727" s="342"/>
      <c r="BX727" s="342"/>
      <c r="BY727" s="342"/>
      <c r="BZ727" s="342"/>
      <c r="CA727" s="342"/>
      <c r="CB727" s="342"/>
      <c r="CC727" s="342"/>
      <c r="CD727" s="342"/>
      <c r="CE727" s="342"/>
      <c r="CF727" s="342"/>
      <c r="CG727" s="342"/>
      <c r="CH727" s="342"/>
      <c r="CI727" s="342"/>
      <c r="CJ727" s="342"/>
      <c r="CK727" s="342"/>
      <c r="CZ727" s="342"/>
      <c r="DA727" s="342"/>
      <c r="DB727" s="342"/>
      <c r="DC727" s="342"/>
      <c r="DD727" s="342"/>
      <c r="DE727" s="342"/>
      <c r="DF727" s="342"/>
      <c r="DG727" s="342"/>
      <c r="DH727" s="342"/>
      <c r="DI727" s="342"/>
      <c r="DJ727" s="342"/>
      <c r="DK727" s="342"/>
      <c r="DM727" s="342"/>
      <c r="DN727" s="342"/>
      <c r="DO727" s="342"/>
      <c r="DP727" s="342"/>
      <c r="DQ727" s="342"/>
      <c r="DR727" s="342"/>
      <c r="DS727" s="342"/>
      <c r="DT727" s="342"/>
      <c r="DU727" s="342"/>
      <c r="DV727" s="342"/>
      <c r="DW727" s="342"/>
      <c r="DX727" s="342"/>
      <c r="DY727" s="342"/>
      <c r="EA727" s="342"/>
    </row>
    <row r="728" spans="1:131">
      <c r="A728" s="342"/>
      <c r="B728" s="342"/>
      <c r="C728" s="342"/>
      <c r="D728" s="342"/>
      <c r="E728" s="342"/>
      <c r="L728" s="342"/>
      <c r="M728" s="342"/>
      <c r="N728" s="342"/>
      <c r="O728" s="342"/>
      <c r="P728" s="342"/>
      <c r="Q728" s="342"/>
      <c r="R728" s="342"/>
      <c r="S728" s="342"/>
      <c r="T728" s="342"/>
      <c r="U728" s="342"/>
      <c r="V728" s="342"/>
      <c r="W728" s="342"/>
      <c r="X728" s="342"/>
      <c r="Y728" s="342"/>
      <c r="Z728" s="342"/>
      <c r="AA728" s="342"/>
      <c r="AB728" s="342"/>
      <c r="AC728" s="342"/>
      <c r="AD728" s="342"/>
      <c r="AE728" s="342"/>
      <c r="AF728" s="342"/>
      <c r="AG728" s="342"/>
      <c r="AH728" s="342"/>
      <c r="AI728" s="342"/>
      <c r="AJ728" s="342"/>
      <c r="AK728" s="342"/>
      <c r="AL728" s="342"/>
      <c r="AM728" s="342"/>
      <c r="AN728" s="342"/>
      <c r="AO728" s="342"/>
      <c r="AP728" s="342"/>
      <c r="AQ728" s="342"/>
      <c r="AR728" s="342"/>
      <c r="AS728" s="342"/>
      <c r="AT728" s="342"/>
      <c r="AU728" s="342"/>
      <c r="AV728" s="342"/>
      <c r="AW728" s="342"/>
      <c r="AX728" s="342"/>
      <c r="AY728" s="342"/>
      <c r="AZ728" s="342"/>
      <c r="BA728" s="342"/>
      <c r="BB728" s="342"/>
      <c r="BC728" s="342"/>
      <c r="BD728" s="342"/>
      <c r="BE728" s="342"/>
      <c r="BF728" s="342"/>
      <c r="BG728" s="342"/>
      <c r="BH728" s="342"/>
      <c r="BI728" s="342"/>
      <c r="BJ728" s="342"/>
      <c r="BK728" s="342"/>
      <c r="BL728" s="342"/>
      <c r="BM728" s="342"/>
      <c r="BO728" s="342"/>
      <c r="BP728" s="342"/>
      <c r="BQ728" s="342"/>
      <c r="BR728" s="342"/>
      <c r="BS728" s="342"/>
      <c r="BT728" s="342"/>
      <c r="BU728" s="342"/>
      <c r="BV728" s="342"/>
      <c r="BW728" s="342"/>
      <c r="BX728" s="342"/>
      <c r="BY728" s="342"/>
      <c r="BZ728" s="342"/>
      <c r="CA728" s="342"/>
      <c r="CB728" s="342"/>
      <c r="CC728" s="342"/>
      <c r="CD728" s="342"/>
      <c r="CE728" s="342"/>
      <c r="CF728" s="342"/>
      <c r="CG728" s="342"/>
      <c r="CH728" s="342"/>
      <c r="CI728" s="342"/>
      <c r="CJ728" s="342"/>
      <c r="CK728" s="342"/>
      <c r="CZ728" s="342"/>
      <c r="DA728" s="342"/>
      <c r="DB728" s="342"/>
      <c r="DC728" s="342"/>
      <c r="DD728" s="342"/>
      <c r="DE728" s="342"/>
      <c r="DF728" s="342"/>
      <c r="DG728" s="342"/>
      <c r="DH728" s="342"/>
      <c r="DI728" s="342"/>
      <c r="DJ728" s="342"/>
      <c r="DK728" s="342"/>
      <c r="DM728" s="342"/>
      <c r="DN728" s="342"/>
      <c r="DO728" s="342"/>
      <c r="DP728" s="342"/>
      <c r="DQ728" s="342"/>
      <c r="DR728" s="342"/>
      <c r="DS728" s="342"/>
      <c r="DT728" s="342"/>
      <c r="DU728" s="342"/>
      <c r="DV728" s="342"/>
      <c r="DW728" s="342"/>
      <c r="DX728" s="342"/>
      <c r="DY728" s="342"/>
      <c r="EA728" s="342"/>
    </row>
    <row r="729" spans="1:131">
      <c r="A729" s="342"/>
      <c r="B729" s="342"/>
      <c r="C729" s="342"/>
      <c r="D729" s="342"/>
      <c r="E729" s="342"/>
      <c r="L729" s="342"/>
      <c r="M729" s="342"/>
      <c r="N729" s="342"/>
      <c r="O729" s="342"/>
      <c r="P729" s="342"/>
      <c r="Q729" s="342"/>
      <c r="R729" s="342"/>
      <c r="S729" s="342"/>
      <c r="T729" s="342"/>
      <c r="U729" s="342"/>
      <c r="V729" s="342"/>
      <c r="W729" s="342"/>
      <c r="X729" s="342"/>
      <c r="Y729" s="342"/>
      <c r="Z729" s="342"/>
      <c r="AA729" s="342"/>
      <c r="AB729" s="342"/>
      <c r="AC729" s="342"/>
      <c r="AD729" s="342"/>
      <c r="AE729" s="342"/>
      <c r="AF729" s="342"/>
      <c r="AG729" s="342"/>
      <c r="AH729" s="342"/>
      <c r="AI729" s="342"/>
      <c r="AJ729" s="342"/>
      <c r="AK729" s="342"/>
      <c r="AL729" s="342"/>
      <c r="AM729" s="342"/>
      <c r="AN729" s="342"/>
      <c r="AO729" s="342"/>
      <c r="AP729" s="342"/>
      <c r="AQ729" s="342"/>
      <c r="AR729" s="342"/>
      <c r="AS729" s="342"/>
      <c r="AT729" s="342"/>
      <c r="AU729" s="342"/>
      <c r="AV729" s="342"/>
      <c r="AW729" s="342"/>
      <c r="AX729" s="342"/>
      <c r="AY729" s="342"/>
      <c r="AZ729" s="342"/>
      <c r="BA729" s="342"/>
      <c r="BB729" s="342"/>
      <c r="BC729" s="342"/>
      <c r="BD729" s="342"/>
      <c r="BE729" s="342"/>
      <c r="BF729" s="342"/>
      <c r="BG729" s="342"/>
      <c r="BH729" s="342"/>
      <c r="BI729" s="342"/>
      <c r="BJ729" s="342"/>
      <c r="BK729" s="342"/>
      <c r="BL729" s="342"/>
      <c r="BM729" s="342"/>
      <c r="BO729" s="342"/>
      <c r="BP729" s="342"/>
      <c r="BQ729" s="342"/>
      <c r="BR729" s="342"/>
      <c r="BS729" s="342"/>
      <c r="BT729" s="342"/>
      <c r="BU729" s="342"/>
      <c r="BV729" s="342"/>
      <c r="BW729" s="342"/>
      <c r="BX729" s="342"/>
      <c r="BY729" s="342"/>
      <c r="BZ729" s="342"/>
      <c r="CA729" s="342"/>
      <c r="CB729" s="342"/>
      <c r="CC729" s="342"/>
      <c r="CD729" s="342"/>
      <c r="CE729" s="342"/>
      <c r="CF729" s="342"/>
      <c r="CG729" s="342"/>
      <c r="CH729" s="342"/>
      <c r="CI729" s="342"/>
      <c r="CJ729" s="342"/>
      <c r="CK729" s="342"/>
      <c r="CZ729" s="342"/>
      <c r="DA729" s="342"/>
      <c r="DB729" s="342"/>
      <c r="DC729" s="342"/>
      <c r="DD729" s="342"/>
      <c r="DE729" s="342"/>
      <c r="DF729" s="342"/>
      <c r="DG729" s="342"/>
      <c r="DH729" s="342"/>
      <c r="DI729" s="342"/>
      <c r="DJ729" s="342"/>
      <c r="DK729" s="342"/>
      <c r="DM729" s="342"/>
      <c r="DN729" s="342"/>
      <c r="DO729" s="342"/>
      <c r="DP729" s="342"/>
      <c r="DQ729" s="342"/>
      <c r="DR729" s="342"/>
      <c r="DS729" s="342"/>
      <c r="DT729" s="342"/>
      <c r="DU729" s="342"/>
      <c r="DV729" s="342"/>
      <c r="DW729" s="342"/>
      <c r="DX729" s="342"/>
      <c r="DY729" s="342"/>
      <c r="EA729" s="342"/>
    </row>
    <row r="730" spans="1:131">
      <c r="A730" s="342"/>
      <c r="B730" s="342"/>
      <c r="C730" s="342"/>
      <c r="D730" s="342"/>
      <c r="E730" s="342"/>
      <c r="L730" s="342"/>
      <c r="M730" s="342"/>
      <c r="N730" s="342"/>
      <c r="O730" s="342"/>
      <c r="P730" s="342"/>
      <c r="Q730" s="342"/>
      <c r="R730" s="342"/>
      <c r="S730" s="342"/>
      <c r="T730" s="342"/>
      <c r="U730" s="342"/>
      <c r="V730" s="342"/>
      <c r="W730" s="342"/>
      <c r="X730" s="342"/>
      <c r="Y730" s="342"/>
      <c r="Z730" s="342"/>
      <c r="AA730" s="342"/>
      <c r="AB730" s="342"/>
      <c r="AC730" s="342"/>
      <c r="AD730" s="342"/>
      <c r="AE730" s="342"/>
      <c r="AF730" s="342"/>
      <c r="AG730" s="342"/>
      <c r="AH730" s="342"/>
      <c r="AI730" s="342"/>
      <c r="AJ730" s="342"/>
      <c r="AK730" s="342"/>
      <c r="AL730" s="342"/>
      <c r="AM730" s="342"/>
      <c r="AN730" s="342"/>
      <c r="AO730" s="342"/>
      <c r="AP730" s="342"/>
      <c r="AQ730" s="342"/>
      <c r="AR730" s="342"/>
      <c r="AS730" s="342"/>
      <c r="AT730" s="342"/>
      <c r="AU730" s="342"/>
      <c r="AV730" s="342"/>
      <c r="AW730" s="342"/>
      <c r="AX730" s="342"/>
      <c r="AY730" s="342"/>
      <c r="AZ730" s="342"/>
      <c r="BA730" s="342"/>
      <c r="BB730" s="342"/>
      <c r="BC730" s="342"/>
      <c r="BD730" s="342"/>
      <c r="BE730" s="342"/>
      <c r="BF730" s="342"/>
      <c r="BG730" s="342"/>
      <c r="BH730" s="342"/>
      <c r="BI730" s="342"/>
      <c r="BJ730" s="342"/>
      <c r="BK730" s="342"/>
      <c r="BL730" s="342"/>
      <c r="BM730" s="342"/>
      <c r="BO730" s="342"/>
      <c r="BP730" s="342"/>
      <c r="BQ730" s="342"/>
      <c r="BR730" s="342"/>
      <c r="BS730" s="342"/>
      <c r="BT730" s="342"/>
      <c r="BU730" s="342"/>
      <c r="BV730" s="342"/>
      <c r="BW730" s="342"/>
      <c r="BX730" s="342"/>
      <c r="BY730" s="342"/>
      <c r="BZ730" s="342"/>
      <c r="CA730" s="342"/>
      <c r="CB730" s="342"/>
      <c r="CC730" s="342"/>
      <c r="CD730" s="342"/>
      <c r="CE730" s="342"/>
      <c r="CF730" s="342"/>
      <c r="CG730" s="342"/>
      <c r="CH730" s="342"/>
      <c r="CI730" s="342"/>
      <c r="CJ730" s="342"/>
      <c r="CK730" s="342"/>
      <c r="CZ730" s="342"/>
      <c r="DA730" s="342"/>
      <c r="DB730" s="342"/>
      <c r="DC730" s="342"/>
      <c r="DD730" s="342"/>
      <c r="DE730" s="342"/>
      <c r="DF730" s="342"/>
      <c r="DG730" s="342"/>
      <c r="DH730" s="342"/>
      <c r="DI730" s="342"/>
      <c r="DJ730" s="342"/>
      <c r="DK730" s="342"/>
      <c r="DM730" s="342"/>
      <c r="DN730" s="342"/>
      <c r="DO730" s="342"/>
      <c r="DP730" s="342"/>
      <c r="DQ730" s="342"/>
      <c r="DR730" s="342"/>
      <c r="DS730" s="342"/>
      <c r="DT730" s="342"/>
      <c r="DU730" s="342"/>
      <c r="DV730" s="342"/>
      <c r="DW730" s="342"/>
      <c r="DX730" s="342"/>
      <c r="DY730" s="342"/>
      <c r="EA730" s="342"/>
    </row>
    <row r="731" spans="1:131">
      <c r="A731" s="342"/>
      <c r="B731" s="342"/>
      <c r="C731" s="342"/>
      <c r="D731" s="342"/>
      <c r="E731" s="342"/>
      <c r="L731" s="342"/>
      <c r="M731" s="342"/>
      <c r="N731" s="342"/>
      <c r="O731" s="342"/>
      <c r="P731" s="342"/>
      <c r="Q731" s="342"/>
      <c r="R731" s="342"/>
      <c r="S731" s="342"/>
      <c r="T731" s="342"/>
      <c r="U731" s="342"/>
      <c r="V731" s="342"/>
      <c r="W731" s="342"/>
      <c r="X731" s="342"/>
      <c r="Y731" s="342"/>
      <c r="Z731" s="342"/>
      <c r="AA731" s="342"/>
      <c r="AB731" s="342"/>
      <c r="AC731" s="342"/>
      <c r="AD731" s="342"/>
      <c r="AE731" s="342"/>
      <c r="AF731" s="342"/>
      <c r="AG731" s="342"/>
      <c r="AH731" s="342"/>
      <c r="AI731" s="342"/>
      <c r="AJ731" s="342"/>
      <c r="AK731" s="342"/>
      <c r="AL731" s="342"/>
      <c r="AM731" s="342"/>
      <c r="AN731" s="342"/>
      <c r="AO731" s="342"/>
      <c r="AP731" s="342"/>
      <c r="AQ731" s="342"/>
      <c r="AR731" s="342"/>
      <c r="AS731" s="342"/>
      <c r="AT731" s="342"/>
      <c r="AU731" s="342"/>
      <c r="AV731" s="342"/>
      <c r="AW731" s="342"/>
      <c r="AX731" s="342"/>
      <c r="AY731" s="342"/>
      <c r="AZ731" s="342"/>
      <c r="BA731" s="342"/>
      <c r="BB731" s="342"/>
      <c r="BC731" s="342"/>
      <c r="BD731" s="342"/>
      <c r="BE731" s="342"/>
      <c r="BF731" s="342"/>
      <c r="BG731" s="342"/>
      <c r="BH731" s="342"/>
      <c r="BI731" s="342"/>
      <c r="BJ731" s="342"/>
      <c r="BK731" s="342"/>
      <c r="BL731" s="342"/>
      <c r="BM731" s="342"/>
      <c r="BO731" s="342"/>
      <c r="BP731" s="342"/>
      <c r="BQ731" s="342"/>
      <c r="BR731" s="342"/>
      <c r="BS731" s="342"/>
      <c r="BT731" s="342"/>
      <c r="BU731" s="342"/>
      <c r="BV731" s="342"/>
      <c r="BW731" s="342"/>
      <c r="BX731" s="342"/>
      <c r="BY731" s="342"/>
      <c r="BZ731" s="342"/>
      <c r="CA731" s="342"/>
      <c r="CB731" s="342"/>
      <c r="CC731" s="342"/>
      <c r="CD731" s="342"/>
      <c r="CE731" s="342"/>
      <c r="CF731" s="342"/>
      <c r="CG731" s="342"/>
      <c r="CH731" s="342"/>
      <c r="CI731" s="342"/>
      <c r="CJ731" s="342"/>
      <c r="CK731" s="342"/>
      <c r="CZ731" s="342"/>
      <c r="DA731" s="342"/>
      <c r="DB731" s="342"/>
      <c r="DC731" s="342"/>
      <c r="DD731" s="342"/>
      <c r="DE731" s="342"/>
      <c r="DF731" s="342"/>
      <c r="DG731" s="342"/>
      <c r="DH731" s="342"/>
      <c r="DI731" s="342"/>
      <c r="DJ731" s="342"/>
      <c r="DK731" s="342"/>
      <c r="DM731" s="342"/>
      <c r="DN731" s="342"/>
      <c r="DO731" s="342"/>
      <c r="DP731" s="342"/>
      <c r="DQ731" s="342"/>
      <c r="DR731" s="342"/>
      <c r="DS731" s="342"/>
      <c r="DT731" s="342"/>
      <c r="DU731" s="342"/>
      <c r="DV731" s="342"/>
      <c r="DW731" s="342"/>
      <c r="DX731" s="342"/>
      <c r="DY731" s="342"/>
      <c r="EA731" s="342"/>
    </row>
    <row r="732" spans="1:131">
      <c r="A732" s="342"/>
      <c r="B732" s="342"/>
      <c r="C732" s="342"/>
      <c r="D732" s="342"/>
      <c r="E732" s="342"/>
      <c r="L732" s="342"/>
      <c r="M732" s="342"/>
      <c r="N732" s="342"/>
      <c r="O732" s="342"/>
      <c r="P732" s="342"/>
      <c r="Q732" s="342"/>
      <c r="R732" s="342"/>
      <c r="S732" s="342"/>
      <c r="T732" s="342"/>
      <c r="U732" s="342"/>
      <c r="V732" s="342"/>
      <c r="W732" s="342"/>
      <c r="X732" s="342"/>
      <c r="Y732" s="342"/>
      <c r="Z732" s="342"/>
      <c r="AA732" s="342"/>
      <c r="AB732" s="342"/>
      <c r="AC732" s="342"/>
      <c r="AD732" s="342"/>
      <c r="AE732" s="342"/>
      <c r="AF732" s="342"/>
      <c r="AG732" s="342"/>
      <c r="AH732" s="342"/>
      <c r="AI732" s="342"/>
      <c r="AJ732" s="342"/>
      <c r="AK732" s="342"/>
      <c r="AL732" s="342"/>
      <c r="AM732" s="342"/>
      <c r="AN732" s="342"/>
      <c r="AO732" s="342"/>
      <c r="AP732" s="342"/>
      <c r="AQ732" s="342"/>
      <c r="AR732" s="342"/>
      <c r="AS732" s="342"/>
      <c r="AT732" s="342"/>
      <c r="AU732" s="342"/>
      <c r="AV732" s="342"/>
      <c r="AW732" s="342"/>
      <c r="AX732" s="342"/>
      <c r="AY732" s="342"/>
      <c r="AZ732" s="342"/>
      <c r="BA732" s="342"/>
      <c r="BB732" s="342"/>
      <c r="BC732" s="342"/>
      <c r="BD732" s="342"/>
      <c r="BE732" s="342"/>
      <c r="BF732" s="342"/>
      <c r="BG732" s="342"/>
      <c r="BH732" s="342"/>
      <c r="BI732" s="342"/>
      <c r="BJ732" s="342"/>
      <c r="BK732" s="342"/>
      <c r="BL732" s="342"/>
      <c r="BM732" s="342"/>
      <c r="BO732" s="342"/>
      <c r="BP732" s="342"/>
      <c r="BQ732" s="342"/>
      <c r="BR732" s="342"/>
      <c r="BS732" s="342"/>
      <c r="BT732" s="342"/>
      <c r="BU732" s="342"/>
      <c r="BV732" s="342"/>
      <c r="BW732" s="342"/>
      <c r="BX732" s="342"/>
      <c r="BY732" s="342"/>
      <c r="BZ732" s="342"/>
      <c r="CA732" s="342"/>
      <c r="CB732" s="342"/>
      <c r="CC732" s="342"/>
      <c r="CD732" s="342"/>
      <c r="CE732" s="342"/>
      <c r="CF732" s="342"/>
      <c r="CG732" s="342"/>
      <c r="CH732" s="342"/>
      <c r="CI732" s="342"/>
      <c r="CJ732" s="342"/>
      <c r="CK732" s="342"/>
      <c r="CZ732" s="342"/>
      <c r="DA732" s="342"/>
      <c r="DB732" s="342"/>
      <c r="DC732" s="342"/>
      <c r="DD732" s="342"/>
      <c r="DE732" s="342"/>
      <c r="DF732" s="342"/>
      <c r="DG732" s="342"/>
      <c r="DH732" s="342"/>
      <c r="DI732" s="342"/>
      <c r="DJ732" s="342"/>
      <c r="DK732" s="342"/>
      <c r="DM732" s="342"/>
      <c r="DN732" s="342"/>
      <c r="DO732" s="342"/>
      <c r="DP732" s="342"/>
      <c r="DQ732" s="342"/>
      <c r="DR732" s="342"/>
      <c r="DS732" s="342"/>
      <c r="DT732" s="342"/>
      <c r="DU732" s="342"/>
      <c r="DV732" s="342"/>
      <c r="DW732" s="342"/>
      <c r="DX732" s="342"/>
      <c r="DY732" s="342"/>
      <c r="EA732" s="342"/>
    </row>
    <row r="733" spans="1:131">
      <c r="A733" s="342"/>
      <c r="B733" s="342"/>
      <c r="C733" s="342"/>
      <c r="D733" s="342"/>
      <c r="E733" s="342"/>
      <c r="L733" s="342"/>
      <c r="M733" s="342"/>
      <c r="N733" s="342"/>
      <c r="O733" s="342"/>
      <c r="P733" s="342"/>
      <c r="Q733" s="342"/>
      <c r="R733" s="342"/>
      <c r="S733" s="342"/>
      <c r="T733" s="342"/>
      <c r="U733" s="342"/>
      <c r="V733" s="342"/>
      <c r="W733" s="342"/>
      <c r="X733" s="342"/>
      <c r="Y733" s="342"/>
      <c r="Z733" s="342"/>
      <c r="AA733" s="342"/>
      <c r="AB733" s="342"/>
      <c r="AC733" s="342"/>
      <c r="AD733" s="342"/>
      <c r="AE733" s="342"/>
      <c r="AF733" s="342"/>
      <c r="AG733" s="342"/>
      <c r="AH733" s="342"/>
      <c r="AI733" s="342"/>
      <c r="AJ733" s="342"/>
      <c r="AK733" s="342"/>
      <c r="AL733" s="342"/>
      <c r="AM733" s="342"/>
      <c r="AN733" s="342"/>
      <c r="AO733" s="342"/>
      <c r="AP733" s="342"/>
      <c r="AQ733" s="342"/>
      <c r="AR733" s="342"/>
      <c r="AS733" s="342"/>
      <c r="AT733" s="342"/>
      <c r="AU733" s="342"/>
      <c r="AV733" s="342"/>
      <c r="AW733" s="342"/>
      <c r="AX733" s="342"/>
      <c r="AY733" s="342"/>
      <c r="AZ733" s="342"/>
      <c r="BA733" s="342"/>
      <c r="BB733" s="342"/>
      <c r="BC733" s="342"/>
      <c r="BD733" s="342"/>
      <c r="BE733" s="342"/>
      <c r="BF733" s="342"/>
      <c r="BG733" s="342"/>
      <c r="BH733" s="342"/>
      <c r="BI733" s="342"/>
      <c r="BJ733" s="342"/>
      <c r="BK733" s="342"/>
      <c r="BL733" s="342"/>
      <c r="BM733" s="342"/>
      <c r="BO733" s="342"/>
      <c r="BP733" s="342"/>
      <c r="BQ733" s="342"/>
      <c r="BR733" s="342"/>
      <c r="BS733" s="342"/>
      <c r="BT733" s="342"/>
      <c r="BU733" s="342"/>
      <c r="BV733" s="342"/>
      <c r="BW733" s="342"/>
      <c r="BX733" s="342"/>
      <c r="BY733" s="342"/>
      <c r="BZ733" s="342"/>
      <c r="CA733" s="342"/>
      <c r="CB733" s="342"/>
      <c r="CC733" s="342"/>
      <c r="CD733" s="342"/>
      <c r="CE733" s="342"/>
      <c r="CF733" s="342"/>
      <c r="CG733" s="342"/>
      <c r="CH733" s="342"/>
      <c r="CI733" s="342"/>
      <c r="CJ733" s="342"/>
      <c r="CK733" s="342"/>
      <c r="CZ733" s="342"/>
      <c r="DA733" s="342"/>
      <c r="DB733" s="342"/>
      <c r="DC733" s="342"/>
      <c r="DD733" s="342"/>
      <c r="DE733" s="342"/>
      <c r="DF733" s="342"/>
      <c r="DG733" s="342"/>
      <c r="DH733" s="342"/>
      <c r="DI733" s="342"/>
      <c r="DJ733" s="342"/>
      <c r="DK733" s="342"/>
      <c r="DM733" s="342"/>
      <c r="DN733" s="342"/>
      <c r="DO733" s="342"/>
      <c r="DP733" s="342"/>
      <c r="DQ733" s="342"/>
      <c r="DR733" s="342"/>
      <c r="DS733" s="342"/>
      <c r="DT733" s="342"/>
      <c r="DU733" s="342"/>
      <c r="DV733" s="342"/>
      <c r="DW733" s="342"/>
      <c r="DX733" s="342"/>
      <c r="DY733" s="342"/>
      <c r="EA733" s="342"/>
    </row>
    <row r="734" spans="1:131">
      <c r="A734" s="342"/>
      <c r="B734" s="342"/>
      <c r="C734" s="342"/>
      <c r="D734" s="342"/>
      <c r="E734" s="342"/>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42"/>
      <c r="AQ734" s="342"/>
      <c r="AR734" s="342"/>
      <c r="AS734" s="342"/>
      <c r="AT734" s="342"/>
      <c r="AU734" s="342"/>
      <c r="AV734" s="342"/>
      <c r="AW734" s="342"/>
      <c r="AX734" s="342"/>
      <c r="AY734" s="342"/>
      <c r="AZ734" s="342"/>
      <c r="BA734" s="342"/>
      <c r="BB734" s="342"/>
      <c r="BC734" s="342"/>
      <c r="BD734" s="342"/>
      <c r="BE734" s="342"/>
      <c r="BF734" s="342"/>
      <c r="BG734" s="342"/>
      <c r="BH734" s="342"/>
      <c r="BI734" s="342"/>
      <c r="BJ734" s="342"/>
      <c r="BK734" s="342"/>
      <c r="BL734" s="342"/>
      <c r="BM734" s="342"/>
      <c r="BO734" s="342"/>
      <c r="BP734" s="342"/>
      <c r="BQ734" s="342"/>
      <c r="BR734" s="342"/>
      <c r="BS734" s="342"/>
      <c r="BT734" s="342"/>
      <c r="BU734" s="342"/>
      <c r="BV734" s="342"/>
      <c r="BW734" s="342"/>
      <c r="BX734" s="342"/>
      <c r="BY734" s="342"/>
      <c r="BZ734" s="342"/>
      <c r="CA734" s="342"/>
      <c r="CB734" s="342"/>
      <c r="CC734" s="342"/>
      <c r="CD734" s="342"/>
      <c r="CE734" s="342"/>
      <c r="CF734" s="342"/>
      <c r="CG734" s="342"/>
      <c r="CH734" s="342"/>
      <c r="CI734" s="342"/>
      <c r="CJ734" s="342"/>
      <c r="CK734" s="342"/>
      <c r="CZ734" s="342"/>
      <c r="DA734" s="342"/>
      <c r="DB734" s="342"/>
      <c r="DC734" s="342"/>
      <c r="DD734" s="342"/>
      <c r="DE734" s="342"/>
      <c r="DF734" s="342"/>
      <c r="DG734" s="342"/>
      <c r="DH734" s="342"/>
      <c r="DI734" s="342"/>
      <c r="DJ734" s="342"/>
      <c r="DK734" s="342"/>
      <c r="DM734" s="342"/>
      <c r="DN734" s="342"/>
      <c r="DO734" s="342"/>
      <c r="DP734" s="342"/>
      <c r="DQ734" s="342"/>
      <c r="DR734" s="342"/>
      <c r="DS734" s="342"/>
      <c r="DT734" s="342"/>
      <c r="DU734" s="342"/>
      <c r="DV734" s="342"/>
      <c r="DW734" s="342"/>
      <c r="DX734" s="342"/>
      <c r="DY734" s="342"/>
      <c r="EA734" s="342"/>
    </row>
    <row r="735" spans="1:131">
      <c r="A735" s="342"/>
      <c r="B735" s="342"/>
      <c r="C735" s="342"/>
      <c r="D735" s="342"/>
      <c r="E735" s="342"/>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42"/>
      <c r="AQ735" s="342"/>
      <c r="AR735" s="342"/>
      <c r="AS735" s="342"/>
      <c r="AT735" s="342"/>
      <c r="AU735" s="342"/>
      <c r="AV735" s="342"/>
      <c r="AW735" s="342"/>
      <c r="AX735" s="342"/>
      <c r="AY735" s="342"/>
      <c r="AZ735" s="342"/>
      <c r="BA735" s="342"/>
      <c r="BB735" s="342"/>
      <c r="BC735" s="342"/>
      <c r="BD735" s="342"/>
      <c r="BE735" s="342"/>
      <c r="BF735" s="342"/>
      <c r="BG735" s="342"/>
      <c r="BH735" s="342"/>
      <c r="BI735" s="342"/>
      <c r="BJ735" s="342"/>
      <c r="BK735" s="342"/>
      <c r="BL735" s="342"/>
      <c r="BM735" s="342"/>
      <c r="BO735" s="342"/>
      <c r="BP735" s="342"/>
      <c r="BQ735" s="342"/>
      <c r="BR735" s="342"/>
      <c r="BS735" s="342"/>
      <c r="BT735" s="342"/>
      <c r="BU735" s="342"/>
      <c r="BV735" s="342"/>
      <c r="BW735" s="342"/>
      <c r="BX735" s="342"/>
      <c r="BY735" s="342"/>
      <c r="BZ735" s="342"/>
      <c r="CA735" s="342"/>
      <c r="CB735" s="342"/>
      <c r="CC735" s="342"/>
      <c r="CD735" s="342"/>
      <c r="CE735" s="342"/>
      <c r="CF735" s="342"/>
      <c r="CG735" s="342"/>
      <c r="CH735" s="342"/>
      <c r="CI735" s="342"/>
      <c r="CJ735" s="342"/>
      <c r="CK735" s="342"/>
      <c r="CZ735" s="342"/>
      <c r="DA735" s="342"/>
      <c r="DB735" s="342"/>
      <c r="DC735" s="342"/>
      <c r="DD735" s="342"/>
      <c r="DE735" s="342"/>
      <c r="DF735" s="342"/>
      <c r="DG735" s="342"/>
      <c r="DH735" s="342"/>
      <c r="DI735" s="342"/>
      <c r="DJ735" s="342"/>
      <c r="DK735" s="342"/>
      <c r="DM735" s="342"/>
      <c r="DN735" s="342"/>
      <c r="DO735" s="342"/>
      <c r="DP735" s="342"/>
      <c r="DQ735" s="342"/>
      <c r="DR735" s="342"/>
      <c r="DS735" s="342"/>
      <c r="DT735" s="342"/>
      <c r="DU735" s="342"/>
      <c r="DV735" s="342"/>
      <c r="DW735" s="342"/>
      <c r="DX735" s="342"/>
      <c r="DY735" s="342"/>
      <c r="EA735" s="342"/>
    </row>
    <row r="736" spans="1:131">
      <c r="A736" s="342"/>
      <c r="B736" s="342"/>
      <c r="C736" s="342"/>
      <c r="D736" s="342"/>
      <c r="E736" s="342"/>
      <c r="L736" s="342"/>
      <c r="M736" s="342"/>
      <c r="N736" s="342"/>
      <c r="O736" s="342"/>
      <c r="P736" s="342"/>
      <c r="Q736" s="342"/>
      <c r="R736" s="342"/>
      <c r="S736" s="342"/>
      <c r="T736" s="342"/>
      <c r="U736" s="342"/>
      <c r="V736" s="342"/>
      <c r="W736" s="342"/>
      <c r="X736" s="342"/>
      <c r="Y736" s="342"/>
      <c r="Z736" s="342"/>
      <c r="AA736" s="342"/>
      <c r="AB736" s="342"/>
      <c r="AC736" s="342"/>
      <c r="AD736" s="342"/>
      <c r="AE736" s="342"/>
      <c r="AF736" s="342"/>
      <c r="AG736" s="342"/>
      <c r="AH736" s="342"/>
      <c r="AI736" s="342"/>
      <c r="AJ736" s="342"/>
      <c r="AK736" s="342"/>
      <c r="AL736" s="342"/>
      <c r="AM736" s="342"/>
      <c r="AN736" s="342"/>
      <c r="AO736" s="342"/>
      <c r="AP736" s="342"/>
      <c r="AQ736" s="342"/>
      <c r="AR736" s="342"/>
      <c r="AS736" s="342"/>
      <c r="AT736" s="342"/>
      <c r="AU736" s="342"/>
      <c r="AV736" s="342"/>
      <c r="AW736" s="342"/>
      <c r="AX736" s="342"/>
      <c r="AY736" s="342"/>
      <c r="AZ736" s="342"/>
      <c r="BA736" s="342"/>
      <c r="BB736" s="342"/>
      <c r="BC736" s="342"/>
      <c r="BD736" s="342"/>
      <c r="BE736" s="342"/>
      <c r="BF736" s="342"/>
      <c r="BG736" s="342"/>
      <c r="BH736" s="342"/>
      <c r="BI736" s="342"/>
      <c r="BJ736" s="342"/>
      <c r="BK736" s="342"/>
      <c r="BL736" s="342"/>
      <c r="BM736" s="342"/>
      <c r="BO736" s="342"/>
      <c r="BP736" s="342"/>
      <c r="BQ736" s="342"/>
      <c r="BR736" s="342"/>
      <c r="BS736" s="342"/>
      <c r="BT736" s="342"/>
      <c r="BU736" s="342"/>
      <c r="BV736" s="342"/>
      <c r="BW736" s="342"/>
      <c r="BX736" s="342"/>
      <c r="BY736" s="342"/>
      <c r="BZ736" s="342"/>
      <c r="CA736" s="342"/>
      <c r="CB736" s="342"/>
      <c r="CC736" s="342"/>
      <c r="CD736" s="342"/>
      <c r="CE736" s="342"/>
      <c r="CF736" s="342"/>
      <c r="CG736" s="342"/>
      <c r="CH736" s="342"/>
      <c r="CI736" s="342"/>
      <c r="CJ736" s="342"/>
      <c r="CK736" s="342"/>
      <c r="CZ736" s="342"/>
      <c r="DA736" s="342"/>
      <c r="DB736" s="342"/>
      <c r="DC736" s="342"/>
      <c r="DD736" s="342"/>
      <c r="DE736" s="342"/>
      <c r="DF736" s="342"/>
      <c r="DG736" s="342"/>
      <c r="DH736" s="342"/>
      <c r="DI736" s="342"/>
      <c r="DJ736" s="342"/>
      <c r="DK736" s="342"/>
      <c r="DM736" s="342"/>
      <c r="DN736" s="342"/>
      <c r="DO736" s="342"/>
      <c r="DP736" s="342"/>
      <c r="DQ736" s="342"/>
      <c r="DR736" s="342"/>
      <c r="DS736" s="342"/>
      <c r="DT736" s="342"/>
      <c r="DU736" s="342"/>
      <c r="DV736" s="342"/>
      <c r="DW736" s="342"/>
      <c r="DX736" s="342"/>
      <c r="DY736" s="342"/>
      <c r="EA736" s="342"/>
    </row>
    <row r="737" spans="1:131">
      <c r="A737" s="342"/>
      <c r="B737" s="342"/>
      <c r="C737" s="342"/>
      <c r="D737" s="342"/>
      <c r="E737" s="342"/>
      <c r="L737" s="342"/>
      <c r="M737" s="342"/>
      <c r="N737" s="342"/>
      <c r="O737" s="342"/>
      <c r="P737" s="342"/>
      <c r="Q737" s="342"/>
      <c r="R737" s="342"/>
      <c r="S737" s="342"/>
      <c r="T737" s="342"/>
      <c r="U737" s="342"/>
      <c r="V737" s="342"/>
      <c r="W737" s="342"/>
      <c r="X737" s="342"/>
      <c r="Y737" s="342"/>
      <c r="Z737" s="342"/>
      <c r="AA737" s="342"/>
      <c r="AB737" s="342"/>
      <c r="AC737" s="342"/>
      <c r="AD737" s="342"/>
      <c r="AE737" s="342"/>
      <c r="AF737" s="342"/>
      <c r="AG737" s="342"/>
      <c r="AH737" s="342"/>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342"/>
      <c r="BI737" s="342"/>
      <c r="BJ737" s="342"/>
      <c r="BK737" s="342"/>
      <c r="BL737" s="342"/>
      <c r="BM737" s="342"/>
      <c r="BO737" s="342"/>
      <c r="BP737" s="342"/>
      <c r="BQ737" s="342"/>
      <c r="BR737" s="342"/>
      <c r="BS737" s="342"/>
      <c r="BT737" s="342"/>
      <c r="BU737" s="342"/>
      <c r="BV737" s="342"/>
      <c r="BW737" s="342"/>
      <c r="BX737" s="342"/>
      <c r="BY737" s="342"/>
      <c r="BZ737" s="342"/>
      <c r="CA737" s="342"/>
      <c r="CB737" s="342"/>
      <c r="CC737" s="342"/>
      <c r="CD737" s="342"/>
      <c r="CE737" s="342"/>
      <c r="CF737" s="342"/>
      <c r="CG737" s="342"/>
      <c r="CH737" s="342"/>
      <c r="CI737" s="342"/>
      <c r="CJ737" s="342"/>
      <c r="CK737" s="342"/>
      <c r="CZ737" s="342"/>
      <c r="DA737" s="342"/>
      <c r="DB737" s="342"/>
      <c r="DC737" s="342"/>
      <c r="DD737" s="342"/>
      <c r="DE737" s="342"/>
      <c r="DF737" s="342"/>
      <c r="DG737" s="342"/>
      <c r="DH737" s="342"/>
      <c r="DI737" s="342"/>
      <c r="DJ737" s="342"/>
      <c r="DK737" s="342"/>
      <c r="DM737" s="342"/>
      <c r="DN737" s="342"/>
      <c r="DO737" s="342"/>
      <c r="DP737" s="342"/>
      <c r="DQ737" s="342"/>
      <c r="DR737" s="342"/>
      <c r="DS737" s="342"/>
      <c r="DT737" s="342"/>
      <c r="DU737" s="342"/>
      <c r="DV737" s="342"/>
      <c r="DW737" s="342"/>
      <c r="DX737" s="342"/>
      <c r="DY737" s="342"/>
      <c r="EA737" s="342"/>
    </row>
    <row r="738" spans="1:131">
      <c r="A738" s="342"/>
      <c r="B738" s="342"/>
      <c r="C738" s="342"/>
      <c r="D738" s="342"/>
      <c r="E738" s="342"/>
      <c r="L738" s="342"/>
      <c r="M738" s="342"/>
      <c r="N738" s="342"/>
      <c r="O738" s="342"/>
      <c r="P738" s="342"/>
      <c r="Q738" s="342"/>
      <c r="R738" s="342"/>
      <c r="S738" s="342"/>
      <c r="T738" s="342"/>
      <c r="U738" s="342"/>
      <c r="V738" s="342"/>
      <c r="W738" s="342"/>
      <c r="X738" s="342"/>
      <c r="Y738" s="342"/>
      <c r="Z738" s="342"/>
      <c r="AA738" s="342"/>
      <c r="AB738" s="342"/>
      <c r="AC738" s="342"/>
      <c r="AD738" s="342"/>
      <c r="AE738" s="342"/>
      <c r="AF738" s="342"/>
      <c r="AG738" s="342"/>
      <c r="AH738" s="342"/>
      <c r="AI738" s="342"/>
      <c r="AJ738" s="342"/>
      <c r="AK738" s="342"/>
      <c r="AL738" s="342"/>
      <c r="AM738" s="342"/>
      <c r="AN738" s="342"/>
      <c r="AO738" s="342"/>
      <c r="AP738" s="342"/>
      <c r="AQ738" s="342"/>
      <c r="AR738" s="342"/>
      <c r="AS738" s="342"/>
      <c r="AT738" s="342"/>
      <c r="AU738" s="342"/>
      <c r="AV738" s="342"/>
      <c r="AW738" s="342"/>
      <c r="AX738" s="342"/>
      <c r="AY738" s="342"/>
      <c r="AZ738" s="342"/>
      <c r="BA738" s="342"/>
      <c r="BB738" s="342"/>
      <c r="BC738" s="342"/>
      <c r="BD738" s="342"/>
      <c r="BE738" s="342"/>
      <c r="BF738" s="342"/>
      <c r="BG738" s="342"/>
      <c r="BH738" s="342"/>
      <c r="BI738" s="342"/>
      <c r="BJ738" s="342"/>
      <c r="BK738" s="342"/>
      <c r="BL738" s="342"/>
      <c r="BM738" s="342"/>
      <c r="BO738" s="342"/>
      <c r="BP738" s="342"/>
      <c r="BQ738" s="342"/>
      <c r="BR738" s="342"/>
      <c r="BS738" s="342"/>
      <c r="BT738" s="342"/>
      <c r="BU738" s="342"/>
      <c r="BV738" s="342"/>
      <c r="BW738" s="342"/>
      <c r="BX738" s="342"/>
      <c r="BY738" s="342"/>
      <c r="BZ738" s="342"/>
      <c r="CA738" s="342"/>
      <c r="CB738" s="342"/>
      <c r="CC738" s="342"/>
      <c r="CD738" s="342"/>
      <c r="CE738" s="342"/>
      <c r="CF738" s="342"/>
      <c r="CG738" s="342"/>
      <c r="CH738" s="342"/>
      <c r="CI738" s="342"/>
      <c r="CJ738" s="342"/>
      <c r="CK738" s="342"/>
      <c r="CZ738" s="342"/>
      <c r="DA738" s="342"/>
      <c r="DB738" s="342"/>
      <c r="DC738" s="342"/>
      <c r="DD738" s="342"/>
      <c r="DE738" s="342"/>
      <c r="DF738" s="342"/>
      <c r="DG738" s="342"/>
      <c r="DH738" s="342"/>
      <c r="DI738" s="342"/>
      <c r="DJ738" s="342"/>
      <c r="DK738" s="342"/>
      <c r="DM738" s="342"/>
      <c r="DN738" s="342"/>
      <c r="DO738" s="342"/>
      <c r="DP738" s="342"/>
      <c r="DQ738" s="342"/>
      <c r="DR738" s="342"/>
      <c r="DS738" s="342"/>
      <c r="DT738" s="342"/>
      <c r="DU738" s="342"/>
      <c r="DV738" s="342"/>
      <c r="DW738" s="342"/>
      <c r="DX738" s="342"/>
      <c r="DY738" s="342"/>
      <c r="EA738" s="342"/>
    </row>
    <row r="739" spans="1:131">
      <c r="A739" s="342"/>
      <c r="B739" s="342"/>
      <c r="C739" s="342"/>
      <c r="D739" s="342"/>
      <c r="E739" s="342"/>
      <c r="L739" s="342"/>
      <c r="M739" s="342"/>
      <c r="N739" s="342"/>
      <c r="O739" s="342"/>
      <c r="P739" s="342"/>
      <c r="Q739" s="342"/>
      <c r="R739" s="342"/>
      <c r="S739" s="342"/>
      <c r="T739" s="342"/>
      <c r="U739" s="342"/>
      <c r="V739" s="342"/>
      <c r="W739" s="342"/>
      <c r="X739" s="342"/>
      <c r="Y739" s="342"/>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c r="AT739" s="342"/>
      <c r="AU739" s="342"/>
      <c r="AV739" s="342"/>
      <c r="AW739" s="342"/>
      <c r="AX739" s="342"/>
      <c r="AY739" s="342"/>
      <c r="AZ739" s="342"/>
      <c r="BA739" s="342"/>
      <c r="BB739" s="342"/>
      <c r="BC739" s="342"/>
      <c r="BD739" s="342"/>
      <c r="BE739" s="342"/>
      <c r="BF739" s="342"/>
      <c r="BG739" s="342"/>
      <c r="BH739" s="342"/>
      <c r="BI739" s="342"/>
      <c r="BJ739" s="342"/>
      <c r="BK739" s="342"/>
      <c r="BL739" s="342"/>
      <c r="BM739" s="342"/>
      <c r="BO739" s="342"/>
      <c r="BP739" s="342"/>
      <c r="BQ739" s="342"/>
      <c r="BR739" s="342"/>
      <c r="BS739" s="342"/>
      <c r="BT739" s="342"/>
      <c r="BU739" s="342"/>
      <c r="BV739" s="342"/>
      <c r="BW739" s="342"/>
      <c r="BX739" s="342"/>
      <c r="BY739" s="342"/>
      <c r="BZ739" s="342"/>
      <c r="CA739" s="342"/>
      <c r="CB739" s="342"/>
      <c r="CC739" s="342"/>
      <c r="CD739" s="342"/>
      <c r="CE739" s="342"/>
      <c r="CF739" s="342"/>
      <c r="CG739" s="342"/>
      <c r="CH739" s="342"/>
      <c r="CI739" s="342"/>
      <c r="CJ739" s="342"/>
      <c r="CK739" s="342"/>
      <c r="CZ739" s="342"/>
      <c r="DA739" s="342"/>
      <c r="DB739" s="342"/>
      <c r="DC739" s="342"/>
      <c r="DD739" s="342"/>
      <c r="DE739" s="342"/>
      <c r="DF739" s="342"/>
      <c r="DG739" s="342"/>
      <c r="DH739" s="342"/>
      <c r="DI739" s="342"/>
      <c r="DJ739" s="342"/>
      <c r="DK739" s="342"/>
      <c r="DM739" s="342"/>
      <c r="DN739" s="342"/>
      <c r="DO739" s="342"/>
      <c r="DP739" s="342"/>
      <c r="DQ739" s="342"/>
      <c r="DR739" s="342"/>
      <c r="DS739" s="342"/>
      <c r="DT739" s="342"/>
      <c r="DU739" s="342"/>
      <c r="DV739" s="342"/>
      <c r="DW739" s="342"/>
      <c r="DX739" s="342"/>
      <c r="DY739" s="342"/>
      <c r="EA739" s="342"/>
    </row>
    <row r="740" spans="1:131">
      <c r="A740" s="342"/>
      <c r="B740" s="342"/>
      <c r="C740" s="342"/>
      <c r="D740" s="342"/>
      <c r="E740" s="342"/>
      <c r="L740" s="342"/>
      <c r="M740" s="342"/>
      <c r="N740" s="342"/>
      <c r="O740" s="342"/>
      <c r="P740" s="342"/>
      <c r="Q740" s="342"/>
      <c r="R740" s="342"/>
      <c r="S740" s="342"/>
      <c r="T740" s="342"/>
      <c r="U740" s="342"/>
      <c r="V740" s="342"/>
      <c r="W740" s="342"/>
      <c r="X740" s="342"/>
      <c r="Y740" s="342"/>
      <c r="Z740" s="342"/>
      <c r="AA740" s="342"/>
      <c r="AB740" s="342"/>
      <c r="AC740" s="342"/>
      <c r="AD740" s="342"/>
      <c r="AE740" s="342"/>
      <c r="AF740" s="342"/>
      <c r="AG740" s="342"/>
      <c r="AH740" s="342"/>
      <c r="AI740" s="342"/>
      <c r="AJ740" s="342"/>
      <c r="AK740" s="342"/>
      <c r="AL740" s="342"/>
      <c r="AM740" s="342"/>
      <c r="AN740" s="342"/>
      <c r="AO740" s="342"/>
      <c r="AP740" s="342"/>
      <c r="AQ740" s="342"/>
      <c r="AR740" s="342"/>
      <c r="AS740" s="342"/>
      <c r="AT740" s="342"/>
      <c r="AU740" s="342"/>
      <c r="AV740" s="342"/>
      <c r="AW740" s="342"/>
      <c r="AX740" s="342"/>
      <c r="AY740" s="342"/>
      <c r="AZ740" s="342"/>
      <c r="BA740" s="342"/>
      <c r="BB740" s="342"/>
      <c r="BC740" s="342"/>
      <c r="BD740" s="342"/>
      <c r="BE740" s="342"/>
      <c r="BF740" s="342"/>
      <c r="BG740" s="342"/>
      <c r="BH740" s="342"/>
      <c r="BI740" s="342"/>
      <c r="BJ740" s="342"/>
      <c r="BK740" s="342"/>
      <c r="BL740" s="342"/>
      <c r="BM740" s="342"/>
      <c r="BO740" s="342"/>
      <c r="BP740" s="342"/>
      <c r="BQ740" s="342"/>
      <c r="BR740" s="342"/>
      <c r="BS740" s="342"/>
      <c r="BT740" s="342"/>
      <c r="BU740" s="342"/>
      <c r="BV740" s="342"/>
      <c r="BW740" s="342"/>
      <c r="BX740" s="342"/>
      <c r="BY740" s="342"/>
      <c r="BZ740" s="342"/>
      <c r="CA740" s="342"/>
      <c r="CB740" s="342"/>
      <c r="CC740" s="342"/>
      <c r="CD740" s="342"/>
      <c r="CE740" s="342"/>
      <c r="CF740" s="342"/>
      <c r="CG740" s="342"/>
      <c r="CH740" s="342"/>
      <c r="CI740" s="342"/>
      <c r="CJ740" s="342"/>
      <c r="CK740" s="342"/>
      <c r="CZ740" s="342"/>
      <c r="DA740" s="342"/>
      <c r="DB740" s="342"/>
      <c r="DC740" s="342"/>
      <c r="DD740" s="342"/>
      <c r="DE740" s="342"/>
      <c r="DF740" s="342"/>
      <c r="DG740" s="342"/>
      <c r="DH740" s="342"/>
      <c r="DI740" s="342"/>
      <c r="DJ740" s="342"/>
      <c r="DK740" s="342"/>
      <c r="DM740" s="342"/>
      <c r="DN740" s="342"/>
      <c r="DO740" s="342"/>
      <c r="DP740" s="342"/>
      <c r="DQ740" s="342"/>
      <c r="DR740" s="342"/>
      <c r="DS740" s="342"/>
      <c r="DT740" s="342"/>
      <c r="DU740" s="342"/>
      <c r="DV740" s="342"/>
      <c r="DW740" s="342"/>
      <c r="DX740" s="342"/>
      <c r="DY740" s="342"/>
      <c r="EA740" s="342"/>
    </row>
    <row r="741" spans="1:131">
      <c r="A741" s="342"/>
      <c r="B741" s="342"/>
      <c r="C741" s="342"/>
      <c r="D741" s="342"/>
      <c r="E741" s="342"/>
      <c r="L741" s="342"/>
      <c r="M741" s="342"/>
      <c r="N741" s="342"/>
      <c r="O741" s="342"/>
      <c r="P741" s="342"/>
      <c r="Q741" s="342"/>
      <c r="R741" s="342"/>
      <c r="S741" s="342"/>
      <c r="T741" s="342"/>
      <c r="U741" s="342"/>
      <c r="V741" s="342"/>
      <c r="W741" s="342"/>
      <c r="X741" s="342"/>
      <c r="Y741" s="342"/>
      <c r="Z741" s="342"/>
      <c r="AA741" s="342"/>
      <c r="AB741" s="342"/>
      <c r="AC741" s="342"/>
      <c r="AD741" s="342"/>
      <c r="AE741" s="342"/>
      <c r="AF741" s="342"/>
      <c r="AG741" s="342"/>
      <c r="AH741" s="342"/>
      <c r="AI741" s="342"/>
      <c r="AJ741" s="342"/>
      <c r="AK741" s="342"/>
      <c r="AL741" s="342"/>
      <c r="AM741" s="342"/>
      <c r="AN741" s="342"/>
      <c r="AO741" s="342"/>
      <c r="AP741" s="342"/>
      <c r="AQ741" s="342"/>
      <c r="AR741" s="342"/>
      <c r="AS741" s="342"/>
      <c r="AT741" s="342"/>
      <c r="AU741" s="342"/>
      <c r="AV741" s="342"/>
      <c r="AW741" s="342"/>
      <c r="AX741" s="342"/>
      <c r="AY741" s="342"/>
      <c r="AZ741" s="342"/>
      <c r="BA741" s="342"/>
      <c r="BB741" s="342"/>
      <c r="BC741" s="342"/>
      <c r="BD741" s="342"/>
      <c r="BE741" s="342"/>
      <c r="BF741" s="342"/>
      <c r="BG741" s="342"/>
      <c r="BH741" s="342"/>
      <c r="BI741" s="342"/>
      <c r="BJ741" s="342"/>
      <c r="BK741" s="342"/>
      <c r="BL741" s="342"/>
      <c r="BM741" s="342"/>
      <c r="BO741" s="342"/>
      <c r="BP741" s="342"/>
      <c r="BQ741" s="342"/>
      <c r="BR741" s="342"/>
      <c r="BS741" s="342"/>
      <c r="BT741" s="342"/>
      <c r="BU741" s="342"/>
      <c r="BV741" s="342"/>
      <c r="BW741" s="342"/>
      <c r="BX741" s="342"/>
      <c r="BY741" s="342"/>
      <c r="BZ741" s="342"/>
      <c r="CA741" s="342"/>
      <c r="CB741" s="342"/>
      <c r="CC741" s="342"/>
      <c r="CD741" s="342"/>
      <c r="CE741" s="342"/>
      <c r="CF741" s="342"/>
      <c r="CG741" s="342"/>
      <c r="CH741" s="342"/>
      <c r="CI741" s="342"/>
      <c r="CJ741" s="342"/>
      <c r="CK741" s="342"/>
      <c r="CZ741" s="342"/>
      <c r="DA741" s="342"/>
      <c r="DB741" s="342"/>
      <c r="DC741" s="342"/>
      <c r="DD741" s="342"/>
      <c r="DE741" s="342"/>
      <c r="DF741" s="342"/>
      <c r="DG741" s="342"/>
      <c r="DH741" s="342"/>
      <c r="DI741" s="342"/>
      <c r="DJ741" s="342"/>
      <c r="DK741" s="342"/>
      <c r="DM741" s="342"/>
      <c r="DN741" s="342"/>
      <c r="DO741" s="342"/>
      <c r="DP741" s="342"/>
      <c r="DQ741" s="342"/>
      <c r="DR741" s="342"/>
      <c r="DS741" s="342"/>
      <c r="DT741" s="342"/>
      <c r="DU741" s="342"/>
      <c r="DV741" s="342"/>
      <c r="DW741" s="342"/>
      <c r="DX741" s="342"/>
      <c r="DY741" s="342"/>
      <c r="EA741" s="342"/>
    </row>
    <row r="742" spans="1:131">
      <c r="A742" s="342"/>
      <c r="B742" s="342"/>
      <c r="C742" s="342"/>
      <c r="D742" s="342"/>
      <c r="E742" s="342"/>
      <c r="L742" s="342"/>
      <c r="M742" s="342"/>
      <c r="N742" s="342"/>
      <c r="O742" s="342"/>
      <c r="P742" s="342"/>
      <c r="Q742" s="342"/>
      <c r="R742" s="342"/>
      <c r="S742" s="342"/>
      <c r="T742" s="342"/>
      <c r="U742" s="342"/>
      <c r="V742" s="342"/>
      <c r="W742" s="342"/>
      <c r="X742" s="342"/>
      <c r="Y742" s="342"/>
      <c r="Z742" s="342"/>
      <c r="AA742" s="342"/>
      <c r="AB742" s="342"/>
      <c r="AC742" s="342"/>
      <c r="AD742" s="342"/>
      <c r="AE742" s="342"/>
      <c r="AF742" s="342"/>
      <c r="AG742" s="342"/>
      <c r="AH742" s="342"/>
      <c r="AI742" s="342"/>
      <c r="AJ742" s="342"/>
      <c r="AK742" s="342"/>
      <c r="AL742" s="342"/>
      <c r="AM742" s="342"/>
      <c r="AN742" s="342"/>
      <c r="AO742" s="342"/>
      <c r="AP742" s="342"/>
      <c r="AQ742" s="342"/>
      <c r="AR742" s="342"/>
      <c r="AS742" s="342"/>
      <c r="AT742" s="342"/>
      <c r="AU742" s="342"/>
      <c r="AV742" s="342"/>
      <c r="AW742" s="342"/>
      <c r="AX742" s="342"/>
      <c r="AY742" s="342"/>
      <c r="AZ742" s="342"/>
      <c r="BA742" s="342"/>
      <c r="BB742" s="342"/>
      <c r="BC742" s="342"/>
      <c r="BD742" s="342"/>
      <c r="BE742" s="342"/>
      <c r="BF742" s="342"/>
      <c r="BG742" s="342"/>
      <c r="BH742" s="342"/>
      <c r="BI742" s="342"/>
      <c r="BJ742" s="342"/>
      <c r="BK742" s="342"/>
      <c r="BL742" s="342"/>
      <c r="BM742" s="342"/>
      <c r="BO742" s="342"/>
      <c r="BP742" s="342"/>
      <c r="BQ742" s="342"/>
      <c r="BR742" s="342"/>
      <c r="BS742" s="342"/>
      <c r="BT742" s="342"/>
      <c r="BU742" s="342"/>
      <c r="BV742" s="342"/>
      <c r="BW742" s="342"/>
      <c r="BX742" s="342"/>
      <c r="BY742" s="342"/>
      <c r="BZ742" s="342"/>
      <c r="CA742" s="342"/>
      <c r="CB742" s="342"/>
      <c r="CC742" s="342"/>
      <c r="CD742" s="342"/>
      <c r="CE742" s="342"/>
      <c r="CF742" s="342"/>
      <c r="CG742" s="342"/>
      <c r="CH742" s="342"/>
      <c r="CI742" s="342"/>
      <c r="CJ742" s="342"/>
      <c r="CK742" s="342"/>
      <c r="CZ742" s="342"/>
      <c r="DA742" s="342"/>
      <c r="DB742" s="342"/>
      <c r="DC742" s="342"/>
      <c r="DD742" s="342"/>
      <c r="DE742" s="342"/>
      <c r="DF742" s="342"/>
      <c r="DG742" s="342"/>
      <c r="DH742" s="342"/>
      <c r="DI742" s="342"/>
      <c r="DJ742" s="342"/>
      <c r="DK742" s="342"/>
      <c r="DM742" s="342"/>
      <c r="DN742" s="342"/>
      <c r="DO742" s="342"/>
      <c r="DP742" s="342"/>
      <c r="DQ742" s="342"/>
      <c r="DR742" s="342"/>
      <c r="DS742" s="342"/>
      <c r="DT742" s="342"/>
      <c r="DU742" s="342"/>
      <c r="DV742" s="342"/>
      <c r="DW742" s="342"/>
      <c r="DX742" s="342"/>
      <c r="DY742" s="342"/>
      <c r="EA742" s="342"/>
    </row>
    <row r="743" spans="1:131">
      <c r="A743" s="342"/>
      <c r="B743" s="342"/>
      <c r="C743" s="342"/>
      <c r="D743" s="342"/>
      <c r="E743" s="342"/>
      <c r="L743" s="342"/>
      <c r="M743" s="342"/>
      <c r="N743" s="342"/>
      <c r="O743" s="342"/>
      <c r="P743" s="342"/>
      <c r="Q743" s="342"/>
      <c r="R743" s="342"/>
      <c r="S743" s="342"/>
      <c r="T743" s="342"/>
      <c r="U743" s="342"/>
      <c r="V743" s="342"/>
      <c r="W743" s="342"/>
      <c r="X743" s="342"/>
      <c r="Y743" s="342"/>
      <c r="Z743" s="342"/>
      <c r="AA743" s="342"/>
      <c r="AB743" s="342"/>
      <c r="AC743" s="342"/>
      <c r="AD743" s="342"/>
      <c r="AE743" s="342"/>
      <c r="AF743" s="342"/>
      <c r="AG743" s="342"/>
      <c r="AH743" s="342"/>
      <c r="AI743" s="342"/>
      <c r="AJ743" s="342"/>
      <c r="AK743" s="342"/>
      <c r="AL743" s="342"/>
      <c r="AM743" s="342"/>
      <c r="AN743" s="342"/>
      <c r="AO743" s="342"/>
      <c r="AP743" s="342"/>
      <c r="AQ743" s="342"/>
      <c r="AR743" s="342"/>
      <c r="AS743" s="342"/>
      <c r="AT743" s="342"/>
      <c r="AU743" s="342"/>
      <c r="AV743" s="342"/>
      <c r="AW743" s="342"/>
      <c r="AX743" s="342"/>
      <c r="AY743" s="342"/>
      <c r="AZ743" s="342"/>
      <c r="BA743" s="342"/>
      <c r="BB743" s="342"/>
      <c r="BC743" s="342"/>
      <c r="BD743" s="342"/>
      <c r="BE743" s="342"/>
      <c r="BF743" s="342"/>
      <c r="BG743" s="342"/>
      <c r="BH743" s="342"/>
      <c r="BI743" s="342"/>
      <c r="BJ743" s="342"/>
      <c r="BK743" s="342"/>
      <c r="BL743" s="342"/>
      <c r="BM743" s="342"/>
      <c r="BO743" s="342"/>
      <c r="BP743" s="342"/>
      <c r="BQ743" s="342"/>
      <c r="BR743" s="342"/>
      <c r="BS743" s="342"/>
      <c r="BT743" s="342"/>
      <c r="BU743" s="342"/>
      <c r="BV743" s="342"/>
      <c r="BW743" s="342"/>
      <c r="BX743" s="342"/>
      <c r="BY743" s="342"/>
      <c r="BZ743" s="342"/>
      <c r="CA743" s="342"/>
      <c r="CB743" s="342"/>
      <c r="CC743" s="342"/>
      <c r="CD743" s="342"/>
      <c r="CE743" s="342"/>
      <c r="CF743" s="342"/>
      <c r="CG743" s="342"/>
      <c r="CH743" s="342"/>
      <c r="CI743" s="342"/>
      <c r="CJ743" s="342"/>
      <c r="CK743" s="342"/>
      <c r="CZ743" s="342"/>
      <c r="DA743" s="342"/>
      <c r="DB743" s="342"/>
      <c r="DC743" s="342"/>
      <c r="DD743" s="342"/>
      <c r="DE743" s="342"/>
      <c r="DF743" s="342"/>
      <c r="DG743" s="342"/>
      <c r="DH743" s="342"/>
      <c r="DI743" s="342"/>
      <c r="DJ743" s="342"/>
      <c r="DK743" s="342"/>
      <c r="DM743" s="342"/>
      <c r="DN743" s="342"/>
      <c r="DO743" s="342"/>
      <c r="DP743" s="342"/>
      <c r="DQ743" s="342"/>
      <c r="DR743" s="342"/>
      <c r="DS743" s="342"/>
      <c r="DT743" s="342"/>
      <c r="DU743" s="342"/>
      <c r="DV743" s="342"/>
      <c r="DW743" s="342"/>
      <c r="DX743" s="342"/>
      <c r="DY743" s="342"/>
      <c r="EA743" s="342"/>
    </row>
    <row r="744" spans="1:131">
      <c r="A744" s="342"/>
      <c r="B744" s="342"/>
      <c r="C744" s="342"/>
      <c r="D744" s="342"/>
      <c r="E744" s="342"/>
      <c r="L744" s="342"/>
      <c r="M744" s="342"/>
      <c r="N744" s="342"/>
      <c r="O744" s="342"/>
      <c r="P744" s="342"/>
      <c r="Q744" s="342"/>
      <c r="R744" s="342"/>
      <c r="S744" s="342"/>
      <c r="T744" s="342"/>
      <c r="U744" s="342"/>
      <c r="V744" s="342"/>
      <c r="W744" s="342"/>
      <c r="X744" s="342"/>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c r="AT744" s="342"/>
      <c r="AU744" s="342"/>
      <c r="AV744" s="342"/>
      <c r="AW744" s="342"/>
      <c r="AX744" s="342"/>
      <c r="AY744" s="342"/>
      <c r="AZ744" s="342"/>
      <c r="BA744" s="342"/>
      <c r="BB744" s="342"/>
      <c r="BC744" s="342"/>
      <c r="BD744" s="342"/>
      <c r="BE744" s="342"/>
      <c r="BF744" s="342"/>
      <c r="BG744" s="342"/>
      <c r="BH744" s="342"/>
      <c r="BI744" s="342"/>
      <c r="BJ744" s="342"/>
      <c r="BK744" s="342"/>
      <c r="BL744" s="342"/>
      <c r="BM744" s="342"/>
      <c r="BO744" s="342"/>
      <c r="BP744" s="342"/>
      <c r="BQ744" s="342"/>
      <c r="BR744" s="342"/>
      <c r="BS744" s="342"/>
      <c r="BT744" s="342"/>
      <c r="BU744" s="342"/>
      <c r="BV744" s="342"/>
      <c r="BW744" s="342"/>
      <c r="BX744" s="342"/>
      <c r="BY744" s="342"/>
      <c r="BZ744" s="342"/>
      <c r="CA744" s="342"/>
      <c r="CB744" s="342"/>
      <c r="CC744" s="342"/>
      <c r="CD744" s="342"/>
      <c r="CE744" s="342"/>
      <c r="CF744" s="342"/>
      <c r="CG744" s="342"/>
      <c r="CH744" s="342"/>
      <c r="CI744" s="342"/>
      <c r="CJ744" s="342"/>
      <c r="CK744" s="342"/>
      <c r="CZ744" s="342"/>
      <c r="DA744" s="342"/>
      <c r="DB744" s="342"/>
      <c r="DC744" s="342"/>
      <c r="DD744" s="342"/>
      <c r="DE744" s="342"/>
      <c r="DF744" s="342"/>
      <c r="DG744" s="342"/>
      <c r="DH744" s="342"/>
      <c r="DI744" s="342"/>
      <c r="DJ744" s="342"/>
      <c r="DK744" s="342"/>
      <c r="DM744" s="342"/>
      <c r="DN744" s="342"/>
      <c r="DO744" s="342"/>
      <c r="DP744" s="342"/>
      <c r="DQ744" s="342"/>
      <c r="DR744" s="342"/>
      <c r="DS744" s="342"/>
      <c r="DT744" s="342"/>
      <c r="DU744" s="342"/>
      <c r="DV744" s="342"/>
      <c r="DW744" s="342"/>
      <c r="DX744" s="342"/>
      <c r="DY744" s="342"/>
      <c r="EA744" s="342"/>
    </row>
    <row r="745" spans="1:131">
      <c r="A745" s="342"/>
      <c r="B745" s="342"/>
      <c r="C745" s="342"/>
      <c r="D745" s="342"/>
      <c r="E745" s="342"/>
      <c r="L745" s="342"/>
      <c r="M745" s="342"/>
      <c r="N745" s="342"/>
      <c r="O745" s="342"/>
      <c r="P745" s="342"/>
      <c r="Q745" s="342"/>
      <c r="R745" s="342"/>
      <c r="S745" s="342"/>
      <c r="T745" s="342"/>
      <c r="U745" s="342"/>
      <c r="V745" s="342"/>
      <c r="W745" s="342"/>
      <c r="X745" s="342"/>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c r="AT745" s="342"/>
      <c r="AU745" s="342"/>
      <c r="AV745" s="342"/>
      <c r="AW745" s="342"/>
      <c r="AX745" s="342"/>
      <c r="AY745" s="342"/>
      <c r="AZ745" s="342"/>
      <c r="BA745" s="342"/>
      <c r="BB745" s="342"/>
      <c r="BC745" s="342"/>
      <c r="BD745" s="342"/>
      <c r="BE745" s="342"/>
      <c r="BF745" s="342"/>
      <c r="BG745" s="342"/>
      <c r="BH745" s="342"/>
      <c r="BI745" s="342"/>
      <c r="BJ745" s="342"/>
      <c r="BK745" s="342"/>
      <c r="BL745" s="342"/>
      <c r="BM745" s="342"/>
      <c r="BO745" s="342"/>
      <c r="BP745" s="342"/>
      <c r="BQ745" s="342"/>
      <c r="BR745" s="342"/>
      <c r="BS745" s="342"/>
      <c r="BT745" s="342"/>
      <c r="BU745" s="342"/>
      <c r="BV745" s="342"/>
      <c r="BW745" s="342"/>
      <c r="BX745" s="342"/>
      <c r="BY745" s="342"/>
      <c r="BZ745" s="342"/>
      <c r="CA745" s="342"/>
      <c r="CB745" s="342"/>
      <c r="CC745" s="342"/>
      <c r="CD745" s="342"/>
      <c r="CE745" s="342"/>
      <c r="CF745" s="342"/>
      <c r="CG745" s="342"/>
      <c r="CH745" s="342"/>
      <c r="CI745" s="342"/>
      <c r="CJ745" s="342"/>
      <c r="CK745" s="342"/>
      <c r="CZ745" s="342"/>
      <c r="DA745" s="342"/>
      <c r="DB745" s="342"/>
      <c r="DC745" s="342"/>
      <c r="DD745" s="342"/>
      <c r="DE745" s="342"/>
      <c r="DF745" s="342"/>
      <c r="DG745" s="342"/>
      <c r="DH745" s="342"/>
      <c r="DI745" s="342"/>
      <c r="DJ745" s="342"/>
      <c r="DK745" s="342"/>
      <c r="DM745" s="342"/>
      <c r="DN745" s="342"/>
      <c r="DO745" s="342"/>
      <c r="DP745" s="342"/>
      <c r="DQ745" s="342"/>
      <c r="DR745" s="342"/>
      <c r="DS745" s="342"/>
      <c r="DT745" s="342"/>
      <c r="DU745" s="342"/>
      <c r="DV745" s="342"/>
      <c r="DW745" s="342"/>
      <c r="DX745" s="342"/>
      <c r="DY745" s="342"/>
      <c r="EA745" s="342"/>
    </row>
    <row r="746" spans="1:131">
      <c r="A746" s="342"/>
      <c r="B746" s="342"/>
      <c r="C746" s="342"/>
      <c r="D746" s="342"/>
      <c r="E746" s="342"/>
      <c r="L746" s="342"/>
      <c r="M746" s="342"/>
      <c r="N746" s="342"/>
      <c r="O746" s="342"/>
      <c r="P746" s="342"/>
      <c r="Q746" s="342"/>
      <c r="R746" s="342"/>
      <c r="S746" s="342"/>
      <c r="T746" s="342"/>
      <c r="U746" s="342"/>
      <c r="V746" s="342"/>
      <c r="W746" s="3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c r="AS746" s="342"/>
      <c r="AT746" s="342"/>
      <c r="AU746" s="342"/>
      <c r="AV746" s="342"/>
      <c r="AW746" s="342"/>
      <c r="AX746" s="342"/>
      <c r="AY746" s="342"/>
      <c r="AZ746" s="342"/>
      <c r="BA746" s="342"/>
      <c r="BB746" s="342"/>
      <c r="BC746" s="342"/>
      <c r="BD746" s="342"/>
      <c r="BE746" s="342"/>
      <c r="BF746" s="342"/>
      <c r="BG746" s="342"/>
      <c r="BH746" s="342"/>
      <c r="BI746" s="342"/>
      <c r="BJ746" s="342"/>
      <c r="BK746" s="342"/>
      <c r="BL746" s="342"/>
      <c r="BM746" s="342"/>
      <c r="BO746" s="342"/>
      <c r="BP746" s="342"/>
      <c r="BQ746" s="342"/>
      <c r="BR746" s="342"/>
      <c r="BS746" s="342"/>
      <c r="BT746" s="342"/>
      <c r="BU746" s="342"/>
      <c r="BV746" s="342"/>
      <c r="BW746" s="342"/>
      <c r="BX746" s="342"/>
      <c r="BY746" s="342"/>
      <c r="BZ746" s="342"/>
      <c r="CA746" s="342"/>
      <c r="CB746" s="342"/>
      <c r="CC746" s="342"/>
      <c r="CD746" s="342"/>
      <c r="CE746" s="342"/>
      <c r="CF746" s="342"/>
      <c r="CG746" s="342"/>
      <c r="CH746" s="342"/>
      <c r="CI746" s="342"/>
      <c r="CJ746" s="342"/>
      <c r="CK746" s="342"/>
      <c r="CZ746" s="342"/>
      <c r="DA746" s="342"/>
      <c r="DB746" s="342"/>
      <c r="DC746" s="342"/>
      <c r="DD746" s="342"/>
      <c r="DE746" s="342"/>
      <c r="DF746" s="342"/>
      <c r="DG746" s="342"/>
      <c r="DH746" s="342"/>
      <c r="DI746" s="342"/>
      <c r="DJ746" s="342"/>
      <c r="DK746" s="342"/>
      <c r="DM746" s="342"/>
      <c r="DN746" s="342"/>
      <c r="DO746" s="342"/>
      <c r="DP746" s="342"/>
      <c r="DQ746" s="342"/>
      <c r="DR746" s="342"/>
      <c r="DS746" s="342"/>
      <c r="DT746" s="342"/>
      <c r="DU746" s="342"/>
      <c r="DV746" s="342"/>
      <c r="DW746" s="342"/>
      <c r="DX746" s="342"/>
      <c r="DY746" s="342"/>
      <c r="EA746" s="342"/>
    </row>
    <row r="747" spans="1:131">
      <c r="A747" s="342"/>
      <c r="B747" s="342"/>
      <c r="C747" s="342"/>
      <c r="D747" s="342"/>
      <c r="E747" s="342"/>
      <c r="L747" s="342"/>
      <c r="M747" s="342"/>
      <c r="N747" s="342"/>
      <c r="O747" s="342"/>
      <c r="P747" s="342"/>
      <c r="Q747" s="342"/>
      <c r="R747" s="342"/>
      <c r="S747" s="342"/>
      <c r="T747" s="342"/>
      <c r="U747" s="342"/>
      <c r="V747" s="342"/>
      <c r="W747" s="3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c r="AS747" s="342"/>
      <c r="AT747" s="342"/>
      <c r="AU747" s="342"/>
      <c r="AV747" s="342"/>
      <c r="AW747" s="342"/>
      <c r="AX747" s="342"/>
      <c r="AY747" s="342"/>
      <c r="AZ747" s="342"/>
      <c r="BA747" s="342"/>
      <c r="BB747" s="342"/>
      <c r="BC747" s="342"/>
      <c r="BD747" s="342"/>
      <c r="BE747" s="342"/>
      <c r="BF747" s="342"/>
      <c r="BG747" s="342"/>
      <c r="BH747" s="342"/>
      <c r="BI747" s="342"/>
      <c r="BJ747" s="342"/>
      <c r="BK747" s="342"/>
      <c r="BL747" s="342"/>
      <c r="BM747" s="342"/>
      <c r="BO747" s="342"/>
      <c r="BP747" s="342"/>
      <c r="BQ747" s="342"/>
      <c r="BR747" s="342"/>
      <c r="BS747" s="342"/>
      <c r="BT747" s="342"/>
      <c r="BU747" s="342"/>
      <c r="BV747" s="342"/>
      <c r="BW747" s="342"/>
      <c r="BX747" s="342"/>
      <c r="BY747" s="342"/>
      <c r="BZ747" s="342"/>
      <c r="CA747" s="342"/>
      <c r="CB747" s="342"/>
      <c r="CC747" s="342"/>
      <c r="CD747" s="342"/>
      <c r="CE747" s="342"/>
      <c r="CF747" s="342"/>
      <c r="CG747" s="342"/>
      <c r="CH747" s="342"/>
      <c r="CI747" s="342"/>
      <c r="CJ747" s="342"/>
      <c r="CK747" s="342"/>
      <c r="CZ747" s="342"/>
      <c r="DA747" s="342"/>
      <c r="DB747" s="342"/>
      <c r="DC747" s="342"/>
      <c r="DD747" s="342"/>
      <c r="DE747" s="342"/>
      <c r="DF747" s="342"/>
      <c r="DG747" s="342"/>
      <c r="DH747" s="342"/>
      <c r="DI747" s="342"/>
      <c r="DJ747" s="342"/>
      <c r="DK747" s="342"/>
      <c r="DM747" s="342"/>
      <c r="DN747" s="342"/>
      <c r="DO747" s="342"/>
      <c r="DP747" s="342"/>
      <c r="DQ747" s="342"/>
      <c r="DR747" s="342"/>
      <c r="DS747" s="342"/>
      <c r="DT747" s="342"/>
      <c r="DU747" s="342"/>
      <c r="DV747" s="342"/>
      <c r="DW747" s="342"/>
      <c r="DX747" s="342"/>
      <c r="DY747" s="342"/>
      <c r="EA747" s="342"/>
    </row>
    <row r="748" spans="1:131">
      <c r="A748" s="342"/>
      <c r="B748" s="342"/>
      <c r="C748" s="342"/>
      <c r="D748" s="342"/>
      <c r="E748" s="342"/>
      <c r="L748" s="342"/>
      <c r="M748" s="342"/>
      <c r="N748" s="342"/>
      <c r="O748" s="342"/>
      <c r="P748" s="342"/>
      <c r="Q748" s="342"/>
      <c r="R748" s="342"/>
      <c r="S748" s="342"/>
      <c r="T748" s="342"/>
      <c r="U748" s="342"/>
      <c r="V748" s="342"/>
      <c r="W748" s="342"/>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c r="AS748" s="342"/>
      <c r="AT748" s="342"/>
      <c r="AU748" s="342"/>
      <c r="AV748" s="342"/>
      <c r="AW748" s="342"/>
      <c r="AX748" s="342"/>
      <c r="AY748" s="342"/>
      <c r="AZ748" s="342"/>
      <c r="BA748" s="342"/>
      <c r="BB748" s="342"/>
      <c r="BC748" s="342"/>
      <c r="BD748" s="342"/>
      <c r="BE748" s="342"/>
      <c r="BF748" s="342"/>
      <c r="BG748" s="342"/>
      <c r="BH748" s="342"/>
      <c r="BI748" s="342"/>
      <c r="BJ748" s="342"/>
      <c r="BK748" s="342"/>
      <c r="BL748" s="342"/>
      <c r="BM748" s="342"/>
      <c r="BO748" s="342"/>
      <c r="BP748" s="342"/>
      <c r="BQ748" s="342"/>
      <c r="BR748" s="342"/>
      <c r="BS748" s="342"/>
      <c r="BT748" s="342"/>
      <c r="BU748" s="342"/>
      <c r="BV748" s="342"/>
      <c r="BW748" s="342"/>
      <c r="BX748" s="342"/>
      <c r="BY748" s="342"/>
      <c r="BZ748" s="342"/>
      <c r="CA748" s="342"/>
      <c r="CB748" s="342"/>
      <c r="CC748" s="342"/>
      <c r="CD748" s="342"/>
      <c r="CE748" s="342"/>
      <c r="CF748" s="342"/>
      <c r="CG748" s="342"/>
      <c r="CH748" s="342"/>
      <c r="CI748" s="342"/>
      <c r="CJ748" s="342"/>
      <c r="CK748" s="342"/>
      <c r="CZ748" s="342"/>
      <c r="DA748" s="342"/>
      <c r="DB748" s="342"/>
      <c r="DC748" s="342"/>
      <c r="DD748" s="342"/>
      <c r="DE748" s="342"/>
      <c r="DF748" s="342"/>
      <c r="DG748" s="342"/>
      <c r="DH748" s="342"/>
      <c r="DI748" s="342"/>
      <c r="DJ748" s="342"/>
      <c r="DK748" s="342"/>
      <c r="DM748" s="342"/>
      <c r="DN748" s="342"/>
      <c r="DO748" s="342"/>
      <c r="DP748" s="342"/>
      <c r="DQ748" s="342"/>
      <c r="DR748" s="342"/>
      <c r="DS748" s="342"/>
      <c r="DT748" s="342"/>
      <c r="DU748" s="342"/>
      <c r="DV748" s="342"/>
      <c r="DW748" s="342"/>
      <c r="DX748" s="342"/>
      <c r="DY748" s="342"/>
      <c r="EA748" s="342"/>
    </row>
    <row r="749" spans="1:131">
      <c r="A749" s="342"/>
      <c r="B749" s="342"/>
      <c r="C749" s="342"/>
      <c r="D749" s="342"/>
      <c r="E749" s="342"/>
      <c r="L749" s="342"/>
      <c r="M749" s="342"/>
      <c r="N749" s="342"/>
      <c r="O749" s="342"/>
      <c r="P749" s="342"/>
      <c r="Q749" s="342"/>
      <c r="R749" s="342"/>
      <c r="S749" s="342"/>
      <c r="T749" s="342"/>
      <c r="U749" s="342"/>
      <c r="V749" s="342"/>
      <c r="W749" s="3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c r="AS749" s="342"/>
      <c r="AT749" s="342"/>
      <c r="AU749" s="342"/>
      <c r="AV749" s="342"/>
      <c r="AW749" s="342"/>
      <c r="AX749" s="342"/>
      <c r="AY749" s="342"/>
      <c r="AZ749" s="342"/>
      <c r="BA749" s="342"/>
      <c r="BB749" s="342"/>
      <c r="BC749" s="342"/>
      <c r="BD749" s="342"/>
      <c r="BE749" s="342"/>
      <c r="BF749" s="342"/>
      <c r="BG749" s="342"/>
      <c r="BH749" s="342"/>
      <c r="BI749" s="342"/>
      <c r="BJ749" s="342"/>
      <c r="BK749" s="342"/>
      <c r="BL749" s="342"/>
      <c r="BM749" s="342"/>
      <c r="BO749" s="342"/>
      <c r="BP749" s="342"/>
      <c r="BQ749" s="342"/>
      <c r="BR749" s="342"/>
      <c r="BS749" s="342"/>
      <c r="BT749" s="342"/>
      <c r="BU749" s="342"/>
      <c r="BV749" s="342"/>
      <c r="BW749" s="342"/>
      <c r="BX749" s="342"/>
      <c r="BY749" s="342"/>
      <c r="BZ749" s="342"/>
      <c r="CA749" s="342"/>
      <c r="CB749" s="342"/>
      <c r="CC749" s="342"/>
      <c r="CD749" s="342"/>
      <c r="CE749" s="342"/>
      <c r="CF749" s="342"/>
      <c r="CG749" s="342"/>
      <c r="CH749" s="342"/>
      <c r="CI749" s="342"/>
      <c r="CJ749" s="342"/>
      <c r="CK749" s="342"/>
      <c r="CZ749" s="342"/>
      <c r="DA749" s="342"/>
      <c r="DB749" s="342"/>
      <c r="DC749" s="342"/>
      <c r="DD749" s="342"/>
      <c r="DE749" s="342"/>
      <c r="DF749" s="342"/>
      <c r="DG749" s="342"/>
      <c r="DH749" s="342"/>
      <c r="DI749" s="342"/>
      <c r="DJ749" s="342"/>
      <c r="DK749" s="342"/>
      <c r="DM749" s="342"/>
      <c r="DN749" s="342"/>
      <c r="DO749" s="342"/>
      <c r="DP749" s="342"/>
      <c r="DQ749" s="342"/>
      <c r="DR749" s="342"/>
      <c r="DS749" s="342"/>
      <c r="DT749" s="342"/>
      <c r="DU749" s="342"/>
      <c r="DV749" s="342"/>
      <c r="DW749" s="342"/>
      <c r="DX749" s="342"/>
      <c r="DY749" s="342"/>
      <c r="EA749" s="342"/>
    </row>
    <row r="750" spans="1:131">
      <c r="A750" s="342"/>
      <c r="B750" s="342"/>
      <c r="C750" s="342"/>
      <c r="D750" s="342"/>
      <c r="E750" s="342"/>
      <c r="L750" s="342"/>
      <c r="M750" s="342"/>
      <c r="N750" s="342"/>
      <c r="O750" s="342"/>
      <c r="P750" s="342"/>
      <c r="Q750" s="342"/>
      <c r="R750" s="342"/>
      <c r="S750" s="342"/>
      <c r="T750" s="342"/>
      <c r="U750" s="342"/>
      <c r="V750" s="342"/>
      <c r="W750" s="3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42"/>
      <c r="BC750" s="342"/>
      <c r="BD750" s="342"/>
      <c r="BE750" s="342"/>
      <c r="BF750" s="342"/>
      <c r="BG750" s="342"/>
      <c r="BH750" s="342"/>
      <c r="BI750" s="342"/>
      <c r="BJ750" s="342"/>
      <c r="BK750" s="342"/>
      <c r="BL750" s="342"/>
      <c r="BM750" s="342"/>
      <c r="BO750" s="342"/>
      <c r="BP750" s="342"/>
      <c r="BQ750" s="342"/>
      <c r="BR750" s="342"/>
      <c r="BS750" s="342"/>
      <c r="BT750" s="342"/>
      <c r="BU750" s="342"/>
      <c r="BV750" s="342"/>
      <c r="BW750" s="342"/>
      <c r="BX750" s="342"/>
      <c r="BY750" s="342"/>
      <c r="BZ750" s="342"/>
      <c r="CA750" s="342"/>
      <c r="CB750" s="342"/>
      <c r="CC750" s="342"/>
      <c r="CD750" s="342"/>
      <c r="CE750" s="342"/>
      <c r="CF750" s="342"/>
      <c r="CG750" s="342"/>
      <c r="CH750" s="342"/>
      <c r="CI750" s="342"/>
      <c r="CJ750" s="342"/>
      <c r="CK750" s="342"/>
      <c r="CZ750" s="342"/>
      <c r="DA750" s="342"/>
      <c r="DB750" s="342"/>
      <c r="DC750" s="342"/>
      <c r="DD750" s="342"/>
      <c r="DE750" s="342"/>
      <c r="DF750" s="342"/>
      <c r="DG750" s="342"/>
      <c r="DH750" s="342"/>
      <c r="DI750" s="342"/>
      <c r="DJ750" s="342"/>
      <c r="DK750" s="342"/>
      <c r="DM750" s="342"/>
      <c r="DN750" s="342"/>
      <c r="DO750" s="342"/>
      <c r="DP750" s="342"/>
      <c r="DQ750" s="342"/>
      <c r="DR750" s="342"/>
      <c r="DS750" s="342"/>
      <c r="DT750" s="342"/>
      <c r="DU750" s="342"/>
      <c r="DV750" s="342"/>
      <c r="DW750" s="342"/>
      <c r="DX750" s="342"/>
      <c r="DY750" s="342"/>
      <c r="EA750" s="342"/>
    </row>
    <row r="751" spans="1:131">
      <c r="A751" s="342"/>
      <c r="B751" s="342"/>
      <c r="C751" s="342"/>
      <c r="D751" s="342"/>
      <c r="E751" s="342"/>
      <c r="L751" s="342"/>
      <c r="M751" s="342"/>
      <c r="N751" s="342"/>
      <c r="O751" s="342"/>
      <c r="P751" s="342"/>
      <c r="Q751" s="342"/>
      <c r="R751" s="342"/>
      <c r="S751" s="342"/>
      <c r="T751" s="342"/>
      <c r="U751" s="342"/>
      <c r="V751" s="342"/>
      <c r="W751" s="3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c r="AS751" s="342"/>
      <c r="AT751" s="342"/>
      <c r="AU751" s="342"/>
      <c r="AV751" s="342"/>
      <c r="AW751" s="342"/>
      <c r="AX751" s="342"/>
      <c r="AY751" s="342"/>
      <c r="AZ751" s="342"/>
      <c r="BA751" s="342"/>
      <c r="BB751" s="342"/>
      <c r="BC751" s="342"/>
      <c r="BD751" s="342"/>
      <c r="BE751" s="342"/>
      <c r="BF751" s="342"/>
      <c r="BG751" s="342"/>
      <c r="BH751" s="342"/>
      <c r="BI751" s="342"/>
      <c r="BJ751" s="342"/>
      <c r="BK751" s="342"/>
      <c r="BL751" s="342"/>
      <c r="BM751" s="342"/>
      <c r="BO751" s="342"/>
      <c r="BP751" s="342"/>
      <c r="BQ751" s="342"/>
      <c r="BR751" s="342"/>
      <c r="BS751" s="342"/>
      <c r="BT751" s="342"/>
      <c r="BU751" s="342"/>
      <c r="BV751" s="342"/>
      <c r="BW751" s="342"/>
      <c r="BX751" s="342"/>
      <c r="BY751" s="342"/>
      <c r="BZ751" s="342"/>
      <c r="CA751" s="342"/>
      <c r="CB751" s="342"/>
      <c r="CC751" s="342"/>
      <c r="CD751" s="342"/>
      <c r="CE751" s="342"/>
      <c r="CF751" s="342"/>
      <c r="CG751" s="342"/>
      <c r="CH751" s="342"/>
      <c r="CI751" s="342"/>
      <c r="CJ751" s="342"/>
      <c r="CK751" s="342"/>
      <c r="CZ751" s="342"/>
      <c r="DA751" s="342"/>
      <c r="DB751" s="342"/>
      <c r="DC751" s="342"/>
      <c r="DD751" s="342"/>
      <c r="DE751" s="342"/>
      <c r="DF751" s="342"/>
      <c r="DG751" s="342"/>
      <c r="DH751" s="342"/>
      <c r="DI751" s="342"/>
      <c r="DJ751" s="342"/>
      <c r="DK751" s="342"/>
      <c r="DM751" s="342"/>
      <c r="DN751" s="342"/>
      <c r="DO751" s="342"/>
      <c r="DP751" s="342"/>
      <c r="DQ751" s="342"/>
      <c r="DR751" s="342"/>
      <c r="DS751" s="342"/>
      <c r="DT751" s="342"/>
      <c r="DU751" s="342"/>
      <c r="DV751" s="342"/>
      <c r="DW751" s="342"/>
      <c r="DX751" s="342"/>
      <c r="DY751" s="342"/>
      <c r="EA751" s="342"/>
    </row>
    <row r="752" spans="1:131">
      <c r="A752" s="342"/>
      <c r="B752" s="342"/>
      <c r="C752" s="342"/>
      <c r="D752" s="342"/>
      <c r="E752" s="342"/>
      <c r="L752" s="342"/>
      <c r="M752" s="342"/>
      <c r="N752" s="342"/>
      <c r="O752" s="342"/>
      <c r="P752" s="342"/>
      <c r="Q752" s="342"/>
      <c r="R752" s="342"/>
      <c r="S752" s="342"/>
      <c r="T752" s="342"/>
      <c r="U752" s="342"/>
      <c r="V752" s="342"/>
      <c r="W752" s="3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c r="AS752" s="342"/>
      <c r="AT752" s="342"/>
      <c r="AU752" s="342"/>
      <c r="AV752" s="342"/>
      <c r="AW752" s="342"/>
      <c r="AX752" s="342"/>
      <c r="AY752" s="342"/>
      <c r="AZ752" s="342"/>
      <c r="BA752" s="342"/>
      <c r="BB752" s="342"/>
      <c r="BC752" s="342"/>
      <c r="BD752" s="342"/>
      <c r="BE752" s="342"/>
      <c r="BF752" s="342"/>
      <c r="BG752" s="342"/>
      <c r="BH752" s="342"/>
      <c r="BI752" s="342"/>
      <c r="BJ752" s="342"/>
      <c r="BK752" s="342"/>
      <c r="BL752" s="342"/>
      <c r="BM752" s="342"/>
      <c r="BO752" s="342"/>
      <c r="BP752" s="342"/>
      <c r="BQ752" s="342"/>
      <c r="BR752" s="342"/>
      <c r="BS752" s="342"/>
      <c r="BT752" s="342"/>
      <c r="BU752" s="342"/>
      <c r="BV752" s="342"/>
      <c r="BW752" s="342"/>
      <c r="BX752" s="342"/>
      <c r="BY752" s="342"/>
      <c r="BZ752" s="342"/>
      <c r="CA752" s="342"/>
      <c r="CB752" s="342"/>
      <c r="CC752" s="342"/>
      <c r="CD752" s="342"/>
      <c r="CE752" s="342"/>
      <c r="CF752" s="342"/>
      <c r="CG752" s="342"/>
      <c r="CH752" s="342"/>
      <c r="CI752" s="342"/>
      <c r="CJ752" s="342"/>
      <c r="CK752" s="342"/>
      <c r="CZ752" s="342"/>
      <c r="DA752" s="342"/>
      <c r="DB752" s="342"/>
      <c r="DC752" s="342"/>
      <c r="DD752" s="342"/>
      <c r="DE752" s="342"/>
      <c r="DF752" s="342"/>
      <c r="DG752" s="342"/>
      <c r="DH752" s="342"/>
      <c r="DI752" s="342"/>
      <c r="DJ752" s="342"/>
      <c r="DK752" s="342"/>
      <c r="DM752" s="342"/>
      <c r="DN752" s="342"/>
      <c r="DO752" s="342"/>
      <c r="DP752" s="342"/>
      <c r="DQ752" s="342"/>
      <c r="DR752" s="342"/>
      <c r="DS752" s="342"/>
      <c r="DT752" s="342"/>
      <c r="DU752" s="342"/>
      <c r="DV752" s="342"/>
      <c r="DW752" s="342"/>
      <c r="DX752" s="342"/>
      <c r="DY752" s="342"/>
      <c r="EA752" s="342"/>
    </row>
    <row r="753" spans="1:131">
      <c r="A753" s="342"/>
      <c r="B753" s="342"/>
      <c r="C753" s="342"/>
      <c r="D753" s="342"/>
      <c r="E753" s="342"/>
      <c r="L753" s="342"/>
      <c r="M753" s="342"/>
      <c r="N753" s="342"/>
      <c r="O753" s="342"/>
      <c r="P753" s="342"/>
      <c r="Q753" s="342"/>
      <c r="R753" s="342"/>
      <c r="S753" s="342"/>
      <c r="T753" s="342"/>
      <c r="U753" s="342"/>
      <c r="V753" s="342"/>
      <c r="W753" s="3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c r="AS753" s="342"/>
      <c r="AT753" s="342"/>
      <c r="AU753" s="342"/>
      <c r="AV753" s="342"/>
      <c r="AW753" s="342"/>
      <c r="AX753" s="342"/>
      <c r="AY753" s="342"/>
      <c r="AZ753" s="342"/>
      <c r="BA753" s="342"/>
      <c r="BB753" s="342"/>
      <c r="BC753" s="342"/>
      <c r="BD753" s="342"/>
      <c r="BE753" s="342"/>
      <c r="BF753" s="342"/>
      <c r="BG753" s="342"/>
      <c r="BH753" s="342"/>
      <c r="BI753" s="342"/>
      <c r="BJ753" s="342"/>
      <c r="BK753" s="342"/>
      <c r="BL753" s="342"/>
      <c r="BM753" s="342"/>
      <c r="BO753" s="342"/>
      <c r="BP753" s="342"/>
      <c r="BQ753" s="342"/>
      <c r="BR753" s="342"/>
      <c r="BS753" s="342"/>
      <c r="BT753" s="342"/>
      <c r="BU753" s="342"/>
      <c r="BV753" s="342"/>
      <c r="BW753" s="342"/>
      <c r="BX753" s="342"/>
      <c r="BY753" s="342"/>
      <c r="BZ753" s="342"/>
      <c r="CA753" s="342"/>
      <c r="CB753" s="342"/>
      <c r="CC753" s="342"/>
      <c r="CD753" s="342"/>
      <c r="CE753" s="342"/>
      <c r="CF753" s="342"/>
      <c r="CG753" s="342"/>
      <c r="CH753" s="342"/>
      <c r="CI753" s="342"/>
      <c r="CJ753" s="342"/>
      <c r="CK753" s="342"/>
      <c r="CZ753" s="342"/>
      <c r="DA753" s="342"/>
      <c r="DB753" s="342"/>
      <c r="DC753" s="342"/>
      <c r="DD753" s="342"/>
      <c r="DE753" s="342"/>
      <c r="DF753" s="342"/>
      <c r="DG753" s="342"/>
      <c r="DH753" s="342"/>
      <c r="DI753" s="342"/>
      <c r="DJ753" s="342"/>
      <c r="DK753" s="342"/>
      <c r="DM753" s="342"/>
      <c r="DN753" s="342"/>
      <c r="DO753" s="342"/>
      <c r="DP753" s="342"/>
      <c r="DQ753" s="342"/>
      <c r="DR753" s="342"/>
      <c r="DS753" s="342"/>
      <c r="DT753" s="342"/>
      <c r="DU753" s="342"/>
      <c r="DV753" s="342"/>
      <c r="DW753" s="342"/>
      <c r="DX753" s="342"/>
      <c r="DY753" s="342"/>
      <c r="EA753" s="342"/>
    </row>
    <row r="754" spans="1:131">
      <c r="A754" s="342"/>
      <c r="B754" s="342"/>
      <c r="C754" s="342"/>
      <c r="D754" s="342"/>
      <c r="E754" s="342"/>
      <c r="L754" s="342"/>
      <c r="M754" s="342"/>
      <c r="N754" s="342"/>
      <c r="O754" s="342"/>
      <c r="P754" s="342"/>
      <c r="Q754" s="342"/>
      <c r="R754" s="342"/>
      <c r="S754" s="342"/>
      <c r="T754" s="342"/>
      <c r="U754" s="342"/>
      <c r="V754" s="342"/>
      <c r="W754" s="3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c r="AS754" s="342"/>
      <c r="AT754" s="342"/>
      <c r="AU754" s="342"/>
      <c r="AV754" s="342"/>
      <c r="AW754" s="342"/>
      <c r="AX754" s="342"/>
      <c r="AY754" s="342"/>
      <c r="AZ754" s="342"/>
      <c r="BA754" s="342"/>
      <c r="BB754" s="342"/>
      <c r="BC754" s="342"/>
      <c r="BD754" s="342"/>
      <c r="BE754" s="342"/>
      <c r="BF754" s="342"/>
      <c r="BG754" s="342"/>
      <c r="BH754" s="342"/>
      <c r="BI754" s="342"/>
      <c r="BJ754" s="342"/>
      <c r="BK754" s="342"/>
      <c r="BL754" s="342"/>
      <c r="BM754" s="342"/>
      <c r="BO754" s="342"/>
      <c r="BP754" s="342"/>
      <c r="BQ754" s="342"/>
      <c r="BR754" s="342"/>
      <c r="BS754" s="342"/>
      <c r="BT754" s="342"/>
      <c r="BU754" s="342"/>
      <c r="BV754" s="342"/>
      <c r="BW754" s="342"/>
      <c r="BX754" s="342"/>
      <c r="BY754" s="342"/>
      <c r="BZ754" s="342"/>
      <c r="CA754" s="342"/>
      <c r="CB754" s="342"/>
      <c r="CC754" s="342"/>
      <c r="CD754" s="342"/>
      <c r="CE754" s="342"/>
      <c r="CF754" s="342"/>
      <c r="CG754" s="342"/>
      <c r="CH754" s="342"/>
      <c r="CI754" s="342"/>
      <c r="CJ754" s="342"/>
      <c r="CK754" s="342"/>
      <c r="CZ754" s="342"/>
      <c r="DA754" s="342"/>
      <c r="DB754" s="342"/>
      <c r="DC754" s="342"/>
      <c r="DD754" s="342"/>
      <c r="DE754" s="342"/>
      <c r="DF754" s="342"/>
      <c r="DG754" s="342"/>
      <c r="DH754" s="342"/>
      <c r="DI754" s="342"/>
      <c r="DJ754" s="342"/>
      <c r="DK754" s="342"/>
      <c r="DM754" s="342"/>
      <c r="DN754" s="342"/>
      <c r="DO754" s="342"/>
      <c r="DP754" s="342"/>
      <c r="DQ754" s="342"/>
      <c r="DR754" s="342"/>
      <c r="DS754" s="342"/>
      <c r="DT754" s="342"/>
      <c r="DU754" s="342"/>
      <c r="DV754" s="342"/>
      <c r="DW754" s="342"/>
      <c r="DX754" s="342"/>
      <c r="DY754" s="342"/>
      <c r="EA754" s="342"/>
    </row>
    <row r="755" spans="1:131">
      <c r="A755" s="342"/>
      <c r="B755" s="342"/>
      <c r="C755" s="342"/>
      <c r="D755" s="342"/>
      <c r="E755" s="342"/>
      <c r="L755" s="342"/>
      <c r="M755" s="342"/>
      <c r="N755" s="342"/>
      <c r="O755" s="342"/>
      <c r="P755" s="342"/>
      <c r="Q755" s="342"/>
      <c r="R755" s="342"/>
      <c r="S755" s="342"/>
      <c r="T755" s="342"/>
      <c r="U755" s="342"/>
      <c r="V755" s="342"/>
      <c r="W755" s="3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c r="AS755" s="342"/>
      <c r="AT755" s="342"/>
      <c r="AU755" s="342"/>
      <c r="AV755" s="342"/>
      <c r="AW755" s="342"/>
      <c r="AX755" s="342"/>
      <c r="AY755" s="342"/>
      <c r="AZ755" s="342"/>
      <c r="BA755" s="342"/>
      <c r="BB755" s="342"/>
      <c r="BC755" s="342"/>
      <c r="BD755" s="342"/>
      <c r="BE755" s="342"/>
      <c r="BF755" s="342"/>
      <c r="BG755" s="342"/>
      <c r="BH755" s="342"/>
      <c r="BI755" s="342"/>
      <c r="BJ755" s="342"/>
      <c r="BK755" s="342"/>
      <c r="BL755" s="342"/>
      <c r="BM755" s="342"/>
      <c r="BO755" s="342"/>
      <c r="BP755" s="342"/>
      <c r="BQ755" s="342"/>
      <c r="BR755" s="342"/>
      <c r="BS755" s="342"/>
      <c r="BT755" s="342"/>
      <c r="BU755" s="342"/>
      <c r="BV755" s="342"/>
      <c r="BW755" s="342"/>
      <c r="BX755" s="342"/>
      <c r="BY755" s="342"/>
      <c r="BZ755" s="342"/>
      <c r="CA755" s="342"/>
      <c r="CB755" s="342"/>
      <c r="CC755" s="342"/>
      <c r="CD755" s="342"/>
      <c r="CE755" s="342"/>
      <c r="CF755" s="342"/>
      <c r="CG755" s="342"/>
      <c r="CH755" s="342"/>
      <c r="CI755" s="342"/>
      <c r="CJ755" s="342"/>
      <c r="CK755" s="342"/>
      <c r="CZ755" s="342"/>
      <c r="DA755" s="342"/>
      <c r="DB755" s="342"/>
      <c r="DC755" s="342"/>
      <c r="DD755" s="342"/>
      <c r="DE755" s="342"/>
      <c r="DF755" s="342"/>
      <c r="DG755" s="342"/>
      <c r="DH755" s="342"/>
      <c r="DI755" s="342"/>
      <c r="DJ755" s="342"/>
      <c r="DK755" s="342"/>
      <c r="DM755" s="342"/>
      <c r="DN755" s="342"/>
      <c r="DO755" s="342"/>
      <c r="DP755" s="342"/>
      <c r="DQ755" s="342"/>
      <c r="DR755" s="342"/>
      <c r="DS755" s="342"/>
      <c r="DT755" s="342"/>
      <c r="DU755" s="342"/>
      <c r="DV755" s="342"/>
      <c r="DW755" s="342"/>
      <c r="DX755" s="342"/>
      <c r="DY755" s="342"/>
      <c r="EA755" s="342"/>
    </row>
    <row r="756" spans="1:131">
      <c r="A756" s="342"/>
      <c r="B756" s="342"/>
      <c r="C756" s="342"/>
      <c r="D756" s="342"/>
      <c r="E756" s="342"/>
      <c r="L756" s="342"/>
      <c r="M756" s="342"/>
      <c r="N756" s="342"/>
      <c r="O756" s="342"/>
      <c r="P756" s="342"/>
      <c r="Q756" s="342"/>
      <c r="R756" s="342"/>
      <c r="S756" s="342"/>
      <c r="T756" s="342"/>
      <c r="U756" s="342"/>
      <c r="V756" s="342"/>
      <c r="W756" s="3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c r="AS756" s="342"/>
      <c r="AT756" s="342"/>
      <c r="AU756" s="342"/>
      <c r="AV756" s="342"/>
      <c r="AW756" s="342"/>
      <c r="AX756" s="342"/>
      <c r="AY756" s="342"/>
      <c r="AZ756" s="342"/>
      <c r="BA756" s="342"/>
      <c r="BB756" s="342"/>
      <c r="BC756" s="342"/>
      <c r="BD756" s="342"/>
      <c r="BE756" s="342"/>
      <c r="BF756" s="342"/>
      <c r="BG756" s="342"/>
      <c r="BH756" s="342"/>
      <c r="BI756" s="342"/>
      <c r="BJ756" s="342"/>
      <c r="BK756" s="342"/>
      <c r="BL756" s="342"/>
      <c r="BM756" s="342"/>
      <c r="BO756" s="342"/>
      <c r="BP756" s="342"/>
      <c r="BQ756" s="342"/>
      <c r="BR756" s="342"/>
      <c r="BS756" s="342"/>
      <c r="BT756" s="342"/>
      <c r="BU756" s="342"/>
      <c r="BV756" s="342"/>
      <c r="BW756" s="342"/>
      <c r="BX756" s="342"/>
      <c r="BY756" s="342"/>
      <c r="BZ756" s="342"/>
      <c r="CA756" s="342"/>
      <c r="CB756" s="342"/>
      <c r="CC756" s="342"/>
      <c r="CD756" s="342"/>
      <c r="CE756" s="342"/>
      <c r="CF756" s="342"/>
      <c r="CG756" s="342"/>
      <c r="CH756" s="342"/>
      <c r="CI756" s="342"/>
      <c r="CJ756" s="342"/>
      <c r="CK756" s="342"/>
      <c r="CZ756" s="342"/>
      <c r="DA756" s="342"/>
      <c r="DB756" s="342"/>
      <c r="DC756" s="342"/>
      <c r="DD756" s="342"/>
      <c r="DE756" s="342"/>
      <c r="DF756" s="342"/>
      <c r="DG756" s="342"/>
      <c r="DH756" s="342"/>
      <c r="DI756" s="342"/>
      <c r="DJ756" s="342"/>
      <c r="DK756" s="342"/>
      <c r="DM756" s="342"/>
      <c r="DN756" s="342"/>
      <c r="DO756" s="342"/>
      <c r="DP756" s="342"/>
      <c r="DQ756" s="342"/>
      <c r="DR756" s="342"/>
      <c r="DS756" s="342"/>
      <c r="DT756" s="342"/>
      <c r="DU756" s="342"/>
      <c r="DV756" s="342"/>
      <c r="DW756" s="342"/>
      <c r="DX756" s="342"/>
      <c r="DY756" s="342"/>
      <c r="EA756" s="342"/>
    </row>
    <row r="757" spans="1:131">
      <c r="A757" s="342"/>
      <c r="B757" s="342"/>
      <c r="C757" s="342"/>
      <c r="D757" s="342"/>
      <c r="E757" s="342"/>
      <c r="L757" s="342"/>
      <c r="M757" s="342"/>
      <c r="N757" s="342"/>
      <c r="O757" s="342"/>
      <c r="P757" s="342"/>
      <c r="Q757" s="342"/>
      <c r="R757" s="342"/>
      <c r="S757" s="342"/>
      <c r="T757" s="342"/>
      <c r="U757" s="342"/>
      <c r="V757" s="342"/>
      <c r="W757" s="3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42"/>
      <c r="BC757" s="342"/>
      <c r="BD757" s="342"/>
      <c r="BE757" s="342"/>
      <c r="BF757" s="342"/>
      <c r="BG757" s="342"/>
      <c r="BH757" s="342"/>
      <c r="BI757" s="342"/>
      <c r="BJ757" s="342"/>
      <c r="BK757" s="342"/>
      <c r="BL757" s="342"/>
      <c r="BM757" s="342"/>
      <c r="BO757" s="342"/>
      <c r="BP757" s="342"/>
      <c r="BQ757" s="342"/>
      <c r="BR757" s="342"/>
      <c r="BS757" s="342"/>
      <c r="BT757" s="342"/>
      <c r="BU757" s="342"/>
      <c r="BV757" s="342"/>
      <c r="BW757" s="342"/>
      <c r="BX757" s="342"/>
      <c r="BY757" s="342"/>
      <c r="BZ757" s="342"/>
      <c r="CA757" s="342"/>
      <c r="CB757" s="342"/>
      <c r="CC757" s="342"/>
      <c r="CD757" s="342"/>
      <c r="CE757" s="342"/>
      <c r="CF757" s="342"/>
      <c r="CG757" s="342"/>
      <c r="CH757" s="342"/>
      <c r="CI757" s="342"/>
      <c r="CJ757" s="342"/>
      <c r="CK757" s="342"/>
      <c r="CZ757" s="342"/>
      <c r="DA757" s="342"/>
      <c r="DB757" s="342"/>
      <c r="DC757" s="342"/>
      <c r="DD757" s="342"/>
      <c r="DE757" s="342"/>
      <c r="DF757" s="342"/>
      <c r="DG757" s="342"/>
      <c r="DH757" s="342"/>
      <c r="DI757" s="342"/>
      <c r="DJ757" s="342"/>
      <c r="DK757" s="342"/>
      <c r="DM757" s="342"/>
      <c r="DN757" s="342"/>
      <c r="DO757" s="342"/>
      <c r="DP757" s="342"/>
      <c r="DQ757" s="342"/>
      <c r="DR757" s="342"/>
      <c r="DS757" s="342"/>
      <c r="DT757" s="342"/>
      <c r="DU757" s="342"/>
      <c r="DV757" s="342"/>
      <c r="DW757" s="342"/>
      <c r="DX757" s="342"/>
      <c r="DY757" s="342"/>
      <c r="EA757" s="342"/>
    </row>
    <row r="758" spans="1:131">
      <c r="A758" s="342"/>
      <c r="B758" s="342"/>
      <c r="C758" s="342"/>
      <c r="D758" s="342"/>
      <c r="E758" s="342"/>
      <c r="L758" s="342"/>
      <c r="M758" s="342"/>
      <c r="N758" s="342"/>
      <c r="O758" s="342"/>
      <c r="P758" s="342"/>
      <c r="Q758" s="342"/>
      <c r="R758" s="342"/>
      <c r="S758" s="342"/>
      <c r="T758" s="342"/>
      <c r="U758" s="342"/>
      <c r="V758" s="342"/>
      <c r="W758" s="342"/>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c r="AX758" s="342"/>
      <c r="AY758" s="342"/>
      <c r="AZ758" s="342"/>
      <c r="BA758" s="342"/>
      <c r="BB758" s="342"/>
      <c r="BC758" s="342"/>
      <c r="BD758" s="342"/>
      <c r="BE758" s="342"/>
      <c r="BF758" s="342"/>
      <c r="BG758" s="342"/>
      <c r="BH758" s="342"/>
      <c r="BI758" s="342"/>
      <c r="BJ758" s="342"/>
      <c r="BK758" s="342"/>
      <c r="BL758" s="342"/>
      <c r="BM758" s="342"/>
      <c r="BO758" s="342"/>
      <c r="BP758" s="342"/>
      <c r="BQ758" s="342"/>
      <c r="BR758" s="342"/>
      <c r="BS758" s="342"/>
      <c r="BT758" s="342"/>
      <c r="BU758" s="342"/>
      <c r="BV758" s="342"/>
      <c r="BW758" s="342"/>
      <c r="BX758" s="342"/>
      <c r="BY758" s="342"/>
      <c r="BZ758" s="342"/>
      <c r="CA758" s="342"/>
      <c r="CB758" s="342"/>
      <c r="CC758" s="342"/>
      <c r="CD758" s="342"/>
      <c r="CE758" s="342"/>
      <c r="CF758" s="342"/>
      <c r="CG758" s="342"/>
      <c r="CH758" s="342"/>
      <c r="CI758" s="342"/>
      <c r="CJ758" s="342"/>
      <c r="CK758" s="342"/>
      <c r="CZ758" s="342"/>
      <c r="DA758" s="342"/>
      <c r="DB758" s="342"/>
      <c r="DC758" s="342"/>
      <c r="DD758" s="342"/>
      <c r="DE758" s="342"/>
      <c r="DF758" s="342"/>
      <c r="DG758" s="342"/>
      <c r="DH758" s="342"/>
      <c r="DI758" s="342"/>
      <c r="DJ758" s="342"/>
      <c r="DK758" s="342"/>
      <c r="DM758" s="342"/>
      <c r="DN758" s="342"/>
      <c r="DO758" s="342"/>
      <c r="DP758" s="342"/>
      <c r="DQ758" s="342"/>
      <c r="DR758" s="342"/>
      <c r="DS758" s="342"/>
      <c r="DT758" s="342"/>
      <c r="DU758" s="342"/>
      <c r="DV758" s="342"/>
      <c r="DW758" s="342"/>
      <c r="DX758" s="342"/>
      <c r="DY758" s="342"/>
      <c r="EA758" s="342"/>
    </row>
    <row r="759" spans="1:131">
      <c r="A759" s="342"/>
      <c r="B759" s="342"/>
      <c r="C759" s="342"/>
      <c r="D759" s="342"/>
      <c r="E759" s="342"/>
      <c r="L759" s="342"/>
      <c r="M759" s="342"/>
      <c r="N759" s="342"/>
      <c r="O759" s="342"/>
      <c r="P759" s="342"/>
      <c r="Q759" s="342"/>
      <c r="R759" s="342"/>
      <c r="S759" s="342"/>
      <c r="T759" s="342"/>
      <c r="U759" s="342"/>
      <c r="V759" s="342"/>
      <c r="W759" s="342"/>
      <c r="X759" s="342"/>
      <c r="Y759" s="342"/>
      <c r="Z759" s="342"/>
      <c r="AA759" s="342"/>
      <c r="AB759" s="342"/>
      <c r="AC759" s="342"/>
      <c r="AD759" s="342"/>
      <c r="AE759" s="342"/>
      <c r="AF759" s="342"/>
      <c r="AG759" s="342"/>
      <c r="AH759" s="342"/>
      <c r="AI759" s="342"/>
      <c r="AJ759" s="342"/>
      <c r="AK759" s="342"/>
      <c r="AL759" s="342"/>
      <c r="AM759" s="342"/>
      <c r="AN759" s="342"/>
      <c r="AO759" s="342"/>
      <c r="AP759" s="342"/>
      <c r="AQ759" s="342"/>
      <c r="AR759" s="342"/>
      <c r="AS759" s="342"/>
      <c r="AT759" s="342"/>
      <c r="AU759" s="342"/>
      <c r="AV759" s="342"/>
      <c r="AW759" s="342"/>
      <c r="AX759" s="342"/>
      <c r="AY759" s="342"/>
      <c r="AZ759" s="342"/>
      <c r="BA759" s="342"/>
      <c r="BB759" s="342"/>
      <c r="BC759" s="342"/>
      <c r="BD759" s="342"/>
      <c r="BE759" s="342"/>
      <c r="BF759" s="342"/>
      <c r="BG759" s="342"/>
      <c r="BH759" s="342"/>
      <c r="BI759" s="342"/>
      <c r="BJ759" s="342"/>
      <c r="BK759" s="342"/>
      <c r="BL759" s="342"/>
      <c r="BM759" s="342"/>
      <c r="BO759" s="342"/>
      <c r="BP759" s="342"/>
      <c r="BQ759" s="342"/>
      <c r="BR759" s="342"/>
      <c r="BS759" s="342"/>
      <c r="BT759" s="342"/>
      <c r="BU759" s="342"/>
      <c r="BV759" s="342"/>
      <c r="BW759" s="342"/>
      <c r="BX759" s="342"/>
      <c r="BY759" s="342"/>
      <c r="BZ759" s="342"/>
      <c r="CA759" s="342"/>
      <c r="CB759" s="342"/>
      <c r="CC759" s="342"/>
      <c r="CD759" s="342"/>
      <c r="CE759" s="342"/>
      <c r="CF759" s="342"/>
      <c r="CG759" s="342"/>
      <c r="CH759" s="342"/>
      <c r="CI759" s="342"/>
      <c r="CJ759" s="342"/>
      <c r="CK759" s="342"/>
      <c r="CZ759" s="342"/>
      <c r="DA759" s="342"/>
      <c r="DB759" s="342"/>
      <c r="DC759" s="342"/>
      <c r="DD759" s="342"/>
      <c r="DE759" s="342"/>
      <c r="DF759" s="342"/>
      <c r="DG759" s="342"/>
      <c r="DH759" s="342"/>
      <c r="DI759" s="342"/>
      <c r="DJ759" s="342"/>
      <c r="DK759" s="342"/>
      <c r="DM759" s="342"/>
      <c r="DN759" s="342"/>
      <c r="DO759" s="342"/>
      <c r="DP759" s="342"/>
      <c r="DQ759" s="342"/>
      <c r="DR759" s="342"/>
      <c r="DS759" s="342"/>
      <c r="DT759" s="342"/>
      <c r="DU759" s="342"/>
      <c r="DV759" s="342"/>
      <c r="DW759" s="342"/>
      <c r="DX759" s="342"/>
      <c r="DY759" s="342"/>
      <c r="EA759" s="342"/>
    </row>
    <row r="760" spans="1:131">
      <c r="A760" s="342"/>
      <c r="B760" s="342"/>
      <c r="C760" s="342"/>
      <c r="D760" s="342"/>
      <c r="E760" s="342"/>
      <c r="L760" s="342"/>
      <c r="M760" s="342"/>
      <c r="N760" s="342"/>
      <c r="O760" s="342"/>
      <c r="P760" s="342"/>
      <c r="Q760" s="342"/>
      <c r="R760" s="342"/>
      <c r="S760" s="342"/>
      <c r="T760" s="342"/>
      <c r="U760" s="342"/>
      <c r="V760" s="342"/>
      <c r="W760" s="342"/>
      <c r="X760" s="342"/>
      <c r="Y760" s="342"/>
      <c r="Z760" s="342"/>
      <c r="AA760" s="342"/>
      <c r="AB760" s="342"/>
      <c r="AC760" s="342"/>
      <c r="AD760" s="342"/>
      <c r="AE760" s="342"/>
      <c r="AF760" s="342"/>
      <c r="AG760" s="342"/>
      <c r="AH760" s="342"/>
      <c r="AI760" s="342"/>
      <c r="AJ760" s="342"/>
      <c r="AK760" s="342"/>
      <c r="AL760" s="342"/>
      <c r="AM760" s="342"/>
      <c r="AN760" s="342"/>
      <c r="AO760" s="342"/>
      <c r="AP760" s="342"/>
      <c r="AQ760" s="342"/>
      <c r="AR760" s="342"/>
      <c r="AS760" s="342"/>
      <c r="AT760" s="342"/>
      <c r="AU760" s="342"/>
      <c r="AV760" s="342"/>
      <c r="AW760" s="342"/>
      <c r="AX760" s="342"/>
      <c r="AY760" s="342"/>
      <c r="AZ760" s="342"/>
      <c r="BA760" s="342"/>
      <c r="BB760" s="342"/>
      <c r="BC760" s="342"/>
      <c r="BD760" s="342"/>
      <c r="BE760" s="342"/>
      <c r="BF760" s="342"/>
      <c r="BG760" s="342"/>
      <c r="BH760" s="342"/>
      <c r="BI760" s="342"/>
      <c r="BJ760" s="342"/>
      <c r="BK760" s="342"/>
      <c r="BL760" s="342"/>
      <c r="BM760" s="342"/>
      <c r="BO760" s="342"/>
      <c r="BP760" s="342"/>
      <c r="BQ760" s="342"/>
      <c r="BR760" s="342"/>
      <c r="BS760" s="342"/>
      <c r="BT760" s="342"/>
      <c r="BU760" s="342"/>
      <c r="BV760" s="342"/>
      <c r="BW760" s="342"/>
      <c r="BX760" s="342"/>
      <c r="BY760" s="342"/>
      <c r="BZ760" s="342"/>
      <c r="CA760" s="342"/>
      <c r="CB760" s="342"/>
      <c r="CC760" s="342"/>
      <c r="CD760" s="342"/>
      <c r="CE760" s="342"/>
      <c r="CF760" s="342"/>
      <c r="CG760" s="342"/>
      <c r="CH760" s="342"/>
      <c r="CI760" s="342"/>
      <c r="CJ760" s="342"/>
      <c r="CK760" s="342"/>
      <c r="CZ760" s="342"/>
      <c r="DA760" s="342"/>
      <c r="DB760" s="342"/>
      <c r="DC760" s="342"/>
      <c r="DD760" s="342"/>
      <c r="DE760" s="342"/>
      <c r="DF760" s="342"/>
      <c r="DG760" s="342"/>
      <c r="DH760" s="342"/>
      <c r="DI760" s="342"/>
      <c r="DJ760" s="342"/>
      <c r="DK760" s="342"/>
      <c r="DM760" s="342"/>
      <c r="DN760" s="342"/>
      <c r="DO760" s="342"/>
      <c r="DP760" s="342"/>
      <c r="DQ760" s="342"/>
      <c r="DR760" s="342"/>
      <c r="DS760" s="342"/>
      <c r="DT760" s="342"/>
      <c r="DU760" s="342"/>
      <c r="DV760" s="342"/>
      <c r="DW760" s="342"/>
      <c r="DX760" s="342"/>
      <c r="DY760" s="342"/>
      <c r="EA760" s="342"/>
    </row>
    <row r="761" spans="1:131">
      <c r="A761" s="342"/>
      <c r="B761" s="342"/>
      <c r="C761" s="342"/>
      <c r="D761" s="342"/>
      <c r="E761" s="342"/>
      <c r="L761" s="342"/>
      <c r="M761" s="342"/>
      <c r="N761" s="342"/>
      <c r="O761" s="342"/>
      <c r="P761" s="342"/>
      <c r="Q761" s="342"/>
      <c r="R761" s="342"/>
      <c r="S761" s="342"/>
      <c r="T761" s="342"/>
      <c r="U761" s="342"/>
      <c r="V761" s="342"/>
      <c r="W761" s="342"/>
      <c r="X761" s="342"/>
      <c r="Y761" s="342"/>
      <c r="Z761" s="342"/>
      <c r="AA761" s="342"/>
      <c r="AB761" s="342"/>
      <c r="AC761" s="342"/>
      <c r="AD761" s="342"/>
      <c r="AE761" s="342"/>
      <c r="AF761" s="342"/>
      <c r="AG761" s="342"/>
      <c r="AH761" s="342"/>
      <c r="AI761" s="342"/>
      <c r="AJ761" s="342"/>
      <c r="AK761" s="342"/>
      <c r="AL761" s="342"/>
      <c r="AM761" s="342"/>
      <c r="AN761" s="342"/>
      <c r="AO761" s="342"/>
      <c r="AP761" s="342"/>
      <c r="AQ761" s="342"/>
      <c r="AR761" s="342"/>
      <c r="AS761" s="342"/>
      <c r="AT761" s="342"/>
      <c r="AU761" s="342"/>
      <c r="AV761" s="342"/>
      <c r="AW761" s="342"/>
      <c r="AX761" s="342"/>
      <c r="AY761" s="342"/>
      <c r="AZ761" s="342"/>
      <c r="BA761" s="342"/>
      <c r="BB761" s="342"/>
      <c r="BC761" s="342"/>
      <c r="BD761" s="342"/>
      <c r="BE761" s="342"/>
      <c r="BF761" s="342"/>
      <c r="BG761" s="342"/>
      <c r="BH761" s="342"/>
      <c r="BI761" s="342"/>
      <c r="BJ761" s="342"/>
      <c r="BK761" s="342"/>
      <c r="BL761" s="342"/>
      <c r="BM761" s="342"/>
      <c r="BO761" s="342"/>
      <c r="BP761" s="342"/>
      <c r="BQ761" s="342"/>
      <c r="BR761" s="342"/>
      <c r="BS761" s="342"/>
      <c r="BT761" s="342"/>
      <c r="BU761" s="342"/>
      <c r="BV761" s="342"/>
      <c r="BW761" s="342"/>
      <c r="BX761" s="342"/>
      <c r="BY761" s="342"/>
      <c r="BZ761" s="342"/>
      <c r="CA761" s="342"/>
      <c r="CB761" s="342"/>
      <c r="CC761" s="342"/>
      <c r="CD761" s="342"/>
      <c r="CE761" s="342"/>
      <c r="CF761" s="342"/>
      <c r="CG761" s="342"/>
      <c r="CH761" s="342"/>
      <c r="CI761" s="342"/>
      <c r="CJ761" s="342"/>
      <c r="CK761" s="342"/>
      <c r="CZ761" s="342"/>
      <c r="DA761" s="342"/>
      <c r="DB761" s="342"/>
      <c r="DC761" s="342"/>
      <c r="DD761" s="342"/>
      <c r="DE761" s="342"/>
      <c r="DF761" s="342"/>
      <c r="DG761" s="342"/>
      <c r="DH761" s="342"/>
      <c r="DI761" s="342"/>
      <c r="DJ761" s="342"/>
      <c r="DK761" s="342"/>
      <c r="DM761" s="342"/>
      <c r="DN761" s="342"/>
      <c r="DO761" s="342"/>
      <c r="DP761" s="342"/>
      <c r="DQ761" s="342"/>
      <c r="DR761" s="342"/>
      <c r="DS761" s="342"/>
      <c r="DT761" s="342"/>
      <c r="DU761" s="342"/>
      <c r="DV761" s="342"/>
      <c r="DW761" s="342"/>
      <c r="DX761" s="342"/>
      <c r="DY761" s="342"/>
      <c r="EA761" s="342"/>
    </row>
    <row r="762" spans="1:131">
      <c r="A762" s="342"/>
      <c r="B762" s="342"/>
      <c r="C762" s="342"/>
      <c r="D762" s="342"/>
      <c r="E762" s="342"/>
      <c r="L762" s="342"/>
      <c r="M762" s="342"/>
      <c r="N762" s="342"/>
      <c r="O762" s="342"/>
      <c r="P762" s="342"/>
      <c r="Q762" s="342"/>
      <c r="R762" s="342"/>
      <c r="S762" s="342"/>
      <c r="T762" s="342"/>
      <c r="U762" s="342"/>
      <c r="V762" s="342"/>
      <c r="W762" s="342"/>
      <c r="X762" s="342"/>
      <c r="Y762" s="342"/>
      <c r="Z762" s="342"/>
      <c r="AA762" s="342"/>
      <c r="AB762" s="342"/>
      <c r="AC762" s="342"/>
      <c r="AD762" s="342"/>
      <c r="AE762" s="342"/>
      <c r="AF762" s="342"/>
      <c r="AG762" s="342"/>
      <c r="AH762" s="342"/>
      <c r="AI762" s="342"/>
      <c r="AJ762" s="342"/>
      <c r="AK762" s="342"/>
      <c r="AL762" s="342"/>
      <c r="AM762" s="342"/>
      <c r="AN762" s="342"/>
      <c r="AO762" s="342"/>
      <c r="AP762" s="342"/>
      <c r="AQ762" s="342"/>
      <c r="AR762" s="342"/>
      <c r="AS762" s="342"/>
      <c r="AT762" s="342"/>
      <c r="AU762" s="342"/>
      <c r="AV762" s="342"/>
      <c r="AW762" s="342"/>
      <c r="AX762" s="342"/>
      <c r="AY762" s="342"/>
      <c r="AZ762" s="342"/>
      <c r="BA762" s="342"/>
      <c r="BB762" s="342"/>
      <c r="BC762" s="342"/>
      <c r="BD762" s="342"/>
      <c r="BE762" s="342"/>
      <c r="BF762" s="342"/>
      <c r="BG762" s="342"/>
      <c r="BH762" s="342"/>
      <c r="BI762" s="342"/>
      <c r="BJ762" s="342"/>
      <c r="BK762" s="342"/>
      <c r="BL762" s="342"/>
      <c r="BM762" s="342"/>
      <c r="BO762" s="342"/>
      <c r="BP762" s="342"/>
      <c r="BQ762" s="342"/>
      <c r="BR762" s="342"/>
      <c r="BS762" s="342"/>
      <c r="BT762" s="342"/>
      <c r="BU762" s="342"/>
      <c r="BV762" s="342"/>
      <c r="BW762" s="342"/>
      <c r="BX762" s="342"/>
      <c r="BY762" s="342"/>
      <c r="BZ762" s="342"/>
      <c r="CA762" s="342"/>
      <c r="CB762" s="342"/>
      <c r="CC762" s="342"/>
      <c r="CD762" s="342"/>
      <c r="CE762" s="342"/>
      <c r="CF762" s="342"/>
      <c r="CG762" s="342"/>
      <c r="CH762" s="342"/>
      <c r="CI762" s="342"/>
      <c r="CJ762" s="342"/>
      <c r="CK762" s="342"/>
      <c r="CZ762" s="342"/>
      <c r="DA762" s="342"/>
      <c r="DB762" s="342"/>
      <c r="DC762" s="342"/>
      <c r="DD762" s="342"/>
      <c r="DE762" s="342"/>
      <c r="DF762" s="342"/>
      <c r="DG762" s="342"/>
      <c r="DH762" s="342"/>
      <c r="DI762" s="342"/>
      <c r="DJ762" s="342"/>
      <c r="DK762" s="342"/>
      <c r="DM762" s="342"/>
      <c r="DN762" s="342"/>
      <c r="DO762" s="342"/>
      <c r="DP762" s="342"/>
      <c r="DQ762" s="342"/>
      <c r="DR762" s="342"/>
      <c r="DS762" s="342"/>
      <c r="DT762" s="342"/>
      <c r="DU762" s="342"/>
      <c r="DV762" s="342"/>
      <c r="DW762" s="342"/>
      <c r="DX762" s="342"/>
      <c r="DY762" s="342"/>
      <c r="EA762" s="342"/>
    </row>
    <row r="763" spans="1:131">
      <c r="A763" s="342"/>
      <c r="B763" s="342"/>
      <c r="C763" s="342"/>
      <c r="D763" s="342"/>
      <c r="E763" s="342"/>
      <c r="L763" s="342"/>
      <c r="M763" s="342"/>
      <c r="N763" s="342"/>
      <c r="O763" s="342"/>
      <c r="P763" s="342"/>
      <c r="Q763" s="342"/>
      <c r="R763" s="342"/>
      <c r="S763" s="342"/>
      <c r="T763" s="342"/>
      <c r="U763" s="342"/>
      <c r="V763" s="342"/>
      <c r="W763" s="342"/>
      <c r="X763" s="342"/>
      <c r="Y763" s="342"/>
      <c r="Z763" s="342"/>
      <c r="AA763" s="342"/>
      <c r="AB763" s="342"/>
      <c r="AC763" s="342"/>
      <c r="AD763" s="342"/>
      <c r="AE763" s="342"/>
      <c r="AF763" s="342"/>
      <c r="AG763" s="342"/>
      <c r="AH763" s="342"/>
      <c r="AI763" s="342"/>
      <c r="AJ763" s="342"/>
      <c r="AK763" s="342"/>
      <c r="AL763" s="342"/>
      <c r="AM763" s="342"/>
      <c r="AN763" s="342"/>
      <c r="AO763" s="342"/>
      <c r="AP763" s="342"/>
      <c r="AQ763" s="342"/>
      <c r="AR763" s="342"/>
      <c r="AS763" s="342"/>
      <c r="AT763" s="342"/>
      <c r="AU763" s="342"/>
      <c r="AV763" s="342"/>
      <c r="AW763" s="342"/>
      <c r="AX763" s="342"/>
      <c r="AY763" s="342"/>
      <c r="AZ763" s="342"/>
      <c r="BA763" s="342"/>
      <c r="BB763" s="342"/>
      <c r="BC763" s="342"/>
      <c r="BD763" s="342"/>
      <c r="BE763" s="342"/>
      <c r="BF763" s="342"/>
      <c r="BG763" s="342"/>
      <c r="BH763" s="342"/>
      <c r="BI763" s="342"/>
      <c r="BJ763" s="342"/>
      <c r="BK763" s="342"/>
      <c r="BL763" s="342"/>
      <c r="BM763" s="342"/>
      <c r="BO763" s="342"/>
      <c r="BP763" s="342"/>
      <c r="BQ763" s="342"/>
      <c r="BR763" s="342"/>
      <c r="BS763" s="342"/>
      <c r="BT763" s="342"/>
      <c r="BU763" s="342"/>
      <c r="BV763" s="342"/>
      <c r="BW763" s="342"/>
      <c r="BX763" s="342"/>
      <c r="BY763" s="342"/>
      <c r="BZ763" s="342"/>
      <c r="CA763" s="342"/>
      <c r="CB763" s="342"/>
      <c r="CC763" s="342"/>
      <c r="CD763" s="342"/>
      <c r="CE763" s="342"/>
      <c r="CF763" s="342"/>
      <c r="CG763" s="342"/>
      <c r="CH763" s="342"/>
      <c r="CI763" s="342"/>
      <c r="CJ763" s="342"/>
      <c r="CK763" s="342"/>
      <c r="CZ763" s="342"/>
      <c r="DA763" s="342"/>
      <c r="DB763" s="342"/>
      <c r="DC763" s="342"/>
      <c r="DD763" s="342"/>
      <c r="DE763" s="342"/>
      <c r="DF763" s="342"/>
      <c r="DG763" s="342"/>
      <c r="DH763" s="342"/>
      <c r="DI763" s="342"/>
      <c r="DJ763" s="342"/>
      <c r="DK763" s="342"/>
      <c r="DM763" s="342"/>
      <c r="DN763" s="342"/>
      <c r="DO763" s="342"/>
      <c r="DP763" s="342"/>
      <c r="DQ763" s="342"/>
      <c r="DR763" s="342"/>
      <c r="DS763" s="342"/>
      <c r="DT763" s="342"/>
      <c r="DU763" s="342"/>
      <c r="DV763" s="342"/>
      <c r="DW763" s="342"/>
      <c r="DX763" s="342"/>
      <c r="DY763" s="342"/>
      <c r="EA763" s="342"/>
    </row>
    <row r="764" spans="1:131">
      <c r="A764" s="342"/>
      <c r="B764" s="342"/>
      <c r="C764" s="342"/>
      <c r="D764" s="342"/>
      <c r="E764" s="342"/>
      <c r="L764" s="342"/>
      <c r="M764" s="342"/>
      <c r="N764" s="342"/>
      <c r="O764" s="342"/>
      <c r="P764" s="342"/>
      <c r="Q764" s="342"/>
      <c r="R764" s="342"/>
      <c r="S764" s="342"/>
      <c r="T764" s="342"/>
      <c r="U764" s="342"/>
      <c r="V764" s="342"/>
      <c r="W764" s="342"/>
      <c r="X764" s="342"/>
      <c r="Y764" s="342"/>
      <c r="Z764" s="342"/>
      <c r="AA764" s="342"/>
      <c r="AB764" s="342"/>
      <c r="AC764" s="342"/>
      <c r="AD764" s="342"/>
      <c r="AE764" s="342"/>
      <c r="AF764" s="342"/>
      <c r="AG764" s="342"/>
      <c r="AH764" s="342"/>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342"/>
      <c r="BI764" s="342"/>
      <c r="BJ764" s="342"/>
      <c r="BK764" s="342"/>
      <c r="BL764" s="342"/>
      <c r="BM764" s="342"/>
      <c r="BO764" s="342"/>
      <c r="BP764" s="342"/>
      <c r="BQ764" s="342"/>
      <c r="BR764" s="342"/>
      <c r="BS764" s="342"/>
      <c r="BT764" s="342"/>
      <c r="BU764" s="342"/>
      <c r="BV764" s="342"/>
      <c r="BW764" s="342"/>
      <c r="BX764" s="342"/>
      <c r="BY764" s="342"/>
      <c r="BZ764" s="342"/>
      <c r="CA764" s="342"/>
      <c r="CB764" s="342"/>
      <c r="CC764" s="342"/>
      <c r="CD764" s="342"/>
      <c r="CE764" s="342"/>
      <c r="CF764" s="342"/>
      <c r="CG764" s="342"/>
      <c r="CH764" s="342"/>
      <c r="CI764" s="342"/>
      <c r="CJ764" s="342"/>
      <c r="CK764" s="342"/>
      <c r="CZ764" s="342"/>
      <c r="DA764" s="342"/>
      <c r="DB764" s="342"/>
      <c r="DC764" s="342"/>
      <c r="DD764" s="342"/>
      <c r="DE764" s="342"/>
      <c r="DF764" s="342"/>
      <c r="DG764" s="342"/>
      <c r="DH764" s="342"/>
      <c r="DI764" s="342"/>
      <c r="DJ764" s="342"/>
      <c r="DK764" s="342"/>
      <c r="DM764" s="342"/>
      <c r="DN764" s="342"/>
      <c r="DO764" s="342"/>
      <c r="DP764" s="342"/>
      <c r="DQ764" s="342"/>
      <c r="DR764" s="342"/>
      <c r="DS764" s="342"/>
      <c r="DT764" s="342"/>
      <c r="DU764" s="342"/>
      <c r="DV764" s="342"/>
      <c r="DW764" s="342"/>
      <c r="DX764" s="342"/>
      <c r="DY764" s="342"/>
      <c r="EA764" s="342"/>
    </row>
    <row r="765" spans="1:131">
      <c r="A765" s="342"/>
      <c r="B765" s="342"/>
      <c r="C765" s="342"/>
      <c r="D765" s="342"/>
      <c r="E765" s="342"/>
      <c r="L765" s="342"/>
      <c r="M765" s="342"/>
      <c r="N765" s="342"/>
      <c r="O765" s="342"/>
      <c r="P765" s="342"/>
      <c r="Q765" s="342"/>
      <c r="R765" s="342"/>
      <c r="S765" s="342"/>
      <c r="T765" s="342"/>
      <c r="U765" s="342"/>
      <c r="V765" s="342"/>
      <c r="W765" s="342"/>
      <c r="X765" s="342"/>
      <c r="Y765" s="342"/>
      <c r="Z765" s="342"/>
      <c r="AA765" s="342"/>
      <c r="AB765" s="342"/>
      <c r="AC765" s="342"/>
      <c r="AD765" s="342"/>
      <c r="AE765" s="342"/>
      <c r="AF765" s="342"/>
      <c r="AG765" s="342"/>
      <c r="AH765" s="342"/>
      <c r="AI765" s="342"/>
      <c r="AJ765" s="342"/>
      <c r="AK765" s="342"/>
      <c r="AL765" s="342"/>
      <c r="AM765" s="342"/>
      <c r="AN765" s="342"/>
      <c r="AO765" s="342"/>
      <c r="AP765" s="342"/>
      <c r="AQ765" s="342"/>
      <c r="AR765" s="342"/>
      <c r="AS765" s="342"/>
      <c r="AT765" s="342"/>
      <c r="AU765" s="342"/>
      <c r="AV765" s="342"/>
      <c r="AW765" s="342"/>
      <c r="AX765" s="342"/>
      <c r="AY765" s="342"/>
      <c r="AZ765" s="342"/>
      <c r="BA765" s="342"/>
      <c r="BB765" s="342"/>
      <c r="BC765" s="342"/>
      <c r="BD765" s="342"/>
      <c r="BE765" s="342"/>
      <c r="BF765" s="342"/>
      <c r="BG765" s="342"/>
      <c r="BH765" s="342"/>
      <c r="BI765" s="342"/>
      <c r="BJ765" s="342"/>
      <c r="BK765" s="342"/>
      <c r="BL765" s="342"/>
      <c r="BM765" s="342"/>
      <c r="BO765" s="342"/>
      <c r="BP765" s="342"/>
      <c r="BQ765" s="342"/>
      <c r="BR765" s="342"/>
      <c r="BS765" s="342"/>
      <c r="BT765" s="342"/>
      <c r="BU765" s="342"/>
      <c r="BV765" s="342"/>
      <c r="BW765" s="342"/>
      <c r="BX765" s="342"/>
      <c r="BY765" s="342"/>
      <c r="BZ765" s="342"/>
      <c r="CA765" s="342"/>
      <c r="CB765" s="342"/>
      <c r="CC765" s="342"/>
      <c r="CD765" s="342"/>
      <c r="CE765" s="342"/>
      <c r="CF765" s="342"/>
      <c r="CG765" s="342"/>
      <c r="CH765" s="342"/>
      <c r="CI765" s="342"/>
      <c r="CJ765" s="342"/>
      <c r="CK765" s="342"/>
      <c r="CZ765" s="342"/>
      <c r="DA765" s="342"/>
      <c r="DB765" s="342"/>
      <c r="DC765" s="342"/>
      <c r="DD765" s="342"/>
      <c r="DE765" s="342"/>
      <c r="DF765" s="342"/>
      <c r="DG765" s="342"/>
      <c r="DH765" s="342"/>
      <c r="DI765" s="342"/>
      <c r="DJ765" s="342"/>
      <c r="DK765" s="342"/>
      <c r="DM765" s="342"/>
      <c r="DN765" s="342"/>
      <c r="DO765" s="342"/>
      <c r="DP765" s="342"/>
      <c r="DQ765" s="342"/>
      <c r="DR765" s="342"/>
      <c r="DS765" s="342"/>
      <c r="DT765" s="342"/>
      <c r="DU765" s="342"/>
      <c r="DV765" s="342"/>
      <c r="DW765" s="342"/>
      <c r="DX765" s="342"/>
      <c r="DY765" s="342"/>
      <c r="EA765" s="342"/>
    </row>
    <row r="766" spans="1:131">
      <c r="A766" s="342"/>
      <c r="B766" s="342"/>
      <c r="C766" s="342"/>
      <c r="D766" s="342"/>
      <c r="E766" s="342"/>
      <c r="L766" s="342"/>
      <c r="M766" s="342"/>
      <c r="N766" s="342"/>
      <c r="O766" s="342"/>
      <c r="P766" s="342"/>
      <c r="Q766" s="342"/>
      <c r="R766" s="342"/>
      <c r="S766" s="342"/>
      <c r="T766" s="342"/>
      <c r="U766" s="342"/>
      <c r="V766" s="342"/>
      <c r="W766" s="342"/>
      <c r="X766" s="342"/>
      <c r="Y766" s="342"/>
      <c r="Z766" s="342"/>
      <c r="AA766" s="342"/>
      <c r="AB766" s="342"/>
      <c r="AC766" s="342"/>
      <c r="AD766" s="342"/>
      <c r="AE766" s="342"/>
      <c r="AF766" s="342"/>
      <c r="AG766" s="342"/>
      <c r="AH766" s="342"/>
      <c r="AI766" s="342"/>
      <c r="AJ766" s="342"/>
      <c r="AK766" s="342"/>
      <c r="AL766" s="342"/>
      <c r="AM766" s="342"/>
      <c r="AN766" s="342"/>
      <c r="AO766" s="342"/>
      <c r="AP766" s="342"/>
      <c r="AQ766" s="342"/>
      <c r="AR766" s="342"/>
      <c r="AS766" s="342"/>
      <c r="AT766" s="342"/>
      <c r="AU766" s="342"/>
      <c r="AV766" s="342"/>
      <c r="AW766" s="342"/>
      <c r="AX766" s="342"/>
      <c r="AY766" s="342"/>
      <c r="AZ766" s="342"/>
      <c r="BA766" s="342"/>
      <c r="BB766" s="342"/>
      <c r="BC766" s="342"/>
      <c r="BD766" s="342"/>
      <c r="BE766" s="342"/>
      <c r="BF766" s="342"/>
      <c r="BG766" s="342"/>
      <c r="BH766" s="342"/>
      <c r="BI766" s="342"/>
      <c r="BJ766" s="342"/>
      <c r="BK766" s="342"/>
      <c r="BL766" s="342"/>
      <c r="BM766" s="342"/>
      <c r="BO766" s="342"/>
      <c r="BP766" s="342"/>
      <c r="BQ766" s="342"/>
      <c r="BR766" s="342"/>
      <c r="BS766" s="342"/>
      <c r="BT766" s="342"/>
      <c r="BU766" s="342"/>
      <c r="BV766" s="342"/>
      <c r="BW766" s="342"/>
      <c r="BX766" s="342"/>
      <c r="BY766" s="342"/>
      <c r="BZ766" s="342"/>
      <c r="CA766" s="342"/>
      <c r="CB766" s="342"/>
      <c r="CC766" s="342"/>
      <c r="CD766" s="342"/>
      <c r="CE766" s="342"/>
      <c r="CF766" s="342"/>
      <c r="CG766" s="342"/>
      <c r="CH766" s="342"/>
      <c r="CI766" s="342"/>
      <c r="CJ766" s="342"/>
      <c r="CK766" s="342"/>
      <c r="CZ766" s="342"/>
      <c r="DA766" s="342"/>
      <c r="DB766" s="342"/>
      <c r="DC766" s="342"/>
      <c r="DD766" s="342"/>
      <c r="DE766" s="342"/>
      <c r="DF766" s="342"/>
      <c r="DG766" s="342"/>
      <c r="DH766" s="342"/>
      <c r="DI766" s="342"/>
      <c r="DJ766" s="342"/>
      <c r="DK766" s="342"/>
      <c r="DM766" s="342"/>
      <c r="DN766" s="342"/>
      <c r="DO766" s="342"/>
      <c r="DP766" s="342"/>
      <c r="DQ766" s="342"/>
      <c r="DR766" s="342"/>
      <c r="DS766" s="342"/>
      <c r="DT766" s="342"/>
      <c r="DU766" s="342"/>
      <c r="DV766" s="342"/>
      <c r="DW766" s="342"/>
      <c r="DX766" s="342"/>
      <c r="DY766" s="342"/>
      <c r="EA766" s="342"/>
    </row>
    <row r="767" spans="1:131">
      <c r="A767" s="342"/>
      <c r="B767" s="342"/>
      <c r="C767" s="342"/>
      <c r="D767" s="342"/>
      <c r="E767" s="342"/>
      <c r="L767" s="342"/>
      <c r="M767" s="342"/>
      <c r="N767" s="342"/>
      <c r="O767" s="342"/>
      <c r="P767" s="342"/>
      <c r="Q767" s="342"/>
      <c r="R767" s="342"/>
      <c r="S767" s="342"/>
      <c r="T767" s="342"/>
      <c r="U767" s="342"/>
      <c r="V767" s="342"/>
      <c r="W767" s="342"/>
      <c r="X767" s="342"/>
      <c r="Y767" s="342"/>
      <c r="Z767" s="342"/>
      <c r="AA767" s="342"/>
      <c r="AB767" s="342"/>
      <c r="AC767" s="342"/>
      <c r="AD767" s="342"/>
      <c r="AE767" s="342"/>
      <c r="AF767" s="342"/>
      <c r="AG767" s="342"/>
      <c r="AH767" s="342"/>
      <c r="AI767" s="342"/>
      <c r="AJ767" s="342"/>
      <c r="AK767" s="342"/>
      <c r="AL767" s="342"/>
      <c r="AM767" s="342"/>
      <c r="AN767" s="342"/>
      <c r="AO767" s="342"/>
      <c r="AP767" s="342"/>
      <c r="AQ767" s="342"/>
      <c r="AR767" s="342"/>
      <c r="AS767" s="342"/>
      <c r="AT767" s="342"/>
      <c r="AU767" s="342"/>
      <c r="AV767" s="342"/>
      <c r="AW767" s="342"/>
      <c r="AX767" s="342"/>
      <c r="AY767" s="342"/>
      <c r="AZ767" s="342"/>
      <c r="BA767" s="342"/>
      <c r="BB767" s="342"/>
      <c r="BC767" s="342"/>
      <c r="BD767" s="342"/>
      <c r="BE767" s="342"/>
      <c r="BF767" s="342"/>
      <c r="BG767" s="342"/>
      <c r="BH767" s="342"/>
      <c r="BI767" s="342"/>
      <c r="BJ767" s="342"/>
      <c r="BK767" s="342"/>
      <c r="BL767" s="342"/>
      <c r="BM767" s="342"/>
      <c r="BO767" s="342"/>
      <c r="BP767" s="342"/>
      <c r="BQ767" s="342"/>
      <c r="BR767" s="342"/>
      <c r="BS767" s="342"/>
      <c r="BT767" s="342"/>
      <c r="BU767" s="342"/>
      <c r="BV767" s="342"/>
      <c r="BW767" s="342"/>
      <c r="BX767" s="342"/>
      <c r="BY767" s="342"/>
      <c r="BZ767" s="342"/>
      <c r="CA767" s="342"/>
      <c r="CB767" s="342"/>
      <c r="CC767" s="342"/>
      <c r="CD767" s="342"/>
      <c r="CE767" s="342"/>
      <c r="CF767" s="342"/>
      <c r="CG767" s="342"/>
      <c r="CH767" s="342"/>
      <c r="CI767" s="342"/>
      <c r="CJ767" s="342"/>
      <c r="CK767" s="342"/>
      <c r="CZ767" s="342"/>
      <c r="DA767" s="342"/>
      <c r="DB767" s="342"/>
      <c r="DC767" s="342"/>
      <c r="DD767" s="342"/>
      <c r="DE767" s="342"/>
      <c r="DF767" s="342"/>
      <c r="DG767" s="342"/>
      <c r="DH767" s="342"/>
      <c r="DI767" s="342"/>
      <c r="DJ767" s="342"/>
      <c r="DK767" s="342"/>
      <c r="DM767" s="342"/>
      <c r="DN767" s="342"/>
      <c r="DO767" s="342"/>
      <c r="DP767" s="342"/>
      <c r="DQ767" s="342"/>
      <c r="DR767" s="342"/>
      <c r="DS767" s="342"/>
      <c r="DT767" s="342"/>
      <c r="DU767" s="342"/>
      <c r="DV767" s="342"/>
      <c r="DW767" s="342"/>
      <c r="DX767" s="342"/>
      <c r="DY767" s="342"/>
      <c r="EA767" s="342"/>
    </row>
    <row r="768" spans="1:131">
      <c r="A768" s="342"/>
      <c r="B768" s="342"/>
      <c r="C768" s="342"/>
      <c r="D768" s="342"/>
      <c r="E768" s="342"/>
      <c r="L768" s="342"/>
      <c r="M768" s="342"/>
      <c r="N768" s="342"/>
      <c r="O768" s="342"/>
      <c r="P768" s="342"/>
      <c r="Q768" s="342"/>
      <c r="R768" s="342"/>
      <c r="S768" s="342"/>
      <c r="T768" s="342"/>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c r="AT768" s="342"/>
      <c r="AU768" s="342"/>
      <c r="AV768" s="342"/>
      <c r="AW768" s="342"/>
      <c r="AX768" s="342"/>
      <c r="AY768" s="342"/>
      <c r="AZ768" s="342"/>
      <c r="BA768" s="342"/>
      <c r="BB768" s="342"/>
      <c r="BC768" s="342"/>
      <c r="BD768" s="342"/>
      <c r="BE768" s="342"/>
      <c r="BF768" s="342"/>
      <c r="BG768" s="342"/>
      <c r="BH768" s="342"/>
      <c r="BI768" s="342"/>
      <c r="BJ768" s="342"/>
      <c r="BK768" s="342"/>
      <c r="BL768" s="342"/>
      <c r="BM768" s="342"/>
      <c r="BO768" s="342"/>
      <c r="BP768" s="342"/>
      <c r="BQ768" s="342"/>
      <c r="BR768" s="342"/>
      <c r="BS768" s="342"/>
      <c r="BT768" s="342"/>
      <c r="BU768" s="342"/>
      <c r="BV768" s="342"/>
      <c r="BW768" s="342"/>
      <c r="BX768" s="342"/>
      <c r="BY768" s="342"/>
      <c r="BZ768" s="342"/>
      <c r="CA768" s="342"/>
      <c r="CB768" s="342"/>
      <c r="CC768" s="342"/>
      <c r="CD768" s="342"/>
      <c r="CE768" s="342"/>
      <c r="CF768" s="342"/>
      <c r="CG768" s="342"/>
      <c r="CH768" s="342"/>
      <c r="CI768" s="342"/>
      <c r="CJ768" s="342"/>
      <c r="CK768" s="342"/>
      <c r="CZ768" s="342"/>
      <c r="DA768" s="342"/>
      <c r="DB768" s="342"/>
      <c r="DC768" s="342"/>
      <c r="DD768" s="342"/>
      <c r="DE768" s="342"/>
      <c r="DF768" s="342"/>
      <c r="DG768" s="342"/>
      <c r="DH768" s="342"/>
      <c r="DI768" s="342"/>
      <c r="DJ768" s="342"/>
      <c r="DK768" s="342"/>
      <c r="DM768" s="342"/>
      <c r="DN768" s="342"/>
      <c r="DO768" s="342"/>
      <c r="DP768" s="342"/>
      <c r="DQ768" s="342"/>
      <c r="DR768" s="342"/>
      <c r="DS768" s="342"/>
      <c r="DT768" s="342"/>
      <c r="DU768" s="342"/>
      <c r="DV768" s="342"/>
      <c r="DW768" s="342"/>
      <c r="DX768" s="342"/>
      <c r="DY768" s="342"/>
      <c r="EA768" s="342"/>
    </row>
    <row r="769" spans="1:131">
      <c r="A769" s="342"/>
      <c r="B769" s="342"/>
      <c r="C769" s="342"/>
      <c r="D769" s="342"/>
      <c r="E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c r="AT769" s="342"/>
      <c r="AU769" s="342"/>
      <c r="AV769" s="342"/>
      <c r="AW769" s="342"/>
      <c r="AX769" s="342"/>
      <c r="AY769" s="342"/>
      <c r="AZ769" s="342"/>
      <c r="BA769" s="342"/>
      <c r="BB769" s="342"/>
      <c r="BC769" s="342"/>
      <c r="BD769" s="342"/>
      <c r="BE769" s="342"/>
      <c r="BF769" s="342"/>
      <c r="BG769" s="342"/>
      <c r="BH769" s="342"/>
      <c r="BI769" s="342"/>
      <c r="BJ769" s="342"/>
      <c r="BK769" s="342"/>
      <c r="BL769" s="342"/>
      <c r="BM769" s="342"/>
      <c r="BO769" s="342"/>
      <c r="BP769" s="342"/>
      <c r="BQ769" s="342"/>
      <c r="BR769" s="342"/>
      <c r="BS769" s="342"/>
      <c r="BT769" s="342"/>
      <c r="BU769" s="342"/>
      <c r="BV769" s="342"/>
      <c r="BW769" s="342"/>
      <c r="BX769" s="342"/>
      <c r="BY769" s="342"/>
      <c r="BZ769" s="342"/>
      <c r="CA769" s="342"/>
      <c r="CB769" s="342"/>
      <c r="CC769" s="342"/>
      <c r="CD769" s="342"/>
      <c r="CE769" s="342"/>
      <c r="CF769" s="342"/>
      <c r="CG769" s="342"/>
      <c r="CH769" s="342"/>
      <c r="CI769" s="342"/>
      <c r="CJ769" s="342"/>
      <c r="CK769" s="342"/>
      <c r="CZ769" s="342"/>
      <c r="DA769" s="342"/>
      <c r="DB769" s="342"/>
      <c r="DC769" s="342"/>
      <c r="DD769" s="342"/>
      <c r="DE769" s="342"/>
      <c r="DF769" s="342"/>
      <c r="DG769" s="342"/>
      <c r="DH769" s="342"/>
      <c r="DI769" s="342"/>
      <c r="DJ769" s="342"/>
      <c r="DK769" s="342"/>
      <c r="DM769" s="342"/>
      <c r="DN769" s="342"/>
      <c r="DO769" s="342"/>
      <c r="DP769" s="342"/>
      <c r="DQ769" s="342"/>
      <c r="DR769" s="342"/>
      <c r="DS769" s="342"/>
      <c r="DT769" s="342"/>
      <c r="DU769" s="342"/>
      <c r="DV769" s="342"/>
      <c r="DW769" s="342"/>
      <c r="DX769" s="342"/>
      <c r="DY769" s="342"/>
      <c r="EA769" s="342"/>
    </row>
    <row r="770" spans="1:131">
      <c r="A770" s="342"/>
      <c r="B770" s="342"/>
      <c r="C770" s="342"/>
      <c r="D770" s="342"/>
      <c r="E770" s="342"/>
      <c r="L770" s="342"/>
      <c r="M770" s="342"/>
      <c r="N770" s="342"/>
      <c r="O770" s="342"/>
      <c r="P770" s="342"/>
      <c r="Q770" s="342"/>
      <c r="R770" s="342"/>
      <c r="S770" s="342"/>
      <c r="T770" s="342"/>
      <c r="U770" s="342"/>
      <c r="V770" s="342"/>
      <c r="W770" s="342"/>
      <c r="X770" s="342"/>
      <c r="Y770" s="342"/>
      <c r="Z770" s="342"/>
      <c r="AA770" s="342"/>
      <c r="AB770" s="342"/>
      <c r="AC770" s="342"/>
      <c r="AD770" s="342"/>
      <c r="AE770" s="342"/>
      <c r="AF770" s="342"/>
      <c r="AG770" s="342"/>
      <c r="AH770" s="342"/>
      <c r="AI770" s="342"/>
      <c r="AJ770" s="342"/>
      <c r="AK770" s="342"/>
      <c r="AL770" s="342"/>
      <c r="AM770" s="342"/>
      <c r="AN770" s="342"/>
      <c r="AO770" s="342"/>
      <c r="AP770" s="342"/>
      <c r="AQ770" s="342"/>
      <c r="AR770" s="342"/>
      <c r="AS770" s="342"/>
      <c r="AT770" s="342"/>
      <c r="AU770" s="342"/>
      <c r="AV770" s="342"/>
      <c r="AW770" s="342"/>
      <c r="AX770" s="342"/>
      <c r="AY770" s="342"/>
      <c r="AZ770" s="342"/>
      <c r="BA770" s="342"/>
      <c r="BB770" s="342"/>
      <c r="BC770" s="342"/>
      <c r="BD770" s="342"/>
      <c r="BE770" s="342"/>
      <c r="BF770" s="342"/>
      <c r="BG770" s="342"/>
      <c r="BH770" s="342"/>
      <c r="BI770" s="342"/>
      <c r="BJ770" s="342"/>
      <c r="BK770" s="342"/>
      <c r="BL770" s="342"/>
      <c r="BM770" s="342"/>
      <c r="BO770" s="342"/>
      <c r="BP770" s="342"/>
      <c r="BQ770" s="342"/>
      <c r="BR770" s="342"/>
      <c r="BS770" s="342"/>
      <c r="BT770" s="342"/>
      <c r="BU770" s="342"/>
      <c r="BV770" s="342"/>
      <c r="BW770" s="342"/>
      <c r="BX770" s="342"/>
      <c r="BY770" s="342"/>
      <c r="BZ770" s="342"/>
      <c r="CA770" s="342"/>
      <c r="CB770" s="342"/>
      <c r="CC770" s="342"/>
      <c r="CD770" s="342"/>
      <c r="CE770" s="342"/>
      <c r="CF770" s="342"/>
      <c r="CG770" s="342"/>
      <c r="CH770" s="342"/>
      <c r="CI770" s="342"/>
      <c r="CJ770" s="342"/>
      <c r="CK770" s="342"/>
      <c r="CZ770" s="342"/>
      <c r="DA770" s="342"/>
      <c r="DB770" s="342"/>
      <c r="DC770" s="342"/>
      <c r="DD770" s="342"/>
      <c r="DE770" s="342"/>
      <c r="DF770" s="342"/>
      <c r="DG770" s="342"/>
      <c r="DH770" s="342"/>
      <c r="DI770" s="342"/>
      <c r="DJ770" s="342"/>
      <c r="DK770" s="342"/>
      <c r="DM770" s="342"/>
      <c r="DN770" s="342"/>
      <c r="DO770" s="342"/>
      <c r="DP770" s="342"/>
      <c r="DQ770" s="342"/>
      <c r="DR770" s="342"/>
      <c r="DS770" s="342"/>
      <c r="DT770" s="342"/>
      <c r="DU770" s="342"/>
      <c r="DV770" s="342"/>
      <c r="DW770" s="342"/>
      <c r="DX770" s="342"/>
      <c r="DY770" s="342"/>
      <c r="EA770" s="342"/>
    </row>
    <row r="771" spans="1:131">
      <c r="A771" s="342"/>
      <c r="B771" s="342"/>
      <c r="C771" s="342"/>
      <c r="D771" s="342"/>
      <c r="E771" s="342"/>
      <c r="L771" s="342"/>
      <c r="M771" s="342"/>
      <c r="N771" s="342"/>
      <c r="O771" s="342"/>
      <c r="P771" s="342"/>
      <c r="Q771" s="342"/>
      <c r="R771" s="342"/>
      <c r="S771" s="342"/>
      <c r="T771" s="342"/>
      <c r="U771" s="342"/>
      <c r="V771" s="342"/>
      <c r="W771" s="342"/>
      <c r="X771" s="342"/>
      <c r="Y771" s="342"/>
      <c r="Z771" s="342"/>
      <c r="AA771" s="342"/>
      <c r="AB771" s="342"/>
      <c r="AC771" s="342"/>
      <c r="AD771" s="342"/>
      <c r="AE771" s="342"/>
      <c r="AF771" s="342"/>
      <c r="AG771" s="342"/>
      <c r="AH771" s="342"/>
      <c r="AI771" s="342"/>
      <c r="AJ771" s="342"/>
      <c r="AK771" s="342"/>
      <c r="AL771" s="342"/>
      <c r="AM771" s="342"/>
      <c r="AN771" s="342"/>
      <c r="AO771" s="342"/>
      <c r="AP771" s="342"/>
      <c r="AQ771" s="342"/>
      <c r="AR771" s="342"/>
      <c r="AS771" s="342"/>
      <c r="AT771" s="342"/>
      <c r="AU771" s="342"/>
      <c r="AV771" s="342"/>
      <c r="AW771" s="342"/>
      <c r="AX771" s="342"/>
      <c r="AY771" s="342"/>
      <c r="AZ771" s="342"/>
      <c r="BA771" s="342"/>
      <c r="BB771" s="342"/>
      <c r="BC771" s="342"/>
      <c r="BD771" s="342"/>
      <c r="BE771" s="342"/>
      <c r="BF771" s="342"/>
      <c r="BG771" s="342"/>
      <c r="BH771" s="342"/>
      <c r="BI771" s="342"/>
      <c r="BJ771" s="342"/>
      <c r="BK771" s="342"/>
      <c r="BL771" s="342"/>
      <c r="BM771" s="342"/>
      <c r="BO771" s="342"/>
      <c r="BP771" s="342"/>
      <c r="BQ771" s="342"/>
      <c r="BR771" s="342"/>
      <c r="BS771" s="342"/>
      <c r="BT771" s="342"/>
      <c r="BU771" s="342"/>
      <c r="BV771" s="342"/>
      <c r="BW771" s="342"/>
      <c r="BX771" s="342"/>
      <c r="BY771" s="342"/>
      <c r="BZ771" s="342"/>
      <c r="CA771" s="342"/>
      <c r="CB771" s="342"/>
      <c r="CC771" s="342"/>
      <c r="CD771" s="342"/>
      <c r="CE771" s="342"/>
      <c r="CF771" s="342"/>
      <c r="CG771" s="342"/>
      <c r="CH771" s="342"/>
      <c r="CI771" s="342"/>
      <c r="CJ771" s="342"/>
      <c r="CK771" s="342"/>
      <c r="CZ771" s="342"/>
      <c r="DA771" s="342"/>
      <c r="DB771" s="342"/>
      <c r="DC771" s="342"/>
      <c r="DD771" s="342"/>
      <c r="DE771" s="342"/>
      <c r="DF771" s="342"/>
      <c r="DG771" s="342"/>
      <c r="DH771" s="342"/>
      <c r="DI771" s="342"/>
      <c r="DJ771" s="342"/>
      <c r="DK771" s="342"/>
      <c r="DM771" s="342"/>
      <c r="DN771" s="342"/>
      <c r="DO771" s="342"/>
      <c r="DP771" s="342"/>
      <c r="DQ771" s="342"/>
      <c r="DR771" s="342"/>
      <c r="DS771" s="342"/>
      <c r="DT771" s="342"/>
      <c r="DU771" s="342"/>
      <c r="DV771" s="342"/>
      <c r="DW771" s="342"/>
      <c r="DX771" s="342"/>
      <c r="DY771" s="342"/>
      <c r="EA771" s="342"/>
    </row>
    <row r="772" spans="1:131">
      <c r="A772" s="342"/>
      <c r="B772" s="342"/>
      <c r="C772" s="342"/>
      <c r="D772" s="342"/>
      <c r="E772" s="342"/>
      <c r="L772" s="342"/>
      <c r="M772" s="342"/>
      <c r="N772" s="342"/>
      <c r="O772" s="342"/>
      <c r="P772" s="342"/>
      <c r="Q772" s="342"/>
      <c r="R772" s="342"/>
      <c r="S772" s="342"/>
      <c r="T772" s="342"/>
      <c r="U772" s="342"/>
      <c r="V772" s="342"/>
      <c r="W772" s="342"/>
      <c r="X772" s="342"/>
      <c r="Y772" s="342"/>
      <c r="Z772" s="342"/>
      <c r="AA772" s="342"/>
      <c r="AB772" s="342"/>
      <c r="AC772" s="342"/>
      <c r="AD772" s="342"/>
      <c r="AE772" s="342"/>
      <c r="AF772" s="342"/>
      <c r="AG772" s="342"/>
      <c r="AH772" s="342"/>
      <c r="AI772" s="342"/>
      <c r="AJ772" s="342"/>
      <c r="AK772" s="342"/>
      <c r="AL772" s="342"/>
      <c r="AM772" s="342"/>
      <c r="AN772" s="342"/>
      <c r="AO772" s="342"/>
      <c r="AP772" s="342"/>
      <c r="AQ772" s="342"/>
      <c r="AR772" s="342"/>
      <c r="AS772" s="342"/>
      <c r="AT772" s="342"/>
      <c r="AU772" s="342"/>
      <c r="AV772" s="342"/>
      <c r="AW772" s="342"/>
      <c r="AX772" s="342"/>
      <c r="AY772" s="342"/>
      <c r="AZ772" s="342"/>
      <c r="BA772" s="342"/>
      <c r="BB772" s="342"/>
      <c r="BC772" s="342"/>
      <c r="BD772" s="342"/>
      <c r="BE772" s="342"/>
      <c r="BF772" s="342"/>
      <c r="BG772" s="342"/>
      <c r="BH772" s="342"/>
      <c r="BI772" s="342"/>
      <c r="BJ772" s="342"/>
      <c r="BK772" s="342"/>
      <c r="BL772" s="342"/>
      <c r="BM772" s="342"/>
      <c r="BO772" s="342"/>
      <c r="BP772" s="342"/>
      <c r="BQ772" s="342"/>
      <c r="BR772" s="342"/>
      <c r="BS772" s="342"/>
      <c r="BT772" s="342"/>
      <c r="BU772" s="342"/>
      <c r="BV772" s="342"/>
      <c r="BW772" s="342"/>
      <c r="BX772" s="342"/>
      <c r="BY772" s="342"/>
      <c r="BZ772" s="342"/>
      <c r="CA772" s="342"/>
      <c r="CB772" s="342"/>
      <c r="CC772" s="342"/>
      <c r="CD772" s="342"/>
      <c r="CE772" s="342"/>
      <c r="CF772" s="342"/>
      <c r="CG772" s="342"/>
      <c r="CH772" s="342"/>
      <c r="CI772" s="342"/>
      <c r="CJ772" s="342"/>
      <c r="CK772" s="342"/>
      <c r="CZ772" s="342"/>
      <c r="DA772" s="342"/>
      <c r="DB772" s="342"/>
      <c r="DC772" s="342"/>
      <c r="DD772" s="342"/>
      <c r="DE772" s="342"/>
      <c r="DF772" s="342"/>
      <c r="DG772" s="342"/>
      <c r="DH772" s="342"/>
      <c r="DI772" s="342"/>
      <c r="DJ772" s="342"/>
      <c r="DK772" s="342"/>
      <c r="DM772" s="342"/>
      <c r="DN772" s="342"/>
      <c r="DO772" s="342"/>
      <c r="DP772" s="342"/>
      <c r="DQ772" s="342"/>
      <c r="DR772" s="342"/>
      <c r="DS772" s="342"/>
      <c r="DT772" s="342"/>
      <c r="DU772" s="342"/>
      <c r="DV772" s="342"/>
      <c r="DW772" s="342"/>
      <c r="DX772" s="342"/>
      <c r="DY772" s="342"/>
      <c r="EA772" s="342"/>
    </row>
    <row r="773" spans="1:131">
      <c r="A773" s="342"/>
      <c r="B773" s="342"/>
      <c r="C773" s="342"/>
      <c r="D773" s="342"/>
      <c r="E773" s="342"/>
      <c r="L773" s="342"/>
      <c r="M773" s="342"/>
      <c r="N773" s="342"/>
      <c r="O773" s="342"/>
      <c r="P773" s="342"/>
      <c r="Q773" s="342"/>
      <c r="R773" s="342"/>
      <c r="S773" s="342"/>
      <c r="T773" s="342"/>
      <c r="U773" s="342"/>
      <c r="V773" s="342"/>
      <c r="W773" s="342"/>
      <c r="X773" s="342"/>
      <c r="Y773" s="342"/>
      <c r="Z773" s="342"/>
      <c r="AA773" s="342"/>
      <c r="AB773" s="342"/>
      <c r="AC773" s="342"/>
      <c r="AD773" s="342"/>
      <c r="AE773" s="342"/>
      <c r="AF773" s="342"/>
      <c r="AG773" s="342"/>
      <c r="AH773" s="342"/>
      <c r="AI773" s="342"/>
      <c r="AJ773" s="342"/>
      <c r="AK773" s="342"/>
      <c r="AL773" s="342"/>
      <c r="AM773" s="342"/>
      <c r="AN773" s="342"/>
      <c r="AO773" s="342"/>
      <c r="AP773" s="342"/>
      <c r="AQ773" s="342"/>
      <c r="AR773" s="342"/>
      <c r="AS773" s="342"/>
      <c r="AT773" s="342"/>
      <c r="AU773" s="342"/>
      <c r="AV773" s="342"/>
      <c r="AW773" s="342"/>
      <c r="AX773" s="342"/>
      <c r="AY773" s="342"/>
      <c r="AZ773" s="342"/>
      <c r="BA773" s="342"/>
      <c r="BB773" s="342"/>
      <c r="BC773" s="342"/>
      <c r="BD773" s="342"/>
      <c r="BE773" s="342"/>
      <c r="BF773" s="342"/>
      <c r="BG773" s="342"/>
      <c r="BH773" s="342"/>
      <c r="BI773" s="342"/>
      <c r="BJ773" s="342"/>
      <c r="BK773" s="342"/>
      <c r="BL773" s="342"/>
      <c r="BM773" s="342"/>
      <c r="BO773" s="342"/>
      <c r="BP773" s="342"/>
      <c r="BQ773" s="342"/>
      <c r="BR773" s="342"/>
      <c r="BS773" s="342"/>
      <c r="BT773" s="342"/>
      <c r="BU773" s="342"/>
      <c r="BV773" s="342"/>
      <c r="BW773" s="342"/>
      <c r="BX773" s="342"/>
      <c r="BY773" s="342"/>
      <c r="BZ773" s="342"/>
      <c r="CA773" s="342"/>
      <c r="CB773" s="342"/>
      <c r="CC773" s="342"/>
      <c r="CD773" s="342"/>
      <c r="CE773" s="342"/>
      <c r="CF773" s="342"/>
      <c r="CG773" s="342"/>
      <c r="CH773" s="342"/>
      <c r="CI773" s="342"/>
      <c r="CJ773" s="342"/>
      <c r="CK773" s="342"/>
      <c r="CZ773" s="342"/>
      <c r="DA773" s="342"/>
      <c r="DB773" s="342"/>
      <c r="DC773" s="342"/>
      <c r="DD773" s="342"/>
      <c r="DE773" s="342"/>
      <c r="DF773" s="342"/>
      <c r="DG773" s="342"/>
      <c r="DH773" s="342"/>
      <c r="DI773" s="342"/>
      <c r="DJ773" s="342"/>
      <c r="DK773" s="342"/>
      <c r="DM773" s="342"/>
      <c r="DN773" s="342"/>
      <c r="DO773" s="342"/>
      <c r="DP773" s="342"/>
      <c r="DQ773" s="342"/>
      <c r="DR773" s="342"/>
      <c r="DS773" s="342"/>
      <c r="DT773" s="342"/>
      <c r="DU773" s="342"/>
      <c r="DV773" s="342"/>
      <c r="DW773" s="342"/>
      <c r="DX773" s="342"/>
      <c r="DY773" s="342"/>
      <c r="EA773" s="342"/>
    </row>
    <row r="774" spans="1:131">
      <c r="A774" s="342"/>
      <c r="B774" s="342"/>
      <c r="C774" s="342"/>
      <c r="D774" s="342"/>
      <c r="E774" s="342"/>
      <c r="L774" s="342"/>
      <c r="M774" s="342"/>
      <c r="N774" s="342"/>
      <c r="O774" s="342"/>
      <c r="P774" s="342"/>
      <c r="Q774" s="342"/>
      <c r="R774" s="342"/>
      <c r="S774" s="342"/>
      <c r="T774" s="342"/>
      <c r="U774" s="342"/>
      <c r="V774" s="342"/>
      <c r="W774" s="342"/>
      <c r="X774" s="342"/>
      <c r="Y774" s="342"/>
      <c r="Z774" s="342"/>
      <c r="AA774" s="342"/>
      <c r="AB774" s="342"/>
      <c r="AC774" s="342"/>
      <c r="AD774" s="342"/>
      <c r="AE774" s="342"/>
      <c r="AF774" s="342"/>
      <c r="AG774" s="342"/>
      <c r="AH774" s="342"/>
      <c r="AI774" s="342"/>
      <c r="AJ774" s="342"/>
      <c r="AK774" s="342"/>
      <c r="AL774" s="342"/>
      <c r="AM774" s="342"/>
      <c r="AN774" s="342"/>
      <c r="AO774" s="342"/>
      <c r="AP774" s="342"/>
      <c r="AQ774" s="342"/>
      <c r="AR774" s="342"/>
      <c r="AS774" s="342"/>
      <c r="AT774" s="342"/>
      <c r="AU774" s="342"/>
      <c r="AV774" s="342"/>
      <c r="AW774" s="342"/>
      <c r="AX774" s="342"/>
      <c r="AY774" s="342"/>
      <c r="AZ774" s="342"/>
      <c r="BA774" s="342"/>
      <c r="BB774" s="342"/>
      <c r="BC774" s="342"/>
      <c r="BD774" s="342"/>
      <c r="BE774" s="342"/>
      <c r="BF774" s="342"/>
      <c r="BG774" s="342"/>
      <c r="BH774" s="342"/>
      <c r="BI774" s="342"/>
      <c r="BJ774" s="342"/>
      <c r="BK774" s="342"/>
      <c r="BL774" s="342"/>
      <c r="BM774" s="342"/>
      <c r="BO774" s="342"/>
      <c r="BP774" s="342"/>
      <c r="BQ774" s="342"/>
      <c r="BR774" s="342"/>
      <c r="BS774" s="342"/>
      <c r="BT774" s="342"/>
      <c r="BU774" s="342"/>
      <c r="BV774" s="342"/>
      <c r="BW774" s="342"/>
      <c r="BX774" s="342"/>
      <c r="BY774" s="342"/>
      <c r="BZ774" s="342"/>
      <c r="CA774" s="342"/>
      <c r="CB774" s="342"/>
      <c r="CC774" s="342"/>
      <c r="CD774" s="342"/>
      <c r="CE774" s="342"/>
      <c r="CF774" s="342"/>
      <c r="CG774" s="342"/>
      <c r="CH774" s="342"/>
      <c r="CI774" s="342"/>
      <c r="CJ774" s="342"/>
      <c r="CK774" s="342"/>
      <c r="CZ774" s="342"/>
      <c r="DA774" s="342"/>
      <c r="DB774" s="342"/>
      <c r="DC774" s="342"/>
      <c r="DD774" s="342"/>
      <c r="DE774" s="342"/>
      <c r="DF774" s="342"/>
      <c r="DG774" s="342"/>
      <c r="DH774" s="342"/>
      <c r="DI774" s="342"/>
      <c r="DJ774" s="342"/>
      <c r="DK774" s="342"/>
      <c r="DM774" s="342"/>
      <c r="DN774" s="342"/>
      <c r="DO774" s="342"/>
      <c r="DP774" s="342"/>
      <c r="DQ774" s="342"/>
      <c r="DR774" s="342"/>
      <c r="DS774" s="342"/>
      <c r="DT774" s="342"/>
      <c r="DU774" s="342"/>
      <c r="DV774" s="342"/>
      <c r="DW774" s="342"/>
      <c r="DX774" s="342"/>
      <c r="DY774" s="342"/>
      <c r="EA774" s="342"/>
    </row>
    <row r="775" spans="1:131">
      <c r="A775" s="342"/>
      <c r="B775" s="342"/>
      <c r="C775" s="342"/>
      <c r="D775" s="342"/>
      <c r="E775" s="342"/>
      <c r="L775" s="342"/>
      <c r="M775" s="342"/>
      <c r="N775" s="342"/>
      <c r="O775" s="342"/>
      <c r="P775" s="342"/>
      <c r="Q775" s="342"/>
      <c r="R775" s="342"/>
      <c r="S775" s="342"/>
      <c r="T775" s="342"/>
      <c r="U775" s="342"/>
      <c r="V775" s="342"/>
      <c r="W775" s="342"/>
      <c r="X775" s="342"/>
      <c r="Y775" s="342"/>
      <c r="Z775" s="342"/>
      <c r="AA775" s="342"/>
      <c r="AB775" s="342"/>
      <c r="AC775" s="342"/>
      <c r="AD775" s="342"/>
      <c r="AE775" s="342"/>
      <c r="AF775" s="342"/>
      <c r="AG775" s="342"/>
      <c r="AH775" s="342"/>
      <c r="AI775" s="342"/>
      <c r="AJ775" s="342"/>
      <c r="AK775" s="342"/>
      <c r="AL775" s="342"/>
      <c r="AM775" s="342"/>
      <c r="AN775" s="342"/>
      <c r="AO775" s="342"/>
      <c r="AP775" s="342"/>
      <c r="AQ775" s="342"/>
      <c r="AR775" s="342"/>
      <c r="AS775" s="342"/>
      <c r="AT775" s="342"/>
      <c r="AU775" s="342"/>
      <c r="AV775" s="342"/>
      <c r="AW775" s="342"/>
      <c r="AX775" s="342"/>
      <c r="AY775" s="342"/>
      <c r="AZ775" s="342"/>
      <c r="BA775" s="342"/>
      <c r="BB775" s="342"/>
      <c r="BC775" s="342"/>
      <c r="BD775" s="342"/>
      <c r="BE775" s="342"/>
      <c r="BF775" s="342"/>
      <c r="BG775" s="342"/>
      <c r="BH775" s="342"/>
      <c r="BI775" s="342"/>
      <c r="BJ775" s="342"/>
      <c r="BK775" s="342"/>
      <c r="BL775" s="342"/>
      <c r="BM775" s="342"/>
      <c r="BO775" s="342"/>
      <c r="BP775" s="342"/>
      <c r="BQ775" s="342"/>
      <c r="BR775" s="342"/>
      <c r="BS775" s="342"/>
      <c r="BT775" s="342"/>
      <c r="BU775" s="342"/>
      <c r="BV775" s="342"/>
      <c r="BW775" s="342"/>
      <c r="BX775" s="342"/>
      <c r="BY775" s="342"/>
      <c r="BZ775" s="342"/>
      <c r="CA775" s="342"/>
      <c r="CB775" s="342"/>
      <c r="CC775" s="342"/>
      <c r="CD775" s="342"/>
      <c r="CE775" s="342"/>
      <c r="CF775" s="342"/>
      <c r="CG775" s="342"/>
      <c r="CH775" s="342"/>
      <c r="CI775" s="342"/>
      <c r="CJ775" s="342"/>
      <c r="CK775" s="342"/>
      <c r="CZ775" s="342"/>
      <c r="DA775" s="342"/>
      <c r="DB775" s="342"/>
      <c r="DC775" s="342"/>
      <c r="DD775" s="342"/>
      <c r="DE775" s="342"/>
      <c r="DF775" s="342"/>
      <c r="DG775" s="342"/>
      <c r="DH775" s="342"/>
      <c r="DI775" s="342"/>
      <c r="DJ775" s="342"/>
      <c r="DK775" s="342"/>
      <c r="DM775" s="342"/>
      <c r="DN775" s="342"/>
      <c r="DO775" s="342"/>
      <c r="DP775" s="342"/>
      <c r="DQ775" s="342"/>
      <c r="DR775" s="342"/>
      <c r="DS775" s="342"/>
      <c r="DT775" s="342"/>
      <c r="DU775" s="342"/>
      <c r="DV775" s="342"/>
      <c r="DW775" s="342"/>
      <c r="DX775" s="342"/>
      <c r="DY775" s="342"/>
      <c r="EA775" s="342"/>
    </row>
    <row r="776" spans="1:131">
      <c r="A776" s="342"/>
      <c r="B776" s="342"/>
      <c r="C776" s="342"/>
      <c r="D776" s="342"/>
      <c r="E776" s="342"/>
      <c r="L776" s="342"/>
      <c r="M776" s="342"/>
      <c r="N776" s="342"/>
      <c r="O776" s="342"/>
      <c r="P776" s="342"/>
      <c r="Q776" s="342"/>
      <c r="R776" s="342"/>
      <c r="S776" s="342"/>
      <c r="T776" s="342"/>
      <c r="U776" s="342"/>
      <c r="V776" s="342"/>
      <c r="W776" s="342"/>
      <c r="X776" s="342"/>
      <c r="Y776" s="342"/>
      <c r="Z776" s="342"/>
      <c r="AA776" s="342"/>
      <c r="AB776" s="342"/>
      <c r="AC776" s="342"/>
      <c r="AD776" s="342"/>
      <c r="AE776" s="342"/>
      <c r="AF776" s="342"/>
      <c r="AG776" s="342"/>
      <c r="AH776" s="342"/>
      <c r="AI776" s="342"/>
      <c r="AJ776" s="342"/>
      <c r="AK776" s="342"/>
      <c r="AL776" s="342"/>
      <c r="AM776" s="342"/>
      <c r="AN776" s="342"/>
      <c r="AO776" s="342"/>
      <c r="AP776" s="342"/>
      <c r="AQ776" s="342"/>
      <c r="AR776" s="342"/>
      <c r="AS776" s="342"/>
      <c r="AT776" s="342"/>
      <c r="AU776" s="342"/>
      <c r="AV776" s="342"/>
      <c r="AW776" s="342"/>
      <c r="AX776" s="342"/>
      <c r="AY776" s="342"/>
      <c r="AZ776" s="342"/>
      <c r="BA776" s="342"/>
      <c r="BB776" s="342"/>
      <c r="BC776" s="342"/>
      <c r="BD776" s="342"/>
      <c r="BE776" s="342"/>
      <c r="BF776" s="342"/>
      <c r="BG776" s="342"/>
      <c r="BH776" s="342"/>
      <c r="BI776" s="342"/>
      <c r="BJ776" s="342"/>
      <c r="BK776" s="342"/>
      <c r="BL776" s="342"/>
      <c r="BM776" s="342"/>
      <c r="BO776" s="342"/>
      <c r="BP776" s="342"/>
      <c r="BQ776" s="342"/>
      <c r="BR776" s="342"/>
      <c r="BS776" s="342"/>
      <c r="BT776" s="342"/>
      <c r="BU776" s="342"/>
      <c r="BV776" s="342"/>
      <c r="BW776" s="342"/>
      <c r="BX776" s="342"/>
      <c r="BY776" s="342"/>
      <c r="BZ776" s="342"/>
      <c r="CA776" s="342"/>
      <c r="CB776" s="342"/>
      <c r="CC776" s="342"/>
      <c r="CD776" s="342"/>
      <c r="CE776" s="342"/>
      <c r="CF776" s="342"/>
      <c r="CG776" s="342"/>
      <c r="CH776" s="342"/>
      <c r="CI776" s="342"/>
      <c r="CJ776" s="342"/>
      <c r="CK776" s="342"/>
      <c r="CZ776" s="342"/>
      <c r="DA776" s="342"/>
      <c r="DB776" s="342"/>
      <c r="DC776" s="342"/>
      <c r="DD776" s="342"/>
      <c r="DE776" s="342"/>
      <c r="DF776" s="342"/>
      <c r="DG776" s="342"/>
      <c r="DH776" s="342"/>
      <c r="DI776" s="342"/>
      <c r="DJ776" s="342"/>
      <c r="DK776" s="342"/>
      <c r="DM776" s="342"/>
      <c r="DN776" s="342"/>
      <c r="DO776" s="342"/>
      <c r="DP776" s="342"/>
      <c r="DQ776" s="342"/>
      <c r="DR776" s="342"/>
      <c r="DS776" s="342"/>
      <c r="DT776" s="342"/>
      <c r="DU776" s="342"/>
      <c r="DV776" s="342"/>
      <c r="DW776" s="342"/>
      <c r="DX776" s="342"/>
      <c r="DY776" s="342"/>
      <c r="EA776" s="342"/>
    </row>
    <row r="777" spans="1:131">
      <c r="A777" s="342"/>
      <c r="B777" s="342"/>
      <c r="C777" s="342"/>
      <c r="D777" s="342"/>
      <c r="E777" s="342"/>
      <c r="L777" s="342"/>
      <c r="M777" s="342"/>
      <c r="N777" s="342"/>
      <c r="O777" s="342"/>
      <c r="P777" s="342"/>
      <c r="Q777" s="342"/>
      <c r="R777" s="342"/>
      <c r="S777" s="342"/>
      <c r="T777" s="342"/>
      <c r="U777" s="342"/>
      <c r="V777" s="342"/>
      <c r="W777" s="342"/>
      <c r="X777" s="342"/>
      <c r="Y777" s="342"/>
      <c r="Z777" s="342"/>
      <c r="AA777" s="342"/>
      <c r="AB777" s="342"/>
      <c r="AC777" s="342"/>
      <c r="AD777" s="342"/>
      <c r="AE777" s="342"/>
      <c r="AF777" s="342"/>
      <c r="AG777" s="342"/>
      <c r="AH777" s="342"/>
      <c r="AI777" s="342"/>
      <c r="AJ777" s="342"/>
      <c r="AK777" s="342"/>
      <c r="AL777" s="342"/>
      <c r="AM777" s="342"/>
      <c r="AN777" s="342"/>
      <c r="AO777" s="342"/>
      <c r="AP777" s="342"/>
      <c r="AQ777" s="342"/>
      <c r="AR777" s="342"/>
      <c r="AS777" s="342"/>
      <c r="AT777" s="342"/>
      <c r="AU777" s="342"/>
      <c r="AV777" s="342"/>
      <c r="AW777" s="342"/>
      <c r="AX777" s="342"/>
      <c r="AY777" s="342"/>
      <c r="AZ777" s="342"/>
      <c r="BA777" s="342"/>
      <c r="BB777" s="342"/>
      <c r="BC777" s="342"/>
      <c r="BD777" s="342"/>
      <c r="BE777" s="342"/>
      <c r="BF777" s="342"/>
      <c r="BG777" s="342"/>
      <c r="BH777" s="342"/>
      <c r="BI777" s="342"/>
      <c r="BJ777" s="342"/>
      <c r="BK777" s="342"/>
      <c r="BL777" s="342"/>
      <c r="BM777" s="342"/>
      <c r="BO777" s="342"/>
      <c r="BP777" s="342"/>
      <c r="BQ777" s="342"/>
      <c r="BR777" s="342"/>
      <c r="BS777" s="342"/>
      <c r="BT777" s="342"/>
      <c r="BU777" s="342"/>
      <c r="BV777" s="342"/>
      <c r="BW777" s="342"/>
      <c r="BX777" s="342"/>
      <c r="BY777" s="342"/>
      <c r="BZ777" s="342"/>
      <c r="CA777" s="342"/>
      <c r="CB777" s="342"/>
      <c r="CC777" s="342"/>
      <c r="CD777" s="342"/>
      <c r="CE777" s="342"/>
      <c r="CF777" s="342"/>
      <c r="CG777" s="342"/>
      <c r="CH777" s="342"/>
      <c r="CI777" s="342"/>
      <c r="CJ777" s="342"/>
      <c r="CK777" s="342"/>
      <c r="CZ777" s="342"/>
      <c r="DA777" s="342"/>
      <c r="DB777" s="342"/>
      <c r="DC777" s="342"/>
      <c r="DD777" s="342"/>
      <c r="DE777" s="342"/>
      <c r="DF777" s="342"/>
      <c r="DG777" s="342"/>
      <c r="DH777" s="342"/>
      <c r="DI777" s="342"/>
      <c r="DJ777" s="342"/>
      <c r="DK777" s="342"/>
      <c r="DM777" s="342"/>
      <c r="DN777" s="342"/>
      <c r="DO777" s="342"/>
      <c r="DP777" s="342"/>
      <c r="DQ777" s="342"/>
      <c r="DR777" s="342"/>
      <c r="DS777" s="342"/>
      <c r="DT777" s="342"/>
      <c r="DU777" s="342"/>
      <c r="DV777" s="342"/>
      <c r="DW777" s="342"/>
      <c r="DX777" s="342"/>
      <c r="DY777" s="342"/>
      <c r="EA777" s="342"/>
    </row>
    <row r="778" spans="1:131">
      <c r="A778" s="342"/>
      <c r="B778" s="342"/>
      <c r="C778" s="342"/>
      <c r="D778" s="342"/>
      <c r="E778" s="342"/>
      <c r="L778" s="342"/>
      <c r="M778" s="342"/>
      <c r="N778" s="342"/>
      <c r="O778" s="342"/>
      <c r="P778" s="342"/>
      <c r="Q778" s="342"/>
      <c r="R778" s="342"/>
      <c r="S778" s="342"/>
      <c r="T778" s="342"/>
      <c r="U778" s="342"/>
      <c r="V778" s="342"/>
      <c r="W778" s="342"/>
      <c r="X778" s="342"/>
      <c r="Y778" s="342"/>
      <c r="Z778" s="342"/>
      <c r="AA778" s="342"/>
      <c r="AB778" s="342"/>
      <c r="AC778" s="342"/>
      <c r="AD778" s="342"/>
      <c r="AE778" s="342"/>
      <c r="AF778" s="342"/>
      <c r="AG778" s="342"/>
      <c r="AH778" s="342"/>
      <c r="AI778" s="342"/>
      <c r="AJ778" s="342"/>
      <c r="AK778" s="342"/>
      <c r="AL778" s="342"/>
      <c r="AM778" s="342"/>
      <c r="AN778" s="342"/>
      <c r="AO778" s="342"/>
      <c r="AP778" s="342"/>
      <c r="AQ778" s="342"/>
      <c r="AR778" s="342"/>
      <c r="AS778" s="342"/>
      <c r="AT778" s="342"/>
      <c r="AU778" s="342"/>
      <c r="AV778" s="342"/>
      <c r="AW778" s="342"/>
      <c r="AX778" s="342"/>
      <c r="AY778" s="342"/>
      <c r="AZ778" s="342"/>
      <c r="BA778" s="342"/>
      <c r="BB778" s="342"/>
      <c r="BC778" s="342"/>
      <c r="BD778" s="342"/>
      <c r="BE778" s="342"/>
      <c r="BF778" s="342"/>
      <c r="BG778" s="342"/>
      <c r="BH778" s="342"/>
      <c r="BI778" s="342"/>
      <c r="BJ778" s="342"/>
      <c r="BK778" s="342"/>
      <c r="BL778" s="342"/>
      <c r="BM778" s="342"/>
      <c r="BO778" s="342"/>
      <c r="BP778" s="342"/>
      <c r="BQ778" s="342"/>
      <c r="BR778" s="342"/>
      <c r="BS778" s="342"/>
      <c r="BT778" s="342"/>
      <c r="BU778" s="342"/>
      <c r="BV778" s="342"/>
      <c r="BW778" s="342"/>
      <c r="BX778" s="342"/>
      <c r="BY778" s="342"/>
      <c r="BZ778" s="342"/>
      <c r="CA778" s="342"/>
      <c r="CB778" s="342"/>
      <c r="CC778" s="342"/>
      <c r="CD778" s="342"/>
      <c r="CE778" s="342"/>
      <c r="CF778" s="342"/>
      <c r="CG778" s="342"/>
      <c r="CH778" s="342"/>
      <c r="CI778" s="342"/>
      <c r="CJ778" s="342"/>
      <c r="CK778" s="342"/>
      <c r="CZ778" s="342"/>
      <c r="DA778" s="342"/>
      <c r="DB778" s="342"/>
      <c r="DC778" s="342"/>
      <c r="DD778" s="342"/>
      <c r="DE778" s="342"/>
      <c r="DF778" s="342"/>
      <c r="DG778" s="342"/>
      <c r="DH778" s="342"/>
      <c r="DI778" s="342"/>
      <c r="DJ778" s="342"/>
      <c r="DK778" s="342"/>
      <c r="DM778" s="342"/>
      <c r="DN778" s="342"/>
      <c r="DO778" s="342"/>
      <c r="DP778" s="342"/>
      <c r="DQ778" s="342"/>
      <c r="DR778" s="342"/>
      <c r="DS778" s="342"/>
      <c r="DT778" s="342"/>
      <c r="DU778" s="342"/>
      <c r="DV778" s="342"/>
      <c r="DW778" s="342"/>
      <c r="DX778" s="342"/>
      <c r="DY778" s="342"/>
      <c r="EA778" s="342"/>
    </row>
    <row r="779" spans="1:131">
      <c r="A779" s="342"/>
      <c r="B779" s="342"/>
      <c r="C779" s="342"/>
      <c r="D779" s="342"/>
      <c r="E779" s="342"/>
      <c r="L779" s="342"/>
      <c r="M779" s="342"/>
      <c r="N779" s="342"/>
      <c r="O779" s="342"/>
      <c r="P779" s="342"/>
      <c r="Q779" s="342"/>
      <c r="R779" s="342"/>
      <c r="S779" s="342"/>
      <c r="T779" s="342"/>
      <c r="U779" s="342"/>
      <c r="V779" s="342"/>
      <c r="W779" s="342"/>
      <c r="X779" s="342"/>
      <c r="Y779" s="342"/>
      <c r="Z779" s="342"/>
      <c r="AA779" s="342"/>
      <c r="AB779" s="342"/>
      <c r="AC779" s="342"/>
      <c r="AD779" s="342"/>
      <c r="AE779" s="342"/>
      <c r="AF779" s="342"/>
      <c r="AG779" s="342"/>
      <c r="AH779" s="342"/>
      <c r="AI779" s="342"/>
      <c r="AJ779" s="342"/>
      <c r="AK779" s="342"/>
      <c r="AL779" s="342"/>
      <c r="AM779" s="342"/>
      <c r="AN779" s="342"/>
      <c r="AO779" s="342"/>
      <c r="AP779" s="342"/>
      <c r="AQ779" s="342"/>
      <c r="AR779" s="342"/>
      <c r="AS779" s="342"/>
      <c r="AT779" s="342"/>
      <c r="AU779" s="342"/>
      <c r="AV779" s="342"/>
      <c r="AW779" s="342"/>
      <c r="AX779" s="342"/>
      <c r="AY779" s="342"/>
      <c r="AZ779" s="342"/>
      <c r="BA779" s="342"/>
      <c r="BB779" s="342"/>
      <c r="BC779" s="342"/>
      <c r="BD779" s="342"/>
      <c r="BE779" s="342"/>
      <c r="BF779" s="342"/>
      <c r="BG779" s="342"/>
      <c r="BH779" s="342"/>
      <c r="BI779" s="342"/>
      <c r="BJ779" s="342"/>
      <c r="BK779" s="342"/>
      <c r="BL779" s="342"/>
      <c r="BM779" s="342"/>
      <c r="BO779" s="342"/>
      <c r="BP779" s="342"/>
      <c r="BQ779" s="342"/>
      <c r="BR779" s="342"/>
      <c r="BS779" s="342"/>
      <c r="BT779" s="342"/>
      <c r="BU779" s="342"/>
      <c r="BV779" s="342"/>
      <c r="BW779" s="342"/>
      <c r="BX779" s="342"/>
      <c r="BY779" s="342"/>
      <c r="BZ779" s="342"/>
      <c r="CA779" s="342"/>
      <c r="CB779" s="342"/>
      <c r="CC779" s="342"/>
      <c r="CD779" s="342"/>
      <c r="CE779" s="342"/>
      <c r="CF779" s="342"/>
      <c r="CG779" s="342"/>
      <c r="CH779" s="342"/>
      <c r="CI779" s="342"/>
      <c r="CJ779" s="342"/>
      <c r="CK779" s="342"/>
      <c r="CZ779" s="342"/>
      <c r="DA779" s="342"/>
      <c r="DB779" s="342"/>
      <c r="DC779" s="342"/>
      <c r="DD779" s="342"/>
      <c r="DE779" s="342"/>
      <c r="DF779" s="342"/>
      <c r="DG779" s="342"/>
      <c r="DH779" s="342"/>
      <c r="DI779" s="342"/>
      <c r="DJ779" s="342"/>
      <c r="DK779" s="342"/>
      <c r="DM779" s="342"/>
      <c r="DN779" s="342"/>
      <c r="DO779" s="342"/>
      <c r="DP779" s="342"/>
      <c r="DQ779" s="342"/>
      <c r="DR779" s="342"/>
      <c r="DS779" s="342"/>
      <c r="DT779" s="342"/>
      <c r="DU779" s="342"/>
      <c r="DV779" s="342"/>
      <c r="DW779" s="342"/>
      <c r="DX779" s="342"/>
      <c r="DY779" s="342"/>
      <c r="EA779" s="342"/>
    </row>
    <row r="780" spans="1:131">
      <c r="A780" s="342"/>
      <c r="B780" s="342"/>
      <c r="C780" s="342"/>
      <c r="D780" s="342"/>
      <c r="E780" s="342"/>
      <c r="L780" s="342"/>
      <c r="M780" s="342"/>
      <c r="N780" s="342"/>
      <c r="O780" s="342"/>
      <c r="P780" s="342"/>
      <c r="Q780" s="342"/>
      <c r="R780" s="342"/>
      <c r="S780" s="342"/>
      <c r="T780" s="342"/>
      <c r="U780" s="342"/>
      <c r="V780" s="342"/>
      <c r="W780" s="342"/>
      <c r="X780" s="342"/>
      <c r="Y780" s="342"/>
      <c r="Z780" s="342"/>
      <c r="AA780" s="342"/>
      <c r="AB780" s="342"/>
      <c r="AC780" s="342"/>
      <c r="AD780" s="342"/>
      <c r="AE780" s="342"/>
      <c r="AF780" s="342"/>
      <c r="AG780" s="342"/>
      <c r="AH780" s="342"/>
      <c r="AI780" s="342"/>
      <c r="AJ780" s="342"/>
      <c r="AK780" s="342"/>
      <c r="AL780" s="342"/>
      <c r="AM780" s="342"/>
      <c r="AN780" s="342"/>
      <c r="AO780" s="342"/>
      <c r="AP780" s="342"/>
      <c r="AQ780" s="342"/>
      <c r="AR780" s="342"/>
      <c r="AS780" s="342"/>
      <c r="AT780" s="342"/>
      <c r="AU780" s="342"/>
      <c r="AV780" s="342"/>
      <c r="AW780" s="342"/>
      <c r="AX780" s="342"/>
      <c r="AY780" s="342"/>
      <c r="AZ780" s="342"/>
      <c r="BA780" s="342"/>
      <c r="BB780" s="342"/>
      <c r="BC780" s="342"/>
      <c r="BD780" s="342"/>
      <c r="BE780" s="342"/>
      <c r="BF780" s="342"/>
      <c r="BG780" s="342"/>
      <c r="BH780" s="342"/>
      <c r="BI780" s="342"/>
      <c r="BJ780" s="342"/>
      <c r="BK780" s="342"/>
      <c r="BL780" s="342"/>
      <c r="BM780" s="342"/>
      <c r="BO780" s="342"/>
      <c r="BP780" s="342"/>
      <c r="BQ780" s="342"/>
      <c r="BR780" s="342"/>
      <c r="BS780" s="342"/>
      <c r="BT780" s="342"/>
      <c r="BU780" s="342"/>
      <c r="BV780" s="342"/>
      <c r="BW780" s="342"/>
      <c r="BX780" s="342"/>
      <c r="BY780" s="342"/>
      <c r="BZ780" s="342"/>
      <c r="CA780" s="342"/>
      <c r="CB780" s="342"/>
      <c r="CC780" s="342"/>
      <c r="CD780" s="342"/>
      <c r="CE780" s="342"/>
      <c r="CF780" s="342"/>
      <c r="CG780" s="342"/>
      <c r="CH780" s="342"/>
      <c r="CI780" s="342"/>
      <c r="CJ780" s="342"/>
      <c r="CK780" s="342"/>
      <c r="CZ780" s="342"/>
      <c r="DA780" s="342"/>
      <c r="DB780" s="342"/>
      <c r="DC780" s="342"/>
      <c r="DD780" s="342"/>
      <c r="DE780" s="342"/>
      <c r="DF780" s="342"/>
      <c r="DG780" s="342"/>
      <c r="DH780" s="342"/>
      <c r="DI780" s="342"/>
      <c r="DJ780" s="342"/>
      <c r="DK780" s="342"/>
      <c r="DM780" s="342"/>
      <c r="DN780" s="342"/>
      <c r="DO780" s="342"/>
      <c r="DP780" s="342"/>
      <c r="DQ780" s="342"/>
      <c r="DR780" s="342"/>
      <c r="DS780" s="342"/>
      <c r="DT780" s="342"/>
      <c r="DU780" s="342"/>
      <c r="DV780" s="342"/>
      <c r="DW780" s="342"/>
      <c r="DX780" s="342"/>
      <c r="DY780" s="342"/>
      <c r="EA780" s="342"/>
    </row>
    <row r="781" spans="1:131">
      <c r="A781" s="342"/>
      <c r="B781" s="342"/>
      <c r="C781" s="342"/>
      <c r="D781" s="342"/>
      <c r="E781" s="342"/>
      <c r="L781" s="342"/>
      <c r="M781" s="342"/>
      <c r="N781" s="342"/>
      <c r="O781" s="342"/>
      <c r="P781" s="342"/>
      <c r="Q781" s="342"/>
      <c r="R781" s="342"/>
      <c r="S781" s="342"/>
      <c r="T781" s="342"/>
      <c r="U781" s="342"/>
      <c r="V781" s="342"/>
      <c r="W781" s="342"/>
      <c r="X781" s="342"/>
      <c r="Y781" s="342"/>
      <c r="Z781" s="342"/>
      <c r="AA781" s="342"/>
      <c r="AB781" s="342"/>
      <c r="AC781" s="342"/>
      <c r="AD781" s="342"/>
      <c r="AE781" s="342"/>
      <c r="AF781" s="342"/>
      <c r="AG781" s="342"/>
      <c r="AH781" s="342"/>
      <c r="AI781" s="342"/>
      <c r="AJ781" s="342"/>
      <c r="AK781" s="342"/>
      <c r="AL781" s="342"/>
      <c r="AM781" s="342"/>
      <c r="AN781" s="342"/>
      <c r="AO781" s="342"/>
      <c r="AP781" s="342"/>
      <c r="AQ781" s="342"/>
      <c r="AR781" s="342"/>
      <c r="AS781" s="342"/>
      <c r="AT781" s="342"/>
      <c r="AU781" s="342"/>
      <c r="AV781" s="342"/>
      <c r="AW781" s="342"/>
      <c r="AX781" s="342"/>
      <c r="AY781" s="342"/>
      <c r="AZ781" s="342"/>
      <c r="BA781" s="342"/>
      <c r="BB781" s="342"/>
      <c r="BC781" s="342"/>
      <c r="BD781" s="342"/>
      <c r="BE781" s="342"/>
      <c r="BF781" s="342"/>
      <c r="BG781" s="342"/>
      <c r="BH781" s="342"/>
      <c r="BI781" s="342"/>
      <c r="BJ781" s="342"/>
      <c r="BK781" s="342"/>
      <c r="BL781" s="342"/>
      <c r="BM781" s="342"/>
      <c r="BO781" s="342"/>
      <c r="BP781" s="342"/>
      <c r="BQ781" s="342"/>
      <c r="BR781" s="342"/>
      <c r="BS781" s="342"/>
      <c r="BT781" s="342"/>
      <c r="BU781" s="342"/>
      <c r="BV781" s="342"/>
      <c r="BW781" s="342"/>
      <c r="BX781" s="342"/>
      <c r="BY781" s="342"/>
      <c r="BZ781" s="342"/>
      <c r="CA781" s="342"/>
      <c r="CB781" s="342"/>
      <c r="CC781" s="342"/>
      <c r="CD781" s="342"/>
      <c r="CE781" s="342"/>
      <c r="CF781" s="342"/>
      <c r="CG781" s="342"/>
      <c r="CH781" s="342"/>
      <c r="CI781" s="342"/>
      <c r="CJ781" s="342"/>
      <c r="CK781" s="342"/>
      <c r="CZ781" s="342"/>
      <c r="DA781" s="342"/>
      <c r="DB781" s="342"/>
      <c r="DC781" s="342"/>
      <c r="DD781" s="342"/>
      <c r="DE781" s="342"/>
      <c r="DF781" s="342"/>
      <c r="DG781" s="342"/>
      <c r="DH781" s="342"/>
      <c r="DI781" s="342"/>
      <c r="DJ781" s="342"/>
      <c r="DK781" s="342"/>
      <c r="DM781" s="342"/>
      <c r="DN781" s="342"/>
      <c r="DO781" s="342"/>
      <c r="DP781" s="342"/>
      <c r="DQ781" s="342"/>
      <c r="DR781" s="342"/>
      <c r="DS781" s="342"/>
      <c r="DT781" s="342"/>
      <c r="DU781" s="342"/>
      <c r="DV781" s="342"/>
      <c r="DW781" s="342"/>
      <c r="DX781" s="342"/>
      <c r="DY781" s="342"/>
      <c r="EA781" s="342"/>
    </row>
    <row r="782" spans="1:131">
      <c r="A782" s="342"/>
      <c r="B782" s="342"/>
      <c r="C782" s="342"/>
      <c r="D782" s="342"/>
      <c r="E782" s="342"/>
      <c r="L782" s="342"/>
      <c r="M782" s="342"/>
      <c r="N782" s="342"/>
      <c r="O782" s="342"/>
      <c r="P782" s="342"/>
      <c r="Q782" s="342"/>
      <c r="R782" s="342"/>
      <c r="S782" s="342"/>
      <c r="T782" s="342"/>
      <c r="U782" s="342"/>
      <c r="V782" s="342"/>
      <c r="W782" s="342"/>
      <c r="X782" s="342"/>
      <c r="Y782" s="342"/>
      <c r="Z782" s="342"/>
      <c r="AA782" s="342"/>
      <c r="AB782" s="342"/>
      <c r="AC782" s="342"/>
      <c r="AD782" s="342"/>
      <c r="AE782" s="342"/>
      <c r="AF782" s="342"/>
      <c r="AG782" s="342"/>
      <c r="AH782" s="342"/>
      <c r="AI782" s="342"/>
      <c r="AJ782" s="342"/>
      <c r="AK782" s="342"/>
      <c r="AL782" s="342"/>
      <c r="AM782" s="342"/>
      <c r="AN782" s="342"/>
      <c r="AO782" s="342"/>
      <c r="AP782" s="342"/>
      <c r="AQ782" s="342"/>
      <c r="AR782" s="342"/>
      <c r="AS782" s="342"/>
      <c r="AT782" s="342"/>
      <c r="AU782" s="342"/>
      <c r="AV782" s="342"/>
      <c r="AW782" s="342"/>
      <c r="AX782" s="342"/>
      <c r="AY782" s="342"/>
      <c r="AZ782" s="342"/>
      <c r="BA782" s="342"/>
      <c r="BB782" s="342"/>
      <c r="BC782" s="342"/>
      <c r="BD782" s="342"/>
      <c r="BE782" s="342"/>
      <c r="BF782" s="342"/>
      <c r="BG782" s="342"/>
      <c r="BH782" s="342"/>
      <c r="BI782" s="342"/>
      <c r="BJ782" s="342"/>
      <c r="BK782" s="342"/>
      <c r="BL782" s="342"/>
      <c r="BM782" s="342"/>
      <c r="BO782" s="342"/>
      <c r="BP782" s="342"/>
      <c r="BQ782" s="342"/>
      <c r="BR782" s="342"/>
      <c r="BS782" s="342"/>
      <c r="BT782" s="342"/>
      <c r="BU782" s="342"/>
      <c r="BV782" s="342"/>
      <c r="BW782" s="342"/>
      <c r="BX782" s="342"/>
      <c r="BY782" s="342"/>
      <c r="BZ782" s="342"/>
      <c r="CA782" s="342"/>
      <c r="CB782" s="342"/>
      <c r="CC782" s="342"/>
      <c r="CD782" s="342"/>
      <c r="CE782" s="342"/>
      <c r="CF782" s="342"/>
      <c r="CG782" s="342"/>
      <c r="CH782" s="342"/>
      <c r="CI782" s="342"/>
      <c r="CJ782" s="342"/>
      <c r="CK782" s="342"/>
      <c r="CZ782" s="342"/>
      <c r="DA782" s="342"/>
      <c r="DB782" s="342"/>
      <c r="DC782" s="342"/>
      <c r="DD782" s="342"/>
      <c r="DE782" s="342"/>
      <c r="DF782" s="342"/>
      <c r="DG782" s="342"/>
      <c r="DH782" s="342"/>
      <c r="DI782" s="342"/>
      <c r="DJ782" s="342"/>
      <c r="DK782" s="342"/>
      <c r="DM782" s="342"/>
      <c r="DN782" s="342"/>
      <c r="DO782" s="342"/>
      <c r="DP782" s="342"/>
      <c r="DQ782" s="342"/>
      <c r="DR782" s="342"/>
      <c r="DS782" s="342"/>
      <c r="DT782" s="342"/>
      <c r="DU782" s="342"/>
      <c r="DV782" s="342"/>
      <c r="DW782" s="342"/>
      <c r="DX782" s="342"/>
      <c r="DY782" s="342"/>
      <c r="EA782" s="342"/>
    </row>
    <row r="783" spans="1:131">
      <c r="A783" s="342"/>
      <c r="B783" s="342"/>
      <c r="C783" s="342"/>
      <c r="D783" s="342"/>
      <c r="E783" s="342"/>
      <c r="L783" s="342"/>
      <c r="M783" s="342"/>
      <c r="N783" s="342"/>
      <c r="O783" s="342"/>
      <c r="P783" s="342"/>
      <c r="Q783" s="342"/>
      <c r="R783" s="342"/>
      <c r="S783" s="342"/>
      <c r="T783" s="342"/>
      <c r="U783" s="342"/>
      <c r="V783" s="342"/>
      <c r="W783" s="342"/>
      <c r="X783" s="342"/>
      <c r="Y783" s="342"/>
      <c r="Z783" s="342"/>
      <c r="AA783" s="342"/>
      <c r="AB783" s="342"/>
      <c r="AC783" s="342"/>
      <c r="AD783" s="342"/>
      <c r="AE783" s="342"/>
      <c r="AF783" s="342"/>
      <c r="AG783" s="342"/>
      <c r="AH783" s="342"/>
      <c r="AI783" s="342"/>
      <c r="AJ783" s="342"/>
      <c r="AK783" s="342"/>
      <c r="AL783" s="342"/>
      <c r="AM783" s="342"/>
      <c r="AN783" s="342"/>
      <c r="AO783" s="342"/>
      <c r="AP783" s="342"/>
      <c r="AQ783" s="342"/>
      <c r="AR783" s="342"/>
      <c r="AS783" s="342"/>
      <c r="AT783" s="342"/>
      <c r="AU783" s="342"/>
      <c r="AV783" s="342"/>
      <c r="AW783" s="342"/>
      <c r="AX783" s="342"/>
      <c r="AY783" s="342"/>
      <c r="AZ783" s="342"/>
      <c r="BA783" s="342"/>
      <c r="BB783" s="342"/>
      <c r="BC783" s="342"/>
      <c r="BD783" s="342"/>
      <c r="BE783" s="342"/>
      <c r="BF783" s="342"/>
      <c r="BG783" s="342"/>
      <c r="BH783" s="342"/>
      <c r="BI783" s="342"/>
      <c r="BJ783" s="342"/>
      <c r="BK783" s="342"/>
      <c r="BL783" s="342"/>
      <c r="BM783" s="342"/>
      <c r="BO783" s="342"/>
      <c r="BP783" s="342"/>
      <c r="BQ783" s="342"/>
      <c r="BR783" s="342"/>
      <c r="BS783" s="342"/>
      <c r="BT783" s="342"/>
      <c r="BU783" s="342"/>
      <c r="BV783" s="342"/>
      <c r="BW783" s="342"/>
      <c r="BX783" s="342"/>
      <c r="BY783" s="342"/>
      <c r="BZ783" s="342"/>
      <c r="CA783" s="342"/>
      <c r="CB783" s="342"/>
      <c r="CC783" s="342"/>
      <c r="CD783" s="342"/>
      <c r="CE783" s="342"/>
      <c r="CF783" s="342"/>
      <c r="CG783" s="342"/>
      <c r="CH783" s="342"/>
      <c r="CI783" s="342"/>
      <c r="CJ783" s="342"/>
      <c r="CK783" s="342"/>
      <c r="CZ783" s="342"/>
      <c r="DA783" s="342"/>
      <c r="DB783" s="342"/>
      <c r="DC783" s="342"/>
      <c r="DD783" s="342"/>
      <c r="DE783" s="342"/>
      <c r="DF783" s="342"/>
      <c r="DG783" s="342"/>
      <c r="DH783" s="342"/>
      <c r="DI783" s="342"/>
      <c r="DJ783" s="342"/>
      <c r="DK783" s="342"/>
      <c r="DM783" s="342"/>
      <c r="DN783" s="342"/>
      <c r="DO783" s="342"/>
      <c r="DP783" s="342"/>
      <c r="DQ783" s="342"/>
      <c r="DR783" s="342"/>
      <c r="DS783" s="342"/>
      <c r="DT783" s="342"/>
      <c r="DU783" s="342"/>
      <c r="DV783" s="342"/>
      <c r="DW783" s="342"/>
      <c r="DX783" s="342"/>
      <c r="DY783" s="342"/>
      <c r="EA783" s="342"/>
    </row>
    <row r="784" spans="1:131">
      <c r="A784" s="342"/>
      <c r="B784" s="342"/>
      <c r="C784" s="342"/>
      <c r="D784" s="342"/>
      <c r="E784" s="342"/>
      <c r="L784" s="342"/>
      <c r="M784" s="342"/>
      <c r="N784" s="342"/>
      <c r="O784" s="342"/>
      <c r="P784" s="342"/>
      <c r="Q784" s="342"/>
      <c r="R784" s="342"/>
      <c r="S784" s="342"/>
      <c r="T784" s="342"/>
      <c r="U784" s="342"/>
      <c r="V784" s="342"/>
      <c r="W784" s="342"/>
      <c r="X784" s="342"/>
      <c r="Y784" s="342"/>
      <c r="Z784" s="342"/>
      <c r="AA784" s="342"/>
      <c r="AB784" s="342"/>
      <c r="AC784" s="342"/>
      <c r="AD784" s="342"/>
      <c r="AE784" s="342"/>
      <c r="AF784" s="342"/>
      <c r="AG784" s="342"/>
      <c r="AH784" s="342"/>
      <c r="AI784" s="342"/>
      <c r="AJ784" s="342"/>
      <c r="AK784" s="342"/>
      <c r="AL784" s="342"/>
      <c r="AM784" s="342"/>
      <c r="AN784" s="342"/>
      <c r="AO784" s="342"/>
      <c r="AP784" s="342"/>
      <c r="AQ784" s="342"/>
      <c r="AR784" s="342"/>
      <c r="AS784" s="342"/>
      <c r="AT784" s="342"/>
      <c r="AU784" s="342"/>
      <c r="AV784" s="342"/>
      <c r="AW784" s="342"/>
      <c r="AX784" s="342"/>
      <c r="AY784" s="342"/>
      <c r="AZ784" s="342"/>
      <c r="BA784" s="342"/>
      <c r="BB784" s="342"/>
      <c r="BC784" s="342"/>
      <c r="BD784" s="342"/>
      <c r="BE784" s="342"/>
      <c r="BF784" s="342"/>
      <c r="BG784" s="342"/>
      <c r="BH784" s="342"/>
      <c r="BI784" s="342"/>
      <c r="BJ784" s="342"/>
      <c r="BK784" s="342"/>
      <c r="BL784" s="342"/>
      <c r="BM784" s="342"/>
      <c r="BO784" s="342"/>
      <c r="BP784" s="342"/>
      <c r="BQ784" s="342"/>
      <c r="BR784" s="342"/>
      <c r="BS784" s="342"/>
      <c r="BT784" s="342"/>
      <c r="BU784" s="342"/>
      <c r="BV784" s="342"/>
      <c r="BW784" s="342"/>
      <c r="BX784" s="342"/>
      <c r="BY784" s="342"/>
      <c r="BZ784" s="342"/>
      <c r="CA784" s="342"/>
      <c r="CB784" s="342"/>
      <c r="CC784" s="342"/>
      <c r="CD784" s="342"/>
      <c r="CE784" s="342"/>
      <c r="CF784" s="342"/>
      <c r="CG784" s="342"/>
      <c r="CH784" s="342"/>
      <c r="CI784" s="342"/>
      <c r="CJ784" s="342"/>
      <c r="CK784" s="342"/>
      <c r="CZ784" s="342"/>
      <c r="DA784" s="342"/>
      <c r="DB784" s="342"/>
      <c r="DC784" s="342"/>
      <c r="DD784" s="342"/>
      <c r="DE784" s="342"/>
      <c r="DF784" s="342"/>
      <c r="DG784" s="342"/>
      <c r="DH784" s="342"/>
      <c r="DI784" s="342"/>
      <c r="DJ784" s="342"/>
      <c r="DK784" s="342"/>
      <c r="DM784" s="342"/>
      <c r="DN784" s="342"/>
      <c r="DO784" s="342"/>
      <c r="DP784" s="342"/>
      <c r="DQ784" s="342"/>
      <c r="DR784" s="342"/>
      <c r="DS784" s="342"/>
      <c r="DT784" s="342"/>
      <c r="DU784" s="342"/>
      <c r="DV784" s="342"/>
      <c r="DW784" s="342"/>
      <c r="DX784" s="342"/>
      <c r="DY784" s="342"/>
      <c r="EA784" s="342"/>
    </row>
    <row r="785" spans="1:131">
      <c r="A785" s="342"/>
      <c r="B785" s="342"/>
      <c r="C785" s="342"/>
      <c r="D785" s="342"/>
      <c r="E785" s="342"/>
      <c r="L785" s="342"/>
      <c r="M785" s="342"/>
      <c r="N785" s="342"/>
      <c r="O785" s="342"/>
      <c r="P785" s="342"/>
      <c r="Q785" s="342"/>
      <c r="R785" s="342"/>
      <c r="S785" s="342"/>
      <c r="T785" s="342"/>
      <c r="U785" s="342"/>
      <c r="V785" s="342"/>
      <c r="W785" s="342"/>
      <c r="X785" s="342"/>
      <c r="Y785" s="342"/>
      <c r="Z785" s="342"/>
      <c r="AA785" s="342"/>
      <c r="AB785" s="342"/>
      <c r="AC785" s="342"/>
      <c r="AD785" s="342"/>
      <c r="AE785" s="342"/>
      <c r="AF785" s="342"/>
      <c r="AG785" s="342"/>
      <c r="AH785" s="342"/>
      <c r="AI785" s="342"/>
      <c r="AJ785" s="342"/>
      <c r="AK785" s="342"/>
      <c r="AL785" s="342"/>
      <c r="AM785" s="342"/>
      <c r="AN785" s="342"/>
      <c r="AO785" s="342"/>
      <c r="AP785" s="342"/>
      <c r="AQ785" s="342"/>
      <c r="AR785" s="342"/>
      <c r="AS785" s="342"/>
      <c r="AT785" s="342"/>
      <c r="AU785" s="342"/>
      <c r="AV785" s="342"/>
      <c r="AW785" s="342"/>
      <c r="AX785" s="342"/>
      <c r="AY785" s="342"/>
      <c r="AZ785" s="342"/>
      <c r="BA785" s="342"/>
      <c r="BB785" s="342"/>
      <c r="BC785" s="342"/>
      <c r="BD785" s="342"/>
      <c r="BE785" s="342"/>
      <c r="BF785" s="342"/>
      <c r="BG785" s="342"/>
      <c r="BH785" s="342"/>
      <c r="BI785" s="342"/>
      <c r="BJ785" s="342"/>
      <c r="BK785" s="342"/>
      <c r="BL785" s="342"/>
      <c r="BM785" s="342"/>
      <c r="BO785" s="342"/>
      <c r="BP785" s="342"/>
      <c r="BQ785" s="342"/>
      <c r="BR785" s="342"/>
      <c r="BS785" s="342"/>
      <c r="BT785" s="342"/>
      <c r="BU785" s="342"/>
      <c r="BV785" s="342"/>
      <c r="BW785" s="342"/>
      <c r="BX785" s="342"/>
      <c r="BY785" s="342"/>
      <c r="BZ785" s="342"/>
      <c r="CA785" s="342"/>
      <c r="CB785" s="342"/>
      <c r="CC785" s="342"/>
      <c r="CD785" s="342"/>
      <c r="CE785" s="342"/>
      <c r="CF785" s="342"/>
      <c r="CG785" s="342"/>
      <c r="CH785" s="342"/>
      <c r="CI785" s="342"/>
      <c r="CJ785" s="342"/>
      <c r="CK785" s="342"/>
      <c r="CZ785" s="342"/>
      <c r="DA785" s="342"/>
      <c r="DB785" s="342"/>
      <c r="DC785" s="342"/>
      <c r="DD785" s="342"/>
      <c r="DE785" s="342"/>
      <c r="DF785" s="342"/>
      <c r="DG785" s="342"/>
      <c r="DH785" s="342"/>
      <c r="DI785" s="342"/>
      <c r="DJ785" s="342"/>
      <c r="DK785" s="342"/>
      <c r="DM785" s="342"/>
      <c r="DN785" s="342"/>
      <c r="DO785" s="342"/>
      <c r="DP785" s="342"/>
      <c r="DQ785" s="342"/>
      <c r="DR785" s="342"/>
      <c r="DS785" s="342"/>
      <c r="DT785" s="342"/>
      <c r="DU785" s="342"/>
      <c r="DV785" s="342"/>
      <c r="DW785" s="342"/>
      <c r="DX785" s="342"/>
      <c r="DY785" s="342"/>
      <c r="EA785" s="342"/>
    </row>
    <row r="786" spans="1:131">
      <c r="A786" s="342"/>
      <c r="B786" s="342"/>
      <c r="C786" s="342"/>
      <c r="D786" s="342"/>
      <c r="E786" s="342"/>
      <c r="L786" s="342"/>
      <c r="M786" s="342"/>
      <c r="N786" s="342"/>
      <c r="O786" s="342"/>
      <c r="P786" s="342"/>
      <c r="Q786" s="342"/>
      <c r="R786" s="342"/>
      <c r="S786" s="342"/>
      <c r="T786" s="342"/>
      <c r="U786" s="342"/>
      <c r="V786" s="342"/>
      <c r="W786" s="342"/>
      <c r="X786" s="342"/>
      <c r="Y786" s="342"/>
      <c r="Z786" s="342"/>
      <c r="AA786" s="342"/>
      <c r="AB786" s="342"/>
      <c r="AC786" s="342"/>
      <c r="AD786" s="342"/>
      <c r="AE786" s="342"/>
      <c r="AF786" s="342"/>
      <c r="AG786" s="342"/>
      <c r="AH786" s="342"/>
      <c r="AI786" s="342"/>
      <c r="AJ786" s="342"/>
      <c r="AK786" s="342"/>
      <c r="AL786" s="342"/>
      <c r="AM786" s="342"/>
      <c r="AN786" s="342"/>
      <c r="AO786" s="342"/>
      <c r="AP786" s="342"/>
      <c r="AQ786" s="342"/>
      <c r="AR786" s="342"/>
      <c r="AS786" s="342"/>
      <c r="AT786" s="342"/>
      <c r="AU786" s="342"/>
      <c r="AV786" s="342"/>
      <c r="AW786" s="342"/>
      <c r="AX786" s="342"/>
      <c r="AY786" s="342"/>
      <c r="AZ786" s="342"/>
      <c r="BA786" s="342"/>
      <c r="BB786" s="342"/>
      <c r="BC786" s="342"/>
      <c r="BD786" s="342"/>
      <c r="BE786" s="342"/>
      <c r="BF786" s="342"/>
      <c r="BG786" s="342"/>
      <c r="BH786" s="342"/>
      <c r="BI786" s="342"/>
      <c r="BJ786" s="342"/>
      <c r="BK786" s="342"/>
      <c r="BL786" s="342"/>
      <c r="BM786" s="342"/>
      <c r="BO786" s="342"/>
      <c r="BP786" s="342"/>
      <c r="BQ786" s="342"/>
      <c r="BR786" s="342"/>
      <c r="BS786" s="342"/>
      <c r="BT786" s="342"/>
      <c r="BU786" s="342"/>
      <c r="BV786" s="342"/>
      <c r="BW786" s="342"/>
      <c r="BX786" s="342"/>
      <c r="BY786" s="342"/>
      <c r="BZ786" s="342"/>
      <c r="CA786" s="342"/>
      <c r="CB786" s="342"/>
      <c r="CC786" s="342"/>
      <c r="CD786" s="342"/>
      <c r="CE786" s="342"/>
      <c r="CF786" s="342"/>
      <c r="CG786" s="342"/>
      <c r="CH786" s="342"/>
      <c r="CI786" s="342"/>
      <c r="CJ786" s="342"/>
      <c r="CK786" s="342"/>
      <c r="CZ786" s="342"/>
      <c r="DA786" s="342"/>
      <c r="DB786" s="342"/>
      <c r="DC786" s="342"/>
      <c r="DD786" s="342"/>
      <c r="DE786" s="342"/>
      <c r="DF786" s="342"/>
      <c r="DG786" s="342"/>
      <c r="DH786" s="342"/>
      <c r="DI786" s="342"/>
      <c r="DJ786" s="342"/>
      <c r="DK786" s="342"/>
      <c r="DM786" s="342"/>
      <c r="DN786" s="342"/>
      <c r="DO786" s="342"/>
      <c r="DP786" s="342"/>
      <c r="DQ786" s="342"/>
      <c r="DR786" s="342"/>
      <c r="DS786" s="342"/>
      <c r="DT786" s="342"/>
      <c r="DU786" s="342"/>
      <c r="DV786" s="342"/>
      <c r="DW786" s="342"/>
      <c r="DX786" s="342"/>
      <c r="DY786" s="342"/>
      <c r="EA786" s="342"/>
    </row>
    <row r="787" spans="1:131">
      <c r="A787" s="342"/>
      <c r="B787" s="342"/>
      <c r="C787" s="342"/>
      <c r="D787" s="342"/>
      <c r="E787" s="342"/>
      <c r="L787" s="342"/>
      <c r="M787" s="342"/>
      <c r="N787" s="342"/>
      <c r="O787" s="342"/>
      <c r="P787" s="342"/>
      <c r="Q787" s="342"/>
      <c r="R787" s="342"/>
      <c r="S787" s="342"/>
      <c r="T787" s="342"/>
      <c r="U787" s="342"/>
      <c r="V787" s="342"/>
      <c r="W787" s="342"/>
      <c r="X787" s="342"/>
      <c r="Y787" s="342"/>
      <c r="Z787" s="342"/>
      <c r="AA787" s="342"/>
      <c r="AB787" s="342"/>
      <c r="AC787" s="342"/>
      <c r="AD787" s="342"/>
      <c r="AE787" s="342"/>
      <c r="AF787" s="342"/>
      <c r="AG787" s="342"/>
      <c r="AH787" s="342"/>
      <c r="AI787" s="342"/>
      <c r="AJ787" s="342"/>
      <c r="AK787" s="342"/>
      <c r="AL787" s="342"/>
      <c r="AM787" s="342"/>
      <c r="AN787" s="342"/>
      <c r="AO787" s="342"/>
      <c r="AP787" s="342"/>
      <c r="AQ787" s="342"/>
      <c r="AR787" s="342"/>
      <c r="AS787" s="342"/>
      <c r="AT787" s="342"/>
      <c r="AU787" s="342"/>
      <c r="AV787" s="342"/>
      <c r="AW787" s="342"/>
      <c r="AX787" s="342"/>
      <c r="AY787" s="342"/>
      <c r="AZ787" s="342"/>
      <c r="BA787" s="342"/>
      <c r="BB787" s="342"/>
      <c r="BC787" s="342"/>
      <c r="BD787" s="342"/>
      <c r="BE787" s="342"/>
      <c r="BF787" s="342"/>
      <c r="BG787" s="342"/>
      <c r="BH787" s="342"/>
      <c r="BI787" s="342"/>
      <c r="BJ787" s="342"/>
      <c r="BK787" s="342"/>
      <c r="BL787" s="342"/>
      <c r="BM787" s="342"/>
      <c r="BO787" s="342"/>
      <c r="BP787" s="342"/>
      <c r="BQ787" s="342"/>
      <c r="BR787" s="342"/>
      <c r="BS787" s="342"/>
      <c r="BT787" s="342"/>
      <c r="BU787" s="342"/>
      <c r="BV787" s="342"/>
      <c r="BW787" s="342"/>
      <c r="BX787" s="342"/>
      <c r="BY787" s="342"/>
      <c r="BZ787" s="342"/>
      <c r="CA787" s="342"/>
      <c r="CB787" s="342"/>
      <c r="CC787" s="342"/>
      <c r="CD787" s="342"/>
      <c r="CE787" s="342"/>
      <c r="CF787" s="342"/>
      <c r="CG787" s="342"/>
      <c r="CH787" s="342"/>
      <c r="CI787" s="342"/>
      <c r="CJ787" s="342"/>
      <c r="CK787" s="342"/>
      <c r="CZ787" s="342"/>
      <c r="DA787" s="342"/>
      <c r="DB787" s="342"/>
      <c r="DC787" s="342"/>
      <c r="DD787" s="342"/>
      <c r="DE787" s="342"/>
      <c r="DF787" s="342"/>
      <c r="DG787" s="342"/>
      <c r="DH787" s="342"/>
      <c r="DI787" s="342"/>
      <c r="DJ787" s="342"/>
      <c r="DK787" s="342"/>
      <c r="DM787" s="342"/>
      <c r="DN787" s="342"/>
      <c r="DO787" s="342"/>
      <c r="DP787" s="342"/>
      <c r="DQ787" s="342"/>
      <c r="DR787" s="342"/>
      <c r="DS787" s="342"/>
      <c r="DT787" s="342"/>
      <c r="DU787" s="342"/>
      <c r="DV787" s="342"/>
      <c r="DW787" s="342"/>
      <c r="DX787" s="342"/>
      <c r="DY787" s="342"/>
      <c r="EA787" s="342"/>
    </row>
    <row r="788" spans="1:131">
      <c r="A788" s="342"/>
      <c r="B788" s="342"/>
      <c r="C788" s="342"/>
      <c r="D788" s="342"/>
      <c r="E788" s="342"/>
      <c r="L788" s="342"/>
      <c r="M788" s="342"/>
      <c r="N788" s="342"/>
      <c r="O788" s="342"/>
      <c r="P788" s="342"/>
      <c r="Q788" s="342"/>
      <c r="R788" s="342"/>
      <c r="S788" s="342"/>
      <c r="T788" s="342"/>
      <c r="U788" s="342"/>
      <c r="V788" s="342"/>
      <c r="W788" s="342"/>
      <c r="X788" s="342"/>
      <c r="Y788" s="342"/>
      <c r="Z788" s="342"/>
      <c r="AA788" s="342"/>
      <c r="AB788" s="342"/>
      <c r="AC788" s="342"/>
      <c r="AD788" s="342"/>
      <c r="AE788" s="342"/>
      <c r="AF788" s="342"/>
      <c r="AG788" s="342"/>
      <c r="AH788" s="342"/>
      <c r="AI788" s="342"/>
      <c r="AJ788" s="342"/>
      <c r="AK788" s="342"/>
      <c r="AL788" s="342"/>
      <c r="AM788" s="342"/>
      <c r="AN788" s="342"/>
      <c r="AO788" s="342"/>
      <c r="AP788" s="342"/>
      <c r="AQ788" s="342"/>
      <c r="AR788" s="342"/>
      <c r="AS788" s="342"/>
      <c r="AT788" s="342"/>
      <c r="AU788" s="342"/>
      <c r="AV788" s="342"/>
      <c r="AW788" s="342"/>
      <c r="AX788" s="342"/>
      <c r="AY788" s="342"/>
      <c r="AZ788" s="342"/>
      <c r="BA788" s="342"/>
      <c r="BB788" s="342"/>
      <c r="BC788" s="342"/>
      <c r="BD788" s="342"/>
      <c r="BE788" s="342"/>
      <c r="BF788" s="342"/>
      <c r="BG788" s="342"/>
      <c r="BH788" s="342"/>
      <c r="BI788" s="342"/>
      <c r="BJ788" s="342"/>
      <c r="BK788" s="342"/>
      <c r="BL788" s="342"/>
      <c r="BM788" s="342"/>
      <c r="BO788" s="342"/>
      <c r="BP788" s="342"/>
      <c r="BQ788" s="342"/>
      <c r="BR788" s="342"/>
      <c r="BS788" s="342"/>
      <c r="BT788" s="342"/>
      <c r="BU788" s="342"/>
      <c r="BV788" s="342"/>
      <c r="BW788" s="342"/>
      <c r="BX788" s="342"/>
      <c r="BY788" s="342"/>
      <c r="BZ788" s="342"/>
      <c r="CA788" s="342"/>
      <c r="CB788" s="342"/>
      <c r="CC788" s="342"/>
      <c r="CD788" s="342"/>
      <c r="CE788" s="342"/>
      <c r="CF788" s="342"/>
      <c r="CG788" s="342"/>
      <c r="CH788" s="342"/>
      <c r="CI788" s="342"/>
      <c r="CJ788" s="342"/>
      <c r="CK788" s="342"/>
      <c r="CZ788" s="342"/>
      <c r="DA788" s="342"/>
      <c r="DB788" s="342"/>
      <c r="DC788" s="342"/>
      <c r="DD788" s="342"/>
      <c r="DE788" s="342"/>
      <c r="DF788" s="342"/>
      <c r="DG788" s="342"/>
      <c r="DH788" s="342"/>
      <c r="DI788" s="342"/>
      <c r="DJ788" s="342"/>
      <c r="DK788" s="342"/>
      <c r="DM788" s="342"/>
      <c r="DN788" s="342"/>
      <c r="DO788" s="342"/>
      <c r="DP788" s="342"/>
      <c r="DQ788" s="342"/>
      <c r="DR788" s="342"/>
      <c r="DS788" s="342"/>
      <c r="DT788" s="342"/>
      <c r="DU788" s="342"/>
      <c r="DV788" s="342"/>
      <c r="DW788" s="342"/>
      <c r="DX788" s="342"/>
      <c r="DY788" s="342"/>
      <c r="EA788" s="342"/>
    </row>
    <row r="789" spans="1:131">
      <c r="A789" s="342"/>
      <c r="B789" s="342"/>
      <c r="C789" s="342"/>
      <c r="D789" s="342"/>
      <c r="E789" s="342"/>
      <c r="L789" s="342"/>
      <c r="M789" s="342"/>
      <c r="N789" s="342"/>
      <c r="O789" s="342"/>
      <c r="P789" s="342"/>
      <c r="Q789" s="342"/>
      <c r="R789" s="342"/>
      <c r="S789" s="342"/>
      <c r="T789" s="342"/>
      <c r="U789" s="342"/>
      <c r="V789" s="342"/>
      <c r="W789" s="342"/>
      <c r="X789" s="342"/>
      <c r="Y789" s="342"/>
      <c r="Z789" s="342"/>
      <c r="AA789" s="342"/>
      <c r="AB789" s="342"/>
      <c r="AC789" s="342"/>
      <c r="AD789" s="342"/>
      <c r="AE789" s="342"/>
      <c r="AF789" s="342"/>
      <c r="AG789" s="342"/>
      <c r="AH789" s="342"/>
      <c r="AI789" s="342"/>
      <c r="AJ789" s="342"/>
      <c r="AK789" s="342"/>
      <c r="AL789" s="342"/>
      <c r="AM789" s="342"/>
      <c r="AN789" s="342"/>
      <c r="AO789" s="342"/>
      <c r="AP789" s="342"/>
      <c r="AQ789" s="342"/>
      <c r="AR789" s="342"/>
      <c r="AS789" s="342"/>
      <c r="AT789" s="342"/>
      <c r="AU789" s="342"/>
      <c r="AV789" s="342"/>
      <c r="AW789" s="342"/>
      <c r="AX789" s="342"/>
      <c r="AY789" s="342"/>
      <c r="AZ789" s="342"/>
      <c r="BA789" s="342"/>
      <c r="BB789" s="342"/>
      <c r="BC789" s="342"/>
      <c r="BD789" s="342"/>
      <c r="BE789" s="342"/>
      <c r="BF789" s="342"/>
      <c r="BG789" s="342"/>
      <c r="BH789" s="342"/>
      <c r="BI789" s="342"/>
      <c r="BJ789" s="342"/>
      <c r="BK789" s="342"/>
      <c r="BL789" s="342"/>
      <c r="BM789" s="342"/>
      <c r="BO789" s="342"/>
      <c r="BP789" s="342"/>
      <c r="BQ789" s="342"/>
      <c r="BR789" s="342"/>
      <c r="BS789" s="342"/>
      <c r="BT789" s="342"/>
      <c r="BU789" s="342"/>
      <c r="BV789" s="342"/>
      <c r="BW789" s="342"/>
      <c r="BX789" s="342"/>
      <c r="BY789" s="342"/>
      <c r="BZ789" s="342"/>
      <c r="CA789" s="342"/>
      <c r="CB789" s="342"/>
      <c r="CC789" s="342"/>
      <c r="CD789" s="342"/>
      <c r="CE789" s="342"/>
      <c r="CF789" s="342"/>
      <c r="CG789" s="342"/>
      <c r="CH789" s="342"/>
      <c r="CI789" s="342"/>
      <c r="CJ789" s="342"/>
      <c r="CK789" s="342"/>
      <c r="CZ789" s="342"/>
      <c r="DA789" s="342"/>
      <c r="DB789" s="342"/>
      <c r="DC789" s="342"/>
      <c r="DD789" s="342"/>
      <c r="DE789" s="342"/>
      <c r="DF789" s="342"/>
      <c r="DG789" s="342"/>
      <c r="DH789" s="342"/>
      <c r="DI789" s="342"/>
      <c r="DJ789" s="342"/>
      <c r="DK789" s="342"/>
      <c r="DM789" s="342"/>
      <c r="DN789" s="342"/>
      <c r="DO789" s="342"/>
      <c r="DP789" s="342"/>
      <c r="DQ789" s="342"/>
      <c r="DR789" s="342"/>
      <c r="DS789" s="342"/>
      <c r="DT789" s="342"/>
      <c r="DU789" s="342"/>
      <c r="DV789" s="342"/>
      <c r="DW789" s="342"/>
      <c r="DX789" s="342"/>
      <c r="DY789" s="342"/>
      <c r="EA789" s="342"/>
    </row>
    <row r="790" spans="1:131">
      <c r="A790" s="342"/>
      <c r="B790" s="342"/>
      <c r="C790" s="342"/>
      <c r="D790" s="342"/>
      <c r="E790" s="342"/>
      <c r="L790" s="342"/>
      <c r="M790" s="342"/>
      <c r="N790" s="342"/>
      <c r="O790" s="342"/>
      <c r="P790" s="342"/>
      <c r="Q790" s="342"/>
      <c r="R790" s="342"/>
      <c r="S790" s="342"/>
      <c r="T790" s="342"/>
      <c r="U790" s="342"/>
      <c r="V790" s="342"/>
      <c r="W790" s="342"/>
      <c r="X790" s="342"/>
      <c r="Y790" s="342"/>
      <c r="Z790" s="342"/>
      <c r="AA790" s="342"/>
      <c r="AB790" s="342"/>
      <c r="AC790" s="342"/>
      <c r="AD790" s="342"/>
      <c r="AE790" s="342"/>
      <c r="AF790" s="342"/>
      <c r="AG790" s="342"/>
      <c r="AH790" s="342"/>
      <c r="AI790" s="342"/>
      <c r="AJ790" s="342"/>
      <c r="AK790" s="342"/>
      <c r="AL790" s="342"/>
      <c r="AM790" s="342"/>
      <c r="AN790" s="342"/>
      <c r="AO790" s="342"/>
      <c r="AP790" s="342"/>
      <c r="AQ790" s="342"/>
      <c r="AR790" s="342"/>
      <c r="AS790" s="342"/>
      <c r="AT790" s="342"/>
      <c r="AU790" s="342"/>
      <c r="AV790" s="342"/>
      <c r="AW790" s="342"/>
      <c r="AX790" s="342"/>
      <c r="AY790" s="342"/>
      <c r="AZ790" s="342"/>
      <c r="BA790" s="342"/>
      <c r="BB790" s="342"/>
      <c r="BC790" s="342"/>
      <c r="BD790" s="342"/>
      <c r="BE790" s="342"/>
      <c r="BF790" s="342"/>
      <c r="BG790" s="342"/>
      <c r="BH790" s="342"/>
      <c r="BI790" s="342"/>
      <c r="BJ790" s="342"/>
      <c r="BK790" s="342"/>
      <c r="BL790" s="342"/>
      <c r="BM790" s="342"/>
      <c r="BO790" s="342"/>
      <c r="BP790" s="342"/>
      <c r="BQ790" s="342"/>
      <c r="BR790" s="342"/>
      <c r="BS790" s="342"/>
      <c r="BT790" s="342"/>
      <c r="BU790" s="342"/>
      <c r="BV790" s="342"/>
      <c r="BW790" s="342"/>
      <c r="BX790" s="342"/>
      <c r="BY790" s="342"/>
      <c r="BZ790" s="342"/>
      <c r="CA790" s="342"/>
      <c r="CB790" s="342"/>
      <c r="CC790" s="342"/>
      <c r="CD790" s="342"/>
      <c r="CE790" s="342"/>
      <c r="CF790" s="342"/>
      <c r="CG790" s="342"/>
      <c r="CH790" s="342"/>
      <c r="CI790" s="342"/>
      <c r="CJ790" s="342"/>
      <c r="CK790" s="342"/>
      <c r="CZ790" s="342"/>
      <c r="DA790" s="342"/>
      <c r="DB790" s="342"/>
      <c r="DC790" s="342"/>
      <c r="DD790" s="342"/>
      <c r="DE790" s="342"/>
      <c r="DF790" s="342"/>
      <c r="DG790" s="342"/>
      <c r="DH790" s="342"/>
      <c r="DI790" s="342"/>
      <c r="DJ790" s="342"/>
      <c r="DK790" s="342"/>
      <c r="DM790" s="342"/>
      <c r="DN790" s="342"/>
      <c r="DO790" s="342"/>
      <c r="DP790" s="342"/>
      <c r="DQ790" s="342"/>
      <c r="DR790" s="342"/>
      <c r="DS790" s="342"/>
      <c r="DT790" s="342"/>
      <c r="DU790" s="342"/>
      <c r="DV790" s="342"/>
      <c r="DW790" s="342"/>
      <c r="DX790" s="342"/>
      <c r="DY790" s="342"/>
      <c r="EA790" s="342"/>
    </row>
    <row r="791" spans="1:131">
      <c r="A791" s="342"/>
      <c r="B791" s="342"/>
      <c r="C791" s="342"/>
      <c r="D791" s="342"/>
      <c r="E791" s="342"/>
      <c r="L791" s="342"/>
      <c r="M791" s="342"/>
      <c r="N791" s="342"/>
      <c r="O791" s="342"/>
      <c r="P791" s="342"/>
      <c r="Q791" s="342"/>
      <c r="R791" s="342"/>
      <c r="S791" s="342"/>
      <c r="T791" s="342"/>
      <c r="U791" s="342"/>
      <c r="V791" s="342"/>
      <c r="W791" s="342"/>
      <c r="X791" s="342"/>
      <c r="Y791" s="342"/>
      <c r="Z791" s="342"/>
      <c r="AA791" s="342"/>
      <c r="AB791" s="342"/>
      <c r="AC791" s="342"/>
      <c r="AD791" s="342"/>
      <c r="AE791" s="342"/>
      <c r="AF791" s="342"/>
      <c r="AG791" s="342"/>
      <c r="AH791" s="342"/>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342"/>
      <c r="BI791" s="342"/>
      <c r="BJ791" s="342"/>
      <c r="BK791" s="342"/>
      <c r="BL791" s="342"/>
      <c r="BM791" s="342"/>
      <c r="BO791" s="342"/>
      <c r="BP791" s="342"/>
      <c r="BQ791" s="342"/>
      <c r="BR791" s="342"/>
      <c r="BS791" s="342"/>
      <c r="BT791" s="342"/>
      <c r="BU791" s="342"/>
      <c r="BV791" s="342"/>
      <c r="BW791" s="342"/>
      <c r="BX791" s="342"/>
      <c r="BY791" s="342"/>
      <c r="BZ791" s="342"/>
      <c r="CA791" s="342"/>
      <c r="CB791" s="342"/>
      <c r="CC791" s="342"/>
      <c r="CD791" s="342"/>
      <c r="CE791" s="342"/>
      <c r="CF791" s="342"/>
      <c r="CG791" s="342"/>
      <c r="CH791" s="342"/>
      <c r="CI791" s="342"/>
      <c r="CJ791" s="342"/>
      <c r="CK791" s="342"/>
      <c r="CZ791" s="342"/>
      <c r="DA791" s="342"/>
      <c r="DB791" s="342"/>
      <c r="DC791" s="342"/>
      <c r="DD791" s="342"/>
      <c r="DE791" s="342"/>
      <c r="DF791" s="342"/>
      <c r="DG791" s="342"/>
      <c r="DH791" s="342"/>
      <c r="DI791" s="342"/>
      <c r="DJ791" s="342"/>
      <c r="DK791" s="342"/>
      <c r="DM791" s="342"/>
      <c r="DN791" s="342"/>
      <c r="DO791" s="342"/>
      <c r="DP791" s="342"/>
      <c r="DQ791" s="342"/>
      <c r="DR791" s="342"/>
      <c r="DS791" s="342"/>
      <c r="DT791" s="342"/>
      <c r="DU791" s="342"/>
      <c r="DV791" s="342"/>
      <c r="DW791" s="342"/>
      <c r="DX791" s="342"/>
      <c r="DY791" s="342"/>
      <c r="EA791" s="342"/>
    </row>
    <row r="792" spans="1:131">
      <c r="A792" s="342"/>
      <c r="B792" s="342"/>
      <c r="C792" s="342"/>
      <c r="D792" s="342"/>
      <c r="E792" s="342"/>
      <c r="L792" s="342"/>
      <c r="M792" s="342"/>
      <c r="N792" s="342"/>
      <c r="O792" s="342"/>
      <c r="P792" s="342"/>
      <c r="Q792" s="342"/>
      <c r="R792" s="342"/>
      <c r="S792" s="342"/>
      <c r="T792" s="342"/>
      <c r="U792" s="342"/>
      <c r="V792" s="342"/>
      <c r="W792" s="342"/>
      <c r="X792" s="342"/>
      <c r="Y792" s="342"/>
      <c r="Z792" s="342"/>
      <c r="AA792" s="342"/>
      <c r="AB792" s="342"/>
      <c r="AC792" s="342"/>
      <c r="AD792" s="342"/>
      <c r="AE792" s="342"/>
      <c r="AF792" s="342"/>
      <c r="AG792" s="342"/>
      <c r="AH792" s="342"/>
      <c r="AI792" s="342"/>
      <c r="AJ792" s="342"/>
      <c r="AK792" s="342"/>
      <c r="AL792" s="342"/>
      <c r="AM792" s="342"/>
      <c r="AN792" s="342"/>
      <c r="AO792" s="342"/>
      <c r="AP792" s="342"/>
      <c r="AQ792" s="342"/>
      <c r="AR792" s="342"/>
      <c r="AS792" s="342"/>
      <c r="AT792" s="342"/>
      <c r="AU792" s="342"/>
      <c r="AV792" s="342"/>
      <c r="AW792" s="342"/>
      <c r="AX792" s="342"/>
      <c r="AY792" s="342"/>
      <c r="AZ792" s="342"/>
      <c r="BA792" s="342"/>
      <c r="BB792" s="342"/>
      <c r="BC792" s="342"/>
      <c r="BD792" s="342"/>
      <c r="BE792" s="342"/>
      <c r="BF792" s="342"/>
      <c r="BG792" s="342"/>
      <c r="BH792" s="342"/>
      <c r="BI792" s="342"/>
      <c r="BJ792" s="342"/>
      <c r="BK792" s="342"/>
      <c r="BL792" s="342"/>
      <c r="BM792" s="342"/>
      <c r="BO792" s="342"/>
      <c r="BP792" s="342"/>
      <c r="BQ792" s="342"/>
      <c r="BR792" s="342"/>
      <c r="BS792" s="342"/>
      <c r="BT792" s="342"/>
      <c r="BU792" s="342"/>
      <c r="BV792" s="342"/>
      <c r="BW792" s="342"/>
      <c r="BX792" s="342"/>
      <c r="BY792" s="342"/>
      <c r="BZ792" s="342"/>
      <c r="CA792" s="342"/>
      <c r="CB792" s="342"/>
      <c r="CC792" s="342"/>
      <c r="CD792" s="342"/>
      <c r="CE792" s="342"/>
      <c r="CF792" s="342"/>
      <c r="CG792" s="342"/>
      <c r="CH792" s="342"/>
      <c r="CI792" s="342"/>
      <c r="CJ792" s="342"/>
      <c r="CK792" s="342"/>
      <c r="CZ792" s="342"/>
      <c r="DA792" s="342"/>
      <c r="DB792" s="342"/>
      <c r="DC792" s="342"/>
      <c r="DD792" s="342"/>
      <c r="DE792" s="342"/>
      <c r="DF792" s="342"/>
      <c r="DG792" s="342"/>
      <c r="DH792" s="342"/>
      <c r="DI792" s="342"/>
      <c r="DJ792" s="342"/>
      <c r="DK792" s="342"/>
      <c r="DM792" s="342"/>
      <c r="DN792" s="342"/>
      <c r="DO792" s="342"/>
      <c r="DP792" s="342"/>
      <c r="DQ792" s="342"/>
      <c r="DR792" s="342"/>
      <c r="DS792" s="342"/>
      <c r="DT792" s="342"/>
      <c r="DU792" s="342"/>
      <c r="DV792" s="342"/>
      <c r="DW792" s="342"/>
      <c r="DX792" s="342"/>
      <c r="DY792" s="342"/>
      <c r="EA792" s="342"/>
    </row>
    <row r="793" spans="1:131">
      <c r="A793" s="342"/>
      <c r="B793" s="342"/>
      <c r="C793" s="342"/>
      <c r="D793" s="342"/>
      <c r="E793" s="342"/>
      <c r="L793" s="342"/>
      <c r="M793" s="342"/>
      <c r="N793" s="342"/>
      <c r="O793" s="342"/>
      <c r="P793" s="342"/>
      <c r="Q793" s="342"/>
      <c r="R793" s="342"/>
      <c r="S793" s="342"/>
      <c r="T793" s="342"/>
      <c r="U793" s="342"/>
      <c r="V793" s="342"/>
      <c r="W793" s="342"/>
      <c r="X793" s="342"/>
      <c r="Y793" s="342"/>
      <c r="Z793" s="342"/>
      <c r="AA793" s="342"/>
      <c r="AB793" s="342"/>
      <c r="AC793" s="342"/>
      <c r="AD793" s="342"/>
      <c r="AE793" s="342"/>
      <c r="AF793" s="342"/>
      <c r="AG793" s="342"/>
      <c r="AH793" s="342"/>
      <c r="AI793" s="342"/>
      <c r="AJ793" s="342"/>
      <c r="AK793" s="342"/>
      <c r="AL793" s="342"/>
      <c r="AM793" s="342"/>
      <c r="AN793" s="342"/>
      <c r="AO793" s="342"/>
      <c r="AP793" s="342"/>
      <c r="AQ793" s="342"/>
      <c r="AR793" s="342"/>
      <c r="AS793" s="342"/>
      <c r="AT793" s="342"/>
      <c r="AU793" s="342"/>
      <c r="AV793" s="342"/>
      <c r="AW793" s="342"/>
      <c r="AX793" s="342"/>
      <c r="AY793" s="342"/>
      <c r="AZ793" s="342"/>
      <c r="BA793" s="342"/>
      <c r="BB793" s="342"/>
      <c r="BC793" s="342"/>
      <c r="BD793" s="342"/>
      <c r="BE793" s="342"/>
      <c r="BF793" s="342"/>
      <c r="BG793" s="342"/>
      <c r="BH793" s="342"/>
      <c r="BI793" s="342"/>
      <c r="BJ793" s="342"/>
      <c r="BK793" s="342"/>
      <c r="BL793" s="342"/>
      <c r="BM793" s="342"/>
      <c r="BO793" s="342"/>
      <c r="BP793" s="342"/>
      <c r="BQ793" s="342"/>
      <c r="BR793" s="342"/>
      <c r="BS793" s="342"/>
      <c r="BT793" s="342"/>
      <c r="BU793" s="342"/>
      <c r="BV793" s="342"/>
      <c r="BW793" s="342"/>
      <c r="BX793" s="342"/>
      <c r="BY793" s="342"/>
      <c r="BZ793" s="342"/>
      <c r="CA793" s="342"/>
      <c r="CB793" s="342"/>
      <c r="CC793" s="342"/>
      <c r="CD793" s="342"/>
      <c r="CE793" s="342"/>
      <c r="CF793" s="342"/>
      <c r="CG793" s="342"/>
      <c r="CH793" s="342"/>
      <c r="CI793" s="342"/>
      <c r="CJ793" s="342"/>
      <c r="CK793" s="342"/>
      <c r="CZ793" s="342"/>
      <c r="DA793" s="342"/>
      <c r="DB793" s="342"/>
      <c r="DC793" s="342"/>
      <c r="DD793" s="342"/>
      <c r="DE793" s="342"/>
      <c r="DF793" s="342"/>
      <c r="DG793" s="342"/>
      <c r="DH793" s="342"/>
      <c r="DI793" s="342"/>
      <c r="DJ793" s="342"/>
      <c r="DK793" s="342"/>
      <c r="DM793" s="342"/>
      <c r="DN793" s="342"/>
      <c r="DO793" s="342"/>
      <c r="DP793" s="342"/>
      <c r="DQ793" s="342"/>
      <c r="DR793" s="342"/>
      <c r="DS793" s="342"/>
      <c r="DT793" s="342"/>
      <c r="DU793" s="342"/>
      <c r="DV793" s="342"/>
      <c r="DW793" s="342"/>
      <c r="DX793" s="342"/>
      <c r="DY793" s="342"/>
      <c r="EA793" s="342"/>
    </row>
    <row r="794" spans="1:131">
      <c r="A794" s="342"/>
      <c r="B794" s="342"/>
      <c r="C794" s="342"/>
      <c r="D794" s="342"/>
      <c r="E794" s="342"/>
      <c r="L794" s="342"/>
      <c r="M794" s="342"/>
      <c r="N794" s="342"/>
      <c r="O794" s="342"/>
      <c r="P794" s="342"/>
      <c r="Q794" s="342"/>
      <c r="R794" s="342"/>
      <c r="S794" s="342"/>
      <c r="T794" s="342"/>
      <c r="U794" s="342"/>
      <c r="V794" s="342"/>
      <c r="W794" s="342"/>
      <c r="X794" s="342"/>
      <c r="Y794" s="342"/>
      <c r="Z794" s="342"/>
      <c r="AA794" s="342"/>
      <c r="AB794" s="342"/>
      <c r="AC794" s="342"/>
      <c r="AD794" s="342"/>
      <c r="AE794" s="342"/>
      <c r="AF794" s="342"/>
      <c r="AG794" s="342"/>
      <c r="AH794" s="342"/>
      <c r="AI794" s="342"/>
      <c r="AJ794" s="342"/>
      <c r="AK794" s="342"/>
      <c r="AL794" s="342"/>
      <c r="AM794" s="342"/>
      <c r="AN794" s="342"/>
      <c r="AO794" s="342"/>
      <c r="AP794" s="342"/>
      <c r="AQ794" s="342"/>
      <c r="AR794" s="342"/>
      <c r="AS794" s="342"/>
      <c r="AT794" s="342"/>
      <c r="AU794" s="342"/>
      <c r="AV794" s="342"/>
      <c r="AW794" s="342"/>
      <c r="AX794" s="342"/>
      <c r="AY794" s="342"/>
      <c r="AZ794" s="342"/>
      <c r="BA794" s="342"/>
      <c r="BB794" s="342"/>
      <c r="BC794" s="342"/>
      <c r="BD794" s="342"/>
      <c r="BE794" s="342"/>
      <c r="BF794" s="342"/>
      <c r="BG794" s="342"/>
      <c r="BH794" s="342"/>
      <c r="BI794" s="342"/>
      <c r="BJ794" s="342"/>
      <c r="BK794" s="342"/>
      <c r="BL794" s="342"/>
      <c r="BM794" s="342"/>
      <c r="BO794" s="342"/>
      <c r="BP794" s="342"/>
      <c r="BQ794" s="342"/>
      <c r="BR794" s="342"/>
      <c r="BS794" s="342"/>
      <c r="BT794" s="342"/>
      <c r="BU794" s="342"/>
      <c r="BV794" s="342"/>
      <c r="BW794" s="342"/>
      <c r="BX794" s="342"/>
      <c r="BY794" s="342"/>
      <c r="BZ794" s="342"/>
      <c r="CA794" s="342"/>
      <c r="CB794" s="342"/>
      <c r="CC794" s="342"/>
      <c r="CD794" s="342"/>
      <c r="CE794" s="342"/>
      <c r="CF794" s="342"/>
      <c r="CG794" s="342"/>
      <c r="CH794" s="342"/>
      <c r="CI794" s="342"/>
      <c r="CJ794" s="342"/>
      <c r="CK794" s="342"/>
      <c r="CZ794" s="342"/>
      <c r="DA794" s="342"/>
      <c r="DB794" s="342"/>
      <c r="DC794" s="342"/>
      <c r="DD794" s="342"/>
      <c r="DE794" s="342"/>
      <c r="DF794" s="342"/>
      <c r="DG794" s="342"/>
      <c r="DH794" s="342"/>
      <c r="DI794" s="342"/>
      <c r="DJ794" s="342"/>
      <c r="DK794" s="342"/>
      <c r="DM794" s="342"/>
      <c r="DN794" s="342"/>
      <c r="DO794" s="342"/>
      <c r="DP794" s="342"/>
      <c r="DQ794" s="342"/>
      <c r="DR794" s="342"/>
      <c r="DS794" s="342"/>
      <c r="DT794" s="342"/>
      <c r="DU794" s="342"/>
      <c r="DV794" s="342"/>
      <c r="DW794" s="342"/>
      <c r="DX794" s="342"/>
      <c r="DY794" s="342"/>
      <c r="EA794" s="342"/>
    </row>
    <row r="795" spans="1:131">
      <c r="A795" s="342"/>
      <c r="B795" s="342"/>
      <c r="C795" s="342"/>
      <c r="D795" s="342"/>
      <c r="E795" s="342"/>
      <c r="L795" s="342"/>
      <c r="M795" s="342"/>
      <c r="N795" s="342"/>
      <c r="O795" s="342"/>
      <c r="P795" s="342"/>
      <c r="Q795" s="342"/>
      <c r="R795" s="342"/>
      <c r="S795" s="342"/>
      <c r="T795" s="342"/>
      <c r="U795" s="342"/>
      <c r="V795" s="342"/>
      <c r="W795" s="342"/>
      <c r="X795" s="342"/>
      <c r="Y795" s="342"/>
      <c r="Z795" s="342"/>
      <c r="AA795" s="342"/>
      <c r="AB795" s="342"/>
      <c r="AC795" s="342"/>
      <c r="AD795" s="342"/>
      <c r="AE795" s="342"/>
      <c r="AF795" s="342"/>
      <c r="AG795" s="342"/>
      <c r="AH795" s="342"/>
      <c r="AI795" s="342"/>
      <c r="AJ795" s="342"/>
      <c r="AK795" s="342"/>
      <c r="AL795" s="342"/>
      <c r="AM795" s="342"/>
      <c r="AN795" s="342"/>
      <c r="AO795" s="342"/>
      <c r="AP795" s="342"/>
      <c r="AQ795" s="342"/>
      <c r="AR795" s="342"/>
      <c r="AS795" s="342"/>
      <c r="AT795" s="342"/>
      <c r="AU795" s="342"/>
      <c r="AV795" s="342"/>
      <c r="AW795" s="342"/>
      <c r="AX795" s="342"/>
      <c r="AY795" s="342"/>
      <c r="AZ795" s="342"/>
      <c r="BA795" s="342"/>
      <c r="BB795" s="342"/>
      <c r="BC795" s="342"/>
      <c r="BD795" s="342"/>
      <c r="BE795" s="342"/>
      <c r="BF795" s="342"/>
      <c r="BG795" s="342"/>
      <c r="BH795" s="342"/>
      <c r="BI795" s="342"/>
      <c r="BJ795" s="342"/>
      <c r="BK795" s="342"/>
      <c r="BL795" s="342"/>
      <c r="BM795" s="342"/>
      <c r="BO795" s="342"/>
      <c r="BP795" s="342"/>
      <c r="BQ795" s="342"/>
      <c r="BR795" s="342"/>
      <c r="BS795" s="342"/>
      <c r="BT795" s="342"/>
      <c r="BU795" s="342"/>
      <c r="BV795" s="342"/>
      <c r="BW795" s="342"/>
      <c r="BX795" s="342"/>
      <c r="BY795" s="342"/>
      <c r="BZ795" s="342"/>
      <c r="CA795" s="342"/>
      <c r="CB795" s="342"/>
      <c r="CC795" s="342"/>
      <c r="CD795" s="342"/>
      <c r="CE795" s="342"/>
      <c r="CF795" s="342"/>
      <c r="CG795" s="342"/>
      <c r="CH795" s="342"/>
      <c r="CI795" s="342"/>
      <c r="CJ795" s="342"/>
      <c r="CK795" s="342"/>
      <c r="CZ795" s="342"/>
      <c r="DA795" s="342"/>
      <c r="DB795" s="342"/>
      <c r="DC795" s="342"/>
      <c r="DD795" s="342"/>
      <c r="DE795" s="342"/>
      <c r="DF795" s="342"/>
      <c r="DG795" s="342"/>
      <c r="DH795" s="342"/>
      <c r="DI795" s="342"/>
      <c r="DJ795" s="342"/>
      <c r="DK795" s="342"/>
      <c r="DM795" s="342"/>
      <c r="DN795" s="342"/>
      <c r="DO795" s="342"/>
      <c r="DP795" s="342"/>
      <c r="DQ795" s="342"/>
      <c r="DR795" s="342"/>
      <c r="DS795" s="342"/>
      <c r="DT795" s="342"/>
      <c r="DU795" s="342"/>
      <c r="DV795" s="342"/>
      <c r="DW795" s="342"/>
      <c r="DX795" s="342"/>
      <c r="DY795" s="342"/>
      <c r="EA795" s="342"/>
    </row>
    <row r="796" spans="1:131">
      <c r="A796" s="342"/>
      <c r="B796" s="342"/>
      <c r="C796" s="342"/>
      <c r="D796" s="342"/>
      <c r="E796" s="342"/>
      <c r="L796" s="342"/>
      <c r="M796" s="342"/>
      <c r="N796" s="342"/>
      <c r="O796" s="342"/>
      <c r="P796" s="342"/>
      <c r="Q796" s="342"/>
      <c r="R796" s="342"/>
      <c r="S796" s="342"/>
      <c r="T796" s="342"/>
      <c r="U796" s="342"/>
      <c r="V796" s="342"/>
      <c r="W796" s="342"/>
      <c r="X796" s="342"/>
      <c r="Y796" s="342"/>
      <c r="Z796" s="342"/>
      <c r="AA796" s="342"/>
      <c r="AB796" s="342"/>
      <c r="AC796" s="342"/>
      <c r="AD796" s="342"/>
      <c r="AE796" s="342"/>
      <c r="AF796" s="342"/>
      <c r="AG796" s="342"/>
      <c r="AH796" s="342"/>
      <c r="AI796" s="342"/>
      <c r="AJ796" s="342"/>
      <c r="AK796" s="342"/>
      <c r="AL796" s="342"/>
      <c r="AM796" s="342"/>
      <c r="AN796" s="342"/>
      <c r="AO796" s="342"/>
      <c r="AP796" s="342"/>
      <c r="AQ796" s="342"/>
      <c r="AR796" s="342"/>
      <c r="AS796" s="342"/>
      <c r="AT796" s="342"/>
      <c r="AU796" s="342"/>
      <c r="AV796" s="342"/>
      <c r="AW796" s="342"/>
      <c r="AX796" s="342"/>
      <c r="AY796" s="342"/>
      <c r="AZ796" s="342"/>
      <c r="BA796" s="342"/>
      <c r="BB796" s="342"/>
      <c r="BC796" s="342"/>
      <c r="BD796" s="342"/>
      <c r="BE796" s="342"/>
      <c r="BF796" s="342"/>
      <c r="BG796" s="342"/>
      <c r="BH796" s="342"/>
      <c r="BI796" s="342"/>
      <c r="BJ796" s="342"/>
      <c r="BK796" s="342"/>
      <c r="BL796" s="342"/>
      <c r="BM796" s="342"/>
      <c r="BO796" s="342"/>
      <c r="BP796" s="342"/>
      <c r="BQ796" s="342"/>
      <c r="BR796" s="342"/>
      <c r="BS796" s="342"/>
      <c r="BT796" s="342"/>
      <c r="BU796" s="342"/>
      <c r="BV796" s="342"/>
      <c r="BW796" s="342"/>
      <c r="BX796" s="342"/>
      <c r="BY796" s="342"/>
      <c r="BZ796" s="342"/>
      <c r="CA796" s="342"/>
      <c r="CB796" s="342"/>
      <c r="CC796" s="342"/>
      <c r="CD796" s="342"/>
      <c r="CE796" s="342"/>
      <c r="CF796" s="342"/>
      <c r="CG796" s="342"/>
      <c r="CH796" s="342"/>
      <c r="CI796" s="342"/>
      <c r="CJ796" s="342"/>
      <c r="CK796" s="342"/>
      <c r="CZ796" s="342"/>
      <c r="DA796" s="342"/>
      <c r="DB796" s="342"/>
      <c r="DC796" s="342"/>
      <c r="DD796" s="342"/>
      <c r="DE796" s="342"/>
      <c r="DF796" s="342"/>
      <c r="DG796" s="342"/>
      <c r="DH796" s="342"/>
      <c r="DI796" s="342"/>
      <c r="DJ796" s="342"/>
      <c r="DK796" s="342"/>
      <c r="DM796" s="342"/>
      <c r="DN796" s="342"/>
      <c r="DO796" s="342"/>
      <c r="DP796" s="342"/>
      <c r="DQ796" s="342"/>
      <c r="DR796" s="342"/>
      <c r="DS796" s="342"/>
      <c r="DT796" s="342"/>
      <c r="DU796" s="342"/>
      <c r="DV796" s="342"/>
      <c r="DW796" s="342"/>
      <c r="DX796" s="342"/>
      <c r="DY796" s="342"/>
      <c r="EA796" s="342"/>
    </row>
    <row r="797" spans="1:131">
      <c r="A797" s="342"/>
      <c r="B797" s="342"/>
      <c r="C797" s="342"/>
      <c r="D797" s="342"/>
      <c r="E797" s="342"/>
      <c r="L797" s="342"/>
      <c r="M797" s="342"/>
      <c r="N797" s="342"/>
      <c r="O797" s="342"/>
      <c r="P797" s="342"/>
      <c r="Q797" s="342"/>
      <c r="R797" s="342"/>
      <c r="S797" s="342"/>
      <c r="T797" s="342"/>
      <c r="U797" s="342"/>
      <c r="V797" s="342"/>
      <c r="W797" s="342"/>
      <c r="X797" s="342"/>
      <c r="Y797" s="342"/>
      <c r="Z797" s="342"/>
      <c r="AA797" s="342"/>
      <c r="AB797" s="342"/>
      <c r="AC797" s="342"/>
      <c r="AD797" s="342"/>
      <c r="AE797" s="342"/>
      <c r="AF797" s="342"/>
      <c r="AG797" s="342"/>
      <c r="AH797" s="342"/>
      <c r="AI797" s="342"/>
      <c r="AJ797" s="342"/>
      <c r="AK797" s="342"/>
      <c r="AL797" s="342"/>
      <c r="AM797" s="342"/>
      <c r="AN797" s="342"/>
      <c r="AO797" s="342"/>
      <c r="AP797" s="342"/>
      <c r="AQ797" s="342"/>
      <c r="AR797" s="342"/>
      <c r="AS797" s="342"/>
      <c r="AT797" s="342"/>
      <c r="AU797" s="342"/>
      <c r="AV797" s="342"/>
      <c r="AW797" s="342"/>
      <c r="AX797" s="342"/>
      <c r="AY797" s="342"/>
      <c r="AZ797" s="342"/>
      <c r="BA797" s="342"/>
      <c r="BB797" s="342"/>
      <c r="BC797" s="342"/>
      <c r="BD797" s="342"/>
      <c r="BE797" s="342"/>
      <c r="BF797" s="342"/>
      <c r="BG797" s="342"/>
      <c r="BH797" s="342"/>
      <c r="BI797" s="342"/>
      <c r="BJ797" s="342"/>
      <c r="BK797" s="342"/>
      <c r="BL797" s="342"/>
      <c r="BM797" s="342"/>
      <c r="BO797" s="342"/>
      <c r="BP797" s="342"/>
      <c r="BQ797" s="342"/>
      <c r="BR797" s="342"/>
      <c r="BS797" s="342"/>
      <c r="BT797" s="342"/>
      <c r="BU797" s="342"/>
      <c r="BV797" s="342"/>
      <c r="BW797" s="342"/>
      <c r="BX797" s="342"/>
      <c r="BY797" s="342"/>
      <c r="BZ797" s="342"/>
      <c r="CA797" s="342"/>
      <c r="CB797" s="342"/>
      <c r="CC797" s="342"/>
      <c r="CD797" s="342"/>
      <c r="CE797" s="342"/>
      <c r="CF797" s="342"/>
      <c r="CG797" s="342"/>
      <c r="CH797" s="342"/>
      <c r="CI797" s="342"/>
      <c r="CJ797" s="342"/>
      <c r="CK797" s="342"/>
      <c r="CZ797" s="342"/>
      <c r="DA797" s="342"/>
      <c r="DB797" s="342"/>
      <c r="DC797" s="342"/>
      <c r="DD797" s="342"/>
      <c r="DE797" s="342"/>
      <c r="DF797" s="342"/>
      <c r="DG797" s="342"/>
      <c r="DH797" s="342"/>
      <c r="DI797" s="342"/>
      <c r="DJ797" s="342"/>
      <c r="DK797" s="342"/>
      <c r="DM797" s="342"/>
      <c r="DN797" s="342"/>
      <c r="DO797" s="342"/>
      <c r="DP797" s="342"/>
      <c r="DQ797" s="342"/>
      <c r="DR797" s="342"/>
      <c r="DS797" s="342"/>
      <c r="DT797" s="342"/>
      <c r="DU797" s="342"/>
      <c r="DV797" s="342"/>
      <c r="DW797" s="342"/>
      <c r="DX797" s="342"/>
      <c r="DY797" s="342"/>
      <c r="EA797" s="342"/>
    </row>
    <row r="798" spans="1:131">
      <c r="A798" s="342"/>
      <c r="B798" s="342"/>
      <c r="C798" s="342"/>
      <c r="D798" s="342"/>
      <c r="E798" s="342"/>
      <c r="L798" s="342"/>
      <c r="M798" s="342"/>
      <c r="N798" s="342"/>
      <c r="O798" s="342"/>
      <c r="P798" s="342"/>
      <c r="Q798" s="342"/>
      <c r="R798" s="342"/>
      <c r="S798" s="342"/>
      <c r="T798" s="342"/>
      <c r="U798" s="342"/>
      <c r="V798" s="342"/>
      <c r="W798" s="342"/>
      <c r="X798" s="342"/>
      <c r="Y798" s="342"/>
      <c r="Z798" s="342"/>
      <c r="AA798" s="342"/>
      <c r="AB798" s="342"/>
      <c r="AC798" s="342"/>
      <c r="AD798" s="342"/>
      <c r="AE798" s="342"/>
      <c r="AF798" s="342"/>
      <c r="AG798" s="342"/>
      <c r="AH798" s="342"/>
      <c r="AI798" s="342"/>
      <c r="AJ798" s="342"/>
      <c r="AK798" s="342"/>
      <c r="AL798" s="342"/>
      <c r="AM798" s="342"/>
      <c r="AN798" s="342"/>
      <c r="AO798" s="342"/>
      <c r="AP798" s="342"/>
      <c r="AQ798" s="342"/>
      <c r="AR798" s="342"/>
      <c r="AS798" s="342"/>
      <c r="AT798" s="342"/>
      <c r="AU798" s="342"/>
      <c r="AV798" s="342"/>
      <c r="AW798" s="342"/>
      <c r="AX798" s="342"/>
      <c r="AY798" s="342"/>
      <c r="AZ798" s="342"/>
      <c r="BA798" s="342"/>
      <c r="BB798" s="342"/>
      <c r="BC798" s="342"/>
      <c r="BD798" s="342"/>
      <c r="BE798" s="342"/>
      <c r="BF798" s="342"/>
      <c r="BG798" s="342"/>
      <c r="BH798" s="342"/>
      <c r="BI798" s="342"/>
      <c r="BJ798" s="342"/>
      <c r="BK798" s="342"/>
      <c r="BL798" s="342"/>
      <c r="BM798" s="342"/>
      <c r="BO798" s="342"/>
      <c r="BP798" s="342"/>
      <c r="BQ798" s="342"/>
      <c r="BR798" s="342"/>
      <c r="BS798" s="342"/>
      <c r="BT798" s="342"/>
      <c r="BU798" s="342"/>
      <c r="BV798" s="342"/>
      <c r="BW798" s="342"/>
      <c r="BX798" s="342"/>
      <c r="BY798" s="342"/>
      <c r="BZ798" s="342"/>
      <c r="CA798" s="342"/>
      <c r="CB798" s="342"/>
      <c r="CC798" s="342"/>
      <c r="CD798" s="342"/>
      <c r="CE798" s="342"/>
      <c r="CF798" s="342"/>
      <c r="CG798" s="342"/>
      <c r="CH798" s="342"/>
      <c r="CI798" s="342"/>
      <c r="CJ798" s="342"/>
      <c r="CK798" s="342"/>
      <c r="CZ798" s="342"/>
      <c r="DA798" s="342"/>
      <c r="DB798" s="342"/>
      <c r="DC798" s="342"/>
      <c r="DD798" s="342"/>
      <c r="DE798" s="342"/>
      <c r="DF798" s="342"/>
      <c r="DG798" s="342"/>
      <c r="DH798" s="342"/>
      <c r="DI798" s="342"/>
      <c r="DJ798" s="342"/>
      <c r="DK798" s="342"/>
      <c r="DM798" s="342"/>
      <c r="DN798" s="342"/>
      <c r="DO798" s="342"/>
      <c r="DP798" s="342"/>
      <c r="DQ798" s="342"/>
      <c r="DR798" s="342"/>
      <c r="DS798" s="342"/>
      <c r="DT798" s="342"/>
      <c r="DU798" s="342"/>
      <c r="DV798" s="342"/>
      <c r="DW798" s="342"/>
      <c r="DX798" s="342"/>
      <c r="DY798" s="342"/>
      <c r="EA798" s="342"/>
    </row>
    <row r="799" spans="1:131">
      <c r="A799" s="342"/>
      <c r="B799" s="342"/>
      <c r="C799" s="342"/>
      <c r="D799" s="342"/>
      <c r="E799" s="342"/>
      <c r="L799" s="342"/>
      <c r="M799" s="342"/>
      <c r="N799" s="342"/>
      <c r="O799" s="342"/>
      <c r="P799" s="342"/>
      <c r="Q799" s="342"/>
      <c r="R799" s="342"/>
      <c r="S799" s="342"/>
      <c r="T799" s="342"/>
      <c r="U799" s="342"/>
      <c r="V799" s="342"/>
      <c r="W799" s="342"/>
      <c r="X799" s="342"/>
      <c r="Y799" s="342"/>
      <c r="Z799" s="342"/>
      <c r="AA799" s="342"/>
      <c r="AB799" s="342"/>
      <c r="AC799" s="342"/>
      <c r="AD799" s="342"/>
      <c r="AE799" s="342"/>
      <c r="AF799" s="342"/>
      <c r="AG799" s="342"/>
      <c r="AH799" s="342"/>
      <c r="AI799" s="342"/>
      <c r="AJ799" s="342"/>
      <c r="AK799" s="342"/>
      <c r="AL799" s="342"/>
      <c r="AM799" s="342"/>
      <c r="AN799" s="342"/>
      <c r="AO799" s="342"/>
      <c r="AP799" s="342"/>
      <c r="AQ799" s="342"/>
      <c r="AR799" s="342"/>
      <c r="AS799" s="342"/>
      <c r="AT799" s="342"/>
      <c r="AU799" s="342"/>
      <c r="AV799" s="342"/>
      <c r="AW799" s="342"/>
      <c r="AX799" s="342"/>
      <c r="AY799" s="342"/>
      <c r="AZ799" s="342"/>
      <c r="BA799" s="342"/>
      <c r="BB799" s="342"/>
      <c r="BC799" s="342"/>
      <c r="BD799" s="342"/>
      <c r="BE799" s="342"/>
      <c r="BF799" s="342"/>
      <c r="BG799" s="342"/>
      <c r="BH799" s="342"/>
      <c r="BI799" s="342"/>
      <c r="BJ799" s="342"/>
      <c r="BK799" s="342"/>
      <c r="BL799" s="342"/>
      <c r="BM799" s="342"/>
      <c r="BO799" s="342"/>
      <c r="BP799" s="342"/>
      <c r="BQ799" s="342"/>
      <c r="BR799" s="342"/>
      <c r="BS799" s="342"/>
      <c r="BT799" s="342"/>
      <c r="BU799" s="342"/>
      <c r="BV799" s="342"/>
      <c r="BW799" s="342"/>
      <c r="BX799" s="342"/>
      <c r="BY799" s="342"/>
      <c r="BZ799" s="342"/>
      <c r="CA799" s="342"/>
      <c r="CB799" s="342"/>
      <c r="CC799" s="342"/>
      <c r="CD799" s="342"/>
      <c r="CE799" s="342"/>
      <c r="CF799" s="342"/>
      <c r="CG799" s="342"/>
      <c r="CH799" s="342"/>
      <c r="CI799" s="342"/>
      <c r="CJ799" s="342"/>
      <c r="CK799" s="342"/>
      <c r="CZ799" s="342"/>
      <c r="DA799" s="342"/>
      <c r="DB799" s="342"/>
      <c r="DC799" s="342"/>
      <c r="DD799" s="342"/>
      <c r="DE799" s="342"/>
      <c r="DF799" s="342"/>
      <c r="DG799" s="342"/>
      <c r="DH799" s="342"/>
      <c r="DI799" s="342"/>
      <c r="DJ799" s="342"/>
      <c r="DK799" s="342"/>
      <c r="DM799" s="342"/>
      <c r="DN799" s="342"/>
      <c r="DO799" s="342"/>
      <c r="DP799" s="342"/>
      <c r="DQ799" s="342"/>
      <c r="DR799" s="342"/>
      <c r="DS799" s="342"/>
      <c r="DT799" s="342"/>
      <c r="DU799" s="342"/>
      <c r="DV799" s="342"/>
      <c r="DW799" s="342"/>
      <c r="DX799" s="342"/>
      <c r="DY799" s="342"/>
      <c r="EA799" s="342"/>
    </row>
    <row r="800" spans="1:131">
      <c r="A800" s="342"/>
      <c r="B800" s="342"/>
      <c r="C800" s="342"/>
      <c r="D800" s="342"/>
      <c r="E800" s="342"/>
      <c r="L800" s="342"/>
      <c r="M800" s="342"/>
      <c r="N800" s="342"/>
      <c r="O800" s="342"/>
      <c r="P800" s="342"/>
      <c r="Q800" s="342"/>
      <c r="R800" s="342"/>
      <c r="S800" s="342"/>
      <c r="T800" s="342"/>
      <c r="U800" s="342"/>
      <c r="V800" s="342"/>
      <c r="W800" s="342"/>
      <c r="X800" s="342"/>
      <c r="Y800" s="342"/>
      <c r="Z800" s="342"/>
      <c r="AA800" s="342"/>
      <c r="AB800" s="342"/>
      <c r="AC800" s="342"/>
      <c r="AD800" s="342"/>
      <c r="AE800" s="342"/>
      <c r="AF800" s="342"/>
      <c r="AG800" s="342"/>
      <c r="AH800" s="342"/>
      <c r="AI800" s="342"/>
      <c r="AJ800" s="342"/>
      <c r="AK800" s="342"/>
      <c r="AL800" s="342"/>
      <c r="AM800" s="342"/>
      <c r="AN800" s="342"/>
      <c r="AO800" s="342"/>
      <c r="AP800" s="342"/>
      <c r="AQ800" s="342"/>
      <c r="AR800" s="342"/>
      <c r="AS800" s="342"/>
      <c r="AT800" s="342"/>
      <c r="AU800" s="342"/>
      <c r="AV800" s="342"/>
      <c r="AW800" s="342"/>
      <c r="AX800" s="342"/>
      <c r="AY800" s="342"/>
      <c r="AZ800" s="342"/>
      <c r="BA800" s="342"/>
      <c r="BB800" s="342"/>
      <c r="BC800" s="342"/>
      <c r="BD800" s="342"/>
      <c r="BE800" s="342"/>
      <c r="BF800" s="342"/>
      <c r="BG800" s="342"/>
      <c r="BH800" s="342"/>
      <c r="BI800" s="342"/>
      <c r="BJ800" s="342"/>
      <c r="BK800" s="342"/>
      <c r="BL800" s="342"/>
      <c r="BM800" s="342"/>
      <c r="BO800" s="342"/>
      <c r="BP800" s="342"/>
      <c r="BQ800" s="342"/>
      <c r="BR800" s="342"/>
      <c r="BS800" s="342"/>
      <c r="BT800" s="342"/>
      <c r="BU800" s="342"/>
      <c r="BV800" s="342"/>
      <c r="BW800" s="342"/>
      <c r="BX800" s="342"/>
      <c r="BY800" s="342"/>
      <c r="BZ800" s="342"/>
      <c r="CA800" s="342"/>
      <c r="CB800" s="342"/>
      <c r="CC800" s="342"/>
      <c r="CD800" s="342"/>
      <c r="CE800" s="342"/>
      <c r="CF800" s="342"/>
      <c r="CG800" s="342"/>
      <c r="CH800" s="342"/>
      <c r="CI800" s="342"/>
      <c r="CJ800" s="342"/>
      <c r="CK800" s="342"/>
      <c r="CZ800" s="342"/>
      <c r="DA800" s="342"/>
      <c r="DB800" s="342"/>
      <c r="DC800" s="342"/>
      <c r="DD800" s="342"/>
      <c r="DE800" s="342"/>
      <c r="DF800" s="342"/>
      <c r="DG800" s="342"/>
      <c r="DH800" s="342"/>
      <c r="DI800" s="342"/>
      <c r="DJ800" s="342"/>
      <c r="DK800" s="342"/>
      <c r="DM800" s="342"/>
      <c r="DN800" s="342"/>
      <c r="DO800" s="342"/>
      <c r="DP800" s="342"/>
      <c r="DQ800" s="342"/>
      <c r="DR800" s="342"/>
      <c r="DS800" s="342"/>
      <c r="DT800" s="342"/>
      <c r="DU800" s="342"/>
      <c r="DV800" s="342"/>
      <c r="DW800" s="342"/>
      <c r="DX800" s="342"/>
      <c r="DY800" s="342"/>
      <c r="EA800" s="342"/>
    </row>
    <row r="801" spans="1:131">
      <c r="A801" s="342"/>
      <c r="B801" s="342"/>
      <c r="C801" s="342"/>
      <c r="D801" s="342"/>
      <c r="E801" s="342"/>
      <c r="L801" s="342"/>
      <c r="M801" s="342"/>
      <c r="N801" s="342"/>
      <c r="O801" s="342"/>
      <c r="P801" s="342"/>
      <c r="Q801" s="342"/>
      <c r="R801" s="342"/>
      <c r="S801" s="342"/>
      <c r="T801" s="342"/>
      <c r="U801" s="342"/>
      <c r="V801" s="342"/>
      <c r="W801" s="342"/>
      <c r="X801" s="342"/>
      <c r="Y801" s="342"/>
      <c r="Z801" s="342"/>
      <c r="AA801" s="342"/>
      <c r="AB801" s="342"/>
      <c r="AC801" s="342"/>
      <c r="AD801" s="342"/>
      <c r="AE801" s="342"/>
      <c r="AF801" s="342"/>
      <c r="AG801" s="342"/>
      <c r="AH801" s="342"/>
      <c r="AI801" s="342"/>
      <c r="AJ801" s="342"/>
      <c r="AK801" s="342"/>
      <c r="AL801" s="342"/>
      <c r="AM801" s="342"/>
      <c r="AN801" s="342"/>
      <c r="AO801" s="342"/>
      <c r="AP801" s="342"/>
      <c r="AQ801" s="342"/>
      <c r="AR801" s="342"/>
      <c r="AS801" s="342"/>
      <c r="AT801" s="342"/>
      <c r="AU801" s="342"/>
      <c r="AV801" s="342"/>
      <c r="AW801" s="342"/>
      <c r="AX801" s="342"/>
      <c r="AY801" s="342"/>
      <c r="AZ801" s="342"/>
      <c r="BA801" s="342"/>
      <c r="BB801" s="342"/>
      <c r="BC801" s="342"/>
      <c r="BD801" s="342"/>
      <c r="BE801" s="342"/>
      <c r="BF801" s="342"/>
      <c r="BG801" s="342"/>
      <c r="BH801" s="342"/>
      <c r="BI801" s="342"/>
      <c r="BJ801" s="342"/>
      <c r="BK801" s="342"/>
      <c r="BL801" s="342"/>
      <c r="BM801" s="342"/>
      <c r="BO801" s="342"/>
      <c r="BP801" s="342"/>
      <c r="BQ801" s="342"/>
      <c r="BR801" s="342"/>
      <c r="BS801" s="342"/>
      <c r="BT801" s="342"/>
      <c r="BU801" s="342"/>
      <c r="BV801" s="342"/>
      <c r="BW801" s="342"/>
      <c r="BX801" s="342"/>
      <c r="BY801" s="342"/>
      <c r="BZ801" s="342"/>
      <c r="CA801" s="342"/>
      <c r="CB801" s="342"/>
      <c r="CC801" s="342"/>
      <c r="CD801" s="342"/>
      <c r="CE801" s="342"/>
      <c r="CF801" s="342"/>
      <c r="CG801" s="342"/>
      <c r="CH801" s="342"/>
      <c r="CI801" s="342"/>
      <c r="CJ801" s="342"/>
      <c r="CK801" s="342"/>
      <c r="CZ801" s="342"/>
      <c r="DA801" s="342"/>
      <c r="DB801" s="342"/>
      <c r="DC801" s="342"/>
      <c r="DD801" s="342"/>
      <c r="DE801" s="342"/>
      <c r="DF801" s="342"/>
      <c r="DG801" s="342"/>
      <c r="DH801" s="342"/>
      <c r="DI801" s="342"/>
      <c r="DJ801" s="342"/>
      <c r="DK801" s="342"/>
      <c r="DM801" s="342"/>
      <c r="DN801" s="342"/>
      <c r="DO801" s="342"/>
      <c r="DP801" s="342"/>
      <c r="DQ801" s="342"/>
      <c r="DR801" s="342"/>
      <c r="DS801" s="342"/>
      <c r="DT801" s="342"/>
      <c r="DU801" s="342"/>
      <c r="DV801" s="342"/>
      <c r="DW801" s="342"/>
      <c r="DX801" s="342"/>
      <c r="DY801" s="342"/>
      <c r="EA801" s="342"/>
    </row>
    <row r="802" spans="1:131">
      <c r="A802" s="342"/>
      <c r="B802" s="342"/>
      <c r="C802" s="342"/>
      <c r="D802" s="342"/>
      <c r="E802" s="342"/>
      <c r="L802" s="342"/>
      <c r="M802" s="342"/>
      <c r="N802" s="342"/>
      <c r="O802" s="342"/>
      <c r="P802" s="342"/>
      <c r="Q802" s="342"/>
      <c r="R802" s="342"/>
      <c r="S802" s="342"/>
      <c r="T802" s="342"/>
      <c r="U802" s="342"/>
      <c r="V802" s="342"/>
      <c r="W802" s="342"/>
      <c r="X802" s="342"/>
      <c r="Y802" s="342"/>
      <c r="Z802" s="342"/>
      <c r="AA802" s="342"/>
      <c r="AB802" s="342"/>
      <c r="AC802" s="342"/>
      <c r="AD802" s="342"/>
      <c r="AE802" s="342"/>
      <c r="AF802" s="342"/>
      <c r="AG802" s="342"/>
      <c r="AH802" s="342"/>
      <c r="AI802" s="342"/>
      <c r="AJ802" s="342"/>
      <c r="AK802" s="342"/>
      <c r="AL802" s="342"/>
      <c r="AM802" s="342"/>
      <c r="AN802" s="342"/>
      <c r="AO802" s="342"/>
      <c r="AP802" s="342"/>
      <c r="AQ802" s="342"/>
      <c r="AR802" s="342"/>
      <c r="AS802" s="342"/>
      <c r="AT802" s="342"/>
      <c r="AU802" s="342"/>
      <c r="AV802" s="342"/>
      <c r="AW802" s="342"/>
      <c r="AX802" s="342"/>
      <c r="AY802" s="342"/>
      <c r="AZ802" s="342"/>
      <c r="BA802" s="342"/>
      <c r="BB802" s="342"/>
      <c r="BC802" s="342"/>
      <c r="BD802" s="342"/>
      <c r="BE802" s="342"/>
      <c r="BF802" s="342"/>
      <c r="BG802" s="342"/>
      <c r="BH802" s="342"/>
      <c r="BI802" s="342"/>
      <c r="BJ802" s="342"/>
      <c r="BK802" s="342"/>
      <c r="BL802" s="342"/>
      <c r="BM802" s="342"/>
      <c r="BO802" s="342"/>
      <c r="BP802" s="342"/>
      <c r="BQ802" s="342"/>
      <c r="BR802" s="342"/>
      <c r="BS802" s="342"/>
      <c r="BT802" s="342"/>
      <c r="BU802" s="342"/>
      <c r="BV802" s="342"/>
      <c r="BW802" s="342"/>
      <c r="BX802" s="342"/>
      <c r="BY802" s="342"/>
      <c r="BZ802" s="342"/>
      <c r="CA802" s="342"/>
      <c r="CB802" s="342"/>
      <c r="CC802" s="342"/>
      <c r="CD802" s="342"/>
      <c r="CE802" s="342"/>
      <c r="CF802" s="342"/>
      <c r="CG802" s="342"/>
      <c r="CH802" s="342"/>
      <c r="CI802" s="342"/>
      <c r="CJ802" s="342"/>
      <c r="CK802" s="342"/>
      <c r="CZ802" s="342"/>
      <c r="DA802" s="342"/>
      <c r="DB802" s="342"/>
      <c r="DC802" s="342"/>
      <c r="DD802" s="342"/>
      <c r="DE802" s="342"/>
      <c r="DF802" s="342"/>
      <c r="DG802" s="342"/>
      <c r="DH802" s="342"/>
      <c r="DI802" s="342"/>
      <c r="DJ802" s="342"/>
      <c r="DK802" s="342"/>
      <c r="DM802" s="342"/>
      <c r="DN802" s="342"/>
      <c r="DO802" s="342"/>
      <c r="DP802" s="342"/>
      <c r="DQ802" s="342"/>
      <c r="DR802" s="342"/>
      <c r="DS802" s="342"/>
      <c r="DT802" s="342"/>
      <c r="DU802" s="342"/>
      <c r="DV802" s="342"/>
      <c r="DW802" s="342"/>
      <c r="DX802" s="342"/>
      <c r="DY802" s="342"/>
      <c r="EA802" s="342"/>
    </row>
    <row r="803" spans="1:131">
      <c r="A803" s="342"/>
      <c r="B803" s="342"/>
      <c r="C803" s="342"/>
      <c r="D803" s="342"/>
      <c r="E803" s="342"/>
      <c r="L803" s="342"/>
      <c r="M803" s="342"/>
      <c r="N803" s="342"/>
      <c r="O803" s="342"/>
      <c r="P803" s="342"/>
      <c r="Q803" s="342"/>
      <c r="R803" s="342"/>
      <c r="S803" s="342"/>
      <c r="T803" s="342"/>
      <c r="U803" s="342"/>
      <c r="V803" s="342"/>
      <c r="W803" s="342"/>
      <c r="X803" s="342"/>
      <c r="Y803" s="342"/>
      <c r="Z803" s="342"/>
      <c r="AA803" s="342"/>
      <c r="AB803" s="342"/>
      <c r="AC803" s="342"/>
      <c r="AD803" s="342"/>
      <c r="AE803" s="342"/>
      <c r="AF803" s="342"/>
      <c r="AG803" s="342"/>
      <c r="AH803" s="342"/>
      <c r="AI803" s="342"/>
      <c r="AJ803" s="342"/>
      <c r="AK803" s="342"/>
      <c r="AL803" s="342"/>
      <c r="AM803" s="342"/>
      <c r="AN803" s="342"/>
      <c r="AO803" s="342"/>
      <c r="AP803" s="342"/>
      <c r="AQ803" s="342"/>
      <c r="AR803" s="342"/>
      <c r="AS803" s="342"/>
      <c r="AT803" s="342"/>
      <c r="AU803" s="342"/>
      <c r="AV803" s="342"/>
      <c r="AW803" s="342"/>
      <c r="AX803" s="342"/>
      <c r="AY803" s="342"/>
      <c r="AZ803" s="342"/>
      <c r="BA803" s="342"/>
      <c r="BB803" s="342"/>
      <c r="BC803" s="342"/>
      <c r="BD803" s="342"/>
      <c r="BE803" s="342"/>
      <c r="BF803" s="342"/>
      <c r="BG803" s="342"/>
      <c r="BH803" s="342"/>
      <c r="BI803" s="342"/>
      <c r="BJ803" s="342"/>
      <c r="BK803" s="342"/>
      <c r="BL803" s="342"/>
      <c r="BM803" s="342"/>
      <c r="BO803" s="342"/>
      <c r="BP803" s="342"/>
      <c r="BQ803" s="342"/>
      <c r="BR803" s="342"/>
      <c r="BS803" s="342"/>
      <c r="BT803" s="342"/>
      <c r="BU803" s="342"/>
      <c r="BV803" s="342"/>
      <c r="BW803" s="342"/>
      <c r="BX803" s="342"/>
      <c r="BY803" s="342"/>
      <c r="BZ803" s="342"/>
      <c r="CA803" s="342"/>
      <c r="CB803" s="342"/>
      <c r="CC803" s="342"/>
      <c r="CD803" s="342"/>
      <c r="CE803" s="342"/>
      <c r="CF803" s="342"/>
      <c r="CG803" s="342"/>
      <c r="CH803" s="342"/>
      <c r="CI803" s="342"/>
      <c r="CJ803" s="342"/>
      <c r="CK803" s="342"/>
      <c r="CZ803" s="342"/>
      <c r="DA803" s="342"/>
      <c r="DB803" s="342"/>
      <c r="DC803" s="342"/>
      <c r="DD803" s="342"/>
      <c r="DE803" s="342"/>
      <c r="DF803" s="342"/>
      <c r="DG803" s="342"/>
      <c r="DH803" s="342"/>
      <c r="DI803" s="342"/>
      <c r="DJ803" s="342"/>
      <c r="DK803" s="342"/>
      <c r="DM803" s="342"/>
      <c r="DN803" s="342"/>
      <c r="DO803" s="342"/>
      <c r="DP803" s="342"/>
      <c r="DQ803" s="342"/>
      <c r="DR803" s="342"/>
      <c r="DS803" s="342"/>
      <c r="DT803" s="342"/>
      <c r="DU803" s="342"/>
      <c r="DV803" s="342"/>
      <c r="DW803" s="342"/>
      <c r="DX803" s="342"/>
      <c r="DY803" s="342"/>
      <c r="EA803" s="342"/>
    </row>
    <row r="804" spans="1:131">
      <c r="A804" s="342"/>
      <c r="B804" s="342"/>
      <c r="C804" s="342"/>
      <c r="D804" s="342"/>
      <c r="E804" s="342"/>
      <c r="L804" s="342"/>
      <c r="M804" s="342"/>
      <c r="N804" s="342"/>
      <c r="O804" s="342"/>
      <c r="P804" s="342"/>
      <c r="Q804" s="342"/>
      <c r="R804" s="342"/>
      <c r="S804" s="342"/>
      <c r="T804" s="342"/>
      <c r="U804" s="342"/>
      <c r="V804" s="342"/>
      <c r="W804" s="342"/>
      <c r="X804" s="342"/>
      <c r="Y804" s="342"/>
      <c r="Z804" s="342"/>
      <c r="AA804" s="342"/>
      <c r="AB804" s="342"/>
      <c r="AC804" s="342"/>
      <c r="AD804" s="342"/>
      <c r="AE804" s="342"/>
      <c r="AF804" s="342"/>
      <c r="AG804" s="342"/>
      <c r="AH804" s="342"/>
      <c r="AI804" s="342"/>
      <c r="AJ804" s="342"/>
      <c r="AK804" s="342"/>
      <c r="AL804" s="342"/>
      <c r="AM804" s="342"/>
      <c r="AN804" s="342"/>
      <c r="AO804" s="342"/>
      <c r="AP804" s="342"/>
      <c r="AQ804" s="342"/>
      <c r="AR804" s="342"/>
      <c r="AS804" s="342"/>
      <c r="AT804" s="342"/>
      <c r="AU804" s="342"/>
      <c r="AV804" s="342"/>
      <c r="AW804" s="342"/>
      <c r="AX804" s="342"/>
      <c r="AY804" s="342"/>
      <c r="AZ804" s="342"/>
      <c r="BA804" s="342"/>
      <c r="BB804" s="342"/>
      <c r="BC804" s="342"/>
      <c r="BD804" s="342"/>
      <c r="BE804" s="342"/>
      <c r="BF804" s="342"/>
      <c r="BG804" s="342"/>
      <c r="BH804" s="342"/>
      <c r="BI804" s="342"/>
      <c r="BJ804" s="342"/>
      <c r="BK804" s="342"/>
      <c r="BL804" s="342"/>
      <c r="BM804" s="342"/>
      <c r="BO804" s="342"/>
      <c r="BP804" s="342"/>
      <c r="BQ804" s="342"/>
      <c r="BR804" s="342"/>
      <c r="BS804" s="342"/>
      <c r="BT804" s="342"/>
      <c r="BU804" s="342"/>
      <c r="BV804" s="342"/>
      <c r="BW804" s="342"/>
      <c r="BX804" s="342"/>
      <c r="BY804" s="342"/>
      <c r="BZ804" s="342"/>
      <c r="CA804" s="342"/>
      <c r="CB804" s="342"/>
      <c r="CC804" s="342"/>
      <c r="CD804" s="342"/>
      <c r="CE804" s="342"/>
      <c r="CF804" s="342"/>
      <c r="CG804" s="342"/>
      <c r="CH804" s="342"/>
      <c r="CI804" s="342"/>
      <c r="CJ804" s="342"/>
      <c r="CK804" s="342"/>
      <c r="CZ804" s="342"/>
      <c r="DA804" s="342"/>
      <c r="DB804" s="342"/>
      <c r="DC804" s="342"/>
      <c r="DD804" s="342"/>
      <c r="DE804" s="342"/>
      <c r="DF804" s="342"/>
      <c r="DG804" s="342"/>
      <c r="DH804" s="342"/>
      <c r="DI804" s="342"/>
      <c r="DJ804" s="342"/>
      <c r="DK804" s="342"/>
      <c r="DM804" s="342"/>
      <c r="DN804" s="342"/>
      <c r="DO804" s="342"/>
      <c r="DP804" s="342"/>
      <c r="DQ804" s="342"/>
      <c r="DR804" s="342"/>
      <c r="DS804" s="342"/>
      <c r="DT804" s="342"/>
      <c r="DU804" s="342"/>
      <c r="DV804" s="342"/>
      <c r="DW804" s="342"/>
      <c r="DX804" s="342"/>
      <c r="DY804" s="342"/>
      <c r="EA804" s="342"/>
    </row>
    <row r="805" spans="1:131">
      <c r="A805" s="342"/>
      <c r="B805" s="342"/>
      <c r="C805" s="342"/>
      <c r="D805" s="342"/>
      <c r="E805" s="342"/>
      <c r="L805" s="342"/>
      <c r="M805" s="342"/>
      <c r="N805" s="342"/>
      <c r="O805" s="342"/>
      <c r="P805" s="342"/>
      <c r="Q805" s="342"/>
      <c r="R805" s="342"/>
      <c r="S805" s="342"/>
      <c r="T805" s="342"/>
      <c r="U805" s="342"/>
      <c r="V805" s="342"/>
      <c r="W805" s="342"/>
      <c r="X805" s="342"/>
      <c r="Y805" s="342"/>
      <c r="Z805" s="342"/>
      <c r="AA805" s="342"/>
      <c r="AB805" s="342"/>
      <c r="AC805" s="342"/>
      <c r="AD805" s="342"/>
      <c r="AE805" s="342"/>
      <c r="AF805" s="342"/>
      <c r="AG805" s="342"/>
      <c r="AH805" s="342"/>
      <c r="AI805" s="342"/>
      <c r="AJ805" s="342"/>
      <c r="AK805" s="342"/>
      <c r="AL805" s="342"/>
      <c r="AM805" s="342"/>
      <c r="AN805" s="342"/>
      <c r="AO805" s="342"/>
      <c r="AP805" s="342"/>
      <c r="AQ805" s="342"/>
      <c r="AR805" s="342"/>
      <c r="AS805" s="342"/>
      <c r="AT805" s="342"/>
      <c r="AU805" s="342"/>
      <c r="AV805" s="342"/>
      <c r="AW805" s="342"/>
      <c r="AX805" s="342"/>
      <c r="AY805" s="342"/>
      <c r="AZ805" s="342"/>
      <c r="BA805" s="342"/>
      <c r="BB805" s="342"/>
      <c r="BC805" s="342"/>
      <c r="BD805" s="342"/>
      <c r="BE805" s="342"/>
      <c r="BF805" s="342"/>
      <c r="BG805" s="342"/>
      <c r="BH805" s="342"/>
      <c r="BI805" s="342"/>
      <c r="BJ805" s="342"/>
      <c r="BK805" s="342"/>
      <c r="BL805" s="342"/>
      <c r="BM805" s="342"/>
      <c r="BO805" s="342"/>
      <c r="BP805" s="342"/>
      <c r="BQ805" s="342"/>
      <c r="BR805" s="342"/>
      <c r="BS805" s="342"/>
      <c r="BT805" s="342"/>
      <c r="BU805" s="342"/>
      <c r="BV805" s="342"/>
      <c r="BW805" s="342"/>
      <c r="BX805" s="342"/>
      <c r="BY805" s="342"/>
      <c r="BZ805" s="342"/>
      <c r="CA805" s="342"/>
      <c r="CB805" s="342"/>
      <c r="CC805" s="342"/>
      <c r="CD805" s="342"/>
      <c r="CE805" s="342"/>
      <c r="CF805" s="342"/>
      <c r="CG805" s="342"/>
      <c r="CH805" s="342"/>
      <c r="CI805" s="342"/>
      <c r="CJ805" s="342"/>
      <c r="CK805" s="342"/>
      <c r="CZ805" s="342"/>
      <c r="DA805" s="342"/>
      <c r="DB805" s="342"/>
      <c r="DC805" s="342"/>
      <c r="DD805" s="342"/>
      <c r="DE805" s="342"/>
      <c r="DF805" s="342"/>
      <c r="DG805" s="342"/>
      <c r="DH805" s="342"/>
      <c r="DI805" s="342"/>
      <c r="DJ805" s="342"/>
      <c r="DK805" s="342"/>
      <c r="DM805" s="342"/>
      <c r="DN805" s="342"/>
      <c r="DO805" s="342"/>
      <c r="DP805" s="342"/>
      <c r="DQ805" s="342"/>
      <c r="DR805" s="342"/>
      <c r="DS805" s="342"/>
      <c r="DT805" s="342"/>
      <c r="DU805" s="342"/>
      <c r="DV805" s="342"/>
      <c r="DW805" s="342"/>
      <c r="DX805" s="342"/>
      <c r="DY805" s="342"/>
      <c r="EA805" s="342"/>
    </row>
    <row r="806" spans="1:131">
      <c r="A806" s="342"/>
      <c r="B806" s="342"/>
      <c r="C806" s="342"/>
      <c r="D806" s="342"/>
      <c r="E806" s="342"/>
      <c r="L806" s="342"/>
      <c r="M806" s="342"/>
      <c r="N806" s="342"/>
      <c r="O806" s="342"/>
      <c r="P806" s="342"/>
      <c r="Q806" s="342"/>
      <c r="R806" s="342"/>
      <c r="S806" s="342"/>
      <c r="T806" s="342"/>
      <c r="U806" s="342"/>
      <c r="V806" s="342"/>
      <c r="W806" s="342"/>
      <c r="X806" s="342"/>
      <c r="Y806" s="342"/>
      <c r="Z806" s="342"/>
      <c r="AA806" s="342"/>
      <c r="AB806" s="342"/>
      <c r="AC806" s="342"/>
      <c r="AD806" s="342"/>
      <c r="AE806" s="342"/>
      <c r="AF806" s="342"/>
      <c r="AG806" s="342"/>
      <c r="AH806" s="342"/>
      <c r="AI806" s="342"/>
      <c r="AJ806" s="342"/>
      <c r="AK806" s="342"/>
      <c r="AL806" s="342"/>
      <c r="AM806" s="342"/>
      <c r="AN806" s="342"/>
      <c r="AO806" s="342"/>
      <c r="AP806" s="342"/>
      <c r="AQ806" s="342"/>
      <c r="AR806" s="342"/>
      <c r="AS806" s="342"/>
      <c r="AT806" s="342"/>
      <c r="AU806" s="342"/>
      <c r="AV806" s="342"/>
      <c r="AW806" s="342"/>
      <c r="AX806" s="342"/>
      <c r="AY806" s="342"/>
      <c r="AZ806" s="342"/>
      <c r="BA806" s="342"/>
      <c r="BB806" s="342"/>
      <c r="BC806" s="342"/>
      <c r="BD806" s="342"/>
      <c r="BE806" s="342"/>
      <c r="BF806" s="342"/>
      <c r="BG806" s="342"/>
      <c r="BH806" s="342"/>
      <c r="BI806" s="342"/>
      <c r="BJ806" s="342"/>
      <c r="BK806" s="342"/>
      <c r="BL806" s="342"/>
      <c r="BM806" s="342"/>
      <c r="BO806" s="342"/>
      <c r="BP806" s="342"/>
      <c r="BQ806" s="342"/>
      <c r="BR806" s="342"/>
      <c r="BS806" s="342"/>
      <c r="BT806" s="342"/>
      <c r="BU806" s="342"/>
      <c r="BV806" s="342"/>
      <c r="BW806" s="342"/>
      <c r="BX806" s="342"/>
      <c r="BY806" s="342"/>
      <c r="BZ806" s="342"/>
      <c r="CA806" s="342"/>
      <c r="CB806" s="342"/>
      <c r="CC806" s="342"/>
      <c r="CD806" s="342"/>
      <c r="CE806" s="342"/>
      <c r="CF806" s="342"/>
      <c r="CG806" s="342"/>
      <c r="CH806" s="342"/>
      <c r="CI806" s="342"/>
      <c r="CJ806" s="342"/>
      <c r="CK806" s="342"/>
      <c r="CZ806" s="342"/>
      <c r="DA806" s="342"/>
      <c r="DB806" s="342"/>
      <c r="DC806" s="342"/>
      <c r="DD806" s="342"/>
      <c r="DE806" s="342"/>
      <c r="DF806" s="342"/>
      <c r="DG806" s="342"/>
      <c r="DH806" s="342"/>
      <c r="DI806" s="342"/>
      <c r="DJ806" s="342"/>
      <c r="DK806" s="342"/>
      <c r="DM806" s="342"/>
      <c r="DN806" s="342"/>
      <c r="DO806" s="342"/>
      <c r="DP806" s="342"/>
      <c r="DQ806" s="342"/>
      <c r="DR806" s="342"/>
      <c r="DS806" s="342"/>
      <c r="DT806" s="342"/>
      <c r="DU806" s="342"/>
      <c r="DV806" s="342"/>
      <c r="DW806" s="342"/>
      <c r="DX806" s="342"/>
      <c r="DY806" s="342"/>
      <c r="EA806" s="342"/>
    </row>
    <row r="807" spans="1:131">
      <c r="A807" s="342"/>
      <c r="B807" s="342"/>
      <c r="C807" s="342"/>
      <c r="D807" s="342"/>
      <c r="E807" s="342"/>
      <c r="L807" s="342"/>
      <c r="M807" s="342"/>
      <c r="N807" s="342"/>
      <c r="O807" s="342"/>
      <c r="P807" s="342"/>
      <c r="Q807" s="342"/>
      <c r="R807" s="342"/>
      <c r="S807" s="342"/>
      <c r="T807" s="342"/>
      <c r="U807" s="342"/>
      <c r="V807" s="342"/>
      <c r="W807" s="342"/>
      <c r="X807" s="342"/>
      <c r="Y807" s="342"/>
      <c r="Z807" s="342"/>
      <c r="AA807" s="342"/>
      <c r="AB807" s="342"/>
      <c r="AC807" s="342"/>
      <c r="AD807" s="342"/>
      <c r="AE807" s="342"/>
      <c r="AF807" s="342"/>
      <c r="AG807" s="342"/>
      <c r="AH807" s="342"/>
      <c r="AI807" s="342"/>
      <c r="AJ807" s="342"/>
      <c r="AK807" s="342"/>
      <c r="AL807" s="342"/>
      <c r="AM807" s="342"/>
      <c r="AN807" s="342"/>
      <c r="AO807" s="342"/>
      <c r="AP807" s="342"/>
      <c r="AQ807" s="342"/>
      <c r="AR807" s="342"/>
      <c r="AS807" s="342"/>
      <c r="AT807" s="342"/>
      <c r="AU807" s="342"/>
      <c r="AV807" s="342"/>
      <c r="AW807" s="342"/>
      <c r="AX807" s="342"/>
      <c r="AY807" s="342"/>
      <c r="AZ807" s="342"/>
      <c r="BA807" s="342"/>
      <c r="BB807" s="342"/>
      <c r="BC807" s="342"/>
      <c r="BD807" s="342"/>
      <c r="BE807" s="342"/>
      <c r="BF807" s="342"/>
      <c r="BG807" s="342"/>
      <c r="BH807" s="342"/>
      <c r="BI807" s="342"/>
      <c r="BJ807" s="342"/>
      <c r="BK807" s="342"/>
      <c r="BL807" s="342"/>
      <c r="BM807" s="342"/>
      <c r="BO807" s="342"/>
      <c r="BP807" s="342"/>
      <c r="BQ807" s="342"/>
      <c r="BR807" s="342"/>
      <c r="BS807" s="342"/>
      <c r="BT807" s="342"/>
      <c r="BU807" s="342"/>
      <c r="BV807" s="342"/>
      <c r="BW807" s="342"/>
      <c r="BX807" s="342"/>
      <c r="BY807" s="342"/>
      <c r="BZ807" s="342"/>
      <c r="CA807" s="342"/>
      <c r="CB807" s="342"/>
      <c r="CC807" s="342"/>
      <c r="CD807" s="342"/>
      <c r="CE807" s="342"/>
      <c r="CF807" s="342"/>
      <c r="CG807" s="342"/>
      <c r="CH807" s="342"/>
      <c r="CI807" s="342"/>
      <c r="CJ807" s="342"/>
      <c r="CK807" s="342"/>
      <c r="CZ807" s="342"/>
      <c r="DA807" s="342"/>
      <c r="DB807" s="342"/>
      <c r="DC807" s="342"/>
      <c r="DD807" s="342"/>
      <c r="DE807" s="342"/>
      <c r="DF807" s="342"/>
      <c r="DG807" s="342"/>
      <c r="DH807" s="342"/>
      <c r="DI807" s="342"/>
      <c r="DJ807" s="342"/>
      <c r="DK807" s="342"/>
      <c r="DM807" s="342"/>
      <c r="DN807" s="342"/>
      <c r="DO807" s="342"/>
      <c r="DP807" s="342"/>
      <c r="DQ807" s="342"/>
      <c r="DR807" s="342"/>
      <c r="DS807" s="342"/>
      <c r="DT807" s="342"/>
      <c r="DU807" s="342"/>
      <c r="DV807" s="342"/>
      <c r="DW807" s="342"/>
      <c r="DX807" s="342"/>
      <c r="DY807" s="342"/>
      <c r="EA807" s="342"/>
    </row>
    <row r="808" spans="1:131">
      <c r="A808" s="342"/>
      <c r="B808" s="342"/>
      <c r="C808" s="342"/>
      <c r="D808" s="342"/>
      <c r="E808" s="342"/>
      <c r="L808" s="342"/>
      <c r="M808" s="342"/>
      <c r="N808" s="342"/>
      <c r="O808" s="342"/>
      <c r="P808" s="342"/>
      <c r="Q808" s="342"/>
      <c r="R808" s="342"/>
      <c r="S808" s="342"/>
      <c r="T808" s="342"/>
      <c r="U808" s="342"/>
      <c r="V808" s="342"/>
      <c r="W808" s="342"/>
      <c r="X808" s="342"/>
      <c r="Y808" s="342"/>
      <c r="Z808" s="342"/>
      <c r="AA808" s="342"/>
      <c r="AB808" s="342"/>
      <c r="AC808" s="342"/>
      <c r="AD808" s="342"/>
      <c r="AE808" s="342"/>
      <c r="AF808" s="342"/>
      <c r="AG808" s="342"/>
      <c r="AH808" s="342"/>
      <c r="AI808" s="342"/>
      <c r="AJ808" s="342"/>
      <c r="AK808" s="342"/>
      <c r="AL808" s="342"/>
      <c r="AM808" s="342"/>
      <c r="AN808" s="342"/>
      <c r="AO808" s="342"/>
      <c r="AP808" s="342"/>
      <c r="AQ808" s="342"/>
      <c r="AR808" s="342"/>
      <c r="AS808" s="342"/>
      <c r="AT808" s="342"/>
      <c r="AU808" s="342"/>
      <c r="AV808" s="342"/>
      <c r="AW808" s="342"/>
      <c r="AX808" s="342"/>
      <c r="AY808" s="342"/>
      <c r="AZ808" s="342"/>
      <c r="BA808" s="342"/>
      <c r="BB808" s="342"/>
      <c r="BC808" s="342"/>
      <c r="BD808" s="342"/>
      <c r="BE808" s="342"/>
      <c r="BF808" s="342"/>
      <c r="BG808" s="342"/>
      <c r="BH808" s="342"/>
      <c r="BI808" s="342"/>
      <c r="BJ808" s="342"/>
      <c r="BK808" s="342"/>
      <c r="BL808" s="342"/>
      <c r="BM808" s="342"/>
      <c r="BO808" s="342"/>
      <c r="BP808" s="342"/>
      <c r="BQ808" s="342"/>
      <c r="BR808" s="342"/>
      <c r="BS808" s="342"/>
      <c r="BT808" s="342"/>
      <c r="BU808" s="342"/>
      <c r="BV808" s="342"/>
      <c r="BW808" s="342"/>
      <c r="BX808" s="342"/>
      <c r="BY808" s="342"/>
      <c r="BZ808" s="342"/>
      <c r="CA808" s="342"/>
      <c r="CB808" s="342"/>
      <c r="CC808" s="342"/>
      <c r="CD808" s="342"/>
      <c r="CE808" s="342"/>
      <c r="CF808" s="342"/>
      <c r="CG808" s="342"/>
      <c r="CH808" s="342"/>
      <c r="CI808" s="342"/>
      <c r="CJ808" s="342"/>
      <c r="CK808" s="342"/>
      <c r="CZ808" s="342"/>
      <c r="DA808" s="342"/>
      <c r="DB808" s="342"/>
      <c r="DC808" s="342"/>
      <c r="DD808" s="342"/>
      <c r="DE808" s="342"/>
      <c r="DF808" s="342"/>
      <c r="DG808" s="342"/>
      <c r="DH808" s="342"/>
      <c r="DI808" s="342"/>
      <c r="DJ808" s="342"/>
      <c r="DK808" s="342"/>
      <c r="DM808" s="342"/>
      <c r="DN808" s="342"/>
      <c r="DO808" s="342"/>
      <c r="DP808" s="342"/>
      <c r="DQ808" s="342"/>
      <c r="DR808" s="342"/>
      <c r="DS808" s="342"/>
      <c r="DT808" s="342"/>
      <c r="DU808" s="342"/>
      <c r="DV808" s="342"/>
      <c r="DW808" s="342"/>
      <c r="DX808" s="342"/>
      <c r="DY808" s="342"/>
      <c r="EA808" s="342"/>
    </row>
    <row r="809" spans="1:131">
      <c r="A809" s="342"/>
      <c r="B809" s="342"/>
      <c r="C809" s="342"/>
      <c r="D809" s="342"/>
      <c r="E809" s="342"/>
      <c r="L809" s="342"/>
      <c r="M809" s="342"/>
      <c r="N809" s="342"/>
      <c r="O809" s="342"/>
      <c r="P809" s="342"/>
      <c r="Q809" s="342"/>
      <c r="R809" s="342"/>
      <c r="S809" s="342"/>
      <c r="T809" s="342"/>
      <c r="U809" s="342"/>
      <c r="V809" s="342"/>
      <c r="W809" s="342"/>
      <c r="X809" s="342"/>
      <c r="Y809" s="342"/>
      <c r="Z809" s="342"/>
      <c r="AA809" s="342"/>
      <c r="AB809" s="342"/>
      <c r="AC809" s="342"/>
      <c r="AD809" s="342"/>
      <c r="AE809" s="342"/>
      <c r="AF809" s="342"/>
      <c r="AG809" s="342"/>
      <c r="AH809" s="342"/>
      <c r="AI809" s="342"/>
      <c r="AJ809" s="342"/>
      <c r="AK809" s="342"/>
      <c r="AL809" s="342"/>
      <c r="AM809" s="342"/>
      <c r="AN809" s="342"/>
      <c r="AO809" s="342"/>
      <c r="AP809" s="342"/>
      <c r="AQ809" s="342"/>
      <c r="AR809" s="342"/>
      <c r="AS809" s="342"/>
      <c r="AT809" s="342"/>
      <c r="AU809" s="342"/>
      <c r="AV809" s="342"/>
      <c r="AW809" s="342"/>
      <c r="AX809" s="342"/>
      <c r="AY809" s="342"/>
      <c r="AZ809" s="342"/>
      <c r="BA809" s="342"/>
      <c r="BB809" s="342"/>
      <c r="BC809" s="342"/>
      <c r="BD809" s="342"/>
      <c r="BE809" s="342"/>
      <c r="BF809" s="342"/>
      <c r="BG809" s="342"/>
      <c r="BH809" s="342"/>
      <c r="BI809" s="342"/>
      <c r="BJ809" s="342"/>
      <c r="BK809" s="342"/>
      <c r="BL809" s="342"/>
      <c r="BM809" s="342"/>
      <c r="BO809" s="342"/>
      <c r="BP809" s="342"/>
      <c r="BQ809" s="342"/>
      <c r="BR809" s="342"/>
      <c r="BS809" s="342"/>
      <c r="BT809" s="342"/>
      <c r="BU809" s="342"/>
      <c r="BV809" s="342"/>
      <c r="BW809" s="342"/>
      <c r="BX809" s="342"/>
      <c r="BY809" s="342"/>
      <c r="BZ809" s="342"/>
      <c r="CA809" s="342"/>
      <c r="CB809" s="342"/>
      <c r="CC809" s="342"/>
      <c r="CD809" s="342"/>
      <c r="CE809" s="342"/>
      <c r="CF809" s="342"/>
      <c r="CG809" s="342"/>
      <c r="CH809" s="342"/>
      <c r="CI809" s="342"/>
      <c r="CJ809" s="342"/>
      <c r="CK809" s="342"/>
      <c r="CZ809" s="342"/>
      <c r="DA809" s="342"/>
      <c r="DB809" s="342"/>
      <c r="DC809" s="342"/>
      <c r="DD809" s="342"/>
      <c r="DE809" s="342"/>
      <c r="DF809" s="342"/>
      <c r="DG809" s="342"/>
      <c r="DH809" s="342"/>
      <c r="DI809" s="342"/>
      <c r="DJ809" s="342"/>
      <c r="DK809" s="342"/>
      <c r="DM809" s="342"/>
      <c r="DN809" s="342"/>
      <c r="DO809" s="342"/>
      <c r="DP809" s="342"/>
      <c r="DQ809" s="342"/>
      <c r="DR809" s="342"/>
      <c r="DS809" s="342"/>
      <c r="DT809" s="342"/>
      <c r="DU809" s="342"/>
      <c r="DV809" s="342"/>
      <c r="DW809" s="342"/>
      <c r="DX809" s="342"/>
      <c r="DY809" s="342"/>
      <c r="EA809" s="342"/>
    </row>
    <row r="810" spans="1:131">
      <c r="A810" s="342"/>
      <c r="B810" s="342"/>
      <c r="C810" s="342"/>
      <c r="D810" s="342"/>
      <c r="E810" s="342"/>
      <c r="L810" s="342"/>
      <c r="M810" s="342"/>
      <c r="N810" s="342"/>
      <c r="O810" s="342"/>
      <c r="P810" s="342"/>
      <c r="Q810" s="342"/>
      <c r="R810" s="342"/>
      <c r="S810" s="342"/>
      <c r="T810" s="342"/>
      <c r="U810" s="342"/>
      <c r="V810" s="342"/>
      <c r="W810" s="342"/>
      <c r="X810" s="342"/>
      <c r="Y810" s="342"/>
      <c r="Z810" s="342"/>
      <c r="AA810" s="342"/>
      <c r="AB810" s="342"/>
      <c r="AC810" s="342"/>
      <c r="AD810" s="342"/>
      <c r="AE810" s="342"/>
      <c r="AF810" s="342"/>
      <c r="AG810" s="342"/>
      <c r="AH810" s="342"/>
      <c r="AI810" s="342"/>
      <c r="AJ810" s="342"/>
      <c r="AK810" s="342"/>
      <c r="AL810" s="342"/>
      <c r="AM810" s="342"/>
      <c r="AN810" s="342"/>
      <c r="AO810" s="342"/>
      <c r="AP810" s="342"/>
      <c r="AQ810" s="342"/>
      <c r="AR810" s="342"/>
      <c r="AS810" s="342"/>
      <c r="AT810" s="342"/>
      <c r="AU810" s="342"/>
      <c r="AV810" s="342"/>
      <c r="AW810" s="342"/>
      <c r="AX810" s="342"/>
      <c r="AY810" s="342"/>
      <c r="AZ810" s="342"/>
      <c r="BA810" s="342"/>
      <c r="BB810" s="342"/>
      <c r="BC810" s="342"/>
      <c r="BD810" s="342"/>
      <c r="BE810" s="342"/>
      <c r="BF810" s="342"/>
      <c r="BG810" s="342"/>
      <c r="BH810" s="342"/>
      <c r="BI810" s="342"/>
      <c r="BJ810" s="342"/>
      <c r="BK810" s="342"/>
      <c r="BL810" s="342"/>
      <c r="BM810" s="342"/>
      <c r="BO810" s="342"/>
      <c r="BP810" s="342"/>
      <c r="BQ810" s="342"/>
      <c r="BR810" s="342"/>
      <c r="BS810" s="342"/>
      <c r="BT810" s="342"/>
      <c r="BU810" s="342"/>
      <c r="BV810" s="342"/>
      <c r="BW810" s="342"/>
      <c r="BX810" s="342"/>
      <c r="BY810" s="342"/>
      <c r="BZ810" s="342"/>
      <c r="CA810" s="342"/>
      <c r="CB810" s="342"/>
      <c r="CC810" s="342"/>
      <c r="CD810" s="342"/>
      <c r="CE810" s="342"/>
      <c r="CF810" s="342"/>
      <c r="CG810" s="342"/>
      <c r="CH810" s="342"/>
      <c r="CI810" s="342"/>
      <c r="CJ810" s="342"/>
      <c r="CK810" s="342"/>
      <c r="CZ810" s="342"/>
      <c r="DA810" s="342"/>
      <c r="DB810" s="342"/>
      <c r="DC810" s="342"/>
      <c r="DD810" s="342"/>
      <c r="DE810" s="342"/>
      <c r="DF810" s="342"/>
      <c r="DG810" s="342"/>
      <c r="DH810" s="342"/>
      <c r="DI810" s="342"/>
      <c r="DJ810" s="342"/>
      <c r="DK810" s="342"/>
      <c r="DM810" s="342"/>
      <c r="DN810" s="342"/>
      <c r="DO810" s="342"/>
      <c r="DP810" s="342"/>
      <c r="DQ810" s="342"/>
      <c r="DR810" s="342"/>
      <c r="DS810" s="342"/>
      <c r="DT810" s="342"/>
      <c r="DU810" s="342"/>
      <c r="DV810" s="342"/>
      <c r="DW810" s="342"/>
      <c r="DX810" s="342"/>
      <c r="DY810" s="342"/>
      <c r="EA810" s="342"/>
    </row>
    <row r="811" spans="1:131">
      <c r="A811" s="342"/>
      <c r="B811" s="342"/>
      <c r="C811" s="342"/>
      <c r="D811" s="342"/>
      <c r="E811" s="342"/>
      <c r="L811" s="342"/>
      <c r="M811" s="342"/>
      <c r="N811" s="342"/>
      <c r="O811" s="342"/>
      <c r="P811" s="342"/>
      <c r="Q811" s="342"/>
      <c r="R811" s="342"/>
      <c r="S811" s="342"/>
      <c r="T811" s="342"/>
      <c r="U811" s="342"/>
      <c r="V811" s="342"/>
      <c r="W811" s="342"/>
      <c r="X811" s="342"/>
      <c r="Y811" s="342"/>
      <c r="Z811" s="342"/>
      <c r="AA811" s="342"/>
      <c r="AB811" s="342"/>
      <c r="AC811" s="342"/>
      <c r="AD811" s="342"/>
      <c r="AE811" s="342"/>
      <c r="AF811" s="342"/>
      <c r="AG811" s="342"/>
      <c r="AH811" s="342"/>
      <c r="AI811" s="342"/>
      <c r="AJ811" s="342"/>
      <c r="AK811" s="342"/>
      <c r="AL811" s="342"/>
      <c r="AM811" s="342"/>
      <c r="AN811" s="342"/>
      <c r="AO811" s="342"/>
      <c r="AP811" s="342"/>
      <c r="AQ811" s="342"/>
      <c r="AR811" s="342"/>
      <c r="AS811" s="342"/>
      <c r="AT811" s="342"/>
      <c r="AU811" s="342"/>
      <c r="AV811" s="342"/>
      <c r="AW811" s="342"/>
      <c r="AX811" s="342"/>
      <c r="AY811" s="342"/>
      <c r="AZ811" s="342"/>
      <c r="BA811" s="342"/>
      <c r="BB811" s="342"/>
      <c r="BC811" s="342"/>
      <c r="BD811" s="342"/>
      <c r="BE811" s="342"/>
      <c r="BF811" s="342"/>
      <c r="BG811" s="342"/>
      <c r="BH811" s="342"/>
      <c r="BI811" s="342"/>
      <c r="BJ811" s="342"/>
      <c r="BK811" s="342"/>
      <c r="BL811" s="342"/>
      <c r="BM811" s="342"/>
      <c r="BO811" s="342"/>
      <c r="BP811" s="342"/>
      <c r="BQ811" s="342"/>
      <c r="BR811" s="342"/>
      <c r="BS811" s="342"/>
      <c r="BT811" s="342"/>
      <c r="BU811" s="342"/>
      <c r="BV811" s="342"/>
      <c r="BW811" s="342"/>
      <c r="BX811" s="342"/>
      <c r="BY811" s="342"/>
      <c r="BZ811" s="342"/>
      <c r="CA811" s="342"/>
      <c r="CB811" s="342"/>
      <c r="CC811" s="342"/>
      <c r="CD811" s="342"/>
      <c r="CE811" s="342"/>
      <c r="CF811" s="342"/>
      <c r="CG811" s="342"/>
      <c r="CH811" s="342"/>
      <c r="CI811" s="342"/>
      <c r="CJ811" s="342"/>
      <c r="CK811" s="342"/>
      <c r="CZ811" s="342"/>
      <c r="DA811" s="342"/>
      <c r="DB811" s="342"/>
      <c r="DC811" s="342"/>
      <c r="DD811" s="342"/>
      <c r="DE811" s="342"/>
      <c r="DF811" s="342"/>
      <c r="DG811" s="342"/>
      <c r="DH811" s="342"/>
      <c r="DI811" s="342"/>
      <c r="DJ811" s="342"/>
      <c r="DK811" s="342"/>
      <c r="DM811" s="342"/>
      <c r="DN811" s="342"/>
      <c r="DO811" s="342"/>
      <c r="DP811" s="342"/>
      <c r="DQ811" s="342"/>
      <c r="DR811" s="342"/>
      <c r="DS811" s="342"/>
      <c r="DT811" s="342"/>
      <c r="DU811" s="342"/>
      <c r="DV811" s="342"/>
      <c r="DW811" s="342"/>
      <c r="DX811" s="342"/>
      <c r="DY811" s="342"/>
      <c r="EA811" s="342"/>
    </row>
    <row r="812" spans="1:131">
      <c r="A812" s="342"/>
      <c r="B812" s="342"/>
      <c r="C812" s="342"/>
      <c r="D812" s="342"/>
      <c r="E812" s="342"/>
      <c r="L812" s="342"/>
      <c r="M812" s="342"/>
      <c r="N812" s="342"/>
      <c r="O812" s="342"/>
      <c r="P812" s="342"/>
      <c r="Q812" s="342"/>
      <c r="R812" s="342"/>
      <c r="S812" s="342"/>
      <c r="T812" s="342"/>
      <c r="U812" s="342"/>
      <c r="V812" s="342"/>
      <c r="W812" s="342"/>
      <c r="X812" s="342"/>
      <c r="Y812" s="342"/>
      <c r="Z812" s="342"/>
      <c r="AA812" s="342"/>
      <c r="AB812" s="342"/>
      <c r="AC812" s="342"/>
      <c r="AD812" s="342"/>
      <c r="AE812" s="342"/>
      <c r="AF812" s="342"/>
      <c r="AG812" s="342"/>
      <c r="AH812" s="342"/>
      <c r="AI812" s="342"/>
      <c r="AJ812" s="342"/>
      <c r="AK812" s="342"/>
      <c r="AL812" s="342"/>
      <c r="AM812" s="342"/>
      <c r="AN812" s="342"/>
      <c r="AO812" s="342"/>
      <c r="AP812" s="342"/>
      <c r="AQ812" s="342"/>
      <c r="AR812" s="342"/>
      <c r="AS812" s="342"/>
      <c r="AT812" s="342"/>
      <c r="AU812" s="342"/>
      <c r="AV812" s="342"/>
      <c r="AW812" s="342"/>
      <c r="AX812" s="342"/>
      <c r="AY812" s="342"/>
      <c r="AZ812" s="342"/>
      <c r="BA812" s="342"/>
      <c r="BB812" s="342"/>
      <c r="BC812" s="342"/>
      <c r="BD812" s="342"/>
      <c r="BE812" s="342"/>
      <c r="BF812" s="342"/>
      <c r="BG812" s="342"/>
      <c r="BH812" s="342"/>
      <c r="BI812" s="342"/>
      <c r="BJ812" s="342"/>
      <c r="BK812" s="342"/>
      <c r="BL812" s="342"/>
      <c r="BM812" s="342"/>
      <c r="BO812" s="342"/>
      <c r="BP812" s="342"/>
      <c r="BQ812" s="342"/>
      <c r="BR812" s="342"/>
      <c r="BS812" s="342"/>
      <c r="BT812" s="342"/>
      <c r="BU812" s="342"/>
      <c r="BV812" s="342"/>
      <c r="BW812" s="342"/>
      <c r="BX812" s="342"/>
      <c r="BY812" s="342"/>
      <c r="BZ812" s="342"/>
      <c r="CA812" s="342"/>
      <c r="CB812" s="342"/>
      <c r="CC812" s="342"/>
      <c r="CD812" s="342"/>
      <c r="CE812" s="342"/>
      <c r="CF812" s="342"/>
      <c r="CG812" s="342"/>
      <c r="CH812" s="342"/>
      <c r="CI812" s="342"/>
      <c r="CJ812" s="342"/>
      <c r="CK812" s="342"/>
      <c r="CZ812" s="342"/>
      <c r="DA812" s="342"/>
      <c r="DB812" s="342"/>
      <c r="DC812" s="342"/>
      <c r="DD812" s="342"/>
      <c r="DE812" s="342"/>
      <c r="DF812" s="342"/>
      <c r="DG812" s="342"/>
      <c r="DH812" s="342"/>
      <c r="DI812" s="342"/>
      <c r="DJ812" s="342"/>
      <c r="DK812" s="342"/>
      <c r="DM812" s="342"/>
      <c r="DN812" s="342"/>
      <c r="DO812" s="342"/>
      <c r="DP812" s="342"/>
      <c r="DQ812" s="342"/>
      <c r="DR812" s="342"/>
      <c r="DS812" s="342"/>
      <c r="DT812" s="342"/>
      <c r="DU812" s="342"/>
      <c r="DV812" s="342"/>
      <c r="DW812" s="342"/>
      <c r="DX812" s="342"/>
      <c r="DY812" s="342"/>
      <c r="EA812" s="342"/>
    </row>
    <row r="813" spans="1:131">
      <c r="A813" s="342"/>
      <c r="B813" s="342"/>
      <c r="C813" s="342"/>
      <c r="D813" s="342"/>
      <c r="E813" s="342"/>
      <c r="L813" s="342"/>
      <c r="M813" s="342"/>
      <c r="N813" s="342"/>
      <c r="O813" s="342"/>
      <c r="P813" s="342"/>
      <c r="Q813" s="342"/>
      <c r="R813" s="342"/>
      <c r="S813" s="342"/>
      <c r="T813" s="342"/>
      <c r="U813" s="342"/>
      <c r="V813" s="342"/>
      <c r="W813" s="342"/>
      <c r="X813" s="342"/>
      <c r="Y813" s="342"/>
      <c r="Z813" s="342"/>
      <c r="AA813" s="342"/>
      <c r="AB813" s="342"/>
      <c r="AC813" s="342"/>
      <c r="AD813" s="342"/>
      <c r="AE813" s="342"/>
      <c r="AF813" s="342"/>
      <c r="AG813" s="342"/>
      <c r="AH813" s="342"/>
      <c r="AI813" s="342"/>
      <c r="AJ813" s="342"/>
      <c r="AK813" s="342"/>
      <c r="AL813" s="342"/>
      <c r="AM813" s="342"/>
      <c r="AN813" s="342"/>
      <c r="AO813" s="342"/>
      <c r="AP813" s="342"/>
      <c r="AQ813" s="342"/>
      <c r="AR813" s="342"/>
      <c r="AS813" s="342"/>
      <c r="AT813" s="342"/>
      <c r="AU813" s="342"/>
      <c r="AV813" s="342"/>
      <c r="AW813" s="342"/>
      <c r="AX813" s="342"/>
      <c r="AY813" s="342"/>
      <c r="AZ813" s="342"/>
      <c r="BA813" s="342"/>
      <c r="BB813" s="342"/>
      <c r="BC813" s="342"/>
      <c r="BD813" s="342"/>
      <c r="BE813" s="342"/>
      <c r="BF813" s="342"/>
      <c r="BG813" s="342"/>
      <c r="BH813" s="342"/>
      <c r="BI813" s="342"/>
      <c r="BJ813" s="342"/>
      <c r="BK813" s="342"/>
      <c r="BL813" s="342"/>
      <c r="BM813" s="342"/>
      <c r="BO813" s="342"/>
      <c r="BP813" s="342"/>
      <c r="BQ813" s="342"/>
      <c r="BR813" s="342"/>
      <c r="BS813" s="342"/>
      <c r="BT813" s="342"/>
      <c r="BU813" s="342"/>
      <c r="BV813" s="342"/>
      <c r="BW813" s="342"/>
      <c r="BX813" s="342"/>
      <c r="BY813" s="342"/>
      <c r="BZ813" s="342"/>
      <c r="CA813" s="342"/>
      <c r="CB813" s="342"/>
      <c r="CC813" s="342"/>
      <c r="CD813" s="342"/>
      <c r="CE813" s="342"/>
      <c r="CF813" s="342"/>
      <c r="CG813" s="342"/>
      <c r="CH813" s="342"/>
      <c r="CI813" s="342"/>
      <c r="CJ813" s="342"/>
      <c r="CK813" s="342"/>
      <c r="CZ813" s="342"/>
      <c r="DA813" s="342"/>
      <c r="DB813" s="342"/>
      <c r="DC813" s="342"/>
      <c r="DD813" s="342"/>
      <c r="DE813" s="342"/>
      <c r="DF813" s="342"/>
      <c r="DG813" s="342"/>
      <c r="DH813" s="342"/>
      <c r="DI813" s="342"/>
      <c r="DJ813" s="342"/>
      <c r="DK813" s="342"/>
      <c r="DM813" s="342"/>
      <c r="DN813" s="342"/>
      <c r="DO813" s="342"/>
      <c r="DP813" s="342"/>
      <c r="DQ813" s="342"/>
      <c r="DR813" s="342"/>
      <c r="DS813" s="342"/>
      <c r="DT813" s="342"/>
      <c r="DU813" s="342"/>
      <c r="DV813" s="342"/>
      <c r="DW813" s="342"/>
      <c r="DX813" s="342"/>
      <c r="DY813" s="342"/>
      <c r="EA813" s="342"/>
    </row>
    <row r="814" spans="1:131">
      <c r="A814" s="342"/>
      <c r="B814" s="342"/>
      <c r="C814" s="342"/>
      <c r="D814" s="342"/>
      <c r="E814" s="342"/>
      <c r="L814" s="342"/>
      <c r="M814" s="342"/>
      <c r="N814" s="342"/>
      <c r="O814" s="342"/>
      <c r="P814" s="342"/>
      <c r="Q814" s="342"/>
      <c r="R814" s="342"/>
      <c r="S814" s="342"/>
      <c r="T814" s="342"/>
      <c r="U814" s="342"/>
      <c r="V814" s="342"/>
      <c r="W814" s="342"/>
      <c r="X814" s="342"/>
      <c r="Y814" s="342"/>
      <c r="Z814" s="342"/>
      <c r="AA814" s="342"/>
      <c r="AB814" s="342"/>
      <c r="AC814" s="342"/>
      <c r="AD814" s="342"/>
      <c r="AE814" s="342"/>
      <c r="AF814" s="342"/>
      <c r="AG814" s="342"/>
      <c r="AH814" s="342"/>
      <c r="AI814" s="342"/>
      <c r="AJ814" s="342"/>
      <c r="AK814" s="342"/>
      <c r="AL814" s="342"/>
      <c r="AM814" s="342"/>
      <c r="AN814" s="342"/>
      <c r="AO814" s="342"/>
      <c r="AP814" s="342"/>
      <c r="AQ814" s="342"/>
      <c r="AR814" s="342"/>
      <c r="AS814" s="342"/>
      <c r="AT814" s="342"/>
      <c r="AU814" s="342"/>
      <c r="AV814" s="342"/>
      <c r="AW814" s="342"/>
      <c r="AX814" s="342"/>
      <c r="AY814" s="342"/>
      <c r="AZ814" s="342"/>
      <c r="BA814" s="342"/>
      <c r="BB814" s="342"/>
      <c r="BC814" s="342"/>
      <c r="BD814" s="342"/>
      <c r="BE814" s="342"/>
      <c r="BF814" s="342"/>
      <c r="BG814" s="342"/>
      <c r="BH814" s="342"/>
      <c r="BI814" s="342"/>
      <c r="BJ814" s="342"/>
      <c r="BK814" s="342"/>
      <c r="BL814" s="342"/>
      <c r="BM814" s="342"/>
      <c r="BO814" s="342"/>
      <c r="BP814" s="342"/>
      <c r="BQ814" s="342"/>
      <c r="BR814" s="342"/>
      <c r="BS814" s="342"/>
      <c r="BT814" s="342"/>
      <c r="BU814" s="342"/>
      <c r="BV814" s="342"/>
      <c r="BW814" s="342"/>
      <c r="BX814" s="342"/>
      <c r="BY814" s="342"/>
      <c r="BZ814" s="342"/>
      <c r="CA814" s="342"/>
      <c r="CB814" s="342"/>
      <c r="CC814" s="342"/>
      <c r="CD814" s="342"/>
      <c r="CE814" s="342"/>
      <c r="CF814" s="342"/>
      <c r="CG814" s="342"/>
      <c r="CH814" s="342"/>
      <c r="CI814" s="342"/>
      <c r="CJ814" s="342"/>
      <c r="CK814" s="342"/>
      <c r="CZ814" s="342"/>
      <c r="DA814" s="342"/>
      <c r="DB814" s="342"/>
      <c r="DC814" s="342"/>
      <c r="DD814" s="342"/>
      <c r="DE814" s="342"/>
      <c r="DF814" s="342"/>
      <c r="DG814" s="342"/>
      <c r="DH814" s="342"/>
      <c r="DI814" s="342"/>
      <c r="DJ814" s="342"/>
      <c r="DK814" s="342"/>
      <c r="DM814" s="342"/>
      <c r="DN814" s="342"/>
      <c r="DO814" s="342"/>
      <c r="DP814" s="342"/>
      <c r="DQ814" s="342"/>
      <c r="DR814" s="342"/>
      <c r="DS814" s="342"/>
      <c r="DT814" s="342"/>
      <c r="DU814" s="342"/>
      <c r="DV814" s="342"/>
      <c r="DW814" s="342"/>
      <c r="DX814" s="342"/>
      <c r="DY814" s="342"/>
      <c r="EA814" s="342"/>
    </row>
    <row r="815" spans="1:131">
      <c r="A815" s="342"/>
      <c r="B815" s="342"/>
      <c r="C815" s="342"/>
      <c r="D815" s="342"/>
      <c r="E815" s="342"/>
      <c r="L815" s="342"/>
      <c r="M815" s="342"/>
      <c r="N815" s="342"/>
      <c r="O815" s="342"/>
      <c r="P815" s="342"/>
      <c r="Q815" s="342"/>
      <c r="R815" s="342"/>
      <c r="S815" s="342"/>
      <c r="T815" s="342"/>
      <c r="U815" s="342"/>
      <c r="V815" s="342"/>
      <c r="W815" s="342"/>
      <c r="X815" s="342"/>
      <c r="Y815" s="342"/>
      <c r="Z815" s="342"/>
      <c r="AA815" s="342"/>
      <c r="AB815" s="342"/>
      <c r="AC815" s="342"/>
      <c r="AD815" s="342"/>
      <c r="AE815" s="342"/>
      <c r="AF815" s="342"/>
      <c r="AG815" s="342"/>
      <c r="AH815" s="342"/>
      <c r="AI815" s="342"/>
      <c r="AJ815" s="342"/>
      <c r="AK815" s="342"/>
      <c r="AL815" s="342"/>
      <c r="AM815" s="342"/>
      <c r="AN815" s="342"/>
      <c r="AO815" s="342"/>
      <c r="AP815" s="342"/>
      <c r="AQ815" s="342"/>
      <c r="AR815" s="342"/>
      <c r="AS815" s="342"/>
      <c r="AT815" s="342"/>
      <c r="AU815" s="342"/>
      <c r="AV815" s="342"/>
      <c r="AW815" s="342"/>
      <c r="AX815" s="342"/>
      <c r="AY815" s="342"/>
      <c r="AZ815" s="342"/>
      <c r="BA815" s="342"/>
      <c r="BB815" s="342"/>
      <c r="BC815" s="342"/>
      <c r="BD815" s="342"/>
      <c r="BE815" s="342"/>
      <c r="BF815" s="342"/>
      <c r="BG815" s="342"/>
      <c r="BH815" s="342"/>
      <c r="BI815" s="342"/>
      <c r="BJ815" s="342"/>
      <c r="BK815" s="342"/>
      <c r="BL815" s="342"/>
      <c r="BM815" s="342"/>
      <c r="BO815" s="342"/>
      <c r="BP815" s="342"/>
      <c r="BQ815" s="342"/>
      <c r="BR815" s="342"/>
      <c r="BS815" s="342"/>
      <c r="BT815" s="342"/>
      <c r="BU815" s="342"/>
      <c r="BV815" s="342"/>
      <c r="BW815" s="342"/>
      <c r="BX815" s="342"/>
      <c r="BY815" s="342"/>
      <c r="BZ815" s="342"/>
      <c r="CA815" s="342"/>
      <c r="CB815" s="342"/>
      <c r="CC815" s="342"/>
      <c r="CD815" s="342"/>
      <c r="CE815" s="342"/>
      <c r="CF815" s="342"/>
      <c r="CG815" s="342"/>
      <c r="CH815" s="342"/>
      <c r="CI815" s="342"/>
      <c r="CJ815" s="342"/>
      <c r="CK815" s="342"/>
      <c r="CZ815" s="342"/>
      <c r="DA815" s="342"/>
      <c r="DB815" s="342"/>
      <c r="DC815" s="342"/>
      <c r="DD815" s="342"/>
      <c r="DE815" s="342"/>
      <c r="DF815" s="342"/>
      <c r="DG815" s="342"/>
      <c r="DH815" s="342"/>
      <c r="DI815" s="342"/>
      <c r="DJ815" s="342"/>
      <c r="DK815" s="342"/>
      <c r="DM815" s="342"/>
      <c r="DN815" s="342"/>
      <c r="DO815" s="342"/>
      <c r="DP815" s="342"/>
      <c r="DQ815" s="342"/>
      <c r="DR815" s="342"/>
      <c r="DS815" s="342"/>
      <c r="DT815" s="342"/>
      <c r="DU815" s="342"/>
      <c r="DV815" s="342"/>
      <c r="DW815" s="342"/>
      <c r="DX815" s="342"/>
      <c r="DY815" s="342"/>
      <c r="EA815" s="342"/>
    </row>
    <row r="816" spans="1:131">
      <c r="A816" s="342"/>
      <c r="B816" s="342"/>
      <c r="C816" s="342"/>
      <c r="D816" s="342"/>
      <c r="E816" s="342"/>
      <c r="L816" s="342"/>
      <c r="M816" s="342"/>
      <c r="N816" s="342"/>
      <c r="O816" s="342"/>
      <c r="P816" s="342"/>
      <c r="Q816" s="342"/>
      <c r="R816" s="342"/>
      <c r="S816" s="342"/>
      <c r="T816" s="342"/>
      <c r="U816" s="342"/>
      <c r="V816" s="342"/>
      <c r="W816" s="342"/>
      <c r="X816" s="342"/>
      <c r="Y816" s="342"/>
      <c r="Z816" s="342"/>
      <c r="AA816" s="342"/>
      <c r="AB816" s="342"/>
      <c r="AC816" s="342"/>
      <c r="AD816" s="342"/>
      <c r="AE816" s="342"/>
      <c r="AF816" s="342"/>
      <c r="AG816" s="342"/>
      <c r="AH816" s="342"/>
      <c r="AI816" s="342"/>
      <c r="AJ816" s="342"/>
      <c r="AK816" s="342"/>
      <c r="AL816" s="342"/>
      <c r="AM816" s="342"/>
      <c r="AN816" s="342"/>
      <c r="AO816" s="342"/>
      <c r="AP816" s="342"/>
      <c r="AQ816" s="342"/>
      <c r="AR816" s="342"/>
      <c r="AS816" s="342"/>
      <c r="AT816" s="342"/>
      <c r="AU816" s="342"/>
      <c r="AV816" s="342"/>
      <c r="AW816" s="342"/>
      <c r="AX816" s="342"/>
      <c r="AY816" s="342"/>
      <c r="AZ816" s="342"/>
      <c r="BA816" s="342"/>
      <c r="BB816" s="342"/>
      <c r="BC816" s="342"/>
      <c r="BD816" s="342"/>
      <c r="BE816" s="342"/>
      <c r="BF816" s="342"/>
      <c r="BG816" s="342"/>
      <c r="BH816" s="342"/>
      <c r="BI816" s="342"/>
      <c r="BJ816" s="342"/>
      <c r="BK816" s="342"/>
      <c r="BL816" s="342"/>
      <c r="BM816" s="342"/>
      <c r="BO816" s="342"/>
      <c r="BP816" s="342"/>
      <c r="BQ816" s="342"/>
      <c r="BR816" s="342"/>
      <c r="BS816" s="342"/>
      <c r="BT816" s="342"/>
      <c r="BU816" s="342"/>
      <c r="BV816" s="342"/>
      <c r="BW816" s="342"/>
      <c r="BX816" s="342"/>
      <c r="BY816" s="342"/>
      <c r="BZ816" s="342"/>
      <c r="CA816" s="342"/>
      <c r="CB816" s="342"/>
      <c r="CC816" s="342"/>
      <c r="CD816" s="342"/>
      <c r="CE816" s="342"/>
      <c r="CF816" s="342"/>
      <c r="CG816" s="342"/>
      <c r="CH816" s="342"/>
      <c r="CI816" s="342"/>
      <c r="CJ816" s="342"/>
      <c r="CK816" s="342"/>
      <c r="CZ816" s="342"/>
      <c r="DA816" s="342"/>
      <c r="DB816" s="342"/>
      <c r="DC816" s="342"/>
      <c r="DD816" s="342"/>
      <c r="DE816" s="342"/>
      <c r="DF816" s="342"/>
      <c r="DG816" s="342"/>
      <c r="DH816" s="342"/>
      <c r="DI816" s="342"/>
      <c r="DJ816" s="342"/>
      <c r="DK816" s="342"/>
      <c r="DM816" s="342"/>
      <c r="DN816" s="342"/>
      <c r="DO816" s="342"/>
      <c r="DP816" s="342"/>
      <c r="DQ816" s="342"/>
      <c r="DR816" s="342"/>
      <c r="DS816" s="342"/>
      <c r="DT816" s="342"/>
      <c r="DU816" s="342"/>
      <c r="DV816" s="342"/>
      <c r="DW816" s="342"/>
      <c r="DX816" s="342"/>
      <c r="DY816" s="342"/>
      <c r="EA816" s="342"/>
    </row>
    <row r="817" spans="1:131">
      <c r="A817" s="342"/>
      <c r="B817" s="342"/>
      <c r="C817" s="342"/>
      <c r="D817" s="342"/>
      <c r="E817" s="342"/>
      <c r="L817" s="342"/>
      <c r="M817" s="342"/>
      <c r="N817" s="342"/>
      <c r="O817" s="342"/>
      <c r="P817" s="342"/>
      <c r="Q817" s="342"/>
      <c r="R817" s="342"/>
      <c r="S817" s="342"/>
      <c r="T817" s="342"/>
      <c r="U817" s="342"/>
      <c r="V817" s="342"/>
      <c r="W817" s="342"/>
      <c r="X817" s="342"/>
      <c r="Y817" s="342"/>
      <c r="Z817" s="342"/>
      <c r="AA817" s="342"/>
      <c r="AB817" s="342"/>
      <c r="AC817" s="342"/>
      <c r="AD817" s="342"/>
      <c r="AE817" s="342"/>
      <c r="AF817" s="342"/>
      <c r="AG817" s="342"/>
      <c r="AH817" s="342"/>
      <c r="AI817" s="342"/>
      <c r="AJ817" s="342"/>
      <c r="AK817" s="342"/>
      <c r="AL817" s="342"/>
      <c r="AM817" s="342"/>
      <c r="AN817" s="342"/>
      <c r="AO817" s="342"/>
      <c r="AP817" s="342"/>
      <c r="AQ817" s="342"/>
      <c r="AR817" s="342"/>
      <c r="AS817" s="342"/>
      <c r="AT817" s="342"/>
      <c r="AU817" s="342"/>
      <c r="AV817" s="342"/>
      <c r="AW817" s="342"/>
      <c r="AX817" s="342"/>
      <c r="AY817" s="342"/>
      <c r="AZ817" s="342"/>
      <c r="BA817" s="342"/>
      <c r="BB817" s="342"/>
      <c r="BC817" s="342"/>
      <c r="BD817" s="342"/>
      <c r="BE817" s="342"/>
      <c r="BF817" s="342"/>
      <c r="BG817" s="342"/>
      <c r="BH817" s="342"/>
      <c r="BI817" s="342"/>
      <c r="BJ817" s="342"/>
      <c r="BK817" s="342"/>
      <c r="BL817" s="342"/>
      <c r="BM817" s="342"/>
      <c r="BO817" s="342"/>
      <c r="BP817" s="342"/>
      <c r="BQ817" s="342"/>
      <c r="BR817" s="342"/>
      <c r="BS817" s="342"/>
      <c r="BT817" s="342"/>
      <c r="BU817" s="342"/>
      <c r="BV817" s="342"/>
      <c r="BW817" s="342"/>
      <c r="BX817" s="342"/>
      <c r="BY817" s="342"/>
      <c r="BZ817" s="342"/>
      <c r="CA817" s="342"/>
      <c r="CB817" s="342"/>
      <c r="CC817" s="342"/>
      <c r="CD817" s="342"/>
      <c r="CE817" s="342"/>
      <c r="CF817" s="342"/>
      <c r="CG817" s="342"/>
      <c r="CH817" s="342"/>
      <c r="CI817" s="342"/>
      <c r="CJ817" s="342"/>
      <c r="CK817" s="342"/>
      <c r="CZ817" s="342"/>
      <c r="DA817" s="342"/>
      <c r="DB817" s="342"/>
      <c r="DC817" s="342"/>
      <c r="DD817" s="342"/>
      <c r="DE817" s="342"/>
      <c r="DF817" s="342"/>
      <c r="DG817" s="342"/>
      <c r="DH817" s="342"/>
      <c r="DI817" s="342"/>
      <c r="DJ817" s="342"/>
      <c r="DK817" s="342"/>
      <c r="DM817" s="342"/>
      <c r="DN817" s="342"/>
      <c r="DO817" s="342"/>
      <c r="DP817" s="342"/>
      <c r="DQ817" s="342"/>
      <c r="DR817" s="342"/>
      <c r="DS817" s="342"/>
      <c r="DT817" s="342"/>
      <c r="DU817" s="342"/>
      <c r="DV817" s="342"/>
      <c r="DW817" s="342"/>
      <c r="DX817" s="342"/>
      <c r="DY817" s="342"/>
      <c r="EA817" s="342"/>
    </row>
    <row r="818" spans="1:131">
      <c r="A818" s="342"/>
      <c r="B818" s="342"/>
      <c r="C818" s="342"/>
      <c r="D818" s="342"/>
      <c r="E818" s="342"/>
      <c r="L818" s="342"/>
      <c r="M818" s="342"/>
      <c r="N818" s="342"/>
      <c r="O818" s="342"/>
      <c r="P818" s="342"/>
      <c r="Q818" s="342"/>
      <c r="R818" s="342"/>
      <c r="S818" s="342"/>
      <c r="T818" s="342"/>
      <c r="U818" s="342"/>
      <c r="V818" s="342"/>
      <c r="W818" s="342"/>
      <c r="X818" s="342"/>
      <c r="Y818" s="342"/>
      <c r="Z818" s="342"/>
      <c r="AA818" s="342"/>
      <c r="AB818" s="342"/>
      <c r="AC818" s="342"/>
      <c r="AD818" s="342"/>
      <c r="AE818" s="342"/>
      <c r="AF818" s="342"/>
      <c r="AG818" s="342"/>
      <c r="AH818" s="342"/>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342"/>
      <c r="BI818" s="342"/>
      <c r="BJ818" s="342"/>
      <c r="BK818" s="342"/>
      <c r="BL818" s="342"/>
      <c r="BM818" s="342"/>
      <c r="BO818" s="342"/>
      <c r="BP818" s="342"/>
      <c r="BQ818" s="342"/>
      <c r="BR818" s="342"/>
      <c r="BS818" s="342"/>
      <c r="BT818" s="342"/>
      <c r="BU818" s="342"/>
      <c r="BV818" s="342"/>
      <c r="BW818" s="342"/>
      <c r="BX818" s="342"/>
      <c r="BY818" s="342"/>
      <c r="BZ818" s="342"/>
      <c r="CA818" s="342"/>
      <c r="CB818" s="342"/>
      <c r="CC818" s="342"/>
      <c r="CD818" s="342"/>
      <c r="CE818" s="342"/>
      <c r="CF818" s="342"/>
      <c r="CG818" s="342"/>
      <c r="CH818" s="342"/>
      <c r="CI818" s="342"/>
      <c r="CJ818" s="342"/>
      <c r="CK818" s="342"/>
      <c r="CZ818" s="342"/>
      <c r="DA818" s="342"/>
      <c r="DB818" s="342"/>
      <c r="DC818" s="342"/>
      <c r="DD818" s="342"/>
      <c r="DE818" s="342"/>
      <c r="DF818" s="342"/>
      <c r="DG818" s="342"/>
      <c r="DH818" s="342"/>
      <c r="DI818" s="342"/>
      <c r="DJ818" s="342"/>
      <c r="DK818" s="342"/>
      <c r="DM818" s="342"/>
      <c r="DN818" s="342"/>
      <c r="DO818" s="342"/>
      <c r="DP818" s="342"/>
      <c r="DQ818" s="342"/>
      <c r="DR818" s="342"/>
      <c r="DS818" s="342"/>
      <c r="DT818" s="342"/>
      <c r="DU818" s="342"/>
      <c r="DV818" s="342"/>
      <c r="DW818" s="342"/>
      <c r="DX818" s="342"/>
      <c r="DY818" s="342"/>
      <c r="EA818" s="342"/>
    </row>
    <row r="819" spans="1:131">
      <c r="A819" s="342"/>
      <c r="B819" s="342"/>
      <c r="C819" s="342"/>
      <c r="D819" s="342"/>
      <c r="E819" s="342"/>
      <c r="L819" s="342"/>
      <c r="M819" s="342"/>
      <c r="N819" s="342"/>
      <c r="O819" s="342"/>
      <c r="P819" s="342"/>
      <c r="Q819" s="342"/>
      <c r="R819" s="342"/>
      <c r="S819" s="342"/>
      <c r="T819" s="342"/>
      <c r="U819" s="342"/>
      <c r="V819" s="342"/>
      <c r="W819" s="342"/>
      <c r="X819" s="342"/>
      <c r="Y819" s="342"/>
      <c r="Z819" s="342"/>
      <c r="AA819" s="342"/>
      <c r="AB819" s="342"/>
      <c r="AC819" s="342"/>
      <c r="AD819" s="342"/>
      <c r="AE819" s="342"/>
      <c r="AF819" s="342"/>
      <c r="AG819" s="342"/>
      <c r="AH819" s="342"/>
      <c r="AI819" s="342"/>
      <c r="AJ819" s="342"/>
      <c r="AK819" s="342"/>
      <c r="AL819" s="342"/>
      <c r="AM819" s="342"/>
      <c r="AN819" s="342"/>
      <c r="AO819" s="342"/>
      <c r="AP819" s="342"/>
      <c r="AQ819" s="342"/>
      <c r="AR819" s="342"/>
      <c r="AS819" s="342"/>
      <c r="AT819" s="342"/>
      <c r="AU819" s="342"/>
      <c r="AV819" s="342"/>
      <c r="AW819" s="342"/>
      <c r="AX819" s="342"/>
      <c r="AY819" s="342"/>
      <c r="AZ819" s="342"/>
      <c r="BA819" s="342"/>
      <c r="BB819" s="342"/>
      <c r="BC819" s="342"/>
      <c r="BD819" s="342"/>
      <c r="BE819" s="342"/>
      <c r="BF819" s="342"/>
      <c r="BG819" s="342"/>
      <c r="BH819" s="342"/>
      <c r="BI819" s="342"/>
      <c r="BJ819" s="342"/>
      <c r="BK819" s="342"/>
      <c r="BL819" s="342"/>
      <c r="BM819" s="342"/>
      <c r="BO819" s="342"/>
      <c r="BP819" s="342"/>
      <c r="BQ819" s="342"/>
      <c r="BR819" s="342"/>
      <c r="BS819" s="342"/>
      <c r="BT819" s="342"/>
      <c r="BU819" s="342"/>
      <c r="BV819" s="342"/>
      <c r="BW819" s="342"/>
      <c r="BX819" s="342"/>
      <c r="BY819" s="342"/>
      <c r="BZ819" s="342"/>
      <c r="CA819" s="342"/>
      <c r="CB819" s="342"/>
      <c r="CC819" s="342"/>
      <c r="CD819" s="342"/>
      <c r="CE819" s="342"/>
      <c r="CF819" s="342"/>
      <c r="CG819" s="342"/>
      <c r="CH819" s="342"/>
      <c r="CI819" s="342"/>
      <c r="CJ819" s="342"/>
      <c r="CK819" s="342"/>
      <c r="CZ819" s="342"/>
      <c r="DA819" s="342"/>
      <c r="DB819" s="342"/>
      <c r="DC819" s="342"/>
      <c r="DD819" s="342"/>
      <c r="DE819" s="342"/>
      <c r="DF819" s="342"/>
      <c r="DG819" s="342"/>
      <c r="DH819" s="342"/>
      <c r="DI819" s="342"/>
      <c r="DJ819" s="342"/>
      <c r="DK819" s="342"/>
      <c r="DM819" s="342"/>
      <c r="DN819" s="342"/>
      <c r="DO819" s="342"/>
      <c r="DP819" s="342"/>
      <c r="DQ819" s="342"/>
      <c r="DR819" s="342"/>
      <c r="DS819" s="342"/>
      <c r="DT819" s="342"/>
      <c r="DU819" s="342"/>
      <c r="DV819" s="342"/>
      <c r="DW819" s="342"/>
      <c r="DX819" s="342"/>
      <c r="DY819" s="342"/>
      <c r="EA819" s="342"/>
    </row>
    <row r="820" spans="1:131">
      <c r="A820" s="342"/>
      <c r="B820" s="342"/>
      <c r="C820" s="342"/>
      <c r="D820" s="342"/>
      <c r="E820" s="342"/>
      <c r="L820" s="342"/>
      <c r="M820" s="342"/>
      <c r="N820" s="342"/>
      <c r="O820" s="342"/>
      <c r="P820" s="342"/>
      <c r="Q820" s="342"/>
      <c r="R820" s="342"/>
      <c r="S820" s="342"/>
      <c r="T820" s="342"/>
      <c r="U820" s="342"/>
      <c r="V820" s="342"/>
      <c r="W820" s="342"/>
      <c r="X820" s="342"/>
      <c r="Y820" s="342"/>
      <c r="Z820" s="342"/>
      <c r="AA820" s="342"/>
      <c r="AB820" s="342"/>
      <c r="AC820" s="342"/>
      <c r="AD820" s="342"/>
      <c r="AE820" s="342"/>
      <c r="AF820" s="342"/>
      <c r="AG820" s="342"/>
      <c r="AH820" s="342"/>
      <c r="AI820" s="342"/>
      <c r="AJ820" s="342"/>
      <c r="AK820" s="342"/>
      <c r="AL820" s="342"/>
      <c r="AM820" s="342"/>
      <c r="AN820" s="342"/>
      <c r="AO820" s="342"/>
      <c r="AP820" s="342"/>
      <c r="AQ820" s="342"/>
      <c r="AR820" s="342"/>
      <c r="AS820" s="342"/>
      <c r="AT820" s="342"/>
      <c r="AU820" s="342"/>
      <c r="AV820" s="342"/>
      <c r="AW820" s="342"/>
      <c r="AX820" s="342"/>
      <c r="AY820" s="342"/>
      <c r="AZ820" s="342"/>
      <c r="BA820" s="342"/>
      <c r="BB820" s="342"/>
      <c r="BC820" s="342"/>
      <c r="BD820" s="342"/>
      <c r="BE820" s="342"/>
      <c r="BF820" s="342"/>
      <c r="BG820" s="342"/>
      <c r="BH820" s="342"/>
      <c r="BI820" s="342"/>
      <c r="BJ820" s="342"/>
      <c r="BK820" s="342"/>
      <c r="BL820" s="342"/>
      <c r="BM820" s="342"/>
      <c r="BO820" s="342"/>
      <c r="BP820" s="342"/>
      <c r="BQ820" s="342"/>
      <c r="BR820" s="342"/>
      <c r="BS820" s="342"/>
      <c r="BT820" s="342"/>
      <c r="BU820" s="342"/>
      <c r="BV820" s="342"/>
      <c r="BW820" s="342"/>
      <c r="BX820" s="342"/>
      <c r="BY820" s="342"/>
      <c r="BZ820" s="342"/>
      <c r="CA820" s="342"/>
      <c r="CB820" s="342"/>
      <c r="CC820" s="342"/>
      <c r="CD820" s="342"/>
      <c r="CE820" s="342"/>
      <c r="CF820" s="342"/>
      <c r="CG820" s="342"/>
      <c r="CH820" s="342"/>
      <c r="CI820" s="342"/>
      <c r="CJ820" s="342"/>
      <c r="CK820" s="342"/>
      <c r="CZ820" s="342"/>
      <c r="DA820" s="342"/>
      <c r="DB820" s="342"/>
      <c r="DC820" s="342"/>
      <c r="DD820" s="342"/>
      <c r="DE820" s="342"/>
      <c r="DF820" s="342"/>
      <c r="DG820" s="342"/>
      <c r="DH820" s="342"/>
      <c r="DI820" s="342"/>
      <c r="DJ820" s="342"/>
      <c r="DK820" s="342"/>
      <c r="DM820" s="342"/>
      <c r="DN820" s="342"/>
      <c r="DO820" s="342"/>
      <c r="DP820" s="342"/>
      <c r="DQ820" s="342"/>
      <c r="DR820" s="342"/>
      <c r="DS820" s="342"/>
      <c r="DT820" s="342"/>
      <c r="DU820" s="342"/>
      <c r="DV820" s="342"/>
      <c r="DW820" s="342"/>
      <c r="DX820" s="342"/>
      <c r="DY820" s="342"/>
      <c r="EA820" s="342"/>
    </row>
    <row r="821" spans="1:131">
      <c r="A821" s="342"/>
      <c r="B821" s="342"/>
      <c r="C821" s="342"/>
      <c r="D821" s="342"/>
      <c r="E821" s="342"/>
      <c r="L821" s="342"/>
      <c r="M821" s="342"/>
      <c r="N821" s="342"/>
      <c r="O821" s="342"/>
      <c r="P821" s="342"/>
      <c r="Q821" s="342"/>
      <c r="R821" s="342"/>
      <c r="S821" s="342"/>
      <c r="T821" s="342"/>
      <c r="U821" s="342"/>
      <c r="V821" s="342"/>
      <c r="W821" s="342"/>
      <c r="X821" s="342"/>
      <c r="Y821" s="342"/>
      <c r="Z821" s="342"/>
      <c r="AA821" s="342"/>
      <c r="AB821" s="342"/>
      <c r="AC821" s="342"/>
      <c r="AD821" s="342"/>
      <c r="AE821" s="342"/>
      <c r="AF821" s="342"/>
      <c r="AG821" s="342"/>
      <c r="AH821" s="342"/>
      <c r="AI821" s="342"/>
      <c r="AJ821" s="342"/>
      <c r="AK821" s="342"/>
      <c r="AL821" s="342"/>
      <c r="AM821" s="342"/>
      <c r="AN821" s="342"/>
      <c r="AO821" s="342"/>
      <c r="AP821" s="342"/>
      <c r="AQ821" s="342"/>
      <c r="AR821" s="342"/>
      <c r="AS821" s="342"/>
      <c r="AT821" s="342"/>
      <c r="AU821" s="342"/>
      <c r="AV821" s="342"/>
      <c r="AW821" s="342"/>
      <c r="AX821" s="342"/>
      <c r="AY821" s="342"/>
      <c r="AZ821" s="342"/>
      <c r="BA821" s="342"/>
      <c r="BB821" s="342"/>
      <c r="BC821" s="342"/>
      <c r="BD821" s="342"/>
      <c r="BE821" s="342"/>
      <c r="BF821" s="342"/>
      <c r="BG821" s="342"/>
      <c r="BH821" s="342"/>
      <c r="BI821" s="342"/>
      <c r="BJ821" s="342"/>
      <c r="BK821" s="342"/>
      <c r="BL821" s="342"/>
      <c r="BM821" s="342"/>
      <c r="BO821" s="342"/>
      <c r="BP821" s="342"/>
      <c r="BQ821" s="342"/>
      <c r="BR821" s="342"/>
      <c r="BS821" s="342"/>
      <c r="BT821" s="342"/>
      <c r="BU821" s="342"/>
      <c r="BV821" s="342"/>
      <c r="BW821" s="342"/>
      <c r="BX821" s="342"/>
      <c r="BY821" s="342"/>
      <c r="BZ821" s="342"/>
      <c r="CA821" s="342"/>
      <c r="CB821" s="342"/>
      <c r="CC821" s="342"/>
      <c r="CD821" s="342"/>
      <c r="CE821" s="342"/>
      <c r="CF821" s="342"/>
      <c r="CG821" s="342"/>
      <c r="CH821" s="342"/>
      <c r="CI821" s="342"/>
      <c r="CJ821" s="342"/>
      <c r="CK821" s="342"/>
      <c r="CZ821" s="342"/>
      <c r="DA821" s="342"/>
      <c r="DB821" s="342"/>
      <c r="DC821" s="342"/>
      <c r="DD821" s="342"/>
      <c r="DE821" s="342"/>
      <c r="DF821" s="342"/>
      <c r="DG821" s="342"/>
      <c r="DH821" s="342"/>
      <c r="DI821" s="342"/>
      <c r="DJ821" s="342"/>
      <c r="DK821" s="342"/>
      <c r="DM821" s="342"/>
      <c r="DN821" s="342"/>
      <c r="DO821" s="342"/>
      <c r="DP821" s="342"/>
      <c r="DQ821" s="342"/>
      <c r="DR821" s="342"/>
      <c r="DS821" s="342"/>
      <c r="DT821" s="342"/>
      <c r="DU821" s="342"/>
      <c r="DV821" s="342"/>
      <c r="DW821" s="342"/>
      <c r="DX821" s="342"/>
      <c r="DY821" s="342"/>
      <c r="EA821" s="342"/>
    </row>
    <row r="822" spans="1:131">
      <c r="A822" s="342"/>
      <c r="B822" s="342"/>
      <c r="C822" s="342"/>
      <c r="D822" s="342"/>
      <c r="E822" s="342"/>
      <c r="L822" s="342"/>
      <c r="M822" s="342"/>
      <c r="N822" s="342"/>
      <c r="O822" s="342"/>
      <c r="P822" s="342"/>
      <c r="Q822" s="342"/>
      <c r="R822" s="342"/>
      <c r="S822" s="342"/>
      <c r="T822" s="342"/>
      <c r="U822" s="342"/>
      <c r="V822" s="342"/>
      <c r="W822" s="342"/>
      <c r="X822" s="342"/>
      <c r="Y822" s="342"/>
      <c r="Z822" s="342"/>
      <c r="AA822" s="342"/>
      <c r="AB822" s="342"/>
      <c r="AC822" s="342"/>
      <c r="AD822" s="342"/>
      <c r="AE822" s="342"/>
      <c r="AF822" s="342"/>
      <c r="AG822" s="342"/>
      <c r="AH822" s="342"/>
      <c r="AI822" s="342"/>
      <c r="AJ822" s="342"/>
      <c r="AK822" s="342"/>
      <c r="AL822" s="342"/>
      <c r="AM822" s="342"/>
      <c r="AN822" s="342"/>
      <c r="AO822" s="342"/>
      <c r="AP822" s="342"/>
      <c r="AQ822" s="342"/>
      <c r="AR822" s="342"/>
      <c r="AS822" s="342"/>
      <c r="AT822" s="342"/>
      <c r="AU822" s="342"/>
      <c r="AV822" s="342"/>
      <c r="AW822" s="342"/>
      <c r="AX822" s="342"/>
      <c r="AY822" s="342"/>
      <c r="AZ822" s="342"/>
      <c r="BA822" s="342"/>
      <c r="BB822" s="342"/>
      <c r="BC822" s="342"/>
      <c r="BD822" s="342"/>
      <c r="BE822" s="342"/>
      <c r="BF822" s="342"/>
      <c r="BG822" s="342"/>
      <c r="BH822" s="342"/>
      <c r="BI822" s="342"/>
      <c r="BJ822" s="342"/>
      <c r="BK822" s="342"/>
      <c r="BL822" s="342"/>
      <c r="BM822" s="342"/>
      <c r="BO822" s="342"/>
      <c r="BP822" s="342"/>
      <c r="BQ822" s="342"/>
      <c r="BR822" s="342"/>
      <c r="BS822" s="342"/>
      <c r="BT822" s="342"/>
      <c r="BU822" s="342"/>
      <c r="BV822" s="342"/>
      <c r="BW822" s="342"/>
      <c r="BX822" s="342"/>
      <c r="BY822" s="342"/>
      <c r="BZ822" s="342"/>
      <c r="CA822" s="342"/>
      <c r="CB822" s="342"/>
      <c r="CC822" s="342"/>
      <c r="CD822" s="342"/>
      <c r="CE822" s="342"/>
      <c r="CF822" s="342"/>
      <c r="CG822" s="342"/>
      <c r="CH822" s="342"/>
      <c r="CI822" s="342"/>
      <c r="CJ822" s="342"/>
      <c r="CK822" s="342"/>
      <c r="CZ822" s="342"/>
      <c r="DA822" s="342"/>
      <c r="DB822" s="342"/>
      <c r="DC822" s="342"/>
      <c r="DD822" s="342"/>
      <c r="DE822" s="342"/>
      <c r="DF822" s="342"/>
      <c r="DG822" s="342"/>
      <c r="DH822" s="342"/>
      <c r="DI822" s="342"/>
      <c r="DJ822" s="342"/>
      <c r="DK822" s="342"/>
      <c r="DM822" s="342"/>
      <c r="DN822" s="342"/>
      <c r="DO822" s="342"/>
      <c r="DP822" s="342"/>
      <c r="DQ822" s="342"/>
      <c r="DR822" s="342"/>
      <c r="DS822" s="342"/>
      <c r="DT822" s="342"/>
      <c r="DU822" s="342"/>
      <c r="DV822" s="342"/>
      <c r="DW822" s="342"/>
      <c r="DX822" s="342"/>
      <c r="DY822" s="342"/>
      <c r="EA822" s="342"/>
    </row>
    <row r="823" spans="1:131">
      <c r="A823" s="342"/>
      <c r="B823" s="342"/>
      <c r="C823" s="342"/>
      <c r="D823" s="342"/>
      <c r="E823" s="342"/>
      <c r="L823" s="342"/>
      <c r="M823" s="342"/>
      <c r="N823" s="342"/>
      <c r="O823" s="342"/>
      <c r="P823" s="342"/>
      <c r="Q823" s="342"/>
      <c r="R823" s="342"/>
      <c r="S823" s="342"/>
      <c r="T823" s="342"/>
      <c r="U823" s="342"/>
      <c r="V823" s="342"/>
      <c r="W823" s="342"/>
      <c r="X823" s="342"/>
      <c r="Y823" s="342"/>
      <c r="Z823" s="342"/>
      <c r="AA823" s="342"/>
      <c r="AB823" s="342"/>
      <c r="AC823" s="342"/>
      <c r="AD823" s="342"/>
      <c r="AE823" s="342"/>
      <c r="AF823" s="342"/>
      <c r="AG823" s="342"/>
      <c r="AH823" s="342"/>
      <c r="AI823" s="342"/>
      <c r="AJ823" s="342"/>
      <c r="AK823" s="342"/>
      <c r="AL823" s="342"/>
      <c r="AM823" s="342"/>
      <c r="AN823" s="342"/>
      <c r="AO823" s="342"/>
      <c r="AP823" s="342"/>
      <c r="AQ823" s="342"/>
      <c r="AR823" s="342"/>
      <c r="AS823" s="342"/>
      <c r="AT823" s="342"/>
      <c r="AU823" s="342"/>
      <c r="AV823" s="342"/>
      <c r="AW823" s="342"/>
      <c r="AX823" s="342"/>
      <c r="AY823" s="342"/>
      <c r="AZ823" s="342"/>
      <c r="BA823" s="342"/>
      <c r="BB823" s="342"/>
      <c r="BC823" s="342"/>
      <c r="BD823" s="342"/>
      <c r="BE823" s="342"/>
      <c r="BF823" s="342"/>
      <c r="BG823" s="342"/>
      <c r="BH823" s="342"/>
      <c r="BI823" s="342"/>
      <c r="BJ823" s="342"/>
      <c r="BK823" s="342"/>
      <c r="BL823" s="342"/>
      <c r="BM823" s="342"/>
      <c r="BO823" s="342"/>
      <c r="BP823" s="342"/>
      <c r="BQ823" s="342"/>
      <c r="BR823" s="342"/>
      <c r="BS823" s="342"/>
      <c r="BT823" s="342"/>
      <c r="BU823" s="342"/>
      <c r="BV823" s="342"/>
      <c r="BW823" s="342"/>
      <c r="BX823" s="342"/>
      <c r="BY823" s="342"/>
      <c r="BZ823" s="342"/>
      <c r="CA823" s="342"/>
      <c r="CB823" s="342"/>
      <c r="CC823" s="342"/>
      <c r="CD823" s="342"/>
      <c r="CE823" s="342"/>
      <c r="CF823" s="342"/>
      <c r="CG823" s="342"/>
      <c r="CH823" s="342"/>
      <c r="CI823" s="342"/>
      <c r="CJ823" s="342"/>
      <c r="CK823" s="342"/>
      <c r="CZ823" s="342"/>
      <c r="DA823" s="342"/>
      <c r="DB823" s="342"/>
      <c r="DC823" s="342"/>
      <c r="DD823" s="342"/>
      <c r="DE823" s="342"/>
      <c r="DF823" s="342"/>
      <c r="DG823" s="342"/>
      <c r="DH823" s="342"/>
      <c r="DI823" s="342"/>
      <c r="DJ823" s="342"/>
      <c r="DK823" s="342"/>
      <c r="DM823" s="342"/>
      <c r="DN823" s="342"/>
      <c r="DO823" s="342"/>
      <c r="DP823" s="342"/>
      <c r="DQ823" s="342"/>
      <c r="DR823" s="342"/>
      <c r="DS823" s="342"/>
      <c r="DT823" s="342"/>
      <c r="DU823" s="342"/>
      <c r="DV823" s="342"/>
      <c r="DW823" s="342"/>
      <c r="DX823" s="342"/>
      <c r="DY823" s="342"/>
      <c r="EA823" s="342"/>
    </row>
    <row r="824" spans="1:131">
      <c r="A824" s="342"/>
      <c r="B824" s="342"/>
      <c r="C824" s="342"/>
      <c r="D824" s="342"/>
      <c r="E824" s="342"/>
      <c r="L824" s="342"/>
      <c r="M824" s="342"/>
      <c r="N824" s="342"/>
      <c r="O824" s="342"/>
      <c r="P824" s="342"/>
      <c r="Q824" s="342"/>
      <c r="R824" s="342"/>
      <c r="S824" s="342"/>
      <c r="T824" s="342"/>
      <c r="U824" s="342"/>
      <c r="V824" s="342"/>
      <c r="W824" s="342"/>
      <c r="X824" s="342"/>
      <c r="Y824" s="342"/>
      <c r="Z824" s="342"/>
      <c r="AA824" s="342"/>
      <c r="AB824" s="342"/>
      <c r="AC824" s="342"/>
      <c r="AD824" s="342"/>
      <c r="AE824" s="342"/>
      <c r="AF824" s="342"/>
      <c r="AG824" s="342"/>
      <c r="AH824" s="342"/>
      <c r="AI824" s="342"/>
      <c r="AJ824" s="342"/>
      <c r="AK824" s="342"/>
      <c r="AL824" s="342"/>
      <c r="AM824" s="342"/>
      <c r="AN824" s="342"/>
      <c r="AO824" s="342"/>
      <c r="AP824" s="342"/>
      <c r="AQ824" s="342"/>
      <c r="AR824" s="342"/>
      <c r="AS824" s="342"/>
      <c r="AT824" s="342"/>
      <c r="AU824" s="342"/>
      <c r="AV824" s="342"/>
      <c r="AW824" s="342"/>
      <c r="AX824" s="342"/>
      <c r="AY824" s="342"/>
      <c r="AZ824" s="342"/>
      <c r="BA824" s="342"/>
      <c r="BB824" s="342"/>
      <c r="BC824" s="342"/>
      <c r="BD824" s="342"/>
      <c r="BE824" s="342"/>
      <c r="BF824" s="342"/>
      <c r="BG824" s="342"/>
      <c r="BH824" s="342"/>
      <c r="BI824" s="342"/>
      <c r="BJ824" s="342"/>
      <c r="BK824" s="342"/>
      <c r="BL824" s="342"/>
      <c r="BM824" s="342"/>
      <c r="BO824" s="342"/>
      <c r="BP824" s="342"/>
      <c r="BQ824" s="342"/>
      <c r="BR824" s="342"/>
      <c r="BS824" s="342"/>
      <c r="BT824" s="342"/>
      <c r="BU824" s="342"/>
      <c r="BV824" s="342"/>
      <c r="BW824" s="342"/>
      <c r="BX824" s="342"/>
      <c r="BY824" s="342"/>
      <c r="BZ824" s="342"/>
      <c r="CA824" s="342"/>
      <c r="CB824" s="342"/>
      <c r="CC824" s="342"/>
      <c r="CD824" s="342"/>
      <c r="CE824" s="342"/>
      <c r="CF824" s="342"/>
      <c r="CG824" s="342"/>
      <c r="CH824" s="342"/>
      <c r="CI824" s="342"/>
      <c r="CJ824" s="342"/>
      <c r="CK824" s="342"/>
      <c r="CZ824" s="342"/>
      <c r="DA824" s="342"/>
      <c r="DB824" s="342"/>
      <c r="DC824" s="342"/>
      <c r="DD824" s="342"/>
      <c r="DE824" s="342"/>
      <c r="DF824" s="342"/>
      <c r="DG824" s="342"/>
      <c r="DH824" s="342"/>
      <c r="DI824" s="342"/>
      <c r="DJ824" s="342"/>
      <c r="DK824" s="342"/>
      <c r="DM824" s="342"/>
      <c r="DN824" s="342"/>
      <c r="DO824" s="342"/>
      <c r="DP824" s="342"/>
      <c r="DQ824" s="342"/>
      <c r="DR824" s="342"/>
      <c r="DS824" s="342"/>
      <c r="DT824" s="342"/>
      <c r="DU824" s="342"/>
      <c r="DV824" s="342"/>
      <c r="DW824" s="342"/>
      <c r="DX824" s="342"/>
      <c r="DY824" s="342"/>
      <c r="EA824" s="342"/>
    </row>
    <row r="825" spans="1:131">
      <c r="A825" s="342"/>
      <c r="B825" s="342"/>
      <c r="C825" s="342"/>
      <c r="D825" s="342"/>
      <c r="E825" s="342"/>
      <c r="L825" s="342"/>
      <c r="M825" s="342"/>
      <c r="N825" s="342"/>
      <c r="O825" s="342"/>
      <c r="P825" s="342"/>
      <c r="Q825" s="342"/>
      <c r="R825" s="342"/>
      <c r="S825" s="342"/>
      <c r="T825" s="342"/>
      <c r="U825" s="342"/>
      <c r="V825" s="342"/>
      <c r="W825" s="342"/>
      <c r="X825" s="342"/>
      <c r="Y825" s="342"/>
      <c r="Z825" s="342"/>
      <c r="AA825" s="342"/>
      <c r="AB825" s="342"/>
      <c r="AC825" s="342"/>
      <c r="AD825" s="342"/>
      <c r="AE825" s="342"/>
      <c r="AF825" s="342"/>
      <c r="AG825" s="342"/>
      <c r="AH825" s="342"/>
      <c r="AI825" s="342"/>
      <c r="AJ825" s="342"/>
      <c r="AK825" s="342"/>
      <c r="AL825" s="342"/>
      <c r="AM825" s="342"/>
      <c r="AN825" s="342"/>
      <c r="AO825" s="342"/>
      <c r="AP825" s="342"/>
      <c r="AQ825" s="342"/>
      <c r="AR825" s="342"/>
      <c r="AS825" s="342"/>
      <c r="AT825" s="342"/>
      <c r="AU825" s="342"/>
      <c r="AV825" s="342"/>
      <c r="AW825" s="342"/>
      <c r="AX825" s="342"/>
      <c r="AY825" s="342"/>
      <c r="AZ825" s="342"/>
      <c r="BA825" s="342"/>
      <c r="BB825" s="342"/>
      <c r="BC825" s="342"/>
      <c r="BD825" s="342"/>
      <c r="BE825" s="342"/>
      <c r="BF825" s="342"/>
      <c r="BG825" s="342"/>
      <c r="BH825" s="342"/>
      <c r="BI825" s="342"/>
      <c r="BJ825" s="342"/>
      <c r="BK825" s="342"/>
      <c r="BL825" s="342"/>
      <c r="BM825" s="342"/>
      <c r="BO825" s="342"/>
      <c r="BP825" s="342"/>
      <c r="BQ825" s="342"/>
      <c r="BR825" s="342"/>
      <c r="BS825" s="342"/>
      <c r="BT825" s="342"/>
      <c r="BU825" s="342"/>
      <c r="BV825" s="342"/>
      <c r="BW825" s="342"/>
      <c r="BX825" s="342"/>
      <c r="BY825" s="342"/>
      <c r="BZ825" s="342"/>
      <c r="CA825" s="342"/>
      <c r="CB825" s="342"/>
      <c r="CC825" s="342"/>
      <c r="CD825" s="342"/>
      <c r="CE825" s="342"/>
      <c r="CF825" s="342"/>
      <c r="CG825" s="342"/>
      <c r="CH825" s="342"/>
      <c r="CI825" s="342"/>
      <c r="CJ825" s="342"/>
      <c r="CK825" s="342"/>
      <c r="CZ825" s="342"/>
      <c r="DA825" s="342"/>
      <c r="DB825" s="342"/>
      <c r="DC825" s="342"/>
      <c r="DD825" s="342"/>
      <c r="DE825" s="342"/>
      <c r="DF825" s="342"/>
      <c r="DG825" s="342"/>
      <c r="DH825" s="342"/>
      <c r="DI825" s="342"/>
      <c r="DJ825" s="342"/>
      <c r="DK825" s="342"/>
      <c r="DM825" s="342"/>
      <c r="DN825" s="342"/>
      <c r="DO825" s="342"/>
      <c r="DP825" s="342"/>
      <c r="DQ825" s="342"/>
      <c r="DR825" s="342"/>
      <c r="DS825" s="342"/>
      <c r="DT825" s="342"/>
      <c r="DU825" s="342"/>
      <c r="DV825" s="342"/>
      <c r="DW825" s="342"/>
      <c r="DX825" s="342"/>
      <c r="DY825" s="342"/>
      <c r="EA825" s="342"/>
    </row>
    <row r="826" spans="1:131">
      <c r="A826" s="342"/>
      <c r="B826" s="342"/>
      <c r="C826" s="342"/>
      <c r="D826" s="342"/>
      <c r="E826" s="342"/>
      <c r="L826" s="342"/>
      <c r="M826" s="342"/>
      <c r="N826" s="342"/>
      <c r="O826" s="342"/>
      <c r="P826" s="342"/>
      <c r="Q826" s="342"/>
      <c r="R826" s="342"/>
      <c r="S826" s="342"/>
      <c r="T826" s="342"/>
      <c r="U826" s="342"/>
      <c r="V826" s="342"/>
      <c r="W826" s="342"/>
      <c r="X826" s="342"/>
      <c r="Y826" s="342"/>
      <c r="Z826" s="342"/>
      <c r="AA826" s="342"/>
      <c r="AB826" s="342"/>
      <c r="AC826" s="342"/>
      <c r="AD826" s="342"/>
      <c r="AE826" s="342"/>
      <c r="AF826" s="342"/>
      <c r="AG826" s="342"/>
      <c r="AH826" s="342"/>
      <c r="AI826" s="342"/>
      <c r="AJ826" s="342"/>
      <c r="AK826" s="342"/>
      <c r="AL826" s="342"/>
      <c r="AM826" s="342"/>
      <c r="AN826" s="342"/>
      <c r="AO826" s="342"/>
      <c r="AP826" s="342"/>
      <c r="AQ826" s="342"/>
      <c r="AR826" s="342"/>
      <c r="AS826" s="342"/>
      <c r="AT826" s="342"/>
      <c r="AU826" s="342"/>
      <c r="AV826" s="342"/>
      <c r="AW826" s="342"/>
      <c r="AX826" s="342"/>
      <c r="AY826" s="342"/>
      <c r="AZ826" s="342"/>
      <c r="BA826" s="342"/>
      <c r="BB826" s="342"/>
      <c r="BC826" s="342"/>
      <c r="BD826" s="342"/>
      <c r="BE826" s="342"/>
      <c r="BF826" s="342"/>
      <c r="BG826" s="342"/>
      <c r="BH826" s="342"/>
      <c r="BI826" s="342"/>
      <c r="BJ826" s="342"/>
      <c r="BK826" s="342"/>
      <c r="BL826" s="342"/>
      <c r="BM826" s="342"/>
      <c r="BO826" s="342"/>
      <c r="BP826" s="342"/>
      <c r="BQ826" s="342"/>
      <c r="BR826" s="342"/>
      <c r="BS826" s="342"/>
      <c r="BT826" s="342"/>
      <c r="BU826" s="342"/>
      <c r="BV826" s="342"/>
      <c r="BW826" s="342"/>
      <c r="BX826" s="342"/>
      <c r="BY826" s="342"/>
      <c r="BZ826" s="342"/>
      <c r="CA826" s="342"/>
      <c r="CB826" s="342"/>
      <c r="CC826" s="342"/>
      <c r="CD826" s="342"/>
      <c r="CE826" s="342"/>
      <c r="CF826" s="342"/>
      <c r="CG826" s="342"/>
      <c r="CH826" s="342"/>
      <c r="CI826" s="342"/>
      <c r="CJ826" s="342"/>
      <c r="CK826" s="342"/>
      <c r="CZ826" s="342"/>
      <c r="DA826" s="342"/>
      <c r="DB826" s="342"/>
      <c r="DC826" s="342"/>
      <c r="DD826" s="342"/>
      <c r="DE826" s="342"/>
      <c r="DF826" s="342"/>
      <c r="DG826" s="342"/>
      <c r="DH826" s="342"/>
      <c r="DI826" s="342"/>
      <c r="DJ826" s="342"/>
      <c r="DK826" s="342"/>
      <c r="DM826" s="342"/>
      <c r="DN826" s="342"/>
      <c r="DO826" s="342"/>
      <c r="DP826" s="342"/>
      <c r="DQ826" s="342"/>
      <c r="DR826" s="342"/>
      <c r="DS826" s="342"/>
      <c r="DT826" s="342"/>
      <c r="DU826" s="342"/>
      <c r="DV826" s="342"/>
      <c r="DW826" s="342"/>
      <c r="DX826" s="342"/>
      <c r="DY826" s="342"/>
      <c r="EA826" s="342"/>
    </row>
    <row r="827" spans="1:131">
      <c r="A827" s="342"/>
      <c r="B827" s="342"/>
      <c r="C827" s="342"/>
      <c r="D827" s="342"/>
      <c r="E827" s="342"/>
      <c r="L827" s="342"/>
      <c r="M827" s="342"/>
      <c r="N827" s="342"/>
      <c r="O827" s="342"/>
      <c r="P827" s="342"/>
      <c r="Q827" s="342"/>
      <c r="R827" s="342"/>
      <c r="S827" s="342"/>
      <c r="T827" s="342"/>
      <c r="U827" s="342"/>
      <c r="V827" s="342"/>
      <c r="W827" s="342"/>
      <c r="X827" s="342"/>
      <c r="Y827" s="342"/>
      <c r="Z827" s="342"/>
      <c r="AA827" s="342"/>
      <c r="AB827" s="342"/>
      <c r="AC827" s="342"/>
      <c r="AD827" s="342"/>
      <c r="AE827" s="342"/>
      <c r="AF827" s="342"/>
      <c r="AG827" s="342"/>
      <c r="AH827" s="342"/>
      <c r="AI827" s="342"/>
      <c r="AJ827" s="342"/>
      <c r="AK827" s="342"/>
      <c r="AL827" s="342"/>
      <c r="AM827" s="342"/>
      <c r="AN827" s="342"/>
      <c r="AO827" s="342"/>
      <c r="AP827" s="342"/>
      <c r="AQ827" s="342"/>
      <c r="AR827" s="342"/>
      <c r="AS827" s="342"/>
      <c r="AT827" s="342"/>
      <c r="AU827" s="342"/>
      <c r="AV827" s="342"/>
      <c r="AW827" s="342"/>
      <c r="AX827" s="342"/>
      <c r="AY827" s="342"/>
      <c r="AZ827" s="342"/>
      <c r="BA827" s="342"/>
      <c r="BB827" s="342"/>
      <c r="BC827" s="342"/>
      <c r="BD827" s="342"/>
      <c r="BE827" s="342"/>
      <c r="BF827" s="342"/>
      <c r="BG827" s="342"/>
      <c r="BH827" s="342"/>
      <c r="BI827" s="342"/>
      <c r="BJ827" s="342"/>
      <c r="BK827" s="342"/>
      <c r="BL827" s="342"/>
      <c r="BM827" s="342"/>
      <c r="BO827" s="342"/>
      <c r="BP827" s="342"/>
      <c r="BQ827" s="342"/>
      <c r="BR827" s="342"/>
      <c r="BS827" s="342"/>
      <c r="BT827" s="342"/>
      <c r="BU827" s="342"/>
      <c r="BV827" s="342"/>
      <c r="BW827" s="342"/>
      <c r="BX827" s="342"/>
      <c r="BY827" s="342"/>
      <c r="BZ827" s="342"/>
      <c r="CA827" s="342"/>
      <c r="CB827" s="342"/>
      <c r="CC827" s="342"/>
      <c r="CD827" s="342"/>
      <c r="CE827" s="342"/>
      <c r="CF827" s="342"/>
      <c r="CG827" s="342"/>
      <c r="CH827" s="342"/>
      <c r="CI827" s="342"/>
      <c r="CJ827" s="342"/>
      <c r="CK827" s="342"/>
      <c r="CZ827" s="342"/>
      <c r="DA827" s="342"/>
      <c r="DB827" s="342"/>
      <c r="DC827" s="342"/>
      <c r="DD827" s="342"/>
      <c r="DE827" s="342"/>
      <c r="DF827" s="342"/>
      <c r="DG827" s="342"/>
      <c r="DH827" s="342"/>
      <c r="DI827" s="342"/>
      <c r="DJ827" s="342"/>
      <c r="DK827" s="342"/>
      <c r="DM827" s="342"/>
      <c r="DN827" s="342"/>
      <c r="DO827" s="342"/>
      <c r="DP827" s="342"/>
      <c r="DQ827" s="342"/>
      <c r="DR827" s="342"/>
      <c r="DS827" s="342"/>
      <c r="DT827" s="342"/>
      <c r="DU827" s="342"/>
      <c r="DV827" s="342"/>
      <c r="DW827" s="342"/>
      <c r="DX827" s="342"/>
      <c r="DY827" s="342"/>
      <c r="EA827" s="342"/>
    </row>
    <row r="828" spans="1:131">
      <c r="A828" s="342"/>
      <c r="B828" s="342"/>
      <c r="C828" s="342"/>
      <c r="D828" s="342"/>
      <c r="E828" s="342"/>
      <c r="L828" s="342"/>
      <c r="M828" s="342"/>
      <c r="N828" s="342"/>
      <c r="O828" s="342"/>
      <c r="P828" s="342"/>
      <c r="Q828" s="342"/>
      <c r="R828" s="342"/>
      <c r="S828" s="342"/>
      <c r="T828" s="342"/>
      <c r="U828" s="342"/>
      <c r="V828" s="342"/>
      <c r="W828" s="342"/>
      <c r="X828" s="342"/>
      <c r="Y828" s="342"/>
      <c r="Z828" s="342"/>
      <c r="AA828" s="342"/>
      <c r="AB828" s="342"/>
      <c r="AC828" s="342"/>
      <c r="AD828" s="342"/>
      <c r="AE828" s="342"/>
      <c r="AF828" s="342"/>
      <c r="AG828" s="342"/>
      <c r="AH828" s="342"/>
      <c r="AI828" s="342"/>
      <c r="AJ828" s="342"/>
      <c r="AK828" s="342"/>
      <c r="AL828" s="342"/>
      <c r="AM828" s="342"/>
      <c r="AN828" s="342"/>
      <c r="AO828" s="342"/>
      <c r="AP828" s="342"/>
      <c r="AQ828" s="342"/>
      <c r="AR828" s="342"/>
      <c r="AS828" s="342"/>
      <c r="AT828" s="342"/>
      <c r="AU828" s="342"/>
      <c r="AV828" s="342"/>
      <c r="AW828" s="342"/>
      <c r="AX828" s="342"/>
      <c r="AY828" s="342"/>
      <c r="AZ828" s="342"/>
      <c r="BA828" s="342"/>
      <c r="BB828" s="342"/>
      <c r="BC828" s="342"/>
      <c r="BD828" s="342"/>
      <c r="BE828" s="342"/>
      <c r="BF828" s="342"/>
      <c r="BG828" s="342"/>
      <c r="BH828" s="342"/>
      <c r="BI828" s="342"/>
      <c r="BJ828" s="342"/>
      <c r="BK828" s="342"/>
      <c r="BL828" s="342"/>
      <c r="BM828" s="342"/>
      <c r="BO828" s="342"/>
      <c r="BP828" s="342"/>
      <c r="BQ828" s="342"/>
      <c r="BR828" s="342"/>
      <c r="BS828" s="342"/>
      <c r="BT828" s="342"/>
      <c r="BU828" s="342"/>
      <c r="BV828" s="342"/>
      <c r="BW828" s="342"/>
      <c r="BX828" s="342"/>
      <c r="BY828" s="342"/>
      <c r="BZ828" s="342"/>
      <c r="CA828" s="342"/>
      <c r="CB828" s="342"/>
      <c r="CC828" s="342"/>
      <c r="CD828" s="342"/>
      <c r="CE828" s="342"/>
      <c r="CF828" s="342"/>
      <c r="CG828" s="342"/>
      <c r="CH828" s="342"/>
      <c r="CI828" s="342"/>
      <c r="CJ828" s="342"/>
      <c r="CK828" s="342"/>
      <c r="CZ828" s="342"/>
      <c r="DA828" s="342"/>
      <c r="DB828" s="342"/>
      <c r="DC828" s="342"/>
      <c r="DD828" s="342"/>
      <c r="DE828" s="342"/>
      <c r="DF828" s="342"/>
      <c r="DG828" s="342"/>
      <c r="DH828" s="342"/>
      <c r="DI828" s="342"/>
      <c r="DJ828" s="342"/>
      <c r="DK828" s="342"/>
      <c r="DM828" s="342"/>
      <c r="DN828" s="342"/>
      <c r="DO828" s="342"/>
      <c r="DP828" s="342"/>
      <c r="DQ828" s="342"/>
      <c r="DR828" s="342"/>
      <c r="DS828" s="342"/>
      <c r="DT828" s="342"/>
      <c r="DU828" s="342"/>
      <c r="DV828" s="342"/>
      <c r="DW828" s="342"/>
      <c r="DX828" s="342"/>
      <c r="DY828" s="342"/>
      <c r="EA828" s="342"/>
    </row>
    <row r="829" spans="1:131">
      <c r="A829" s="342"/>
      <c r="B829" s="342"/>
      <c r="C829" s="342"/>
      <c r="D829" s="342"/>
      <c r="E829" s="342"/>
      <c r="L829" s="342"/>
      <c r="M829" s="342"/>
      <c r="N829" s="342"/>
      <c r="O829" s="342"/>
      <c r="P829" s="342"/>
      <c r="Q829" s="342"/>
      <c r="R829" s="342"/>
      <c r="S829" s="342"/>
      <c r="T829" s="342"/>
      <c r="U829" s="342"/>
      <c r="V829" s="342"/>
      <c r="W829" s="342"/>
      <c r="X829" s="342"/>
      <c r="Y829" s="342"/>
      <c r="Z829" s="342"/>
      <c r="AA829" s="342"/>
      <c r="AB829" s="342"/>
      <c r="AC829" s="342"/>
      <c r="AD829" s="342"/>
      <c r="AE829" s="342"/>
      <c r="AF829" s="342"/>
      <c r="AG829" s="342"/>
      <c r="AH829" s="342"/>
      <c r="AI829" s="342"/>
      <c r="AJ829" s="342"/>
      <c r="AK829" s="342"/>
      <c r="AL829" s="342"/>
      <c r="AM829" s="342"/>
      <c r="AN829" s="342"/>
      <c r="AO829" s="342"/>
      <c r="AP829" s="342"/>
      <c r="AQ829" s="342"/>
      <c r="AR829" s="342"/>
      <c r="AS829" s="342"/>
      <c r="AT829" s="342"/>
      <c r="AU829" s="342"/>
      <c r="AV829" s="342"/>
      <c r="AW829" s="342"/>
      <c r="AX829" s="342"/>
      <c r="AY829" s="342"/>
      <c r="AZ829" s="342"/>
      <c r="BA829" s="342"/>
      <c r="BB829" s="342"/>
      <c r="BC829" s="342"/>
      <c r="BD829" s="342"/>
      <c r="BE829" s="342"/>
      <c r="BF829" s="342"/>
      <c r="BG829" s="342"/>
      <c r="BH829" s="342"/>
      <c r="BI829" s="342"/>
      <c r="BJ829" s="342"/>
      <c r="BK829" s="342"/>
      <c r="BL829" s="342"/>
      <c r="BM829" s="342"/>
      <c r="BO829" s="342"/>
      <c r="BP829" s="342"/>
      <c r="BQ829" s="342"/>
      <c r="BR829" s="342"/>
      <c r="BS829" s="342"/>
      <c r="BT829" s="342"/>
      <c r="BU829" s="342"/>
      <c r="BV829" s="342"/>
      <c r="BW829" s="342"/>
      <c r="BX829" s="342"/>
      <c r="BY829" s="342"/>
      <c r="BZ829" s="342"/>
      <c r="CA829" s="342"/>
      <c r="CB829" s="342"/>
      <c r="CC829" s="342"/>
      <c r="CD829" s="342"/>
      <c r="CE829" s="342"/>
      <c r="CF829" s="342"/>
      <c r="CG829" s="342"/>
      <c r="CH829" s="342"/>
      <c r="CI829" s="342"/>
      <c r="CJ829" s="342"/>
      <c r="CK829" s="342"/>
      <c r="CZ829" s="342"/>
      <c r="DA829" s="342"/>
      <c r="DB829" s="342"/>
      <c r="DC829" s="342"/>
      <c r="DD829" s="342"/>
      <c r="DE829" s="342"/>
      <c r="DF829" s="342"/>
      <c r="DG829" s="342"/>
      <c r="DH829" s="342"/>
      <c r="DI829" s="342"/>
      <c r="DJ829" s="342"/>
      <c r="DK829" s="342"/>
      <c r="DM829" s="342"/>
      <c r="DN829" s="342"/>
      <c r="DO829" s="342"/>
      <c r="DP829" s="342"/>
      <c r="DQ829" s="342"/>
      <c r="DR829" s="342"/>
      <c r="DS829" s="342"/>
      <c r="DT829" s="342"/>
      <c r="DU829" s="342"/>
      <c r="DV829" s="342"/>
      <c r="DW829" s="342"/>
      <c r="DX829" s="342"/>
      <c r="DY829" s="342"/>
      <c r="EA829" s="342"/>
    </row>
    <row r="830" spans="1:131">
      <c r="A830" s="342"/>
      <c r="B830" s="342"/>
      <c r="C830" s="342"/>
      <c r="D830" s="342"/>
      <c r="E830" s="342"/>
      <c r="L830" s="342"/>
      <c r="M830" s="342"/>
      <c r="N830" s="342"/>
      <c r="O830" s="342"/>
      <c r="P830" s="342"/>
      <c r="Q830" s="342"/>
      <c r="R830" s="342"/>
      <c r="S830" s="342"/>
      <c r="T830" s="342"/>
      <c r="U830" s="342"/>
      <c r="V830" s="342"/>
      <c r="W830" s="342"/>
      <c r="X830" s="342"/>
      <c r="Y830" s="342"/>
      <c r="Z830" s="342"/>
      <c r="AA830" s="342"/>
      <c r="AB830" s="342"/>
      <c r="AC830" s="342"/>
      <c r="AD830" s="342"/>
      <c r="AE830" s="342"/>
      <c r="AF830" s="342"/>
      <c r="AG830" s="342"/>
      <c r="AH830" s="342"/>
      <c r="AI830" s="342"/>
      <c r="AJ830" s="342"/>
      <c r="AK830" s="342"/>
      <c r="AL830" s="342"/>
      <c r="AM830" s="342"/>
      <c r="AN830" s="342"/>
      <c r="AO830" s="342"/>
      <c r="AP830" s="342"/>
      <c r="AQ830" s="342"/>
      <c r="AR830" s="342"/>
      <c r="AS830" s="342"/>
      <c r="AT830" s="342"/>
      <c r="AU830" s="342"/>
      <c r="AV830" s="342"/>
      <c r="AW830" s="342"/>
      <c r="AX830" s="342"/>
      <c r="AY830" s="342"/>
      <c r="AZ830" s="342"/>
      <c r="BA830" s="342"/>
      <c r="BB830" s="342"/>
      <c r="BC830" s="342"/>
      <c r="BD830" s="342"/>
      <c r="BE830" s="342"/>
      <c r="BF830" s="342"/>
      <c r="BG830" s="342"/>
      <c r="BH830" s="342"/>
      <c r="BI830" s="342"/>
      <c r="BJ830" s="342"/>
      <c r="BK830" s="342"/>
      <c r="BL830" s="342"/>
      <c r="BM830" s="342"/>
      <c r="BO830" s="342"/>
      <c r="BP830" s="342"/>
      <c r="BQ830" s="342"/>
      <c r="BR830" s="342"/>
      <c r="BS830" s="342"/>
      <c r="BT830" s="342"/>
      <c r="BU830" s="342"/>
      <c r="BV830" s="342"/>
      <c r="BW830" s="342"/>
      <c r="BX830" s="342"/>
      <c r="BY830" s="342"/>
      <c r="BZ830" s="342"/>
      <c r="CA830" s="342"/>
      <c r="CB830" s="342"/>
      <c r="CC830" s="342"/>
      <c r="CD830" s="342"/>
      <c r="CE830" s="342"/>
      <c r="CF830" s="342"/>
      <c r="CG830" s="342"/>
      <c r="CH830" s="342"/>
      <c r="CI830" s="342"/>
      <c r="CJ830" s="342"/>
      <c r="CK830" s="342"/>
      <c r="CZ830" s="342"/>
      <c r="DA830" s="342"/>
      <c r="DB830" s="342"/>
      <c r="DC830" s="342"/>
      <c r="DD830" s="342"/>
      <c r="DE830" s="342"/>
      <c r="DF830" s="342"/>
      <c r="DG830" s="342"/>
      <c r="DH830" s="342"/>
      <c r="DI830" s="342"/>
      <c r="DJ830" s="342"/>
      <c r="DK830" s="342"/>
      <c r="DM830" s="342"/>
      <c r="DN830" s="342"/>
      <c r="DO830" s="342"/>
      <c r="DP830" s="342"/>
      <c r="DQ830" s="342"/>
      <c r="DR830" s="342"/>
      <c r="DS830" s="342"/>
      <c r="DT830" s="342"/>
      <c r="DU830" s="342"/>
      <c r="DV830" s="342"/>
      <c r="DW830" s="342"/>
      <c r="DX830" s="342"/>
      <c r="DY830" s="342"/>
      <c r="EA830" s="342"/>
    </row>
    <row r="831" spans="1:131">
      <c r="A831" s="342"/>
      <c r="B831" s="342"/>
      <c r="C831" s="342"/>
      <c r="D831" s="342"/>
      <c r="E831" s="342"/>
      <c r="L831" s="342"/>
      <c r="M831" s="342"/>
      <c r="N831" s="342"/>
      <c r="O831" s="342"/>
      <c r="P831" s="342"/>
      <c r="Q831" s="342"/>
      <c r="R831" s="342"/>
      <c r="S831" s="342"/>
      <c r="T831" s="342"/>
      <c r="U831" s="342"/>
      <c r="V831" s="342"/>
      <c r="W831" s="342"/>
      <c r="X831" s="342"/>
      <c r="Y831" s="342"/>
      <c r="Z831" s="342"/>
      <c r="AA831" s="342"/>
      <c r="AB831" s="342"/>
      <c r="AC831" s="342"/>
      <c r="AD831" s="342"/>
      <c r="AE831" s="342"/>
      <c r="AF831" s="342"/>
      <c r="AG831" s="342"/>
      <c r="AH831" s="342"/>
      <c r="AI831" s="342"/>
      <c r="AJ831" s="342"/>
      <c r="AK831" s="342"/>
      <c r="AL831" s="342"/>
      <c r="AM831" s="342"/>
      <c r="AN831" s="342"/>
      <c r="AO831" s="342"/>
      <c r="AP831" s="342"/>
      <c r="AQ831" s="342"/>
      <c r="AR831" s="342"/>
      <c r="AS831" s="342"/>
      <c r="AT831" s="342"/>
      <c r="AU831" s="342"/>
      <c r="AV831" s="342"/>
      <c r="AW831" s="342"/>
      <c r="AX831" s="342"/>
      <c r="AY831" s="342"/>
      <c r="AZ831" s="342"/>
      <c r="BA831" s="342"/>
      <c r="BB831" s="342"/>
      <c r="BC831" s="342"/>
      <c r="BD831" s="342"/>
      <c r="BE831" s="342"/>
      <c r="BF831" s="342"/>
      <c r="BG831" s="342"/>
      <c r="BH831" s="342"/>
      <c r="BI831" s="342"/>
      <c r="BJ831" s="342"/>
      <c r="BK831" s="342"/>
      <c r="BL831" s="342"/>
      <c r="BM831" s="342"/>
      <c r="BO831" s="342"/>
      <c r="BP831" s="342"/>
      <c r="BQ831" s="342"/>
      <c r="BR831" s="342"/>
      <c r="BS831" s="342"/>
      <c r="BT831" s="342"/>
      <c r="BU831" s="342"/>
      <c r="BV831" s="342"/>
      <c r="BW831" s="342"/>
      <c r="BX831" s="342"/>
      <c r="BY831" s="342"/>
      <c r="BZ831" s="342"/>
      <c r="CA831" s="342"/>
      <c r="CB831" s="342"/>
      <c r="CC831" s="342"/>
      <c r="CD831" s="342"/>
      <c r="CE831" s="342"/>
      <c r="CF831" s="342"/>
      <c r="CG831" s="342"/>
      <c r="CH831" s="342"/>
      <c r="CI831" s="342"/>
      <c r="CJ831" s="342"/>
      <c r="CK831" s="342"/>
      <c r="CZ831" s="342"/>
      <c r="DA831" s="342"/>
      <c r="DB831" s="342"/>
      <c r="DC831" s="342"/>
      <c r="DD831" s="342"/>
      <c r="DE831" s="342"/>
      <c r="DF831" s="342"/>
      <c r="DG831" s="342"/>
      <c r="DH831" s="342"/>
      <c r="DI831" s="342"/>
      <c r="DJ831" s="342"/>
      <c r="DK831" s="342"/>
      <c r="DM831" s="342"/>
      <c r="DN831" s="342"/>
      <c r="DO831" s="342"/>
      <c r="DP831" s="342"/>
      <c r="DQ831" s="342"/>
      <c r="DR831" s="342"/>
      <c r="DS831" s="342"/>
      <c r="DT831" s="342"/>
      <c r="DU831" s="342"/>
      <c r="DV831" s="342"/>
      <c r="DW831" s="342"/>
      <c r="DX831" s="342"/>
      <c r="DY831" s="342"/>
      <c r="EA831" s="342"/>
    </row>
    <row r="832" spans="1:131">
      <c r="A832" s="342"/>
      <c r="B832" s="342"/>
      <c r="C832" s="342"/>
      <c r="D832" s="342"/>
      <c r="E832" s="342"/>
      <c r="L832" s="342"/>
      <c r="M832" s="342"/>
      <c r="N832" s="342"/>
      <c r="O832" s="342"/>
      <c r="P832" s="342"/>
      <c r="Q832" s="342"/>
      <c r="R832" s="342"/>
      <c r="S832" s="342"/>
      <c r="T832" s="342"/>
      <c r="U832" s="342"/>
      <c r="V832" s="342"/>
      <c r="W832" s="342"/>
      <c r="X832" s="342"/>
      <c r="Y832" s="342"/>
      <c r="Z832" s="342"/>
      <c r="AA832" s="342"/>
      <c r="AB832" s="342"/>
      <c r="AC832" s="342"/>
      <c r="AD832" s="342"/>
      <c r="AE832" s="342"/>
      <c r="AF832" s="342"/>
      <c r="AG832" s="342"/>
      <c r="AH832" s="342"/>
      <c r="AI832" s="342"/>
      <c r="AJ832" s="342"/>
      <c r="AK832" s="342"/>
      <c r="AL832" s="342"/>
      <c r="AM832" s="342"/>
      <c r="AN832" s="342"/>
      <c r="AO832" s="342"/>
      <c r="AP832" s="342"/>
      <c r="AQ832" s="342"/>
      <c r="AR832" s="342"/>
      <c r="AS832" s="342"/>
      <c r="AT832" s="342"/>
      <c r="AU832" s="342"/>
      <c r="AV832" s="342"/>
      <c r="AW832" s="342"/>
      <c r="AX832" s="342"/>
      <c r="AY832" s="342"/>
      <c r="AZ832" s="342"/>
      <c r="BA832" s="342"/>
      <c r="BB832" s="342"/>
      <c r="BC832" s="342"/>
      <c r="BD832" s="342"/>
      <c r="BE832" s="342"/>
      <c r="BF832" s="342"/>
      <c r="BG832" s="342"/>
      <c r="BH832" s="342"/>
      <c r="BI832" s="342"/>
      <c r="BJ832" s="342"/>
      <c r="BK832" s="342"/>
      <c r="BL832" s="342"/>
      <c r="BM832" s="342"/>
      <c r="BO832" s="342"/>
      <c r="BP832" s="342"/>
      <c r="BQ832" s="342"/>
      <c r="BR832" s="342"/>
      <c r="BS832" s="342"/>
      <c r="BT832" s="342"/>
      <c r="BU832" s="342"/>
      <c r="BV832" s="342"/>
      <c r="BW832" s="342"/>
      <c r="BX832" s="342"/>
      <c r="BY832" s="342"/>
      <c r="BZ832" s="342"/>
      <c r="CA832" s="342"/>
      <c r="CB832" s="342"/>
      <c r="CC832" s="342"/>
      <c r="CD832" s="342"/>
      <c r="CE832" s="342"/>
      <c r="CF832" s="342"/>
      <c r="CG832" s="342"/>
      <c r="CH832" s="342"/>
      <c r="CI832" s="342"/>
      <c r="CJ832" s="342"/>
      <c r="CK832" s="342"/>
      <c r="CZ832" s="342"/>
      <c r="DA832" s="342"/>
      <c r="DB832" s="342"/>
      <c r="DC832" s="342"/>
      <c r="DD832" s="342"/>
      <c r="DE832" s="342"/>
      <c r="DF832" s="342"/>
      <c r="DG832" s="342"/>
      <c r="DH832" s="342"/>
      <c r="DI832" s="342"/>
      <c r="DJ832" s="342"/>
      <c r="DK832" s="342"/>
      <c r="DM832" s="342"/>
      <c r="DN832" s="342"/>
      <c r="DO832" s="342"/>
      <c r="DP832" s="342"/>
      <c r="DQ832" s="342"/>
      <c r="DR832" s="342"/>
      <c r="DS832" s="342"/>
      <c r="DT832" s="342"/>
      <c r="DU832" s="342"/>
      <c r="DV832" s="342"/>
      <c r="DW832" s="342"/>
      <c r="DX832" s="342"/>
      <c r="DY832" s="342"/>
      <c r="EA832" s="342"/>
    </row>
    <row r="833" spans="1:131">
      <c r="A833" s="342"/>
      <c r="B833" s="342"/>
      <c r="C833" s="342"/>
      <c r="D833" s="342"/>
      <c r="E833" s="342"/>
      <c r="L833" s="342"/>
      <c r="M833" s="342"/>
      <c r="N833" s="342"/>
      <c r="O833" s="342"/>
      <c r="P833" s="342"/>
      <c r="Q833" s="342"/>
      <c r="R833" s="342"/>
      <c r="S833" s="342"/>
      <c r="T833" s="342"/>
      <c r="U833" s="342"/>
      <c r="V833" s="342"/>
      <c r="W833" s="342"/>
      <c r="X833" s="342"/>
      <c r="Y833" s="342"/>
      <c r="Z833" s="342"/>
      <c r="AA833" s="342"/>
      <c r="AB833" s="342"/>
      <c r="AC833" s="342"/>
      <c r="AD833" s="342"/>
      <c r="AE833" s="342"/>
      <c r="AF833" s="342"/>
      <c r="AG833" s="342"/>
      <c r="AH833" s="342"/>
      <c r="AI833" s="342"/>
      <c r="AJ833" s="342"/>
      <c r="AK833" s="342"/>
      <c r="AL833" s="342"/>
      <c r="AM833" s="342"/>
      <c r="AN833" s="342"/>
      <c r="AO833" s="342"/>
      <c r="AP833" s="342"/>
      <c r="AQ833" s="342"/>
      <c r="AR833" s="342"/>
      <c r="AS833" s="342"/>
      <c r="AT833" s="342"/>
      <c r="AU833" s="342"/>
      <c r="AV833" s="342"/>
      <c r="AW833" s="342"/>
      <c r="AX833" s="342"/>
      <c r="AY833" s="342"/>
      <c r="AZ833" s="342"/>
      <c r="BA833" s="342"/>
      <c r="BB833" s="342"/>
      <c r="BC833" s="342"/>
      <c r="BD833" s="342"/>
      <c r="BE833" s="342"/>
      <c r="BF833" s="342"/>
      <c r="BG833" s="342"/>
      <c r="BH833" s="342"/>
      <c r="BI833" s="342"/>
      <c r="BJ833" s="342"/>
      <c r="BK833" s="342"/>
      <c r="BL833" s="342"/>
      <c r="BM833" s="342"/>
      <c r="BO833" s="342"/>
      <c r="BP833" s="342"/>
      <c r="BQ833" s="342"/>
      <c r="BR833" s="342"/>
      <c r="BS833" s="342"/>
      <c r="BT833" s="342"/>
      <c r="BU833" s="342"/>
      <c r="BV833" s="342"/>
      <c r="BW833" s="342"/>
      <c r="BX833" s="342"/>
      <c r="BY833" s="342"/>
      <c r="BZ833" s="342"/>
      <c r="CA833" s="342"/>
      <c r="CB833" s="342"/>
      <c r="CC833" s="342"/>
      <c r="CD833" s="342"/>
      <c r="CE833" s="342"/>
      <c r="CF833" s="342"/>
      <c r="CG833" s="342"/>
      <c r="CH833" s="342"/>
      <c r="CI833" s="342"/>
      <c r="CJ833" s="342"/>
      <c r="CK833" s="342"/>
      <c r="CZ833" s="342"/>
      <c r="DA833" s="342"/>
      <c r="DB833" s="342"/>
      <c r="DC833" s="342"/>
      <c r="DD833" s="342"/>
      <c r="DE833" s="342"/>
      <c r="DF833" s="342"/>
      <c r="DG833" s="342"/>
      <c r="DH833" s="342"/>
      <c r="DI833" s="342"/>
      <c r="DJ833" s="342"/>
      <c r="DK833" s="342"/>
      <c r="DM833" s="342"/>
      <c r="DN833" s="342"/>
      <c r="DO833" s="342"/>
      <c r="DP833" s="342"/>
      <c r="DQ833" s="342"/>
      <c r="DR833" s="342"/>
      <c r="DS833" s="342"/>
      <c r="DT833" s="342"/>
      <c r="DU833" s="342"/>
      <c r="DV833" s="342"/>
      <c r="DW833" s="342"/>
      <c r="DX833" s="342"/>
      <c r="DY833" s="342"/>
      <c r="EA833" s="342"/>
    </row>
    <row r="834" spans="1:131">
      <c r="A834" s="342"/>
      <c r="B834" s="342"/>
      <c r="C834" s="342"/>
      <c r="D834" s="342"/>
      <c r="E834" s="342"/>
      <c r="L834" s="342"/>
      <c r="M834" s="342"/>
      <c r="N834" s="342"/>
      <c r="O834" s="342"/>
      <c r="P834" s="342"/>
      <c r="Q834" s="342"/>
      <c r="R834" s="342"/>
      <c r="S834" s="342"/>
      <c r="T834" s="342"/>
      <c r="U834" s="342"/>
      <c r="V834" s="342"/>
      <c r="W834" s="342"/>
      <c r="X834" s="342"/>
      <c r="Y834" s="342"/>
      <c r="Z834" s="342"/>
      <c r="AA834" s="342"/>
      <c r="AB834" s="342"/>
      <c r="AC834" s="342"/>
      <c r="AD834" s="342"/>
      <c r="AE834" s="342"/>
      <c r="AF834" s="342"/>
      <c r="AG834" s="342"/>
      <c r="AH834" s="342"/>
      <c r="AI834" s="342"/>
      <c r="AJ834" s="342"/>
      <c r="AK834" s="342"/>
      <c r="AL834" s="342"/>
      <c r="AM834" s="342"/>
      <c r="AN834" s="342"/>
      <c r="AO834" s="342"/>
      <c r="AP834" s="342"/>
      <c r="AQ834" s="342"/>
      <c r="AR834" s="342"/>
      <c r="AS834" s="342"/>
      <c r="AT834" s="342"/>
      <c r="AU834" s="342"/>
      <c r="AV834" s="342"/>
      <c r="AW834" s="342"/>
      <c r="AX834" s="342"/>
      <c r="AY834" s="342"/>
      <c r="AZ834" s="342"/>
      <c r="BA834" s="342"/>
      <c r="BB834" s="342"/>
      <c r="BC834" s="342"/>
      <c r="BD834" s="342"/>
      <c r="BE834" s="342"/>
      <c r="BF834" s="342"/>
      <c r="BG834" s="342"/>
      <c r="BH834" s="342"/>
      <c r="BI834" s="342"/>
      <c r="BJ834" s="342"/>
      <c r="BK834" s="342"/>
      <c r="BL834" s="342"/>
      <c r="BM834" s="342"/>
      <c r="BO834" s="342"/>
      <c r="BP834" s="342"/>
      <c r="BQ834" s="342"/>
      <c r="BR834" s="342"/>
      <c r="BS834" s="342"/>
      <c r="BT834" s="342"/>
      <c r="BU834" s="342"/>
      <c r="BV834" s="342"/>
      <c r="BW834" s="342"/>
      <c r="BX834" s="342"/>
      <c r="BY834" s="342"/>
      <c r="BZ834" s="342"/>
      <c r="CA834" s="342"/>
      <c r="CB834" s="342"/>
      <c r="CC834" s="342"/>
      <c r="CD834" s="342"/>
      <c r="CE834" s="342"/>
      <c r="CF834" s="342"/>
      <c r="CG834" s="342"/>
      <c r="CH834" s="342"/>
      <c r="CI834" s="342"/>
      <c r="CJ834" s="342"/>
      <c r="CK834" s="342"/>
      <c r="CZ834" s="342"/>
      <c r="DA834" s="342"/>
      <c r="DB834" s="342"/>
      <c r="DC834" s="342"/>
      <c r="DD834" s="342"/>
      <c r="DE834" s="342"/>
      <c r="DF834" s="342"/>
      <c r="DG834" s="342"/>
      <c r="DH834" s="342"/>
      <c r="DI834" s="342"/>
      <c r="DJ834" s="342"/>
      <c r="DK834" s="342"/>
      <c r="DM834" s="342"/>
      <c r="DN834" s="342"/>
      <c r="DO834" s="342"/>
      <c r="DP834" s="342"/>
      <c r="DQ834" s="342"/>
      <c r="DR834" s="342"/>
      <c r="DS834" s="342"/>
      <c r="DT834" s="342"/>
      <c r="DU834" s="342"/>
      <c r="DV834" s="342"/>
      <c r="DW834" s="342"/>
      <c r="DX834" s="342"/>
      <c r="DY834" s="342"/>
      <c r="EA834" s="342"/>
    </row>
    <row r="835" spans="1:131">
      <c r="A835" s="342"/>
      <c r="B835" s="342"/>
      <c r="C835" s="342"/>
      <c r="D835" s="342"/>
      <c r="E835" s="342"/>
      <c r="L835" s="342"/>
      <c r="M835" s="342"/>
      <c r="N835" s="342"/>
      <c r="O835" s="342"/>
      <c r="P835" s="342"/>
      <c r="Q835" s="342"/>
      <c r="R835" s="342"/>
      <c r="S835" s="342"/>
      <c r="T835" s="342"/>
      <c r="U835" s="342"/>
      <c r="V835" s="342"/>
      <c r="W835" s="342"/>
      <c r="X835" s="342"/>
      <c r="Y835" s="342"/>
      <c r="Z835" s="342"/>
      <c r="AA835" s="342"/>
      <c r="AB835" s="342"/>
      <c r="AC835" s="342"/>
      <c r="AD835" s="342"/>
      <c r="AE835" s="342"/>
      <c r="AF835" s="342"/>
      <c r="AG835" s="342"/>
      <c r="AH835" s="342"/>
      <c r="AI835" s="342"/>
      <c r="AJ835" s="342"/>
      <c r="AK835" s="342"/>
      <c r="AL835" s="342"/>
      <c r="AM835" s="342"/>
      <c r="AN835" s="342"/>
      <c r="AO835" s="342"/>
      <c r="AP835" s="342"/>
      <c r="AQ835" s="342"/>
      <c r="AR835" s="342"/>
      <c r="AS835" s="342"/>
      <c r="AT835" s="342"/>
      <c r="AU835" s="342"/>
      <c r="AV835" s="342"/>
      <c r="AW835" s="342"/>
      <c r="AX835" s="342"/>
      <c r="AY835" s="342"/>
      <c r="AZ835" s="342"/>
      <c r="BA835" s="342"/>
      <c r="BB835" s="342"/>
      <c r="BC835" s="342"/>
      <c r="BD835" s="342"/>
      <c r="BE835" s="342"/>
      <c r="BF835" s="342"/>
      <c r="BG835" s="342"/>
      <c r="BH835" s="342"/>
      <c r="BI835" s="342"/>
      <c r="BJ835" s="342"/>
      <c r="BK835" s="342"/>
      <c r="BL835" s="342"/>
      <c r="BM835" s="342"/>
      <c r="BO835" s="342"/>
      <c r="BP835" s="342"/>
      <c r="BQ835" s="342"/>
      <c r="BR835" s="342"/>
      <c r="BS835" s="342"/>
      <c r="BT835" s="342"/>
      <c r="BU835" s="342"/>
      <c r="BV835" s="342"/>
      <c r="BW835" s="342"/>
      <c r="BX835" s="342"/>
      <c r="BY835" s="342"/>
      <c r="BZ835" s="342"/>
      <c r="CA835" s="342"/>
      <c r="CB835" s="342"/>
      <c r="CC835" s="342"/>
      <c r="CD835" s="342"/>
      <c r="CE835" s="342"/>
      <c r="CF835" s="342"/>
      <c r="CG835" s="342"/>
      <c r="CH835" s="342"/>
      <c r="CI835" s="342"/>
      <c r="CJ835" s="342"/>
      <c r="CK835" s="342"/>
      <c r="CZ835" s="342"/>
      <c r="DA835" s="342"/>
      <c r="DB835" s="342"/>
      <c r="DC835" s="342"/>
      <c r="DD835" s="342"/>
      <c r="DE835" s="342"/>
      <c r="DF835" s="342"/>
      <c r="DG835" s="342"/>
      <c r="DH835" s="342"/>
      <c r="DI835" s="342"/>
      <c r="DJ835" s="342"/>
      <c r="DK835" s="342"/>
      <c r="DM835" s="342"/>
      <c r="DN835" s="342"/>
      <c r="DO835" s="342"/>
      <c r="DP835" s="342"/>
      <c r="DQ835" s="342"/>
      <c r="DR835" s="342"/>
      <c r="DS835" s="342"/>
      <c r="DT835" s="342"/>
      <c r="DU835" s="342"/>
      <c r="DV835" s="342"/>
      <c r="DW835" s="342"/>
      <c r="DX835" s="342"/>
      <c r="DY835" s="342"/>
      <c r="EA835" s="342"/>
    </row>
    <row r="836" spans="1:131">
      <c r="A836" s="342"/>
      <c r="B836" s="342"/>
      <c r="C836" s="342"/>
      <c r="D836" s="342"/>
      <c r="E836" s="342"/>
      <c r="L836" s="342"/>
      <c r="M836" s="342"/>
      <c r="N836" s="342"/>
      <c r="O836" s="342"/>
      <c r="P836" s="342"/>
      <c r="Q836" s="342"/>
      <c r="R836" s="342"/>
      <c r="S836" s="342"/>
      <c r="T836" s="342"/>
      <c r="U836" s="342"/>
      <c r="V836" s="342"/>
      <c r="W836" s="342"/>
      <c r="X836" s="342"/>
      <c r="Y836" s="342"/>
      <c r="Z836" s="342"/>
      <c r="AA836" s="342"/>
      <c r="AB836" s="342"/>
      <c r="AC836" s="342"/>
      <c r="AD836" s="342"/>
      <c r="AE836" s="342"/>
      <c r="AF836" s="342"/>
      <c r="AG836" s="342"/>
      <c r="AH836" s="342"/>
      <c r="AI836" s="342"/>
      <c r="AJ836" s="342"/>
      <c r="AK836" s="342"/>
      <c r="AL836" s="342"/>
      <c r="AM836" s="342"/>
      <c r="AN836" s="342"/>
      <c r="AO836" s="342"/>
      <c r="AP836" s="342"/>
      <c r="AQ836" s="342"/>
      <c r="AR836" s="342"/>
      <c r="AS836" s="342"/>
      <c r="AT836" s="342"/>
      <c r="AU836" s="342"/>
      <c r="AV836" s="342"/>
      <c r="AW836" s="342"/>
      <c r="AX836" s="342"/>
      <c r="AY836" s="342"/>
      <c r="AZ836" s="342"/>
      <c r="BA836" s="342"/>
      <c r="BB836" s="342"/>
      <c r="BC836" s="342"/>
      <c r="BD836" s="342"/>
      <c r="BE836" s="342"/>
      <c r="BF836" s="342"/>
      <c r="BG836" s="342"/>
      <c r="BH836" s="342"/>
      <c r="BI836" s="342"/>
      <c r="BJ836" s="342"/>
      <c r="BK836" s="342"/>
      <c r="BL836" s="342"/>
      <c r="BM836" s="342"/>
      <c r="BO836" s="342"/>
      <c r="BP836" s="342"/>
      <c r="BQ836" s="342"/>
      <c r="BR836" s="342"/>
      <c r="BS836" s="342"/>
      <c r="BT836" s="342"/>
      <c r="BU836" s="342"/>
      <c r="BV836" s="342"/>
      <c r="BW836" s="342"/>
      <c r="BX836" s="342"/>
      <c r="BY836" s="342"/>
      <c r="BZ836" s="342"/>
      <c r="CA836" s="342"/>
      <c r="CB836" s="342"/>
      <c r="CC836" s="342"/>
      <c r="CD836" s="342"/>
      <c r="CE836" s="342"/>
      <c r="CF836" s="342"/>
      <c r="CG836" s="342"/>
      <c r="CH836" s="342"/>
      <c r="CI836" s="342"/>
      <c r="CJ836" s="342"/>
      <c r="CK836" s="342"/>
      <c r="CZ836" s="342"/>
      <c r="DA836" s="342"/>
      <c r="DB836" s="342"/>
      <c r="DC836" s="342"/>
      <c r="DD836" s="342"/>
      <c r="DE836" s="342"/>
      <c r="DF836" s="342"/>
      <c r="DG836" s="342"/>
      <c r="DH836" s="342"/>
      <c r="DI836" s="342"/>
      <c r="DJ836" s="342"/>
      <c r="DK836" s="342"/>
      <c r="DM836" s="342"/>
      <c r="DN836" s="342"/>
      <c r="DO836" s="342"/>
      <c r="DP836" s="342"/>
      <c r="DQ836" s="342"/>
      <c r="DR836" s="342"/>
      <c r="DS836" s="342"/>
      <c r="DT836" s="342"/>
      <c r="DU836" s="342"/>
      <c r="DV836" s="342"/>
      <c r="DW836" s="342"/>
      <c r="DX836" s="342"/>
      <c r="DY836" s="342"/>
      <c r="EA836" s="342"/>
    </row>
    <row r="837" spans="1:131">
      <c r="A837" s="342"/>
      <c r="B837" s="342"/>
      <c r="C837" s="342"/>
      <c r="D837" s="342"/>
      <c r="E837" s="342"/>
      <c r="L837" s="342"/>
      <c r="M837" s="342"/>
      <c r="N837" s="342"/>
      <c r="O837" s="342"/>
      <c r="P837" s="342"/>
      <c r="Q837" s="342"/>
      <c r="R837" s="342"/>
      <c r="S837" s="342"/>
      <c r="T837" s="342"/>
      <c r="U837" s="342"/>
      <c r="V837" s="342"/>
      <c r="W837" s="342"/>
      <c r="X837" s="342"/>
      <c r="Y837" s="342"/>
      <c r="Z837" s="342"/>
      <c r="AA837" s="342"/>
      <c r="AB837" s="342"/>
      <c r="AC837" s="342"/>
      <c r="AD837" s="342"/>
      <c r="AE837" s="342"/>
      <c r="AF837" s="342"/>
      <c r="AG837" s="342"/>
      <c r="AH837" s="342"/>
      <c r="AI837" s="342"/>
      <c r="AJ837" s="342"/>
      <c r="AK837" s="342"/>
      <c r="AL837" s="342"/>
      <c r="AM837" s="342"/>
      <c r="AN837" s="342"/>
      <c r="AO837" s="342"/>
      <c r="AP837" s="342"/>
      <c r="AQ837" s="342"/>
      <c r="AR837" s="342"/>
      <c r="AS837" s="342"/>
      <c r="AT837" s="342"/>
      <c r="AU837" s="342"/>
      <c r="AV837" s="342"/>
      <c r="AW837" s="342"/>
      <c r="AX837" s="342"/>
      <c r="AY837" s="342"/>
      <c r="AZ837" s="342"/>
      <c r="BA837" s="342"/>
      <c r="BB837" s="342"/>
      <c r="BC837" s="342"/>
      <c r="BD837" s="342"/>
      <c r="BE837" s="342"/>
      <c r="BF837" s="342"/>
      <c r="BG837" s="342"/>
      <c r="BH837" s="342"/>
      <c r="BI837" s="342"/>
      <c r="BJ837" s="342"/>
      <c r="BK837" s="342"/>
      <c r="BL837" s="342"/>
      <c r="BM837" s="342"/>
      <c r="BO837" s="342"/>
      <c r="BP837" s="342"/>
      <c r="BQ837" s="342"/>
      <c r="BR837" s="342"/>
      <c r="BS837" s="342"/>
      <c r="BT837" s="342"/>
      <c r="BU837" s="342"/>
      <c r="BV837" s="342"/>
      <c r="BW837" s="342"/>
      <c r="BX837" s="342"/>
      <c r="BY837" s="342"/>
      <c r="BZ837" s="342"/>
      <c r="CA837" s="342"/>
      <c r="CB837" s="342"/>
      <c r="CC837" s="342"/>
      <c r="CD837" s="342"/>
      <c r="CE837" s="342"/>
      <c r="CF837" s="342"/>
      <c r="CG837" s="342"/>
      <c r="CH837" s="342"/>
      <c r="CI837" s="342"/>
      <c r="CJ837" s="342"/>
      <c r="CK837" s="342"/>
      <c r="CZ837" s="342"/>
      <c r="DA837" s="342"/>
      <c r="DB837" s="342"/>
      <c r="DC837" s="342"/>
      <c r="DD837" s="342"/>
      <c r="DE837" s="342"/>
      <c r="DF837" s="342"/>
      <c r="DG837" s="342"/>
      <c r="DH837" s="342"/>
      <c r="DI837" s="342"/>
      <c r="DJ837" s="342"/>
      <c r="DK837" s="342"/>
      <c r="DM837" s="342"/>
      <c r="DN837" s="342"/>
      <c r="DO837" s="342"/>
      <c r="DP837" s="342"/>
      <c r="DQ837" s="342"/>
      <c r="DR837" s="342"/>
      <c r="DS837" s="342"/>
      <c r="DT837" s="342"/>
      <c r="DU837" s="342"/>
      <c r="DV837" s="342"/>
      <c r="DW837" s="342"/>
      <c r="DX837" s="342"/>
      <c r="DY837" s="342"/>
      <c r="EA837" s="342"/>
    </row>
    <row r="838" spans="1:131">
      <c r="A838" s="342"/>
      <c r="B838" s="342"/>
      <c r="C838" s="342"/>
      <c r="D838" s="342"/>
      <c r="E838" s="342"/>
      <c r="L838" s="342"/>
      <c r="M838" s="342"/>
      <c r="N838" s="342"/>
      <c r="O838" s="342"/>
      <c r="P838" s="342"/>
      <c r="Q838" s="342"/>
      <c r="R838" s="342"/>
      <c r="S838" s="342"/>
      <c r="T838" s="342"/>
      <c r="U838" s="342"/>
      <c r="V838" s="342"/>
      <c r="W838" s="342"/>
      <c r="X838" s="342"/>
      <c r="Y838" s="342"/>
      <c r="Z838" s="342"/>
      <c r="AA838" s="342"/>
      <c r="AB838" s="342"/>
      <c r="AC838" s="342"/>
      <c r="AD838" s="342"/>
      <c r="AE838" s="342"/>
      <c r="AF838" s="342"/>
      <c r="AG838" s="342"/>
      <c r="AH838" s="342"/>
      <c r="AI838" s="342"/>
      <c r="AJ838" s="342"/>
      <c r="AK838" s="342"/>
      <c r="AL838" s="342"/>
      <c r="AM838" s="342"/>
      <c r="AN838" s="342"/>
      <c r="AO838" s="342"/>
      <c r="AP838" s="342"/>
      <c r="AQ838" s="342"/>
      <c r="AR838" s="342"/>
      <c r="AS838" s="342"/>
      <c r="AT838" s="342"/>
      <c r="AU838" s="342"/>
      <c r="AV838" s="342"/>
      <c r="AW838" s="342"/>
      <c r="AX838" s="342"/>
      <c r="AY838" s="342"/>
      <c r="AZ838" s="342"/>
      <c r="BA838" s="342"/>
      <c r="BB838" s="342"/>
      <c r="BC838" s="342"/>
      <c r="BD838" s="342"/>
      <c r="BE838" s="342"/>
      <c r="BF838" s="342"/>
      <c r="BG838" s="342"/>
      <c r="BH838" s="342"/>
      <c r="BI838" s="342"/>
      <c r="BJ838" s="342"/>
      <c r="BK838" s="342"/>
      <c r="BL838" s="342"/>
      <c r="BM838" s="342"/>
      <c r="BO838" s="342"/>
      <c r="BP838" s="342"/>
      <c r="BQ838" s="342"/>
      <c r="BR838" s="342"/>
      <c r="BS838" s="342"/>
      <c r="BT838" s="342"/>
      <c r="BU838" s="342"/>
      <c r="BV838" s="342"/>
      <c r="BW838" s="342"/>
      <c r="BX838" s="342"/>
      <c r="BY838" s="342"/>
      <c r="BZ838" s="342"/>
      <c r="CA838" s="342"/>
      <c r="CB838" s="342"/>
      <c r="CC838" s="342"/>
      <c r="CD838" s="342"/>
      <c r="CE838" s="342"/>
      <c r="CF838" s="342"/>
      <c r="CG838" s="342"/>
      <c r="CH838" s="342"/>
      <c r="CI838" s="342"/>
      <c r="CJ838" s="342"/>
      <c r="CK838" s="342"/>
      <c r="CZ838" s="342"/>
      <c r="DA838" s="342"/>
      <c r="DB838" s="342"/>
      <c r="DC838" s="342"/>
      <c r="DD838" s="342"/>
      <c r="DE838" s="342"/>
      <c r="DF838" s="342"/>
      <c r="DG838" s="342"/>
      <c r="DH838" s="342"/>
      <c r="DI838" s="342"/>
      <c r="DJ838" s="342"/>
      <c r="DK838" s="342"/>
      <c r="DM838" s="342"/>
      <c r="DN838" s="342"/>
      <c r="DO838" s="342"/>
      <c r="DP838" s="342"/>
      <c r="DQ838" s="342"/>
      <c r="DR838" s="342"/>
      <c r="DS838" s="342"/>
      <c r="DT838" s="342"/>
      <c r="DU838" s="342"/>
      <c r="DV838" s="342"/>
      <c r="DW838" s="342"/>
      <c r="DX838" s="342"/>
      <c r="DY838" s="342"/>
      <c r="EA838" s="342"/>
    </row>
    <row r="839" spans="1:131">
      <c r="A839" s="342"/>
      <c r="B839" s="342"/>
      <c r="C839" s="342"/>
      <c r="D839" s="342"/>
      <c r="E839" s="342"/>
      <c r="L839" s="342"/>
      <c r="M839" s="342"/>
      <c r="N839" s="342"/>
      <c r="O839" s="342"/>
      <c r="P839" s="342"/>
      <c r="Q839" s="342"/>
      <c r="R839" s="342"/>
      <c r="S839" s="342"/>
      <c r="T839" s="342"/>
      <c r="U839" s="342"/>
      <c r="V839" s="342"/>
      <c r="W839" s="342"/>
      <c r="X839" s="342"/>
      <c r="Y839" s="342"/>
      <c r="Z839" s="342"/>
      <c r="AA839" s="342"/>
      <c r="AB839" s="342"/>
      <c r="AC839" s="342"/>
      <c r="AD839" s="342"/>
      <c r="AE839" s="342"/>
      <c r="AF839" s="342"/>
      <c r="AG839" s="342"/>
      <c r="AH839" s="342"/>
      <c r="AI839" s="342"/>
      <c r="AJ839" s="342"/>
      <c r="AK839" s="342"/>
      <c r="AL839" s="342"/>
      <c r="AM839" s="342"/>
      <c r="AN839" s="342"/>
      <c r="AO839" s="342"/>
      <c r="AP839" s="342"/>
      <c r="AQ839" s="342"/>
      <c r="AR839" s="342"/>
      <c r="AS839" s="342"/>
      <c r="AT839" s="342"/>
      <c r="AU839" s="342"/>
      <c r="AV839" s="342"/>
      <c r="AW839" s="342"/>
      <c r="AX839" s="342"/>
      <c r="AY839" s="342"/>
      <c r="AZ839" s="342"/>
      <c r="BA839" s="342"/>
      <c r="BB839" s="342"/>
      <c r="BC839" s="342"/>
      <c r="BD839" s="342"/>
      <c r="BE839" s="342"/>
      <c r="BF839" s="342"/>
      <c r="BG839" s="342"/>
      <c r="BH839" s="342"/>
      <c r="BI839" s="342"/>
      <c r="BJ839" s="342"/>
      <c r="BK839" s="342"/>
      <c r="BL839" s="342"/>
      <c r="BM839" s="342"/>
      <c r="BO839" s="342"/>
      <c r="BP839" s="342"/>
      <c r="BQ839" s="342"/>
      <c r="BR839" s="342"/>
      <c r="BS839" s="342"/>
      <c r="BT839" s="342"/>
      <c r="BU839" s="342"/>
      <c r="BV839" s="342"/>
      <c r="BW839" s="342"/>
      <c r="BX839" s="342"/>
      <c r="BY839" s="342"/>
      <c r="BZ839" s="342"/>
      <c r="CA839" s="342"/>
      <c r="CB839" s="342"/>
      <c r="CC839" s="342"/>
      <c r="CD839" s="342"/>
      <c r="CE839" s="342"/>
      <c r="CF839" s="342"/>
      <c r="CG839" s="342"/>
      <c r="CH839" s="342"/>
      <c r="CI839" s="342"/>
      <c r="CJ839" s="342"/>
      <c r="CK839" s="342"/>
      <c r="CZ839" s="342"/>
      <c r="DA839" s="342"/>
      <c r="DB839" s="342"/>
      <c r="DC839" s="342"/>
      <c r="DD839" s="342"/>
      <c r="DE839" s="342"/>
      <c r="DF839" s="342"/>
      <c r="DG839" s="342"/>
      <c r="DH839" s="342"/>
      <c r="DI839" s="342"/>
      <c r="DJ839" s="342"/>
      <c r="DK839" s="342"/>
      <c r="DM839" s="342"/>
      <c r="DN839" s="342"/>
      <c r="DO839" s="342"/>
      <c r="DP839" s="342"/>
      <c r="DQ839" s="342"/>
      <c r="DR839" s="342"/>
      <c r="DS839" s="342"/>
      <c r="DT839" s="342"/>
      <c r="DU839" s="342"/>
      <c r="DV839" s="342"/>
      <c r="DW839" s="342"/>
      <c r="DX839" s="342"/>
      <c r="DY839" s="342"/>
      <c r="EA839" s="342"/>
    </row>
    <row r="840" spans="1:131">
      <c r="A840" s="342"/>
      <c r="B840" s="342"/>
      <c r="C840" s="342"/>
      <c r="D840" s="342"/>
      <c r="E840" s="342"/>
      <c r="L840" s="342"/>
      <c r="M840" s="342"/>
      <c r="N840" s="342"/>
      <c r="O840" s="342"/>
      <c r="P840" s="342"/>
      <c r="Q840" s="342"/>
      <c r="R840" s="342"/>
      <c r="S840" s="342"/>
      <c r="T840" s="342"/>
      <c r="U840" s="342"/>
      <c r="V840" s="342"/>
      <c r="W840" s="342"/>
      <c r="X840" s="342"/>
      <c r="Y840" s="342"/>
      <c r="Z840" s="342"/>
      <c r="AA840" s="342"/>
      <c r="AB840" s="342"/>
      <c r="AC840" s="342"/>
      <c r="AD840" s="342"/>
      <c r="AE840" s="342"/>
      <c r="AF840" s="342"/>
      <c r="AG840" s="342"/>
      <c r="AH840" s="342"/>
      <c r="AI840" s="342"/>
      <c r="AJ840" s="342"/>
      <c r="AK840" s="342"/>
      <c r="AL840" s="342"/>
      <c r="AM840" s="342"/>
      <c r="AN840" s="342"/>
      <c r="AO840" s="342"/>
      <c r="AP840" s="342"/>
      <c r="AQ840" s="342"/>
      <c r="AR840" s="342"/>
      <c r="AS840" s="342"/>
      <c r="AT840" s="342"/>
      <c r="AU840" s="342"/>
      <c r="AV840" s="342"/>
      <c r="AW840" s="342"/>
      <c r="AX840" s="342"/>
      <c r="AY840" s="342"/>
      <c r="AZ840" s="342"/>
      <c r="BA840" s="342"/>
      <c r="BB840" s="342"/>
      <c r="BC840" s="342"/>
      <c r="BD840" s="342"/>
      <c r="BE840" s="342"/>
      <c r="BF840" s="342"/>
      <c r="BG840" s="342"/>
      <c r="BH840" s="342"/>
      <c r="BI840" s="342"/>
      <c r="BJ840" s="342"/>
      <c r="BK840" s="342"/>
      <c r="BL840" s="342"/>
      <c r="BM840" s="342"/>
      <c r="BO840" s="342"/>
      <c r="BP840" s="342"/>
      <c r="BQ840" s="342"/>
      <c r="BR840" s="342"/>
      <c r="BS840" s="342"/>
      <c r="BT840" s="342"/>
      <c r="BU840" s="342"/>
      <c r="BV840" s="342"/>
      <c r="BW840" s="342"/>
      <c r="BX840" s="342"/>
      <c r="BY840" s="342"/>
      <c r="BZ840" s="342"/>
      <c r="CA840" s="342"/>
      <c r="CB840" s="342"/>
      <c r="CC840" s="342"/>
      <c r="CD840" s="342"/>
      <c r="CE840" s="342"/>
      <c r="CF840" s="342"/>
      <c r="CG840" s="342"/>
      <c r="CH840" s="342"/>
      <c r="CI840" s="342"/>
      <c r="CJ840" s="342"/>
      <c r="CK840" s="342"/>
      <c r="CZ840" s="342"/>
      <c r="DA840" s="342"/>
      <c r="DB840" s="342"/>
      <c r="DC840" s="342"/>
      <c r="DD840" s="342"/>
      <c r="DE840" s="342"/>
      <c r="DF840" s="342"/>
      <c r="DG840" s="342"/>
      <c r="DH840" s="342"/>
      <c r="DI840" s="342"/>
      <c r="DJ840" s="342"/>
      <c r="DK840" s="342"/>
      <c r="DM840" s="342"/>
      <c r="DN840" s="342"/>
      <c r="DO840" s="342"/>
      <c r="DP840" s="342"/>
      <c r="DQ840" s="342"/>
      <c r="DR840" s="342"/>
      <c r="DS840" s="342"/>
      <c r="DT840" s="342"/>
      <c r="DU840" s="342"/>
      <c r="DV840" s="342"/>
      <c r="DW840" s="342"/>
      <c r="DX840" s="342"/>
      <c r="DY840" s="342"/>
      <c r="EA840" s="342"/>
    </row>
    <row r="841" spans="1:131">
      <c r="A841" s="342"/>
      <c r="B841" s="342"/>
      <c r="C841" s="342"/>
      <c r="D841" s="342"/>
      <c r="E841" s="342"/>
      <c r="L841" s="342"/>
      <c r="M841" s="342"/>
      <c r="N841" s="342"/>
      <c r="O841" s="342"/>
      <c r="P841" s="342"/>
      <c r="Q841" s="342"/>
      <c r="R841" s="342"/>
      <c r="S841" s="342"/>
      <c r="T841" s="342"/>
      <c r="U841" s="342"/>
      <c r="V841" s="342"/>
      <c r="W841" s="342"/>
      <c r="X841" s="342"/>
      <c r="Y841" s="342"/>
      <c r="Z841" s="342"/>
      <c r="AA841" s="342"/>
      <c r="AB841" s="342"/>
      <c r="AC841" s="342"/>
      <c r="AD841" s="342"/>
      <c r="AE841" s="342"/>
      <c r="AF841" s="342"/>
      <c r="AG841" s="342"/>
      <c r="AH841" s="342"/>
      <c r="AI841" s="342"/>
      <c r="AJ841" s="342"/>
      <c r="AK841" s="342"/>
      <c r="AL841" s="342"/>
      <c r="AM841" s="342"/>
      <c r="AN841" s="342"/>
      <c r="AO841" s="342"/>
      <c r="AP841" s="342"/>
      <c r="AQ841" s="342"/>
      <c r="AR841" s="342"/>
      <c r="AS841" s="342"/>
      <c r="AT841" s="342"/>
      <c r="AU841" s="342"/>
      <c r="AV841" s="342"/>
      <c r="AW841" s="342"/>
      <c r="AX841" s="342"/>
      <c r="AY841" s="342"/>
      <c r="AZ841" s="342"/>
      <c r="BA841" s="342"/>
      <c r="BB841" s="342"/>
      <c r="BC841" s="342"/>
      <c r="BD841" s="342"/>
      <c r="BE841" s="342"/>
      <c r="BF841" s="342"/>
      <c r="BG841" s="342"/>
      <c r="BH841" s="342"/>
      <c r="BI841" s="342"/>
      <c r="BJ841" s="342"/>
      <c r="BK841" s="342"/>
      <c r="BL841" s="342"/>
      <c r="BM841" s="342"/>
      <c r="BO841" s="342"/>
      <c r="BP841" s="342"/>
      <c r="BQ841" s="342"/>
      <c r="BR841" s="342"/>
      <c r="BS841" s="342"/>
      <c r="BT841" s="342"/>
      <c r="BU841" s="342"/>
      <c r="BV841" s="342"/>
      <c r="BW841" s="342"/>
      <c r="BX841" s="342"/>
      <c r="BY841" s="342"/>
      <c r="BZ841" s="342"/>
      <c r="CA841" s="342"/>
      <c r="CB841" s="342"/>
      <c r="CC841" s="342"/>
      <c r="CD841" s="342"/>
      <c r="CE841" s="342"/>
      <c r="CF841" s="342"/>
      <c r="CG841" s="342"/>
      <c r="CH841" s="342"/>
      <c r="CI841" s="342"/>
      <c r="CJ841" s="342"/>
      <c r="CK841" s="342"/>
      <c r="CZ841" s="342"/>
      <c r="DA841" s="342"/>
      <c r="DB841" s="342"/>
      <c r="DC841" s="342"/>
      <c r="DD841" s="342"/>
      <c r="DE841" s="342"/>
      <c r="DF841" s="342"/>
      <c r="DG841" s="342"/>
      <c r="DH841" s="342"/>
      <c r="DI841" s="342"/>
      <c r="DJ841" s="342"/>
      <c r="DK841" s="342"/>
      <c r="DM841" s="342"/>
      <c r="DN841" s="342"/>
      <c r="DO841" s="342"/>
      <c r="DP841" s="342"/>
      <c r="DQ841" s="342"/>
      <c r="DR841" s="342"/>
      <c r="DS841" s="342"/>
      <c r="DT841" s="342"/>
      <c r="DU841" s="342"/>
      <c r="DV841" s="342"/>
      <c r="DW841" s="342"/>
      <c r="DX841" s="342"/>
      <c r="DY841" s="342"/>
      <c r="EA841" s="342"/>
    </row>
    <row r="842" spans="1:131">
      <c r="A842" s="342"/>
      <c r="B842" s="342"/>
      <c r="C842" s="342"/>
      <c r="D842" s="342"/>
      <c r="E842" s="342"/>
      <c r="L842" s="342"/>
      <c r="M842" s="342"/>
      <c r="N842" s="342"/>
      <c r="O842" s="342"/>
      <c r="P842" s="342"/>
      <c r="Q842" s="342"/>
      <c r="R842" s="342"/>
      <c r="S842" s="342"/>
      <c r="T842" s="342"/>
      <c r="U842" s="342"/>
      <c r="V842" s="342"/>
      <c r="W842" s="342"/>
      <c r="X842" s="342"/>
      <c r="Y842" s="342"/>
      <c r="Z842" s="342"/>
      <c r="AA842" s="342"/>
      <c r="AB842" s="342"/>
      <c r="AC842" s="342"/>
      <c r="AD842" s="342"/>
      <c r="AE842" s="342"/>
      <c r="AF842" s="342"/>
      <c r="AG842" s="342"/>
      <c r="AH842" s="342"/>
      <c r="AI842" s="342"/>
      <c r="AJ842" s="342"/>
      <c r="AK842" s="342"/>
      <c r="AL842" s="342"/>
      <c r="AM842" s="342"/>
      <c r="AN842" s="342"/>
      <c r="AO842" s="342"/>
      <c r="AP842" s="342"/>
      <c r="AQ842" s="342"/>
      <c r="AR842" s="342"/>
      <c r="AS842" s="342"/>
      <c r="AT842" s="342"/>
      <c r="AU842" s="342"/>
      <c r="AV842" s="342"/>
      <c r="AW842" s="342"/>
      <c r="AX842" s="342"/>
      <c r="AY842" s="342"/>
      <c r="AZ842" s="342"/>
      <c r="BA842" s="342"/>
      <c r="BB842" s="342"/>
      <c r="BC842" s="342"/>
      <c r="BD842" s="342"/>
      <c r="BE842" s="342"/>
      <c r="BF842" s="342"/>
      <c r="BG842" s="342"/>
      <c r="BH842" s="342"/>
      <c r="BI842" s="342"/>
      <c r="BJ842" s="342"/>
      <c r="BK842" s="342"/>
      <c r="BL842" s="342"/>
      <c r="BM842" s="342"/>
      <c r="BO842" s="342"/>
      <c r="BP842" s="342"/>
      <c r="BQ842" s="342"/>
      <c r="BR842" s="342"/>
      <c r="BS842" s="342"/>
      <c r="BT842" s="342"/>
      <c r="BU842" s="342"/>
      <c r="BV842" s="342"/>
      <c r="BW842" s="342"/>
      <c r="BX842" s="342"/>
      <c r="BY842" s="342"/>
      <c r="BZ842" s="342"/>
      <c r="CA842" s="342"/>
      <c r="CB842" s="342"/>
      <c r="CC842" s="342"/>
      <c r="CD842" s="342"/>
      <c r="CE842" s="342"/>
      <c r="CF842" s="342"/>
      <c r="CG842" s="342"/>
      <c r="CH842" s="342"/>
      <c r="CI842" s="342"/>
      <c r="CJ842" s="342"/>
      <c r="CK842" s="342"/>
      <c r="CZ842" s="342"/>
      <c r="DA842" s="342"/>
      <c r="DB842" s="342"/>
      <c r="DC842" s="342"/>
      <c r="DD842" s="342"/>
      <c r="DE842" s="342"/>
      <c r="DF842" s="342"/>
      <c r="DG842" s="342"/>
      <c r="DH842" s="342"/>
      <c r="DI842" s="342"/>
      <c r="DJ842" s="342"/>
      <c r="DK842" s="342"/>
      <c r="DM842" s="342"/>
      <c r="DN842" s="342"/>
      <c r="DO842" s="342"/>
      <c r="DP842" s="342"/>
      <c r="DQ842" s="342"/>
      <c r="DR842" s="342"/>
      <c r="DS842" s="342"/>
      <c r="DT842" s="342"/>
      <c r="DU842" s="342"/>
      <c r="DV842" s="342"/>
      <c r="DW842" s="342"/>
      <c r="DX842" s="342"/>
      <c r="DY842" s="342"/>
      <c r="EA842" s="342"/>
    </row>
    <row r="843" spans="1:131">
      <c r="A843" s="342"/>
      <c r="B843" s="342"/>
      <c r="C843" s="342"/>
      <c r="D843" s="342"/>
      <c r="E843" s="342"/>
      <c r="L843" s="342"/>
      <c r="M843" s="342"/>
      <c r="N843" s="342"/>
      <c r="O843" s="342"/>
      <c r="P843" s="342"/>
      <c r="Q843" s="342"/>
      <c r="R843" s="342"/>
      <c r="S843" s="342"/>
      <c r="T843" s="342"/>
      <c r="U843" s="342"/>
      <c r="V843" s="342"/>
      <c r="W843" s="342"/>
      <c r="X843" s="342"/>
      <c r="Y843" s="342"/>
      <c r="Z843" s="342"/>
      <c r="AA843" s="342"/>
      <c r="AB843" s="342"/>
      <c r="AC843" s="342"/>
      <c r="AD843" s="342"/>
      <c r="AE843" s="342"/>
      <c r="AF843" s="342"/>
      <c r="AG843" s="342"/>
      <c r="AH843" s="342"/>
      <c r="AI843" s="342"/>
      <c r="AJ843" s="342"/>
      <c r="AK843" s="342"/>
      <c r="AL843" s="342"/>
      <c r="AM843" s="342"/>
      <c r="AN843" s="342"/>
      <c r="AO843" s="342"/>
      <c r="AP843" s="342"/>
      <c r="AQ843" s="342"/>
      <c r="AR843" s="342"/>
      <c r="AS843" s="342"/>
      <c r="AT843" s="342"/>
      <c r="AU843" s="342"/>
      <c r="AV843" s="342"/>
      <c r="AW843" s="342"/>
      <c r="AX843" s="342"/>
      <c r="AY843" s="342"/>
      <c r="AZ843" s="342"/>
      <c r="BA843" s="342"/>
      <c r="BB843" s="342"/>
      <c r="BC843" s="342"/>
      <c r="BD843" s="342"/>
      <c r="BE843" s="342"/>
      <c r="BF843" s="342"/>
      <c r="BG843" s="342"/>
      <c r="BH843" s="342"/>
      <c r="BI843" s="342"/>
      <c r="BJ843" s="342"/>
      <c r="BK843" s="342"/>
      <c r="BL843" s="342"/>
      <c r="BM843" s="342"/>
      <c r="BO843" s="342"/>
      <c r="BP843" s="342"/>
      <c r="BQ843" s="342"/>
      <c r="BR843" s="342"/>
      <c r="BS843" s="342"/>
      <c r="BT843" s="342"/>
      <c r="BU843" s="342"/>
      <c r="BV843" s="342"/>
      <c r="BW843" s="342"/>
      <c r="BX843" s="342"/>
      <c r="BY843" s="342"/>
      <c r="BZ843" s="342"/>
      <c r="CA843" s="342"/>
      <c r="CB843" s="342"/>
      <c r="CC843" s="342"/>
      <c r="CD843" s="342"/>
      <c r="CE843" s="342"/>
      <c r="CF843" s="342"/>
      <c r="CG843" s="342"/>
      <c r="CH843" s="342"/>
      <c r="CI843" s="342"/>
      <c r="CJ843" s="342"/>
      <c r="CK843" s="342"/>
      <c r="CZ843" s="342"/>
      <c r="DA843" s="342"/>
      <c r="DB843" s="342"/>
      <c r="DC843" s="342"/>
      <c r="DD843" s="342"/>
      <c r="DE843" s="342"/>
      <c r="DF843" s="342"/>
      <c r="DG843" s="342"/>
      <c r="DH843" s="342"/>
      <c r="DI843" s="342"/>
      <c r="DJ843" s="342"/>
      <c r="DK843" s="342"/>
      <c r="DM843" s="342"/>
      <c r="DN843" s="342"/>
      <c r="DO843" s="342"/>
      <c r="DP843" s="342"/>
      <c r="DQ843" s="342"/>
      <c r="DR843" s="342"/>
      <c r="DS843" s="342"/>
      <c r="DT843" s="342"/>
      <c r="DU843" s="342"/>
      <c r="DV843" s="342"/>
      <c r="DW843" s="342"/>
      <c r="DX843" s="342"/>
      <c r="DY843" s="342"/>
      <c r="EA843" s="342"/>
    </row>
    <row r="844" spans="1:131">
      <c r="A844" s="342"/>
      <c r="B844" s="342"/>
      <c r="C844" s="342"/>
      <c r="D844" s="342"/>
      <c r="E844" s="342"/>
      <c r="L844" s="342"/>
      <c r="M844" s="342"/>
      <c r="N844" s="342"/>
      <c r="O844" s="342"/>
      <c r="P844" s="342"/>
      <c r="Q844" s="342"/>
      <c r="R844" s="342"/>
      <c r="S844" s="342"/>
      <c r="T844" s="342"/>
      <c r="U844" s="342"/>
      <c r="V844" s="342"/>
      <c r="W844" s="342"/>
      <c r="X844" s="342"/>
      <c r="Y844" s="342"/>
      <c r="Z844" s="342"/>
      <c r="AA844" s="342"/>
      <c r="AB844" s="342"/>
      <c r="AC844" s="342"/>
      <c r="AD844" s="342"/>
      <c r="AE844" s="342"/>
      <c r="AF844" s="342"/>
      <c r="AG844" s="342"/>
      <c r="AH844" s="342"/>
      <c r="AI844" s="342"/>
      <c r="AJ844" s="342"/>
      <c r="AK844" s="342"/>
      <c r="AL844" s="342"/>
      <c r="AM844" s="342"/>
      <c r="AN844" s="342"/>
      <c r="AO844" s="342"/>
      <c r="AP844" s="342"/>
      <c r="AQ844" s="342"/>
      <c r="AR844" s="342"/>
      <c r="AS844" s="342"/>
      <c r="AT844" s="342"/>
      <c r="AU844" s="342"/>
      <c r="AV844" s="342"/>
      <c r="AW844" s="342"/>
      <c r="AX844" s="342"/>
      <c r="AY844" s="342"/>
      <c r="AZ844" s="342"/>
      <c r="BA844" s="342"/>
      <c r="BB844" s="342"/>
      <c r="BC844" s="342"/>
      <c r="BD844" s="342"/>
      <c r="BE844" s="342"/>
      <c r="BF844" s="342"/>
      <c r="BG844" s="342"/>
      <c r="BH844" s="342"/>
      <c r="BI844" s="342"/>
      <c r="BJ844" s="342"/>
      <c r="BK844" s="342"/>
      <c r="BL844" s="342"/>
      <c r="BM844" s="342"/>
      <c r="BO844" s="342"/>
      <c r="BP844" s="342"/>
      <c r="BQ844" s="342"/>
      <c r="BR844" s="342"/>
      <c r="BS844" s="342"/>
      <c r="BT844" s="342"/>
      <c r="BU844" s="342"/>
      <c r="BV844" s="342"/>
      <c r="BW844" s="342"/>
      <c r="BX844" s="342"/>
      <c r="BY844" s="342"/>
      <c r="BZ844" s="342"/>
      <c r="CA844" s="342"/>
      <c r="CB844" s="342"/>
      <c r="CC844" s="342"/>
      <c r="CD844" s="342"/>
      <c r="CE844" s="342"/>
      <c r="CF844" s="342"/>
      <c r="CG844" s="342"/>
      <c r="CH844" s="342"/>
      <c r="CI844" s="342"/>
      <c r="CJ844" s="342"/>
      <c r="CK844" s="342"/>
      <c r="CZ844" s="342"/>
      <c r="DA844" s="342"/>
      <c r="DB844" s="342"/>
      <c r="DC844" s="342"/>
      <c r="DD844" s="342"/>
      <c r="DE844" s="342"/>
      <c r="DF844" s="342"/>
      <c r="DG844" s="342"/>
      <c r="DH844" s="342"/>
      <c r="DI844" s="342"/>
      <c r="DJ844" s="342"/>
      <c r="DK844" s="342"/>
      <c r="DM844" s="342"/>
      <c r="DN844" s="342"/>
      <c r="DO844" s="342"/>
      <c r="DP844" s="342"/>
      <c r="DQ844" s="342"/>
      <c r="DR844" s="342"/>
      <c r="DS844" s="342"/>
      <c r="DT844" s="342"/>
      <c r="DU844" s="342"/>
      <c r="DV844" s="342"/>
      <c r="DW844" s="342"/>
      <c r="DX844" s="342"/>
      <c r="DY844" s="342"/>
      <c r="EA844" s="342"/>
    </row>
    <row r="845" spans="1:131">
      <c r="A845" s="342"/>
      <c r="B845" s="342"/>
      <c r="C845" s="342"/>
      <c r="D845" s="342"/>
      <c r="E845" s="342"/>
      <c r="L845" s="342"/>
      <c r="M845" s="342"/>
      <c r="N845" s="342"/>
      <c r="O845" s="342"/>
      <c r="P845" s="342"/>
      <c r="Q845" s="342"/>
      <c r="R845" s="342"/>
      <c r="S845" s="342"/>
      <c r="T845" s="342"/>
      <c r="U845" s="342"/>
      <c r="V845" s="342"/>
      <c r="W845" s="342"/>
      <c r="X845" s="342"/>
      <c r="Y845" s="342"/>
      <c r="Z845" s="342"/>
      <c r="AA845" s="342"/>
      <c r="AB845" s="342"/>
      <c r="AC845" s="342"/>
      <c r="AD845" s="342"/>
      <c r="AE845" s="342"/>
      <c r="AF845" s="342"/>
      <c r="AG845" s="342"/>
      <c r="AH845" s="342"/>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342"/>
      <c r="BI845" s="342"/>
      <c r="BJ845" s="342"/>
      <c r="BK845" s="342"/>
      <c r="BL845" s="342"/>
      <c r="BM845" s="342"/>
      <c r="BO845" s="342"/>
      <c r="BP845" s="342"/>
      <c r="BQ845" s="342"/>
      <c r="BR845" s="342"/>
      <c r="BS845" s="342"/>
      <c r="BT845" s="342"/>
      <c r="BU845" s="342"/>
      <c r="BV845" s="342"/>
      <c r="BW845" s="342"/>
      <c r="BX845" s="342"/>
      <c r="BY845" s="342"/>
      <c r="BZ845" s="342"/>
      <c r="CA845" s="342"/>
      <c r="CB845" s="342"/>
      <c r="CC845" s="342"/>
      <c r="CD845" s="342"/>
      <c r="CE845" s="342"/>
      <c r="CF845" s="342"/>
      <c r="CG845" s="342"/>
      <c r="CH845" s="342"/>
      <c r="CI845" s="342"/>
      <c r="CJ845" s="342"/>
      <c r="CK845" s="342"/>
      <c r="CZ845" s="342"/>
      <c r="DA845" s="342"/>
      <c r="DB845" s="342"/>
      <c r="DC845" s="342"/>
      <c r="DD845" s="342"/>
      <c r="DE845" s="342"/>
      <c r="DF845" s="342"/>
      <c r="DG845" s="342"/>
      <c r="DH845" s="342"/>
      <c r="DI845" s="342"/>
      <c r="DJ845" s="342"/>
      <c r="DK845" s="342"/>
      <c r="DM845" s="342"/>
      <c r="DN845" s="342"/>
      <c r="DO845" s="342"/>
      <c r="DP845" s="342"/>
      <c r="DQ845" s="342"/>
      <c r="DR845" s="342"/>
      <c r="DS845" s="342"/>
      <c r="DT845" s="342"/>
      <c r="DU845" s="342"/>
      <c r="DV845" s="342"/>
      <c r="DW845" s="342"/>
      <c r="DX845" s="342"/>
      <c r="DY845" s="342"/>
      <c r="EA845" s="342"/>
    </row>
    <row r="846" spans="1:131">
      <c r="A846" s="342"/>
      <c r="B846" s="342"/>
      <c r="C846" s="342"/>
      <c r="D846" s="342"/>
      <c r="E846" s="342"/>
      <c r="L846" s="342"/>
      <c r="M846" s="342"/>
      <c r="N846" s="342"/>
      <c r="O846" s="342"/>
      <c r="P846" s="342"/>
      <c r="Q846" s="342"/>
      <c r="R846" s="342"/>
      <c r="S846" s="342"/>
      <c r="T846" s="342"/>
      <c r="U846" s="342"/>
      <c r="V846" s="342"/>
      <c r="W846" s="342"/>
      <c r="X846" s="342"/>
      <c r="Y846" s="342"/>
      <c r="Z846" s="342"/>
      <c r="AA846" s="342"/>
      <c r="AB846" s="342"/>
      <c r="AC846" s="342"/>
      <c r="AD846" s="342"/>
      <c r="AE846" s="342"/>
      <c r="AF846" s="342"/>
      <c r="AG846" s="342"/>
      <c r="AH846" s="342"/>
      <c r="AI846" s="342"/>
      <c r="AJ846" s="342"/>
      <c r="AK846" s="342"/>
      <c r="AL846" s="342"/>
      <c r="AM846" s="342"/>
      <c r="AN846" s="342"/>
      <c r="AO846" s="342"/>
      <c r="AP846" s="342"/>
      <c r="AQ846" s="342"/>
      <c r="AR846" s="342"/>
      <c r="AS846" s="342"/>
      <c r="AT846" s="342"/>
      <c r="AU846" s="342"/>
      <c r="AV846" s="342"/>
      <c r="AW846" s="342"/>
      <c r="AX846" s="342"/>
      <c r="AY846" s="342"/>
      <c r="AZ846" s="342"/>
      <c r="BA846" s="342"/>
      <c r="BB846" s="342"/>
      <c r="BC846" s="342"/>
      <c r="BD846" s="342"/>
      <c r="BE846" s="342"/>
      <c r="BF846" s="342"/>
      <c r="BG846" s="342"/>
      <c r="BH846" s="342"/>
      <c r="BI846" s="342"/>
      <c r="BJ846" s="342"/>
      <c r="BK846" s="342"/>
      <c r="BL846" s="342"/>
      <c r="BM846" s="342"/>
      <c r="BO846" s="342"/>
      <c r="BP846" s="342"/>
      <c r="BQ846" s="342"/>
      <c r="BR846" s="342"/>
      <c r="BS846" s="342"/>
      <c r="BT846" s="342"/>
      <c r="BU846" s="342"/>
      <c r="BV846" s="342"/>
      <c r="BW846" s="342"/>
      <c r="BX846" s="342"/>
      <c r="BY846" s="342"/>
      <c r="BZ846" s="342"/>
      <c r="CA846" s="342"/>
      <c r="CB846" s="342"/>
      <c r="CC846" s="342"/>
      <c r="CD846" s="342"/>
      <c r="CE846" s="342"/>
      <c r="CF846" s="342"/>
      <c r="CG846" s="342"/>
      <c r="CH846" s="342"/>
      <c r="CI846" s="342"/>
      <c r="CJ846" s="342"/>
      <c r="CK846" s="342"/>
      <c r="CZ846" s="342"/>
      <c r="DA846" s="342"/>
      <c r="DB846" s="342"/>
      <c r="DC846" s="342"/>
      <c r="DD846" s="342"/>
      <c r="DE846" s="342"/>
      <c r="DF846" s="342"/>
      <c r="DG846" s="342"/>
      <c r="DH846" s="342"/>
      <c r="DI846" s="342"/>
      <c r="DJ846" s="342"/>
      <c r="DK846" s="342"/>
      <c r="DM846" s="342"/>
      <c r="DN846" s="342"/>
      <c r="DO846" s="342"/>
      <c r="DP846" s="342"/>
      <c r="DQ846" s="342"/>
      <c r="DR846" s="342"/>
      <c r="DS846" s="342"/>
      <c r="DT846" s="342"/>
      <c r="DU846" s="342"/>
      <c r="DV846" s="342"/>
      <c r="DW846" s="342"/>
      <c r="DX846" s="342"/>
      <c r="DY846" s="342"/>
      <c r="EA846" s="342"/>
    </row>
    <row r="847" spans="1:131">
      <c r="A847" s="342"/>
      <c r="B847" s="342"/>
      <c r="C847" s="342"/>
      <c r="D847" s="342"/>
      <c r="E847" s="342"/>
      <c r="L847" s="342"/>
      <c r="M847" s="342"/>
      <c r="N847" s="342"/>
      <c r="O847" s="342"/>
      <c r="P847" s="342"/>
      <c r="Q847" s="342"/>
      <c r="R847" s="342"/>
      <c r="S847" s="342"/>
      <c r="T847" s="342"/>
      <c r="U847" s="342"/>
      <c r="V847" s="342"/>
      <c r="W847" s="342"/>
      <c r="X847" s="342"/>
      <c r="Y847" s="342"/>
      <c r="Z847" s="342"/>
      <c r="AA847" s="342"/>
      <c r="AB847" s="342"/>
      <c r="AC847" s="342"/>
      <c r="AD847" s="342"/>
      <c r="AE847" s="342"/>
      <c r="AF847" s="342"/>
      <c r="AG847" s="342"/>
      <c r="AH847" s="342"/>
      <c r="AI847" s="342"/>
      <c r="AJ847" s="342"/>
      <c r="AK847" s="342"/>
      <c r="AL847" s="342"/>
      <c r="AM847" s="342"/>
      <c r="AN847" s="342"/>
      <c r="AO847" s="342"/>
      <c r="AP847" s="342"/>
      <c r="AQ847" s="342"/>
      <c r="AR847" s="342"/>
      <c r="AS847" s="342"/>
      <c r="AT847" s="342"/>
      <c r="AU847" s="342"/>
      <c r="AV847" s="342"/>
      <c r="AW847" s="342"/>
      <c r="AX847" s="342"/>
      <c r="AY847" s="342"/>
      <c r="AZ847" s="342"/>
      <c r="BA847" s="342"/>
      <c r="BB847" s="342"/>
      <c r="BC847" s="342"/>
      <c r="BD847" s="342"/>
      <c r="BE847" s="342"/>
      <c r="BF847" s="342"/>
      <c r="BG847" s="342"/>
      <c r="BH847" s="342"/>
      <c r="BI847" s="342"/>
      <c r="BJ847" s="342"/>
      <c r="BK847" s="342"/>
      <c r="BL847" s="342"/>
      <c r="BM847" s="342"/>
      <c r="BO847" s="342"/>
      <c r="BP847" s="342"/>
      <c r="BQ847" s="342"/>
      <c r="BR847" s="342"/>
      <c r="BS847" s="342"/>
      <c r="BT847" s="342"/>
      <c r="BU847" s="342"/>
      <c r="BV847" s="342"/>
      <c r="BW847" s="342"/>
      <c r="BX847" s="342"/>
      <c r="BY847" s="342"/>
      <c r="BZ847" s="342"/>
      <c r="CA847" s="342"/>
      <c r="CB847" s="342"/>
      <c r="CC847" s="342"/>
      <c r="CD847" s="342"/>
      <c r="CE847" s="342"/>
      <c r="CF847" s="342"/>
      <c r="CG847" s="342"/>
      <c r="CH847" s="342"/>
      <c r="CI847" s="342"/>
      <c r="CJ847" s="342"/>
      <c r="CK847" s="342"/>
      <c r="CZ847" s="342"/>
      <c r="DA847" s="342"/>
      <c r="DB847" s="342"/>
      <c r="DC847" s="342"/>
      <c r="DD847" s="342"/>
      <c r="DE847" s="342"/>
      <c r="DF847" s="342"/>
      <c r="DG847" s="342"/>
      <c r="DH847" s="342"/>
      <c r="DI847" s="342"/>
      <c r="DJ847" s="342"/>
      <c r="DK847" s="342"/>
      <c r="DM847" s="342"/>
      <c r="DN847" s="342"/>
      <c r="DO847" s="342"/>
      <c r="DP847" s="342"/>
      <c r="DQ847" s="342"/>
      <c r="DR847" s="342"/>
      <c r="DS847" s="342"/>
      <c r="DT847" s="342"/>
      <c r="DU847" s="342"/>
      <c r="DV847" s="342"/>
      <c r="DW847" s="342"/>
      <c r="DX847" s="342"/>
      <c r="DY847" s="342"/>
      <c r="EA847" s="342"/>
    </row>
    <row r="848" spans="1:131">
      <c r="A848" s="342"/>
      <c r="B848" s="342"/>
      <c r="C848" s="342"/>
      <c r="D848" s="342"/>
      <c r="E848" s="342"/>
      <c r="L848" s="342"/>
      <c r="M848" s="342"/>
      <c r="N848" s="342"/>
      <c r="O848" s="342"/>
      <c r="P848" s="342"/>
      <c r="Q848" s="342"/>
      <c r="R848" s="342"/>
      <c r="S848" s="342"/>
      <c r="T848" s="342"/>
      <c r="U848" s="342"/>
      <c r="V848" s="342"/>
      <c r="W848" s="342"/>
      <c r="X848" s="342"/>
      <c r="Y848" s="342"/>
      <c r="Z848" s="342"/>
      <c r="AA848" s="342"/>
      <c r="AB848" s="342"/>
      <c r="AC848" s="342"/>
      <c r="AD848" s="342"/>
      <c r="AE848" s="342"/>
      <c r="AF848" s="342"/>
      <c r="AG848" s="342"/>
      <c r="AH848" s="342"/>
      <c r="AI848" s="342"/>
      <c r="AJ848" s="342"/>
      <c r="AK848" s="342"/>
      <c r="AL848" s="342"/>
      <c r="AM848" s="342"/>
      <c r="AN848" s="342"/>
      <c r="AO848" s="342"/>
      <c r="AP848" s="342"/>
      <c r="AQ848" s="342"/>
      <c r="AR848" s="342"/>
      <c r="AS848" s="342"/>
      <c r="AT848" s="342"/>
      <c r="AU848" s="342"/>
      <c r="AV848" s="342"/>
      <c r="AW848" s="342"/>
      <c r="AX848" s="342"/>
      <c r="AY848" s="342"/>
      <c r="AZ848" s="342"/>
      <c r="BA848" s="342"/>
      <c r="BB848" s="342"/>
      <c r="BC848" s="342"/>
      <c r="BD848" s="342"/>
      <c r="BE848" s="342"/>
      <c r="BF848" s="342"/>
      <c r="BG848" s="342"/>
      <c r="BH848" s="342"/>
      <c r="BI848" s="342"/>
      <c r="BJ848" s="342"/>
      <c r="BK848" s="342"/>
      <c r="BL848" s="342"/>
      <c r="BM848" s="342"/>
      <c r="BO848" s="342"/>
      <c r="BP848" s="342"/>
      <c r="BQ848" s="342"/>
      <c r="BR848" s="342"/>
      <c r="BS848" s="342"/>
      <c r="BT848" s="342"/>
      <c r="BU848" s="342"/>
      <c r="BV848" s="342"/>
      <c r="BW848" s="342"/>
      <c r="BX848" s="342"/>
      <c r="BY848" s="342"/>
      <c r="BZ848" s="342"/>
      <c r="CA848" s="342"/>
      <c r="CB848" s="342"/>
      <c r="CC848" s="342"/>
      <c r="CD848" s="342"/>
      <c r="CE848" s="342"/>
      <c r="CF848" s="342"/>
      <c r="CG848" s="342"/>
      <c r="CH848" s="342"/>
      <c r="CI848" s="342"/>
      <c r="CJ848" s="342"/>
      <c r="CK848" s="342"/>
      <c r="CZ848" s="342"/>
      <c r="DA848" s="342"/>
      <c r="DB848" s="342"/>
      <c r="DC848" s="342"/>
      <c r="DD848" s="342"/>
      <c r="DE848" s="342"/>
      <c r="DF848" s="342"/>
      <c r="DG848" s="342"/>
      <c r="DH848" s="342"/>
      <c r="DI848" s="342"/>
      <c r="DJ848" s="342"/>
      <c r="DK848" s="342"/>
      <c r="DM848" s="342"/>
      <c r="DN848" s="342"/>
      <c r="DO848" s="342"/>
      <c r="DP848" s="342"/>
      <c r="DQ848" s="342"/>
      <c r="DR848" s="342"/>
      <c r="DS848" s="342"/>
      <c r="DT848" s="342"/>
      <c r="DU848" s="342"/>
      <c r="DV848" s="342"/>
      <c r="DW848" s="342"/>
      <c r="DX848" s="342"/>
      <c r="DY848" s="342"/>
      <c r="EA848" s="342"/>
    </row>
    <row r="849" spans="1:131">
      <c r="A849" s="342"/>
      <c r="B849" s="342"/>
      <c r="C849" s="342"/>
      <c r="D849" s="342"/>
      <c r="E849" s="342"/>
      <c r="L849" s="342"/>
      <c r="M849" s="342"/>
      <c r="N849" s="342"/>
      <c r="O849" s="342"/>
      <c r="P849" s="342"/>
      <c r="Q849" s="342"/>
      <c r="R849" s="342"/>
      <c r="S849" s="342"/>
      <c r="T849" s="342"/>
      <c r="U849" s="342"/>
      <c r="V849" s="342"/>
      <c r="W849" s="342"/>
      <c r="X849" s="342"/>
      <c r="Y849" s="342"/>
      <c r="Z849" s="342"/>
      <c r="AA849" s="342"/>
      <c r="AB849" s="342"/>
      <c r="AC849" s="342"/>
      <c r="AD849" s="342"/>
      <c r="AE849" s="342"/>
      <c r="AF849" s="342"/>
      <c r="AG849" s="342"/>
      <c r="AH849" s="342"/>
      <c r="AI849" s="342"/>
      <c r="AJ849" s="342"/>
      <c r="AK849" s="342"/>
      <c r="AL849" s="342"/>
      <c r="AM849" s="342"/>
      <c r="AN849" s="342"/>
      <c r="AO849" s="342"/>
      <c r="AP849" s="342"/>
      <c r="AQ849" s="342"/>
      <c r="AR849" s="342"/>
      <c r="AS849" s="342"/>
      <c r="AT849" s="342"/>
      <c r="AU849" s="342"/>
      <c r="AV849" s="342"/>
      <c r="AW849" s="342"/>
      <c r="AX849" s="342"/>
      <c r="AY849" s="342"/>
      <c r="AZ849" s="342"/>
      <c r="BA849" s="342"/>
      <c r="BB849" s="342"/>
      <c r="BC849" s="342"/>
      <c r="BD849" s="342"/>
      <c r="BE849" s="342"/>
      <c r="BF849" s="342"/>
      <c r="BG849" s="342"/>
      <c r="BH849" s="342"/>
      <c r="BI849" s="342"/>
      <c r="BJ849" s="342"/>
      <c r="BK849" s="342"/>
      <c r="BL849" s="342"/>
      <c r="BM849" s="342"/>
      <c r="BO849" s="342"/>
      <c r="BP849" s="342"/>
      <c r="BQ849" s="342"/>
      <c r="BR849" s="342"/>
      <c r="BS849" s="342"/>
      <c r="BT849" s="342"/>
      <c r="BU849" s="342"/>
      <c r="BV849" s="342"/>
      <c r="BW849" s="342"/>
      <c r="BX849" s="342"/>
      <c r="BY849" s="342"/>
      <c r="BZ849" s="342"/>
      <c r="CA849" s="342"/>
      <c r="CB849" s="342"/>
      <c r="CC849" s="342"/>
      <c r="CD849" s="342"/>
      <c r="CE849" s="342"/>
      <c r="CF849" s="342"/>
      <c r="CG849" s="342"/>
      <c r="CH849" s="342"/>
      <c r="CI849" s="342"/>
      <c r="CJ849" s="342"/>
      <c r="CK849" s="342"/>
      <c r="CZ849" s="342"/>
      <c r="DA849" s="342"/>
      <c r="DB849" s="342"/>
      <c r="DC849" s="342"/>
      <c r="DD849" s="342"/>
      <c r="DE849" s="342"/>
      <c r="DF849" s="342"/>
      <c r="DG849" s="342"/>
      <c r="DH849" s="342"/>
      <c r="DI849" s="342"/>
      <c r="DJ849" s="342"/>
      <c r="DK849" s="342"/>
      <c r="DM849" s="342"/>
      <c r="DN849" s="342"/>
      <c r="DO849" s="342"/>
      <c r="DP849" s="342"/>
      <c r="DQ849" s="342"/>
      <c r="DR849" s="342"/>
      <c r="DS849" s="342"/>
      <c r="DT849" s="342"/>
      <c r="DU849" s="342"/>
      <c r="DV849" s="342"/>
      <c r="DW849" s="342"/>
      <c r="DX849" s="342"/>
      <c r="DY849" s="342"/>
      <c r="EA849" s="342"/>
    </row>
    <row r="850" spans="1:131">
      <c r="A850" s="342"/>
      <c r="B850" s="342"/>
      <c r="C850" s="342"/>
      <c r="D850" s="342"/>
      <c r="E850" s="342"/>
      <c r="L850" s="342"/>
      <c r="M850" s="342"/>
      <c r="N850" s="342"/>
      <c r="O850" s="342"/>
      <c r="P850" s="342"/>
      <c r="Q850" s="342"/>
      <c r="R850" s="342"/>
      <c r="S850" s="342"/>
      <c r="T850" s="342"/>
      <c r="U850" s="342"/>
      <c r="V850" s="342"/>
      <c r="W850" s="342"/>
      <c r="X850" s="342"/>
      <c r="Y850" s="342"/>
      <c r="Z850" s="342"/>
      <c r="AA850" s="342"/>
      <c r="AB850" s="342"/>
      <c r="AC850" s="342"/>
      <c r="AD850" s="342"/>
      <c r="AE850" s="342"/>
      <c r="AF850" s="342"/>
      <c r="AG850" s="342"/>
      <c r="AH850" s="342"/>
      <c r="AI850" s="342"/>
      <c r="AJ850" s="342"/>
      <c r="AK850" s="342"/>
      <c r="AL850" s="342"/>
      <c r="AM850" s="342"/>
      <c r="AN850" s="342"/>
      <c r="AO850" s="342"/>
      <c r="AP850" s="342"/>
      <c r="AQ850" s="342"/>
      <c r="AR850" s="342"/>
      <c r="AS850" s="342"/>
      <c r="AT850" s="342"/>
      <c r="AU850" s="342"/>
      <c r="AV850" s="342"/>
      <c r="AW850" s="342"/>
      <c r="AX850" s="342"/>
      <c r="AY850" s="342"/>
      <c r="AZ850" s="342"/>
      <c r="BA850" s="342"/>
      <c r="BB850" s="342"/>
      <c r="BC850" s="342"/>
      <c r="BD850" s="342"/>
      <c r="BE850" s="342"/>
      <c r="BF850" s="342"/>
      <c r="BG850" s="342"/>
      <c r="BH850" s="342"/>
      <c r="BI850" s="342"/>
      <c r="BJ850" s="342"/>
      <c r="BK850" s="342"/>
      <c r="BL850" s="342"/>
      <c r="BM850" s="342"/>
      <c r="BO850" s="342"/>
      <c r="BP850" s="342"/>
      <c r="BQ850" s="342"/>
      <c r="BR850" s="342"/>
      <c r="BS850" s="342"/>
      <c r="BT850" s="342"/>
      <c r="BU850" s="342"/>
      <c r="BV850" s="342"/>
      <c r="BW850" s="342"/>
      <c r="BX850" s="342"/>
      <c r="BY850" s="342"/>
      <c r="BZ850" s="342"/>
      <c r="CA850" s="342"/>
      <c r="CB850" s="342"/>
      <c r="CC850" s="342"/>
      <c r="CD850" s="342"/>
      <c r="CE850" s="342"/>
      <c r="CF850" s="342"/>
      <c r="CG850" s="342"/>
      <c r="CH850" s="342"/>
      <c r="CI850" s="342"/>
      <c r="CJ850" s="342"/>
      <c r="CK850" s="342"/>
      <c r="CZ850" s="342"/>
      <c r="DA850" s="342"/>
      <c r="DB850" s="342"/>
      <c r="DC850" s="342"/>
      <c r="DD850" s="342"/>
      <c r="DE850" s="342"/>
      <c r="DF850" s="342"/>
      <c r="DG850" s="342"/>
      <c r="DH850" s="342"/>
      <c r="DI850" s="342"/>
      <c r="DJ850" s="342"/>
      <c r="DK850" s="342"/>
      <c r="DM850" s="342"/>
      <c r="DN850" s="342"/>
      <c r="DO850" s="342"/>
      <c r="DP850" s="342"/>
      <c r="DQ850" s="342"/>
      <c r="DR850" s="342"/>
      <c r="DS850" s="342"/>
      <c r="DT850" s="342"/>
      <c r="DU850" s="342"/>
      <c r="DV850" s="342"/>
      <c r="DW850" s="342"/>
      <c r="DX850" s="342"/>
      <c r="DY850" s="342"/>
      <c r="EA850" s="342"/>
    </row>
    <row r="851" spans="1:131">
      <c r="A851" s="342"/>
      <c r="B851" s="342"/>
      <c r="C851" s="342"/>
      <c r="D851" s="342"/>
      <c r="E851" s="342"/>
      <c r="L851" s="342"/>
      <c r="M851" s="342"/>
      <c r="N851" s="342"/>
      <c r="O851" s="342"/>
      <c r="P851" s="342"/>
      <c r="Q851" s="342"/>
      <c r="R851" s="342"/>
      <c r="S851" s="342"/>
      <c r="T851" s="342"/>
      <c r="U851" s="342"/>
      <c r="V851" s="342"/>
      <c r="W851" s="342"/>
      <c r="X851" s="342"/>
      <c r="Y851" s="342"/>
      <c r="Z851" s="342"/>
      <c r="AA851" s="342"/>
      <c r="AB851" s="342"/>
      <c r="AC851" s="342"/>
      <c r="AD851" s="342"/>
      <c r="AE851" s="342"/>
      <c r="AF851" s="342"/>
      <c r="AG851" s="342"/>
      <c r="AH851" s="342"/>
      <c r="AI851" s="342"/>
      <c r="AJ851" s="342"/>
      <c r="AK851" s="342"/>
      <c r="AL851" s="342"/>
      <c r="AM851" s="342"/>
      <c r="AN851" s="342"/>
      <c r="AO851" s="342"/>
      <c r="AP851" s="342"/>
      <c r="AQ851" s="342"/>
      <c r="AR851" s="342"/>
      <c r="AS851" s="342"/>
      <c r="AT851" s="342"/>
      <c r="AU851" s="342"/>
      <c r="AV851" s="342"/>
      <c r="AW851" s="342"/>
      <c r="AX851" s="342"/>
      <c r="AY851" s="342"/>
      <c r="AZ851" s="342"/>
      <c r="BA851" s="342"/>
      <c r="BB851" s="342"/>
      <c r="BC851" s="342"/>
      <c r="BD851" s="342"/>
      <c r="BE851" s="342"/>
      <c r="BF851" s="342"/>
      <c r="BG851" s="342"/>
      <c r="BH851" s="342"/>
      <c r="BI851" s="342"/>
      <c r="BJ851" s="342"/>
      <c r="BK851" s="342"/>
      <c r="BL851" s="342"/>
      <c r="BM851" s="342"/>
      <c r="BO851" s="342"/>
      <c r="BP851" s="342"/>
      <c r="BQ851" s="342"/>
      <c r="BR851" s="342"/>
      <c r="BS851" s="342"/>
      <c r="BT851" s="342"/>
      <c r="BU851" s="342"/>
      <c r="BV851" s="342"/>
      <c r="BW851" s="342"/>
      <c r="BX851" s="342"/>
      <c r="BY851" s="342"/>
      <c r="BZ851" s="342"/>
      <c r="CA851" s="342"/>
      <c r="CB851" s="342"/>
      <c r="CC851" s="342"/>
      <c r="CD851" s="342"/>
      <c r="CE851" s="342"/>
      <c r="CF851" s="342"/>
      <c r="CG851" s="342"/>
      <c r="CH851" s="342"/>
      <c r="CI851" s="342"/>
      <c r="CJ851" s="342"/>
      <c r="CK851" s="342"/>
      <c r="CZ851" s="342"/>
      <c r="DA851" s="342"/>
      <c r="DB851" s="342"/>
      <c r="DC851" s="342"/>
      <c r="DD851" s="342"/>
      <c r="DE851" s="342"/>
      <c r="DF851" s="342"/>
      <c r="DG851" s="342"/>
      <c r="DH851" s="342"/>
      <c r="DI851" s="342"/>
      <c r="DJ851" s="342"/>
      <c r="DK851" s="342"/>
      <c r="DM851" s="342"/>
      <c r="DN851" s="342"/>
      <c r="DO851" s="342"/>
      <c r="DP851" s="342"/>
      <c r="DQ851" s="342"/>
      <c r="DR851" s="342"/>
      <c r="DS851" s="342"/>
      <c r="DT851" s="342"/>
      <c r="DU851" s="342"/>
      <c r="DV851" s="342"/>
      <c r="DW851" s="342"/>
      <c r="DX851" s="342"/>
      <c r="DY851" s="342"/>
      <c r="EA851" s="342"/>
    </row>
    <row r="852" spans="1:131">
      <c r="A852" s="342"/>
      <c r="B852" s="342"/>
      <c r="C852" s="342"/>
      <c r="D852" s="342"/>
      <c r="E852" s="342"/>
      <c r="L852" s="342"/>
      <c r="M852" s="342"/>
      <c r="N852" s="342"/>
      <c r="O852" s="342"/>
      <c r="P852" s="342"/>
      <c r="Q852" s="342"/>
      <c r="R852" s="342"/>
      <c r="S852" s="342"/>
      <c r="T852" s="342"/>
      <c r="U852" s="342"/>
      <c r="V852" s="342"/>
      <c r="W852" s="342"/>
      <c r="X852" s="342"/>
      <c r="Y852" s="342"/>
      <c r="Z852" s="342"/>
      <c r="AA852" s="342"/>
      <c r="AB852" s="342"/>
      <c r="AC852" s="342"/>
      <c r="AD852" s="342"/>
      <c r="AE852" s="342"/>
      <c r="AF852" s="342"/>
      <c r="AG852" s="342"/>
      <c r="AH852" s="342"/>
      <c r="AI852" s="342"/>
      <c r="AJ852" s="342"/>
      <c r="AK852" s="342"/>
      <c r="AL852" s="342"/>
      <c r="AM852" s="342"/>
      <c r="AN852" s="342"/>
      <c r="AO852" s="342"/>
      <c r="AP852" s="342"/>
      <c r="AQ852" s="342"/>
      <c r="AR852" s="342"/>
      <c r="AS852" s="342"/>
      <c r="AT852" s="342"/>
      <c r="AU852" s="342"/>
      <c r="AV852" s="342"/>
      <c r="AW852" s="342"/>
      <c r="AX852" s="342"/>
      <c r="AY852" s="342"/>
      <c r="AZ852" s="342"/>
      <c r="BA852" s="342"/>
      <c r="BB852" s="342"/>
      <c r="BC852" s="342"/>
      <c r="BD852" s="342"/>
      <c r="BE852" s="342"/>
      <c r="BF852" s="342"/>
      <c r="BG852" s="342"/>
      <c r="BH852" s="342"/>
      <c r="BI852" s="342"/>
      <c r="BJ852" s="342"/>
      <c r="BK852" s="342"/>
      <c r="BL852" s="342"/>
      <c r="BM852" s="342"/>
      <c r="BO852" s="342"/>
      <c r="BP852" s="342"/>
      <c r="BQ852" s="342"/>
      <c r="BR852" s="342"/>
      <c r="BS852" s="342"/>
      <c r="BT852" s="342"/>
      <c r="BU852" s="342"/>
      <c r="BV852" s="342"/>
      <c r="BW852" s="342"/>
      <c r="BX852" s="342"/>
      <c r="BY852" s="342"/>
      <c r="BZ852" s="342"/>
      <c r="CA852" s="342"/>
      <c r="CB852" s="342"/>
      <c r="CC852" s="342"/>
      <c r="CD852" s="342"/>
      <c r="CE852" s="342"/>
      <c r="CF852" s="342"/>
      <c r="CG852" s="342"/>
      <c r="CH852" s="342"/>
      <c r="CI852" s="342"/>
      <c r="CJ852" s="342"/>
      <c r="CK852" s="342"/>
      <c r="CZ852" s="342"/>
      <c r="DA852" s="342"/>
      <c r="DB852" s="342"/>
      <c r="DC852" s="342"/>
      <c r="DD852" s="342"/>
      <c r="DE852" s="342"/>
      <c r="DF852" s="342"/>
      <c r="DG852" s="342"/>
      <c r="DH852" s="342"/>
      <c r="DI852" s="342"/>
      <c r="DJ852" s="342"/>
      <c r="DK852" s="342"/>
      <c r="DM852" s="342"/>
      <c r="DN852" s="342"/>
      <c r="DO852" s="342"/>
      <c r="DP852" s="342"/>
      <c r="DQ852" s="342"/>
      <c r="DR852" s="342"/>
      <c r="DS852" s="342"/>
      <c r="DT852" s="342"/>
      <c r="DU852" s="342"/>
      <c r="DV852" s="342"/>
      <c r="DW852" s="342"/>
      <c r="DX852" s="342"/>
      <c r="DY852" s="342"/>
      <c r="EA852" s="342"/>
    </row>
    <row r="853" spans="1:131">
      <c r="A853" s="342"/>
      <c r="B853" s="342"/>
      <c r="C853" s="342"/>
      <c r="D853" s="342"/>
      <c r="E853" s="342"/>
      <c r="L853" s="342"/>
      <c r="M853" s="342"/>
      <c r="N853" s="342"/>
      <c r="O853" s="342"/>
      <c r="P853" s="342"/>
      <c r="Q853" s="342"/>
      <c r="R853" s="342"/>
      <c r="S853" s="342"/>
      <c r="T853" s="342"/>
      <c r="U853" s="342"/>
      <c r="V853" s="342"/>
      <c r="W853" s="342"/>
      <c r="X853" s="342"/>
      <c r="Y853" s="342"/>
      <c r="Z853" s="342"/>
      <c r="AA853" s="342"/>
      <c r="AB853" s="342"/>
      <c r="AC853" s="342"/>
      <c r="AD853" s="342"/>
      <c r="AE853" s="342"/>
      <c r="AF853" s="342"/>
      <c r="AG853" s="342"/>
      <c r="AH853" s="342"/>
      <c r="AI853" s="342"/>
      <c r="AJ853" s="342"/>
      <c r="AK853" s="342"/>
      <c r="AL853" s="342"/>
      <c r="AM853" s="342"/>
      <c r="AN853" s="342"/>
      <c r="AO853" s="342"/>
      <c r="AP853" s="342"/>
      <c r="AQ853" s="342"/>
      <c r="AR853" s="342"/>
      <c r="AS853" s="342"/>
      <c r="AT853" s="342"/>
      <c r="AU853" s="342"/>
      <c r="AV853" s="342"/>
      <c r="AW853" s="342"/>
      <c r="AX853" s="342"/>
      <c r="AY853" s="342"/>
      <c r="AZ853" s="342"/>
      <c r="BA853" s="342"/>
      <c r="BB853" s="342"/>
      <c r="BC853" s="342"/>
      <c r="BD853" s="342"/>
      <c r="BE853" s="342"/>
      <c r="BF853" s="342"/>
      <c r="BG853" s="342"/>
      <c r="BH853" s="342"/>
      <c r="BI853" s="342"/>
      <c r="BJ853" s="342"/>
      <c r="BK853" s="342"/>
      <c r="BL853" s="342"/>
      <c r="BM853" s="342"/>
      <c r="BO853" s="342"/>
      <c r="BP853" s="342"/>
      <c r="BQ853" s="342"/>
      <c r="BR853" s="342"/>
      <c r="BS853" s="342"/>
      <c r="BT853" s="342"/>
      <c r="BU853" s="342"/>
      <c r="BV853" s="342"/>
      <c r="BW853" s="342"/>
      <c r="BX853" s="342"/>
      <c r="BY853" s="342"/>
      <c r="BZ853" s="342"/>
      <c r="CA853" s="342"/>
      <c r="CB853" s="342"/>
      <c r="CC853" s="342"/>
      <c r="CD853" s="342"/>
      <c r="CE853" s="342"/>
      <c r="CF853" s="342"/>
      <c r="CG853" s="342"/>
      <c r="CH853" s="342"/>
      <c r="CI853" s="342"/>
      <c r="CJ853" s="342"/>
      <c r="CK853" s="342"/>
      <c r="CZ853" s="342"/>
      <c r="DA853" s="342"/>
      <c r="DB853" s="342"/>
      <c r="DC853" s="342"/>
      <c r="DD853" s="342"/>
      <c r="DE853" s="342"/>
      <c r="DF853" s="342"/>
      <c r="DG853" s="342"/>
      <c r="DH853" s="342"/>
      <c r="DI853" s="342"/>
      <c r="DJ853" s="342"/>
      <c r="DK853" s="342"/>
      <c r="DM853" s="342"/>
      <c r="DN853" s="342"/>
      <c r="DO853" s="342"/>
      <c r="DP853" s="342"/>
      <c r="DQ853" s="342"/>
      <c r="DR853" s="342"/>
      <c r="DS853" s="342"/>
      <c r="DT853" s="342"/>
      <c r="DU853" s="342"/>
      <c r="DV853" s="342"/>
      <c r="DW853" s="342"/>
      <c r="DX853" s="342"/>
      <c r="DY853" s="342"/>
      <c r="EA853" s="342"/>
    </row>
    <row r="854" spans="1:131">
      <c r="A854" s="342"/>
      <c r="B854" s="342"/>
      <c r="C854" s="342"/>
      <c r="D854" s="342"/>
      <c r="E854" s="342"/>
      <c r="L854" s="342"/>
      <c r="M854" s="342"/>
      <c r="N854" s="342"/>
      <c r="O854" s="342"/>
      <c r="P854" s="342"/>
      <c r="Q854" s="342"/>
      <c r="R854" s="342"/>
      <c r="S854" s="342"/>
      <c r="T854" s="342"/>
      <c r="U854" s="342"/>
      <c r="V854" s="342"/>
      <c r="W854" s="342"/>
      <c r="X854" s="342"/>
      <c r="Y854" s="342"/>
      <c r="Z854" s="342"/>
      <c r="AA854" s="342"/>
      <c r="AB854" s="342"/>
      <c r="AC854" s="342"/>
      <c r="AD854" s="342"/>
      <c r="AE854" s="342"/>
      <c r="AF854" s="342"/>
      <c r="AG854" s="342"/>
      <c r="AH854" s="342"/>
      <c r="AI854" s="342"/>
      <c r="AJ854" s="342"/>
      <c r="AK854" s="342"/>
      <c r="AL854" s="342"/>
      <c r="AM854" s="342"/>
      <c r="AN854" s="342"/>
      <c r="AO854" s="342"/>
      <c r="AP854" s="342"/>
      <c r="AQ854" s="342"/>
      <c r="AR854" s="342"/>
      <c r="AS854" s="342"/>
      <c r="AT854" s="342"/>
      <c r="AU854" s="342"/>
      <c r="AV854" s="342"/>
      <c r="AW854" s="342"/>
      <c r="AX854" s="342"/>
      <c r="AY854" s="342"/>
      <c r="AZ854" s="342"/>
      <c r="BA854" s="342"/>
      <c r="BB854" s="342"/>
      <c r="BC854" s="342"/>
      <c r="BD854" s="342"/>
      <c r="BE854" s="342"/>
      <c r="BF854" s="342"/>
      <c r="BG854" s="342"/>
      <c r="BH854" s="342"/>
      <c r="BI854" s="342"/>
      <c r="BJ854" s="342"/>
      <c r="BK854" s="342"/>
      <c r="BL854" s="342"/>
      <c r="BM854" s="342"/>
      <c r="BO854" s="342"/>
      <c r="BP854" s="342"/>
      <c r="BQ854" s="342"/>
      <c r="BR854" s="342"/>
      <c r="BS854" s="342"/>
      <c r="BT854" s="342"/>
      <c r="BU854" s="342"/>
      <c r="BV854" s="342"/>
      <c r="BW854" s="342"/>
      <c r="BX854" s="342"/>
      <c r="BY854" s="342"/>
      <c r="BZ854" s="342"/>
      <c r="CA854" s="342"/>
      <c r="CB854" s="342"/>
      <c r="CC854" s="342"/>
      <c r="CD854" s="342"/>
      <c r="CE854" s="342"/>
      <c r="CF854" s="342"/>
      <c r="CG854" s="342"/>
      <c r="CH854" s="342"/>
      <c r="CI854" s="342"/>
      <c r="CJ854" s="342"/>
      <c r="CK854" s="342"/>
      <c r="CZ854" s="342"/>
      <c r="DA854" s="342"/>
      <c r="DB854" s="342"/>
      <c r="DC854" s="342"/>
      <c r="DD854" s="342"/>
      <c r="DE854" s="342"/>
      <c r="DF854" s="342"/>
      <c r="DG854" s="342"/>
      <c r="DH854" s="342"/>
      <c r="DI854" s="342"/>
      <c r="DJ854" s="342"/>
      <c r="DK854" s="342"/>
      <c r="DM854" s="342"/>
      <c r="DN854" s="342"/>
      <c r="DO854" s="342"/>
      <c r="DP854" s="342"/>
      <c r="DQ854" s="342"/>
      <c r="DR854" s="342"/>
      <c r="DS854" s="342"/>
      <c r="DT854" s="342"/>
      <c r="DU854" s="342"/>
      <c r="DV854" s="342"/>
      <c r="DW854" s="342"/>
      <c r="DX854" s="342"/>
      <c r="DY854" s="342"/>
      <c r="EA854" s="342"/>
    </row>
    <row r="855" spans="1:131">
      <c r="A855" s="342"/>
      <c r="B855" s="342"/>
      <c r="C855" s="342"/>
      <c r="D855" s="342"/>
      <c r="E855" s="342"/>
      <c r="L855" s="342"/>
      <c r="M855" s="342"/>
      <c r="N855" s="342"/>
      <c r="O855" s="342"/>
      <c r="P855" s="342"/>
      <c r="Q855" s="342"/>
      <c r="R855" s="342"/>
      <c r="S855" s="342"/>
      <c r="T855" s="342"/>
      <c r="U855" s="342"/>
      <c r="V855" s="342"/>
      <c r="W855" s="342"/>
      <c r="X855" s="342"/>
      <c r="Y855" s="342"/>
      <c r="Z855" s="342"/>
      <c r="AA855" s="342"/>
      <c r="AB855" s="342"/>
      <c r="AC855" s="342"/>
      <c r="AD855" s="342"/>
      <c r="AE855" s="342"/>
      <c r="AF855" s="342"/>
      <c r="AG855" s="342"/>
      <c r="AH855" s="342"/>
      <c r="AI855" s="342"/>
      <c r="AJ855" s="342"/>
      <c r="AK855" s="342"/>
      <c r="AL855" s="342"/>
      <c r="AM855" s="342"/>
      <c r="AN855" s="342"/>
      <c r="AO855" s="342"/>
      <c r="AP855" s="342"/>
      <c r="AQ855" s="342"/>
      <c r="AR855" s="342"/>
      <c r="AS855" s="342"/>
      <c r="AT855" s="342"/>
      <c r="AU855" s="342"/>
      <c r="AV855" s="342"/>
      <c r="AW855" s="342"/>
      <c r="AX855" s="342"/>
      <c r="AY855" s="342"/>
      <c r="AZ855" s="342"/>
      <c r="BA855" s="342"/>
      <c r="BB855" s="342"/>
      <c r="BC855" s="342"/>
      <c r="BD855" s="342"/>
      <c r="BE855" s="342"/>
      <c r="BF855" s="342"/>
      <c r="BG855" s="342"/>
      <c r="BH855" s="342"/>
      <c r="BI855" s="342"/>
      <c r="BJ855" s="342"/>
      <c r="BK855" s="342"/>
      <c r="BL855" s="342"/>
      <c r="BM855" s="342"/>
      <c r="BO855" s="342"/>
      <c r="BP855" s="342"/>
      <c r="BQ855" s="342"/>
      <c r="BR855" s="342"/>
      <c r="BS855" s="342"/>
      <c r="BT855" s="342"/>
      <c r="BU855" s="342"/>
      <c r="BV855" s="342"/>
      <c r="BW855" s="342"/>
      <c r="BX855" s="342"/>
      <c r="BY855" s="342"/>
      <c r="BZ855" s="342"/>
      <c r="CA855" s="342"/>
      <c r="CB855" s="342"/>
      <c r="CC855" s="342"/>
      <c r="CD855" s="342"/>
      <c r="CE855" s="342"/>
      <c r="CF855" s="342"/>
      <c r="CG855" s="342"/>
      <c r="CH855" s="342"/>
      <c r="CI855" s="342"/>
      <c r="CJ855" s="342"/>
      <c r="CK855" s="342"/>
      <c r="CZ855" s="342"/>
      <c r="DA855" s="342"/>
      <c r="DB855" s="342"/>
      <c r="DC855" s="342"/>
      <c r="DD855" s="342"/>
      <c r="DE855" s="342"/>
      <c r="DF855" s="342"/>
      <c r="DG855" s="342"/>
      <c r="DH855" s="342"/>
      <c r="DI855" s="342"/>
      <c r="DJ855" s="342"/>
      <c r="DK855" s="342"/>
      <c r="DM855" s="342"/>
      <c r="DN855" s="342"/>
      <c r="DO855" s="342"/>
      <c r="DP855" s="342"/>
      <c r="DQ855" s="342"/>
      <c r="DR855" s="342"/>
      <c r="DS855" s="342"/>
      <c r="DT855" s="342"/>
      <c r="DU855" s="342"/>
      <c r="DV855" s="342"/>
      <c r="DW855" s="342"/>
      <c r="DX855" s="342"/>
      <c r="DY855" s="342"/>
      <c r="EA855" s="342"/>
    </row>
    <row r="856" spans="1:131">
      <c r="A856" s="342"/>
      <c r="B856" s="342"/>
      <c r="C856" s="342"/>
      <c r="D856" s="342"/>
      <c r="E856" s="342"/>
      <c r="L856" s="342"/>
      <c r="M856" s="342"/>
      <c r="N856" s="342"/>
      <c r="O856" s="342"/>
      <c r="P856" s="342"/>
      <c r="Q856" s="342"/>
      <c r="R856" s="342"/>
      <c r="S856" s="342"/>
      <c r="T856" s="342"/>
      <c r="U856" s="342"/>
      <c r="V856" s="342"/>
      <c r="W856" s="342"/>
      <c r="X856" s="342"/>
      <c r="Y856" s="342"/>
      <c r="Z856" s="342"/>
      <c r="AA856" s="342"/>
      <c r="AB856" s="342"/>
      <c r="AC856" s="342"/>
      <c r="AD856" s="342"/>
      <c r="AE856" s="342"/>
      <c r="AF856" s="342"/>
      <c r="AG856" s="342"/>
      <c r="AH856" s="342"/>
      <c r="AI856" s="342"/>
      <c r="AJ856" s="342"/>
      <c r="AK856" s="342"/>
      <c r="AL856" s="342"/>
      <c r="AM856" s="342"/>
      <c r="AN856" s="342"/>
      <c r="AO856" s="342"/>
      <c r="AP856" s="342"/>
      <c r="AQ856" s="342"/>
      <c r="AR856" s="342"/>
      <c r="AS856" s="342"/>
      <c r="AT856" s="342"/>
      <c r="AU856" s="342"/>
      <c r="AV856" s="342"/>
      <c r="AW856" s="342"/>
      <c r="AX856" s="342"/>
      <c r="AY856" s="342"/>
      <c r="AZ856" s="342"/>
      <c r="BA856" s="342"/>
      <c r="BB856" s="342"/>
      <c r="BC856" s="342"/>
      <c r="BD856" s="342"/>
      <c r="BE856" s="342"/>
      <c r="BF856" s="342"/>
      <c r="BG856" s="342"/>
      <c r="BH856" s="342"/>
      <c r="BI856" s="342"/>
      <c r="BJ856" s="342"/>
      <c r="BK856" s="342"/>
      <c r="BL856" s="342"/>
      <c r="BM856" s="342"/>
      <c r="BO856" s="342"/>
      <c r="BP856" s="342"/>
      <c r="BQ856" s="342"/>
      <c r="BR856" s="342"/>
      <c r="BS856" s="342"/>
      <c r="BT856" s="342"/>
      <c r="BU856" s="342"/>
      <c r="BV856" s="342"/>
      <c r="BW856" s="342"/>
      <c r="BX856" s="342"/>
      <c r="BY856" s="342"/>
      <c r="BZ856" s="342"/>
      <c r="CA856" s="342"/>
      <c r="CB856" s="342"/>
      <c r="CC856" s="342"/>
      <c r="CD856" s="342"/>
      <c r="CE856" s="342"/>
      <c r="CF856" s="342"/>
      <c r="CG856" s="342"/>
      <c r="CH856" s="342"/>
      <c r="CI856" s="342"/>
      <c r="CJ856" s="342"/>
      <c r="CK856" s="342"/>
      <c r="CZ856" s="342"/>
      <c r="DA856" s="342"/>
      <c r="DB856" s="342"/>
      <c r="DC856" s="342"/>
      <c r="DD856" s="342"/>
      <c r="DE856" s="342"/>
      <c r="DF856" s="342"/>
      <c r="DG856" s="342"/>
      <c r="DH856" s="342"/>
      <c r="DI856" s="342"/>
      <c r="DJ856" s="342"/>
      <c r="DK856" s="342"/>
      <c r="DM856" s="342"/>
      <c r="DN856" s="342"/>
      <c r="DO856" s="342"/>
      <c r="DP856" s="342"/>
      <c r="DQ856" s="342"/>
      <c r="DR856" s="342"/>
      <c r="DS856" s="342"/>
      <c r="DT856" s="342"/>
      <c r="DU856" s="342"/>
      <c r="DV856" s="342"/>
      <c r="DW856" s="342"/>
      <c r="DX856" s="342"/>
      <c r="DY856" s="342"/>
      <c r="EA856" s="342"/>
    </row>
    <row r="857" spans="1:131">
      <c r="A857" s="342"/>
      <c r="B857" s="342"/>
      <c r="C857" s="342"/>
      <c r="D857" s="342"/>
      <c r="E857" s="342"/>
      <c r="L857" s="342"/>
      <c r="M857" s="342"/>
      <c r="N857" s="342"/>
      <c r="O857" s="342"/>
      <c r="P857" s="342"/>
      <c r="Q857" s="342"/>
      <c r="R857" s="342"/>
      <c r="S857" s="342"/>
      <c r="T857" s="342"/>
      <c r="U857" s="342"/>
      <c r="V857" s="342"/>
      <c r="W857" s="342"/>
      <c r="X857" s="342"/>
      <c r="Y857" s="342"/>
      <c r="Z857" s="342"/>
      <c r="AA857" s="342"/>
      <c r="AB857" s="342"/>
      <c r="AC857" s="342"/>
      <c r="AD857" s="342"/>
      <c r="AE857" s="342"/>
      <c r="AF857" s="342"/>
      <c r="AG857" s="342"/>
      <c r="AH857" s="342"/>
      <c r="AI857" s="342"/>
      <c r="AJ857" s="342"/>
      <c r="AK857" s="342"/>
      <c r="AL857" s="342"/>
      <c r="AM857" s="342"/>
      <c r="AN857" s="342"/>
      <c r="AO857" s="342"/>
      <c r="AP857" s="342"/>
      <c r="AQ857" s="342"/>
      <c r="AR857" s="342"/>
      <c r="AS857" s="342"/>
      <c r="AT857" s="342"/>
      <c r="AU857" s="342"/>
      <c r="AV857" s="342"/>
      <c r="AW857" s="342"/>
      <c r="AX857" s="342"/>
      <c r="AY857" s="342"/>
      <c r="AZ857" s="342"/>
      <c r="BA857" s="342"/>
      <c r="BB857" s="342"/>
      <c r="BC857" s="342"/>
      <c r="BD857" s="342"/>
      <c r="BE857" s="342"/>
      <c r="BF857" s="342"/>
      <c r="BG857" s="342"/>
      <c r="BH857" s="342"/>
      <c r="BI857" s="342"/>
      <c r="BJ857" s="342"/>
      <c r="BK857" s="342"/>
      <c r="BL857" s="342"/>
      <c r="BM857" s="342"/>
      <c r="BO857" s="342"/>
      <c r="BP857" s="342"/>
      <c r="BQ857" s="342"/>
      <c r="BR857" s="342"/>
      <c r="BS857" s="342"/>
      <c r="BT857" s="342"/>
      <c r="BU857" s="342"/>
      <c r="BV857" s="342"/>
      <c r="BW857" s="342"/>
      <c r="BX857" s="342"/>
      <c r="BY857" s="342"/>
      <c r="BZ857" s="342"/>
      <c r="CA857" s="342"/>
      <c r="CB857" s="342"/>
      <c r="CC857" s="342"/>
      <c r="CD857" s="342"/>
      <c r="CE857" s="342"/>
      <c r="CF857" s="342"/>
      <c r="CG857" s="342"/>
      <c r="CH857" s="342"/>
      <c r="CI857" s="342"/>
      <c r="CJ857" s="342"/>
      <c r="CK857" s="342"/>
      <c r="CZ857" s="342"/>
      <c r="DA857" s="342"/>
      <c r="DB857" s="342"/>
      <c r="DC857" s="342"/>
      <c r="DD857" s="342"/>
      <c r="DE857" s="342"/>
      <c r="DF857" s="342"/>
      <c r="DG857" s="342"/>
      <c r="DH857" s="342"/>
      <c r="DI857" s="342"/>
      <c r="DJ857" s="342"/>
      <c r="DK857" s="342"/>
      <c r="DM857" s="342"/>
      <c r="DN857" s="342"/>
      <c r="DO857" s="342"/>
      <c r="DP857" s="342"/>
      <c r="DQ857" s="342"/>
      <c r="DR857" s="342"/>
      <c r="DS857" s="342"/>
      <c r="DT857" s="342"/>
      <c r="DU857" s="342"/>
      <c r="DV857" s="342"/>
      <c r="DW857" s="342"/>
      <c r="DX857" s="342"/>
      <c r="DY857" s="342"/>
      <c r="EA857" s="342"/>
    </row>
    <row r="858" spans="1:131">
      <c r="A858" s="342"/>
      <c r="B858" s="342"/>
      <c r="C858" s="342"/>
      <c r="D858" s="342"/>
      <c r="E858" s="342"/>
      <c r="L858" s="342"/>
      <c r="M858" s="342"/>
      <c r="N858" s="342"/>
      <c r="O858" s="342"/>
      <c r="P858" s="342"/>
      <c r="Q858" s="342"/>
      <c r="R858" s="342"/>
      <c r="S858" s="342"/>
      <c r="T858" s="342"/>
      <c r="U858" s="342"/>
      <c r="V858" s="342"/>
      <c r="W858" s="342"/>
      <c r="X858" s="342"/>
      <c r="Y858" s="342"/>
      <c r="Z858" s="342"/>
      <c r="AA858" s="342"/>
      <c r="AB858" s="342"/>
      <c r="AC858" s="342"/>
      <c r="AD858" s="342"/>
      <c r="AE858" s="342"/>
      <c r="AF858" s="342"/>
      <c r="AG858" s="342"/>
      <c r="AH858" s="342"/>
      <c r="AI858" s="342"/>
      <c r="AJ858" s="342"/>
      <c r="AK858" s="342"/>
      <c r="AL858" s="342"/>
      <c r="AM858" s="342"/>
      <c r="AN858" s="342"/>
      <c r="AO858" s="342"/>
      <c r="AP858" s="342"/>
      <c r="AQ858" s="342"/>
      <c r="AR858" s="342"/>
      <c r="AS858" s="342"/>
      <c r="AT858" s="342"/>
      <c r="AU858" s="342"/>
      <c r="AV858" s="342"/>
      <c r="AW858" s="342"/>
      <c r="AX858" s="342"/>
      <c r="AY858" s="342"/>
      <c r="AZ858" s="342"/>
      <c r="BA858" s="342"/>
      <c r="BB858" s="342"/>
      <c r="BC858" s="342"/>
      <c r="BD858" s="342"/>
      <c r="BE858" s="342"/>
      <c r="BF858" s="342"/>
      <c r="BG858" s="342"/>
      <c r="BH858" s="342"/>
      <c r="BI858" s="342"/>
      <c r="BJ858" s="342"/>
      <c r="BK858" s="342"/>
      <c r="BL858" s="342"/>
      <c r="BM858" s="342"/>
      <c r="BO858" s="342"/>
      <c r="BP858" s="342"/>
      <c r="BQ858" s="342"/>
      <c r="BR858" s="342"/>
      <c r="BS858" s="342"/>
      <c r="BT858" s="342"/>
      <c r="BU858" s="342"/>
      <c r="BV858" s="342"/>
      <c r="BW858" s="342"/>
      <c r="BX858" s="342"/>
      <c r="BY858" s="342"/>
      <c r="BZ858" s="342"/>
      <c r="CA858" s="342"/>
      <c r="CB858" s="342"/>
      <c r="CC858" s="342"/>
      <c r="CD858" s="342"/>
      <c r="CE858" s="342"/>
      <c r="CF858" s="342"/>
      <c r="CG858" s="342"/>
      <c r="CH858" s="342"/>
      <c r="CI858" s="342"/>
      <c r="CJ858" s="342"/>
      <c r="CK858" s="342"/>
      <c r="CZ858" s="342"/>
      <c r="DA858" s="342"/>
      <c r="DB858" s="342"/>
      <c r="DC858" s="342"/>
      <c r="DD858" s="342"/>
      <c r="DE858" s="342"/>
      <c r="DF858" s="342"/>
      <c r="DG858" s="342"/>
      <c r="DH858" s="342"/>
      <c r="DI858" s="342"/>
      <c r="DJ858" s="342"/>
      <c r="DK858" s="342"/>
      <c r="DM858" s="342"/>
      <c r="DN858" s="342"/>
      <c r="DO858" s="342"/>
      <c r="DP858" s="342"/>
      <c r="DQ858" s="342"/>
      <c r="DR858" s="342"/>
      <c r="DS858" s="342"/>
      <c r="DT858" s="342"/>
      <c r="DU858" s="342"/>
      <c r="DV858" s="342"/>
      <c r="DW858" s="342"/>
      <c r="DX858" s="342"/>
      <c r="DY858" s="342"/>
      <c r="EA858" s="342"/>
    </row>
    <row r="859" spans="1:131">
      <c r="A859" s="342"/>
      <c r="B859" s="342"/>
      <c r="C859" s="342"/>
      <c r="D859" s="342"/>
      <c r="E859" s="342"/>
      <c r="L859" s="342"/>
      <c r="M859" s="342"/>
      <c r="N859" s="342"/>
      <c r="O859" s="342"/>
      <c r="P859" s="342"/>
      <c r="Q859" s="342"/>
      <c r="R859" s="342"/>
      <c r="S859" s="342"/>
      <c r="T859" s="342"/>
      <c r="U859" s="342"/>
      <c r="V859" s="342"/>
      <c r="W859" s="342"/>
      <c r="X859" s="342"/>
      <c r="Y859" s="342"/>
      <c r="Z859" s="342"/>
      <c r="AA859" s="342"/>
      <c r="AB859" s="342"/>
      <c r="AC859" s="342"/>
      <c r="AD859" s="342"/>
      <c r="AE859" s="342"/>
      <c r="AF859" s="342"/>
      <c r="AG859" s="342"/>
      <c r="AH859" s="342"/>
      <c r="AI859" s="342"/>
      <c r="AJ859" s="342"/>
      <c r="AK859" s="342"/>
      <c r="AL859" s="342"/>
      <c r="AM859" s="342"/>
      <c r="AN859" s="342"/>
      <c r="AO859" s="342"/>
      <c r="AP859" s="342"/>
      <c r="AQ859" s="342"/>
      <c r="AR859" s="342"/>
      <c r="AS859" s="342"/>
      <c r="AT859" s="342"/>
      <c r="AU859" s="342"/>
      <c r="AV859" s="342"/>
      <c r="AW859" s="342"/>
      <c r="AX859" s="342"/>
      <c r="AY859" s="342"/>
      <c r="AZ859" s="342"/>
      <c r="BA859" s="342"/>
      <c r="BB859" s="342"/>
      <c r="BC859" s="342"/>
      <c r="BD859" s="342"/>
      <c r="BE859" s="342"/>
      <c r="BF859" s="342"/>
      <c r="BG859" s="342"/>
      <c r="BH859" s="342"/>
      <c r="BI859" s="342"/>
      <c r="BJ859" s="342"/>
      <c r="BK859" s="342"/>
      <c r="BL859" s="342"/>
      <c r="BM859" s="342"/>
      <c r="BO859" s="342"/>
      <c r="BP859" s="342"/>
      <c r="BQ859" s="342"/>
      <c r="BR859" s="342"/>
      <c r="BS859" s="342"/>
      <c r="BT859" s="342"/>
      <c r="BU859" s="342"/>
      <c r="BV859" s="342"/>
      <c r="BW859" s="342"/>
      <c r="BX859" s="342"/>
      <c r="BY859" s="342"/>
      <c r="BZ859" s="342"/>
      <c r="CA859" s="342"/>
      <c r="CB859" s="342"/>
      <c r="CC859" s="342"/>
      <c r="CD859" s="342"/>
      <c r="CE859" s="342"/>
      <c r="CF859" s="342"/>
      <c r="CG859" s="342"/>
      <c r="CH859" s="342"/>
      <c r="CI859" s="342"/>
      <c r="CJ859" s="342"/>
      <c r="CK859" s="342"/>
      <c r="CZ859" s="342"/>
      <c r="DA859" s="342"/>
      <c r="DB859" s="342"/>
      <c r="DC859" s="342"/>
      <c r="DD859" s="342"/>
      <c r="DE859" s="342"/>
      <c r="DF859" s="342"/>
      <c r="DG859" s="342"/>
      <c r="DH859" s="342"/>
      <c r="DI859" s="342"/>
      <c r="DJ859" s="342"/>
      <c r="DK859" s="342"/>
      <c r="DM859" s="342"/>
      <c r="DN859" s="342"/>
      <c r="DO859" s="342"/>
      <c r="DP859" s="342"/>
      <c r="DQ859" s="342"/>
      <c r="DR859" s="342"/>
      <c r="DS859" s="342"/>
      <c r="DT859" s="342"/>
      <c r="DU859" s="342"/>
      <c r="DV859" s="342"/>
      <c r="DW859" s="342"/>
      <c r="DX859" s="342"/>
      <c r="DY859" s="342"/>
      <c r="EA859" s="342"/>
    </row>
    <row r="860" spans="1:131">
      <c r="A860" s="342"/>
      <c r="B860" s="342"/>
      <c r="C860" s="342"/>
      <c r="D860" s="342"/>
      <c r="E860" s="342"/>
      <c r="L860" s="342"/>
      <c r="M860" s="342"/>
      <c r="N860" s="342"/>
      <c r="O860" s="342"/>
      <c r="P860" s="342"/>
      <c r="Q860" s="342"/>
      <c r="R860" s="342"/>
      <c r="S860" s="342"/>
      <c r="T860" s="342"/>
      <c r="U860" s="342"/>
      <c r="V860" s="342"/>
      <c r="W860" s="342"/>
      <c r="X860" s="342"/>
      <c r="Y860" s="342"/>
      <c r="Z860" s="342"/>
      <c r="AA860" s="342"/>
      <c r="AB860" s="342"/>
      <c r="AC860" s="342"/>
      <c r="AD860" s="342"/>
      <c r="AE860" s="342"/>
      <c r="AF860" s="342"/>
      <c r="AG860" s="342"/>
      <c r="AH860" s="342"/>
      <c r="AI860" s="342"/>
      <c r="AJ860" s="342"/>
      <c r="AK860" s="342"/>
      <c r="AL860" s="342"/>
      <c r="AM860" s="342"/>
      <c r="AN860" s="342"/>
      <c r="AO860" s="342"/>
      <c r="AP860" s="342"/>
      <c r="AQ860" s="342"/>
      <c r="AR860" s="342"/>
      <c r="AS860" s="342"/>
      <c r="AT860" s="342"/>
      <c r="AU860" s="342"/>
      <c r="AV860" s="342"/>
      <c r="AW860" s="342"/>
      <c r="AX860" s="342"/>
      <c r="AY860" s="342"/>
      <c r="AZ860" s="342"/>
      <c r="BA860" s="342"/>
      <c r="BB860" s="342"/>
      <c r="BC860" s="342"/>
      <c r="BD860" s="342"/>
      <c r="BE860" s="342"/>
      <c r="BF860" s="342"/>
      <c r="BG860" s="342"/>
      <c r="BH860" s="342"/>
      <c r="BI860" s="342"/>
      <c r="BJ860" s="342"/>
      <c r="BK860" s="342"/>
      <c r="BL860" s="342"/>
      <c r="BM860" s="342"/>
      <c r="BO860" s="342"/>
      <c r="BP860" s="342"/>
      <c r="BQ860" s="342"/>
      <c r="BR860" s="342"/>
      <c r="BS860" s="342"/>
      <c r="BT860" s="342"/>
      <c r="BU860" s="342"/>
      <c r="BV860" s="342"/>
      <c r="BW860" s="342"/>
      <c r="BX860" s="342"/>
      <c r="BY860" s="342"/>
      <c r="BZ860" s="342"/>
      <c r="CA860" s="342"/>
      <c r="CB860" s="342"/>
      <c r="CC860" s="342"/>
      <c r="CD860" s="342"/>
      <c r="CE860" s="342"/>
      <c r="CF860" s="342"/>
      <c r="CG860" s="342"/>
      <c r="CH860" s="342"/>
      <c r="CI860" s="342"/>
      <c r="CJ860" s="342"/>
      <c r="CK860" s="342"/>
      <c r="CZ860" s="342"/>
      <c r="DA860" s="342"/>
      <c r="DB860" s="342"/>
      <c r="DC860" s="342"/>
      <c r="DD860" s="342"/>
      <c r="DE860" s="342"/>
      <c r="DF860" s="342"/>
      <c r="DG860" s="342"/>
      <c r="DH860" s="342"/>
      <c r="DI860" s="342"/>
      <c r="DJ860" s="342"/>
      <c r="DK860" s="342"/>
      <c r="DM860" s="342"/>
      <c r="DN860" s="342"/>
      <c r="DO860" s="342"/>
      <c r="DP860" s="342"/>
      <c r="DQ860" s="342"/>
      <c r="DR860" s="342"/>
      <c r="DS860" s="342"/>
      <c r="DT860" s="342"/>
      <c r="DU860" s="342"/>
      <c r="DV860" s="342"/>
      <c r="DW860" s="342"/>
      <c r="DX860" s="342"/>
      <c r="DY860" s="342"/>
      <c r="EA860" s="342"/>
    </row>
    <row r="861" spans="1:131">
      <c r="A861" s="342"/>
      <c r="B861" s="342"/>
      <c r="C861" s="342"/>
      <c r="D861" s="342"/>
      <c r="E861" s="342"/>
      <c r="L861" s="342"/>
      <c r="M861" s="342"/>
      <c r="N861" s="342"/>
      <c r="O861" s="342"/>
      <c r="P861" s="342"/>
      <c r="Q861" s="342"/>
      <c r="R861" s="342"/>
      <c r="S861" s="342"/>
      <c r="T861" s="342"/>
      <c r="U861" s="342"/>
      <c r="V861" s="342"/>
      <c r="W861" s="342"/>
      <c r="X861" s="342"/>
      <c r="Y861" s="342"/>
      <c r="Z861" s="342"/>
      <c r="AA861" s="342"/>
      <c r="AB861" s="342"/>
      <c r="AC861" s="342"/>
      <c r="AD861" s="342"/>
      <c r="AE861" s="342"/>
      <c r="AF861" s="342"/>
      <c r="AG861" s="342"/>
      <c r="AH861" s="342"/>
      <c r="AI861" s="342"/>
      <c r="AJ861" s="342"/>
      <c r="AK861" s="342"/>
      <c r="AL861" s="342"/>
      <c r="AM861" s="342"/>
      <c r="AN861" s="342"/>
      <c r="AO861" s="342"/>
      <c r="AP861" s="342"/>
      <c r="AQ861" s="342"/>
      <c r="AR861" s="342"/>
      <c r="AS861" s="342"/>
      <c r="AT861" s="342"/>
      <c r="AU861" s="342"/>
      <c r="AV861" s="342"/>
      <c r="AW861" s="342"/>
      <c r="AX861" s="342"/>
      <c r="AY861" s="342"/>
      <c r="AZ861" s="342"/>
      <c r="BA861" s="342"/>
      <c r="BB861" s="342"/>
      <c r="BC861" s="342"/>
      <c r="BD861" s="342"/>
      <c r="BE861" s="342"/>
      <c r="BF861" s="342"/>
      <c r="BG861" s="342"/>
      <c r="BH861" s="342"/>
      <c r="BI861" s="342"/>
      <c r="BJ861" s="342"/>
      <c r="BK861" s="342"/>
      <c r="BL861" s="342"/>
      <c r="BM861" s="342"/>
      <c r="BO861" s="342"/>
      <c r="BP861" s="342"/>
      <c r="BQ861" s="342"/>
      <c r="BR861" s="342"/>
      <c r="BS861" s="342"/>
      <c r="BT861" s="342"/>
      <c r="BU861" s="342"/>
      <c r="BV861" s="342"/>
      <c r="BW861" s="342"/>
      <c r="BX861" s="342"/>
      <c r="BY861" s="342"/>
      <c r="BZ861" s="342"/>
      <c r="CA861" s="342"/>
      <c r="CB861" s="342"/>
      <c r="CC861" s="342"/>
      <c r="CD861" s="342"/>
      <c r="CE861" s="342"/>
      <c r="CF861" s="342"/>
      <c r="CG861" s="342"/>
      <c r="CH861" s="342"/>
      <c r="CI861" s="342"/>
      <c r="CJ861" s="342"/>
      <c r="CK861" s="342"/>
      <c r="CZ861" s="342"/>
      <c r="DA861" s="342"/>
      <c r="DB861" s="342"/>
      <c r="DC861" s="342"/>
      <c r="DD861" s="342"/>
      <c r="DE861" s="342"/>
      <c r="DF861" s="342"/>
      <c r="DG861" s="342"/>
      <c r="DH861" s="342"/>
      <c r="DI861" s="342"/>
      <c r="DJ861" s="342"/>
      <c r="DK861" s="342"/>
      <c r="DM861" s="342"/>
      <c r="DN861" s="342"/>
      <c r="DO861" s="342"/>
      <c r="DP861" s="342"/>
      <c r="DQ861" s="342"/>
      <c r="DR861" s="342"/>
      <c r="DS861" s="342"/>
      <c r="DT861" s="342"/>
      <c r="DU861" s="342"/>
      <c r="DV861" s="342"/>
      <c r="DW861" s="342"/>
      <c r="DX861" s="342"/>
      <c r="DY861" s="342"/>
      <c r="EA861" s="342"/>
    </row>
    <row r="862" spans="1:131">
      <c r="A862" s="342"/>
      <c r="B862" s="342"/>
      <c r="C862" s="342"/>
      <c r="D862" s="342"/>
      <c r="E862" s="342"/>
      <c r="L862" s="342"/>
      <c r="M862" s="342"/>
      <c r="N862" s="342"/>
      <c r="O862" s="342"/>
      <c r="P862" s="342"/>
      <c r="Q862" s="342"/>
      <c r="R862" s="342"/>
      <c r="S862" s="342"/>
      <c r="T862" s="342"/>
      <c r="U862" s="342"/>
      <c r="V862" s="342"/>
      <c r="W862" s="342"/>
      <c r="X862" s="342"/>
      <c r="Y862" s="342"/>
      <c r="Z862" s="342"/>
      <c r="AA862" s="342"/>
      <c r="AB862" s="342"/>
      <c r="AC862" s="342"/>
      <c r="AD862" s="342"/>
      <c r="AE862" s="342"/>
      <c r="AF862" s="342"/>
      <c r="AG862" s="342"/>
      <c r="AH862" s="342"/>
      <c r="AI862" s="342"/>
      <c r="AJ862" s="342"/>
      <c r="AK862" s="342"/>
      <c r="AL862" s="342"/>
      <c r="AM862" s="342"/>
      <c r="AN862" s="342"/>
      <c r="AO862" s="342"/>
      <c r="AP862" s="342"/>
      <c r="AQ862" s="342"/>
      <c r="AR862" s="342"/>
      <c r="AS862" s="342"/>
      <c r="AT862" s="342"/>
      <c r="AU862" s="342"/>
      <c r="AV862" s="342"/>
      <c r="AW862" s="342"/>
      <c r="AX862" s="342"/>
      <c r="AY862" s="342"/>
      <c r="AZ862" s="342"/>
      <c r="BA862" s="342"/>
      <c r="BB862" s="342"/>
      <c r="BC862" s="342"/>
      <c r="BD862" s="342"/>
      <c r="BE862" s="342"/>
      <c r="BF862" s="342"/>
      <c r="BG862" s="342"/>
      <c r="BH862" s="342"/>
      <c r="BI862" s="342"/>
      <c r="BJ862" s="342"/>
      <c r="BK862" s="342"/>
      <c r="BL862" s="342"/>
      <c r="BM862" s="342"/>
      <c r="BO862" s="342"/>
      <c r="BP862" s="342"/>
      <c r="BQ862" s="342"/>
      <c r="BR862" s="342"/>
      <c r="BS862" s="342"/>
      <c r="BT862" s="342"/>
      <c r="BU862" s="342"/>
      <c r="BV862" s="342"/>
      <c r="BW862" s="342"/>
      <c r="BX862" s="342"/>
      <c r="BY862" s="342"/>
      <c r="BZ862" s="342"/>
      <c r="CA862" s="342"/>
      <c r="CB862" s="342"/>
      <c r="CC862" s="342"/>
      <c r="CD862" s="342"/>
      <c r="CE862" s="342"/>
      <c r="CF862" s="342"/>
      <c r="CG862" s="342"/>
      <c r="CH862" s="342"/>
      <c r="CI862" s="342"/>
      <c r="CJ862" s="342"/>
      <c r="CK862" s="342"/>
      <c r="CZ862" s="342"/>
      <c r="DA862" s="342"/>
      <c r="DB862" s="342"/>
      <c r="DC862" s="342"/>
      <c r="DD862" s="342"/>
      <c r="DE862" s="342"/>
      <c r="DF862" s="342"/>
      <c r="DG862" s="342"/>
      <c r="DH862" s="342"/>
      <c r="DI862" s="342"/>
      <c r="DJ862" s="342"/>
      <c r="DK862" s="342"/>
      <c r="DM862" s="342"/>
      <c r="DN862" s="342"/>
      <c r="DO862" s="342"/>
      <c r="DP862" s="342"/>
      <c r="DQ862" s="342"/>
      <c r="DR862" s="342"/>
      <c r="DS862" s="342"/>
      <c r="DT862" s="342"/>
      <c r="DU862" s="342"/>
      <c r="DV862" s="342"/>
      <c r="DW862" s="342"/>
      <c r="DX862" s="342"/>
      <c r="DY862" s="342"/>
      <c r="EA862" s="342"/>
    </row>
    <row r="863" spans="1:131">
      <c r="A863" s="342"/>
      <c r="B863" s="342"/>
      <c r="C863" s="342"/>
      <c r="D863" s="342"/>
      <c r="E863" s="342"/>
      <c r="L863" s="342"/>
      <c r="M863" s="342"/>
      <c r="N863" s="342"/>
      <c r="O863" s="342"/>
      <c r="P863" s="342"/>
      <c r="Q863" s="342"/>
      <c r="R863" s="342"/>
      <c r="S863" s="342"/>
      <c r="T863" s="342"/>
      <c r="U863" s="342"/>
      <c r="V863" s="342"/>
      <c r="W863" s="342"/>
      <c r="X863" s="342"/>
      <c r="Y863" s="342"/>
      <c r="Z863" s="342"/>
      <c r="AA863" s="342"/>
      <c r="AB863" s="342"/>
      <c r="AC863" s="342"/>
      <c r="AD863" s="342"/>
      <c r="AE863" s="342"/>
      <c r="AF863" s="342"/>
      <c r="AG863" s="342"/>
      <c r="AH863" s="342"/>
      <c r="AI863" s="342"/>
      <c r="AJ863" s="342"/>
      <c r="AK863" s="342"/>
      <c r="AL863" s="342"/>
      <c r="AM863" s="342"/>
      <c r="AN863" s="342"/>
      <c r="AO863" s="342"/>
      <c r="AP863" s="342"/>
      <c r="AQ863" s="342"/>
      <c r="AR863" s="342"/>
      <c r="AS863" s="342"/>
      <c r="AT863" s="342"/>
      <c r="AU863" s="342"/>
      <c r="AV863" s="342"/>
      <c r="AW863" s="342"/>
      <c r="AX863" s="342"/>
      <c r="AY863" s="342"/>
      <c r="AZ863" s="342"/>
      <c r="BA863" s="342"/>
      <c r="BB863" s="342"/>
      <c r="BC863" s="342"/>
      <c r="BD863" s="342"/>
      <c r="BE863" s="342"/>
      <c r="BF863" s="342"/>
      <c r="BG863" s="342"/>
      <c r="BH863" s="342"/>
      <c r="BI863" s="342"/>
      <c r="BJ863" s="342"/>
      <c r="BK863" s="342"/>
      <c r="BL863" s="342"/>
      <c r="BM863" s="342"/>
      <c r="BO863" s="342"/>
      <c r="BP863" s="342"/>
      <c r="BQ863" s="342"/>
      <c r="BR863" s="342"/>
      <c r="BS863" s="342"/>
      <c r="BT863" s="342"/>
      <c r="BU863" s="342"/>
      <c r="BV863" s="342"/>
      <c r="BW863" s="342"/>
      <c r="BX863" s="342"/>
      <c r="BY863" s="342"/>
      <c r="BZ863" s="342"/>
      <c r="CA863" s="342"/>
      <c r="CB863" s="342"/>
      <c r="CC863" s="342"/>
      <c r="CD863" s="342"/>
      <c r="CE863" s="342"/>
      <c r="CF863" s="342"/>
      <c r="CG863" s="342"/>
      <c r="CH863" s="342"/>
      <c r="CI863" s="342"/>
      <c r="CJ863" s="342"/>
      <c r="CK863" s="342"/>
      <c r="CZ863" s="342"/>
      <c r="DA863" s="342"/>
      <c r="DB863" s="342"/>
      <c r="DC863" s="342"/>
      <c r="DD863" s="342"/>
      <c r="DE863" s="342"/>
      <c r="DF863" s="342"/>
      <c r="DG863" s="342"/>
      <c r="DH863" s="342"/>
      <c r="DI863" s="342"/>
      <c r="DJ863" s="342"/>
      <c r="DK863" s="342"/>
      <c r="DM863" s="342"/>
      <c r="DN863" s="342"/>
      <c r="DO863" s="342"/>
      <c r="DP863" s="342"/>
      <c r="DQ863" s="342"/>
      <c r="DR863" s="342"/>
      <c r="DS863" s="342"/>
      <c r="DT863" s="342"/>
      <c r="DU863" s="342"/>
      <c r="DV863" s="342"/>
      <c r="DW863" s="342"/>
      <c r="DX863" s="342"/>
      <c r="DY863" s="342"/>
      <c r="EA863" s="342"/>
    </row>
    <row r="864" spans="1:131">
      <c r="A864" s="342"/>
      <c r="B864" s="342"/>
      <c r="C864" s="342"/>
      <c r="D864" s="342"/>
      <c r="E864" s="342"/>
      <c r="L864" s="342"/>
      <c r="M864" s="342"/>
      <c r="N864" s="342"/>
      <c r="O864" s="342"/>
      <c r="P864" s="342"/>
      <c r="Q864" s="342"/>
      <c r="R864" s="342"/>
      <c r="S864" s="342"/>
      <c r="T864" s="342"/>
      <c r="U864" s="342"/>
      <c r="V864" s="342"/>
      <c r="W864" s="342"/>
      <c r="X864" s="342"/>
      <c r="Y864" s="342"/>
      <c r="Z864" s="342"/>
      <c r="AA864" s="342"/>
      <c r="AB864" s="342"/>
      <c r="AC864" s="342"/>
      <c r="AD864" s="342"/>
      <c r="AE864" s="342"/>
      <c r="AF864" s="342"/>
      <c r="AG864" s="342"/>
      <c r="AH864" s="342"/>
      <c r="AI864" s="342"/>
      <c r="AJ864" s="342"/>
      <c r="AK864" s="342"/>
      <c r="AL864" s="342"/>
      <c r="AM864" s="342"/>
      <c r="AN864" s="342"/>
      <c r="AO864" s="342"/>
      <c r="AP864" s="342"/>
      <c r="AQ864" s="342"/>
      <c r="AR864" s="342"/>
      <c r="AS864" s="342"/>
      <c r="AT864" s="342"/>
      <c r="AU864" s="342"/>
      <c r="AV864" s="342"/>
      <c r="AW864" s="342"/>
      <c r="AX864" s="342"/>
      <c r="AY864" s="342"/>
      <c r="AZ864" s="342"/>
      <c r="BA864" s="342"/>
      <c r="BB864" s="342"/>
      <c r="BC864" s="342"/>
      <c r="BD864" s="342"/>
      <c r="BE864" s="342"/>
      <c r="BF864" s="342"/>
      <c r="BG864" s="342"/>
      <c r="BH864" s="342"/>
      <c r="BI864" s="342"/>
      <c r="BJ864" s="342"/>
      <c r="BK864" s="342"/>
      <c r="BL864" s="342"/>
      <c r="BM864" s="342"/>
      <c r="BO864" s="342"/>
      <c r="BP864" s="342"/>
      <c r="BQ864" s="342"/>
      <c r="BR864" s="342"/>
      <c r="BS864" s="342"/>
      <c r="BT864" s="342"/>
      <c r="BU864" s="342"/>
      <c r="BV864" s="342"/>
      <c r="BW864" s="342"/>
      <c r="BX864" s="342"/>
      <c r="BY864" s="342"/>
      <c r="BZ864" s="342"/>
      <c r="CA864" s="342"/>
      <c r="CB864" s="342"/>
      <c r="CC864" s="342"/>
      <c r="CD864" s="342"/>
      <c r="CE864" s="342"/>
      <c r="CF864" s="342"/>
      <c r="CG864" s="342"/>
      <c r="CH864" s="342"/>
      <c r="CI864" s="342"/>
      <c r="CJ864" s="342"/>
      <c r="CK864" s="342"/>
      <c r="CZ864" s="342"/>
      <c r="DA864" s="342"/>
      <c r="DB864" s="342"/>
      <c r="DC864" s="342"/>
      <c r="DD864" s="342"/>
      <c r="DE864" s="342"/>
      <c r="DF864" s="342"/>
      <c r="DG864" s="342"/>
      <c r="DH864" s="342"/>
      <c r="DI864" s="342"/>
      <c r="DJ864" s="342"/>
      <c r="DK864" s="342"/>
      <c r="DM864" s="342"/>
      <c r="DN864" s="342"/>
      <c r="DO864" s="342"/>
      <c r="DP864" s="342"/>
      <c r="DQ864" s="342"/>
      <c r="DR864" s="342"/>
      <c r="DS864" s="342"/>
      <c r="DT864" s="342"/>
      <c r="DU864" s="342"/>
      <c r="DV864" s="342"/>
      <c r="DW864" s="342"/>
      <c r="DX864" s="342"/>
      <c r="DY864" s="342"/>
      <c r="EA864" s="342"/>
    </row>
    <row r="865" spans="1:131">
      <c r="A865" s="342"/>
      <c r="B865" s="342"/>
      <c r="C865" s="342"/>
      <c r="D865" s="342"/>
      <c r="E865" s="342"/>
      <c r="L865" s="342"/>
      <c r="M865" s="342"/>
      <c r="N865" s="342"/>
      <c r="O865" s="342"/>
      <c r="P865" s="342"/>
      <c r="Q865" s="342"/>
      <c r="R865" s="342"/>
      <c r="S865" s="342"/>
      <c r="T865" s="342"/>
      <c r="U865" s="342"/>
      <c r="V865" s="342"/>
      <c r="W865" s="342"/>
      <c r="X865" s="342"/>
      <c r="Y865" s="342"/>
      <c r="Z865" s="342"/>
      <c r="AA865" s="342"/>
      <c r="AB865" s="342"/>
      <c r="AC865" s="342"/>
      <c r="AD865" s="342"/>
      <c r="AE865" s="342"/>
      <c r="AF865" s="342"/>
      <c r="AG865" s="342"/>
      <c r="AH865" s="342"/>
      <c r="AI865" s="342"/>
      <c r="AJ865" s="342"/>
      <c r="AK865" s="342"/>
      <c r="AL865" s="342"/>
      <c r="AM865" s="342"/>
      <c r="AN865" s="342"/>
      <c r="AO865" s="342"/>
      <c r="AP865" s="342"/>
      <c r="AQ865" s="342"/>
      <c r="AR865" s="342"/>
      <c r="AS865" s="342"/>
      <c r="AT865" s="342"/>
      <c r="AU865" s="342"/>
      <c r="AV865" s="342"/>
      <c r="AW865" s="342"/>
      <c r="AX865" s="342"/>
      <c r="AY865" s="342"/>
      <c r="AZ865" s="342"/>
      <c r="BA865" s="342"/>
      <c r="BB865" s="342"/>
      <c r="BC865" s="342"/>
      <c r="BD865" s="342"/>
      <c r="BE865" s="342"/>
      <c r="BF865" s="342"/>
      <c r="BG865" s="342"/>
      <c r="BH865" s="342"/>
      <c r="BI865" s="342"/>
      <c r="BJ865" s="342"/>
      <c r="BK865" s="342"/>
      <c r="BL865" s="342"/>
      <c r="BM865" s="342"/>
      <c r="BO865" s="342"/>
      <c r="BP865" s="342"/>
      <c r="BQ865" s="342"/>
      <c r="BR865" s="342"/>
      <c r="BS865" s="342"/>
      <c r="BT865" s="342"/>
      <c r="BU865" s="342"/>
      <c r="BV865" s="342"/>
      <c r="BW865" s="342"/>
      <c r="BX865" s="342"/>
      <c r="BY865" s="342"/>
      <c r="BZ865" s="342"/>
      <c r="CA865" s="342"/>
      <c r="CB865" s="342"/>
      <c r="CC865" s="342"/>
      <c r="CD865" s="342"/>
      <c r="CE865" s="342"/>
      <c r="CF865" s="342"/>
      <c r="CG865" s="342"/>
      <c r="CH865" s="342"/>
      <c r="CI865" s="342"/>
      <c r="CJ865" s="342"/>
      <c r="CK865" s="342"/>
      <c r="CZ865" s="342"/>
      <c r="DA865" s="342"/>
      <c r="DB865" s="342"/>
      <c r="DC865" s="342"/>
      <c r="DD865" s="342"/>
      <c r="DE865" s="342"/>
      <c r="DF865" s="342"/>
      <c r="DG865" s="342"/>
      <c r="DH865" s="342"/>
      <c r="DI865" s="342"/>
      <c r="DJ865" s="342"/>
      <c r="DK865" s="342"/>
      <c r="DM865" s="342"/>
      <c r="DN865" s="342"/>
      <c r="DO865" s="342"/>
      <c r="DP865" s="342"/>
      <c r="DQ865" s="342"/>
      <c r="DR865" s="342"/>
      <c r="DS865" s="342"/>
      <c r="DT865" s="342"/>
      <c r="DU865" s="342"/>
      <c r="DV865" s="342"/>
      <c r="DW865" s="342"/>
      <c r="DX865" s="342"/>
      <c r="DY865" s="342"/>
      <c r="EA865" s="342"/>
    </row>
    <row r="866" spans="1:131">
      <c r="A866" s="342"/>
      <c r="B866" s="342"/>
      <c r="C866" s="342"/>
      <c r="D866" s="342"/>
      <c r="E866" s="342"/>
      <c r="L866" s="342"/>
      <c r="M866" s="342"/>
      <c r="N866" s="342"/>
      <c r="O866" s="342"/>
      <c r="P866" s="342"/>
      <c r="Q866" s="342"/>
      <c r="R866" s="342"/>
      <c r="S866" s="342"/>
      <c r="T866" s="342"/>
      <c r="U866" s="342"/>
      <c r="V866" s="342"/>
      <c r="W866" s="342"/>
      <c r="X866" s="342"/>
      <c r="Y866" s="342"/>
      <c r="Z866" s="342"/>
      <c r="AA866" s="342"/>
      <c r="AB866" s="342"/>
      <c r="AC866" s="342"/>
      <c r="AD866" s="342"/>
      <c r="AE866" s="342"/>
      <c r="AF866" s="342"/>
      <c r="AG866" s="342"/>
      <c r="AH866" s="342"/>
      <c r="AI866" s="342"/>
      <c r="AJ866" s="342"/>
      <c r="AK866" s="342"/>
      <c r="AL866" s="342"/>
      <c r="AM866" s="342"/>
      <c r="AN866" s="342"/>
      <c r="AO866" s="342"/>
      <c r="AP866" s="342"/>
      <c r="AQ866" s="342"/>
      <c r="AR866" s="342"/>
      <c r="AS866" s="342"/>
      <c r="AT866" s="342"/>
      <c r="AU866" s="342"/>
      <c r="AV866" s="342"/>
      <c r="AW866" s="342"/>
      <c r="AX866" s="342"/>
      <c r="AY866" s="342"/>
      <c r="AZ866" s="342"/>
      <c r="BA866" s="342"/>
      <c r="BB866" s="342"/>
      <c r="BC866" s="342"/>
      <c r="BD866" s="342"/>
      <c r="BE866" s="342"/>
      <c r="BF866" s="342"/>
      <c r="BG866" s="342"/>
      <c r="BH866" s="342"/>
      <c r="BI866" s="342"/>
      <c r="BJ866" s="342"/>
      <c r="BK866" s="342"/>
      <c r="BL866" s="342"/>
      <c r="BM866" s="342"/>
      <c r="BO866" s="342"/>
      <c r="BP866" s="342"/>
      <c r="BQ866" s="342"/>
      <c r="BR866" s="342"/>
      <c r="BS866" s="342"/>
      <c r="BT866" s="342"/>
      <c r="BU866" s="342"/>
      <c r="BV866" s="342"/>
      <c r="BW866" s="342"/>
      <c r="BX866" s="342"/>
      <c r="BY866" s="342"/>
      <c r="BZ866" s="342"/>
      <c r="CA866" s="342"/>
      <c r="CB866" s="342"/>
      <c r="CC866" s="342"/>
      <c r="CD866" s="342"/>
      <c r="CE866" s="342"/>
      <c r="CF866" s="342"/>
      <c r="CG866" s="342"/>
      <c r="CH866" s="342"/>
      <c r="CI866" s="342"/>
      <c r="CJ866" s="342"/>
      <c r="CK866" s="342"/>
      <c r="CZ866" s="342"/>
      <c r="DA866" s="342"/>
      <c r="DB866" s="342"/>
      <c r="DC866" s="342"/>
      <c r="DD866" s="342"/>
      <c r="DE866" s="342"/>
      <c r="DF866" s="342"/>
      <c r="DG866" s="342"/>
      <c r="DH866" s="342"/>
      <c r="DI866" s="342"/>
      <c r="DJ866" s="342"/>
      <c r="DK866" s="342"/>
      <c r="DM866" s="342"/>
      <c r="DN866" s="342"/>
      <c r="DO866" s="342"/>
      <c r="DP866" s="342"/>
      <c r="DQ866" s="342"/>
      <c r="DR866" s="342"/>
      <c r="DS866" s="342"/>
      <c r="DT866" s="342"/>
      <c r="DU866" s="342"/>
      <c r="DV866" s="342"/>
      <c r="DW866" s="342"/>
      <c r="DX866" s="342"/>
      <c r="DY866" s="342"/>
      <c r="EA866" s="342"/>
    </row>
    <row r="867" spans="1:131">
      <c r="A867" s="342"/>
      <c r="B867" s="342"/>
      <c r="C867" s="342"/>
      <c r="D867" s="342"/>
      <c r="E867" s="342"/>
      <c r="L867" s="342"/>
      <c r="M867" s="342"/>
      <c r="N867" s="342"/>
      <c r="O867" s="342"/>
      <c r="P867" s="342"/>
      <c r="Q867" s="342"/>
      <c r="R867" s="342"/>
      <c r="S867" s="342"/>
      <c r="T867" s="342"/>
      <c r="U867" s="342"/>
      <c r="V867" s="342"/>
      <c r="W867" s="342"/>
      <c r="X867" s="342"/>
      <c r="Y867" s="342"/>
      <c r="Z867" s="342"/>
      <c r="AA867" s="342"/>
      <c r="AB867" s="342"/>
      <c r="AC867" s="342"/>
      <c r="AD867" s="342"/>
      <c r="AE867" s="342"/>
      <c r="AF867" s="342"/>
      <c r="AG867" s="342"/>
      <c r="AH867" s="342"/>
      <c r="AI867" s="342"/>
      <c r="AJ867" s="342"/>
      <c r="AK867" s="342"/>
      <c r="AL867" s="342"/>
      <c r="AM867" s="342"/>
      <c r="AN867" s="342"/>
      <c r="AO867" s="342"/>
      <c r="AP867" s="342"/>
      <c r="AQ867" s="342"/>
      <c r="AR867" s="342"/>
      <c r="AS867" s="342"/>
      <c r="AT867" s="342"/>
      <c r="AU867" s="342"/>
      <c r="AV867" s="342"/>
      <c r="AW867" s="342"/>
      <c r="AX867" s="342"/>
      <c r="AY867" s="342"/>
      <c r="AZ867" s="342"/>
      <c r="BA867" s="342"/>
      <c r="BB867" s="342"/>
      <c r="BC867" s="342"/>
      <c r="BD867" s="342"/>
      <c r="BE867" s="342"/>
      <c r="BF867" s="342"/>
      <c r="BG867" s="342"/>
      <c r="BH867" s="342"/>
      <c r="BI867" s="342"/>
      <c r="BJ867" s="342"/>
      <c r="BK867" s="342"/>
      <c r="BL867" s="342"/>
      <c r="BM867" s="342"/>
      <c r="BO867" s="342"/>
      <c r="BP867" s="342"/>
      <c r="BQ867" s="342"/>
      <c r="BR867" s="342"/>
      <c r="BS867" s="342"/>
      <c r="BT867" s="342"/>
      <c r="BU867" s="342"/>
      <c r="BV867" s="342"/>
      <c r="BW867" s="342"/>
      <c r="BX867" s="342"/>
      <c r="BY867" s="342"/>
      <c r="BZ867" s="342"/>
      <c r="CA867" s="342"/>
      <c r="CB867" s="342"/>
      <c r="CC867" s="342"/>
      <c r="CD867" s="342"/>
      <c r="CE867" s="342"/>
      <c r="CF867" s="342"/>
      <c r="CG867" s="342"/>
      <c r="CH867" s="342"/>
      <c r="CI867" s="342"/>
      <c r="CJ867" s="342"/>
      <c r="CK867" s="342"/>
      <c r="CZ867" s="342"/>
      <c r="DA867" s="342"/>
      <c r="DB867" s="342"/>
      <c r="DC867" s="342"/>
      <c r="DD867" s="342"/>
      <c r="DE867" s="342"/>
      <c r="DF867" s="342"/>
      <c r="DG867" s="342"/>
      <c r="DH867" s="342"/>
      <c r="DI867" s="342"/>
      <c r="DJ867" s="342"/>
      <c r="DK867" s="342"/>
      <c r="DM867" s="342"/>
      <c r="DN867" s="342"/>
      <c r="DO867" s="342"/>
      <c r="DP867" s="342"/>
      <c r="DQ867" s="342"/>
      <c r="DR867" s="342"/>
      <c r="DS867" s="342"/>
      <c r="DT867" s="342"/>
      <c r="DU867" s="342"/>
      <c r="DV867" s="342"/>
      <c r="DW867" s="342"/>
      <c r="DX867" s="342"/>
      <c r="DY867" s="342"/>
      <c r="EA867" s="342"/>
    </row>
    <row r="868" spans="1:131">
      <c r="A868" s="342"/>
      <c r="B868" s="342"/>
      <c r="C868" s="342"/>
      <c r="D868" s="342"/>
      <c r="E868" s="342"/>
      <c r="L868" s="342"/>
      <c r="M868" s="342"/>
      <c r="N868" s="342"/>
      <c r="O868" s="342"/>
      <c r="P868" s="342"/>
      <c r="Q868" s="342"/>
      <c r="R868" s="342"/>
      <c r="S868" s="342"/>
      <c r="T868" s="342"/>
      <c r="U868" s="342"/>
      <c r="V868" s="342"/>
      <c r="W868" s="342"/>
      <c r="X868" s="342"/>
      <c r="Y868" s="342"/>
      <c r="Z868" s="342"/>
      <c r="AA868" s="342"/>
      <c r="AB868" s="342"/>
      <c r="AC868" s="342"/>
      <c r="AD868" s="342"/>
      <c r="AE868" s="342"/>
      <c r="AF868" s="342"/>
      <c r="AG868" s="342"/>
      <c r="AH868" s="342"/>
      <c r="AI868" s="342"/>
      <c r="AJ868" s="342"/>
      <c r="AK868" s="342"/>
      <c r="AL868" s="342"/>
      <c r="AM868" s="342"/>
      <c r="AN868" s="342"/>
      <c r="AO868" s="342"/>
      <c r="AP868" s="342"/>
      <c r="AQ868" s="342"/>
      <c r="AR868" s="342"/>
      <c r="AS868" s="342"/>
      <c r="AT868" s="342"/>
      <c r="AU868" s="342"/>
      <c r="AV868" s="342"/>
      <c r="AW868" s="342"/>
      <c r="AX868" s="342"/>
      <c r="AY868" s="342"/>
      <c r="AZ868" s="342"/>
      <c r="BA868" s="342"/>
      <c r="BB868" s="342"/>
      <c r="BC868" s="342"/>
      <c r="BD868" s="342"/>
      <c r="BE868" s="342"/>
      <c r="BF868" s="342"/>
      <c r="BG868" s="342"/>
      <c r="BH868" s="342"/>
      <c r="BI868" s="342"/>
      <c r="BJ868" s="342"/>
      <c r="BK868" s="342"/>
      <c r="BL868" s="342"/>
      <c r="BM868" s="342"/>
      <c r="BO868" s="342"/>
      <c r="BP868" s="342"/>
      <c r="BQ868" s="342"/>
      <c r="BR868" s="342"/>
      <c r="BS868" s="342"/>
      <c r="BT868" s="342"/>
      <c r="BU868" s="342"/>
      <c r="BV868" s="342"/>
      <c r="BW868" s="342"/>
      <c r="BX868" s="342"/>
      <c r="BY868" s="342"/>
      <c r="BZ868" s="342"/>
      <c r="CA868" s="342"/>
      <c r="CB868" s="342"/>
      <c r="CC868" s="342"/>
      <c r="CD868" s="342"/>
      <c r="CE868" s="342"/>
      <c r="CF868" s="342"/>
      <c r="CG868" s="342"/>
      <c r="CH868" s="342"/>
      <c r="CI868" s="342"/>
      <c r="CJ868" s="342"/>
      <c r="CK868" s="342"/>
      <c r="CZ868" s="342"/>
      <c r="DA868" s="342"/>
      <c r="DB868" s="342"/>
      <c r="DC868" s="342"/>
      <c r="DD868" s="342"/>
      <c r="DE868" s="342"/>
      <c r="DF868" s="342"/>
      <c r="DG868" s="342"/>
      <c r="DH868" s="342"/>
      <c r="DI868" s="342"/>
      <c r="DJ868" s="342"/>
      <c r="DK868" s="342"/>
      <c r="DM868" s="342"/>
      <c r="DN868" s="342"/>
      <c r="DO868" s="342"/>
      <c r="DP868" s="342"/>
      <c r="DQ868" s="342"/>
      <c r="DR868" s="342"/>
      <c r="DS868" s="342"/>
      <c r="DT868" s="342"/>
      <c r="DU868" s="342"/>
      <c r="DV868" s="342"/>
      <c r="DW868" s="342"/>
      <c r="DX868" s="342"/>
      <c r="DY868" s="342"/>
      <c r="EA868" s="342"/>
    </row>
    <row r="869" spans="1:131">
      <c r="A869" s="342"/>
      <c r="B869" s="342"/>
      <c r="C869" s="342"/>
      <c r="D869" s="342"/>
      <c r="E869" s="342"/>
      <c r="L869" s="342"/>
      <c r="M869" s="342"/>
      <c r="N869" s="342"/>
      <c r="O869" s="342"/>
      <c r="P869" s="342"/>
      <c r="Q869" s="342"/>
      <c r="R869" s="342"/>
      <c r="S869" s="342"/>
      <c r="T869" s="342"/>
      <c r="U869" s="342"/>
      <c r="V869" s="342"/>
      <c r="W869" s="342"/>
      <c r="X869" s="342"/>
      <c r="Y869" s="342"/>
      <c r="Z869" s="342"/>
      <c r="AA869" s="342"/>
      <c r="AB869" s="342"/>
      <c r="AC869" s="342"/>
      <c r="AD869" s="342"/>
      <c r="AE869" s="342"/>
      <c r="AF869" s="342"/>
      <c r="AG869" s="342"/>
      <c r="AH869" s="342"/>
      <c r="AI869" s="342"/>
      <c r="AJ869" s="342"/>
      <c r="AK869" s="342"/>
      <c r="AL869" s="342"/>
      <c r="AM869" s="342"/>
      <c r="AN869" s="342"/>
      <c r="AO869" s="342"/>
      <c r="AP869" s="342"/>
      <c r="AQ869" s="342"/>
      <c r="AR869" s="342"/>
      <c r="AS869" s="342"/>
      <c r="AT869" s="342"/>
      <c r="AU869" s="342"/>
      <c r="AV869" s="342"/>
      <c r="AW869" s="342"/>
      <c r="AX869" s="342"/>
      <c r="AY869" s="342"/>
      <c r="AZ869" s="342"/>
      <c r="BA869" s="342"/>
      <c r="BB869" s="342"/>
      <c r="BC869" s="342"/>
      <c r="BD869" s="342"/>
      <c r="BE869" s="342"/>
      <c r="BF869" s="342"/>
      <c r="BG869" s="342"/>
      <c r="BH869" s="342"/>
      <c r="BI869" s="342"/>
      <c r="BJ869" s="342"/>
      <c r="BK869" s="342"/>
      <c r="BL869" s="342"/>
      <c r="BM869" s="342"/>
      <c r="BO869" s="342"/>
      <c r="BP869" s="342"/>
      <c r="BQ869" s="342"/>
      <c r="BR869" s="342"/>
      <c r="BS869" s="342"/>
      <c r="BT869" s="342"/>
      <c r="BU869" s="342"/>
      <c r="BV869" s="342"/>
      <c r="BW869" s="342"/>
      <c r="BX869" s="342"/>
      <c r="BY869" s="342"/>
      <c r="BZ869" s="342"/>
      <c r="CA869" s="342"/>
      <c r="CB869" s="342"/>
      <c r="CC869" s="342"/>
      <c r="CD869" s="342"/>
      <c r="CE869" s="342"/>
      <c r="CF869" s="342"/>
      <c r="CG869" s="342"/>
      <c r="CH869" s="342"/>
      <c r="CI869" s="342"/>
      <c r="CJ869" s="342"/>
      <c r="CK869" s="342"/>
      <c r="CZ869" s="342"/>
      <c r="DA869" s="342"/>
      <c r="DB869" s="342"/>
      <c r="DC869" s="342"/>
      <c r="DD869" s="342"/>
      <c r="DE869" s="342"/>
      <c r="DF869" s="342"/>
      <c r="DG869" s="342"/>
      <c r="DH869" s="342"/>
      <c r="DI869" s="342"/>
      <c r="DJ869" s="342"/>
      <c r="DK869" s="342"/>
      <c r="DM869" s="342"/>
      <c r="DN869" s="342"/>
      <c r="DO869" s="342"/>
      <c r="DP869" s="342"/>
      <c r="DQ869" s="342"/>
      <c r="DR869" s="342"/>
      <c r="DS869" s="342"/>
      <c r="DT869" s="342"/>
      <c r="DU869" s="342"/>
      <c r="DV869" s="342"/>
      <c r="DW869" s="342"/>
      <c r="DX869" s="342"/>
      <c r="DY869" s="342"/>
      <c r="EA869" s="342"/>
    </row>
    <row r="870" spans="1:131">
      <c r="A870" s="342"/>
      <c r="B870" s="342"/>
      <c r="C870" s="342"/>
      <c r="D870" s="342"/>
      <c r="E870" s="342"/>
      <c r="L870" s="342"/>
      <c r="M870" s="34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42"/>
      <c r="AJ870" s="342"/>
      <c r="AK870" s="342"/>
      <c r="AL870" s="342"/>
      <c r="AM870" s="342"/>
      <c r="AN870" s="342"/>
      <c r="AO870" s="342"/>
      <c r="AP870" s="342"/>
      <c r="AQ870" s="342"/>
      <c r="AR870" s="342"/>
      <c r="AS870" s="342"/>
      <c r="AT870" s="342"/>
      <c r="AU870" s="342"/>
      <c r="AV870" s="342"/>
      <c r="AW870" s="342"/>
      <c r="AX870" s="342"/>
      <c r="AY870" s="342"/>
      <c r="AZ870" s="342"/>
      <c r="BA870" s="342"/>
      <c r="BB870" s="342"/>
      <c r="BC870" s="342"/>
      <c r="BD870" s="342"/>
      <c r="BE870" s="342"/>
      <c r="BF870" s="342"/>
      <c r="BG870" s="342"/>
      <c r="BH870" s="342"/>
      <c r="BI870" s="342"/>
      <c r="BJ870" s="342"/>
      <c r="BK870" s="342"/>
      <c r="BL870" s="342"/>
      <c r="BM870" s="342"/>
      <c r="BO870" s="342"/>
      <c r="BP870" s="342"/>
      <c r="BQ870" s="342"/>
      <c r="BR870" s="342"/>
      <c r="BS870" s="342"/>
      <c r="BT870" s="342"/>
      <c r="BU870" s="342"/>
      <c r="BV870" s="342"/>
      <c r="BW870" s="342"/>
      <c r="BX870" s="342"/>
      <c r="BY870" s="342"/>
      <c r="BZ870" s="342"/>
      <c r="CA870" s="342"/>
      <c r="CB870" s="342"/>
      <c r="CC870" s="342"/>
      <c r="CD870" s="342"/>
      <c r="CE870" s="342"/>
      <c r="CF870" s="342"/>
      <c r="CG870" s="342"/>
      <c r="CH870" s="342"/>
      <c r="CI870" s="342"/>
      <c r="CJ870" s="342"/>
      <c r="CK870" s="342"/>
      <c r="CZ870" s="342"/>
      <c r="DA870" s="342"/>
      <c r="DB870" s="342"/>
      <c r="DC870" s="342"/>
      <c r="DD870" s="342"/>
      <c r="DE870" s="342"/>
      <c r="DF870" s="342"/>
      <c r="DG870" s="342"/>
      <c r="DH870" s="342"/>
      <c r="DI870" s="342"/>
      <c r="DJ870" s="342"/>
      <c r="DK870" s="342"/>
      <c r="DM870" s="342"/>
      <c r="DN870" s="342"/>
      <c r="DO870" s="342"/>
      <c r="DP870" s="342"/>
      <c r="DQ870" s="342"/>
      <c r="DR870" s="342"/>
      <c r="DS870" s="342"/>
      <c r="DT870" s="342"/>
      <c r="DU870" s="342"/>
      <c r="DV870" s="342"/>
      <c r="DW870" s="342"/>
      <c r="DX870" s="342"/>
      <c r="DY870" s="342"/>
      <c r="EA870" s="342"/>
    </row>
    <row r="871" spans="1:131">
      <c r="A871" s="342"/>
      <c r="B871" s="342"/>
      <c r="C871" s="342"/>
      <c r="D871" s="342"/>
      <c r="E871" s="342"/>
      <c r="L871" s="342"/>
      <c r="M871" s="34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42"/>
      <c r="AJ871" s="342"/>
      <c r="AK871" s="342"/>
      <c r="AL871" s="342"/>
      <c r="AM871" s="342"/>
      <c r="AN871" s="342"/>
      <c r="AO871" s="342"/>
      <c r="AP871" s="342"/>
      <c r="AQ871" s="342"/>
      <c r="AR871" s="342"/>
      <c r="AS871" s="342"/>
      <c r="AT871" s="342"/>
      <c r="AU871" s="342"/>
      <c r="AV871" s="342"/>
      <c r="AW871" s="342"/>
      <c r="AX871" s="342"/>
      <c r="AY871" s="342"/>
      <c r="AZ871" s="342"/>
      <c r="BA871" s="342"/>
      <c r="BB871" s="342"/>
      <c r="BC871" s="342"/>
      <c r="BD871" s="342"/>
      <c r="BE871" s="342"/>
      <c r="BF871" s="342"/>
      <c r="BG871" s="342"/>
      <c r="BH871" s="342"/>
      <c r="BI871" s="342"/>
      <c r="BJ871" s="342"/>
      <c r="BK871" s="342"/>
      <c r="BL871" s="342"/>
      <c r="BM871" s="342"/>
      <c r="BO871" s="342"/>
      <c r="BP871" s="342"/>
      <c r="BQ871" s="342"/>
      <c r="BR871" s="342"/>
      <c r="BS871" s="342"/>
      <c r="BT871" s="342"/>
      <c r="BU871" s="342"/>
      <c r="BV871" s="342"/>
      <c r="BW871" s="342"/>
      <c r="BX871" s="342"/>
      <c r="BY871" s="342"/>
      <c r="BZ871" s="342"/>
      <c r="CA871" s="342"/>
      <c r="CB871" s="342"/>
      <c r="CC871" s="342"/>
      <c r="CD871" s="342"/>
      <c r="CE871" s="342"/>
      <c r="CF871" s="342"/>
      <c r="CG871" s="342"/>
      <c r="CH871" s="342"/>
      <c r="CI871" s="342"/>
      <c r="CJ871" s="342"/>
      <c r="CK871" s="342"/>
      <c r="CZ871" s="342"/>
      <c r="DA871" s="342"/>
      <c r="DB871" s="342"/>
      <c r="DC871" s="342"/>
      <c r="DD871" s="342"/>
      <c r="DE871" s="342"/>
      <c r="DF871" s="342"/>
      <c r="DG871" s="342"/>
      <c r="DH871" s="342"/>
      <c r="DI871" s="342"/>
      <c r="DJ871" s="342"/>
      <c r="DK871" s="342"/>
      <c r="DM871" s="342"/>
      <c r="DN871" s="342"/>
      <c r="DO871" s="342"/>
      <c r="DP871" s="342"/>
      <c r="DQ871" s="342"/>
      <c r="DR871" s="342"/>
      <c r="DS871" s="342"/>
      <c r="DT871" s="342"/>
      <c r="DU871" s="342"/>
      <c r="DV871" s="342"/>
      <c r="DW871" s="342"/>
      <c r="DX871" s="342"/>
      <c r="DY871" s="342"/>
      <c r="EA871" s="342"/>
    </row>
    <row r="872" spans="1:131">
      <c r="A872" s="342"/>
      <c r="B872" s="342"/>
      <c r="C872" s="342"/>
      <c r="D872" s="342"/>
      <c r="E872" s="342"/>
      <c r="L872" s="342"/>
      <c r="M872" s="34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342"/>
      <c r="BI872" s="342"/>
      <c r="BJ872" s="342"/>
      <c r="BK872" s="342"/>
      <c r="BL872" s="342"/>
      <c r="BM872" s="342"/>
      <c r="BO872" s="342"/>
      <c r="BP872" s="342"/>
      <c r="BQ872" s="342"/>
      <c r="BR872" s="342"/>
      <c r="BS872" s="342"/>
      <c r="BT872" s="342"/>
      <c r="BU872" s="342"/>
      <c r="BV872" s="342"/>
      <c r="BW872" s="342"/>
      <c r="BX872" s="342"/>
      <c r="BY872" s="342"/>
      <c r="BZ872" s="342"/>
      <c r="CA872" s="342"/>
      <c r="CB872" s="342"/>
      <c r="CC872" s="342"/>
      <c r="CD872" s="342"/>
      <c r="CE872" s="342"/>
      <c r="CF872" s="342"/>
      <c r="CG872" s="342"/>
      <c r="CH872" s="342"/>
      <c r="CI872" s="342"/>
      <c r="CJ872" s="342"/>
      <c r="CK872" s="342"/>
      <c r="CZ872" s="342"/>
      <c r="DA872" s="342"/>
      <c r="DB872" s="342"/>
      <c r="DC872" s="342"/>
      <c r="DD872" s="342"/>
      <c r="DE872" s="342"/>
      <c r="DF872" s="342"/>
      <c r="DG872" s="342"/>
      <c r="DH872" s="342"/>
      <c r="DI872" s="342"/>
      <c r="DJ872" s="342"/>
      <c r="DK872" s="342"/>
      <c r="DM872" s="342"/>
      <c r="DN872" s="342"/>
      <c r="DO872" s="342"/>
      <c r="DP872" s="342"/>
      <c r="DQ872" s="342"/>
      <c r="DR872" s="342"/>
      <c r="DS872" s="342"/>
      <c r="DT872" s="342"/>
      <c r="DU872" s="342"/>
      <c r="DV872" s="342"/>
      <c r="DW872" s="342"/>
      <c r="DX872" s="342"/>
      <c r="DY872" s="342"/>
      <c r="EA872" s="342"/>
    </row>
    <row r="873" spans="1:131">
      <c r="A873" s="342"/>
      <c r="B873" s="342"/>
      <c r="C873" s="342"/>
      <c r="D873" s="342"/>
      <c r="E873" s="342"/>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c r="AS873" s="342"/>
      <c r="AT873" s="342"/>
      <c r="AU873" s="342"/>
      <c r="AV873" s="342"/>
      <c r="AW873" s="342"/>
      <c r="AX873" s="342"/>
      <c r="AY873" s="342"/>
      <c r="AZ873" s="342"/>
      <c r="BA873" s="342"/>
      <c r="BB873" s="342"/>
      <c r="BC873" s="342"/>
      <c r="BD873" s="342"/>
      <c r="BE873" s="342"/>
      <c r="BF873" s="342"/>
      <c r="BG873" s="342"/>
      <c r="BH873" s="342"/>
      <c r="BI873" s="342"/>
      <c r="BJ873" s="342"/>
      <c r="BK873" s="342"/>
      <c r="BL873" s="342"/>
      <c r="BM873" s="342"/>
      <c r="BO873" s="342"/>
      <c r="BP873" s="342"/>
      <c r="BQ873" s="342"/>
      <c r="BR873" s="342"/>
      <c r="BS873" s="342"/>
      <c r="BT873" s="342"/>
      <c r="BU873" s="342"/>
      <c r="BV873" s="342"/>
      <c r="BW873" s="342"/>
      <c r="BX873" s="342"/>
      <c r="BY873" s="342"/>
      <c r="BZ873" s="342"/>
      <c r="CA873" s="342"/>
      <c r="CB873" s="342"/>
      <c r="CC873" s="342"/>
      <c r="CD873" s="342"/>
      <c r="CE873" s="342"/>
      <c r="CF873" s="342"/>
      <c r="CG873" s="342"/>
      <c r="CH873" s="342"/>
      <c r="CI873" s="342"/>
      <c r="CJ873" s="342"/>
      <c r="CK873" s="342"/>
      <c r="CZ873" s="342"/>
      <c r="DA873" s="342"/>
      <c r="DB873" s="342"/>
      <c r="DC873" s="342"/>
      <c r="DD873" s="342"/>
      <c r="DE873" s="342"/>
      <c r="DF873" s="342"/>
      <c r="DG873" s="342"/>
      <c r="DH873" s="342"/>
      <c r="DI873" s="342"/>
      <c r="DJ873" s="342"/>
      <c r="DK873" s="342"/>
      <c r="DM873" s="342"/>
      <c r="DN873" s="342"/>
      <c r="DO873" s="342"/>
      <c r="DP873" s="342"/>
      <c r="DQ873" s="342"/>
      <c r="DR873" s="342"/>
      <c r="DS873" s="342"/>
      <c r="DT873" s="342"/>
      <c r="DU873" s="342"/>
      <c r="DV873" s="342"/>
      <c r="DW873" s="342"/>
      <c r="DX873" s="342"/>
      <c r="DY873" s="342"/>
      <c r="EA873" s="342"/>
    </row>
    <row r="874" spans="1:131">
      <c r="A874" s="342"/>
      <c r="B874" s="342"/>
      <c r="C874" s="342"/>
      <c r="D874" s="342"/>
      <c r="E874" s="342"/>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c r="AS874" s="342"/>
      <c r="AT874" s="342"/>
      <c r="AU874" s="342"/>
      <c r="AV874" s="342"/>
      <c r="AW874" s="342"/>
      <c r="AX874" s="342"/>
      <c r="AY874" s="342"/>
      <c r="AZ874" s="342"/>
      <c r="BA874" s="342"/>
      <c r="BB874" s="342"/>
      <c r="BC874" s="342"/>
      <c r="BD874" s="342"/>
      <c r="BE874" s="342"/>
      <c r="BF874" s="342"/>
      <c r="BG874" s="342"/>
      <c r="BH874" s="342"/>
      <c r="BI874" s="342"/>
      <c r="BJ874" s="342"/>
      <c r="BK874" s="342"/>
      <c r="BL874" s="342"/>
      <c r="BM874" s="342"/>
      <c r="BO874" s="342"/>
      <c r="BP874" s="342"/>
      <c r="BQ874" s="342"/>
      <c r="BR874" s="342"/>
      <c r="BS874" s="342"/>
      <c r="BT874" s="342"/>
      <c r="BU874" s="342"/>
      <c r="BV874" s="342"/>
      <c r="BW874" s="342"/>
      <c r="BX874" s="342"/>
      <c r="BY874" s="342"/>
      <c r="BZ874" s="342"/>
      <c r="CA874" s="342"/>
      <c r="CB874" s="342"/>
      <c r="CC874" s="342"/>
      <c r="CD874" s="342"/>
      <c r="CE874" s="342"/>
      <c r="CF874" s="342"/>
      <c r="CG874" s="342"/>
      <c r="CH874" s="342"/>
      <c r="CI874" s="342"/>
      <c r="CJ874" s="342"/>
      <c r="CK874" s="342"/>
      <c r="CZ874" s="342"/>
      <c r="DA874" s="342"/>
      <c r="DB874" s="342"/>
      <c r="DC874" s="342"/>
      <c r="DD874" s="342"/>
      <c r="DE874" s="342"/>
      <c r="DF874" s="342"/>
      <c r="DG874" s="342"/>
      <c r="DH874" s="342"/>
      <c r="DI874" s="342"/>
      <c r="DJ874" s="342"/>
      <c r="DK874" s="342"/>
      <c r="DM874" s="342"/>
      <c r="DN874" s="342"/>
      <c r="DO874" s="342"/>
      <c r="DP874" s="342"/>
      <c r="DQ874" s="342"/>
      <c r="DR874" s="342"/>
      <c r="DS874" s="342"/>
      <c r="DT874" s="342"/>
      <c r="DU874" s="342"/>
      <c r="DV874" s="342"/>
      <c r="DW874" s="342"/>
      <c r="DX874" s="342"/>
      <c r="DY874" s="342"/>
      <c r="EA874" s="342"/>
    </row>
    <row r="875" spans="1:131">
      <c r="A875" s="342"/>
      <c r="B875" s="342"/>
      <c r="C875" s="342"/>
      <c r="D875" s="342"/>
      <c r="E875" s="342"/>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c r="AS875" s="342"/>
      <c r="AT875" s="342"/>
      <c r="AU875" s="342"/>
      <c r="AV875" s="342"/>
      <c r="AW875" s="342"/>
      <c r="AX875" s="342"/>
      <c r="AY875" s="342"/>
      <c r="AZ875" s="342"/>
      <c r="BA875" s="342"/>
      <c r="BB875" s="342"/>
      <c r="BC875" s="342"/>
      <c r="BD875" s="342"/>
      <c r="BE875" s="342"/>
      <c r="BF875" s="342"/>
      <c r="BG875" s="342"/>
      <c r="BH875" s="342"/>
      <c r="BI875" s="342"/>
      <c r="BJ875" s="342"/>
      <c r="BK875" s="342"/>
      <c r="BL875" s="342"/>
      <c r="BM875" s="342"/>
      <c r="BO875" s="342"/>
      <c r="BP875" s="342"/>
      <c r="BQ875" s="342"/>
      <c r="BR875" s="342"/>
      <c r="BS875" s="342"/>
      <c r="BT875" s="342"/>
      <c r="BU875" s="342"/>
      <c r="BV875" s="342"/>
      <c r="BW875" s="342"/>
      <c r="BX875" s="342"/>
      <c r="BY875" s="342"/>
      <c r="BZ875" s="342"/>
      <c r="CA875" s="342"/>
      <c r="CB875" s="342"/>
      <c r="CC875" s="342"/>
      <c r="CD875" s="342"/>
      <c r="CE875" s="342"/>
      <c r="CF875" s="342"/>
      <c r="CG875" s="342"/>
      <c r="CH875" s="342"/>
      <c r="CI875" s="342"/>
      <c r="CJ875" s="342"/>
      <c r="CK875" s="342"/>
      <c r="CZ875" s="342"/>
      <c r="DA875" s="342"/>
      <c r="DB875" s="342"/>
      <c r="DC875" s="342"/>
      <c r="DD875" s="342"/>
      <c r="DE875" s="342"/>
      <c r="DF875" s="342"/>
      <c r="DG875" s="342"/>
      <c r="DH875" s="342"/>
      <c r="DI875" s="342"/>
      <c r="DJ875" s="342"/>
      <c r="DK875" s="342"/>
      <c r="DM875" s="342"/>
      <c r="DN875" s="342"/>
      <c r="DO875" s="342"/>
      <c r="DP875" s="342"/>
      <c r="DQ875" s="342"/>
      <c r="DR875" s="342"/>
      <c r="DS875" s="342"/>
      <c r="DT875" s="342"/>
      <c r="DU875" s="342"/>
      <c r="DV875" s="342"/>
      <c r="DW875" s="342"/>
      <c r="DX875" s="342"/>
      <c r="DY875" s="342"/>
      <c r="EA875" s="342"/>
    </row>
    <row r="876" spans="1:131">
      <c r="A876" s="342"/>
      <c r="B876" s="342"/>
      <c r="C876" s="342"/>
      <c r="D876" s="342"/>
      <c r="E876" s="342"/>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c r="AS876" s="342"/>
      <c r="AT876" s="342"/>
      <c r="AU876" s="342"/>
      <c r="AV876" s="342"/>
      <c r="AW876" s="342"/>
      <c r="AX876" s="342"/>
      <c r="AY876" s="342"/>
      <c r="AZ876" s="342"/>
      <c r="BA876" s="342"/>
      <c r="BB876" s="342"/>
      <c r="BC876" s="342"/>
      <c r="BD876" s="342"/>
      <c r="BE876" s="342"/>
      <c r="BF876" s="342"/>
      <c r="BG876" s="342"/>
      <c r="BH876" s="342"/>
      <c r="BI876" s="342"/>
      <c r="BJ876" s="342"/>
      <c r="BK876" s="342"/>
      <c r="BL876" s="342"/>
      <c r="BM876" s="342"/>
      <c r="BO876" s="342"/>
      <c r="BP876" s="342"/>
      <c r="BQ876" s="342"/>
      <c r="BR876" s="342"/>
      <c r="BS876" s="342"/>
      <c r="BT876" s="342"/>
      <c r="BU876" s="342"/>
      <c r="BV876" s="342"/>
      <c r="BW876" s="342"/>
      <c r="BX876" s="342"/>
      <c r="BY876" s="342"/>
      <c r="BZ876" s="342"/>
      <c r="CA876" s="342"/>
      <c r="CB876" s="342"/>
      <c r="CC876" s="342"/>
      <c r="CD876" s="342"/>
      <c r="CE876" s="342"/>
      <c r="CF876" s="342"/>
      <c r="CG876" s="342"/>
      <c r="CH876" s="342"/>
      <c r="CI876" s="342"/>
      <c r="CJ876" s="342"/>
      <c r="CK876" s="342"/>
      <c r="CZ876" s="342"/>
      <c r="DA876" s="342"/>
      <c r="DB876" s="342"/>
      <c r="DC876" s="342"/>
      <c r="DD876" s="342"/>
      <c r="DE876" s="342"/>
      <c r="DF876" s="342"/>
      <c r="DG876" s="342"/>
      <c r="DH876" s="342"/>
      <c r="DI876" s="342"/>
      <c r="DJ876" s="342"/>
      <c r="DK876" s="342"/>
      <c r="DM876" s="342"/>
      <c r="DN876" s="342"/>
      <c r="DO876" s="342"/>
      <c r="DP876" s="342"/>
      <c r="DQ876" s="342"/>
      <c r="DR876" s="342"/>
      <c r="DS876" s="342"/>
      <c r="DT876" s="342"/>
      <c r="DU876" s="342"/>
      <c r="DV876" s="342"/>
      <c r="DW876" s="342"/>
      <c r="DX876" s="342"/>
      <c r="DY876" s="342"/>
      <c r="EA876" s="342"/>
    </row>
    <row r="877" spans="1:131">
      <c r="A877" s="342"/>
      <c r="B877" s="342"/>
      <c r="C877" s="342"/>
      <c r="D877" s="342"/>
      <c r="E877" s="342"/>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c r="AS877" s="342"/>
      <c r="AT877" s="342"/>
      <c r="AU877" s="342"/>
      <c r="AV877" s="342"/>
      <c r="AW877" s="342"/>
      <c r="AX877" s="342"/>
      <c r="AY877" s="342"/>
      <c r="AZ877" s="342"/>
      <c r="BA877" s="342"/>
      <c r="BB877" s="342"/>
      <c r="BC877" s="342"/>
      <c r="BD877" s="342"/>
      <c r="BE877" s="342"/>
      <c r="BF877" s="342"/>
      <c r="BG877" s="342"/>
      <c r="BH877" s="342"/>
      <c r="BI877" s="342"/>
      <c r="BJ877" s="342"/>
      <c r="BK877" s="342"/>
      <c r="BL877" s="342"/>
      <c r="BM877" s="342"/>
      <c r="BO877" s="342"/>
      <c r="BP877" s="342"/>
      <c r="BQ877" s="342"/>
      <c r="BR877" s="342"/>
      <c r="BS877" s="342"/>
      <c r="BT877" s="342"/>
      <c r="BU877" s="342"/>
      <c r="BV877" s="342"/>
      <c r="BW877" s="342"/>
      <c r="BX877" s="342"/>
      <c r="BY877" s="342"/>
      <c r="BZ877" s="342"/>
      <c r="CA877" s="342"/>
      <c r="CB877" s="342"/>
      <c r="CC877" s="342"/>
      <c r="CD877" s="342"/>
      <c r="CE877" s="342"/>
      <c r="CF877" s="342"/>
      <c r="CG877" s="342"/>
      <c r="CH877" s="342"/>
      <c r="CI877" s="342"/>
      <c r="CJ877" s="342"/>
      <c r="CK877" s="342"/>
      <c r="CZ877" s="342"/>
      <c r="DA877" s="342"/>
      <c r="DB877" s="342"/>
      <c r="DC877" s="342"/>
      <c r="DD877" s="342"/>
      <c r="DE877" s="342"/>
      <c r="DF877" s="342"/>
      <c r="DG877" s="342"/>
      <c r="DH877" s="342"/>
      <c r="DI877" s="342"/>
      <c r="DJ877" s="342"/>
      <c r="DK877" s="342"/>
      <c r="DM877" s="342"/>
      <c r="DN877" s="342"/>
      <c r="DO877" s="342"/>
      <c r="DP877" s="342"/>
      <c r="DQ877" s="342"/>
      <c r="DR877" s="342"/>
      <c r="DS877" s="342"/>
      <c r="DT877" s="342"/>
      <c r="DU877" s="342"/>
      <c r="DV877" s="342"/>
      <c r="DW877" s="342"/>
      <c r="DX877" s="342"/>
      <c r="DY877" s="342"/>
      <c r="EA877" s="342"/>
    </row>
    <row r="878" spans="1:131">
      <c r="A878" s="342"/>
      <c r="B878" s="342"/>
      <c r="C878" s="342"/>
      <c r="D878" s="342"/>
      <c r="E878" s="342"/>
      <c r="L878" s="342"/>
      <c r="M878" s="34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42"/>
      <c r="AJ878" s="342"/>
      <c r="AK878" s="342"/>
      <c r="AL878" s="342"/>
      <c r="AM878" s="342"/>
      <c r="AN878" s="342"/>
      <c r="AO878" s="342"/>
      <c r="AP878" s="342"/>
      <c r="AQ878" s="342"/>
      <c r="AR878" s="342"/>
      <c r="AS878" s="342"/>
      <c r="AT878" s="342"/>
      <c r="AU878" s="342"/>
      <c r="AV878" s="342"/>
      <c r="AW878" s="342"/>
      <c r="AX878" s="342"/>
      <c r="AY878" s="342"/>
      <c r="AZ878" s="342"/>
      <c r="BA878" s="342"/>
      <c r="BB878" s="342"/>
      <c r="BC878" s="342"/>
      <c r="BD878" s="342"/>
      <c r="BE878" s="342"/>
      <c r="BF878" s="342"/>
      <c r="BG878" s="342"/>
      <c r="BH878" s="342"/>
      <c r="BI878" s="342"/>
      <c r="BJ878" s="342"/>
      <c r="BK878" s="342"/>
      <c r="BL878" s="342"/>
      <c r="BM878" s="342"/>
      <c r="BO878" s="342"/>
      <c r="BP878" s="342"/>
      <c r="BQ878" s="342"/>
      <c r="BR878" s="342"/>
      <c r="BS878" s="342"/>
      <c r="BT878" s="342"/>
      <c r="BU878" s="342"/>
      <c r="BV878" s="342"/>
      <c r="BW878" s="342"/>
      <c r="BX878" s="342"/>
      <c r="BY878" s="342"/>
      <c r="BZ878" s="342"/>
      <c r="CA878" s="342"/>
      <c r="CB878" s="342"/>
      <c r="CC878" s="342"/>
      <c r="CD878" s="342"/>
      <c r="CE878" s="342"/>
      <c r="CF878" s="342"/>
      <c r="CG878" s="342"/>
      <c r="CH878" s="342"/>
      <c r="CI878" s="342"/>
      <c r="CJ878" s="342"/>
      <c r="CK878" s="342"/>
      <c r="CZ878" s="342"/>
      <c r="DA878" s="342"/>
      <c r="DB878" s="342"/>
      <c r="DC878" s="342"/>
      <c r="DD878" s="342"/>
      <c r="DE878" s="342"/>
      <c r="DF878" s="342"/>
      <c r="DG878" s="342"/>
      <c r="DH878" s="342"/>
      <c r="DI878" s="342"/>
      <c r="DJ878" s="342"/>
      <c r="DK878" s="342"/>
      <c r="DM878" s="342"/>
      <c r="DN878" s="342"/>
      <c r="DO878" s="342"/>
      <c r="DP878" s="342"/>
      <c r="DQ878" s="342"/>
      <c r="DR878" s="342"/>
      <c r="DS878" s="342"/>
      <c r="DT878" s="342"/>
      <c r="DU878" s="342"/>
      <c r="DV878" s="342"/>
      <c r="DW878" s="342"/>
      <c r="DX878" s="342"/>
      <c r="DY878" s="342"/>
      <c r="EA878" s="342"/>
    </row>
    <row r="879" spans="1:131">
      <c r="A879" s="342"/>
      <c r="B879" s="342"/>
      <c r="C879" s="342"/>
      <c r="D879" s="342"/>
      <c r="E879" s="342"/>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c r="AS879" s="342"/>
      <c r="AT879" s="342"/>
      <c r="AU879" s="342"/>
      <c r="AV879" s="342"/>
      <c r="AW879" s="342"/>
      <c r="AX879" s="342"/>
      <c r="AY879" s="342"/>
      <c r="AZ879" s="342"/>
      <c r="BA879" s="342"/>
      <c r="BB879" s="342"/>
      <c r="BC879" s="342"/>
      <c r="BD879" s="342"/>
      <c r="BE879" s="342"/>
      <c r="BF879" s="342"/>
      <c r="BG879" s="342"/>
      <c r="BH879" s="342"/>
      <c r="BI879" s="342"/>
      <c r="BJ879" s="342"/>
      <c r="BK879" s="342"/>
      <c r="BL879" s="342"/>
      <c r="BM879" s="342"/>
      <c r="BO879" s="342"/>
      <c r="BP879" s="342"/>
      <c r="BQ879" s="342"/>
      <c r="BR879" s="342"/>
      <c r="BS879" s="342"/>
      <c r="BT879" s="342"/>
      <c r="BU879" s="342"/>
      <c r="BV879" s="342"/>
      <c r="BW879" s="342"/>
      <c r="BX879" s="342"/>
      <c r="BY879" s="342"/>
      <c r="BZ879" s="342"/>
      <c r="CA879" s="342"/>
      <c r="CB879" s="342"/>
      <c r="CC879" s="342"/>
      <c r="CD879" s="342"/>
      <c r="CE879" s="342"/>
      <c r="CF879" s="342"/>
      <c r="CG879" s="342"/>
      <c r="CH879" s="342"/>
      <c r="CI879" s="342"/>
      <c r="CJ879" s="342"/>
      <c r="CK879" s="342"/>
      <c r="CZ879" s="342"/>
      <c r="DA879" s="342"/>
      <c r="DB879" s="342"/>
      <c r="DC879" s="342"/>
      <c r="DD879" s="342"/>
      <c r="DE879" s="342"/>
      <c r="DF879" s="342"/>
      <c r="DG879" s="342"/>
      <c r="DH879" s="342"/>
      <c r="DI879" s="342"/>
      <c r="DJ879" s="342"/>
      <c r="DK879" s="342"/>
      <c r="DM879" s="342"/>
      <c r="DN879" s="342"/>
      <c r="DO879" s="342"/>
      <c r="DP879" s="342"/>
      <c r="DQ879" s="342"/>
      <c r="DR879" s="342"/>
      <c r="DS879" s="342"/>
      <c r="DT879" s="342"/>
      <c r="DU879" s="342"/>
      <c r="DV879" s="342"/>
      <c r="DW879" s="342"/>
      <c r="DX879" s="342"/>
      <c r="DY879" s="342"/>
      <c r="EA879" s="342"/>
    </row>
    <row r="880" spans="1:131">
      <c r="A880" s="342"/>
      <c r="B880" s="342"/>
      <c r="C880" s="342"/>
      <c r="D880" s="342"/>
      <c r="E880" s="342"/>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c r="AS880" s="342"/>
      <c r="AT880" s="342"/>
      <c r="AU880" s="342"/>
      <c r="AV880" s="342"/>
      <c r="AW880" s="342"/>
      <c r="AX880" s="342"/>
      <c r="AY880" s="342"/>
      <c r="AZ880" s="342"/>
      <c r="BA880" s="342"/>
      <c r="BB880" s="342"/>
      <c r="BC880" s="342"/>
      <c r="BD880" s="342"/>
      <c r="BE880" s="342"/>
      <c r="BF880" s="342"/>
      <c r="BG880" s="342"/>
      <c r="BH880" s="342"/>
      <c r="BI880" s="342"/>
      <c r="BJ880" s="342"/>
      <c r="BK880" s="342"/>
      <c r="BL880" s="342"/>
      <c r="BM880" s="342"/>
      <c r="BO880" s="342"/>
      <c r="BP880" s="342"/>
      <c r="BQ880" s="342"/>
      <c r="BR880" s="342"/>
      <c r="BS880" s="342"/>
      <c r="BT880" s="342"/>
      <c r="BU880" s="342"/>
      <c r="BV880" s="342"/>
      <c r="BW880" s="342"/>
      <c r="BX880" s="342"/>
      <c r="BY880" s="342"/>
      <c r="BZ880" s="342"/>
      <c r="CA880" s="342"/>
      <c r="CB880" s="342"/>
      <c r="CC880" s="342"/>
      <c r="CD880" s="342"/>
      <c r="CE880" s="342"/>
      <c r="CF880" s="342"/>
      <c r="CG880" s="342"/>
      <c r="CH880" s="342"/>
      <c r="CI880" s="342"/>
      <c r="CJ880" s="342"/>
      <c r="CK880" s="342"/>
      <c r="CZ880" s="342"/>
      <c r="DA880" s="342"/>
      <c r="DB880" s="342"/>
      <c r="DC880" s="342"/>
      <c r="DD880" s="342"/>
      <c r="DE880" s="342"/>
      <c r="DF880" s="342"/>
      <c r="DG880" s="342"/>
      <c r="DH880" s="342"/>
      <c r="DI880" s="342"/>
      <c r="DJ880" s="342"/>
      <c r="DK880" s="342"/>
      <c r="DM880" s="342"/>
      <c r="DN880" s="342"/>
      <c r="DO880" s="342"/>
      <c r="DP880" s="342"/>
      <c r="DQ880" s="342"/>
      <c r="DR880" s="342"/>
      <c r="DS880" s="342"/>
      <c r="DT880" s="342"/>
      <c r="DU880" s="342"/>
      <c r="DV880" s="342"/>
      <c r="DW880" s="342"/>
      <c r="DX880" s="342"/>
      <c r="DY880" s="342"/>
      <c r="EA880" s="342"/>
    </row>
    <row r="881" spans="1:131">
      <c r="A881" s="342"/>
      <c r="B881" s="342"/>
      <c r="C881" s="342"/>
      <c r="D881" s="342"/>
      <c r="E881" s="342"/>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c r="AS881" s="342"/>
      <c r="AT881" s="342"/>
      <c r="AU881" s="342"/>
      <c r="AV881" s="342"/>
      <c r="AW881" s="342"/>
      <c r="AX881" s="342"/>
      <c r="AY881" s="342"/>
      <c r="AZ881" s="342"/>
      <c r="BA881" s="342"/>
      <c r="BB881" s="342"/>
      <c r="BC881" s="342"/>
      <c r="BD881" s="342"/>
      <c r="BE881" s="342"/>
      <c r="BF881" s="342"/>
      <c r="BG881" s="342"/>
      <c r="BH881" s="342"/>
      <c r="BI881" s="342"/>
      <c r="BJ881" s="342"/>
      <c r="BK881" s="342"/>
      <c r="BL881" s="342"/>
      <c r="BM881" s="342"/>
      <c r="BO881" s="342"/>
      <c r="BP881" s="342"/>
      <c r="BQ881" s="342"/>
      <c r="BR881" s="342"/>
      <c r="BS881" s="342"/>
      <c r="BT881" s="342"/>
      <c r="BU881" s="342"/>
      <c r="BV881" s="342"/>
      <c r="BW881" s="342"/>
      <c r="BX881" s="342"/>
      <c r="BY881" s="342"/>
      <c r="BZ881" s="342"/>
      <c r="CA881" s="342"/>
      <c r="CB881" s="342"/>
      <c r="CC881" s="342"/>
      <c r="CD881" s="342"/>
      <c r="CE881" s="342"/>
      <c r="CF881" s="342"/>
      <c r="CG881" s="342"/>
      <c r="CH881" s="342"/>
      <c r="CI881" s="342"/>
      <c r="CJ881" s="342"/>
      <c r="CK881" s="342"/>
      <c r="CZ881" s="342"/>
      <c r="DA881" s="342"/>
      <c r="DB881" s="342"/>
      <c r="DC881" s="342"/>
      <c r="DD881" s="342"/>
      <c r="DE881" s="342"/>
      <c r="DF881" s="342"/>
      <c r="DG881" s="342"/>
      <c r="DH881" s="342"/>
      <c r="DI881" s="342"/>
      <c r="DJ881" s="342"/>
      <c r="DK881" s="342"/>
      <c r="DM881" s="342"/>
      <c r="DN881" s="342"/>
      <c r="DO881" s="342"/>
      <c r="DP881" s="342"/>
      <c r="DQ881" s="342"/>
      <c r="DR881" s="342"/>
      <c r="DS881" s="342"/>
      <c r="DT881" s="342"/>
      <c r="DU881" s="342"/>
      <c r="DV881" s="342"/>
      <c r="DW881" s="342"/>
      <c r="DX881" s="342"/>
      <c r="DY881" s="342"/>
      <c r="EA881" s="342"/>
    </row>
    <row r="882" spans="1:131">
      <c r="A882" s="342"/>
      <c r="B882" s="342"/>
      <c r="C882" s="342"/>
      <c r="D882" s="342"/>
      <c r="E882" s="342"/>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c r="AS882" s="342"/>
      <c r="AT882" s="342"/>
      <c r="AU882" s="342"/>
      <c r="AV882" s="342"/>
      <c r="AW882" s="342"/>
      <c r="AX882" s="342"/>
      <c r="AY882" s="342"/>
      <c r="AZ882" s="342"/>
      <c r="BA882" s="342"/>
      <c r="BB882" s="342"/>
      <c r="BC882" s="342"/>
      <c r="BD882" s="342"/>
      <c r="BE882" s="342"/>
      <c r="BF882" s="342"/>
      <c r="BG882" s="342"/>
      <c r="BH882" s="342"/>
      <c r="BI882" s="342"/>
      <c r="BJ882" s="342"/>
      <c r="BK882" s="342"/>
      <c r="BL882" s="342"/>
      <c r="BM882" s="342"/>
      <c r="BO882" s="342"/>
      <c r="BP882" s="342"/>
      <c r="BQ882" s="342"/>
      <c r="BR882" s="342"/>
      <c r="BS882" s="342"/>
      <c r="BT882" s="342"/>
      <c r="BU882" s="342"/>
      <c r="BV882" s="342"/>
      <c r="BW882" s="342"/>
      <c r="BX882" s="342"/>
      <c r="BY882" s="342"/>
      <c r="BZ882" s="342"/>
      <c r="CA882" s="342"/>
      <c r="CB882" s="342"/>
      <c r="CC882" s="342"/>
      <c r="CD882" s="342"/>
      <c r="CE882" s="342"/>
      <c r="CF882" s="342"/>
      <c r="CG882" s="342"/>
      <c r="CH882" s="342"/>
      <c r="CI882" s="342"/>
      <c r="CJ882" s="342"/>
      <c r="CK882" s="342"/>
      <c r="CZ882" s="342"/>
      <c r="DA882" s="342"/>
      <c r="DB882" s="342"/>
      <c r="DC882" s="342"/>
      <c r="DD882" s="342"/>
      <c r="DE882" s="342"/>
      <c r="DF882" s="342"/>
      <c r="DG882" s="342"/>
      <c r="DH882" s="342"/>
      <c r="DI882" s="342"/>
      <c r="DJ882" s="342"/>
      <c r="DK882" s="342"/>
      <c r="DM882" s="342"/>
      <c r="DN882" s="342"/>
      <c r="DO882" s="342"/>
      <c r="DP882" s="342"/>
      <c r="DQ882" s="342"/>
      <c r="DR882" s="342"/>
      <c r="DS882" s="342"/>
      <c r="DT882" s="342"/>
      <c r="DU882" s="342"/>
      <c r="DV882" s="342"/>
      <c r="DW882" s="342"/>
      <c r="DX882" s="342"/>
      <c r="DY882" s="342"/>
      <c r="EA882" s="342"/>
    </row>
    <row r="883" spans="1:131">
      <c r="A883" s="342"/>
      <c r="B883" s="342"/>
      <c r="C883" s="342"/>
      <c r="D883" s="342"/>
      <c r="E883" s="342"/>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c r="AS883" s="342"/>
      <c r="AT883" s="342"/>
      <c r="AU883" s="342"/>
      <c r="AV883" s="342"/>
      <c r="AW883" s="342"/>
      <c r="AX883" s="342"/>
      <c r="AY883" s="342"/>
      <c r="AZ883" s="342"/>
      <c r="BA883" s="342"/>
      <c r="BB883" s="342"/>
      <c r="BC883" s="342"/>
      <c r="BD883" s="342"/>
      <c r="BE883" s="342"/>
      <c r="BF883" s="342"/>
      <c r="BG883" s="342"/>
      <c r="BH883" s="342"/>
      <c r="BI883" s="342"/>
      <c r="BJ883" s="342"/>
      <c r="BK883" s="342"/>
      <c r="BL883" s="342"/>
      <c r="BM883" s="342"/>
      <c r="BO883" s="342"/>
      <c r="BP883" s="342"/>
      <c r="BQ883" s="342"/>
      <c r="BR883" s="342"/>
      <c r="BS883" s="342"/>
      <c r="BT883" s="342"/>
      <c r="BU883" s="342"/>
      <c r="BV883" s="342"/>
      <c r="BW883" s="342"/>
      <c r="BX883" s="342"/>
      <c r="BY883" s="342"/>
      <c r="BZ883" s="342"/>
      <c r="CA883" s="342"/>
      <c r="CB883" s="342"/>
      <c r="CC883" s="342"/>
      <c r="CD883" s="342"/>
      <c r="CE883" s="342"/>
      <c r="CF883" s="342"/>
      <c r="CG883" s="342"/>
      <c r="CH883" s="342"/>
      <c r="CI883" s="342"/>
      <c r="CJ883" s="342"/>
      <c r="CK883" s="342"/>
      <c r="CZ883" s="342"/>
      <c r="DA883" s="342"/>
      <c r="DB883" s="342"/>
      <c r="DC883" s="342"/>
      <c r="DD883" s="342"/>
      <c r="DE883" s="342"/>
      <c r="DF883" s="342"/>
      <c r="DG883" s="342"/>
      <c r="DH883" s="342"/>
      <c r="DI883" s="342"/>
      <c r="DJ883" s="342"/>
      <c r="DK883" s="342"/>
      <c r="DM883" s="342"/>
      <c r="DN883" s="342"/>
      <c r="DO883" s="342"/>
      <c r="DP883" s="342"/>
      <c r="DQ883" s="342"/>
      <c r="DR883" s="342"/>
      <c r="DS883" s="342"/>
      <c r="DT883" s="342"/>
      <c r="DU883" s="342"/>
      <c r="DV883" s="342"/>
      <c r="DW883" s="342"/>
      <c r="DX883" s="342"/>
      <c r="DY883" s="342"/>
      <c r="EA883" s="342"/>
    </row>
    <row r="884" spans="1:131">
      <c r="A884" s="342"/>
      <c r="B884" s="342"/>
      <c r="C884" s="342"/>
      <c r="D884" s="342"/>
      <c r="E884" s="342"/>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c r="AS884" s="342"/>
      <c r="AT884" s="342"/>
      <c r="AU884" s="342"/>
      <c r="AV884" s="342"/>
      <c r="AW884" s="342"/>
      <c r="AX884" s="342"/>
      <c r="AY884" s="342"/>
      <c r="AZ884" s="342"/>
      <c r="BA884" s="342"/>
      <c r="BB884" s="342"/>
      <c r="BC884" s="342"/>
      <c r="BD884" s="342"/>
      <c r="BE884" s="342"/>
      <c r="BF884" s="342"/>
      <c r="BG884" s="342"/>
      <c r="BH884" s="342"/>
      <c r="BI884" s="342"/>
      <c r="BJ884" s="342"/>
      <c r="BK884" s="342"/>
      <c r="BL884" s="342"/>
      <c r="BM884" s="342"/>
      <c r="BO884" s="342"/>
      <c r="BP884" s="342"/>
      <c r="BQ884" s="342"/>
      <c r="BR884" s="342"/>
      <c r="BS884" s="342"/>
      <c r="BT884" s="342"/>
      <c r="BU884" s="342"/>
      <c r="BV884" s="342"/>
      <c r="BW884" s="342"/>
      <c r="BX884" s="342"/>
      <c r="BY884" s="342"/>
      <c r="BZ884" s="342"/>
      <c r="CA884" s="342"/>
      <c r="CB884" s="342"/>
      <c r="CC884" s="342"/>
      <c r="CD884" s="342"/>
      <c r="CE884" s="342"/>
      <c r="CF884" s="342"/>
      <c r="CG884" s="342"/>
      <c r="CH884" s="342"/>
      <c r="CI884" s="342"/>
      <c r="CJ884" s="342"/>
      <c r="CK884" s="342"/>
      <c r="CZ884" s="342"/>
      <c r="DA884" s="342"/>
      <c r="DB884" s="342"/>
      <c r="DC884" s="342"/>
      <c r="DD884" s="342"/>
      <c r="DE884" s="342"/>
      <c r="DF884" s="342"/>
      <c r="DG884" s="342"/>
      <c r="DH884" s="342"/>
      <c r="DI884" s="342"/>
      <c r="DJ884" s="342"/>
      <c r="DK884" s="342"/>
      <c r="DM884" s="342"/>
      <c r="DN884" s="342"/>
      <c r="DO884" s="342"/>
      <c r="DP884" s="342"/>
      <c r="DQ884" s="342"/>
      <c r="DR884" s="342"/>
      <c r="DS884" s="342"/>
      <c r="DT884" s="342"/>
      <c r="DU884" s="342"/>
      <c r="DV884" s="342"/>
      <c r="DW884" s="342"/>
      <c r="DX884" s="342"/>
      <c r="DY884" s="342"/>
      <c r="EA884" s="342"/>
    </row>
    <row r="885" spans="1:131">
      <c r="A885" s="342"/>
      <c r="B885" s="342"/>
      <c r="C885" s="342"/>
      <c r="D885" s="342"/>
      <c r="E885" s="342"/>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c r="AS885" s="342"/>
      <c r="AT885" s="342"/>
      <c r="AU885" s="342"/>
      <c r="AV885" s="342"/>
      <c r="AW885" s="342"/>
      <c r="AX885" s="342"/>
      <c r="AY885" s="342"/>
      <c r="AZ885" s="342"/>
      <c r="BA885" s="342"/>
      <c r="BB885" s="342"/>
      <c r="BC885" s="342"/>
      <c r="BD885" s="342"/>
      <c r="BE885" s="342"/>
      <c r="BF885" s="342"/>
      <c r="BG885" s="342"/>
      <c r="BH885" s="342"/>
      <c r="BI885" s="342"/>
      <c r="BJ885" s="342"/>
      <c r="BK885" s="342"/>
      <c r="BL885" s="342"/>
      <c r="BM885" s="342"/>
      <c r="BO885" s="342"/>
      <c r="BP885" s="342"/>
      <c r="BQ885" s="342"/>
      <c r="BR885" s="342"/>
      <c r="BS885" s="342"/>
      <c r="BT885" s="342"/>
      <c r="BU885" s="342"/>
      <c r="BV885" s="342"/>
      <c r="BW885" s="342"/>
      <c r="BX885" s="342"/>
      <c r="BY885" s="342"/>
      <c r="BZ885" s="342"/>
      <c r="CA885" s="342"/>
      <c r="CB885" s="342"/>
      <c r="CC885" s="342"/>
      <c r="CD885" s="342"/>
      <c r="CE885" s="342"/>
      <c r="CF885" s="342"/>
      <c r="CG885" s="342"/>
      <c r="CH885" s="342"/>
      <c r="CI885" s="342"/>
      <c r="CJ885" s="342"/>
      <c r="CK885" s="342"/>
      <c r="CZ885" s="342"/>
      <c r="DA885" s="342"/>
      <c r="DB885" s="342"/>
      <c r="DC885" s="342"/>
      <c r="DD885" s="342"/>
      <c r="DE885" s="342"/>
      <c r="DF885" s="342"/>
      <c r="DG885" s="342"/>
      <c r="DH885" s="342"/>
      <c r="DI885" s="342"/>
      <c r="DJ885" s="342"/>
      <c r="DK885" s="342"/>
      <c r="DM885" s="342"/>
      <c r="DN885" s="342"/>
      <c r="DO885" s="342"/>
      <c r="DP885" s="342"/>
      <c r="DQ885" s="342"/>
      <c r="DR885" s="342"/>
      <c r="DS885" s="342"/>
      <c r="DT885" s="342"/>
      <c r="DU885" s="342"/>
      <c r="DV885" s="342"/>
      <c r="DW885" s="342"/>
      <c r="DX885" s="342"/>
      <c r="DY885" s="342"/>
      <c r="EA885" s="342"/>
    </row>
    <row r="886" spans="1:131">
      <c r="A886" s="342"/>
      <c r="B886" s="342"/>
      <c r="C886" s="342"/>
      <c r="D886" s="342"/>
      <c r="E886" s="342"/>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c r="AS886" s="342"/>
      <c r="AT886" s="342"/>
      <c r="AU886" s="342"/>
      <c r="AV886" s="342"/>
      <c r="AW886" s="342"/>
      <c r="AX886" s="342"/>
      <c r="AY886" s="342"/>
      <c r="AZ886" s="342"/>
      <c r="BA886" s="342"/>
      <c r="BB886" s="342"/>
      <c r="BC886" s="342"/>
      <c r="BD886" s="342"/>
      <c r="BE886" s="342"/>
      <c r="BF886" s="342"/>
      <c r="BG886" s="342"/>
      <c r="BH886" s="342"/>
      <c r="BI886" s="342"/>
      <c r="BJ886" s="342"/>
      <c r="BK886" s="342"/>
      <c r="BL886" s="342"/>
      <c r="BM886" s="342"/>
      <c r="BO886" s="342"/>
      <c r="BP886" s="342"/>
      <c r="BQ886" s="342"/>
      <c r="BR886" s="342"/>
      <c r="BS886" s="342"/>
      <c r="BT886" s="342"/>
      <c r="BU886" s="342"/>
      <c r="BV886" s="342"/>
      <c r="BW886" s="342"/>
      <c r="BX886" s="342"/>
      <c r="BY886" s="342"/>
      <c r="BZ886" s="342"/>
      <c r="CA886" s="342"/>
      <c r="CB886" s="342"/>
      <c r="CC886" s="342"/>
      <c r="CD886" s="342"/>
      <c r="CE886" s="342"/>
      <c r="CF886" s="342"/>
      <c r="CG886" s="342"/>
      <c r="CH886" s="342"/>
      <c r="CI886" s="342"/>
      <c r="CJ886" s="342"/>
      <c r="CK886" s="342"/>
      <c r="CZ886" s="342"/>
      <c r="DA886" s="342"/>
      <c r="DB886" s="342"/>
      <c r="DC886" s="342"/>
      <c r="DD886" s="342"/>
      <c r="DE886" s="342"/>
      <c r="DF886" s="342"/>
      <c r="DG886" s="342"/>
      <c r="DH886" s="342"/>
      <c r="DI886" s="342"/>
      <c r="DJ886" s="342"/>
      <c r="DK886" s="342"/>
      <c r="DM886" s="342"/>
      <c r="DN886" s="342"/>
      <c r="DO886" s="342"/>
      <c r="DP886" s="342"/>
      <c r="DQ886" s="342"/>
      <c r="DR886" s="342"/>
      <c r="DS886" s="342"/>
      <c r="DT886" s="342"/>
      <c r="DU886" s="342"/>
      <c r="DV886" s="342"/>
      <c r="DW886" s="342"/>
      <c r="DX886" s="342"/>
      <c r="DY886" s="342"/>
      <c r="EA886" s="342"/>
    </row>
    <row r="887" spans="1:131">
      <c r="A887" s="342"/>
      <c r="B887" s="342"/>
      <c r="C887" s="342"/>
      <c r="D887" s="342"/>
      <c r="E887" s="342"/>
      <c r="L887" s="342"/>
      <c r="M887" s="342"/>
      <c r="N887" s="342"/>
      <c r="O887" s="342"/>
      <c r="P887" s="342"/>
      <c r="Q887" s="342"/>
      <c r="R887" s="342"/>
      <c r="S887" s="342"/>
      <c r="T887" s="342"/>
      <c r="U887" s="342"/>
      <c r="V887" s="342"/>
      <c r="W887" s="342"/>
      <c r="X887" s="342"/>
      <c r="Y887" s="342"/>
      <c r="Z887" s="342"/>
      <c r="AA887" s="342"/>
      <c r="AB887" s="342"/>
      <c r="AC887" s="342"/>
      <c r="AD887" s="342"/>
      <c r="AE887" s="342"/>
      <c r="AF887" s="342"/>
      <c r="AG887" s="342"/>
      <c r="AH887" s="342"/>
      <c r="AI887" s="342"/>
      <c r="AJ887" s="342"/>
      <c r="AK887" s="342"/>
      <c r="AL887" s="342"/>
      <c r="AM887" s="342"/>
      <c r="AN887" s="342"/>
      <c r="AO887" s="342"/>
      <c r="AP887" s="342"/>
      <c r="AQ887" s="342"/>
      <c r="AR887" s="342"/>
      <c r="AS887" s="342"/>
      <c r="AT887" s="342"/>
      <c r="AU887" s="342"/>
      <c r="AV887" s="342"/>
      <c r="AW887" s="342"/>
      <c r="AX887" s="342"/>
      <c r="AY887" s="342"/>
      <c r="AZ887" s="342"/>
      <c r="BA887" s="342"/>
      <c r="BB887" s="342"/>
      <c r="BC887" s="342"/>
      <c r="BD887" s="342"/>
      <c r="BE887" s="342"/>
      <c r="BF887" s="342"/>
      <c r="BG887" s="342"/>
      <c r="BH887" s="342"/>
      <c r="BI887" s="342"/>
      <c r="BJ887" s="342"/>
      <c r="BK887" s="342"/>
      <c r="BL887" s="342"/>
      <c r="BM887" s="342"/>
      <c r="BO887" s="342"/>
      <c r="BP887" s="342"/>
      <c r="BQ887" s="342"/>
      <c r="BR887" s="342"/>
      <c r="BS887" s="342"/>
      <c r="BT887" s="342"/>
      <c r="BU887" s="342"/>
      <c r="BV887" s="342"/>
      <c r="BW887" s="342"/>
      <c r="BX887" s="342"/>
      <c r="BY887" s="342"/>
      <c r="BZ887" s="342"/>
      <c r="CA887" s="342"/>
      <c r="CB887" s="342"/>
      <c r="CC887" s="342"/>
      <c r="CD887" s="342"/>
      <c r="CE887" s="342"/>
      <c r="CF887" s="342"/>
      <c r="CG887" s="342"/>
      <c r="CH887" s="342"/>
      <c r="CI887" s="342"/>
      <c r="CJ887" s="342"/>
      <c r="CK887" s="342"/>
      <c r="CZ887" s="342"/>
      <c r="DA887" s="342"/>
      <c r="DB887" s="342"/>
      <c r="DC887" s="342"/>
      <c r="DD887" s="342"/>
      <c r="DE887" s="342"/>
      <c r="DF887" s="342"/>
      <c r="DG887" s="342"/>
      <c r="DH887" s="342"/>
      <c r="DI887" s="342"/>
      <c r="DJ887" s="342"/>
      <c r="DK887" s="342"/>
      <c r="DM887" s="342"/>
      <c r="DN887" s="342"/>
      <c r="DO887" s="342"/>
      <c r="DP887" s="342"/>
      <c r="DQ887" s="342"/>
      <c r="DR887" s="342"/>
      <c r="DS887" s="342"/>
      <c r="DT887" s="342"/>
      <c r="DU887" s="342"/>
      <c r="DV887" s="342"/>
      <c r="DW887" s="342"/>
      <c r="DX887" s="342"/>
      <c r="DY887" s="342"/>
      <c r="EA887" s="342"/>
    </row>
    <row r="888" spans="1:131">
      <c r="A888" s="342"/>
      <c r="B888" s="342"/>
      <c r="C888" s="342"/>
      <c r="D888" s="342"/>
      <c r="E888" s="342"/>
      <c r="L888" s="342"/>
      <c r="M888" s="342"/>
      <c r="N888" s="342"/>
      <c r="O888" s="342"/>
      <c r="P888" s="342"/>
      <c r="Q888" s="342"/>
      <c r="R888" s="342"/>
      <c r="S888" s="342"/>
      <c r="T888" s="342"/>
      <c r="U888" s="342"/>
      <c r="V888" s="342"/>
      <c r="W888" s="342"/>
      <c r="X888" s="342"/>
      <c r="Y888" s="342"/>
      <c r="Z888" s="342"/>
      <c r="AA888" s="342"/>
      <c r="AB888" s="342"/>
      <c r="AC888" s="342"/>
      <c r="AD888" s="342"/>
      <c r="AE888" s="342"/>
      <c r="AF888" s="342"/>
      <c r="AG888" s="342"/>
      <c r="AH888" s="342"/>
      <c r="AI888" s="342"/>
      <c r="AJ888" s="342"/>
      <c r="AK888" s="342"/>
      <c r="AL888" s="342"/>
      <c r="AM888" s="342"/>
      <c r="AN888" s="342"/>
      <c r="AO888" s="342"/>
      <c r="AP888" s="342"/>
      <c r="AQ888" s="342"/>
      <c r="AR888" s="342"/>
      <c r="AS888" s="342"/>
      <c r="AT888" s="342"/>
      <c r="AU888" s="342"/>
      <c r="AV888" s="342"/>
      <c r="AW888" s="342"/>
      <c r="AX888" s="342"/>
      <c r="AY888" s="342"/>
      <c r="AZ888" s="342"/>
      <c r="BA888" s="342"/>
      <c r="BB888" s="342"/>
      <c r="BC888" s="342"/>
      <c r="BD888" s="342"/>
      <c r="BE888" s="342"/>
      <c r="BF888" s="342"/>
      <c r="BG888" s="342"/>
      <c r="BH888" s="342"/>
      <c r="BI888" s="342"/>
      <c r="BJ888" s="342"/>
      <c r="BK888" s="342"/>
      <c r="BL888" s="342"/>
      <c r="BM888" s="342"/>
      <c r="BO888" s="342"/>
      <c r="BP888" s="342"/>
      <c r="BQ888" s="342"/>
      <c r="BR888" s="342"/>
      <c r="BS888" s="342"/>
      <c r="BT888" s="342"/>
      <c r="BU888" s="342"/>
      <c r="BV888" s="342"/>
      <c r="BW888" s="342"/>
      <c r="BX888" s="342"/>
      <c r="BY888" s="342"/>
      <c r="BZ888" s="342"/>
      <c r="CA888" s="342"/>
      <c r="CB888" s="342"/>
      <c r="CC888" s="342"/>
      <c r="CD888" s="342"/>
      <c r="CE888" s="342"/>
      <c r="CF888" s="342"/>
      <c r="CG888" s="342"/>
      <c r="CH888" s="342"/>
      <c r="CI888" s="342"/>
      <c r="CJ888" s="342"/>
      <c r="CK888" s="342"/>
      <c r="CZ888" s="342"/>
      <c r="DA888" s="342"/>
      <c r="DB888" s="342"/>
      <c r="DC888" s="342"/>
      <c r="DD888" s="342"/>
      <c r="DE888" s="342"/>
      <c r="DF888" s="342"/>
      <c r="DG888" s="342"/>
      <c r="DH888" s="342"/>
      <c r="DI888" s="342"/>
      <c r="DJ888" s="342"/>
      <c r="DK888" s="342"/>
      <c r="DM888" s="342"/>
      <c r="DN888" s="342"/>
      <c r="DO888" s="342"/>
      <c r="DP888" s="342"/>
      <c r="DQ888" s="342"/>
      <c r="DR888" s="342"/>
      <c r="DS888" s="342"/>
      <c r="DT888" s="342"/>
      <c r="DU888" s="342"/>
      <c r="DV888" s="342"/>
      <c r="DW888" s="342"/>
      <c r="DX888" s="342"/>
      <c r="DY888" s="342"/>
      <c r="EA888" s="342"/>
    </row>
    <row r="889" spans="1:131">
      <c r="A889" s="342"/>
      <c r="B889" s="342"/>
      <c r="C889" s="342"/>
      <c r="D889" s="342"/>
      <c r="E889" s="342"/>
      <c r="L889" s="342"/>
      <c r="M889" s="342"/>
      <c r="N889" s="342"/>
      <c r="O889" s="342"/>
      <c r="P889" s="342"/>
      <c r="Q889" s="342"/>
      <c r="R889" s="342"/>
      <c r="S889" s="342"/>
      <c r="T889" s="342"/>
      <c r="U889" s="342"/>
      <c r="V889" s="342"/>
      <c r="W889" s="342"/>
      <c r="X889" s="342"/>
      <c r="Y889" s="342"/>
      <c r="Z889" s="342"/>
      <c r="AA889" s="342"/>
      <c r="AB889" s="342"/>
      <c r="AC889" s="342"/>
      <c r="AD889" s="342"/>
      <c r="AE889" s="342"/>
      <c r="AF889" s="342"/>
      <c r="AG889" s="342"/>
      <c r="AH889" s="342"/>
      <c r="AI889" s="342"/>
      <c r="AJ889" s="342"/>
      <c r="AK889" s="342"/>
      <c r="AL889" s="342"/>
      <c r="AM889" s="342"/>
      <c r="AN889" s="342"/>
      <c r="AO889" s="342"/>
      <c r="AP889" s="342"/>
      <c r="AQ889" s="342"/>
      <c r="AR889" s="342"/>
      <c r="AS889" s="342"/>
      <c r="AT889" s="342"/>
      <c r="AU889" s="342"/>
      <c r="AV889" s="342"/>
      <c r="AW889" s="342"/>
      <c r="AX889" s="342"/>
      <c r="AY889" s="342"/>
      <c r="AZ889" s="342"/>
      <c r="BA889" s="342"/>
      <c r="BB889" s="342"/>
      <c r="BC889" s="342"/>
      <c r="BD889" s="342"/>
      <c r="BE889" s="342"/>
      <c r="BF889" s="342"/>
      <c r="BG889" s="342"/>
      <c r="BH889" s="342"/>
      <c r="BI889" s="342"/>
      <c r="BJ889" s="342"/>
      <c r="BK889" s="342"/>
      <c r="BL889" s="342"/>
      <c r="BM889" s="342"/>
      <c r="BO889" s="342"/>
      <c r="BP889" s="342"/>
      <c r="BQ889" s="342"/>
      <c r="BR889" s="342"/>
      <c r="BS889" s="342"/>
      <c r="BT889" s="342"/>
      <c r="BU889" s="342"/>
      <c r="BV889" s="342"/>
      <c r="BW889" s="342"/>
      <c r="BX889" s="342"/>
      <c r="BY889" s="342"/>
      <c r="BZ889" s="342"/>
      <c r="CA889" s="342"/>
      <c r="CB889" s="342"/>
      <c r="CC889" s="342"/>
      <c r="CD889" s="342"/>
      <c r="CE889" s="342"/>
      <c r="CF889" s="342"/>
      <c r="CG889" s="342"/>
      <c r="CH889" s="342"/>
      <c r="CI889" s="342"/>
      <c r="CJ889" s="342"/>
      <c r="CK889" s="342"/>
      <c r="CZ889" s="342"/>
      <c r="DA889" s="342"/>
      <c r="DB889" s="342"/>
      <c r="DC889" s="342"/>
      <c r="DD889" s="342"/>
      <c r="DE889" s="342"/>
      <c r="DF889" s="342"/>
      <c r="DG889" s="342"/>
      <c r="DH889" s="342"/>
      <c r="DI889" s="342"/>
      <c r="DJ889" s="342"/>
      <c r="DK889" s="342"/>
      <c r="DM889" s="342"/>
      <c r="DN889" s="342"/>
      <c r="DO889" s="342"/>
      <c r="DP889" s="342"/>
      <c r="DQ889" s="342"/>
      <c r="DR889" s="342"/>
      <c r="DS889" s="342"/>
      <c r="DT889" s="342"/>
      <c r="DU889" s="342"/>
      <c r="DV889" s="342"/>
      <c r="DW889" s="342"/>
      <c r="DX889" s="342"/>
      <c r="DY889" s="342"/>
      <c r="EA889" s="342"/>
    </row>
  </sheetData>
  <sortState ref="A124:EA153">
    <sortCondition ref="E124:E153"/>
    <sortCondition ref="B124:B153"/>
  </sortState>
  <mergeCells count="1">
    <mergeCell ref="A5:E5"/>
  </mergeCells>
  <phoneticPr fontId="6" type="noConversion"/>
  <conditionalFormatting sqref="BM671:BM673 BK671:BK673 BI671:BI673 BG671:BG673 BE671:BE673 BC671:BC673 BA671:BA673 AY671:AY673 AW671:AW673 AU671:AU673 AS671:AS673 AQ671:AQ673 AO671:AO673 AM671:AM673 AK671:AK673 AI671:AI673 AG671:AG673 AE671:AE673 AC671:AC673 AA671:AA673 Y671:Y673 W671:W673 U671:U673 S671:S673 Q671:Q673 O671:O673 M671:M673 K671:K673 I671:I673 G671:G673 G130 I130 K130 M130 O130 Q130 S130 U130 W130 Y130 AA130 AC130 AE130 AG130 AI130 AK130 AM130 AO130 AQ130 AS130 AU130 AW130 AY130 BA130 BC130 BE130 BG130 BI130 BK130 BM130 G125:G128 I125:I128 K125:K128 M125:M128 O125:O128 Q125:Q128 S125:S128 U125:U128 W125:W128 Y125:Y128 AA125:AA128 AC125:AC128 AE125:AE128 AG125:AG128 AI125:AI128 AK125:AK128 AM125:AM128 AO125:AO128 AQ125:AQ128 AS125:AS128 AU125:AU128 AW125:AW128 AY125:AY128 BA125:BA128 BC125:BC128 BE125:BE128 BG125:BG128 BI125:BI128 BK125:BK128 BM125:BM128 BM132:BM147 BK132:BK147 BI132:BI147 BG132:BG147 BE132:BE147 BC132:BC147 BA132:BA147 AY132:AY147 AW132:AW147 AU132:AU147 AS132:AS147 AQ132:AQ147 AO132:AO147 AM132:AM147 AK132:AK147 AI132:AI147 AG132:AG147 AE132:AE147 AC132:AC147 AA132:AA147 Y132:Y147 W132:W147 U132:U147 S132:S147 Q132:Q147 O132:O147 M132:M147 K132:K147 I132:I147 G132:G147 G200:G224 I200:I224 K200:K224 M200:M224 O200:O224 Q200:Q224 S200:S224 U200:U224 W200:W224 Y200:Y224 AA200:AA224 AC200:AC224 AE200:AE224 AG200:AG224 AI200:AI224 AK200:AK224 AM200:AM224 AO200:AO224 AQ200:AQ224 AS200:AS224 AU200:AU224 AW200:AW224 AY200:AY224 BA200:BA224 BC200:BC224 BE200:BE224 BG200:BG224 BI200:BI224 BK200:BK224 BM200:BM224 G654:G669 I654:I669 K654:K669 M654:M669 O654:O669 Q654:Q669 S654:S669 U654:U669 W654:W669 Y654:Y669 AA654:AA669 AC654:AC669 AE654:AE669 AG654:AG669 AI654:AI669 AK654:AK669 AM654:AM669 AO654:AO669 AQ654:AQ669 AS654:AS669 AU654:AU669 AW654:AW669 AY654:AY669 BA654:BA669 BC654:BC669 BE654:BE669 BG654:BG669 BI654:BI669 BK654:BK669 BM654:BM669 BM652 BM615:BM650 G229:G255 I229:I255 K229:K255 M229:M255 O229:O255 Q229:Q255 S229:S255 U229:U255 W229:W255 Y229:Y255 AA229:AA255 AC229:AC255 AE229:AE255 AG229:AG255 AI229:AI255 AK229:AK255 AM229:AM255 AO229:AO255 AQ229:AQ255 AS229:AS255 AU229:AU255 AW229:AW255 AY229:AY255 BA229:BA255 BC229:BC255 BE229:BE255 BG229:BG255 BI229:BI255 BK229:BK255 BM229:BM255">
    <cfRule type="expression" dxfId="4135" priority="5093">
      <formula>AND(F125=0,(G125&gt;0))</formula>
    </cfRule>
    <cfRule type="expression" dxfId="4134" priority="5094">
      <formula>((G125-F125)/F125)&gt;0.05</formula>
    </cfRule>
  </conditionalFormatting>
  <conditionalFormatting sqref="G509:G538">
    <cfRule type="expression" dxfId="4133" priority="4609">
      <formula>AND(F509=0,(G509&gt;0))</formula>
    </cfRule>
    <cfRule type="expression" dxfId="4132" priority="4610">
      <formula>((G509-F509)/F509)&gt;0.05</formula>
    </cfRule>
  </conditionalFormatting>
  <conditionalFormatting sqref="G539:G571">
    <cfRule type="expression" dxfId="4131" priority="4607">
      <formula>AND(F539=0,(G539&gt;0))</formula>
    </cfRule>
    <cfRule type="expression" dxfId="4130" priority="4608">
      <formula>((G539-F539)/F539)&gt;0.05</formula>
    </cfRule>
  </conditionalFormatting>
  <conditionalFormatting sqref="G572:G586">
    <cfRule type="expression" dxfId="4129" priority="4605">
      <formula>AND(F572=0,(G572&gt;0))</formula>
    </cfRule>
    <cfRule type="expression" dxfId="4128" priority="4606">
      <formula>((G572-F572)/F572)&gt;0.05</formula>
    </cfRule>
  </conditionalFormatting>
  <conditionalFormatting sqref="G587:G614">
    <cfRule type="expression" dxfId="4127" priority="4603">
      <formula>AND(F587=0,(G587&gt;0))</formula>
    </cfRule>
    <cfRule type="expression" dxfId="4126" priority="4604">
      <formula>((G587-F587)/F587)&gt;0.05</formula>
    </cfRule>
  </conditionalFormatting>
  <conditionalFormatting sqref="I509:I538">
    <cfRule type="expression" dxfId="4125" priority="4367">
      <formula>AND(H509=0,(I509&gt;0))</formula>
    </cfRule>
    <cfRule type="expression" dxfId="4124" priority="4368">
      <formula>((I509-H509)/H509)&gt;0.05</formula>
    </cfRule>
  </conditionalFormatting>
  <conditionalFormatting sqref="I539:I571">
    <cfRule type="expression" dxfId="4123" priority="4365">
      <formula>AND(H539=0,(I539&gt;0))</formula>
    </cfRule>
    <cfRule type="expression" dxfId="4122" priority="4366">
      <formula>((I539-H539)/H539)&gt;0.05</formula>
    </cfRule>
  </conditionalFormatting>
  <conditionalFormatting sqref="I572:I586">
    <cfRule type="expression" dxfId="4121" priority="4363">
      <formula>AND(H572=0,(I572&gt;0))</formula>
    </cfRule>
    <cfRule type="expression" dxfId="4120" priority="4364">
      <formula>((I572-H572)/H572)&gt;0.05</formula>
    </cfRule>
  </conditionalFormatting>
  <conditionalFormatting sqref="I587:I614">
    <cfRule type="expression" dxfId="4119" priority="4361">
      <formula>AND(H587=0,(I587&gt;0))</formula>
    </cfRule>
    <cfRule type="expression" dxfId="4118" priority="4362">
      <formula>((I587-H587)/H587)&gt;0.05</formula>
    </cfRule>
  </conditionalFormatting>
  <conditionalFormatting sqref="K509:K538">
    <cfRule type="expression" dxfId="4117" priority="4357">
      <formula>AND(J509=0,(K509&gt;0))</formula>
    </cfRule>
    <cfRule type="expression" dxfId="4116" priority="4358">
      <formula>((K509-J509)/J509)&gt;0.05</formula>
    </cfRule>
  </conditionalFormatting>
  <conditionalFormatting sqref="K539:K571">
    <cfRule type="expression" dxfId="4115" priority="4355">
      <formula>AND(J539=0,(K539&gt;0))</formula>
    </cfRule>
    <cfRule type="expression" dxfId="4114" priority="4356">
      <formula>((K539-J539)/J539)&gt;0.05</formula>
    </cfRule>
  </conditionalFormatting>
  <conditionalFormatting sqref="K572:K586">
    <cfRule type="expression" dxfId="4113" priority="4353">
      <formula>AND(J572=0,(K572&gt;0))</formula>
    </cfRule>
    <cfRule type="expression" dxfId="4112" priority="4354">
      <formula>((K572-J572)/J572)&gt;0.05</formula>
    </cfRule>
  </conditionalFormatting>
  <conditionalFormatting sqref="K587:K614">
    <cfRule type="expression" dxfId="4111" priority="4351">
      <formula>AND(J587=0,(K587&gt;0))</formula>
    </cfRule>
    <cfRule type="expression" dxfId="4110" priority="4352">
      <formula>((K587-J587)/J587)&gt;0.05</formula>
    </cfRule>
  </conditionalFormatting>
  <conditionalFormatting sqref="M509:M538">
    <cfRule type="expression" dxfId="4109" priority="4347">
      <formula>AND(L509=0,(M509&gt;0))</formula>
    </cfRule>
    <cfRule type="expression" dxfId="4108" priority="4348">
      <formula>((M509-L509)/L509)&gt;0.05</formula>
    </cfRule>
  </conditionalFormatting>
  <conditionalFormatting sqref="M539:M571">
    <cfRule type="expression" dxfId="4107" priority="4345">
      <formula>AND(L539=0,(M539&gt;0))</formula>
    </cfRule>
    <cfRule type="expression" dxfId="4106" priority="4346">
      <formula>((M539-L539)/L539)&gt;0.05</formula>
    </cfRule>
  </conditionalFormatting>
  <conditionalFormatting sqref="M572:M586">
    <cfRule type="expression" dxfId="4105" priority="4343">
      <formula>AND(L572=0,(M572&gt;0))</formula>
    </cfRule>
    <cfRule type="expression" dxfId="4104" priority="4344">
      <formula>((M572-L572)/L572)&gt;0.05</formula>
    </cfRule>
  </conditionalFormatting>
  <conditionalFormatting sqref="M587:M614">
    <cfRule type="expression" dxfId="4103" priority="4341">
      <formula>AND(L587=0,(M587&gt;0))</formula>
    </cfRule>
    <cfRule type="expression" dxfId="4102" priority="4342">
      <formula>((M587-L587)/L587)&gt;0.05</formula>
    </cfRule>
  </conditionalFormatting>
  <conditionalFormatting sqref="O509:O538">
    <cfRule type="expression" dxfId="4101" priority="4337">
      <formula>AND(N509=0,(O509&gt;0))</formula>
    </cfRule>
    <cfRule type="expression" dxfId="4100" priority="4338">
      <formula>((O509-N509)/N509)&gt;0.05</formula>
    </cfRule>
  </conditionalFormatting>
  <conditionalFormatting sqref="O539:O571">
    <cfRule type="expression" dxfId="4099" priority="4335">
      <formula>AND(N539=0,(O539&gt;0))</formula>
    </cfRule>
    <cfRule type="expression" dxfId="4098" priority="4336">
      <formula>((O539-N539)/N539)&gt;0.05</formula>
    </cfRule>
  </conditionalFormatting>
  <conditionalFormatting sqref="O572:O586">
    <cfRule type="expression" dxfId="4097" priority="4333">
      <formula>AND(N572=0,(O572&gt;0))</formula>
    </cfRule>
    <cfRule type="expression" dxfId="4096" priority="4334">
      <formula>((O572-N572)/N572)&gt;0.05</formula>
    </cfRule>
  </conditionalFormatting>
  <conditionalFormatting sqref="O587:O614">
    <cfRule type="expression" dxfId="4095" priority="4331">
      <formula>AND(N587=0,(O587&gt;0))</formula>
    </cfRule>
    <cfRule type="expression" dxfId="4094" priority="4332">
      <formula>((O587-N587)/N587)&gt;0.05</formula>
    </cfRule>
  </conditionalFormatting>
  <conditionalFormatting sqref="Q509:Q538">
    <cfRule type="expression" dxfId="4093" priority="4327">
      <formula>AND(P509=0,(Q509&gt;0))</formula>
    </cfRule>
    <cfRule type="expression" dxfId="4092" priority="4328">
      <formula>((Q509-P509)/P509)&gt;0.05</formula>
    </cfRule>
  </conditionalFormatting>
  <conditionalFormatting sqref="Q539:Q571">
    <cfRule type="expression" dxfId="4091" priority="4325">
      <formula>AND(P539=0,(Q539&gt;0))</formula>
    </cfRule>
    <cfRule type="expression" dxfId="4090" priority="4326">
      <formula>((Q539-P539)/P539)&gt;0.05</formula>
    </cfRule>
  </conditionalFormatting>
  <conditionalFormatting sqref="Q572:Q586">
    <cfRule type="expression" dxfId="4089" priority="4323">
      <formula>AND(P572=0,(Q572&gt;0))</formula>
    </cfRule>
    <cfRule type="expression" dxfId="4088" priority="4324">
      <formula>((Q572-P572)/P572)&gt;0.05</formula>
    </cfRule>
  </conditionalFormatting>
  <conditionalFormatting sqref="Q587:Q614">
    <cfRule type="expression" dxfId="4087" priority="4321">
      <formula>AND(P587=0,(Q587&gt;0))</formula>
    </cfRule>
    <cfRule type="expression" dxfId="4086" priority="4322">
      <formula>((Q587-P587)/P587)&gt;0.05</formula>
    </cfRule>
  </conditionalFormatting>
  <conditionalFormatting sqref="S509:S538">
    <cfRule type="expression" dxfId="4085" priority="4317">
      <formula>AND(R509=0,(S509&gt;0))</formula>
    </cfRule>
    <cfRule type="expression" dxfId="4084" priority="4318">
      <formula>((S509-R509)/R509)&gt;0.05</formula>
    </cfRule>
  </conditionalFormatting>
  <conditionalFormatting sqref="S539:S571">
    <cfRule type="expression" dxfId="4083" priority="4315">
      <formula>AND(R539=0,(S539&gt;0))</formula>
    </cfRule>
    <cfRule type="expression" dxfId="4082" priority="4316">
      <formula>((S539-R539)/R539)&gt;0.05</formula>
    </cfRule>
  </conditionalFormatting>
  <conditionalFormatting sqref="S572:S586">
    <cfRule type="expression" dxfId="4081" priority="4313">
      <formula>AND(R572=0,(S572&gt;0))</formula>
    </cfRule>
    <cfRule type="expression" dxfId="4080" priority="4314">
      <formula>((S572-R572)/R572)&gt;0.05</formula>
    </cfRule>
  </conditionalFormatting>
  <conditionalFormatting sqref="S587:S614">
    <cfRule type="expression" dxfId="4079" priority="4311">
      <formula>AND(R587=0,(S587&gt;0))</formula>
    </cfRule>
    <cfRule type="expression" dxfId="4078" priority="4312">
      <formula>((S587-R587)/R587)&gt;0.05</formula>
    </cfRule>
  </conditionalFormatting>
  <conditionalFormatting sqref="U509:U538">
    <cfRule type="expression" dxfId="4077" priority="4307">
      <formula>AND(T509=0,(U509&gt;0))</formula>
    </cfRule>
    <cfRule type="expression" dxfId="4076" priority="4308">
      <formula>((U509-T509)/T509)&gt;0.05</formula>
    </cfRule>
  </conditionalFormatting>
  <conditionalFormatting sqref="U539:U571">
    <cfRule type="expression" dxfId="4075" priority="4305">
      <formula>AND(T539=0,(U539&gt;0))</formula>
    </cfRule>
    <cfRule type="expression" dxfId="4074" priority="4306">
      <formula>((U539-T539)/T539)&gt;0.05</formula>
    </cfRule>
  </conditionalFormatting>
  <conditionalFormatting sqref="U572:U586">
    <cfRule type="expression" dxfId="4073" priority="4303">
      <formula>AND(T572=0,(U572&gt;0))</formula>
    </cfRule>
    <cfRule type="expression" dxfId="4072" priority="4304">
      <formula>((U572-T572)/T572)&gt;0.05</formula>
    </cfRule>
  </conditionalFormatting>
  <conditionalFormatting sqref="U587:U614">
    <cfRule type="expression" dxfId="4071" priority="4301">
      <formula>AND(T587=0,(U587&gt;0))</formula>
    </cfRule>
    <cfRule type="expression" dxfId="4070" priority="4302">
      <formula>((U587-T587)/T587)&gt;0.05</formula>
    </cfRule>
  </conditionalFormatting>
  <conditionalFormatting sqref="W509:W538">
    <cfRule type="expression" dxfId="4069" priority="4297">
      <formula>AND(V509=0,(W509&gt;0))</formula>
    </cfRule>
    <cfRule type="expression" dxfId="4068" priority="4298">
      <formula>((W509-V509)/V509)&gt;0.05</formula>
    </cfRule>
  </conditionalFormatting>
  <conditionalFormatting sqref="W539:W571">
    <cfRule type="expression" dxfId="4067" priority="4295">
      <formula>AND(V539=0,(W539&gt;0))</formula>
    </cfRule>
    <cfRule type="expression" dxfId="4066" priority="4296">
      <formula>((W539-V539)/V539)&gt;0.05</formula>
    </cfRule>
  </conditionalFormatting>
  <conditionalFormatting sqref="W572:W586">
    <cfRule type="expression" dxfId="4065" priority="4293">
      <formula>AND(V572=0,(W572&gt;0))</formula>
    </cfRule>
    <cfRule type="expression" dxfId="4064" priority="4294">
      <formula>((W572-V572)/V572)&gt;0.05</formula>
    </cfRule>
  </conditionalFormatting>
  <conditionalFormatting sqref="W587:W614">
    <cfRule type="expression" dxfId="4063" priority="4291">
      <formula>AND(V587=0,(W587&gt;0))</formula>
    </cfRule>
    <cfRule type="expression" dxfId="4062" priority="4292">
      <formula>((W587-V587)/V587)&gt;0.05</formula>
    </cfRule>
  </conditionalFormatting>
  <conditionalFormatting sqref="Y509:Y538">
    <cfRule type="expression" dxfId="4061" priority="4287">
      <formula>AND(X509=0,(Y509&gt;0))</formula>
    </cfRule>
    <cfRule type="expression" dxfId="4060" priority="4288">
      <formula>((Y509-X509)/X509)&gt;0.05</formula>
    </cfRule>
  </conditionalFormatting>
  <conditionalFormatting sqref="Y539:Y571">
    <cfRule type="expression" dxfId="4059" priority="4285">
      <formula>AND(X539=0,(Y539&gt;0))</formula>
    </cfRule>
    <cfRule type="expression" dxfId="4058" priority="4286">
      <formula>((Y539-X539)/X539)&gt;0.05</formula>
    </cfRule>
  </conditionalFormatting>
  <conditionalFormatting sqref="Y572:Y586">
    <cfRule type="expression" dxfId="4057" priority="4283">
      <formula>AND(X572=0,(Y572&gt;0))</formula>
    </cfRule>
    <cfRule type="expression" dxfId="4056" priority="4284">
      <formula>((Y572-X572)/X572)&gt;0.05</formula>
    </cfRule>
  </conditionalFormatting>
  <conditionalFormatting sqref="Y587:Y614">
    <cfRule type="expression" dxfId="4055" priority="4281">
      <formula>AND(X587=0,(Y587&gt;0))</formula>
    </cfRule>
    <cfRule type="expression" dxfId="4054" priority="4282">
      <formula>((Y587-X587)/X587)&gt;0.05</formula>
    </cfRule>
  </conditionalFormatting>
  <conditionalFormatting sqref="AA509:AA538">
    <cfRule type="expression" dxfId="4053" priority="4277">
      <formula>AND(Z509=0,(AA509&gt;0))</formula>
    </cfRule>
    <cfRule type="expression" dxfId="4052" priority="4278">
      <formula>((AA509-Z509)/Z509)&gt;0.05</formula>
    </cfRule>
  </conditionalFormatting>
  <conditionalFormatting sqref="AA539:AA571">
    <cfRule type="expression" dxfId="4051" priority="4275">
      <formula>AND(Z539=0,(AA539&gt;0))</formula>
    </cfRule>
    <cfRule type="expression" dxfId="4050" priority="4276">
      <formula>((AA539-Z539)/Z539)&gt;0.05</formula>
    </cfRule>
  </conditionalFormatting>
  <conditionalFormatting sqref="AA572:AA586">
    <cfRule type="expression" dxfId="4049" priority="4273">
      <formula>AND(Z572=0,(AA572&gt;0))</formula>
    </cfRule>
    <cfRule type="expression" dxfId="4048" priority="4274">
      <formula>((AA572-Z572)/Z572)&gt;0.05</formula>
    </cfRule>
  </conditionalFormatting>
  <conditionalFormatting sqref="AA587:AA614">
    <cfRule type="expression" dxfId="4047" priority="4271">
      <formula>AND(Z587=0,(AA587&gt;0))</formula>
    </cfRule>
    <cfRule type="expression" dxfId="4046" priority="4272">
      <formula>((AA587-Z587)/Z587)&gt;0.05</formula>
    </cfRule>
  </conditionalFormatting>
  <conditionalFormatting sqref="AC509:AC538">
    <cfRule type="expression" dxfId="4045" priority="4267">
      <formula>AND(AB509=0,(AC509&gt;0))</formula>
    </cfRule>
    <cfRule type="expression" dxfId="4044" priority="4268">
      <formula>((AC509-AB509)/AB509)&gt;0.05</formula>
    </cfRule>
  </conditionalFormatting>
  <conditionalFormatting sqref="AC539:AC571">
    <cfRule type="expression" dxfId="4043" priority="4265">
      <formula>AND(AB539=0,(AC539&gt;0))</formula>
    </cfRule>
    <cfRule type="expression" dxfId="4042" priority="4266">
      <formula>((AC539-AB539)/AB539)&gt;0.05</formula>
    </cfRule>
  </conditionalFormatting>
  <conditionalFormatting sqref="AC572:AC586">
    <cfRule type="expression" dxfId="4041" priority="4263">
      <formula>AND(AB572=0,(AC572&gt;0))</formula>
    </cfRule>
    <cfRule type="expression" dxfId="4040" priority="4264">
      <formula>((AC572-AB572)/AB572)&gt;0.05</formula>
    </cfRule>
  </conditionalFormatting>
  <conditionalFormatting sqref="AC587:AC614">
    <cfRule type="expression" dxfId="4039" priority="4261">
      <formula>AND(AB587=0,(AC587&gt;0))</formula>
    </cfRule>
    <cfRule type="expression" dxfId="4038" priority="4262">
      <formula>((AC587-AB587)/AB587)&gt;0.05</formula>
    </cfRule>
  </conditionalFormatting>
  <conditionalFormatting sqref="AE509:AE538">
    <cfRule type="expression" dxfId="4037" priority="4257">
      <formula>AND(AD509=0,(AE509&gt;0))</formula>
    </cfRule>
    <cfRule type="expression" dxfId="4036" priority="4258">
      <formula>((AE509-AD509)/AD509)&gt;0.05</formula>
    </cfRule>
  </conditionalFormatting>
  <conditionalFormatting sqref="AE539:AE571">
    <cfRule type="expression" dxfId="4035" priority="4255">
      <formula>AND(AD539=0,(AE539&gt;0))</formula>
    </cfRule>
    <cfRule type="expression" dxfId="4034" priority="4256">
      <formula>((AE539-AD539)/AD539)&gt;0.05</formula>
    </cfRule>
  </conditionalFormatting>
  <conditionalFormatting sqref="AE572:AE586">
    <cfRule type="expression" dxfId="4033" priority="4253">
      <formula>AND(AD572=0,(AE572&gt;0))</formula>
    </cfRule>
    <cfRule type="expression" dxfId="4032" priority="4254">
      <formula>((AE572-AD572)/AD572)&gt;0.05</formula>
    </cfRule>
  </conditionalFormatting>
  <conditionalFormatting sqref="AE587:AE614">
    <cfRule type="expression" dxfId="4031" priority="4251">
      <formula>AND(AD587=0,(AE587&gt;0))</formula>
    </cfRule>
    <cfRule type="expression" dxfId="4030" priority="4252">
      <formula>((AE587-AD587)/AD587)&gt;0.05</formula>
    </cfRule>
  </conditionalFormatting>
  <conditionalFormatting sqref="AG509:AG538">
    <cfRule type="expression" dxfId="4029" priority="4247">
      <formula>AND(AF509=0,(AG509&gt;0))</formula>
    </cfRule>
    <cfRule type="expression" dxfId="4028" priority="4248">
      <formula>((AG509-AF509)/AF509)&gt;0.05</formula>
    </cfRule>
  </conditionalFormatting>
  <conditionalFormatting sqref="AG539:AG571">
    <cfRule type="expression" dxfId="4027" priority="4245">
      <formula>AND(AF539=0,(AG539&gt;0))</formula>
    </cfRule>
    <cfRule type="expression" dxfId="4026" priority="4246">
      <formula>((AG539-AF539)/AF539)&gt;0.05</formula>
    </cfRule>
  </conditionalFormatting>
  <conditionalFormatting sqref="AG572:AG586">
    <cfRule type="expression" dxfId="4025" priority="4243">
      <formula>AND(AF572=0,(AG572&gt;0))</formula>
    </cfRule>
    <cfRule type="expression" dxfId="4024" priority="4244">
      <formula>((AG572-AF572)/AF572)&gt;0.05</formula>
    </cfRule>
  </conditionalFormatting>
  <conditionalFormatting sqref="AG587:AG614">
    <cfRule type="expression" dxfId="4023" priority="4241">
      <formula>AND(AF587=0,(AG587&gt;0))</formula>
    </cfRule>
    <cfRule type="expression" dxfId="4022" priority="4242">
      <formula>((AG587-AF587)/AF587)&gt;0.05</formula>
    </cfRule>
  </conditionalFormatting>
  <conditionalFormatting sqref="AI509:AI538">
    <cfRule type="expression" dxfId="4021" priority="4237">
      <formula>AND(AH509=0,(AI509&gt;0))</formula>
    </cfRule>
    <cfRule type="expression" dxfId="4020" priority="4238">
      <formula>((AI509-AH509)/AH509)&gt;0.05</formula>
    </cfRule>
  </conditionalFormatting>
  <conditionalFormatting sqref="AI539:AI571">
    <cfRule type="expression" dxfId="4019" priority="4235">
      <formula>AND(AH539=0,(AI539&gt;0))</formula>
    </cfRule>
    <cfRule type="expression" dxfId="4018" priority="4236">
      <formula>((AI539-AH539)/AH539)&gt;0.05</formula>
    </cfRule>
  </conditionalFormatting>
  <conditionalFormatting sqref="AI572:AI586">
    <cfRule type="expression" dxfId="4017" priority="4233">
      <formula>AND(AH572=0,(AI572&gt;0))</formula>
    </cfRule>
    <cfRule type="expression" dxfId="4016" priority="4234">
      <formula>((AI572-AH572)/AH572)&gt;0.05</formula>
    </cfRule>
  </conditionalFormatting>
  <conditionalFormatting sqref="AI587:AI614">
    <cfRule type="expression" dxfId="4015" priority="4231">
      <formula>AND(AH587=0,(AI587&gt;0))</formula>
    </cfRule>
    <cfRule type="expression" dxfId="4014" priority="4232">
      <formula>((AI587-AH587)/AH587)&gt;0.05</formula>
    </cfRule>
  </conditionalFormatting>
  <conditionalFormatting sqref="AK509:AK538">
    <cfRule type="expression" dxfId="4013" priority="4227">
      <formula>AND(AJ509=0,(AK509&gt;0))</formula>
    </cfRule>
    <cfRule type="expression" dxfId="4012" priority="4228">
      <formula>((AK509-AJ509)/AJ509)&gt;0.05</formula>
    </cfRule>
  </conditionalFormatting>
  <conditionalFormatting sqref="AK539:AK571">
    <cfRule type="expression" dxfId="4011" priority="4225">
      <formula>AND(AJ539=0,(AK539&gt;0))</formula>
    </cfRule>
    <cfRule type="expression" dxfId="4010" priority="4226">
      <formula>((AK539-AJ539)/AJ539)&gt;0.05</formula>
    </cfRule>
  </conditionalFormatting>
  <conditionalFormatting sqref="AK572:AK586">
    <cfRule type="expression" dxfId="4009" priority="4223">
      <formula>AND(AJ572=0,(AK572&gt;0))</formula>
    </cfRule>
    <cfRule type="expression" dxfId="4008" priority="4224">
      <formula>((AK572-AJ572)/AJ572)&gt;0.05</formula>
    </cfRule>
  </conditionalFormatting>
  <conditionalFormatting sqref="AK587:AK614">
    <cfRule type="expression" dxfId="4007" priority="4221">
      <formula>AND(AJ587=0,(AK587&gt;0))</formula>
    </cfRule>
    <cfRule type="expression" dxfId="4006" priority="4222">
      <formula>((AK587-AJ587)/AJ587)&gt;0.05</formula>
    </cfRule>
  </conditionalFormatting>
  <conditionalFormatting sqref="AM509:AM538">
    <cfRule type="expression" dxfId="4005" priority="4217">
      <formula>AND(AL509=0,(AM509&gt;0))</formula>
    </cfRule>
    <cfRule type="expression" dxfId="4004" priority="4218">
      <formula>((AM509-AL509)/AL509)&gt;0.05</formula>
    </cfRule>
  </conditionalFormatting>
  <conditionalFormatting sqref="AM539:AM571">
    <cfRule type="expression" dxfId="4003" priority="4215">
      <formula>AND(AL539=0,(AM539&gt;0))</formula>
    </cfRule>
    <cfRule type="expression" dxfId="4002" priority="4216">
      <formula>((AM539-AL539)/AL539)&gt;0.05</formula>
    </cfRule>
  </conditionalFormatting>
  <conditionalFormatting sqref="AM572:AM586">
    <cfRule type="expression" dxfId="4001" priority="4213">
      <formula>AND(AL572=0,(AM572&gt;0))</formula>
    </cfRule>
    <cfRule type="expression" dxfId="4000" priority="4214">
      <formula>((AM572-AL572)/AL572)&gt;0.05</formula>
    </cfRule>
  </conditionalFormatting>
  <conditionalFormatting sqref="AM587:AM614">
    <cfRule type="expression" dxfId="3999" priority="4211">
      <formula>AND(AL587=0,(AM587&gt;0))</formula>
    </cfRule>
    <cfRule type="expression" dxfId="3998" priority="4212">
      <formula>((AM587-AL587)/AL587)&gt;0.05</formula>
    </cfRule>
  </conditionalFormatting>
  <conditionalFormatting sqref="AO509:AO538">
    <cfRule type="expression" dxfId="3997" priority="4207">
      <formula>AND(AN509=0,(AO509&gt;0))</formula>
    </cfRule>
    <cfRule type="expression" dxfId="3996" priority="4208">
      <formula>((AO509-AN509)/AN509)&gt;0.05</formula>
    </cfRule>
  </conditionalFormatting>
  <conditionalFormatting sqref="AO539:AO571">
    <cfRule type="expression" dxfId="3995" priority="4205">
      <formula>AND(AN539=0,(AO539&gt;0))</formula>
    </cfRule>
    <cfRule type="expression" dxfId="3994" priority="4206">
      <formula>((AO539-AN539)/AN539)&gt;0.05</formula>
    </cfRule>
  </conditionalFormatting>
  <conditionalFormatting sqref="AO572:AO586">
    <cfRule type="expression" dxfId="3993" priority="4203">
      <formula>AND(AN572=0,(AO572&gt;0))</formula>
    </cfRule>
    <cfRule type="expression" dxfId="3992" priority="4204">
      <formula>((AO572-AN572)/AN572)&gt;0.05</formula>
    </cfRule>
  </conditionalFormatting>
  <conditionalFormatting sqref="AO587:AO614">
    <cfRule type="expression" dxfId="3991" priority="4201">
      <formula>AND(AN587=0,(AO587&gt;0))</formula>
    </cfRule>
    <cfRule type="expression" dxfId="3990" priority="4202">
      <formula>((AO587-AN587)/AN587)&gt;0.05</formula>
    </cfRule>
  </conditionalFormatting>
  <conditionalFormatting sqref="AQ509:AQ538">
    <cfRule type="expression" dxfId="3989" priority="4197">
      <formula>AND(AP509=0,(AQ509&gt;0))</formula>
    </cfRule>
    <cfRule type="expression" dxfId="3988" priority="4198">
      <formula>((AQ509-AP509)/AP509)&gt;0.05</formula>
    </cfRule>
  </conditionalFormatting>
  <conditionalFormatting sqref="AQ539:AQ571">
    <cfRule type="expression" dxfId="3987" priority="4195">
      <formula>AND(AP539=0,(AQ539&gt;0))</formula>
    </cfRule>
    <cfRule type="expression" dxfId="3986" priority="4196">
      <formula>((AQ539-AP539)/AP539)&gt;0.05</formula>
    </cfRule>
  </conditionalFormatting>
  <conditionalFormatting sqref="AQ572:AQ586">
    <cfRule type="expression" dxfId="3985" priority="4193">
      <formula>AND(AP572=0,(AQ572&gt;0))</formula>
    </cfRule>
    <cfRule type="expression" dxfId="3984" priority="4194">
      <formula>((AQ572-AP572)/AP572)&gt;0.05</formula>
    </cfRule>
  </conditionalFormatting>
  <conditionalFormatting sqref="AQ587:AQ614">
    <cfRule type="expression" dxfId="3983" priority="4191">
      <formula>AND(AP587=0,(AQ587&gt;0))</formula>
    </cfRule>
    <cfRule type="expression" dxfId="3982" priority="4192">
      <formula>((AQ587-AP587)/AP587)&gt;0.05</formula>
    </cfRule>
  </conditionalFormatting>
  <conditionalFormatting sqref="AS509:AS538">
    <cfRule type="expression" dxfId="3981" priority="4187">
      <formula>AND(AR509=0,(AS509&gt;0))</formula>
    </cfRule>
    <cfRule type="expression" dxfId="3980" priority="4188">
      <formula>((AS509-AR509)/AR509)&gt;0.05</formula>
    </cfRule>
  </conditionalFormatting>
  <conditionalFormatting sqref="AS539:AS571">
    <cfRule type="expression" dxfId="3979" priority="4185">
      <formula>AND(AR539=0,(AS539&gt;0))</formula>
    </cfRule>
    <cfRule type="expression" dxfId="3978" priority="4186">
      <formula>((AS539-AR539)/AR539)&gt;0.05</formula>
    </cfRule>
  </conditionalFormatting>
  <conditionalFormatting sqref="AS572:AS586">
    <cfRule type="expression" dxfId="3977" priority="4183">
      <formula>AND(AR572=0,(AS572&gt;0))</formula>
    </cfRule>
    <cfRule type="expression" dxfId="3976" priority="4184">
      <formula>((AS572-AR572)/AR572)&gt;0.05</formula>
    </cfRule>
  </conditionalFormatting>
  <conditionalFormatting sqref="AS587:AS614">
    <cfRule type="expression" dxfId="3975" priority="4181">
      <formula>AND(AR587=0,(AS587&gt;0))</formula>
    </cfRule>
    <cfRule type="expression" dxfId="3974" priority="4182">
      <formula>((AS587-AR587)/AR587)&gt;0.05</formula>
    </cfRule>
  </conditionalFormatting>
  <conditionalFormatting sqref="AU509:AU538">
    <cfRule type="expression" dxfId="3973" priority="4177">
      <formula>AND(AT509=0,(AU509&gt;0))</formula>
    </cfRule>
    <cfRule type="expression" dxfId="3972" priority="4178">
      <formula>((AU509-AT509)/AT509)&gt;0.05</formula>
    </cfRule>
  </conditionalFormatting>
  <conditionalFormatting sqref="AU539:AU571">
    <cfRule type="expression" dxfId="3971" priority="4175">
      <formula>AND(AT539=0,(AU539&gt;0))</formula>
    </cfRule>
    <cfRule type="expression" dxfId="3970" priority="4176">
      <formula>((AU539-AT539)/AT539)&gt;0.05</formula>
    </cfRule>
  </conditionalFormatting>
  <conditionalFormatting sqref="AU572:AU586">
    <cfRule type="expression" dxfId="3969" priority="4173">
      <formula>AND(AT572=0,(AU572&gt;0))</formula>
    </cfRule>
    <cfRule type="expression" dxfId="3968" priority="4174">
      <formula>((AU572-AT572)/AT572)&gt;0.05</formula>
    </cfRule>
  </conditionalFormatting>
  <conditionalFormatting sqref="AU587:AU614">
    <cfRule type="expression" dxfId="3967" priority="4171">
      <formula>AND(AT587=0,(AU587&gt;0))</formula>
    </cfRule>
    <cfRule type="expression" dxfId="3966" priority="4172">
      <formula>((AU587-AT587)/AT587)&gt;0.05</formula>
    </cfRule>
  </conditionalFormatting>
  <conditionalFormatting sqref="AW509:AW538">
    <cfRule type="expression" dxfId="3965" priority="4167">
      <formula>AND(AV509=0,(AW509&gt;0))</formula>
    </cfRule>
    <cfRule type="expression" dxfId="3964" priority="4168">
      <formula>((AW509-AV509)/AV509)&gt;0.05</formula>
    </cfRule>
  </conditionalFormatting>
  <conditionalFormatting sqref="AW539:AW571">
    <cfRule type="expression" dxfId="3963" priority="4165">
      <formula>AND(AV539=0,(AW539&gt;0))</formula>
    </cfRule>
    <cfRule type="expression" dxfId="3962" priority="4166">
      <formula>((AW539-AV539)/AV539)&gt;0.05</formula>
    </cfRule>
  </conditionalFormatting>
  <conditionalFormatting sqref="AW572:AW586">
    <cfRule type="expression" dxfId="3961" priority="4163">
      <formula>AND(AV572=0,(AW572&gt;0))</formula>
    </cfRule>
    <cfRule type="expression" dxfId="3960" priority="4164">
      <formula>((AW572-AV572)/AV572)&gt;0.05</formula>
    </cfRule>
  </conditionalFormatting>
  <conditionalFormatting sqref="AW587:AW614">
    <cfRule type="expression" dxfId="3959" priority="4161">
      <formula>AND(AV587=0,(AW587&gt;0))</formula>
    </cfRule>
    <cfRule type="expression" dxfId="3958" priority="4162">
      <formula>((AW587-AV587)/AV587)&gt;0.05</formula>
    </cfRule>
  </conditionalFormatting>
  <conditionalFormatting sqref="AY509:AY538">
    <cfRule type="expression" dxfId="3957" priority="4157">
      <formula>AND(AX509=0,(AY509&gt;0))</formula>
    </cfRule>
    <cfRule type="expression" dxfId="3956" priority="4158">
      <formula>((AY509-AX509)/AX509)&gt;0.05</formula>
    </cfRule>
  </conditionalFormatting>
  <conditionalFormatting sqref="AY539:AY571">
    <cfRule type="expression" dxfId="3955" priority="4155">
      <formula>AND(AX539=0,(AY539&gt;0))</formula>
    </cfRule>
    <cfRule type="expression" dxfId="3954" priority="4156">
      <formula>((AY539-AX539)/AX539)&gt;0.05</formula>
    </cfRule>
  </conditionalFormatting>
  <conditionalFormatting sqref="AY572:AY586">
    <cfRule type="expression" dxfId="3953" priority="4153">
      <formula>AND(AX572=0,(AY572&gt;0))</formula>
    </cfRule>
    <cfRule type="expression" dxfId="3952" priority="4154">
      <formula>((AY572-AX572)/AX572)&gt;0.05</formula>
    </cfRule>
  </conditionalFormatting>
  <conditionalFormatting sqref="AY587:AY614">
    <cfRule type="expression" dxfId="3951" priority="4151">
      <formula>AND(AX587=0,(AY587&gt;0))</formula>
    </cfRule>
    <cfRule type="expression" dxfId="3950" priority="4152">
      <formula>((AY587-AX587)/AX587)&gt;0.05</formula>
    </cfRule>
  </conditionalFormatting>
  <conditionalFormatting sqref="BA509:BA538">
    <cfRule type="expression" dxfId="3949" priority="4147">
      <formula>AND(AZ509=0,(BA509&gt;0))</formula>
    </cfRule>
    <cfRule type="expression" dxfId="3948" priority="4148">
      <formula>((BA509-AZ509)/AZ509)&gt;0.05</formula>
    </cfRule>
  </conditionalFormatting>
  <conditionalFormatting sqref="BA539:BA571">
    <cfRule type="expression" dxfId="3947" priority="4145">
      <formula>AND(AZ539=0,(BA539&gt;0))</formula>
    </cfRule>
    <cfRule type="expression" dxfId="3946" priority="4146">
      <formula>((BA539-AZ539)/AZ539)&gt;0.05</formula>
    </cfRule>
  </conditionalFormatting>
  <conditionalFormatting sqref="BA572:BA586">
    <cfRule type="expression" dxfId="3945" priority="4143">
      <formula>AND(AZ572=0,(BA572&gt;0))</formula>
    </cfRule>
    <cfRule type="expression" dxfId="3944" priority="4144">
      <formula>((BA572-AZ572)/AZ572)&gt;0.05</formula>
    </cfRule>
  </conditionalFormatting>
  <conditionalFormatting sqref="BA587:BA614">
    <cfRule type="expression" dxfId="3943" priority="4141">
      <formula>AND(AZ587=0,(BA587&gt;0))</formula>
    </cfRule>
    <cfRule type="expression" dxfId="3942" priority="4142">
      <formula>((BA587-AZ587)/AZ587)&gt;0.05</formula>
    </cfRule>
  </conditionalFormatting>
  <conditionalFormatting sqref="BC509:BC538">
    <cfRule type="expression" dxfId="3941" priority="4137">
      <formula>AND(BB509=0,(BC509&gt;0))</formula>
    </cfRule>
    <cfRule type="expression" dxfId="3940" priority="4138">
      <formula>((BC509-BB509)/BB509)&gt;0.05</formula>
    </cfRule>
  </conditionalFormatting>
  <conditionalFormatting sqref="BC539:BC571">
    <cfRule type="expression" dxfId="3939" priority="4135">
      <formula>AND(BB539=0,(BC539&gt;0))</formula>
    </cfRule>
    <cfRule type="expression" dxfId="3938" priority="4136">
      <formula>((BC539-BB539)/BB539)&gt;0.05</formula>
    </cfRule>
  </conditionalFormatting>
  <conditionalFormatting sqref="BC572:BC586">
    <cfRule type="expression" dxfId="3937" priority="4133">
      <formula>AND(BB572=0,(BC572&gt;0))</formula>
    </cfRule>
    <cfRule type="expression" dxfId="3936" priority="4134">
      <formula>((BC572-BB572)/BB572)&gt;0.05</formula>
    </cfRule>
  </conditionalFormatting>
  <conditionalFormatting sqref="BC587:BC614">
    <cfRule type="expression" dxfId="3935" priority="4131">
      <formula>AND(BB587=0,(BC587&gt;0))</formula>
    </cfRule>
    <cfRule type="expression" dxfId="3934" priority="4132">
      <formula>((BC587-BB587)/BB587)&gt;0.05</formula>
    </cfRule>
  </conditionalFormatting>
  <conditionalFormatting sqref="BE509:BE538">
    <cfRule type="expression" dxfId="3933" priority="4127">
      <formula>AND(BD509=0,(BE509&gt;0))</formula>
    </cfRule>
    <cfRule type="expression" dxfId="3932" priority="4128">
      <formula>((BE509-BD509)/BD509)&gt;0.05</formula>
    </cfRule>
  </conditionalFormatting>
  <conditionalFormatting sqref="BE539:BE571">
    <cfRule type="expression" dxfId="3931" priority="4125">
      <formula>AND(BD539=0,(BE539&gt;0))</formula>
    </cfRule>
    <cfRule type="expression" dxfId="3930" priority="4126">
      <formula>((BE539-BD539)/BD539)&gt;0.05</formula>
    </cfRule>
  </conditionalFormatting>
  <conditionalFormatting sqref="BE572:BE586">
    <cfRule type="expression" dxfId="3929" priority="4123">
      <formula>AND(BD572=0,(BE572&gt;0))</formula>
    </cfRule>
    <cfRule type="expression" dxfId="3928" priority="4124">
      <formula>((BE572-BD572)/BD572)&gt;0.05</formula>
    </cfRule>
  </conditionalFormatting>
  <conditionalFormatting sqref="BE587:BE614">
    <cfRule type="expression" dxfId="3927" priority="4121">
      <formula>AND(BD587=0,(BE587&gt;0))</formula>
    </cfRule>
    <cfRule type="expression" dxfId="3926" priority="4122">
      <formula>((BE587-BD587)/BD587)&gt;0.05</formula>
    </cfRule>
  </conditionalFormatting>
  <conditionalFormatting sqref="BG509:BG538">
    <cfRule type="expression" dxfId="3925" priority="4117">
      <formula>AND(BF509=0,(BG509&gt;0))</formula>
    </cfRule>
    <cfRule type="expression" dxfId="3924" priority="4118">
      <formula>((BG509-BF509)/BF509)&gt;0.05</formula>
    </cfRule>
  </conditionalFormatting>
  <conditionalFormatting sqref="BG539:BG571">
    <cfRule type="expression" dxfId="3923" priority="4115">
      <formula>AND(BF539=0,(BG539&gt;0))</formula>
    </cfRule>
    <cfRule type="expression" dxfId="3922" priority="4116">
      <formula>((BG539-BF539)/BF539)&gt;0.05</formula>
    </cfRule>
  </conditionalFormatting>
  <conditionalFormatting sqref="BG572:BG586">
    <cfRule type="expression" dxfId="3921" priority="4113">
      <formula>AND(BF572=0,(BG572&gt;0))</formula>
    </cfRule>
    <cfRule type="expression" dxfId="3920" priority="4114">
      <formula>((BG572-BF572)/BF572)&gt;0.05</formula>
    </cfRule>
  </conditionalFormatting>
  <conditionalFormatting sqref="BG587:BG614">
    <cfRule type="expression" dxfId="3919" priority="4111">
      <formula>AND(BF587=0,(BG587&gt;0))</formula>
    </cfRule>
    <cfRule type="expression" dxfId="3918" priority="4112">
      <formula>((BG587-BF587)/BF587)&gt;0.05</formula>
    </cfRule>
  </conditionalFormatting>
  <conditionalFormatting sqref="BI509:BI538">
    <cfRule type="expression" dxfId="3917" priority="4107">
      <formula>AND(BH509=0,(BI509&gt;0))</formula>
    </cfRule>
    <cfRule type="expression" dxfId="3916" priority="4108">
      <formula>((BI509-BH509)/BH509)&gt;0.05</formula>
    </cfRule>
  </conditionalFormatting>
  <conditionalFormatting sqref="BI539:BI571">
    <cfRule type="expression" dxfId="3915" priority="4105">
      <formula>AND(BH539=0,(BI539&gt;0))</formula>
    </cfRule>
    <cfRule type="expression" dxfId="3914" priority="4106">
      <formula>((BI539-BH539)/BH539)&gt;0.05</formula>
    </cfRule>
  </conditionalFormatting>
  <conditionalFormatting sqref="BI572:BI586">
    <cfRule type="expression" dxfId="3913" priority="4103">
      <formula>AND(BH572=0,(BI572&gt;0))</formula>
    </cfRule>
    <cfRule type="expression" dxfId="3912" priority="4104">
      <formula>((BI572-BH572)/BH572)&gt;0.05</formula>
    </cfRule>
  </conditionalFormatting>
  <conditionalFormatting sqref="BI587:BI614">
    <cfRule type="expression" dxfId="3911" priority="4101">
      <formula>AND(BH587=0,(BI587&gt;0))</formula>
    </cfRule>
    <cfRule type="expression" dxfId="3910" priority="4102">
      <formula>((BI587-BH587)/BH587)&gt;0.05</formula>
    </cfRule>
  </conditionalFormatting>
  <conditionalFormatting sqref="BK509:BK538">
    <cfRule type="expression" dxfId="3909" priority="4097">
      <formula>AND(BJ509=0,(BK509&gt;0))</formula>
    </cfRule>
    <cfRule type="expression" dxfId="3908" priority="4098">
      <formula>((BK509-BJ509)/BJ509)&gt;0.05</formula>
    </cfRule>
  </conditionalFormatting>
  <conditionalFormatting sqref="BK539:BK571">
    <cfRule type="expression" dxfId="3907" priority="4095">
      <formula>AND(BJ539=0,(BK539&gt;0))</formula>
    </cfRule>
    <cfRule type="expression" dxfId="3906" priority="4096">
      <formula>((BK539-BJ539)/BJ539)&gt;0.05</formula>
    </cfRule>
  </conditionalFormatting>
  <conditionalFormatting sqref="BK572:BK586">
    <cfRule type="expression" dxfId="3905" priority="4093">
      <formula>AND(BJ572=0,(BK572&gt;0))</formula>
    </cfRule>
    <cfRule type="expression" dxfId="3904" priority="4094">
      <formula>((BK572-BJ572)/BJ572)&gt;0.05</formula>
    </cfRule>
  </conditionalFormatting>
  <conditionalFormatting sqref="BK587:BK614">
    <cfRule type="expression" dxfId="3903" priority="4091">
      <formula>AND(BJ587=0,(BK587&gt;0))</formula>
    </cfRule>
    <cfRule type="expression" dxfId="3902" priority="4092">
      <formula>((BK587-BJ587)/BJ587)&gt;0.05</formula>
    </cfRule>
  </conditionalFormatting>
  <conditionalFormatting sqref="BM509:BM538">
    <cfRule type="expression" dxfId="3901" priority="4087">
      <formula>AND(BL509=0,(BM509&gt;0))</formula>
    </cfRule>
    <cfRule type="expression" dxfId="3900" priority="4088">
      <formula>((BM509-BL509)/BL509)&gt;0.05</formula>
    </cfRule>
  </conditionalFormatting>
  <conditionalFormatting sqref="BM539:BM571">
    <cfRule type="expression" dxfId="3899" priority="4085">
      <formula>AND(BL539=0,(BM539&gt;0))</formula>
    </cfRule>
    <cfRule type="expression" dxfId="3898" priority="4086">
      <formula>((BM539-BL539)/BL539)&gt;0.05</formula>
    </cfRule>
  </conditionalFormatting>
  <conditionalFormatting sqref="BM572:BM586">
    <cfRule type="expression" dxfId="3897" priority="4083">
      <formula>AND(BL572=0,(BM572&gt;0))</formula>
    </cfRule>
    <cfRule type="expression" dxfId="3896" priority="4084">
      <formula>((BM572-BL572)/BL572)&gt;0.05</formula>
    </cfRule>
  </conditionalFormatting>
  <conditionalFormatting sqref="BM587:BM614">
    <cfRule type="expression" dxfId="3895" priority="4081">
      <formula>AND(BL587=0,(BM587&gt;0))</formula>
    </cfRule>
    <cfRule type="expression" dxfId="3894" priority="4082">
      <formula>((BM587-BL587)/BL587)&gt;0.05</formula>
    </cfRule>
  </conditionalFormatting>
  <conditionalFormatting sqref="G52:G78">
    <cfRule type="expression" dxfId="3893" priority="4079">
      <formula>AND(F52=0,(G52&gt;0))</formula>
    </cfRule>
    <cfRule type="expression" dxfId="3892" priority="4080">
      <formula>((G52-F52)/F52)&gt;0.05</formula>
    </cfRule>
  </conditionalFormatting>
  <conditionalFormatting sqref="G47:G51">
    <cfRule type="expression" dxfId="3891" priority="4077">
      <formula>AND(F47=0,(G47&gt;0))</formula>
    </cfRule>
    <cfRule type="expression" dxfId="3890" priority="4078">
      <formula>((G47-F47)/F47)&gt;0.05</formula>
    </cfRule>
  </conditionalFormatting>
  <conditionalFormatting sqref="I52:I78">
    <cfRule type="expression" dxfId="3889" priority="4075">
      <formula>AND(H52=0,(I52&gt;0))</formula>
    </cfRule>
    <cfRule type="expression" dxfId="3888" priority="4076">
      <formula>((I52-H52)/H52)&gt;0.05</formula>
    </cfRule>
  </conditionalFormatting>
  <conditionalFormatting sqref="I47:I51">
    <cfRule type="expression" dxfId="3887" priority="4073">
      <formula>AND(H47=0,(I47&gt;0))</formula>
    </cfRule>
    <cfRule type="expression" dxfId="3886" priority="4074">
      <formula>((I47-H47)/H47)&gt;0.05</formula>
    </cfRule>
  </conditionalFormatting>
  <conditionalFormatting sqref="K52:K78">
    <cfRule type="expression" dxfId="3885" priority="4071">
      <formula>AND(J52=0,(K52&gt;0))</formula>
    </cfRule>
    <cfRule type="expression" dxfId="3884" priority="4072">
      <formula>((K52-J52)/J52)&gt;0.05</formula>
    </cfRule>
  </conditionalFormatting>
  <conditionalFormatting sqref="K47:K51">
    <cfRule type="expression" dxfId="3883" priority="4069">
      <formula>AND(J47=0,(K47&gt;0))</formula>
    </cfRule>
    <cfRule type="expression" dxfId="3882" priority="4070">
      <formula>((K47-J47)/J47)&gt;0.05</formula>
    </cfRule>
  </conditionalFormatting>
  <conditionalFormatting sqref="M52:M78">
    <cfRule type="expression" dxfId="3881" priority="4067">
      <formula>AND(L52=0,(M52&gt;0))</formula>
    </cfRule>
    <cfRule type="expression" dxfId="3880" priority="4068">
      <formula>((M52-L52)/L52)&gt;0.05</formula>
    </cfRule>
  </conditionalFormatting>
  <conditionalFormatting sqref="M47:M51">
    <cfRule type="expression" dxfId="3879" priority="4065">
      <formula>AND(L47=0,(M47&gt;0))</formula>
    </cfRule>
    <cfRule type="expression" dxfId="3878" priority="4066">
      <formula>((M47-L47)/L47)&gt;0.05</formula>
    </cfRule>
  </conditionalFormatting>
  <conditionalFormatting sqref="O52:O78">
    <cfRule type="expression" dxfId="3877" priority="4063">
      <formula>AND(N52=0,(O52&gt;0))</formula>
    </cfRule>
    <cfRule type="expression" dxfId="3876" priority="4064">
      <formula>((O52-N52)/N52)&gt;0.05</formula>
    </cfRule>
  </conditionalFormatting>
  <conditionalFormatting sqref="O47:O51">
    <cfRule type="expression" dxfId="3875" priority="4061">
      <formula>AND(N47=0,(O47&gt;0))</formula>
    </cfRule>
    <cfRule type="expression" dxfId="3874" priority="4062">
      <formula>((O47-N47)/N47)&gt;0.05</formula>
    </cfRule>
  </conditionalFormatting>
  <conditionalFormatting sqref="Q52:Q78">
    <cfRule type="expression" dxfId="3873" priority="4059">
      <formula>AND(P52=0,(Q52&gt;0))</formula>
    </cfRule>
    <cfRule type="expression" dxfId="3872" priority="4060">
      <formula>((Q52-P52)/P52)&gt;0.05</formula>
    </cfRule>
  </conditionalFormatting>
  <conditionalFormatting sqref="Q47:Q51">
    <cfRule type="expression" dxfId="3871" priority="4057">
      <formula>AND(P47=0,(Q47&gt;0))</formula>
    </cfRule>
    <cfRule type="expression" dxfId="3870" priority="4058">
      <formula>((Q47-P47)/P47)&gt;0.05</formula>
    </cfRule>
  </conditionalFormatting>
  <conditionalFormatting sqref="S52:S78">
    <cfRule type="expression" dxfId="3869" priority="4055">
      <formula>AND(R52=0,(S52&gt;0))</formula>
    </cfRule>
    <cfRule type="expression" dxfId="3868" priority="4056">
      <formula>((S52-R52)/R52)&gt;0.05</formula>
    </cfRule>
  </conditionalFormatting>
  <conditionalFormatting sqref="S47:S51">
    <cfRule type="expression" dxfId="3867" priority="4053">
      <formula>AND(R47=0,(S47&gt;0))</formula>
    </cfRule>
    <cfRule type="expression" dxfId="3866" priority="4054">
      <formula>((S47-R47)/R47)&gt;0.05</formula>
    </cfRule>
  </conditionalFormatting>
  <conditionalFormatting sqref="U52:U78">
    <cfRule type="expression" dxfId="3865" priority="4051">
      <formula>AND(T52=0,(U52&gt;0))</formula>
    </cfRule>
    <cfRule type="expression" dxfId="3864" priority="4052">
      <formula>((U52-T52)/T52)&gt;0.05</formula>
    </cfRule>
  </conditionalFormatting>
  <conditionalFormatting sqref="U47:U51">
    <cfRule type="expression" dxfId="3863" priority="4049">
      <formula>AND(T47=0,(U47&gt;0))</formula>
    </cfRule>
    <cfRule type="expression" dxfId="3862" priority="4050">
      <formula>((U47-T47)/T47)&gt;0.05</formula>
    </cfRule>
  </conditionalFormatting>
  <conditionalFormatting sqref="W52:W78">
    <cfRule type="expression" dxfId="3861" priority="4047">
      <formula>AND(V52=0,(W52&gt;0))</formula>
    </cfRule>
    <cfRule type="expression" dxfId="3860" priority="4048">
      <formula>((W52-V52)/V52)&gt;0.05</formula>
    </cfRule>
  </conditionalFormatting>
  <conditionalFormatting sqref="W47:W51">
    <cfRule type="expression" dxfId="3859" priority="4045">
      <formula>AND(V47=0,(W47&gt;0))</formula>
    </cfRule>
    <cfRule type="expression" dxfId="3858" priority="4046">
      <formula>((W47-V47)/V47)&gt;0.05</formula>
    </cfRule>
  </conditionalFormatting>
  <conditionalFormatting sqref="Y52:Y78">
    <cfRule type="expression" dxfId="3857" priority="4043">
      <formula>AND(X52=0,(Y52&gt;0))</formula>
    </cfRule>
    <cfRule type="expression" dxfId="3856" priority="4044">
      <formula>((Y52-X52)/X52)&gt;0.05</formula>
    </cfRule>
  </conditionalFormatting>
  <conditionalFormatting sqref="Y47:Y51">
    <cfRule type="expression" dxfId="3855" priority="4041">
      <formula>AND(X47=0,(Y47&gt;0))</formula>
    </cfRule>
    <cfRule type="expression" dxfId="3854" priority="4042">
      <formula>((Y47-X47)/X47)&gt;0.05</formula>
    </cfRule>
  </conditionalFormatting>
  <conditionalFormatting sqref="AA52:AA78">
    <cfRule type="expression" dxfId="3853" priority="4039">
      <formula>AND(Z52=0,(AA52&gt;0))</formula>
    </cfRule>
    <cfRule type="expression" dxfId="3852" priority="4040">
      <formula>((AA52-Z52)/Z52)&gt;0.05</formula>
    </cfRule>
  </conditionalFormatting>
  <conditionalFormatting sqref="AA47:AA51">
    <cfRule type="expression" dxfId="3851" priority="4037">
      <formula>AND(Z47=0,(AA47&gt;0))</formula>
    </cfRule>
    <cfRule type="expression" dxfId="3850" priority="4038">
      <formula>((AA47-Z47)/Z47)&gt;0.05</formula>
    </cfRule>
  </conditionalFormatting>
  <conditionalFormatting sqref="AC52:AC78">
    <cfRule type="expression" dxfId="3849" priority="4035">
      <formula>AND(AB52=0,(AC52&gt;0))</formula>
    </cfRule>
    <cfRule type="expression" dxfId="3848" priority="4036">
      <formula>((AC52-AB52)/AB52)&gt;0.05</formula>
    </cfRule>
  </conditionalFormatting>
  <conditionalFormatting sqref="AC47:AC51">
    <cfRule type="expression" dxfId="3847" priority="4033">
      <formula>AND(AB47=0,(AC47&gt;0))</formula>
    </cfRule>
    <cfRule type="expression" dxfId="3846" priority="4034">
      <formula>((AC47-AB47)/AB47)&gt;0.05</formula>
    </cfRule>
  </conditionalFormatting>
  <conditionalFormatting sqref="AE52:AE78">
    <cfRule type="expression" dxfId="3845" priority="4031">
      <formula>AND(AD52=0,(AE52&gt;0))</formula>
    </cfRule>
    <cfRule type="expression" dxfId="3844" priority="4032">
      <formula>((AE52-AD52)/AD52)&gt;0.05</formula>
    </cfRule>
  </conditionalFormatting>
  <conditionalFormatting sqref="AE47:AE51">
    <cfRule type="expression" dxfId="3843" priority="4029">
      <formula>AND(AD47=0,(AE47&gt;0))</formula>
    </cfRule>
    <cfRule type="expression" dxfId="3842" priority="4030">
      <formula>((AE47-AD47)/AD47)&gt;0.05</formula>
    </cfRule>
  </conditionalFormatting>
  <conditionalFormatting sqref="AG52:AG78">
    <cfRule type="expression" dxfId="3841" priority="4027">
      <formula>AND(AF52=0,(AG52&gt;0))</formula>
    </cfRule>
    <cfRule type="expression" dxfId="3840" priority="4028">
      <formula>((AG52-AF52)/AF52)&gt;0.05</formula>
    </cfRule>
  </conditionalFormatting>
  <conditionalFormatting sqref="AG47:AG51">
    <cfRule type="expression" dxfId="3839" priority="4025">
      <formula>AND(AF47=0,(AG47&gt;0))</formula>
    </cfRule>
    <cfRule type="expression" dxfId="3838" priority="4026">
      <formula>((AG47-AF47)/AF47)&gt;0.05</formula>
    </cfRule>
  </conditionalFormatting>
  <conditionalFormatting sqref="AI52:AI78">
    <cfRule type="expression" dxfId="3837" priority="4023">
      <formula>AND(AH52=0,(AI52&gt;0))</formula>
    </cfRule>
    <cfRule type="expression" dxfId="3836" priority="4024">
      <formula>((AI52-AH52)/AH52)&gt;0.05</formula>
    </cfRule>
  </conditionalFormatting>
  <conditionalFormatting sqref="AI47:AI51">
    <cfRule type="expression" dxfId="3835" priority="4021">
      <formula>AND(AH47=0,(AI47&gt;0))</formula>
    </cfRule>
    <cfRule type="expression" dxfId="3834" priority="4022">
      <formula>((AI47-AH47)/AH47)&gt;0.05</formula>
    </cfRule>
  </conditionalFormatting>
  <conditionalFormatting sqref="AK52:AK78">
    <cfRule type="expression" dxfId="3833" priority="4019">
      <formula>AND(AJ52=0,(AK52&gt;0))</formula>
    </cfRule>
    <cfRule type="expression" dxfId="3832" priority="4020">
      <formula>((AK52-AJ52)/AJ52)&gt;0.05</formula>
    </cfRule>
  </conditionalFormatting>
  <conditionalFormatting sqref="AK47:AK51">
    <cfRule type="expression" dxfId="3831" priority="4017">
      <formula>AND(AJ47=0,(AK47&gt;0))</formula>
    </cfRule>
    <cfRule type="expression" dxfId="3830" priority="4018">
      <formula>((AK47-AJ47)/AJ47)&gt;0.05</formula>
    </cfRule>
  </conditionalFormatting>
  <conditionalFormatting sqref="AM52:AM78">
    <cfRule type="expression" dxfId="3829" priority="4015">
      <formula>AND(AL52=0,(AM52&gt;0))</formula>
    </cfRule>
    <cfRule type="expression" dxfId="3828" priority="4016">
      <formula>((AM52-AL52)/AL52)&gt;0.05</formula>
    </cfRule>
  </conditionalFormatting>
  <conditionalFormatting sqref="AM47:AM51">
    <cfRule type="expression" dxfId="3827" priority="4013">
      <formula>AND(AL47=0,(AM47&gt;0))</formula>
    </cfRule>
    <cfRule type="expression" dxfId="3826" priority="4014">
      <formula>((AM47-AL47)/AL47)&gt;0.05</formula>
    </cfRule>
  </conditionalFormatting>
  <conditionalFormatting sqref="AO52:AO78">
    <cfRule type="expression" dxfId="3825" priority="4011">
      <formula>AND(AN52=0,(AO52&gt;0))</formula>
    </cfRule>
    <cfRule type="expression" dxfId="3824" priority="4012">
      <formula>((AO52-AN52)/AN52)&gt;0.05</formula>
    </cfRule>
  </conditionalFormatting>
  <conditionalFormatting sqref="AO47:AO51">
    <cfRule type="expression" dxfId="3823" priority="4009">
      <formula>AND(AN47=0,(AO47&gt;0))</formula>
    </cfRule>
    <cfRule type="expression" dxfId="3822" priority="4010">
      <formula>((AO47-AN47)/AN47)&gt;0.05</formula>
    </cfRule>
  </conditionalFormatting>
  <conditionalFormatting sqref="AQ52:AQ78">
    <cfRule type="expression" dxfId="3821" priority="4007">
      <formula>AND(AP52=0,(AQ52&gt;0))</formula>
    </cfRule>
    <cfRule type="expression" dxfId="3820" priority="4008">
      <formula>((AQ52-AP52)/AP52)&gt;0.05</formula>
    </cfRule>
  </conditionalFormatting>
  <conditionalFormatting sqref="AQ47:AQ51">
    <cfRule type="expression" dxfId="3819" priority="4005">
      <formula>AND(AP47=0,(AQ47&gt;0))</formula>
    </cfRule>
    <cfRule type="expression" dxfId="3818" priority="4006">
      <formula>((AQ47-AP47)/AP47)&gt;0.05</formula>
    </cfRule>
  </conditionalFormatting>
  <conditionalFormatting sqref="AS52:AS78">
    <cfRule type="expression" dxfId="3817" priority="4003">
      <formula>AND(AR52=0,(AS52&gt;0))</formula>
    </cfRule>
    <cfRule type="expression" dxfId="3816" priority="4004">
      <formula>((AS52-AR52)/AR52)&gt;0.05</formula>
    </cfRule>
  </conditionalFormatting>
  <conditionalFormatting sqref="AS47:AS51">
    <cfRule type="expression" dxfId="3815" priority="4001">
      <formula>AND(AR47=0,(AS47&gt;0))</formula>
    </cfRule>
    <cfRule type="expression" dxfId="3814" priority="4002">
      <formula>((AS47-AR47)/AR47)&gt;0.05</formula>
    </cfRule>
  </conditionalFormatting>
  <conditionalFormatting sqref="AU52:AU78">
    <cfRule type="expression" dxfId="3813" priority="3999">
      <formula>AND(AT52=0,(AU52&gt;0))</formula>
    </cfRule>
    <cfRule type="expression" dxfId="3812" priority="4000">
      <formula>((AU52-AT52)/AT52)&gt;0.05</formula>
    </cfRule>
  </conditionalFormatting>
  <conditionalFormatting sqref="AU47:AU51">
    <cfRule type="expression" dxfId="3811" priority="3997">
      <formula>AND(AT47=0,(AU47&gt;0))</formula>
    </cfRule>
    <cfRule type="expression" dxfId="3810" priority="3998">
      <formula>((AU47-AT47)/AT47)&gt;0.05</formula>
    </cfRule>
  </conditionalFormatting>
  <conditionalFormatting sqref="AW52:AW78">
    <cfRule type="expression" dxfId="3809" priority="3995">
      <formula>AND(AV52=0,(AW52&gt;0))</formula>
    </cfRule>
    <cfRule type="expression" dxfId="3808" priority="3996">
      <formula>((AW52-AV52)/AV52)&gt;0.05</formula>
    </cfRule>
  </conditionalFormatting>
  <conditionalFormatting sqref="AW47:AW51">
    <cfRule type="expression" dxfId="3807" priority="3993">
      <formula>AND(AV47=0,(AW47&gt;0))</formula>
    </cfRule>
    <cfRule type="expression" dxfId="3806" priority="3994">
      <formula>((AW47-AV47)/AV47)&gt;0.05</formula>
    </cfRule>
  </conditionalFormatting>
  <conditionalFormatting sqref="AY52:AY78">
    <cfRule type="expression" dxfId="3805" priority="3991">
      <formula>AND(AX52=0,(AY52&gt;0))</formula>
    </cfRule>
    <cfRule type="expression" dxfId="3804" priority="3992">
      <formula>((AY52-AX52)/AX52)&gt;0.05</formula>
    </cfRule>
  </conditionalFormatting>
  <conditionalFormatting sqref="AY47:AY51">
    <cfRule type="expression" dxfId="3803" priority="3989">
      <formula>AND(AX47=0,(AY47&gt;0))</formula>
    </cfRule>
    <cfRule type="expression" dxfId="3802" priority="3990">
      <formula>((AY47-AX47)/AX47)&gt;0.05</formula>
    </cfRule>
  </conditionalFormatting>
  <conditionalFormatting sqref="BA52:BA78">
    <cfRule type="expression" dxfId="3801" priority="3987">
      <formula>AND(AZ52=0,(BA52&gt;0))</formula>
    </cfRule>
    <cfRule type="expression" dxfId="3800" priority="3988">
      <formula>((BA52-AZ52)/AZ52)&gt;0.05</formula>
    </cfRule>
  </conditionalFormatting>
  <conditionalFormatting sqref="BA47:BA51">
    <cfRule type="expression" dxfId="3799" priority="3985">
      <formula>AND(AZ47=0,(BA47&gt;0))</formula>
    </cfRule>
    <cfRule type="expression" dxfId="3798" priority="3986">
      <formula>((BA47-AZ47)/AZ47)&gt;0.05</formula>
    </cfRule>
  </conditionalFormatting>
  <conditionalFormatting sqref="BC52:BC78">
    <cfRule type="expression" dxfId="3797" priority="3983">
      <formula>AND(BB52=0,(BC52&gt;0))</formula>
    </cfRule>
    <cfRule type="expression" dxfId="3796" priority="3984">
      <formula>((BC52-BB52)/BB52)&gt;0.05</formula>
    </cfRule>
  </conditionalFormatting>
  <conditionalFormatting sqref="BC47:BC51">
    <cfRule type="expression" dxfId="3795" priority="3981">
      <formula>AND(BB47=0,(BC47&gt;0))</formula>
    </cfRule>
    <cfRule type="expression" dxfId="3794" priority="3982">
      <formula>((BC47-BB47)/BB47)&gt;0.05</formula>
    </cfRule>
  </conditionalFormatting>
  <conditionalFormatting sqref="BE52:BE78">
    <cfRule type="expression" dxfId="3793" priority="3979">
      <formula>AND(BD52=0,(BE52&gt;0))</formula>
    </cfRule>
    <cfRule type="expression" dxfId="3792" priority="3980">
      <formula>((BE52-BD52)/BD52)&gt;0.05</formula>
    </cfRule>
  </conditionalFormatting>
  <conditionalFormatting sqref="BE47:BE51">
    <cfRule type="expression" dxfId="3791" priority="3977">
      <formula>AND(BD47=0,(BE47&gt;0))</formula>
    </cfRule>
    <cfRule type="expression" dxfId="3790" priority="3978">
      <formula>((BE47-BD47)/BD47)&gt;0.05</formula>
    </cfRule>
  </conditionalFormatting>
  <conditionalFormatting sqref="BG52:BG78">
    <cfRule type="expression" dxfId="3789" priority="3975">
      <formula>AND(BF52=0,(BG52&gt;0))</formula>
    </cfRule>
    <cfRule type="expression" dxfId="3788" priority="3976">
      <formula>((BG52-BF52)/BF52)&gt;0.05</formula>
    </cfRule>
  </conditionalFormatting>
  <conditionalFormatting sqref="BG47:BG51">
    <cfRule type="expression" dxfId="3787" priority="3973">
      <formula>AND(BF47=0,(BG47&gt;0))</formula>
    </cfRule>
    <cfRule type="expression" dxfId="3786" priority="3974">
      <formula>((BG47-BF47)/BF47)&gt;0.05</formula>
    </cfRule>
  </conditionalFormatting>
  <conditionalFormatting sqref="BI52:BI78">
    <cfRule type="expression" dxfId="3785" priority="3971">
      <formula>AND(BH52=0,(BI52&gt;0))</formula>
    </cfRule>
    <cfRule type="expression" dxfId="3784" priority="3972">
      <formula>((BI52-BH52)/BH52)&gt;0.05</formula>
    </cfRule>
  </conditionalFormatting>
  <conditionalFormatting sqref="BI47:BI51">
    <cfRule type="expression" dxfId="3783" priority="3969">
      <formula>AND(BH47=0,(BI47&gt;0))</formula>
    </cfRule>
    <cfRule type="expression" dxfId="3782" priority="3970">
      <formula>((BI47-BH47)/BH47)&gt;0.05</formula>
    </cfRule>
  </conditionalFormatting>
  <conditionalFormatting sqref="BK52:BK78">
    <cfRule type="expression" dxfId="3781" priority="3967">
      <formula>AND(BJ52=0,(BK52&gt;0))</formula>
    </cfRule>
    <cfRule type="expression" dxfId="3780" priority="3968">
      <formula>((BK52-BJ52)/BJ52)&gt;0.05</formula>
    </cfRule>
  </conditionalFormatting>
  <conditionalFormatting sqref="BK47:BK51">
    <cfRule type="expression" dxfId="3779" priority="3965">
      <formula>AND(BJ47=0,(BK47&gt;0))</formula>
    </cfRule>
    <cfRule type="expression" dxfId="3778" priority="3966">
      <formula>((BK47-BJ47)/BJ47)&gt;0.05</formula>
    </cfRule>
  </conditionalFormatting>
  <conditionalFormatting sqref="BM52:BM78">
    <cfRule type="expression" dxfId="3777" priority="3963">
      <formula>AND(BL52=0,(BM52&gt;0))</formula>
    </cfRule>
    <cfRule type="expression" dxfId="3776" priority="3964">
      <formula>((BM52-BL52)/BL52)&gt;0.05</formula>
    </cfRule>
  </conditionalFormatting>
  <conditionalFormatting sqref="BM47:BM51">
    <cfRule type="expression" dxfId="3775" priority="3961">
      <formula>AND(BL47=0,(BM47&gt;0))</formula>
    </cfRule>
    <cfRule type="expression" dxfId="3774" priority="3962">
      <formula>((BM47-BL47)/BL47)&gt;0.05</formula>
    </cfRule>
  </conditionalFormatting>
  <conditionalFormatting sqref="G79:G83">
    <cfRule type="expression" dxfId="3773" priority="3959">
      <formula>AND(F79=0,(G79&gt;0))</formula>
    </cfRule>
    <cfRule type="expression" dxfId="3772" priority="3960">
      <formula>((G79-F79)/F79)&gt;0.05</formula>
    </cfRule>
  </conditionalFormatting>
  <conditionalFormatting sqref="I79:I83">
    <cfRule type="expression" dxfId="3771" priority="3957">
      <formula>AND(H79=0,(I79&gt;0))</formula>
    </cfRule>
    <cfRule type="expression" dxfId="3770" priority="3958">
      <formula>((I79-H79)/H79)&gt;0.05</formula>
    </cfRule>
  </conditionalFormatting>
  <conditionalFormatting sqref="K79:K83">
    <cfRule type="expression" dxfId="3769" priority="3955">
      <formula>AND(J79=0,(K79&gt;0))</formula>
    </cfRule>
    <cfRule type="expression" dxfId="3768" priority="3956">
      <formula>((K79-J79)/J79)&gt;0.05</formula>
    </cfRule>
  </conditionalFormatting>
  <conditionalFormatting sqref="M79:M83">
    <cfRule type="expression" dxfId="3767" priority="3953">
      <formula>AND(L79=0,(M79&gt;0))</formula>
    </cfRule>
    <cfRule type="expression" dxfId="3766" priority="3954">
      <formula>((M79-L79)/L79)&gt;0.05</formula>
    </cfRule>
  </conditionalFormatting>
  <conditionalFormatting sqref="O79:O83">
    <cfRule type="expression" dxfId="3765" priority="3951">
      <formula>AND(N79=0,(O79&gt;0))</formula>
    </cfRule>
    <cfRule type="expression" dxfId="3764" priority="3952">
      <formula>((O79-N79)/N79)&gt;0.05</formula>
    </cfRule>
  </conditionalFormatting>
  <conditionalFormatting sqref="Q79:Q83">
    <cfRule type="expression" dxfId="3763" priority="3949">
      <formula>AND(P79=0,(Q79&gt;0))</formula>
    </cfRule>
    <cfRule type="expression" dxfId="3762" priority="3950">
      <formula>((Q79-P79)/P79)&gt;0.05</formula>
    </cfRule>
  </conditionalFormatting>
  <conditionalFormatting sqref="S79:S83">
    <cfRule type="expression" dxfId="3761" priority="3947">
      <formula>AND(R79=0,(S79&gt;0))</formula>
    </cfRule>
    <cfRule type="expression" dxfId="3760" priority="3948">
      <formula>((S79-R79)/R79)&gt;0.05</formula>
    </cfRule>
  </conditionalFormatting>
  <conditionalFormatting sqref="U79:U83">
    <cfRule type="expression" dxfId="3759" priority="3945">
      <formula>AND(T79=0,(U79&gt;0))</formula>
    </cfRule>
    <cfRule type="expression" dxfId="3758" priority="3946">
      <formula>((U79-T79)/T79)&gt;0.05</formula>
    </cfRule>
  </conditionalFormatting>
  <conditionalFormatting sqref="W79:W83">
    <cfRule type="expression" dxfId="3757" priority="3943">
      <formula>AND(V79=0,(W79&gt;0))</formula>
    </cfRule>
    <cfRule type="expression" dxfId="3756" priority="3944">
      <formula>((W79-V79)/V79)&gt;0.05</formula>
    </cfRule>
  </conditionalFormatting>
  <conditionalFormatting sqref="Y79:Y83">
    <cfRule type="expression" dxfId="3755" priority="3941">
      <formula>AND(X79=0,(Y79&gt;0))</formula>
    </cfRule>
    <cfRule type="expression" dxfId="3754" priority="3942">
      <formula>((Y79-X79)/X79)&gt;0.05</formula>
    </cfRule>
  </conditionalFormatting>
  <conditionalFormatting sqref="AA79:AA83">
    <cfRule type="expression" dxfId="3753" priority="3939">
      <formula>AND(Z79=0,(AA79&gt;0))</formula>
    </cfRule>
    <cfRule type="expression" dxfId="3752" priority="3940">
      <formula>((AA79-Z79)/Z79)&gt;0.05</formula>
    </cfRule>
  </conditionalFormatting>
  <conditionalFormatting sqref="AC79:AC83">
    <cfRule type="expression" dxfId="3751" priority="3937">
      <formula>AND(AB79=0,(AC79&gt;0))</formula>
    </cfRule>
    <cfRule type="expression" dxfId="3750" priority="3938">
      <formula>((AC79-AB79)/AB79)&gt;0.05</formula>
    </cfRule>
  </conditionalFormatting>
  <conditionalFormatting sqref="AE79:AE83">
    <cfRule type="expression" dxfId="3749" priority="3935">
      <formula>AND(AD79=0,(AE79&gt;0))</formula>
    </cfRule>
    <cfRule type="expression" dxfId="3748" priority="3936">
      <formula>((AE79-AD79)/AD79)&gt;0.05</formula>
    </cfRule>
  </conditionalFormatting>
  <conditionalFormatting sqref="AG79:AG83">
    <cfRule type="expression" dxfId="3747" priority="3933">
      <formula>AND(AF79=0,(AG79&gt;0))</formula>
    </cfRule>
    <cfRule type="expression" dxfId="3746" priority="3934">
      <formula>((AG79-AF79)/AF79)&gt;0.05</formula>
    </cfRule>
  </conditionalFormatting>
  <conditionalFormatting sqref="AI79:AI83">
    <cfRule type="expression" dxfId="3745" priority="3931">
      <formula>AND(AH79=0,(AI79&gt;0))</formula>
    </cfRule>
    <cfRule type="expression" dxfId="3744" priority="3932">
      <formula>((AI79-AH79)/AH79)&gt;0.05</formula>
    </cfRule>
  </conditionalFormatting>
  <conditionalFormatting sqref="AK79:AK83">
    <cfRule type="expression" dxfId="3743" priority="3929">
      <formula>AND(AJ79=0,(AK79&gt;0))</formula>
    </cfRule>
    <cfRule type="expression" dxfId="3742" priority="3930">
      <formula>((AK79-AJ79)/AJ79)&gt;0.05</formula>
    </cfRule>
  </conditionalFormatting>
  <conditionalFormatting sqref="AM79:AM83">
    <cfRule type="expression" dxfId="3741" priority="3927">
      <formula>AND(AL79=0,(AM79&gt;0))</formula>
    </cfRule>
    <cfRule type="expression" dxfId="3740" priority="3928">
      <formula>((AM79-AL79)/AL79)&gt;0.05</formula>
    </cfRule>
  </conditionalFormatting>
  <conditionalFormatting sqref="AO79:AO83">
    <cfRule type="expression" dxfId="3739" priority="3925">
      <formula>AND(AN79=0,(AO79&gt;0))</formula>
    </cfRule>
    <cfRule type="expression" dxfId="3738" priority="3926">
      <formula>((AO79-AN79)/AN79)&gt;0.05</formula>
    </cfRule>
  </conditionalFormatting>
  <conditionalFormatting sqref="AQ79:AQ83">
    <cfRule type="expression" dxfId="3737" priority="3923">
      <formula>AND(AP79=0,(AQ79&gt;0))</formula>
    </cfRule>
    <cfRule type="expression" dxfId="3736" priority="3924">
      <formula>((AQ79-AP79)/AP79)&gt;0.05</formula>
    </cfRule>
  </conditionalFormatting>
  <conditionalFormatting sqref="AS79:AS83">
    <cfRule type="expression" dxfId="3735" priority="3921">
      <formula>AND(AR79=0,(AS79&gt;0))</formula>
    </cfRule>
    <cfRule type="expression" dxfId="3734" priority="3922">
      <formula>((AS79-AR79)/AR79)&gt;0.05</formula>
    </cfRule>
  </conditionalFormatting>
  <conditionalFormatting sqref="AU79:AU83">
    <cfRule type="expression" dxfId="3733" priority="3919">
      <formula>AND(AT79=0,(AU79&gt;0))</formula>
    </cfRule>
    <cfRule type="expression" dxfId="3732" priority="3920">
      <formula>((AU79-AT79)/AT79)&gt;0.05</formula>
    </cfRule>
  </conditionalFormatting>
  <conditionalFormatting sqref="AW79:AW83">
    <cfRule type="expression" dxfId="3731" priority="3917">
      <formula>AND(AV79=0,(AW79&gt;0))</formula>
    </cfRule>
    <cfRule type="expression" dxfId="3730" priority="3918">
      <formula>((AW79-AV79)/AV79)&gt;0.05</formula>
    </cfRule>
  </conditionalFormatting>
  <conditionalFormatting sqref="AY79:AY83">
    <cfRule type="expression" dxfId="3729" priority="3915">
      <formula>AND(AX79=0,(AY79&gt;0))</formula>
    </cfRule>
    <cfRule type="expression" dxfId="3728" priority="3916">
      <formula>((AY79-AX79)/AX79)&gt;0.05</formula>
    </cfRule>
  </conditionalFormatting>
  <conditionalFormatting sqref="BA79:BA83">
    <cfRule type="expression" dxfId="3727" priority="3913">
      <formula>AND(AZ79=0,(BA79&gt;0))</formula>
    </cfRule>
    <cfRule type="expression" dxfId="3726" priority="3914">
      <formula>((BA79-AZ79)/AZ79)&gt;0.05</formula>
    </cfRule>
  </conditionalFormatting>
  <conditionalFormatting sqref="BC79:BC83">
    <cfRule type="expression" dxfId="3725" priority="3911">
      <formula>AND(BB79=0,(BC79&gt;0))</formula>
    </cfRule>
    <cfRule type="expression" dxfId="3724" priority="3912">
      <formula>((BC79-BB79)/BB79)&gt;0.05</formula>
    </cfRule>
  </conditionalFormatting>
  <conditionalFormatting sqref="BE79:BE83">
    <cfRule type="expression" dxfId="3723" priority="3909">
      <formula>AND(BD79=0,(BE79&gt;0))</formula>
    </cfRule>
    <cfRule type="expression" dxfId="3722" priority="3910">
      <formula>((BE79-BD79)/BD79)&gt;0.05</formula>
    </cfRule>
  </conditionalFormatting>
  <conditionalFormatting sqref="BG79:BG83">
    <cfRule type="expression" dxfId="3721" priority="3907">
      <formula>AND(BF79=0,(BG79&gt;0))</formula>
    </cfRule>
    <cfRule type="expression" dxfId="3720" priority="3908">
      <formula>((BG79-BF79)/BF79)&gt;0.05</formula>
    </cfRule>
  </conditionalFormatting>
  <conditionalFormatting sqref="BI79:BI83">
    <cfRule type="expression" dxfId="3719" priority="3905">
      <formula>AND(BH79=0,(BI79&gt;0))</formula>
    </cfRule>
    <cfRule type="expression" dxfId="3718" priority="3906">
      <formula>((BI79-BH79)/BH79)&gt;0.05</formula>
    </cfRule>
  </conditionalFormatting>
  <conditionalFormatting sqref="BK79:BK83">
    <cfRule type="expression" dxfId="3717" priority="3903">
      <formula>AND(BJ79=0,(BK79&gt;0))</formula>
    </cfRule>
    <cfRule type="expression" dxfId="3716" priority="3904">
      <formula>((BK79-BJ79)/BJ79)&gt;0.05</formula>
    </cfRule>
  </conditionalFormatting>
  <conditionalFormatting sqref="BM79:BM83">
    <cfRule type="expression" dxfId="3715" priority="3901">
      <formula>AND(BL79=0,(BM79&gt;0))</formula>
    </cfRule>
    <cfRule type="expression" dxfId="3714" priority="3902">
      <formula>((BM79-BL79)/BL79)&gt;0.05</formula>
    </cfRule>
  </conditionalFormatting>
  <conditionalFormatting sqref="BM283:BM285 BK283:BK285 BI283:BI285 BG283:BG285 BE283:BE285 BC283:BC285 BA283:BA285 AY283:AY285 AW283:AW285 AU283:AU285 AS283:AS285 AQ283:AQ285 AO283:AO285 AM283:AM285 AK283:AK285 AI283:AI285 AG283:AG285 AE283:AE285 AC283:AC285 AA283:AA285 Y283:Y285 W283:W285 U283:U285 S283:S285 Q283:Q285 O283:O285 M283:M285 K283:K285 I283:I285 G280:G281 G283:G285">
    <cfRule type="expression" dxfId="3713" priority="3899">
      <formula>AND(F280=0,(G280&gt;0))</formula>
    </cfRule>
    <cfRule type="expression" dxfId="3712" priority="3900">
      <formula>((G280-F280)/F280)&gt;0.05</formula>
    </cfRule>
  </conditionalFormatting>
  <conditionalFormatting sqref="G286:G293">
    <cfRule type="expression" dxfId="3711" priority="3897">
      <formula>AND(F286=0,(G286&gt;0))</formula>
    </cfRule>
    <cfRule type="expression" dxfId="3710" priority="3898">
      <formula>((G286-F286)/F286)&gt;0.05</formula>
    </cfRule>
  </conditionalFormatting>
  <conditionalFormatting sqref="I280:I281">
    <cfRule type="expression" dxfId="3709" priority="3895">
      <formula>AND(H280=0,(I280&gt;0))</formula>
    </cfRule>
    <cfRule type="expression" dxfId="3708" priority="3896">
      <formula>((I280-H280)/H280)&gt;0.05</formula>
    </cfRule>
  </conditionalFormatting>
  <conditionalFormatting sqref="I286:I293">
    <cfRule type="expression" dxfId="3707" priority="3893">
      <formula>AND(H286=0,(I286&gt;0))</formula>
    </cfRule>
    <cfRule type="expression" dxfId="3706" priority="3894">
      <formula>((I286-H286)/H286)&gt;0.05</formula>
    </cfRule>
  </conditionalFormatting>
  <conditionalFormatting sqref="K280:K281">
    <cfRule type="expression" dxfId="3705" priority="3891">
      <formula>AND(J280=0,(K280&gt;0))</formula>
    </cfRule>
    <cfRule type="expression" dxfId="3704" priority="3892">
      <formula>((K280-J280)/J280)&gt;0.05</formula>
    </cfRule>
  </conditionalFormatting>
  <conditionalFormatting sqref="K286:K293">
    <cfRule type="expression" dxfId="3703" priority="3889">
      <formula>AND(J286=0,(K286&gt;0))</formula>
    </cfRule>
    <cfRule type="expression" dxfId="3702" priority="3890">
      <formula>((K286-J286)/J286)&gt;0.05</formula>
    </cfRule>
  </conditionalFormatting>
  <conditionalFormatting sqref="M280:M281">
    <cfRule type="expression" dxfId="3701" priority="3887">
      <formula>AND(L280=0,(M280&gt;0))</formula>
    </cfRule>
    <cfRule type="expression" dxfId="3700" priority="3888">
      <formula>((M280-L280)/L280)&gt;0.05</formula>
    </cfRule>
  </conditionalFormatting>
  <conditionalFormatting sqref="M286:M293">
    <cfRule type="expression" dxfId="3699" priority="3885">
      <formula>AND(L286=0,(M286&gt;0))</formula>
    </cfRule>
    <cfRule type="expression" dxfId="3698" priority="3886">
      <formula>((M286-L286)/L286)&gt;0.05</formula>
    </cfRule>
  </conditionalFormatting>
  <conditionalFormatting sqref="O280:O281">
    <cfRule type="expression" dxfId="3697" priority="3883">
      <formula>AND(N280=0,(O280&gt;0))</formula>
    </cfRule>
    <cfRule type="expression" dxfId="3696" priority="3884">
      <formula>((O280-N280)/N280)&gt;0.05</formula>
    </cfRule>
  </conditionalFormatting>
  <conditionalFormatting sqref="O286:O293">
    <cfRule type="expression" dxfId="3695" priority="3881">
      <formula>AND(N286=0,(O286&gt;0))</formula>
    </cfRule>
    <cfRule type="expression" dxfId="3694" priority="3882">
      <formula>((O286-N286)/N286)&gt;0.05</formula>
    </cfRule>
  </conditionalFormatting>
  <conditionalFormatting sqref="Q280:Q281">
    <cfRule type="expression" dxfId="3693" priority="3879">
      <formula>AND(P280=0,(Q280&gt;0))</formula>
    </cfRule>
    <cfRule type="expression" dxfId="3692" priority="3880">
      <formula>((Q280-P280)/P280)&gt;0.05</formula>
    </cfRule>
  </conditionalFormatting>
  <conditionalFormatting sqref="Q286:Q293">
    <cfRule type="expression" dxfId="3691" priority="3877">
      <formula>AND(P286=0,(Q286&gt;0))</formula>
    </cfRule>
    <cfRule type="expression" dxfId="3690" priority="3878">
      <formula>((Q286-P286)/P286)&gt;0.05</formula>
    </cfRule>
  </conditionalFormatting>
  <conditionalFormatting sqref="S280:S281">
    <cfRule type="expression" dxfId="3689" priority="3875">
      <formula>AND(R280=0,(S280&gt;0))</formula>
    </cfRule>
    <cfRule type="expression" dxfId="3688" priority="3876">
      <formula>((S280-R280)/R280)&gt;0.05</formula>
    </cfRule>
  </conditionalFormatting>
  <conditionalFormatting sqref="S286:S293">
    <cfRule type="expression" dxfId="3687" priority="3873">
      <formula>AND(R286=0,(S286&gt;0))</formula>
    </cfRule>
    <cfRule type="expression" dxfId="3686" priority="3874">
      <formula>((S286-R286)/R286)&gt;0.05</formula>
    </cfRule>
  </conditionalFormatting>
  <conditionalFormatting sqref="U280:U281">
    <cfRule type="expression" dxfId="3685" priority="3871">
      <formula>AND(T280=0,(U280&gt;0))</formula>
    </cfRule>
    <cfRule type="expression" dxfId="3684" priority="3872">
      <formula>((U280-T280)/T280)&gt;0.05</formula>
    </cfRule>
  </conditionalFormatting>
  <conditionalFormatting sqref="U286:U293">
    <cfRule type="expression" dxfId="3683" priority="3869">
      <formula>AND(T286=0,(U286&gt;0))</formula>
    </cfRule>
    <cfRule type="expression" dxfId="3682" priority="3870">
      <formula>((U286-T286)/T286)&gt;0.05</formula>
    </cfRule>
  </conditionalFormatting>
  <conditionalFormatting sqref="W280:W281">
    <cfRule type="expression" dxfId="3681" priority="3867">
      <formula>AND(V280=0,(W280&gt;0))</formula>
    </cfRule>
    <cfRule type="expression" dxfId="3680" priority="3868">
      <formula>((W280-V280)/V280)&gt;0.05</formula>
    </cfRule>
  </conditionalFormatting>
  <conditionalFormatting sqref="W286:W293">
    <cfRule type="expression" dxfId="3679" priority="3865">
      <formula>AND(V286=0,(W286&gt;0))</formula>
    </cfRule>
    <cfRule type="expression" dxfId="3678" priority="3866">
      <formula>((W286-V286)/V286)&gt;0.05</formula>
    </cfRule>
  </conditionalFormatting>
  <conditionalFormatting sqref="Y280:Y281">
    <cfRule type="expression" dxfId="3677" priority="3863">
      <formula>AND(X280=0,(Y280&gt;0))</formula>
    </cfRule>
    <cfRule type="expression" dxfId="3676" priority="3864">
      <formula>((Y280-X280)/X280)&gt;0.05</formula>
    </cfRule>
  </conditionalFormatting>
  <conditionalFormatting sqref="Y286:Y293">
    <cfRule type="expression" dxfId="3675" priority="3861">
      <formula>AND(X286=0,(Y286&gt;0))</formula>
    </cfRule>
    <cfRule type="expression" dxfId="3674" priority="3862">
      <formula>((Y286-X286)/X286)&gt;0.05</formula>
    </cfRule>
  </conditionalFormatting>
  <conditionalFormatting sqref="AA280:AA281">
    <cfRule type="expression" dxfId="3673" priority="3859">
      <formula>AND(Z280=0,(AA280&gt;0))</formula>
    </cfRule>
    <cfRule type="expression" dxfId="3672" priority="3860">
      <formula>((AA280-Z280)/Z280)&gt;0.05</formula>
    </cfRule>
  </conditionalFormatting>
  <conditionalFormatting sqref="AA286:AA293">
    <cfRule type="expression" dxfId="3671" priority="3857">
      <formula>AND(Z286=0,(AA286&gt;0))</formula>
    </cfRule>
    <cfRule type="expression" dxfId="3670" priority="3858">
      <formula>((AA286-Z286)/Z286)&gt;0.05</formula>
    </cfRule>
  </conditionalFormatting>
  <conditionalFormatting sqref="AC280:AC281">
    <cfRule type="expression" dxfId="3669" priority="3855">
      <formula>AND(AB280=0,(AC280&gt;0))</formula>
    </cfRule>
    <cfRule type="expression" dxfId="3668" priority="3856">
      <formula>((AC280-AB280)/AB280)&gt;0.05</formula>
    </cfRule>
  </conditionalFormatting>
  <conditionalFormatting sqref="AC286:AC293">
    <cfRule type="expression" dxfId="3667" priority="3853">
      <formula>AND(AB286=0,(AC286&gt;0))</formula>
    </cfRule>
    <cfRule type="expression" dxfId="3666" priority="3854">
      <formula>((AC286-AB286)/AB286)&gt;0.05</formula>
    </cfRule>
  </conditionalFormatting>
  <conditionalFormatting sqref="AE280:AE281">
    <cfRule type="expression" dxfId="3665" priority="3851">
      <formula>AND(AD280=0,(AE280&gt;0))</formula>
    </cfRule>
    <cfRule type="expression" dxfId="3664" priority="3852">
      <formula>((AE280-AD280)/AD280)&gt;0.05</formula>
    </cfRule>
  </conditionalFormatting>
  <conditionalFormatting sqref="AE286:AE293">
    <cfRule type="expression" dxfId="3663" priority="3849">
      <formula>AND(AD286=0,(AE286&gt;0))</formula>
    </cfRule>
    <cfRule type="expression" dxfId="3662" priority="3850">
      <formula>((AE286-AD286)/AD286)&gt;0.05</formula>
    </cfRule>
  </conditionalFormatting>
  <conditionalFormatting sqref="AG280:AG281">
    <cfRule type="expression" dxfId="3661" priority="3847">
      <formula>AND(AF280=0,(AG280&gt;0))</formula>
    </cfRule>
    <cfRule type="expression" dxfId="3660" priority="3848">
      <formula>((AG280-AF280)/AF280)&gt;0.05</formula>
    </cfRule>
  </conditionalFormatting>
  <conditionalFormatting sqref="AG286:AG293">
    <cfRule type="expression" dxfId="3659" priority="3845">
      <formula>AND(AF286=0,(AG286&gt;0))</formula>
    </cfRule>
    <cfRule type="expression" dxfId="3658" priority="3846">
      <formula>((AG286-AF286)/AF286)&gt;0.05</formula>
    </cfRule>
  </conditionalFormatting>
  <conditionalFormatting sqref="AI280:AI281">
    <cfRule type="expression" dxfId="3657" priority="3843">
      <formula>AND(AH280=0,(AI280&gt;0))</formula>
    </cfRule>
    <cfRule type="expression" dxfId="3656" priority="3844">
      <formula>((AI280-AH280)/AH280)&gt;0.05</formula>
    </cfRule>
  </conditionalFormatting>
  <conditionalFormatting sqref="AI286:AI293">
    <cfRule type="expression" dxfId="3655" priority="3841">
      <formula>AND(AH286=0,(AI286&gt;0))</formula>
    </cfRule>
    <cfRule type="expression" dxfId="3654" priority="3842">
      <formula>((AI286-AH286)/AH286)&gt;0.05</formula>
    </cfRule>
  </conditionalFormatting>
  <conditionalFormatting sqref="AK280:AK281">
    <cfRule type="expression" dxfId="3653" priority="3839">
      <formula>AND(AJ280=0,(AK280&gt;0))</formula>
    </cfRule>
    <cfRule type="expression" dxfId="3652" priority="3840">
      <formula>((AK280-AJ280)/AJ280)&gt;0.05</formula>
    </cfRule>
  </conditionalFormatting>
  <conditionalFormatting sqref="AK286:AK293">
    <cfRule type="expression" dxfId="3651" priority="3837">
      <formula>AND(AJ286=0,(AK286&gt;0))</formula>
    </cfRule>
    <cfRule type="expression" dxfId="3650" priority="3838">
      <formula>((AK286-AJ286)/AJ286)&gt;0.05</formula>
    </cfRule>
  </conditionalFormatting>
  <conditionalFormatting sqref="AM280:AM281">
    <cfRule type="expression" dxfId="3649" priority="3835">
      <formula>AND(AL280=0,(AM280&gt;0))</formula>
    </cfRule>
    <cfRule type="expression" dxfId="3648" priority="3836">
      <formula>((AM280-AL280)/AL280)&gt;0.05</formula>
    </cfRule>
  </conditionalFormatting>
  <conditionalFormatting sqref="AM286:AM293">
    <cfRule type="expression" dxfId="3647" priority="3833">
      <formula>AND(AL286=0,(AM286&gt;0))</formula>
    </cfRule>
    <cfRule type="expression" dxfId="3646" priority="3834">
      <formula>((AM286-AL286)/AL286)&gt;0.05</formula>
    </cfRule>
  </conditionalFormatting>
  <conditionalFormatting sqref="AO280:AO281">
    <cfRule type="expression" dxfId="3645" priority="3831">
      <formula>AND(AN280=0,(AO280&gt;0))</formula>
    </cfRule>
    <cfRule type="expression" dxfId="3644" priority="3832">
      <formula>((AO280-AN280)/AN280)&gt;0.05</formula>
    </cfRule>
  </conditionalFormatting>
  <conditionalFormatting sqref="AO286:AO293">
    <cfRule type="expression" dxfId="3643" priority="3829">
      <formula>AND(AN286=0,(AO286&gt;0))</formula>
    </cfRule>
    <cfRule type="expression" dxfId="3642" priority="3830">
      <formula>((AO286-AN286)/AN286)&gt;0.05</formula>
    </cfRule>
  </conditionalFormatting>
  <conditionalFormatting sqref="AQ280:AQ281">
    <cfRule type="expression" dxfId="3641" priority="3827">
      <formula>AND(AP280=0,(AQ280&gt;0))</formula>
    </cfRule>
    <cfRule type="expression" dxfId="3640" priority="3828">
      <formula>((AQ280-AP280)/AP280)&gt;0.05</formula>
    </cfRule>
  </conditionalFormatting>
  <conditionalFormatting sqref="AQ286:AQ293">
    <cfRule type="expression" dxfId="3639" priority="3825">
      <formula>AND(AP286=0,(AQ286&gt;0))</formula>
    </cfRule>
    <cfRule type="expression" dxfId="3638" priority="3826">
      <formula>((AQ286-AP286)/AP286)&gt;0.05</formula>
    </cfRule>
  </conditionalFormatting>
  <conditionalFormatting sqref="AS280:AS281">
    <cfRule type="expression" dxfId="3637" priority="3823">
      <formula>AND(AR280=0,(AS280&gt;0))</formula>
    </cfRule>
    <cfRule type="expression" dxfId="3636" priority="3824">
      <formula>((AS280-AR280)/AR280)&gt;0.05</formula>
    </cfRule>
  </conditionalFormatting>
  <conditionalFormatting sqref="AS286:AS293">
    <cfRule type="expression" dxfId="3635" priority="3821">
      <formula>AND(AR286=0,(AS286&gt;0))</formula>
    </cfRule>
    <cfRule type="expression" dxfId="3634" priority="3822">
      <formula>((AS286-AR286)/AR286)&gt;0.05</formula>
    </cfRule>
  </conditionalFormatting>
  <conditionalFormatting sqref="AU280:AU281">
    <cfRule type="expression" dxfId="3633" priority="3819">
      <formula>AND(AT280=0,(AU280&gt;0))</formula>
    </cfRule>
    <cfRule type="expression" dxfId="3632" priority="3820">
      <formula>((AU280-AT280)/AT280)&gt;0.05</formula>
    </cfRule>
  </conditionalFormatting>
  <conditionalFormatting sqref="AU286:AU293">
    <cfRule type="expression" dxfId="3631" priority="3817">
      <formula>AND(AT286=0,(AU286&gt;0))</formula>
    </cfRule>
    <cfRule type="expression" dxfId="3630" priority="3818">
      <formula>((AU286-AT286)/AT286)&gt;0.05</formula>
    </cfRule>
  </conditionalFormatting>
  <conditionalFormatting sqref="AW280:AW281">
    <cfRule type="expression" dxfId="3629" priority="3815">
      <formula>AND(AV280=0,(AW280&gt;0))</formula>
    </cfRule>
    <cfRule type="expression" dxfId="3628" priority="3816">
      <formula>((AW280-AV280)/AV280)&gt;0.05</formula>
    </cfRule>
  </conditionalFormatting>
  <conditionalFormatting sqref="AW286:AW293">
    <cfRule type="expression" dxfId="3627" priority="3813">
      <formula>AND(AV286=0,(AW286&gt;0))</formula>
    </cfRule>
    <cfRule type="expression" dxfId="3626" priority="3814">
      <formula>((AW286-AV286)/AV286)&gt;0.05</formula>
    </cfRule>
  </conditionalFormatting>
  <conditionalFormatting sqref="AY280:AY281">
    <cfRule type="expression" dxfId="3625" priority="3811">
      <formula>AND(AX280=0,(AY280&gt;0))</formula>
    </cfRule>
    <cfRule type="expression" dxfId="3624" priority="3812">
      <formula>((AY280-AX280)/AX280)&gt;0.05</formula>
    </cfRule>
  </conditionalFormatting>
  <conditionalFormatting sqref="AY286:AY293">
    <cfRule type="expression" dxfId="3623" priority="3809">
      <formula>AND(AX286=0,(AY286&gt;0))</formula>
    </cfRule>
    <cfRule type="expression" dxfId="3622" priority="3810">
      <formula>((AY286-AX286)/AX286)&gt;0.05</formula>
    </cfRule>
  </conditionalFormatting>
  <conditionalFormatting sqref="BA280:BA281">
    <cfRule type="expression" dxfId="3621" priority="3807">
      <formula>AND(AZ280=0,(BA280&gt;0))</formula>
    </cfRule>
    <cfRule type="expression" dxfId="3620" priority="3808">
      <formula>((BA280-AZ280)/AZ280)&gt;0.05</formula>
    </cfRule>
  </conditionalFormatting>
  <conditionalFormatting sqref="BA286:BA293">
    <cfRule type="expression" dxfId="3619" priority="3805">
      <formula>AND(AZ286=0,(BA286&gt;0))</formula>
    </cfRule>
    <cfRule type="expression" dxfId="3618" priority="3806">
      <formula>((BA286-AZ286)/AZ286)&gt;0.05</formula>
    </cfRule>
  </conditionalFormatting>
  <conditionalFormatting sqref="BC280:BC281">
    <cfRule type="expression" dxfId="3617" priority="3803">
      <formula>AND(BB280=0,(BC280&gt;0))</formula>
    </cfRule>
    <cfRule type="expression" dxfId="3616" priority="3804">
      <formula>((BC280-BB280)/BB280)&gt;0.05</formula>
    </cfRule>
  </conditionalFormatting>
  <conditionalFormatting sqref="BC286:BC293">
    <cfRule type="expression" dxfId="3615" priority="3801">
      <formula>AND(BB286=0,(BC286&gt;0))</formula>
    </cfRule>
    <cfRule type="expression" dxfId="3614" priority="3802">
      <formula>((BC286-BB286)/BB286)&gt;0.05</formula>
    </cfRule>
  </conditionalFormatting>
  <conditionalFormatting sqref="BE280:BE281">
    <cfRule type="expression" dxfId="3613" priority="3799">
      <formula>AND(BD280=0,(BE280&gt;0))</formula>
    </cfRule>
    <cfRule type="expression" dxfId="3612" priority="3800">
      <formula>((BE280-BD280)/BD280)&gt;0.05</formula>
    </cfRule>
  </conditionalFormatting>
  <conditionalFormatting sqref="BE286:BE293">
    <cfRule type="expression" dxfId="3611" priority="3797">
      <formula>AND(BD286=0,(BE286&gt;0))</formula>
    </cfRule>
    <cfRule type="expression" dxfId="3610" priority="3798">
      <formula>((BE286-BD286)/BD286)&gt;0.05</formula>
    </cfRule>
  </conditionalFormatting>
  <conditionalFormatting sqref="BG280:BG281">
    <cfRule type="expression" dxfId="3609" priority="3795">
      <formula>AND(BF280=0,(BG280&gt;0))</formula>
    </cfRule>
    <cfRule type="expression" dxfId="3608" priority="3796">
      <formula>((BG280-BF280)/BF280)&gt;0.05</formula>
    </cfRule>
  </conditionalFormatting>
  <conditionalFormatting sqref="BG286:BG293">
    <cfRule type="expression" dxfId="3607" priority="3793">
      <formula>AND(BF286=0,(BG286&gt;0))</formula>
    </cfRule>
    <cfRule type="expression" dxfId="3606" priority="3794">
      <formula>((BG286-BF286)/BF286)&gt;0.05</formula>
    </cfRule>
  </conditionalFormatting>
  <conditionalFormatting sqref="BI280:BI281">
    <cfRule type="expression" dxfId="3605" priority="3791">
      <formula>AND(BH280=0,(BI280&gt;0))</formula>
    </cfRule>
    <cfRule type="expression" dxfId="3604" priority="3792">
      <formula>((BI280-BH280)/BH280)&gt;0.05</formula>
    </cfRule>
  </conditionalFormatting>
  <conditionalFormatting sqref="BI286:BI293">
    <cfRule type="expression" dxfId="3603" priority="3789">
      <formula>AND(BH286=0,(BI286&gt;0))</formula>
    </cfRule>
    <cfRule type="expression" dxfId="3602" priority="3790">
      <formula>((BI286-BH286)/BH286)&gt;0.05</formula>
    </cfRule>
  </conditionalFormatting>
  <conditionalFormatting sqref="BK280:BK281">
    <cfRule type="expression" dxfId="3601" priority="3787">
      <formula>AND(BJ280=0,(BK280&gt;0))</formula>
    </cfRule>
    <cfRule type="expression" dxfId="3600" priority="3788">
      <formula>((BK280-BJ280)/BJ280)&gt;0.05</formula>
    </cfRule>
  </conditionalFormatting>
  <conditionalFormatting sqref="BK286:BK293">
    <cfRule type="expression" dxfId="3599" priority="3785">
      <formula>AND(BJ286=0,(BK286&gt;0))</formula>
    </cfRule>
    <cfRule type="expression" dxfId="3598" priority="3786">
      <formula>((BK286-BJ286)/BJ286)&gt;0.05</formula>
    </cfRule>
  </conditionalFormatting>
  <conditionalFormatting sqref="BM280:BM281">
    <cfRule type="expression" dxfId="3597" priority="3783">
      <formula>AND(BL280=0,(BM280&gt;0))</formula>
    </cfRule>
    <cfRule type="expression" dxfId="3596" priority="3784">
      <formula>((BM280-BL280)/BL280)&gt;0.05</formula>
    </cfRule>
  </conditionalFormatting>
  <conditionalFormatting sqref="BM286:BM293">
    <cfRule type="expression" dxfId="3595" priority="3781">
      <formula>AND(BL286=0,(BM286&gt;0))</formula>
    </cfRule>
    <cfRule type="expression" dxfId="3594" priority="3782">
      <formula>((BM286-BL286)/BL286)&gt;0.05</formula>
    </cfRule>
  </conditionalFormatting>
  <conditionalFormatting sqref="G99:G120">
    <cfRule type="expression" dxfId="3593" priority="3779">
      <formula>AND(F99=0,(G99&gt;0))</formula>
    </cfRule>
    <cfRule type="expression" dxfId="3592" priority="3780">
      <formula>((G99-F99)/F99)&gt;0.05</formula>
    </cfRule>
  </conditionalFormatting>
  <conditionalFormatting sqref="G95:G98">
    <cfRule type="expression" dxfId="3591" priority="3777">
      <formula>AND(F95=0,(G95&gt;0))</formula>
    </cfRule>
    <cfRule type="expression" dxfId="3590" priority="3778">
      <formula>((G95-F95)/F95)&gt;0.05</formula>
    </cfRule>
  </conditionalFormatting>
  <conditionalFormatting sqref="G121">
    <cfRule type="expression" dxfId="3589" priority="3775">
      <formula>AND(F121=0,(G121&gt;0))</formula>
    </cfRule>
    <cfRule type="expression" dxfId="3588" priority="3776">
      <formula>((G121-F121)/F121)&gt;0.05</formula>
    </cfRule>
  </conditionalFormatting>
  <conditionalFormatting sqref="G122">
    <cfRule type="expression" dxfId="3587" priority="3773">
      <formula>AND(F122=0,(G122&gt;0))</formula>
    </cfRule>
    <cfRule type="expression" dxfId="3586" priority="3774">
      <formula>((G122-F122)/F122)&gt;0.05</formula>
    </cfRule>
  </conditionalFormatting>
  <conditionalFormatting sqref="G123">
    <cfRule type="expression" dxfId="3585" priority="3771">
      <formula>AND(F123=0,(G123&gt;0))</formula>
    </cfRule>
    <cfRule type="expression" dxfId="3584" priority="3772">
      <formula>((G123-F123)/F123)&gt;0.05</formula>
    </cfRule>
  </conditionalFormatting>
  <conditionalFormatting sqref="G124">
    <cfRule type="expression" dxfId="3583" priority="3769">
      <formula>AND(F124=0,(G124&gt;0))</formula>
    </cfRule>
    <cfRule type="expression" dxfId="3582" priority="3770">
      <formula>((G124-F124)/F124)&gt;0.05</formula>
    </cfRule>
  </conditionalFormatting>
  <conditionalFormatting sqref="I99:I120">
    <cfRule type="expression" dxfId="3581" priority="3767">
      <formula>AND(H99=0,(I99&gt;0))</formula>
    </cfRule>
    <cfRule type="expression" dxfId="3580" priority="3768">
      <formula>((I99-H99)/H99)&gt;0.05</formula>
    </cfRule>
  </conditionalFormatting>
  <conditionalFormatting sqref="I95:I98">
    <cfRule type="expression" dxfId="3579" priority="3765">
      <formula>AND(H95=0,(I95&gt;0))</formula>
    </cfRule>
    <cfRule type="expression" dxfId="3578" priority="3766">
      <formula>((I95-H95)/H95)&gt;0.05</formula>
    </cfRule>
  </conditionalFormatting>
  <conditionalFormatting sqref="I121">
    <cfRule type="expression" dxfId="3577" priority="3763">
      <formula>AND(H121=0,(I121&gt;0))</formula>
    </cfRule>
    <cfRule type="expression" dxfId="3576" priority="3764">
      <formula>((I121-H121)/H121)&gt;0.05</formula>
    </cfRule>
  </conditionalFormatting>
  <conditionalFormatting sqref="I122">
    <cfRule type="expression" dxfId="3575" priority="3761">
      <formula>AND(H122=0,(I122&gt;0))</formula>
    </cfRule>
    <cfRule type="expression" dxfId="3574" priority="3762">
      <formula>((I122-H122)/H122)&gt;0.05</formula>
    </cfRule>
  </conditionalFormatting>
  <conditionalFormatting sqref="I123">
    <cfRule type="expression" dxfId="3573" priority="3759">
      <formula>AND(H123=0,(I123&gt;0))</formula>
    </cfRule>
    <cfRule type="expression" dxfId="3572" priority="3760">
      <formula>((I123-H123)/H123)&gt;0.05</formula>
    </cfRule>
  </conditionalFormatting>
  <conditionalFormatting sqref="I124">
    <cfRule type="expression" dxfId="3571" priority="3757">
      <formula>AND(H124=0,(I124&gt;0))</formula>
    </cfRule>
    <cfRule type="expression" dxfId="3570" priority="3758">
      <formula>((I124-H124)/H124)&gt;0.05</formula>
    </cfRule>
  </conditionalFormatting>
  <conditionalFormatting sqref="K99:K120">
    <cfRule type="expression" dxfId="3569" priority="3755">
      <formula>AND(J99=0,(K99&gt;0))</formula>
    </cfRule>
    <cfRule type="expression" dxfId="3568" priority="3756">
      <formula>((K99-J99)/J99)&gt;0.05</formula>
    </cfRule>
  </conditionalFormatting>
  <conditionalFormatting sqref="K95:K98">
    <cfRule type="expression" dxfId="3567" priority="3753">
      <formula>AND(J95=0,(K95&gt;0))</formula>
    </cfRule>
    <cfRule type="expression" dxfId="3566" priority="3754">
      <formula>((K95-J95)/J95)&gt;0.05</formula>
    </cfRule>
  </conditionalFormatting>
  <conditionalFormatting sqref="K121">
    <cfRule type="expression" dxfId="3565" priority="3751">
      <formula>AND(J121=0,(K121&gt;0))</formula>
    </cfRule>
    <cfRule type="expression" dxfId="3564" priority="3752">
      <formula>((K121-J121)/J121)&gt;0.05</formula>
    </cfRule>
  </conditionalFormatting>
  <conditionalFormatting sqref="K122">
    <cfRule type="expression" dxfId="3563" priority="3749">
      <formula>AND(J122=0,(K122&gt;0))</formula>
    </cfRule>
    <cfRule type="expression" dxfId="3562" priority="3750">
      <formula>((K122-J122)/J122)&gt;0.05</formula>
    </cfRule>
  </conditionalFormatting>
  <conditionalFormatting sqref="K123">
    <cfRule type="expression" dxfId="3561" priority="3747">
      <formula>AND(J123=0,(K123&gt;0))</formula>
    </cfRule>
    <cfRule type="expression" dxfId="3560" priority="3748">
      <formula>((K123-J123)/J123)&gt;0.05</formula>
    </cfRule>
  </conditionalFormatting>
  <conditionalFormatting sqref="K124">
    <cfRule type="expression" dxfId="3559" priority="3745">
      <formula>AND(J124=0,(K124&gt;0))</formula>
    </cfRule>
    <cfRule type="expression" dxfId="3558" priority="3746">
      <formula>((K124-J124)/J124)&gt;0.05</formula>
    </cfRule>
  </conditionalFormatting>
  <conditionalFormatting sqref="M99:M120">
    <cfRule type="expression" dxfId="3557" priority="3743">
      <formula>AND(L99=0,(M99&gt;0))</formula>
    </cfRule>
    <cfRule type="expression" dxfId="3556" priority="3744">
      <formula>((M99-L99)/L99)&gt;0.05</formula>
    </cfRule>
  </conditionalFormatting>
  <conditionalFormatting sqref="M95:M98">
    <cfRule type="expression" dxfId="3555" priority="3741">
      <formula>AND(L95=0,(M95&gt;0))</formula>
    </cfRule>
    <cfRule type="expression" dxfId="3554" priority="3742">
      <formula>((M95-L95)/L95)&gt;0.05</formula>
    </cfRule>
  </conditionalFormatting>
  <conditionalFormatting sqref="M121">
    <cfRule type="expression" dxfId="3553" priority="3739">
      <formula>AND(L121=0,(M121&gt;0))</formula>
    </cfRule>
    <cfRule type="expression" dxfId="3552" priority="3740">
      <formula>((M121-L121)/L121)&gt;0.05</formula>
    </cfRule>
  </conditionalFormatting>
  <conditionalFormatting sqref="M122">
    <cfRule type="expression" dxfId="3551" priority="3737">
      <formula>AND(L122=0,(M122&gt;0))</formula>
    </cfRule>
    <cfRule type="expression" dxfId="3550" priority="3738">
      <formula>((M122-L122)/L122)&gt;0.05</formula>
    </cfRule>
  </conditionalFormatting>
  <conditionalFormatting sqref="M123">
    <cfRule type="expression" dxfId="3549" priority="3735">
      <formula>AND(L123=0,(M123&gt;0))</formula>
    </cfRule>
    <cfRule type="expression" dxfId="3548" priority="3736">
      <formula>((M123-L123)/L123)&gt;0.05</formula>
    </cfRule>
  </conditionalFormatting>
  <conditionalFormatting sqref="M124">
    <cfRule type="expression" dxfId="3547" priority="3733">
      <formula>AND(L124=0,(M124&gt;0))</formula>
    </cfRule>
    <cfRule type="expression" dxfId="3546" priority="3734">
      <formula>((M124-L124)/L124)&gt;0.05</formula>
    </cfRule>
  </conditionalFormatting>
  <conditionalFormatting sqref="O99:O120">
    <cfRule type="expression" dxfId="3545" priority="3731">
      <formula>AND(N99=0,(O99&gt;0))</formula>
    </cfRule>
    <cfRule type="expression" dxfId="3544" priority="3732">
      <formula>((O99-N99)/N99)&gt;0.05</formula>
    </cfRule>
  </conditionalFormatting>
  <conditionalFormatting sqref="O95:O98">
    <cfRule type="expression" dxfId="3543" priority="3729">
      <formula>AND(N95=0,(O95&gt;0))</formula>
    </cfRule>
    <cfRule type="expression" dxfId="3542" priority="3730">
      <formula>((O95-N95)/N95)&gt;0.05</formula>
    </cfRule>
  </conditionalFormatting>
  <conditionalFormatting sqref="O121">
    <cfRule type="expression" dxfId="3541" priority="3727">
      <formula>AND(N121=0,(O121&gt;0))</formula>
    </cfRule>
    <cfRule type="expression" dxfId="3540" priority="3728">
      <formula>((O121-N121)/N121)&gt;0.05</formula>
    </cfRule>
  </conditionalFormatting>
  <conditionalFormatting sqref="O122">
    <cfRule type="expression" dxfId="3539" priority="3725">
      <formula>AND(N122=0,(O122&gt;0))</formula>
    </cfRule>
    <cfRule type="expression" dxfId="3538" priority="3726">
      <formula>((O122-N122)/N122)&gt;0.05</formula>
    </cfRule>
  </conditionalFormatting>
  <conditionalFormatting sqref="O123">
    <cfRule type="expression" dxfId="3537" priority="3723">
      <formula>AND(N123=0,(O123&gt;0))</formula>
    </cfRule>
    <cfRule type="expression" dxfId="3536" priority="3724">
      <formula>((O123-N123)/N123)&gt;0.05</formula>
    </cfRule>
  </conditionalFormatting>
  <conditionalFormatting sqref="O124">
    <cfRule type="expression" dxfId="3535" priority="3721">
      <formula>AND(N124=0,(O124&gt;0))</formula>
    </cfRule>
    <cfRule type="expression" dxfId="3534" priority="3722">
      <formula>((O124-N124)/N124)&gt;0.05</formula>
    </cfRule>
  </conditionalFormatting>
  <conditionalFormatting sqref="Q99:Q120">
    <cfRule type="expression" dxfId="3533" priority="3719">
      <formula>AND(P99=0,(Q99&gt;0))</formula>
    </cfRule>
    <cfRule type="expression" dxfId="3532" priority="3720">
      <formula>((Q99-P99)/P99)&gt;0.05</formula>
    </cfRule>
  </conditionalFormatting>
  <conditionalFormatting sqref="Q95:Q98">
    <cfRule type="expression" dxfId="3531" priority="3717">
      <formula>AND(P95=0,(Q95&gt;0))</formula>
    </cfRule>
    <cfRule type="expression" dxfId="3530" priority="3718">
      <formula>((Q95-P95)/P95)&gt;0.05</formula>
    </cfRule>
  </conditionalFormatting>
  <conditionalFormatting sqref="Q121">
    <cfRule type="expression" dxfId="3529" priority="3715">
      <formula>AND(P121=0,(Q121&gt;0))</formula>
    </cfRule>
    <cfRule type="expression" dxfId="3528" priority="3716">
      <formula>((Q121-P121)/P121)&gt;0.05</formula>
    </cfRule>
  </conditionalFormatting>
  <conditionalFormatting sqref="Q122">
    <cfRule type="expression" dxfId="3527" priority="3713">
      <formula>AND(P122=0,(Q122&gt;0))</formula>
    </cfRule>
    <cfRule type="expression" dxfId="3526" priority="3714">
      <formula>((Q122-P122)/P122)&gt;0.05</formula>
    </cfRule>
  </conditionalFormatting>
  <conditionalFormatting sqref="Q123">
    <cfRule type="expression" dxfId="3525" priority="3711">
      <formula>AND(P123=0,(Q123&gt;0))</formula>
    </cfRule>
    <cfRule type="expression" dxfId="3524" priority="3712">
      <formula>((Q123-P123)/P123)&gt;0.05</formula>
    </cfRule>
  </conditionalFormatting>
  <conditionalFormatting sqref="Q124">
    <cfRule type="expression" dxfId="3523" priority="3709">
      <formula>AND(P124=0,(Q124&gt;0))</formula>
    </cfRule>
    <cfRule type="expression" dxfId="3522" priority="3710">
      <formula>((Q124-P124)/P124)&gt;0.05</formula>
    </cfRule>
  </conditionalFormatting>
  <conditionalFormatting sqref="S99:S120">
    <cfRule type="expression" dxfId="3521" priority="3707">
      <formula>AND(R99=0,(S99&gt;0))</formula>
    </cfRule>
    <cfRule type="expression" dxfId="3520" priority="3708">
      <formula>((S99-R99)/R99)&gt;0.05</formula>
    </cfRule>
  </conditionalFormatting>
  <conditionalFormatting sqref="S95:S98">
    <cfRule type="expression" dxfId="3519" priority="3705">
      <formula>AND(R95=0,(S95&gt;0))</formula>
    </cfRule>
    <cfRule type="expression" dxfId="3518" priority="3706">
      <formula>((S95-R95)/R95)&gt;0.05</formula>
    </cfRule>
  </conditionalFormatting>
  <conditionalFormatting sqref="S121">
    <cfRule type="expression" dxfId="3517" priority="3703">
      <formula>AND(R121=0,(S121&gt;0))</formula>
    </cfRule>
    <cfRule type="expression" dxfId="3516" priority="3704">
      <formula>((S121-R121)/R121)&gt;0.05</formula>
    </cfRule>
  </conditionalFormatting>
  <conditionalFormatting sqref="S122">
    <cfRule type="expression" dxfId="3515" priority="3701">
      <formula>AND(R122=0,(S122&gt;0))</formula>
    </cfRule>
    <cfRule type="expression" dxfId="3514" priority="3702">
      <formula>((S122-R122)/R122)&gt;0.05</formula>
    </cfRule>
  </conditionalFormatting>
  <conditionalFormatting sqref="S123">
    <cfRule type="expression" dxfId="3513" priority="3699">
      <formula>AND(R123=0,(S123&gt;0))</formula>
    </cfRule>
    <cfRule type="expression" dxfId="3512" priority="3700">
      <formula>((S123-R123)/R123)&gt;0.05</formula>
    </cfRule>
  </conditionalFormatting>
  <conditionalFormatting sqref="S124">
    <cfRule type="expression" dxfId="3511" priority="3697">
      <formula>AND(R124=0,(S124&gt;0))</formula>
    </cfRule>
    <cfRule type="expression" dxfId="3510" priority="3698">
      <formula>((S124-R124)/R124)&gt;0.05</formula>
    </cfRule>
  </conditionalFormatting>
  <conditionalFormatting sqref="U99:U120">
    <cfRule type="expression" dxfId="3509" priority="3695">
      <formula>AND(T99=0,(U99&gt;0))</formula>
    </cfRule>
    <cfRule type="expression" dxfId="3508" priority="3696">
      <formula>((U99-T99)/T99)&gt;0.05</formula>
    </cfRule>
  </conditionalFormatting>
  <conditionalFormatting sqref="U95:U98">
    <cfRule type="expression" dxfId="3507" priority="3693">
      <formula>AND(T95=0,(U95&gt;0))</formula>
    </cfRule>
    <cfRule type="expression" dxfId="3506" priority="3694">
      <formula>((U95-T95)/T95)&gt;0.05</formula>
    </cfRule>
  </conditionalFormatting>
  <conditionalFormatting sqref="U121">
    <cfRule type="expression" dxfId="3505" priority="3691">
      <formula>AND(T121=0,(U121&gt;0))</formula>
    </cfRule>
    <cfRule type="expression" dxfId="3504" priority="3692">
      <formula>((U121-T121)/T121)&gt;0.05</formula>
    </cfRule>
  </conditionalFormatting>
  <conditionalFormatting sqref="U122">
    <cfRule type="expression" dxfId="3503" priority="3689">
      <formula>AND(T122=0,(U122&gt;0))</formula>
    </cfRule>
    <cfRule type="expression" dxfId="3502" priority="3690">
      <formula>((U122-T122)/T122)&gt;0.05</formula>
    </cfRule>
  </conditionalFormatting>
  <conditionalFormatting sqref="U123">
    <cfRule type="expression" dxfId="3501" priority="3687">
      <formula>AND(T123=0,(U123&gt;0))</formula>
    </cfRule>
    <cfRule type="expression" dxfId="3500" priority="3688">
      <formula>((U123-T123)/T123)&gt;0.05</formula>
    </cfRule>
  </conditionalFormatting>
  <conditionalFormatting sqref="U124">
    <cfRule type="expression" dxfId="3499" priority="3685">
      <formula>AND(T124=0,(U124&gt;0))</formula>
    </cfRule>
    <cfRule type="expression" dxfId="3498" priority="3686">
      <formula>((U124-T124)/T124)&gt;0.05</formula>
    </cfRule>
  </conditionalFormatting>
  <conditionalFormatting sqref="W99:W120">
    <cfRule type="expression" dxfId="3497" priority="3683">
      <formula>AND(V99=0,(W99&gt;0))</formula>
    </cfRule>
    <cfRule type="expression" dxfId="3496" priority="3684">
      <formula>((W99-V99)/V99)&gt;0.05</formula>
    </cfRule>
  </conditionalFormatting>
  <conditionalFormatting sqref="W95:W98">
    <cfRule type="expression" dxfId="3495" priority="3681">
      <formula>AND(V95=0,(W95&gt;0))</formula>
    </cfRule>
    <cfRule type="expression" dxfId="3494" priority="3682">
      <formula>((W95-V95)/V95)&gt;0.05</formula>
    </cfRule>
  </conditionalFormatting>
  <conditionalFormatting sqref="W121">
    <cfRule type="expression" dxfId="3493" priority="3679">
      <formula>AND(V121=0,(W121&gt;0))</formula>
    </cfRule>
    <cfRule type="expression" dxfId="3492" priority="3680">
      <formula>((W121-V121)/V121)&gt;0.05</formula>
    </cfRule>
  </conditionalFormatting>
  <conditionalFormatting sqref="W122">
    <cfRule type="expression" dxfId="3491" priority="3677">
      <formula>AND(V122=0,(W122&gt;0))</formula>
    </cfRule>
    <cfRule type="expression" dxfId="3490" priority="3678">
      <formula>((W122-V122)/V122)&gt;0.05</formula>
    </cfRule>
  </conditionalFormatting>
  <conditionalFormatting sqref="W123">
    <cfRule type="expression" dxfId="3489" priority="3675">
      <formula>AND(V123=0,(W123&gt;0))</formula>
    </cfRule>
    <cfRule type="expression" dxfId="3488" priority="3676">
      <formula>((W123-V123)/V123)&gt;0.05</formula>
    </cfRule>
  </conditionalFormatting>
  <conditionalFormatting sqref="W124">
    <cfRule type="expression" dxfId="3487" priority="3673">
      <formula>AND(V124=0,(W124&gt;0))</formula>
    </cfRule>
    <cfRule type="expression" dxfId="3486" priority="3674">
      <formula>((W124-V124)/V124)&gt;0.05</formula>
    </cfRule>
  </conditionalFormatting>
  <conditionalFormatting sqref="Y99:Y120">
    <cfRule type="expression" dxfId="3485" priority="3671">
      <formula>AND(X99=0,(Y99&gt;0))</formula>
    </cfRule>
    <cfRule type="expression" dxfId="3484" priority="3672">
      <formula>((Y99-X99)/X99)&gt;0.05</formula>
    </cfRule>
  </conditionalFormatting>
  <conditionalFormatting sqref="Y95:Y98">
    <cfRule type="expression" dxfId="3483" priority="3669">
      <formula>AND(X95=0,(Y95&gt;0))</formula>
    </cfRule>
    <cfRule type="expression" dxfId="3482" priority="3670">
      <formula>((Y95-X95)/X95)&gt;0.05</formula>
    </cfRule>
  </conditionalFormatting>
  <conditionalFormatting sqref="Y121">
    <cfRule type="expression" dxfId="3481" priority="3667">
      <formula>AND(X121=0,(Y121&gt;0))</formula>
    </cfRule>
    <cfRule type="expression" dxfId="3480" priority="3668">
      <formula>((Y121-X121)/X121)&gt;0.05</formula>
    </cfRule>
  </conditionalFormatting>
  <conditionalFormatting sqref="Y122">
    <cfRule type="expression" dxfId="3479" priority="3665">
      <formula>AND(X122=0,(Y122&gt;0))</formula>
    </cfRule>
    <cfRule type="expression" dxfId="3478" priority="3666">
      <formula>((Y122-X122)/X122)&gt;0.05</formula>
    </cfRule>
  </conditionalFormatting>
  <conditionalFormatting sqref="Y123">
    <cfRule type="expression" dxfId="3477" priority="3663">
      <formula>AND(X123=0,(Y123&gt;0))</formula>
    </cfRule>
    <cfRule type="expression" dxfId="3476" priority="3664">
      <formula>((Y123-X123)/X123)&gt;0.05</formula>
    </cfRule>
  </conditionalFormatting>
  <conditionalFormatting sqref="Y124">
    <cfRule type="expression" dxfId="3475" priority="3661">
      <formula>AND(X124=0,(Y124&gt;0))</formula>
    </cfRule>
    <cfRule type="expression" dxfId="3474" priority="3662">
      <formula>((Y124-X124)/X124)&gt;0.05</formula>
    </cfRule>
  </conditionalFormatting>
  <conditionalFormatting sqref="AA99:AA120">
    <cfRule type="expression" dxfId="3473" priority="3659">
      <formula>AND(Z99=0,(AA99&gt;0))</formula>
    </cfRule>
    <cfRule type="expression" dxfId="3472" priority="3660">
      <formula>((AA99-Z99)/Z99)&gt;0.05</formula>
    </cfRule>
  </conditionalFormatting>
  <conditionalFormatting sqref="AA95:AA98">
    <cfRule type="expression" dxfId="3471" priority="3657">
      <formula>AND(Z95=0,(AA95&gt;0))</formula>
    </cfRule>
    <cfRule type="expression" dxfId="3470" priority="3658">
      <formula>((AA95-Z95)/Z95)&gt;0.05</formula>
    </cfRule>
  </conditionalFormatting>
  <conditionalFormatting sqref="AA121">
    <cfRule type="expression" dxfId="3469" priority="3655">
      <formula>AND(Z121=0,(AA121&gt;0))</formula>
    </cfRule>
    <cfRule type="expression" dxfId="3468" priority="3656">
      <formula>((AA121-Z121)/Z121)&gt;0.05</formula>
    </cfRule>
  </conditionalFormatting>
  <conditionalFormatting sqref="AA122">
    <cfRule type="expression" dxfId="3467" priority="3653">
      <formula>AND(Z122=0,(AA122&gt;0))</formula>
    </cfRule>
    <cfRule type="expression" dxfId="3466" priority="3654">
      <formula>((AA122-Z122)/Z122)&gt;0.05</formula>
    </cfRule>
  </conditionalFormatting>
  <conditionalFormatting sqref="AA123">
    <cfRule type="expression" dxfId="3465" priority="3651">
      <formula>AND(Z123=0,(AA123&gt;0))</formula>
    </cfRule>
    <cfRule type="expression" dxfId="3464" priority="3652">
      <formula>((AA123-Z123)/Z123)&gt;0.05</formula>
    </cfRule>
  </conditionalFormatting>
  <conditionalFormatting sqref="AA124">
    <cfRule type="expression" dxfId="3463" priority="3649">
      <formula>AND(Z124=0,(AA124&gt;0))</formula>
    </cfRule>
    <cfRule type="expression" dxfId="3462" priority="3650">
      <formula>((AA124-Z124)/Z124)&gt;0.05</formula>
    </cfRule>
  </conditionalFormatting>
  <conditionalFormatting sqref="AC99:AC120">
    <cfRule type="expression" dxfId="3461" priority="3647">
      <formula>AND(AB99=0,(AC99&gt;0))</formula>
    </cfRule>
    <cfRule type="expression" dxfId="3460" priority="3648">
      <formula>((AC99-AB99)/AB99)&gt;0.05</formula>
    </cfRule>
  </conditionalFormatting>
  <conditionalFormatting sqref="AC95:AC98">
    <cfRule type="expression" dxfId="3459" priority="3645">
      <formula>AND(AB95=0,(AC95&gt;0))</formula>
    </cfRule>
    <cfRule type="expression" dxfId="3458" priority="3646">
      <formula>((AC95-AB95)/AB95)&gt;0.05</formula>
    </cfRule>
  </conditionalFormatting>
  <conditionalFormatting sqref="AC121">
    <cfRule type="expression" dxfId="3457" priority="3643">
      <formula>AND(AB121=0,(AC121&gt;0))</formula>
    </cfRule>
    <cfRule type="expression" dxfId="3456" priority="3644">
      <formula>((AC121-AB121)/AB121)&gt;0.05</formula>
    </cfRule>
  </conditionalFormatting>
  <conditionalFormatting sqref="AC122">
    <cfRule type="expression" dxfId="3455" priority="3641">
      <formula>AND(AB122=0,(AC122&gt;0))</formula>
    </cfRule>
    <cfRule type="expression" dxfId="3454" priority="3642">
      <formula>((AC122-AB122)/AB122)&gt;0.05</formula>
    </cfRule>
  </conditionalFormatting>
  <conditionalFormatting sqref="AC123">
    <cfRule type="expression" dxfId="3453" priority="3639">
      <formula>AND(AB123=0,(AC123&gt;0))</formula>
    </cfRule>
    <cfRule type="expression" dxfId="3452" priority="3640">
      <formula>((AC123-AB123)/AB123)&gt;0.05</formula>
    </cfRule>
  </conditionalFormatting>
  <conditionalFormatting sqref="AC124">
    <cfRule type="expression" dxfId="3451" priority="3637">
      <formula>AND(AB124=0,(AC124&gt;0))</formula>
    </cfRule>
    <cfRule type="expression" dxfId="3450" priority="3638">
      <formula>((AC124-AB124)/AB124)&gt;0.05</formula>
    </cfRule>
  </conditionalFormatting>
  <conditionalFormatting sqref="AE99:AE120">
    <cfRule type="expression" dxfId="3449" priority="3635">
      <formula>AND(AD99=0,(AE99&gt;0))</formula>
    </cfRule>
    <cfRule type="expression" dxfId="3448" priority="3636">
      <formula>((AE99-AD99)/AD99)&gt;0.05</formula>
    </cfRule>
  </conditionalFormatting>
  <conditionalFormatting sqref="AE95:AE98">
    <cfRule type="expression" dxfId="3447" priority="3633">
      <formula>AND(AD95=0,(AE95&gt;0))</formula>
    </cfRule>
    <cfRule type="expression" dxfId="3446" priority="3634">
      <formula>((AE95-AD95)/AD95)&gt;0.05</formula>
    </cfRule>
  </conditionalFormatting>
  <conditionalFormatting sqref="AE121">
    <cfRule type="expression" dxfId="3445" priority="3631">
      <formula>AND(AD121=0,(AE121&gt;0))</formula>
    </cfRule>
    <cfRule type="expression" dxfId="3444" priority="3632">
      <formula>((AE121-AD121)/AD121)&gt;0.05</formula>
    </cfRule>
  </conditionalFormatting>
  <conditionalFormatting sqref="AE122">
    <cfRule type="expression" dxfId="3443" priority="3629">
      <formula>AND(AD122=0,(AE122&gt;0))</formula>
    </cfRule>
    <cfRule type="expression" dxfId="3442" priority="3630">
      <formula>((AE122-AD122)/AD122)&gt;0.05</formula>
    </cfRule>
  </conditionalFormatting>
  <conditionalFormatting sqref="AE123">
    <cfRule type="expression" dxfId="3441" priority="3627">
      <formula>AND(AD123=0,(AE123&gt;0))</formula>
    </cfRule>
    <cfRule type="expression" dxfId="3440" priority="3628">
      <formula>((AE123-AD123)/AD123)&gt;0.05</formula>
    </cfRule>
  </conditionalFormatting>
  <conditionalFormatting sqref="AE124">
    <cfRule type="expression" dxfId="3439" priority="3625">
      <formula>AND(AD124=0,(AE124&gt;0))</formula>
    </cfRule>
    <cfRule type="expression" dxfId="3438" priority="3626">
      <formula>((AE124-AD124)/AD124)&gt;0.05</formula>
    </cfRule>
  </conditionalFormatting>
  <conditionalFormatting sqref="AG99:AG120">
    <cfRule type="expression" dxfId="3437" priority="3623">
      <formula>AND(AF99=0,(AG99&gt;0))</formula>
    </cfRule>
    <cfRule type="expression" dxfId="3436" priority="3624">
      <formula>((AG99-AF99)/AF99)&gt;0.05</formula>
    </cfRule>
  </conditionalFormatting>
  <conditionalFormatting sqref="AG95:AG98">
    <cfRule type="expression" dxfId="3435" priority="3621">
      <formula>AND(AF95=0,(AG95&gt;0))</formula>
    </cfRule>
    <cfRule type="expression" dxfId="3434" priority="3622">
      <formula>((AG95-AF95)/AF95)&gt;0.05</formula>
    </cfRule>
  </conditionalFormatting>
  <conditionalFormatting sqref="AG121">
    <cfRule type="expression" dxfId="3433" priority="3619">
      <formula>AND(AF121=0,(AG121&gt;0))</formula>
    </cfRule>
    <cfRule type="expression" dxfId="3432" priority="3620">
      <formula>((AG121-AF121)/AF121)&gt;0.05</formula>
    </cfRule>
  </conditionalFormatting>
  <conditionalFormatting sqref="AG122">
    <cfRule type="expression" dxfId="3431" priority="3617">
      <formula>AND(AF122=0,(AG122&gt;0))</formula>
    </cfRule>
    <cfRule type="expression" dxfId="3430" priority="3618">
      <formula>((AG122-AF122)/AF122)&gt;0.05</formula>
    </cfRule>
  </conditionalFormatting>
  <conditionalFormatting sqref="AG123">
    <cfRule type="expression" dxfId="3429" priority="3615">
      <formula>AND(AF123=0,(AG123&gt;0))</formula>
    </cfRule>
    <cfRule type="expression" dxfId="3428" priority="3616">
      <formula>((AG123-AF123)/AF123)&gt;0.05</formula>
    </cfRule>
  </conditionalFormatting>
  <conditionalFormatting sqref="AG124">
    <cfRule type="expression" dxfId="3427" priority="3613">
      <formula>AND(AF124=0,(AG124&gt;0))</formula>
    </cfRule>
    <cfRule type="expression" dxfId="3426" priority="3614">
      <formula>((AG124-AF124)/AF124)&gt;0.05</formula>
    </cfRule>
  </conditionalFormatting>
  <conditionalFormatting sqref="AI99:AI120">
    <cfRule type="expression" dxfId="3425" priority="3611">
      <formula>AND(AH99=0,(AI99&gt;0))</formula>
    </cfRule>
    <cfRule type="expression" dxfId="3424" priority="3612">
      <formula>((AI99-AH99)/AH99)&gt;0.05</formula>
    </cfRule>
  </conditionalFormatting>
  <conditionalFormatting sqref="AI95:AI98">
    <cfRule type="expression" dxfId="3423" priority="3609">
      <formula>AND(AH95=0,(AI95&gt;0))</formula>
    </cfRule>
    <cfRule type="expression" dxfId="3422" priority="3610">
      <formula>((AI95-AH95)/AH95)&gt;0.05</formula>
    </cfRule>
  </conditionalFormatting>
  <conditionalFormatting sqref="AI121">
    <cfRule type="expression" dxfId="3421" priority="3607">
      <formula>AND(AH121=0,(AI121&gt;0))</formula>
    </cfRule>
    <cfRule type="expression" dxfId="3420" priority="3608">
      <formula>((AI121-AH121)/AH121)&gt;0.05</formula>
    </cfRule>
  </conditionalFormatting>
  <conditionalFormatting sqref="AI122">
    <cfRule type="expression" dxfId="3419" priority="3605">
      <formula>AND(AH122=0,(AI122&gt;0))</formula>
    </cfRule>
    <cfRule type="expression" dxfId="3418" priority="3606">
      <formula>((AI122-AH122)/AH122)&gt;0.05</formula>
    </cfRule>
  </conditionalFormatting>
  <conditionalFormatting sqref="AI123">
    <cfRule type="expression" dxfId="3417" priority="3603">
      <formula>AND(AH123=0,(AI123&gt;0))</formula>
    </cfRule>
    <cfRule type="expression" dxfId="3416" priority="3604">
      <formula>((AI123-AH123)/AH123)&gt;0.05</formula>
    </cfRule>
  </conditionalFormatting>
  <conditionalFormatting sqref="AI124">
    <cfRule type="expression" dxfId="3415" priority="3601">
      <formula>AND(AH124=0,(AI124&gt;0))</formula>
    </cfRule>
    <cfRule type="expression" dxfId="3414" priority="3602">
      <formula>((AI124-AH124)/AH124)&gt;0.05</formula>
    </cfRule>
  </conditionalFormatting>
  <conditionalFormatting sqref="AK99:AK120">
    <cfRule type="expression" dxfId="3413" priority="3599">
      <formula>AND(AJ99=0,(AK99&gt;0))</formula>
    </cfRule>
    <cfRule type="expression" dxfId="3412" priority="3600">
      <formula>((AK99-AJ99)/AJ99)&gt;0.05</formula>
    </cfRule>
  </conditionalFormatting>
  <conditionalFormatting sqref="AK95:AK98">
    <cfRule type="expression" dxfId="3411" priority="3597">
      <formula>AND(AJ95=0,(AK95&gt;0))</formula>
    </cfRule>
    <cfRule type="expression" dxfId="3410" priority="3598">
      <formula>((AK95-AJ95)/AJ95)&gt;0.05</formula>
    </cfRule>
  </conditionalFormatting>
  <conditionalFormatting sqref="AK121">
    <cfRule type="expression" dxfId="3409" priority="3595">
      <formula>AND(AJ121=0,(AK121&gt;0))</formula>
    </cfRule>
    <cfRule type="expression" dxfId="3408" priority="3596">
      <formula>((AK121-AJ121)/AJ121)&gt;0.05</formula>
    </cfRule>
  </conditionalFormatting>
  <conditionalFormatting sqref="AK122">
    <cfRule type="expression" dxfId="3407" priority="3593">
      <formula>AND(AJ122=0,(AK122&gt;0))</formula>
    </cfRule>
    <cfRule type="expression" dxfId="3406" priority="3594">
      <formula>((AK122-AJ122)/AJ122)&gt;0.05</formula>
    </cfRule>
  </conditionalFormatting>
  <conditionalFormatting sqref="AK123">
    <cfRule type="expression" dxfId="3405" priority="3591">
      <formula>AND(AJ123=0,(AK123&gt;0))</formula>
    </cfRule>
    <cfRule type="expression" dxfId="3404" priority="3592">
      <formula>((AK123-AJ123)/AJ123)&gt;0.05</formula>
    </cfRule>
  </conditionalFormatting>
  <conditionalFormatting sqref="AK124">
    <cfRule type="expression" dxfId="3403" priority="3589">
      <formula>AND(AJ124=0,(AK124&gt;0))</formula>
    </cfRule>
    <cfRule type="expression" dxfId="3402" priority="3590">
      <formula>((AK124-AJ124)/AJ124)&gt;0.05</formula>
    </cfRule>
  </conditionalFormatting>
  <conditionalFormatting sqref="AM99:AM120">
    <cfRule type="expression" dxfId="3401" priority="3587">
      <formula>AND(AL99=0,(AM99&gt;0))</formula>
    </cfRule>
    <cfRule type="expression" dxfId="3400" priority="3588">
      <formula>((AM99-AL99)/AL99)&gt;0.05</formula>
    </cfRule>
  </conditionalFormatting>
  <conditionalFormatting sqref="AM95:AM98">
    <cfRule type="expression" dxfId="3399" priority="3585">
      <formula>AND(AL95=0,(AM95&gt;0))</formula>
    </cfRule>
    <cfRule type="expression" dxfId="3398" priority="3586">
      <formula>((AM95-AL95)/AL95)&gt;0.05</formula>
    </cfRule>
  </conditionalFormatting>
  <conditionalFormatting sqref="AM121">
    <cfRule type="expression" dxfId="3397" priority="3583">
      <formula>AND(AL121=0,(AM121&gt;0))</formula>
    </cfRule>
    <cfRule type="expression" dxfId="3396" priority="3584">
      <formula>((AM121-AL121)/AL121)&gt;0.05</formula>
    </cfRule>
  </conditionalFormatting>
  <conditionalFormatting sqref="AM122">
    <cfRule type="expression" dxfId="3395" priority="3581">
      <formula>AND(AL122=0,(AM122&gt;0))</formula>
    </cfRule>
    <cfRule type="expression" dxfId="3394" priority="3582">
      <formula>((AM122-AL122)/AL122)&gt;0.05</formula>
    </cfRule>
  </conditionalFormatting>
  <conditionalFormatting sqref="AM123">
    <cfRule type="expression" dxfId="3393" priority="3579">
      <formula>AND(AL123=0,(AM123&gt;0))</formula>
    </cfRule>
    <cfRule type="expression" dxfId="3392" priority="3580">
      <formula>((AM123-AL123)/AL123)&gt;0.05</formula>
    </cfRule>
  </conditionalFormatting>
  <conditionalFormatting sqref="AM124">
    <cfRule type="expression" dxfId="3391" priority="3577">
      <formula>AND(AL124=0,(AM124&gt;0))</formula>
    </cfRule>
    <cfRule type="expression" dxfId="3390" priority="3578">
      <formula>((AM124-AL124)/AL124)&gt;0.05</formula>
    </cfRule>
  </conditionalFormatting>
  <conditionalFormatting sqref="AO99:AO120">
    <cfRule type="expression" dxfId="3389" priority="3575">
      <formula>AND(AN99=0,(AO99&gt;0))</formula>
    </cfRule>
    <cfRule type="expression" dxfId="3388" priority="3576">
      <formula>((AO99-AN99)/AN99)&gt;0.05</formula>
    </cfRule>
  </conditionalFormatting>
  <conditionalFormatting sqref="AO95:AO98">
    <cfRule type="expression" dxfId="3387" priority="3573">
      <formula>AND(AN95=0,(AO95&gt;0))</formula>
    </cfRule>
    <cfRule type="expression" dxfId="3386" priority="3574">
      <formula>((AO95-AN95)/AN95)&gt;0.05</formula>
    </cfRule>
  </conditionalFormatting>
  <conditionalFormatting sqref="AO121">
    <cfRule type="expression" dxfId="3385" priority="3571">
      <formula>AND(AN121=0,(AO121&gt;0))</formula>
    </cfRule>
    <cfRule type="expression" dxfId="3384" priority="3572">
      <formula>((AO121-AN121)/AN121)&gt;0.05</formula>
    </cfRule>
  </conditionalFormatting>
  <conditionalFormatting sqref="AO122">
    <cfRule type="expression" dxfId="3383" priority="3569">
      <formula>AND(AN122=0,(AO122&gt;0))</formula>
    </cfRule>
    <cfRule type="expression" dxfId="3382" priority="3570">
      <formula>((AO122-AN122)/AN122)&gt;0.05</formula>
    </cfRule>
  </conditionalFormatting>
  <conditionalFormatting sqref="AO123">
    <cfRule type="expression" dxfId="3381" priority="3567">
      <formula>AND(AN123=0,(AO123&gt;0))</formula>
    </cfRule>
    <cfRule type="expression" dxfId="3380" priority="3568">
      <formula>((AO123-AN123)/AN123)&gt;0.05</formula>
    </cfRule>
  </conditionalFormatting>
  <conditionalFormatting sqref="AO124">
    <cfRule type="expression" dxfId="3379" priority="3565">
      <formula>AND(AN124=0,(AO124&gt;0))</formula>
    </cfRule>
    <cfRule type="expression" dxfId="3378" priority="3566">
      <formula>((AO124-AN124)/AN124)&gt;0.05</formula>
    </cfRule>
  </conditionalFormatting>
  <conditionalFormatting sqref="AQ99:AQ120">
    <cfRule type="expression" dxfId="3377" priority="3563">
      <formula>AND(AP99=0,(AQ99&gt;0))</formula>
    </cfRule>
    <cfRule type="expression" dxfId="3376" priority="3564">
      <formula>((AQ99-AP99)/AP99)&gt;0.05</formula>
    </cfRule>
  </conditionalFormatting>
  <conditionalFormatting sqref="AQ95:AQ98">
    <cfRule type="expression" dxfId="3375" priority="3561">
      <formula>AND(AP95=0,(AQ95&gt;0))</formula>
    </cfRule>
    <cfRule type="expression" dxfId="3374" priority="3562">
      <formula>((AQ95-AP95)/AP95)&gt;0.05</formula>
    </cfRule>
  </conditionalFormatting>
  <conditionalFormatting sqref="AQ121">
    <cfRule type="expression" dxfId="3373" priority="3559">
      <formula>AND(AP121=0,(AQ121&gt;0))</formula>
    </cfRule>
    <cfRule type="expression" dxfId="3372" priority="3560">
      <formula>((AQ121-AP121)/AP121)&gt;0.05</formula>
    </cfRule>
  </conditionalFormatting>
  <conditionalFormatting sqref="AQ122">
    <cfRule type="expression" dxfId="3371" priority="3557">
      <formula>AND(AP122=0,(AQ122&gt;0))</formula>
    </cfRule>
    <cfRule type="expression" dxfId="3370" priority="3558">
      <formula>((AQ122-AP122)/AP122)&gt;0.05</formula>
    </cfRule>
  </conditionalFormatting>
  <conditionalFormatting sqref="AQ123">
    <cfRule type="expression" dxfId="3369" priority="3555">
      <formula>AND(AP123=0,(AQ123&gt;0))</formula>
    </cfRule>
    <cfRule type="expression" dxfId="3368" priority="3556">
      <formula>((AQ123-AP123)/AP123)&gt;0.05</formula>
    </cfRule>
  </conditionalFormatting>
  <conditionalFormatting sqref="AQ124">
    <cfRule type="expression" dxfId="3367" priority="3553">
      <formula>AND(AP124=0,(AQ124&gt;0))</formula>
    </cfRule>
    <cfRule type="expression" dxfId="3366" priority="3554">
      <formula>((AQ124-AP124)/AP124)&gt;0.05</formula>
    </cfRule>
  </conditionalFormatting>
  <conditionalFormatting sqref="AS99:AS120">
    <cfRule type="expression" dxfId="3365" priority="3551">
      <formula>AND(AR99=0,(AS99&gt;0))</formula>
    </cfRule>
    <cfRule type="expression" dxfId="3364" priority="3552">
      <formula>((AS99-AR99)/AR99)&gt;0.05</formula>
    </cfRule>
  </conditionalFormatting>
  <conditionalFormatting sqref="AS95:AS98">
    <cfRule type="expression" dxfId="3363" priority="3549">
      <formula>AND(AR95=0,(AS95&gt;0))</formula>
    </cfRule>
    <cfRule type="expression" dxfId="3362" priority="3550">
      <formula>((AS95-AR95)/AR95)&gt;0.05</formula>
    </cfRule>
  </conditionalFormatting>
  <conditionalFormatting sqref="AS121">
    <cfRule type="expression" dxfId="3361" priority="3547">
      <formula>AND(AR121=0,(AS121&gt;0))</formula>
    </cfRule>
    <cfRule type="expression" dxfId="3360" priority="3548">
      <formula>((AS121-AR121)/AR121)&gt;0.05</formula>
    </cfRule>
  </conditionalFormatting>
  <conditionalFormatting sqref="AS122">
    <cfRule type="expression" dxfId="3359" priority="3545">
      <formula>AND(AR122=0,(AS122&gt;0))</formula>
    </cfRule>
    <cfRule type="expression" dxfId="3358" priority="3546">
      <formula>((AS122-AR122)/AR122)&gt;0.05</formula>
    </cfRule>
  </conditionalFormatting>
  <conditionalFormatting sqref="AS123">
    <cfRule type="expression" dxfId="3357" priority="3543">
      <formula>AND(AR123=0,(AS123&gt;0))</formula>
    </cfRule>
    <cfRule type="expression" dxfId="3356" priority="3544">
      <formula>((AS123-AR123)/AR123)&gt;0.05</formula>
    </cfRule>
  </conditionalFormatting>
  <conditionalFormatting sqref="AS124">
    <cfRule type="expression" dxfId="3355" priority="3541">
      <formula>AND(AR124=0,(AS124&gt;0))</formula>
    </cfRule>
    <cfRule type="expression" dxfId="3354" priority="3542">
      <formula>((AS124-AR124)/AR124)&gt;0.05</formula>
    </cfRule>
  </conditionalFormatting>
  <conditionalFormatting sqref="AU99:AU120">
    <cfRule type="expression" dxfId="3353" priority="3539">
      <formula>AND(AT99=0,(AU99&gt;0))</formula>
    </cfRule>
    <cfRule type="expression" dxfId="3352" priority="3540">
      <formula>((AU99-AT99)/AT99)&gt;0.05</formula>
    </cfRule>
  </conditionalFormatting>
  <conditionalFormatting sqref="AU95:AU98">
    <cfRule type="expression" dxfId="3351" priority="3537">
      <formula>AND(AT95=0,(AU95&gt;0))</formula>
    </cfRule>
    <cfRule type="expression" dxfId="3350" priority="3538">
      <formula>((AU95-AT95)/AT95)&gt;0.05</formula>
    </cfRule>
  </conditionalFormatting>
  <conditionalFormatting sqref="AU121">
    <cfRule type="expression" dxfId="3349" priority="3535">
      <formula>AND(AT121=0,(AU121&gt;0))</formula>
    </cfRule>
    <cfRule type="expression" dxfId="3348" priority="3536">
      <formula>((AU121-AT121)/AT121)&gt;0.05</formula>
    </cfRule>
  </conditionalFormatting>
  <conditionalFormatting sqref="AU122">
    <cfRule type="expression" dxfId="3347" priority="3533">
      <formula>AND(AT122=0,(AU122&gt;0))</formula>
    </cfRule>
    <cfRule type="expression" dxfId="3346" priority="3534">
      <formula>((AU122-AT122)/AT122)&gt;0.05</formula>
    </cfRule>
  </conditionalFormatting>
  <conditionalFormatting sqref="AU123">
    <cfRule type="expression" dxfId="3345" priority="3531">
      <formula>AND(AT123=0,(AU123&gt;0))</formula>
    </cfRule>
    <cfRule type="expression" dxfId="3344" priority="3532">
      <formula>((AU123-AT123)/AT123)&gt;0.05</formula>
    </cfRule>
  </conditionalFormatting>
  <conditionalFormatting sqref="AU124">
    <cfRule type="expression" dxfId="3343" priority="3529">
      <formula>AND(AT124=0,(AU124&gt;0))</formula>
    </cfRule>
    <cfRule type="expression" dxfId="3342" priority="3530">
      <formula>((AU124-AT124)/AT124)&gt;0.05</formula>
    </cfRule>
  </conditionalFormatting>
  <conditionalFormatting sqref="AW99:AW120">
    <cfRule type="expression" dxfId="3341" priority="3527">
      <formula>AND(AV99=0,(AW99&gt;0))</formula>
    </cfRule>
    <cfRule type="expression" dxfId="3340" priority="3528">
      <formula>((AW99-AV99)/AV99)&gt;0.05</formula>
    </cfRule>
  </conditionalFormatting>
  <conditionalFormatting sqref="AW95:AW98">
    <cfRule type="expression" dxfId="3339" priority="3525">
      <formula>AND(AV95=0,(AW95&gt;0))</formula>
    </cfRule>
    <cfRule type="expression" dxfId="3338" priority="3526">
      <formula>((AW95-AV95)/AV95)&gt;0.05</formula>
    </cfRule>
  </conditionalFormatting>
  <conditionalFormatting sqref="AW121">
    <cfRule type="expression" dxfId="3337" priority="3523">
      <formula>AND(AV121=0,(AW121&gt;0))</formula>
    </cfRule>
    <cfRule type="expression" dxfId="3336" priority="3524">
      <formula>((AW121-AV121)/AV121)&gt;0.05</formula>
    </cfRule>
  </conditionalFormatting>
  <conditionalFormatting sqref="AW122">
    <cfRule type="expression" dxfId="3335" priority="3521">
      <formula>AND(AV122=0,(AW122&gt;0))</formula>
    </cfRule>
    <cfRule type="expression" dxfId="3334" priority="3522">
      <formula>((AW122-AV122)/AV122)&gt;0.05</formula>
    </cfRule>
  </conditionalFormatting>
  <conditionalFormatting sqref="AW123">
    <cfRule type="expression" dxfId="3333" priority="3519">
      <formula>AND(AV123=0,(AW123&gt;0))</formula>
    </cfRule>
    <cfRule type="expression" dxfId="3332" priority="3520">
      <formula>((AW123-AV123)/AV123)&gt;0.05</formula>
    </cfRule>
  </conditionalFormatting>
  <conditionalFormatting sqref="AW124">
    <cfRule type="expression" dxfId="3331" priority="3517">
      <formula>AND(AV124=0,(AW124&gt;0))</formula>
    </cfRule>
    <cfRule type="expression" dxfId="3330" priority="3518">
      <formula>((AW124-AV124)/AV124)&gt;0.05</formula>
    </cfRule>
  </conditionalFormatting>
  <conditionalFormatting sqref="AY99:AY120">
    <cfRule type="expression" dxfId="3329" priority="3515">
      <formula>AND(AX99=0,(AY99&gt;0))</formula>
    </cfRule>
    <cfRule type="expression" dxfId="3328" priority="3516">
      <formula>((AY99-AX99)/AX99)&gt;0.05</formula>
    </cfRule>
  </conditionalFormatting>
  <conditionalFormatting sqref="AY95:AY98">
    <cfRule type="expression" dxfId="3327" priority="3513">
      <formula>AND(AX95=0,(AY95&gt;0))</formula>
    </cfRule>
    <cfRule type="expression" dxfId="3326" priority="3514">
      <formula>((AY95-AX95)/AX95)&gt;0.05</formula>
    </cfRule>
  </conditionalFormatting>
  <conditionalFormatting sqref="AY121">
    <cfRule type="expression" dxfId="3325" priority="3511">
      <formula>AND(AX121=0,(AY121&gt;0))</formula>
    </cfRule>
    <cfRule type="expression" dxfId="3324" priority="3512">
      <formula>((AY121-AX121)/AX121)&gt;0.05</formula>
    </cfRule>
  </conditionalFormatting>
  <conditionalFormatting sqref="AY122">
    <cfRule type="expression" dxfId="3323" priority="3509">
      <formula>AND(AX122=0,(AY122&gt;0))</formula>
    </cfRule>
    <cfRule type="expression" dxfId="3322" priority="3510">
      <formula>((AY122-AX122)/AX122)&gt;0.05</formula>
    </cfRule>
  </conditionalFormatting>
  <conditionalFormatting sqref="AY123">
    <cfRule type="expression" dxfId="3321" priority="3507">
      <formula>AND(AX123=0,(AY123&gt;0))</formula>
    </cfRule>
    <cfRule type="expression" dxfId="3320" priority="3508">
      <formula>((AY123-AX123)/AX123)&gt;0.05</formula>
    </cfRule>
  </conditionalFormatting>
  <conditionalFormatting sqref="AY124">
    <cfRule type="expression" dxfId="3319" priority="3505">
      <formula>AND(AX124=0,(AY124&gt;0))</formula>
    </cfRule>
    <cfRule type="expression" dxfId="3318" priority="3506">
      <formula>((AY124-AX124)/AX124)&gt;0.05</formula>
    </cfRule>
  </conditionalFormatting>
  <conditionalFormatting sqref="BA99:BA120">
    <cfRule type="expression" dxfId="3317" priority="3503">
      <formula>AND(AZ99=0,(BA99&gt;0))</formula>
    </cfRule>
    <cfRule type="expression" dxfId="3316" priority="3504">
      <formula>((BA99-AZ99)/AZ99)&gt;0.05</formula>
    </cfRule>
  </conditionalFormatting>
  <conditionalFormatting sqref="BA95:BA98">
    <cfRule type="expression" dxfId="3315" priority="3501">
      <formula>AND(AZ95=0,(BA95&gt;0))</formula>
    </cfRule>
    <cfRule type="expression" dxfId="3314" priority="3502">
      <formula>((BA95-AZ95)/AZ95)&gt;0.05</formula>
    </cfRule>
  </conditionalFormatting>
  <conditionalFormatting sqref="BA121">
    <cfRule type="expression" dxfId="3313" priority="3499">
      <formula>AND(AZ121=0,(BA121&gt;0))</formula>
    </cfRule>
    <cfRule type="expression" dxfId="3312" priority="3500">
      <formula>((BA121-AZ121)/AZ121)&gt;0.05</formula>
    </cfRule>
  </conditionalFormatting>
  <conditionalFormatting sqref="BA122">
    <cfRule type="expression" dxfId="3311" priority="3497">
      <formula>AND(AZ122=0,(BA122&gt;0))</formula>
    </cfRule>
    <cfRule type="expression" dxfId="3310" priority="3498">
      <formula>((BA122-AZ122)/AZ122)&gt;0.05</formula>
    </cfRule>
  </conditionalFormatting>
  <conditionalFormatting sqref="BA123">
    <cfRule type="expression" dxfId="3309" priority="3495">
      <formula>AND(AZ123=0,(BA123&gt;0))</formula>
    </cfRule>
    <cfRule type="expression" dxfId="3308" priority="3496">
      <formula>((BA123-AZ123)/AZ123)&gt;0.05</formula>
    </cfRule>
  </conditionalFormatting>
  <conditionalFormatting sqref="BA124">
    <cfRule type="expression" dxfId="3307" priority="3493">
      <formula>AND(AZ124=0,(BA124&gt;0))</formula>
    </cfRule>
    <cfRule type="expression" dxfId="3306" priority="3494">
      <formula>((BA124-AZ124)/AZ124)&gt;0.05</formula>
    </cfRule>
  </conditionalFormatting>
  <conditionalFormatting sqref="BC99:BC120">
    <cfRule type="expression" dxfId="3305" priority="3491">
      <formula>AND(BB99=0,(BC99&gt;0))</formula>
    </cfRule>
    <cfRule type="expression" dxfId="3304" priority="3492">
      <formula>((BC99-BB99)/BB99)&gt;0.05</formula>
    </cfRule>
  </conditionalFormatting>
  <conditionalFormatting sqref="BC95:BC98">
    <cfRule type="expression" dxfId="3303" priority="3489">
      <formula>AND(BB95=0,(BC95&gt;0))</formula>
    </cfRule>
    <cfRule type="expression" dxfId="3302" priority="3490">
      <formula>((BC95-BB95)/BB95)&gt;0.05</formula>
    </cfRule>
  </conditionalFormatting>
  <conditionalFormatting sqref="BC121">
    <cfRule type="expression" dxfId="3301" priority="3487">
      <formula>AND(BB121=0,(BC121&gt;0))</formula>
    </cfRule>
    <cfRule type="expression" dxfId="3300" priority="3488">
      <formula>((BC121-BB121)/BB121)&gt;0.05</formula>
    </cfRule>
  </conditionalFormatting>
  <conditionalFormatting sqref="BC122">
    <cfRule type="expression" dxfId="3299" priority="3485">
      <formula>AND(BB122=0,(BC122&gt;0))</formula>
    </cfRule>
    <cfRule type="expression" dxfId="3298" priority="3486">
      <formula>((BC122-BB122)/BB122)&gt;0.05</formula>
    </cfRule>
  </conditionalFormatting>
  <conditionalFormatting sqref="BC123">
    <cfRule type="expression" dxfId="3297" priority="3483">
      <formula>AND(BB123=0,(BC123&gt;0))</formula>
    </cfRule>
    <cfRule type="expression" dxfId="3296" priority="3484">
      <formula>((BC123-BB123)/BB123)&gt;0.05</formula>
    </cfRule>
  </conditionalFormatting>
  <conditionalFormatting sqref="BC124">
    <cfRule type="expression" dxfId="3295" priority="3481">
      <formula>AND(BB124=0,(BC124&gt;0))</formula>
    </cfRule>
    <cfRule type="expression" dxfId="3294" priority="3482">
      <formula>((BC124-BB124)/BB124)&gt;0.05</formula>
    </cfRule>
  </conditionalFormatting>
  <conditionalFormatting sqref="BE99:BE120">
    <cfRule type="expression" dxfId="3293" priority="3479">
      <formula>AND(BD99=0,(BE99&gt;0))</formula>
    </cfRule>
    <cfRule type="expression" dxfId="3292" priority="3480">
      <formula>((BE99-BD99)/BD99)&gt;0.05</formula>
    </cfRule>
  </conditionalFormatting>
  <conditionalFormatting sqref="BE95:BE98">
    <cfRule type="expression" dxfId="3291" priority="3477">
      <formula>AND(BD95=0,(BE95&gt;0))</formula>
    </cfRule>
    <cfRule type="expression" dxfId="3290" priority="3478">
      <formula>((BE95-BD95)/BD95)&gt;0.05</formula>
    </cfRule>
  </conditionalFormatting>
  <conditionalFormatting sqref="BE121">
    <cfRule type="expression" dxfId="3289" priority="3475">
      <formula>AND(BD121=0,(BE121&gt;0))</formula>
    </cfRule>
    <cfRule type="expression" dxfId="3288" priority="3476">
      <formula>((BE121-BD121)/BD121)&gt;0.05</formula>
    </cfRule>
  </conditionalFormatting>
  <conditionalFormatting sqref="BE122">
    <cfRule type="expression" dxfId="3287" priority="3473">
      <formula>AND(BD122=0,(BE122&gt;0))</formula>
    </cfRule>
    <cfRule type="expression" dxfId="3286" priority="3474">
      <formula>((BE122-BD122)/BD122)&gt;0.05</formula>
    </cfRule>
  </conditionalFormatting>
  <conditionalFormatting sqref="BE123">
    <cfRule type="expression" dxfId="3285" priority="3471">
      <formula>AND(BD123=0,(BE123&gt;0))</formula>
    </cfRule>
    <cfRule type="expression" dxfId="3284" priority="3472">
      <formula>((BE123-BD123)/BD123)&gt;0.05</formula>
    </cfRule>
  </conditionalFormatting>
  <conditionalFormatting sqref="BE124">
    <cfRule type="expression" dxfId="3283" priority="3469">
      <formula>AND(BD124=0,(BE124&gt;0))</formula>
    </cfRule>
    <cfRule type="expression" dxfId="3282" priority="3470">
      <formula>((BE124-BD124)/BD124)&gt;0.05</formula>
    </cfRule>
  </conditionalFormatting>
  <conditionalFormatting sqref="BG99:BG120">
    <cfRule type="expression" dxfId="3281" priority="3467">
      <formula>AND(BF99=0,(BG99&gt;0))</formula>
    </cfRule>
    <cfRule type="expression" dxfId="3280" priority="3468">
      <formula>((BG99-BF99)/BF99)&gt;0.05</formula>
    </cfRule>
  </conditionalFormatting>
  <conditionalFormatting sqref="BG95:BG98">
    <cfRule type="expression" dxfId="3279" priority="3465">
      <formula>AND(BF95=0,(BG95&gt;0))</formula>
    </cfRule>
    <cfRule type="expression" dxfId="3278" priority="3466">
      <formula>((BG95-BF95)/BF95)&gt;0.05</formula>
    </cfRule>
  </conditionalFormatting>
  <conditionalFormatting sqref="BG121">
    <cfRule type="expression" dxfId="3277" priority="3463">
      <formula>AND(BF121=0,(BG121&gt;0))</formula>
    </cfRule>
    <cfRule type="expression" dxfId="3276" priority="3464">
      <formula>((BG121-BF121)/BF121)&gt;0.05</formula>
    </cfRule>
  </conditionalFormatting>
  <conditionalFormatting sqref="BG122">
    <cfRule type="expression" dxfId="3275" priority="3461">
      <formula>AND(BF122=0,(BG122&gt;0))</formula>
    </cfRule>
    <cfRule type="expression" dxfId="3274" priority="3462">
      <formula>((BG122-BF122)/BF122)&gt;0.05</formula>
    </cfRule>
  </conditionalFormatting>
  <conditionalFormatting sqref="BG123">
    <cfRule type="expression" dxfId="3273" priority="3459">
      <formula>AND(BF123=0,(BG123&gt;0))</formula>
    </cfRule>
    <cfRule type="expression" dxfId="3272" priority="3460">
      <formula>((BG123-BF123)/BF123)&gt;0.05</formula>
    </cfRule>
  </conditionalFormatting>
  <conditionalFormatting sqref="BG124">
    <cfRule type="expression" dxfId="3271" priority="3457">
      <formula>AND(BF124=0,(BG124&gt;0))</formula>
    </cfRule>
    <cfRule type="expression" dxfId="3270" priority="3458">
      <formula>((BG124-BF124)/BF124)&gt;0.05</formula>
    </cfRule>
  </conditionalFormatting>
  <conditionalFormatting sqref="BI99:BI120">
    <cfRule type="expression" dxfId="3269" priority="3455">
      <formula>AND(BH99=0,(BI99&gt;0))</formula>
    </cfRule>
    <cfRule type="expression" dxfId="3268" priority="3456">
      <formula>((BI99-BH99)/BH99)&gt;0.05</formula>
    </cfRule>
  </conditionalFormatting>
  <conditionalFormatting sqref="BI95:BI98">
    <cfRule type="expression" dxfId="3267" priority="3453">
      <formula>AND(BH95=0,(BI95&gt;0))</formula>
    </cfRule>
    <cfRule type="expression" dxfId="3266" priority="3454">
      <formula>((BI95-BH95)/BH95)&gt;0.05</formula>
    </cfRule>
  </conditionalFormatting>
  <conditionalFormatting sqref="BI121">
    <cfRule type="expression" dxfId="3265" priority="3451">
      <formula>AND(BH121=0,(BI121&gt;0))</formula>
    </cfRule>
    <cfRule type="expression" dxfId="3264" priority="3452">
      <formula>((BI121-BH121)/BH121)&gt;0.05</formula>
    </cfRule>
  </conditionalFormatting>
  <conditionalFormatting sqref="BI122">
    <cfRule type="expression" dxfId="3263" priority="3449">
      <formula>AND(BH122=0,(BI122&gt;0))</formula>
    </cfRule>
    <cfRule type="expression" dxfId="3262" priority="3450">
      <formula>((BI122-BH122)/BH122)&gt;0.05</formula>
    </cfRule>
  </conditionalFormatting>
  <conditionalFormatting sqref="BI123">
    <cfRule type="expression" dxfId="3261" priority="3447">
      <formula>AND(BH123=0,(BI123&gt;0))</formula>
    </cfRule>
    <cfRule type="expression" dxfId="3260" priority="3448">
      <formula>((BI123-BH123)/BH123)&gt;0.05</formula>
    </cfRule>
  </conditionalFormatting>
  <conditionalFormatting sqref="BI124">
    <cfRule type="expression" dxfId="3259" priority="3445">
      <formula>AND(BH124=0,(BI124&gt;0))</formula>
    </cfRule>
    <cfRule type="expression" dxfId="3258" priority="3446">
      <formula>((BI124-BH124)/BH124)&gt;0.05</formula>
    </cfRule>
  </conditionalFormatting>
  <conditionalFormatting sqref="BK99:BK120">
    <cfRule type="expression" dxfId="3257" priority="3443">
      <formula>AND(BJ99=0,(BK99&gt;0))</formula>
    </cfRule>
    <cfRule type="expression" dxfId="3256" priority="3444">
      <formula>((BK99-BJ99)/BJ99)&gt;0.05</formula>
    </cfRule>
  </conditionalFormatting>
  <conditionalFormatting sqref="BK95:BK98">
    <cfRule type="expression" dxfId="3255" priority="3441">
      <formula>AND(BJ95=0,(BK95&gt;0))</formula>
    </cfRule>
    <cfRule type="expression" dxfId="3254" priority="3442">
      <formula>((BK95-BJ95)/BJ95)&gt;0.05</formula>
    </cfRule>
  </conditionalFormatting>
  <conditionalFormatting sqref="BK121">
    <cfRule type="expression" dxfId="3253" priority="3439">
      <formula>AND(BJ121=0,(BK121&gt;0))</formula>
    </cfRule>
    <cfRule type="expression" dxfId="3252" priority="3440">
      <formula>((BK121-BJ121)/BJ121)&gt;0.05</formula>
    </cfRule>
  </conditionalFormatting>
  <conditionalFormatting sqref="BK122">
    <cfRule type="expression" dxfId="3251" priority="3437">
      <formula>AND(BJ122=0,(BK122&gt;0))</formula>
    </cfRule>
    <cfRule type="expression" dxfId="3250" priority="3438">
      <formula>((BK122-BJ122)/BJ122)&gt;0.05</formula>
    </cfRule>
  </conditionalFormatting>
  <conditionalFormatting sqref="BK123">
    <cfRule type="expression" dxfId="3249" priority="3435">
      <formula>AND(BJ123=0,(BK123&gt;0))</formula>
    </cfRule>
    <cfRule type="expression" dxfId="3248" priority="3436">
      <formula>((BK123-BJ123)/BJ123)&gt;0.05</formula>
    </cfRule>
  </conditionalFormatting>
  <conditionalFormatting sqref="BK124">
    <cfRule type="expression" dxfId="3247" priority="3433">
      <formula>AND(BJ124=0,(BK124&gt;0))</formula>
    </cfRule>
    <cfRule type="expression" dxfId="3246" priority="3434">
      <formula>((BK124-BJ124)/BJ124)&gt;0.05</formula>
    </cfRule>
  </conditionalFormatting>
  <conditionalFormatting sqref="BM99:BM120">
    <cfRule type="expression" dxfId="3245" priority="3431">
      <formula>AND(BL99=0,(BM99&gt;0))</formula>
    </cfRule>
    <cfRule type="expression" dxfId="3244" priority="3432">
      <formula>((BM99-BL99)/BL99)&gt;0.05</formula>
    </cfRule>
  </conditionalFormatting>
  <conditionalFormatting sqref="BM95:BM98">
    <cfRule type="expression" dxfId="3243" priority="3429">
      <formula>AND(BL95=0,(BM95&gt;0))</formula>
    </cfRule>
    <cfRule type="expression" dxfId="3242" priority="3430">
      <formula>((BM95-BL95)/BL95)&gt;0.05</formula>
    </cfRule>
  </conditionalFormatting>
  <conditionalFormatting sqref="BM121">
    <cfRule type="expression" dxfId="3241" priority="3427">
      <formula>AND(BL121=0,(BM121&gt;0))</formula>
    </cfRule>
    <cfRule type="expression" dxfId="3240" priority="3428">
      <formula>((BM121-BL121)/BL121)&gt;0.05</formula>
    </cfRule>
  </conditionalFormatting>
  <conditionalFormatting sqref="BM122">
    <cfRule type="expression" dxfId="3239" priority="3425">
      <formula>AND(BL122=0,(BM122&gt;0))</formula>
    </cfRule>
    <cfRule type="expression" dxfId="3238" priority="3426">
      <formula>((BM122-BL122)/BL122)&gt;0.05</formula>
    </cfRule>
  </conditionalFormatting>
  <conditionalFormatting sqref="BM123">
    <cfRule type="expression" dxfId="3237" priority="3423">
      <formula>AND(BL123=0,(BM123&gt;0))</formula>
    </cfRule>
    <cfRule type="expression" dxfId="3236" priority="3424">
      <formula>((BM123-BL123)/BL123)&gt;0.05</formula>
    </cfRule>
  </conditionalFormatting>
  <conditionalFormatting sqref="BM124">
    <cfRule type="expression" dxfId="3235" priority="3421">
      <formula>AND(BL124=0,(BM124&gt;0))</formula>
    </cfRule>
    <cfRule type="expression" dxfId="3234" priority="3422">
      <formula>((BM124-BL124)/BL124)&gt;0.05</formula>
    </cfRule>
  </conditionalFormatting>
  <conditionalFormatting sqref="G176:G199">
    <cfRule type="expression" dxfId="3233" priority="3419">
      <formula>AND(F176=0,(G176&gt;0))</formula>
    </cfRule>
    <cfRule type="expression" dxfId="3232" priority="3420">
      <formula>((G176-F176)/F176)&gt;0.05</formula>
    </cfRule>
  </conditionalFormatting>
  <conditionalFormatting sqref="I176:I199">
    <cfRule type="expression" dxfId="3231" priority="3417">
      <formula>AND(H176=0,(I176&gt;0))</formula>
    </cfRule>
    <cfRule type="expression" dxfId="3230" priority="3418">
      <formula>((I176-H176)/H176)&gt;0.05</formula>
    </cfRule>
  </conditionalFormatting>
  <conditionalFormatting sqref="K176:K199">
    <cfRule type="expression" dxfId="3229" priority="3415">
      <formula>AND(J176=0,(K176&gt;0))</formula>
    </cfRule>
    <cfRule type="expression" dxfId="3228" priority="3416">
      <formula>((K176-J176)/J176)&gt;0.05</formula>
    </cfRule>
  </conditionalFormatting>
  <conditionalFormatting sqref="M176:M199">
    <cfRule type="expression" dxfId="3227" priority="3413">
      <formula>AND(L176=0,(M176&gt;0))</formula>
    </cfRule>
    <cfRule type="expression" dxfId="3226" priority="3414">
      <formula>((M176-L176)/L176)&gt;0.05</formula>
    </cfRule>
  </conditionalFormatting>
  <conditionalFormatting sqref="O176:O199">
    <cfRule type="expression" dxfId="3225" priority="3411">
      <formula>AND(N176=0,(O176&gt;0))</formula>
    </cfRule>
    <cfRule type="expression" dxfId="3224" priority="3412">
      <formula>((O176-N176)/N176)&gt;0.05</formula>
    </cfRule>
  </conditionalFormatting>
  <conditionalFormatting sqref="Q176:Q199">
    <cfRule type="expression" dxfId="3223" priority="3409">
      <formula>AND(P176=0,(Q176&gt;0))</formula>
    </cfRule>
    <cfRule type="expression" dxfId="3222" priority="3410">
      <formula>((Q176-P176)/P176)&gt;0.05</formula>
    </cfRule>
  </conditionalFormatting>
  <conditionalFormatting sqref="S176:S199">
    <cfRule type="expression" dxfId="3221" priority="3407">
      <formula>AND(R176=0,(S176&gt;0))</formula>
    </cfRule>
    <cfRule type="expression" dxfId="3220" priority="3408">
      <formula>((S176-R176)/R176)&gt;0.05</formula>
    </cfRule>
  </conditionalFormatting>
  <conditionalFormatting sqref="U176:U199">
    <cfRule type="expression" dxfId="3219" priority="3405">
      <formula>AND(T176=0,(U176&gt;0))</formula>
    </cfRule>
    <cfRule type="expression" dxfId="3218" priority="3406">
      <formula>((U176-T176)/T176)&gt;0.05</formula>
    </cfRule>
  </conditionalFormatting>
  <conditionalFormatting sqref="W176:W199">
    <cfRule type="expression" dxfId="3217" priority="3403">
      <formula>AND(V176=0,(W176&gt;0))</formula>
    </cfRule>
    <cfRule type="expression" dxfId="3216" priority="3404">
      <formula>((W176-V176)/V176)&gt;0.05</formula>
    </cfRule>
  </conditionalFormatting>
  <conditionalFormatting sqref="Y176:Y199">
    <cfRule type="expression" dxfId="3215" priority="3401">
      <formula>AND(X176=0,(Y176&gt;0))</formula>
    </cfRule>
    <cfRule type="expression" dxfId="3214" priority="3402">
      <formula>((Y176-X176)/X176)&gt;0.05</formula>
    </cfRule>
  </conditionalFormatting>
  <conditionalFormatting sqref="AA176:AA199">
    <cfRule type="expression" dxfId="3213" priority="3399">
      <formula>AND(Z176=0,(AA176&gt;0))</formula>
    </cfRule>
    <cfRule type="expression" dxfId="3212" priority="3400">
      <formula>((AA176-Z176)/Z176)&gt;0.05</formula>
    </cfRule>
  </conditionalFormatting>
  <conditionalFormatting sqref="AC176:AC199">
    <cfRule type="expression" dxfId="3211" priority="3397">
      <formula>AND(AB176=0,(AC176&gt;0))</formula>
    </cfRule>
    <cfRule type="expression" dxfId="3210" priority="3398">
      <formula>((AC176-AB176)/AB176)&gt;0.05</formula>
    </cfRule>
  </conditionalFormatting>
  <conditionalFormatting sqref="AE176:AE199">
    <cfRule type="expression" dxfId="3209" priority="3395">
      <formula>AND(AD176=0,(AE176&gt;0))</formula>
    </cfRule>
    <cfRule type="expression" dxfId="3208" priority="3396">
      <formula>((AE176-AD176)/AD176)&gt;0.05</formula>
    </cfRule>
  </conditionalFormatting>
  <conditionalFormatting sqref="AG176:AG199">
    <cfRule type="expression" dxfId="3207" priority="3393">
      <formula>AND(AF176=0,(AG176&gt;0))</formula>
    </cfRule>
    <cfRule type="expression" dxfId="3206" priority="3394">
      <formula>((AG176-AF176)/AF176)&gt;0.05</formula>
    </cfRule>
  </conditionalFormatting>
  <conditionalFormatting sqref="AI176:AI199">
    <cfRule type="expression" dxfId="3205" priority="3391">
      <formula>AND(AH176=0,(AI176&gt;0))</formula>
    </cfRule>
    <cfRule type="expression" dxfId="3204" priority="3392">
      <formula>((AI176-AH176)/AH176)&gt;0.05</formula>
    </cfRule>
  </conditionalFormatting>
  <conditionalFormatting sqref="AK176:AK199">
    <cfRule type="expression" dxfId="3203" priority="3389">
      <formula>AND(AJ176=0,(AK176&gt;0))</formula>
    </cfRule>
    <cfRule type="expression" dxfId="3202" priority="3390">
      <formula>((AK176-AJ176)/AJ176)&gt;0.05</formula>
    </cfRule>
  </conditionalFormatting>
  <conditionalFormatting sqref="AM176:AM199">
    <cfRule type="expression" dxfId="3201" priority="3387">
      <formula>AND(AL176=0,(AM176&gt;0))</formula>
    </cfRule>
    <cfRule type="expression" dxfId="3200" priority="3388">
      <formula>((AM176-AL176)/AL176)&gt;0.05</formula>
    </cfRule>
  </conditionalFormatting>
  <conditionalFormatting sqref="AO176:AO199">
    <cfRule type="expression" dxfId="3199" priority="3385">
      <formula>AND(AN176=0,(AO176&gt;0))</formula>
    </cfRule>
    <cfRule type="expression" dxfId="3198" priority="3386">
      <formula>((AO176-AN176)/AN176)&gt;0.05</formula>
    </cfRule>
  </conditionalFormatting>
  <conditionalFormatting sqref="AQ176:AQ199">
    <cfRule type="expression" dxfId="3197" priority="3383">
      <formula>AND(AP176=0,(AQ176&gt;0))</formula>
    </cfRule>
    <cfRule type="expression" dxfId="3196" priority="3384">
      <formula>((AQ176-AP176)/AP176)&gt;0.05</formula>
    </cfRule>
  </conditionalFormatting>
  <conditionalFormatting sqref="AS176:AS199">
    <cfRule type="expression" dxfId="3195" priority="3381">
      <formula>AND(AR176=0,(AS176&gt;0))</formula>
    </cfRule>
    <cfRule type="expression" dxfId="3194" priority="3382">
      <formula>((AS176-AR176)/AR176)&gt;0.05</formula>
    </cfRule>
  </conditionalFormatting>
  <conditionalFormatting sqref="AU176:AU199">
    <cfRule type="expression" dxfId="3193" priority="3379">
      <formula>AND(AT176=0,(AU176&gt;0))</formula>
    </cfRule>
    <cfRule type="expression" dxfId="3192" priority="3380">
      <formula>((AU176-AT176)/AT176)&gt;0.05</formula>
    </cfRule>
  </conditionalFormatting>
  <conditionalFormatting sqref="AW176:AW199">
    <cfRule type="expression" dxfId="3191" priority="3377">
      <formula>AND(AV176=0,(AW176&gt;0))</formula>
    </cfRule>
    <cfRule type="expression" dxfId="3190" priority="3378">
      <formula>((AW176-AV176)/AV176)&gt;0.05</formula>
    </cfRule>
  </conditionalFormatting>
  <conditionalFormatting sqref="AY176:AY199">
    <cfRule type="expression" dxfId="3189" priority="3375">
      <formula>AND(AX176=0,(AY176&gt;0))</formula>
    </cfRule>
    <cfRule type="expression" dxfId="3188" priority="3376">
      <formula>((AY176-AX176)/AX176)&gt;0.05</formula>
    </cfRule>
  </conditionalFormatting>
  <conditionalFormatting sqref="BA176:BA199">
    <cfRule type="expression" dxfId="3187" priority="3373">
      <formula>AND(AZ176=0,(BA176&gt;0))</formula>
    </cfRule>
    <cfRule type="expression" dxfId="3186" priority="3374">
      <formula>((BA176-AZ176)/AZ176)&gt;0.05</formula>
    </cfRule>
  </conditionalFormatting>
  <conditionalFormatting sqref="BC176:BC199">
    <cfRule type="expression" dxfId="3185" priority="3371">
      <formula>AND(BB176=0,(BC176&gt;0))</formula>
    </cfRule>
    <cfRule type="expression" dxfId="3184" priority="3372">
      <formula>((BC176-BB176)/BB176)&gt;0.05</formula>
    </cfRule>
  </conditionalFormatting>
  <conditionalFormatting sqref="BE176:BE199">
    <cfRule type="expression" dxfId="3183" priority="3369">
      <formula>AND(BD176=0,(BE176&gt;0))</formula>
    </cfRule>
    <cfRule type="expression" dxfId="3182" priority="3370">
      <formula>((BE176-BD176)/BD176)&gt;0.05</formula>
    </cfRule>
  </conditionalFormatting>
  <conditionalFormatting sqref="BG176:BG199">
    <cfRule type="expression" dxfId="3181" priority="3367">
      <formula>AND(BF176=0,(BG176&gt;0))</formula>
    </cfRule>
    <cfRule type="expression" dxfId="3180" priority="3368">
      <formula>((BG176-BF176)/BF176)&gt;0.05</formula>
    </cfRule>
  </conditionalFormatting>
  <conditionalFormatting sqref="BI176:BI199">
    <cfRule type="expression" dxfId="3179" priority="3365">
      <formula>AND(BH176=0,(BI176&gt;0))</formula>
    </cfRule>
    <cfRule type="expression" dxfId="3178" priority="3366">
      <formula>((BI176-BH176)/BH176)&gt;0.05</formula>
    </cfRule>
  </conditionalFormatting>
  <conditionalFormatting sqref="BK176:BK199">
    <cfRule type="expression" dxfId="3177" priority="3363">
      <formula>AND(BJ176=0,(BK176&gt;0))</formula>
    </cfRule>
    <cfRule type="expression" dxfId="3176" priority="3364">
      <formula>((BK176-BJ176)/BJ176)&gt;0.05</formula>
    </cfRule>
  </conditionalFormatting>
  <conditionalFormatting sqref="BM176:BM199">
    <cfRule type="expression" dxfId="3175" priority="3361">
      <formula>AND(BL176=0,(BM176&gt;0))</formula>
    </cfRule>
    <cfRule type="expression" dxfId="3174" priority="3362">
      <formula>((BM176-BL176)/BL176)&gt;0.05</formula>
    </cfRule>
  </conditionalFormatting>
  <conditionalFormatting sqref="G670">
    <cfRule type="expression" dxfId="3173" priority="3299">
      <formula>AND(F670=0,(G670&gt;0))</formula>
    </cfRule>
    <cfRule type="expression" dxfId="3172" priority="3300">
      <formula>((G670-F670)/F670)&gt;0.05</formula>
    </cfRule>
  </conditionalFormatting>
  <conditionalFormatting sqref="I670">
    <cfRule type="expression" dxfId="3171" priority="3297">
      <formula>AND(H670=0,(I670&gt;0))</formula>
    </cfRule>
    <cfRule type="expression" dxfId="3170" priority="3298">
      <formula>((I670-H670)/H670)&gt;0.05</formula>
    </cfRule>
  </conditionalFormatting>
  <conditionalFormatting sqref="K670">
    <cfRule type="expression" dxfId="3169" priority="3295">
      <formula>AND(J670=0,(K670&gt;0))</formula>
    </cfRule>
    <cfRule type="expression" dxfId="3168" priority="3296">
      <formula>((K670-J670)/J670)&gt;0.05</formula>
    </cfRule>
  </conditionalFormatting>
  <conditionalFormatting sqref="M670">
    <cfRule type="expression" dxfId="3167" priority="3293">
      <formula>AND(L670=0,(M670&gt;0))</formula>
    </cfRule>
    <cfRule type="expression" dxfId="3166" priority="3294">
      <formula>((M670-L670)/L670)&gt;0.05</formula>
    </cfRule>
  </conditionalFormatting>
  <conditionalFormatting sqref="O670">
    <cfRule type="expression" dxfId="3165" priority="3291">
      <formula>AND(N670=0,(O670&gt;0))</formula>
    </cfRule>
    <cfRule type="expression" dxfId="3164" priority="3292">
      <formula>((O670-N670)/N670)&gt;0.05</formula>
    </cfRule>
  </conditionalFormatting>
  <conditionalFormatting sqref="Q670">
    <cfRule type="expression" dxfId="3163" priority="3289">
      <formula>AND(P670=0,(Q670&gt;0))</formula>
    </cfRule>
    <cfRule type="expression" dxfId="3162" priority="3290">
      <formula>((Q670-P670)/P670)&gt;0.05</formula>
    </cfRule>
  </conditionalFormatting>
  <conditionalFormatting sqref="S670">
    <cfRule type="expression" dxfId="3161" priority="3287">
      <formula>AND(R670=0,(S670&gt;0))</formula>
    </cfRule>
    <cfRule type="expression" dxfId="3160" priority="3288">
      <formula>((S670-R670)/R670)&gt;0.05</formula>
    </cfRule>
  </conditionalFormatting>
  <conditionalFormatting sqref="U670">
    <cfRule type="expression" dxfId="3159" priority="3285">
      <formula>AND(T670=0,(U670&gt;0))</formula>
    </cfRule>
    <cfRule type="expression" dxfId="3158" priority="3286">
      <formula>((U670-T670)/T670)&gt;0.05</formula>
    </cfRule>
  </conditionalFormatting>
  <conditionalFormatting sqref="W670">
    <cfRule type="expression" dxfId="3157" priority="3283">
      <formula>AND(V670=0,(W670&gt;0))</formula>
    </cfRule>
    <cfRule type="expression" dxfId="3156" priority="3284">
      <formula>((W670-V670)/V670)&gt;0.05</formula>
    </cfRule>
  </conditionalFormatting>
  <conditionalFormatting sqref="Y670">
    <cfRule type="expression" dxfId="3155" priority="3281">
      <formula>AND(X670=0,(Y670&gt;0))</formula>
    </cfRule>
    <cfRule type="expression" dxfId="3154" priority="3282">
      <formula>((Y670-X670)/X670)&gt;0.05</formula>
    </cfRule>
  </conditionalFormatting>
  <conditionalFormatting sqref="AA670">
    <cfRule type="expression" dxfId="3153" priority="3279">
      <formula>AND(Z670=0,(AA670&gt;0))</formula>
    </cfRule>
    <cfRule type="expression" dxfId="3152" priority="3280">
      <formula>((AA670-Z670)/Z670)&gt;0.05</formula>
    </cfRule>
  </conditionalFormatting>
  <conditionalFormatting sqref="AC670">
    <cfRule type="expression" dxfId="3151" priority="3277">
      <formula>AND(AB670=0,(AC670&gt;0))</formula>
    </cfRule>
    <cfRule type="expression" dxfId="3150" priority="3278">
      <formula>((AC670-AB670)/AB670)&gt;0.05</formula>
    </cfRule>
  </conditionalFormatting>
  <conditionalFormatting sqref="AE670">
    <cfRule type="expression" dxfId="3149" priority="3275">
      <formula>AND(AD670=0,(AE670&gt;0))</formula>
    </cfRule>
    <cfRule type="expression" dxfId="3148" priority="3276">
      <formula>((AE670-AD670)/AD670)&gt;0.05</formula>
    </cfRule>
  </conditionalFormatting>
  <conditionalFormatting sqref="AG670">
    <cfRule type="expression" dxfId="3147" priority="3273">
      <formula>AND(AF670=0,(AG670&gt;0))</formula>
    </cfRule>
    <cfRule type="expression" dxfId="3146" priority="3274">
      <formula>((AG670-AF670)/AF670)&gt;0.05</formula>
    </cfRule>
  </conditionalFormatting>
  <conditionalFormatting sqref="AI670">
    <cfRule type="expression" dxfId="3145" priority="3271">
      <formula>AND(AH670=0,(AI670&gt;0))</formula>
    </cfRule>
    <cfRule type="expression" dxfId="3144" priority="3272">
      <formula>((AI670-AH670)/AH670)&gt;0.05</formula>
    </cfRule>
  </conditionalFormatting>
  <conditionalFormatting sqref="AK670">
    <cfRule type="expression" dxfId="3143" priority="3269">
      <formula>AND(AJ670=0,(AK670&gt;0))</formula>
    </cfRule>
    <cfRule type="expression" dxfId="3142" priority="3270">
      <formula>((AK670-AJ670)/AJ670)&gt;0.05</formula>
    </cfRule>
  </conditionalFormatting>
  <conditionalFormatting sqref="AM670">
    <cfRule type="expression" dxfId="3141" priority="3267">
      <formula>AND(AL670=0,(AM670&gt;0))</formula>
    </cfRule>
    <cfRule type="expression" dxfId="3140" priority="3268">
      <formula>((AM670-AL670)/AL670)&gt;0.05</formula>
    </cfRule>
  </conditionalFormatting>
  <conditionalFormatting sqref="AO670">
    <cfRule type="expression" dxfId="3139" priority="3265">
      <formula>AND(AN670=0,(AO670&gt;0))</formula>
    </cfRule>
    <cfRule type="expression" dxfId="3138" priority="3266">
      <formula>((AO670-AN670)/AN670)&gt;0.05</formula>
    </cfRule>
  </conditionalFormatting>
  <conditionalFormatting sqref="AQ670">
    <cfRule type="expression" dxfId="3137" priority="3263">
      <formula>AND(AP670=0,(AQ670&gt;0))</formula>
    </cfRule>
    <cfRule type="expression" dxfId="3136" priority="3264">
      <formula>((AQ670-AP670)/AP670)&gt;0.05</formula>
    </cfRule>
  </conditionalFormatting>
  <conditionalFormatting sqref="AS670">
    <cfRule type="expression" dxfId="3135" priority="3261">
      <formula>AND(AR670=0,(AS670&gt;0))</formula>
    </cfRule>
    <cfRule type="expression" dxfId="3134" priority="3262">
      <formula>((AS670-AR670)/AR670)&gt;0.05</formula>
    </cfRule>
  </conditionalFormatting>
  <conditionalFormatting sqref="AU670">
    <cfRule type="expression" dxfId="3133" priority="3259">
      <formula>AND(AT670=0,(AU670&gt;0))</formula>
    </cfRule>
    <cfRule type="expression" dxfId="3132" priority="3260">
      <formula>((AU670-AT670)/AT670)&gt;0.05</formula>
    </cfRule>
  </conditionalFormatting>
  <conditionalFormatting sqref="AW670">
    <cfRule type="expression" dxfId="3131" priority="3257">
      <formula>AND(AV670=0,(AW670&gt;0))</formula>
    </cfRule>
    <cfRule type="expression" dxfId="3130" priority="3258">
      <formula>((AW670-AV670)/AV670)&gt;0.05</formula>
    </cfRule>
  </conditionalFormatting>
  <conditionalFormatting sqref="AY670">
    <cfRule type="expression" dxfId="3129" priority="3255">
      <formula>AND(AX670=0,(AY670&gt;0))</formula>
    </cfRule>
    <cfRule type="expression" dxfId="3128" priority="3256">
      <formula>((AY670-AX670)/AX670)&gt;0.05</formula>
    </cfRule>
  </conditionalFormatting>
  <conditionalFormatting sqref="BA670">
    <cfRule type="expression" dxfId="3127" priority="3253">
      <formula>AND(AZ670=0,(BA670&gt;0))</formula>
    </cfRule>
    <cfRule type="expression" dxfId="3126" priority="3254">
      <formula>((BA670-AZ670)/AZ670)&gt;0.05</formula>
    </cfRule>
  </conditionalFormatting>
  <conditionalFormatting sqref="BC670">
    <cfRule type="expression" dxfId="3125" priority="3251">
      <formula>AND(BB670=0,(BC670&gt;0))</formula>
    </cfRule>
    <cfRule type="expression" dxfId="3124" priority="3252">
      <formula>((BC670-BB670)/BB670)&gt;0.05</formula>
    </cfRule>
  </conditionalFormatting>
  <conditionalFormatting sqref="BE670">
    <cfRule type="expression" dxfId="3123" priority="3249">
      <formula>AND(BD670=0,(BE670&gt;0))</formula>
    </cfRule>
    <cfRule type="expression" dxfId="3122" priority="3250">
      <formula>((BE670-BD670)/BD670)&gt;0.05</formula>
    </cfRule>
  </conditionalFormatting>
  <conditionalFormatting sqref="BG670">
    <cfRule type="expression" dxfId="3121" priority="3247">
      <formula>AND(BF670=0,(BG670&gt;0))</formula>
    </cfRule>
    <cfRule type="expression" dxfId="3120" priority="3248">
      <formula>((BG670-BF670)/BF670)&gt;0.05</formula>
    </cfRule>
  </conditionalFormatting>
  <conditionalFormatting sqref="BI670">
    <cfRule type="expression" dxfId="3119" priority="3245">
      <formula>AND(BH670=0,(BI670&gt;0))</formula>
    </cfRule>
    <cfRule type="expression" dxfId="3118" priority="3246">
      <formula>((BI670-BH670)/BH670)&gt;0.05</formula>
    </cfRule>
  </conditionalFormatting>
  <conditionalFormatting sqref="BK670">
    <cfRule type="expression" dxfId="3117" priority="3243">
      <formula>AND(BJ670=0,(BK670&gt;0))</formula>
    </cfRule>
    <cfRule type="expression" dxfId="3116" priority="3244">
      <formula>((BK670-BJ670)/BJ670)&gt;0.05</formula>
    </cfRule>
  </conditionalFormatting>
  <conditionalFormatting sqref="BM670">
    <cfRule type="expression" dxfId="3115" priority="3241">
      <formula>AND(BL670=0,(BM670&gt;0))</formula>
    </cfRule>
    <cfRule type="expression" dxfId="3114" priority="3242">
      <formula>((BM670-BL670)/BL670)&gt;0.05</formula>
    </cfRule>
  </conditionalFormatting>
  <conditionalFormatting sqref="G129">
    <cfRule type="expression" dxfId="3113" priority="3237">
      <formula>AND(F129=0,(G129&gt;0))</formula>
    </cfRule>
    <cfRule type="expression" dxfId="3112" priority="3238">
      <formula>((G129-F129)/F129)&gt;0.05</formula>
    </cfRule>
  </conditionalFormatting>
  <conditionalFormatting sqref="I129">
    <cfRule type="expression" dxfId="3111" priority="3233">
      <formula>AND(H129=0,(I129&gt;0))</formula>
    </cfRule>
    <cfRule type="expression" dxfId="3110" priority="3234">
      <formula>((I129-H129)/H129)&gt;0.05</formula>
    </cfRule>
  </conditionalFormatting>
  <conditionalFormatting sqref="K129">
    <cfRule type="expression" dxfId="3109" priority="3229">
      <formula>AND(J129=0,(K129&gt;0))</formula>
    </cfRule>
    <cfRule type="expression" dxfId="3108" priority="3230">
      <formula>((K129-J129)/J129)&gt;0.05</formula>
    </cfRule>
  </conditionalFormatting>
  <conditionalFormatting sqref="M129">
    <cfRule type="expression" dxfId="3107" priority="3225">
      <formula>AND(L129=0,(M129&gt;0))</formula>
    </cfRule>
    <cfRule type="expression" dxfId="3106" priority="3226">
      <formula>((M129-L129)/L129)&gt;0.05</formula>
    </cfRule>
  </conditionalFormatting>
  <conditionalFormatting sqref="O129">
    <cfRule type="expression" dxfId="3105" priority="3221">
      <formula>AND(N129=0,(O129&gt;0))</formula>
    </cfRule>
    <cfRule type="expression" dxfId="3104" priority="3222">
      <formula>((O129-N129)/N129)&gt;0.05</formula>
    </cfRule>
  </conditionalFormatting>
  <conditionalFormatting sqref="Q129">
    <cfRule type="expression" dxfId="3103" priority="3217">
      <formula>AND(P129=0,(Q129&gt;0))</formula>
    </cfRule>
    <cfRule type="expression" dxfId="3102" priority="3218">
      <formula>((Q129-P129)/P129)&gt;0.05</formula>
    </cfRule>
  </conditionalFormatting>
  <conditionalFormatting sqref="S129">
    <cfRule type="expression" dxfId="3101" priority="3213">
      <formula>AND(R129=0,(S129&gt;0))</formula>
    </cfRule>
    <cfRule type="expression" dxfId="3100" priority="3214">
      <formula>((S129-R129)/R129)&gt;0.05</formula>
    </cfRule>
  </conditionalFormatting>
  <conditionalFormatting sqref="U129">
    <cfRule type="expression" dxfId="3099" priority="3209">
      <formula>AND(T129=0,(U129&gt;0))</formula>
    </cfRule>
    <cfRule type="expression" dxfId="3098" priority="3210">
      <formula>((U129-T129)/T129)&gt;0.05</formula>
    </cfRule>
  </conditionalFormatting>
  <conditionalFormatting sqref="W129">
    <cfRule type="expression" dxfId="3097" priority="3205">
      <formula>AND(V129=0,(W129&gt;0))</formula>
    </cfRule>
    <cfRule type="expression" dxfId="3096" priority="3206">
      <formula>((W129-V129)/V129)&gt;0.05</formula>
    </cfRule>
  </conditionalFormatting>
  <conditionalFormatting sqref="Y129">
    <cfRule type="expression" dxfId="3095" priority="3201">
      <formula>AND(X129=0,(Y129&gt;0))</formula>
    </cfRule>
    <cfRule type="expression" dxfId="3094" priority="3202">
      <formula>((Y129-X129)/X129)&gt;0.05</formula>
    </cfRule>
  </conditionalFormatting>
  <conditionalFormatting sqref="AA129">
    <cfRule type="expression" dxfId="3093" priority="3197">
      <formula>AND(Z129=0,(AA129&gt;0))</formula>
    </cfRule>
    <cfRule type="expression" dxfId="3092" priority="3198">
      <formula>((AA129-Z129)/Z129)&gt;0.05</formula>
    </cfRule>
  </conditionalFormatting>
  <conditionalFormatting sqref="AC129">
    <cfRule type="expression" dxfId="3091" priority="3193">
      <formula>AND(AB129=0,(AC129&gt;0))</formula>
    </cfRule>
    <cfRule type="expression" dxfId="3090" priority="3194">
      <formula>((AC129-AB129)/AB129)&gt;0.05</formula>
    </cfRule>
  </conditionalFormatting>
  <conditionalFormatting sqref="AE129">
    <cfRule type="expression" dxfId="3089" priority="3189">
      <formula>AND(AD129=0,(AE129&gt;0))</formula>
    </cfRule>
    <cfRule type="expression" dxfId="3088" priority="3190">
      <formula>((AE129-AD129)/AD129)&gt;0.05</formula>
    </cfRule>
  </conditionalFormatting>
  <conditionalFormatting sqref="AG129">
    <cfRule type="expression" dxfId="3087" priority="3185">
      <formula>AND(AF129=0,(AG129&gt;0))</formula>
    </cfRule>
    <cfRule type="expression" dxfId="3086" priority="3186">
      <formula>((AG129-AF129)/AF129)&gt;0.05</formula>
    </cfRule>
  </conditionalFormatting>
  <conditionalFormatting sqref="AI129">
    <cfRule type="expression" dxfId="3085" priority="3181">
      <formula>AND(AH129=0,(AI129&gt;0))</formula>
    </cfRule>
    <cfRule type="expression" dxfId="3084" priority="3182">
      <formula>((AI129-AH129)/AH129)&gt;0.05</formula>
    </cfRule>
  </conditionalFormatting>
  <conditionalFormatting sqref="AK129">
    <cfRule type="expression" dxfId="3083" priority="3177">
      <formula>AND(AJ129=0,(AK129&gt;0))</formula>
    </cfRule>
    <cfRule type="expression" dxfId="3082" priority="3178">
      <formula>((AK129-AJ129)/AJ129)&gt;0.05</formula>
    </cfRule>
  </conditionalFormatting>
  <conditionalFormatting sqref="AM129">
    <cfRule type="expression" dxfId="3081" priority="3173">
      <formula>AND(AL129=0,(AM129&gt;0))</formula>
    </cfRule>
    <cfRule type="expression" dxfId="3080" priority="3174">
      <formula>((AM129-AL129)/AL129)&gt;0.05</formula>
    </cfRule>
  </conditionalFormatting>
  <conditionalFormatting sqref="AO129">
    <cfRule type="expression" dxfId="3079" priority="3169">
      <formula>AND(AN129=0,(AO129&gt;0))</formula>
    </cfRule>
    <cfRule type="expression" dxfId="3078" priority="3170">
      <formula>((AO129-AN129)/AN129)&gt;0.05</formula>
    </cfRule>
  </conditionalFormatting>
  <conditionalFormatting sqref="AQ129">
    <cfRule type="expression" dxfId="3077" priority="3165">
      <formula>AND(AP129=0,(AQ129&gt;0))</formula>
    </cfRule>
    <cfRule type="expression" dxfId="3076" priority="3166">
      <formula>((AQ129-AP129)/AP129)&gt;0.05</formula>
    </cfRule>
  </conditionalFormatting>
  <conditionalFormatting sqref="AS129">
    <cfRule type="expression" dxfId="3075" priority="3161">
      <formula>AND(AR129=0,(AS129&gt;0))</formula>
    </cfRule>
    <cfRule type="expression" dxfId="3074" priority="3162">
      <formula>((AS129-AR129)/AR129)&gt;0.05</formula>
    </cfRule>
  </conditionalFormatting>
  <conditionalFormatting sqref="AU129">
    <cfRule type="expression" dxfId="3073" priority="3157">
      <formula>AND(AT129=0,(AU129&gt;0))</formula>
    </cfRule>
    <cfRule type="expression" dxfId="3072" priority="3158">
      <formula>((AU129-AT129)/AT129)&gt;0.05</formula>
    </cfRule>
  </conditionalFormatting>
  <conditionalFormatting sqref="AW129">
    <cfRule type="expression" dxfId="3071" priority="3153">
      <formula>AND(AV129=0,(AW129&gt;0))</formula>
    </cfRule>
    <cfRule type="expression" dxfId="3070" priority="3154">
      <formula>((AW129-AV129)/AV129)&gt;0.05</formula>
    </cfRule>
  </conditionalFormatting>
  <conditionalFormatting sqref="AY129">
    <cfRule type="expression" dxfId="3069" priority="3149">
      <formula>AND(AX129=0,(AY129&gt;0))</formula>
    </cfRule>
    <cfRule type="expression" dxfId="3068" priority="3150">
      <formula>((AY129-AX129)/AX129)&gt;0.05</formula>
    </cfRule>
  </conditionalFormatting>
  <conditionalFormatting sqref="BA129">
    <cfRule type="expression" dxfId="3067" priority="3145">
      <formula>AND(AZ129=0,(BA129&gt;0))</formula>
    </cfRule>
    <cfRule type="expression" dxfId="3066" priority="3146">
      <formula>((BA129-AZ129)/AZ129)&gt;0.05</formula>
    </cfRule>
  </conditionalFormatting>
  <conditionalFormatting sqref="BC129">
    <cfRule type="expression" dxfId="3065" priority="3141">
      <formula>AND(BB129=0,(BC129&gt;0))</formula>
    </cfRule>
    <cfRule type="expression" dxfId="3064" priority="3142">
      <formula>((BC129-BB129)/BB129)&gt;0.05</formula>
    </cfRule>
  </conditionalFormatting>
  <conditionalFormatting sqref="BE129">
    <cfRule type="expression" dxfId="3063" priority="3137">
      <formula>AND(BD129=0,(BE129&gt;0))</formula>
    </cfRule>
    <cfRule type="expression" dxfId="3062" priority="3138">
      <formula>((BE129-BD129)/BD129)&gt;0.05</formula>
    </cfRule>
  </conditionalFormatting>
  <conditionalFormatting sqref="BG129">
    <cfRule type="expression" dxfId="3061" priority="3133">
      <formula>AND(BF129=0,(BG129&gt;0))</formula>
    </cfRule>
    <cfRule type="expression" dxfId="3060" priority="3134">
      <formula>((BG129-BF129)/BF129)&gt;0.05</formula>
    </cfRule>
  </conditionalFormatting>
  <conditionalFormatting sqref="BI129">
    <cfRule type="expression" dxfId="3059" priority="3129">
      <formula>AND(BH129=0,(BI129&gt;0))</formula>
    </cfRule>
    <cfRule type="expression" dxfId="3058" priority="3130">
      <formula>((BI129-BH129)/BH129)&gt;0.05</formula>
    </cfRule>
  </conditionalFormatting>
  <conditionalFormatting sqref="BK129">
    <cfRule type="expression" dxfId="3057" priority="3125">
      <formula>AND(BJ129=0,(BK129&gt;0))</formula>
    </cfRule>
    <cfRule type="expression" dxfId="3056" priority="3126">
      <formula>((BK129-BJ129)/BJ129)&gt;0.05</formula>
    </cfRule>
  </conditionalFormatting>
  <conditionalFormatting sqref="BM129">
    <cfRule type="expression" dxfId="3055" priority="3121">
      <formula>AND(BL129=0,(BM129&gt;0))</formula>
    </cfRule>
    <cfRule type="expression" dxfId="3054" priority="3122">
      <formula>((BM129-BL129)/BL129)&gt;0.05</formula>
    </cfRule>
  </conditionalFormatting>
  <conditionalFormatting sqref="G131">
    <cfRule type="expression" dxfId="3053" priority="3119">
      <formula>AND(F131=0,(G131&gt;0))</formula>
    </cfRule>
    <cfRule type="expression" dxfId="3052" priority="3120">
      <formula>((G131-F131)/F131)&gt;0.05</formula>
    </cfRule>
  </conditionalFormatting>
  <conditionalFormatting sqref="I131">
    <cfRule type="expression" dxfId="3051" priority="3117">
      <formula>AND(H131=0,(I131&gt;0))</formula>
    </cfRule>
    <cfRule type="expression" dxfId="3050" priority="3118">
      <formula>((I131-H131)/H131)&gt;0.05</formula>
    </cfRule>
  </conditionalFormatting>
  <conditionalFormatting sqref="K131">
    <cfRule type="expression" dxfId="3049" priority="3115">
      <formula>AND(J131=0,(K131&gt;0))</formula>
    </cfRule>
    <cfRule type="expression" dxfId="3048" priority="3116">
      <formula>((K131-J131)/J131)&gt;0.05</formula>
    </cfRule>
  </conditionalFormatting>
  <conditionalFormatting sqref="M131">
    <cfRule type="expression" dxfId="3047" priority="3113">
      <formula>AND(L131=0,(M131&gt;0))</formula>
    </cfRule>
    <cfRule type="expression" dxfId="3046" priority="3114">
      <formula>((M131-L131)/L131)&gt;0.05</formula>
    </cfRule>
  </conditionalFormatting>
  <conditionalFormatting sqref="O131">
    <cfRule type="expression" dxfId="3045" priority="3111">
      <formula>AND(N131=0,(O131&gt;0))</formula>
    </cfRule>
    <cfRule type="expression" dxfId="3044" priority="3112">
      <formula>((O131-N131)/N131)&gt;0.05</formula>
    </cfRule>
  </conditionalFormatting>
  <conditionalFormatting sqref="Q131">
    <cfRule type="expression" dxfId="3043" priority="3109">
      <formula>AND(P131=0,(Q131&gt;0))</formula>
    </cfRule>
    <cfRule type="expression" dxfId="3042" priority="3110">
      <formula>((Q131-P131)/P131)&gt;0.05</formula>
    </cfRule>
  </conditionalFormatting>
  <conditionalFormatting sqref="S131">
    <cfRule type="expression" dxfId="3041" priority="3107">
      <formula>AND(R131=0,(S131&gt;0))</formula>
    </cfRule>
    <cfRule type="expression" dxfId="3040" priority="3108">
      <formula>((S131-R131)/R131)&gt;0.05</formula>
    </cfRule>
  </conditionalFormatting>
  <conditionalFormatting sqref="U131">
    <cfRule type="expression" dxfId="3039" priority="3105">
      <formula>AND(T131=0,(U131&gt;0))</formula>
    </cfRule>
    <cfRule type="expression" dxfId="3038" priority="3106">
      <formula>((U131-T131)/T131)&gt;0.05</formula>
    </cfRule>
  </conditionalFormatting>
  <conditionalFormatting sqref="W131">
    <cfRule type="expression" dxfId="3037" priority="3103">
      <formula>AND(V131=0,(W131&gt;0))</formula>
    </cfRule>
    <cfRule type="expression" dxfId="3036" priority="3104">
      <formula>((W131-V131)/V131)&gt;0.05</formula>
    </cfRule>
  </conditionalFormatting>
  <conditionalFormatting sqref="Y131">
    <cfRule type="expression" dxfId="3035" priority="3101">
      <formula>AND(X131=0,(Y131&gt;0))</formula>
    </cfRule>
    <cfRule type="expression" dxfId="3034" priority="3102">
      <formula>((Y131-X131)/X131)&gt;0.05</formula>
    </cfRule>
  </conditionalFormatting>
  <conditionalFormatting sqref="AA131">
    <cfRule type="expression" dxfId="3033" priority="3099">
      <formula>AND(Z131=0,(AA131&gt;0))</formula>
    </cfRule>
    <cfRule type="expression" dxfId="3032" priority="3100">
      <formula>((AA131-Z131)/Z131)&gt;0.05</formula>
    </cfRule>
  </conditionalFormatting>
  <conditionalFormatting sqref="AC131">
    <cfRule type="expression" dxfId="3031" priority="3097">
      <formula>AND(AB131=0,(AC131&gt;0))</formula>
    </cfRule>
    <cfRule type="expression" dxfId="3030" priority="3098">
      <formula>((AC131-AB131)/AB131)&gt;0.05</formula>
    </cfRule>
  </conditionalFormatting>
  <conditionalFormatting sqref="AE131">
    <cfRule type="expression" dxfId="3029" priority="3095">
      <formula>AND(AD131=0,(AE131&gt;0))</formula>
    </cfRule>
    <cfRule type="expression" dxfId="3028" priority="3096">
      <formula>((AE131-AD131)/AD131)&gt;0.05</formula>
    </cfRule>
  </conditionalFormatting>
  <conditionalFormatting sqref="AG131">
    <cfRule type="expression" dxfId="3027" priority="3093">
      <formula>AND(AF131=0,(AG131&gt;0))</formula>
    </cfRule>
    <cfRule type="expression" dxfId="3026" priority="3094">
      <formula>((AG131-AF131)/AF131)&gt;0.05</formula>
    </cfRule>
  </conditionalFormatting>
  <conditionalFormatting sqref="AI131">
    <cfRule type="expression" dxfId="3025" priority="3091">
      <formula>AND(AH131=0,(AI131&gt;0))</formula>
    </cfRule>
    <cfRule type="expression" dxfId="3024" priority="3092">
      <formula>((AI131-AH131)/AH131)&gt;0.05</formula>
    </cfRule>
  </conditionalFormatting>
  <conditionalFormatting sqref="AK131">
    <cfRule type="expression" dxfId="3023" priority="3089">
      <formula>AND(AJ131=0,(AK131&gt;0))</formula>
    </cfRule>
    <cfRule type="expression" dxfId="3022" priority="3090">
      <formula>((AK131-AJ131)/AJ131)&gt;0.05</formula>
    </cfRule>
  </conditionalFormatting>
  <conditionalFormatting sqref="AM131">
    <cfRule type="expression" dxfId="3021" priority="3087">
      <formula>AND(AL131=0,(AM131&gt;0))</formula>
    </cfRule>
    <cfRule type="expression" dxfId="3020" priority="3088">
      <formula>((AM131-AL131)/AL131)&gt;0.05</formula>
    </cfRule>
  </conditionalFormatting>
  <conditionalFormatting sqref="AO131">
    <cfRule type="expression" dxfId="3019" priority="3085">
      <formula>AND(AN131=0,(AO131&gt;0))</formula>
    </cfRule>
    <cfRule type="expression" dxfId="3018" priority="3086">
      <formula>((AO131-AN131)/AN131)&gt;0.05</formula>
    </cfRule>
  </conditionalFormatting>
  <conditionalFormatting sqref="AQ131">
    <cfRule type="expression" dxfId="3017" priority="3083">
      <formula>AND(AP131=0,(AQ131&gt;0))</formula>
    </cfRule>
    <cfRule type="expression" dxfId="3016" priority="3084">
      <formula>((AQ131-AP131)/AP131)&gt;0.05</formula>
    </cfRule>
  </conditionalFormatting>
  <conditionalFormatting sqref="AS131">
    <cfRule type="expression" dxfId="3015" priority="3081">
      <formula>AND(AR131=0,(AS131&gt;0))</formula>
    </cfRule>
    <cfRule type="expression" dxfId="3014" priority="3082">
      <formula>((AS131-AR131)/AR131)&gt;0.05</formula>
    </cfRule>
  </conditionalFormatting>
  <conditionalFormatting sqref="AU131">
    <cfRule type="expression" dxfId="3013" priority="3079">
      <formula>AND(AT131=0,(AU131&gt;0))</formula>
    </cfRule>
    <cfRule type="expression" dxfId="3012" priority="3080">
      <formula>((AU131-AT131)/AT131)&gt;0.05</formula>
    </cfRule>
  </conditionalFormatting>
  <conditionalFormatting sqref="AW131">
    <cfRule type="expression" dxfId="3011" priority="3077">
      <formula>AND(AV131=0,(AW131&gt;0))</formula>
    </cfRule>
    <cfRule type="expression" dxfId="3010" priority="3078">
      <formula>((AW131-AV131)/AV131)&gt;0.05</formula>
    </cfRule>
  </conditionalFormatting>
  <conditionalFormatting sqref="AY131">
    <cfRule type="expression" dxfId="3009" priority="3075">
      <formula>AND(AX131=0,(AY131&gt;0))</formula>
    </cfRule>
    <cfRule type="expression" dxfId="3008" priority="3076">
      <formula>((AY131-AX131)/AX131)&gt;0.05</formula>
    </cfRule>
  </conditionalFormatting>
  <conditionalFormatting sqref="BA131">
    <cfRule type="expression" dxfId="3007" priority="3073">
      <formula>AND(AZ131=0,(BA131&gt;0))</formula>
    </cfRule>
    <cfRule type="expression" dxfId="3006" priority="3074">
      <formula>((BA131-AZ131)/AZ131)&gt;0.05</formula>
    </cfRule>
  </conditionalFormatting>
  <conditionalFormatting sqref="BC131">
    <cfRule type="expression" dxfId="3005" priority="3071">
      <formula>AND(BB131=0,(BC131&gt;0))</formula>
    </cfRule>
    <cfRule type="expression" dxfId="3004" priority="3072">
      <formula>((BC131-BB131)/BB131)&gt;0.05</formula>
    </cfRule>
  </conditionalFormatting>
  <conditionalFormatting sqref="BE131">
    <cfRule type="expression" dxfId="3003" priority="3069">
      <formula>AND(BD131=0,(BE131&gt;0))</formula>
    </cfRule>
    <cfRule type="expression" dxfId="3002" priority="3070">
      <formula>((BE131-BD131)/BD131)&gt;0.05</formula>
    </cfRule>
  </conditionalFormatting>
  <conditionalFormatting sqref="BG131">
    <cfRule type="expression" dxfId="3001" priority="3067">
      <formula>AND(BF131=0,(BG131&gt;0))</formula>
    </cfRule>
    <cfRule type="expression" dxfId="3000" priority="3068">
      <formula>((BG131-BF131)/BF131)&gt;0.05</formula>
    </cfRule>
  </conditionalFormatting>
  <conditionalFormatting sqref="BI131">
    <cfRule type="expression" dxfId="2999" priority="3065">
      <formula>AND(BH131=0,(BI131&gt;0))</formula>
    </cfRule>
    <cfRule type="expression" dxfId="2998" priority="3066">
      <formula>((BI131-BH131)/BH131)&gt;0.05</formula>
    </cfRule>
  </conditionalFormatting>
  <conditionalFormatting sqref="BK131">
    <cfRule type="expression" dxfId="2997" priority="3063">
      <formula>AND(BJ131=0,(BK131&gt;0))</formula>
    </cfRule>
    <cfRule type="expression" dxfId="2996" priority="3064">
      <formula>((BK131-BJ131)/BJ131)&gt;0.05</formula>
    </cfRule>
  </conditionalFormatting>
  <conditionalFormatting sqref="BM131">
    <cfRule type="expression" dxfId="2995" priority="3061">
      <formula>AND(BL131=0,(BM131&gt;0))</formula>
    </cfRule>
    <cfRule type="expression" dxfId="2994" priority="3062">
      <formula>((BM131-BL131)/BL131)&gt;0.05</formula>
    </cfRule>
  </conditionalFormatting>
  <conditionalFormatting sqref="G84:G86 G90 G92:G94 G88 BE85:BE86">
    <cfRule type="expression" dxfId="2993" priority="3057">
      <formula>AND(F84=0,(G84&gt;0))</formula>
    </cfRule>
    <cfRule type="expression" dxfId="2992" priority="3058">
      <formula>((G84-F84)/F84)&gt;0.05</formula>
    </cfRule>
  </conditionalFormatting>
  <conditionalFormatting sqref="G89">
    <cfRule type="expression" dxfId="2991" priority="3055">
      <formula>AND(F89=0,(G89&gt;0))</formula>
    </cfRule>
    <cfRule type="expression" dxfId="2990" priority="3056">
      <formula>((G89-F89)/F89)&gt;0.05</formula>
    </cfRule>
  </conditionalFormatting>
  <conditionalFormatting sqref="G91">
    <cfRule type="expression" dxfId="2989" priority="3053">
      <formula>AND(F91=0,(G91&gt;0))</formula>
    </cfRule>
    <cfRule type="expression" dxfId="2988" priority="3054">
      <formula>((G91-F91)/F91)&gt;0.05</formula>
    </cfRule>
  </conditionalFormatting>
  <conditionalFormatting sqref="G87">
    <cfRule type="expression" dxfId="2987" priority="3051">
      <formula>AND(F87=0,(G87&gt;0))</formula>
    </cfRule>
    <cfRule type="expression" dxfId="2986" priority="3052">
      <formula>((G87-F87)/F87)&gt;0.05</formula>
    </cfRule>
  </conditionalFormatting>
  <conditionalFormatting sqref="I84:I86 I90 I92:I94 I88">
    <cfRule type="expression" dxfId="2985" priority="3049">
      <formula>AND(H84=0,(I84&gt;0))</formula>
    </cfRule>
    <cfRule type="expression" dxfId="2984" priority="3050">
      <formula>((I84-H84)/H84)&gt;0.05</formula>
    </cfRule>
  </conditionalFormatting>
  <conditionalFormatting sqref="I89">
    <cfRule type="expression" dxfId="2983" priority="3047">
      <formula>AND(H89=0,(I89&gt;0))</formula>
    </cfRule>
    <cfRule type="expression" dxfId="2982" priority="3048">
      <formula>((I89-H89)/H89)&gt;0.05</formula>
    </cfRule>
  </conditionalFormatting>
  <conditionalFormatting sqref="I91">
    <cfRule type="expression" dxfId="2981" priority="3045">
      <formula>AND(H91=0,(I91&gt;0))</formula>
    </cfRule>
    <cfRule type="expression" dxfId="2980" priority="3046">
      <formula>((I91-H91)/H91)&gt;0.05</formula>
    </cfRule>
  </conditionalFormatting>
  <conditionalFormatting sqref="I87">
    <cfRule type="expression" dxfId="2979" priority="3043">
      <formula>AND(H87=0,(I87&gt;0))</formula>
    </cfRule>
    <cfRule type="expression" dxfId="2978" priority="3044">
      <formula>((I87-H87)/H87)&gt;0.05</formula>
    </cfRule>
  </conditionalFormatting>
  <conditionalFormatting sqref="K84:K86 K90 K92:K94 K88">
    <cfRule type="expression" dxfId="2977" priority="3041">
      <formula>AND(J84=0,(K84&gt;0))</formula>
    </cfRule>
    <cfRule type="expression" dxfId="2976" priority="3042">
      <formula>((K84-J84)/J84)&gt;0.05</formula>
    </cfRule>
  </conditionalFormatting>
  <conditionalFormatting sqref="K89">
    <cfRule type="expression" dxfId="2975" priority="3039">
      <formula>AND(J89=0,(K89&gt;0))</formula>
    </cfRule>
    <cfRule type="expression" dxfId="2974" priority="3040">
      <formula>((K89-J89)/J89)&gt;0.05</formula>
    </cfRule>
  </conditionalFormatting>
  <conditionalFormatting sqref="K91">
    <cfRule type="expression" dxfId="2973" priority="3037">
      <formula>AND(J91=0,(K91&gt;0))</formula>
    </cfRule>
    <cfRule type="expression" dxfId="2972" priority="3038">
      <formula>((K91-J91)/J91)&gt;0.05</formula>
    </cfRule>
  </conditionalFormatting>
  <conditionalFormatting sqref="K87">
    <cfRule type="expression" dxfId="2971" priority="3035">
      <formula>AND(J87=0,(K87&gt;0))</formula>
    </cfRule>
    <cfRule type="expression" dxfId="2970" priority="3036">
      <formula>((K87-J87)/J87)&gt;0.05</formula>
    </cfRule>
  </conditionalFormatting>
  <conditionalFormatting sqref="M84:M86 M90 M92:M94 M88">
    <cfRule type="expression" dxfId="2969" priority="3033">
      <formula>AND(L84=0,(M84&gt;0))</formula>
    </cfRule>
    <cfRule type="expression" dxfId="2968" priority="3034">
      <formula>((M84-L84)/L84)&gt;0.05</formula>
    </cfRule>
  </conditionalFormatting>
  <conditionalFormatting sqref="M89">
    <cfRule type="expression" dxfId="2967" priority="3031">
      <formula>AND(L89=0,(M89&gt;0))</formula>
    </cfRule>
    <cfRule type="expression" dxfId="2966" priority="3032">
      <formula>((M89-L89)/L89)&gt;0.05</formula>
    </cfRule>
  </conditionalFormatting>
  <conditionalFormatting sqref="M91">
    <cfRule type="expression" dxfId="2965" priority="3029">
      <formula>AND(L91=0,(M91&gt;0))</formula>
    </cfRule>
    <cfRule type="expression" dxfId="2964" priority="3030">
      <formula>((M91-L91)/L91)&gt;0.05</formula>
    </cfRule>
  </conditionalFormatting>
  <conditionalFormatting sqref="M87">
    <cfRule type="expression" dxfId="2963" priority="3027">
      <formula>AND(L87=0,(M87&gt;0))</formula>
    </cfRule>
    <cfRule type="expression" dxfId="2962" priority="3028">
      <formula>((M87-L87)/L87)&gt;0.05</formula>
    </cfRule>
  </conditionalFormatting>
  <conditionalFormatting sqref="O84:O86 O90 O92:O94 O88">
    <cfRule type="expression" dxfId="2961" priority="3025">
      <formula>AND(N84=0,(O84&gt;0))</formula>
    </cfRule>
    <cfRule type="expression" dxfId="2960" priority="3026">
      <formula>((O84-N84)/N84)&gt;0.05</formula>
    </cfRule>
  </conditionalFormatting>
  <conditionalFormatting sqref="O89">
    <cfRule type="expression" dxfId="2959" priority="3023">
      <formula>AND(N89=0,(O89&gt;0))</formula>
    </cfRule>
    <cfRule type="expression" dxfId="2958" priority="3024">
      <formula>((O89-N89)/N89)&gt;0.05</formula>
    </cfRule>
  </conditionalFormatting>
  <conditionalFormatting sqref="O91">
    <cfRule type="expression" dxfId="2957" priority="3021">
      <formula>AND(N91=0,(O91&gt;0))</formula>
    </cfRule>
    <cfRule type="expression" dxfId="2956" priority="3022">
      <formula>((O91-N91)/N91)&gt;0.05</formula>
    </cfRule>
  </conditionalFormatting>
  <conditionalFormatting sqref="O87">
    <cfRule type="expression" dxfId="2955" priority="3019">
      <formula>AND(N87=0,(O87&gt;0))</formula>
    </cfRule>
    <cfRule type="expression" dxfId="2954" priority="3020">
      <formula>((O87-N87)/N87)&gt;0.05</formula>
    </cfRule>
  </conditionalFormatting>
  <conditionalFormatting sqref="Q84:Q86 Q90 Q92:Q94 Q88">
    <cfRule type="expression" dxfId="2953" priority="3017">
      <formula>AND(P84=0,(Q84&gt;0))</formula>
    </cfRule>
    <cfRule type="expression" dxfId="2952" priority="3018">
      <formula>((Q84-P84)/P84)&gt;0.05</formula>
    </cfRule>
  </conditionalFormatting>
  <conditionalFormatting sqref="Q89">
    <cfRule type="expression" dxfId="2951" priority="3015">
      <formula>AND(P89=0,(Q89&gt;0))</formula>
    </cfRule>
    <cfRule type="expression" dxfId="2950" priority="3016">
      <formula>((Q89-P89)/P89)&gt;0.05</formula>
    </cfRule>
  </conditionalFormatting>
  <conditionalFormatting sqref="Q91">
    <cfRule type="expression" dxfId="2949" priority="3013">
      <formula>AND(P91=0,(Q91&gt;0))</formula>
    </cfRule>
    <cfRule type="expression" dxfId="2948" priority="3014">
      <formula>((Q91-P91)/P91)&gt;0.05</formula>
    </cfRule>
  </conditionalFormatting>
  <conditionalFormatting sqref="Q87">
    <cfRule type="expression" dxfId="2947" priority="3011">
      <formula>AND(P87=0,(Q87&gt;0))</formula>
    </cfRule>
    <cfRule type="expression" dxfId="2946" priority="3012">
      <formula>((Q87-P87)/P87)&gt;0.05</formula>
    </cfRule>
  </conditionalFormatting>
  <conditionalFormatting sqref="S84:S86 S90 S92:S94 S88">
    <cfRule type="expression" dxfId="2945" priority="3009">
      <formula>AND(R84=0,(S84&gt;0))</formula>
    </cfRule>
    <cfRule type="expression" dxfId="2944" priority="3010">
      <formula>((S84-R84)/R84)&gt;0.05</formula>
    </cfRule>
  </conditionalFormatting>
  <conditionalFormatting sqref="S89">
    <cfRule type="expression" dxfId="2943" priority="3007">
      <formula>AND(R89=0,(S89&gt;0))</formula>
    </cfRule>
    <cfRule type="expression" dxfId="2942" priority="3008">
      <formula>((S89-R89)/R89)&gt;0.05</formula>
    </cfRule>
  </conditionalFormatting>
  <conditionalFormatting sqref="S91">
    <cfRule type="expression" dxfId="2941" priority="3005">
      <formula>AND(R91=0,(S91&gt;0))</formula>
    </cfRule>
    <cfRule type="expression" dxfId="2940" priority="3006">
      <formula>((S91-R91)/R91)&gt;0.05</formula>
    </cfRule>
  </conditionalFormatting>
  <conditionalFormatting sqref="S87">
    <cfRule type="expression" dxfId="2939" priority="3003">
      <formula>AND(R87=0,(S87&gt;0))</formula>
    </cfRule>
    <cfRule type="expression" dxfId="2938" priority="3004">
      <formula>((S87-R87)/R87)&gt;0.05</formula>
    </cfRule>
  </conditionalFormatting>
  <conditionalFormatting sqref="U84:U86 U90 U92:U94 U88">
    <cfRule type="expression" dxfId="2937" priority="3001">
      <formula>AND(T84=0,(U84&gt;0))</formula>
    </cfRule>
    <cfRule type="expression" dxfId="2936" priority="3002">
      <formula>((U84-T84)/T84)&gt;0.05</formula>
    </cfRule>
  </conditionalFormatting>
  <conditionalFormatting sqref="U89">
    <cfRule type="expression" dxfId="2935" priority="2999">
      <formula>AND(T89=0,(U89&gt;0))</formula>
    </cfRule>
    <cfRule type="expression" dxfId="2934" priority="3000">
      <formula>((U89-T89)/T89)&gt;0.05</formula>
    </cfRule>
  </conditionalFormatting>
  <conditionalFormatting sqref="U91">
    <cfRule type="expression" dxfId="2933" priority="2997">
      <formula>AND(T91=0,(U91&gt;0))</formula>
    </cfRule>
    <cfRule type="expression" dxfId="2932" priority="2998">
      <formula>((U91-T91)/T91)&gt;0.05</formula>
    </cfRule>
  </conditionalFormatting>
  <conditionalFormatting sqref="U87">
    <cfRule type="expression" dxfId="2931" priority="2995">
      <formula>AND(T87=0,(U87&gt;0))</formula>
    </cfRule>
    <cfRule type="expression" dxfId="2930" priority="2996">
      <formula>((U87-T87)/T87)&gt;0.05</formula>
    </cfRule>
  </conditionalFormatting>
  <conditionalFormatting sqref="W84:W86 W90 W92:W94 W88">
    <cfRule type="expression" dxfId="2929" priority="2993">
      <formula>AND(V84=0,(W84&gt;0))</formula>
    </cfRule>
    <cfRule type="expression" dxfId="2928" priority="2994">
      <formula>((W84-V84)/V84)&gt;0.05</formula>
    </cfRule>
  </conditionalFormatting>
  <conditionalFormatting sqref="W89">
    <cfRule type="expression" dxfId="2927" priority="2991">
      <formula>AND(V89=0,(W89&gt;0))</formula>
    </cfRule>
    <cfRule type="expression" dxfId="2926" priority="2992">
      <formula>((W89-V89)/V89)&gt;0.05</formula>
    </cfRule>
  </conditionalFormatting>
  <conditionalFormatting sqref="W91">
    <cfRule type="expression" dxfId="2925" priority="2989">
      <formula>AND(V91=0,(W91&gt;0))</formula>
    </cfRule>
    <cfRule type="expression" dxfId="2924" priority="2990">
      <formula>((W91-V91)/V91)&gt;0.05</formula>
    </cfRule>
  </conditionalFormatting>
  <conditionalFormatting sqref="W87">
    <cfRule type="expression" dxfId="2923" priority="2987">
      <formula>AND(V87=0,(W87&gt;0))</formula>
    </cfRule>
    <cfRule type="expression" dxfId="2922" priority="2988">
      <formula>((W87-V87)/V87)&gt;0.05</formula>
    </cfRule>
  </conditionalFormatting>
  <conditionalFormatting sqref="Y84:Y86 Y90 Y92:Y94 Y88">
    <cfRule type="expression" dxfId="2921" priority="2985">
      <formula>AND(X84=0,(Y84&gt;0))</formula>
    </cfRule>
    <cfRule type="expression" dxfId="2920" priority="2986">
      <formula>((Y84-X84)/X84)&gt;0.05</formula>
    </cfRule>
  </conditionalFormatting>
  <conditionalFormatting sqref="Y89">
    <cfRule type="expression" dxfId="2919" priority="2983">
      <formula>AND(X89=0,(Y89&gt;0))</formula>
    </cfRule>
    <cfRule type="expression" dxfId="2918" priority="2984">
      <formula>((Y89-X89)/X89)&gt;0.05</formula>
    </cfRule>
  </conditionalFormatting>
  <conditionalFormatting sqref="Y91">
    <cfRule type="expression" dxfId="2917" priority="2981">
      <formula>AND(X91=0,(Y91&gt;0))</formula>
    </cfRule>
    <cfRule type="expression" dxfId="2916" priority="2982">
      <formula>((Y91-X91)/X91)&gt;0.05</formula>
    </cfRule>
  </conditionalFormatting>
  <conditionalFormatting sqref="Y87">
    <cfRule type="expression" dxfId="2915" priority="2979">
      <formula>AND(X87=0,(Y87&gt;0))</formula>
    </cfRule>
    <cfRule type="expression" dxfId="2914" priority="2980">
      <formula>((Y87-X87)/X87)&gt;0.05</formula>
    </cfRule>
  </conditionalFormatting>
  <conditionalFormatting sqref="AA84:AA86 AA90 AA92:AA94 AA88">
    <cfRule type="expression" dxfId="2913" priority="2977">
      <formula>AND(Z84=0,(AA84&gt;0))</formula>
    </cfRule>
    <cfRule type="expression" dxfId="2912" priority="2978">
      <formula>((AA84-Z84)/Z84)&gt;0.05</formula>
    </cfRule>
  </conditionalFormatting>
  <conditionalFormatting sqref="AA89">
    <cfRule type="expression" dxfId="2911" priority="2975">
      <formula>AND(Z89=0,(AA89&gt;0))</formula>
    </cfRule>
    <cfRule type="expression" dxfId="2910" priority="2976">
      <formula>((AA89-Z89)/Z89)&gt;0.05</formula>
    </cfRule>
  </conditionalFormatting>
  <conditionalFormatting sqref="AA91">
    <cfRule type="expression" dxfId="2909" priority="2973">
      <formula>AND(Z91=0,(AA91&gt;0))</formula>
    </cfRule>
    <cfRule type="expression" dxfId="2908" priority="2974">
      <formula>((AA91-Z91)/Z91)&gt;0.05</formula>
    </cfRule>
  </conditionalFormatting>
  <conditionalFormatting sqref="AA87">
    <cfRule type="expression" dxfId="2907" priority="2971">
      <formula>AND(Z87=0,(AA87&gt;0))</formula>
    </cfRule>
    <cfRule type="expression" dxfId="2906" priority="2972">
      <formula>((AA87-Z87)/Z87)&gt;0.05</formula>
    </cfRule>
  </conditionalFormatting>
  <conditionalFormatting sqref="AC84:AC86 AC90 AC92:AC94 AC88">
    <cfRule type="expression" dxfId="2905" priority="2969">
      <formula>AND(AB84=0,(AC84&gt;0))</formula>
    </cfRule>
    <cfRule type="expression" dxfId="2904" priority="2970">
      <formula>((AC84-AB84)/AB84)&gt;0.05</formula>
    </cfRule>
  </conditionalFormatting>
  <conditionalFormatting sqref="AC89">
    <cfRule type="expression" dxfId="2903" priority="2967">
      <formula>AND(AB89=0,(AC89&gt;0))</formula>
    </cfRule>
    <cfRule type="expression" dxfId="2902" priority="2968">
      <formula>((AC89-AB89)/AB89)&gt;0.05</formula>
    </cfRule>
  </conditionalFormatting>
  <conditionalFormatting sqref="AC91">
    <cfRule type="expression" dxfId="2901" priority="2965">
      <formula>AND(AB91=0,(AC91&gt;0))</formula>
    </cfRule>
    <cfRule type="expression" dxfId="2900" priority="2966">
      <formula>((AC91-AB91)/AB91)&gt;0.05</formula>
    </cfRule>
  </conditionalFormatting>
  <conditionalFormatting sqref="AC87">
    <cfRule type="expression" dxfId="2899" priority="2963">
      <formula>AND(AB87=0,(AC87&gt;0))</formula>
    </cfRule>
    <cfRule type="expression" dxfId="2898" priority="2964">
      <formula>((AC87-AB87)/AB87)&gt;0.05</formula>
    </cfRule>
  </conditionalFormatting>
  <conditionalFormatting sqref="AE84:AE86 AE90 AE92:AE94 AE88">
    <cfRule type="expression" dxfId="2897" priority="2961">
      <formula>AND(AD84=0,(AE84&gt;0))</formula>
    </cfRule>
    <cfRule type="expression" dxfId="2896" priority="2962">
      <formula>((AE84-AD84)/AD84)&gt;0.05</formula>
    </cfRule>
  </conditionalFormatting>
  <conditionalFormatting sqref="AE89">
    <cfRule type="expression" dxfId="2895" priority="2959">
      <formula>AND(AD89=0,(AE89&gt;0))</formula>
    </cfRule>
    <cfRule type="expression" dxfId="2894" priority="2960">
      <formula>((AE89-AD89)/AD89)&gt;0.05</formula>
    </cfRule>
  </conditionalFormatting>
  <conditionalFormatting sqref="AE91">
    <cfRule type="expression" dxfId="2893" priority="2957">
      <formula>AND(AD91=0,(AE91&gt;0))</formula>
    </cfRule>
    <cfRule type="expression" dxfId="2892" priority="2958">
      <formula>((AE91-AD91)/AD91)&gt;0.05</formula>
    </cfRule>
  </conditionalFormatting>
  <conditionalFormatting sqref="AE87">
    <cfRule type="expression" dxfId="2891" priority="2955">
      <formula>AND(AD87=0,(AE87&gt;0))</formula>
    </cfRule>
    <cfRule type="expression" dxfId="2890" priority="2956">
      <formula>((AE87-AD87)/AD87)&gt;0.05</formula>
    </cfRule>
  </conditionalFormatting>
  <conditionalFormatting sqref="AG84:AG86 AG90 AG92:AG94 AG88">
    <cfRule type="expression" dxfId="2889" priority="2953">
      <formula>AND(AF84=0,(AG84&gt;0))</formula>
    </cfRule>
    <cfRule type="expression" dxfId="2888" priority="2954">
      <formula>((AG84-AF84)/AF84)&gt;0.05</formula>
    </cfRule>
  </conditionalFormatting>
  <conditionalFormatting sqref="AG89">
    <cfRule type="expression" dxfId="2887" priority="2951">
      <formula>AND(AF89=0,(AG89&gt;0))</formula>
    </cfRule>
    <cfRule type="expression" dxfId="2886" priority="2952">
      <formula>((AG89-AF89)/AF89)&gt;0.05</formula>
    </cfRule>
  </conditionalFormatting>
  <conditionalFormatting sqref="AG91">
    <cfRule type="expression" dxfId="2885" priority="2949">
      <formula>AND(AF91=0,(AG91&gt;0))</formula>
    </cfRule>
    <cfRule type="expression" dxfId="2884" priority="2950">
      <formula>((AG91-AF91)/AF91)&gt;0.05</formula>
    </cfRule>
  </conditionalFormatting>
  <conditionalFormatting sqref="AG87">
    <cfRule type="expression" dxfId="2883" priority="2947">
      <formula>AND(AF87=0,(AG87&gt;0))</formula>
    </cfRule>
    <cfRule type="expression" dxfId="2882" priority="2948">
      <formula>((AG87-AF87)/AF87)&gt;0.05</formula>
    </cfRule>
  </conditionalFormatting>
  <conditionalFormatting sqref="AI84:AI86 AI90 AI92:AI94 AI88">
    <cfRule type="expression" dxfId="2881" priority="2945">
      <formula>AND(AH84=0,(AI84&gt;0))</formula>
    </cfRule>
    <cfRule type="expression" dxfId="2880" priority="2946">
      <formula>((AI84-AH84)/AH84)&gt;0.05</formula>
    </cfRule>
  </conditionalFormatting>
  <conditionalFormatting sqref="AI89">
    <cfRule type="expression" dxfId="2879" priority="2943">
      <formula>AND(AH89=0,(AI89&gt;0))</formula>
    </cfRule>
    <cfRule type="expression" dxfId="2878" priority="2944">
      <formula>((AI89-AH89)/AH89)&gt;0.05</formula>
    </cfRule>
  </conditionalFormatting>
  <conditionalFormatting sqref="AI91">
    <cfRule type="expression" dxfId="2877" priority="2941">
      <formula>AND(AH91=0,(AI91&gt;0))</formula>
    </cfRule>
    <cfRule type="expression" dxfId="2876" priority="2942">
      <formula>((AI91-AH91)/AH91)&gt;0.05</formula>
    </cfRule>
  </conditionalFormatting>
  <conditionalFormatting sqref="AI87">
    <cfRule type="expression" dxfId="2875" priority="2939">
      <formula>AND(AH87=0,(AI87&gt;0))</formula>
    </cfRule>
    <cfRule type="expression" dxfId="2874" priority="2940">
      <formula>((AI87-AH87)/AH87)&gt;0.05</formula>
    </cfRule>
  </conditionalFormatting>
  <conditionalFormatting sqref="AK84:AK86 AK90 AK92:AK94 AK88">
    <cfRule type="expression" dxfId="2873" priority="2937">
      <formula>AND(AJ84=0,(AK84&gt;0))</formula>
    </cfRule>
    <cfRule type="expression" dxfId="2872" priority="2938">
      <formula>((AK84-AJ84)/AJ84)&gt;0.05</formula>
    </cfRule>
  </conditionalFormatting>
  <conditionalFormatting sqref="AK89">
    <cfRule type="expression" dxfId="2871" priority="2935">
      <formula>AND(AJ89=0,(AK89&gt;0))</formula>
    </cfRule>
    <cfRule type="expression" dxfId="2870" priority="2936">
      <formula>((AK89-AJ89)/AJ89)&gt;0.05</formula>
    </cfRule>
  </conditionalFormatting>
  <conditionalFormatting sqref="AK91">
    <cfRule type="expression" dxfId="2869" priority="2933">
      <formula>AND(AJ91=0,(AK91&gt;0))</formula>
    </cfRule>
    <cfRule type="expression" dxfId="2868" priority="2934">
      <formula>((AK91-AJ91)/AJ91)&gt;0.05</formula>
    </cfRule>
  </conditionalFormatting>
  <conditionalFormatting sqref="AK87">
    <cfRule type="expression" dxfId="2867" priority="2931">
      <formula>AND(AJ87=0,(AK87&gt;0))</formula>
    </cfRule>
    <cfRule type="expression" dxfId="2866" priority="2932">
      <formula>((AK87-AJ87)/AJ87)&gt;0.05</formula>
    </cfRule>
  </conditionalFormatting>
  <conditionalFormatting sqref="AM84:AM86 AM90 AM92:AM94 AM88">
    <cfRule type="expression" dxfId="2865" priority="2929">
      <formula>AND(AL84=0,(AM84&gt;0))</formula>
    </cfRule>
    <cfRule type="expression" dxfId="2864" priority="2930">
      <formula>((AM84-AL84)/AL84)&gt;0.05</formula>
    </cfRule>
  </conditionalFormatting>
  <conditionalFormatting sqref="AM89">
    <cfRule type="expression" dxfId="2863" priority="2927">
      <formula>AND(AL89=0,(AM89&gt;0))</formula>
    </cfRule>
    <cfRule type="expression" dxfId="2862" priority="2928">
      <formula>((AM89-AL89)/AL89)&gt;0.05</formula>
    </cfRule>
  </conditionalFormatting>
  <conditionalFormatting sqref="AM91">
    <cfRule type="expression" dxfId="2861" priority="2925">
      <formula>AND(AL91=0,(AM91&gt;0))</formula>
    </cfRule>
    <cfRule type="expression" dxfId="2860" priority="2926">
      <formula>((AM91-AL91)/AL91)&gt;0.05</formula>
    </cfRule>
  </conditionalFormatting>
  <conditionalFormatting sqref="AM87">
    <cfRule type="expression" dxfId="2859" priority="2923">
      <formula>AND(AL87=0,(AM87&gt;0))</formula>
    </cfRule>
    <cfRule type="expression" dxfId="2858" priority="2924">
      <formula>((AM87-AL87)/AL87)&gt;0.05</formula>
    </cfRule>
  </conditionalFormatting>
  <conditionalFormatting sqref="AO84:AO86 AO90 AO92:AO94 AO88">
    <cfRule type="expression" dxfId="2857" priority="2921">
      <formula>AND(AN84=0,(AO84&gt;0))</formula>
    </cfRule>
    <cfRule type="expression" dxfId="2856" priority="2922">
      <formula>((AO84-AN84)/AN84)&gt;0.05</formula>
    </cfRule>
  </conditionalFormatting>
  <conditionalFormatting sqref="AO89">
    <cfRule type="expression" dxfId="2855" priority="2919">
      <formula>AND(AN89=0,(AO89&gt;0))</formula>
    </cfRule>
    <cfRule type="expression" dxfId="2854" priority="2920">
      <formula>((AO89-AN89)/AN89)&gt;0.05</formula>
    </cfRule>
  </conditionalFormatting>
  <conditionalFormatting sqref="AO91">
    <cfRule type="expression" dxfId="2853" priority="2917">
      <formula>AND(AN91=0,(AO91&gt;0))</formula>
    </cfRule>
    <cfRule type="expression" dxfId="2852" priority="2918">
      <formula>((AO91-AN91)/AN91)&gt;0.05</formula>
    </cfRule>
  </conditionalFormatting>
  <conditionalFormatting sqref="AO87">
    <cfRule type="expression" dxfId="2851" priority="2915">
      <formula>AND(AN87=0,(AO87&gt;0))</formula>
    </cfRule>
    <cfRule type="expression" dxfId="2850" priority="2916">
      <formula>((AO87-AN87)/AN87)&gt;0.05</formula>
    </cfRule>
  </conditionalFormatting>
  <conditionalFormatting sqref="AQ84:AQ86 AQ90 AQ92:AQ94 AQ88">
    <cfRule type="expression" dxfId="2849" priority="2913">
      <formula>AND(AP84=0,(AQ84&gt;0))</formula>
    </cfRule>
    <cfRule type="expression" dxfId="2848" priority="2914">
      <formula>((AQ84-AP84)/AP84)&gt;0.05</formula>
    </cfRule>
  </conditionalFormatting>
  <conditionalFormatting sqref="AQ89">
    <cfRule type="expression" dxfId="2847" priority="2911">
      <formula>AND(AP89=0,(AQ89&gt;0))</formula>
    </cfRule>
    <cfRule type="expression" dxfId="2846" priority="2912">
      <formula>((AQ89-AP89)/AP89)&gt;0.05</formula>
    </cfRule>
  </conditionalFormatting>
  <conditionalFormatting sqref="AQ91">
    <cfRule type="expression" dxfId="2845" priority="2909">
      <formula>AND(AP91=0,(AQ91&gt;0))</formula>
    </cfRule>
    <cfRule type="expression" dxfId="2844" priority="2910">
      <formula>((AQ91-AP91)/AP91)&gt;0.05</formula>
    </cfRule>
  </conditionalFormatting>
  <conditionalFormatting sqref="AQ87">
    <cfRule type="expression" dxfId="2843" priority="2907">
      <formula>AND(AP87=0,(AQ87&gt;0))</formula>
    </cfRule>
    <cfRule type="expression" dxfId="2842" priority="2908">
      <formula>((AQ87-AP87)/AP87)&gt;0.05</formula>
    </cfRule>
  </conditionalFormatting>
  <conditionalFormatting sqref="AS84:AS86 AS90 AS92:AS94 AS88">
    <cfRule type="expression" dxfId="2841" priority="2905">
      <formula>AND(AR84=0,(AS84&gt;0))</formula>
    </cfRule>
    <cfRule type="expression" dxfId="2840" priority="2906">
      <formula>((AS84-AR84)/AR84)&gt;0.05</formula>
    </cfRule>
  </conditionalFormatting>
  <conditionalFormatting sqref="AS89">
    <cfRule type="expression" dxfId="2839" priority="2903">
      <formula>AND(AR89=0,(AS89&gt;0))</formula>
    </cfRule>
    <cfRule type="expression" dxfId="2838" priority="2904">
      <formula>((AS89-AR89)/AR89)&gt;0.05</formula>
    </cfRule>
  </conditionalFormatting>
  <conditionalFormatting sqref="AS91">
    <cfRule type="expression" dxfId="2837" priority="2901">
      <formula>AND(AR91=0,(AS91&gt;0))</formula>
    </cfRule>
    <cfRule type="expression" dxfId="2836" priority="2902">
      <formula>((AS91-AR91)/AR91)&gt;0.05</formula>
    </cfRule>
  </conditionalFormatting>
  <conditionalFormatting sqref="AS87">
    <cfRule type="expression" dxfId="2835" priority="2899">
      <formula>AND(AR87=0,(AS87&gt;0))</formula>
    </cfRule>
    <cfRule type="expression" dxfId="2834" priority="2900">
      <formula>((AS87-AR87)/AR87)&gt;0.05</formula>
    </cfRule>
  </conditionalFormatting>
  <conditionalFormatting sqref="AU84:AU86 AU90 AU92:AU94 AU88">
    <cfRule type="expression" dxfId="2833" priority="2897">
      <formula>AND(AT84=0,(AU84&gt;0))</formula>
    </cfRule>
    <cfRule type="expression" dxfId="2832" priority="2898">
      <formula>((AU84-AT84)/AT84)&gt;0.05</formula>
    </cfRule>
  </conditionalFormatting>
  <conditionalFormatting sqref="AU89">
    <cfRule type="expression" dxfId="2831" priority="2895">
      <formula>AND(AT89=0,(AU89&gt;0))</formula>
    </cfRule>
    <cfRule type="expression" dxfId="2830" priority="2896">
      <formula>((AU89-AT89)/AT89)&gt;0.05</formula>
    </cfRule>
  </conditionalFormatting>
  <conditionalFormatting sqref="AU91">
    <cfRule type="expression" dxfId="2829" priority="2893">
      <formula>AND(AT91=0,(AU91&gt;0))</formula>
    </cfRule>
    <cfRule type="expression" dxfId="2828" priority="2894">
      <formula>((AU91-AT91)/AT91)&gt;0.05</formula>
    </cfRule>
  </conditionalFormatting>
  <conditionalFormatting sqref="AU87">
    <cfRule type="expression" dxfId="2827" priority="2891">
      <formula>AND(AT87=0,(AU87&gt;0))</formula>
    </cfRule>
    <cfRule type="expression" dxfId="2826" priority="2892">
      <formula>((AU87-AT87)/AT87)&gt;0.05</formula>
    </cfRule>
  </conditionalFormatting>
  <conditionalFormatting sqref="AW84:AW86 AW90 AW92:AW94 AW88">
    <cfRule type="expression" dxfId="2825" priority="2889">
      <formula>AND(AV84=0,(AW84&gt;0))</formula>
    </cfRule>
    <cfRule type="expression" dxfId="2824" priority="2890">
      <formula>((AW84-AV84)/AV84)&gt;0.05</formula>
    </cfRule>
  </conditionalFormatting>
  <conditionalFormatting sqref="AW89">
    <cfRule type="expression" dxfId="2823" priority="2887">
      <formula>AND(AV89=0,(AW89&gt;0))</formula>
    </cfRule>
    <cfRule type="expression" dxfId="2822" priority="2888">
      <formula>((AW89-AV89)/AV89)&gt;0.05</formula>
    </cfRule>
  </conditionalFormatting>
  <conditionalFormatting sqref="AW91">
    <cfRule type="expression" dxfId="2821" priority="2885">
      <formula>AND(AV91=0,(AW91&gt;0))</formula>
    </cfRule>
    <cfRule type="expression" dxfId="2820" priority="2886">
      <formula>((AW91-AV91)/AV91)&gt;0.05</formula>
    </cfRule>
  </conditionalFormatting>
  <conditionalFormatting sqref="AW87">
    <cfRule type="expression" dxfId="2819" priority="2883">
      <formula>AND(AV87=0,(AW87&gt;0))</formula>
    </cfRule>
    <cfRule type="expression" dxfId="2818" priority="2884">
      <formula>((AW87-AV87)/AV87)&gt;0.05</formula>
    </cfRule>
  </conditionalFormatting>
  <conditionalFormatting sqref="AY84:AY86 AY90 AY92:AY94 AY88">
    <cfRule type="expression" dxfId="2817" priority="2881">
      <formula>AND(AX84=0,(AY84&gt;0))</formula>
    </cfRule>
    <cfRule type="expression" dxfId="2816" priority="2882">
      <formula>((AY84-AX84)/AX84)&gt;0.05</formula>
    </cfRule>
  </conditionalFormatting>
  <conditionalFormatting sqref="AY89">
    <cfRule type="expression" dxfId="2815" priority="2879">
      <formula>AND(AX89=0,(AY89&gt;0))</formula>
    </cfRule>
    <cfRule type="expression" dxfId="2814" priority="2880">
      <formula>((AY89-AX89)/AX89)&gt;0.05</formula>
    </cfRule>
  </conditionalFormatting>
  <conditionalFormatting sqref="AY91">
    <cfRule type="expression" dxfId="2813" priority="2877">
      <formula>AND(AX91=0,(AY91&gt;0))</formula>
    </cfRule>
    <cfRule type="expression" dxfId="2812" priority="2878">
      <formula>((AY91-AX91)/AX91)&gt;0.05</formula>
    </cfRule>
  </conditionalFormatting>
  <conditionalFormatting sqref="AY87">
    <cfRule type="expression" dxfId="2811" priority="2875">
      <formula>AND(AX87=0,(AY87&gt;0))</formula>
    </cfRule>
    <cfRule type="expression" dxfId="2810" priority="2876">
      <formula>((AY87-AX87)/AX87)&gt;0.05</formula>
    </cfRule>
  </conditionalFormatting>
  <conditionalFormatting sqref="BA84:BA86 BA90 BA92:BA94 BA88">
    <cfRule type="expression" dxfId="2809" priority="2873">
      <formula>AND(AZ84=0,(BA84&gt;0))</formula>
    </cfRule>
    <cfRule type="expression" dxfId="2808" priority="2874">
      <formula>((BA84-AZ84)/AZ84)&gt;0.05</formula>
    </cfRule>
  </conditionalFormatting>
  <conditionalFormatting sqref="BA89">
    <cfRule type="expression" dxfId="2807" priority="2871">
      <formula>AND(AZ89=0,(BA89&gt;0))</formula>
    </cfRule>
    <cfRule type="expression" dxfId="2806" priority="2872">
      <formula>((BA89-AZ89)/AZ89)&gt;0.05</formula>
    </cfRule>
  </conditionalFormatting>
  <conditionalFormatting sqref="BA91">
    <cfRule type="expression" dxfId="2805" priority="2869">
      <formula>AND(AZ91=0,(BA91&gt;0))</formula>
    </cfRule>
    <cfRule type="expression" dxfId="2804" priority="2870">
      <formula>((BA91-AZ91)/AZ91)&gt;0.05</formula>
    </cfRule>
  </conditionalFormatting>
  <conditionalFormatting sqref="BA87">
    <cfRule type="expression" dxfId="2803" priority="2867">
      <formula>AND(AZ87=0,(BA87&gt;0))</formula>
    </cfRule>
    <cfRule type="expression" dxfId="2802" priority="2868">
      <formula>((BA87-AZ87)/AZ87)&gt;0.05</formula>
    </cfRule>
  </conditionalFormatting>
  <conditionalFormatting sqref="BC85:BC86 BC90 BC92:BC94 BC88">
    <cfRule type="expression" dxfId="2801" priority="2865">
      <formula>AND(BB85=0,(BC85&gt;0))</formula>
    </cfRule>
    <cfRule type="expression" dxfId="2800" priority="2866">
      <formula>((BC85-BB85)/BB85)&gt;0.05</formula>
    </cfRule>
  </conditionalFormatting>
  <conditionalFormatting sqref="BC89">
    <cfRule type="expression" dxfId="2799" priority="2863">
      <formula>AND(BB89=0,(BC89&gt;0))</formula>
    </cfRule>
    <cfRule type="expression" dxfId="2798" priority="2864">
      <formula>((BC89-BB89)/BB89)&gt;0.05</formula>
    </cfRule>
  </conditionalFormatting>
  <conditionalFormatting sqref="BC91">
    <cfRule type="expression" dxfId="2797" priority="2861">
      <formula>AND(BB91=0,(BC91&gt;0))</formula>
    </cfRule>
    <cfRule type="expression" dxfId="2796" priority="2862">
      <formula>((BC91-BB91)/BB91)&gt;0.05</formula>
    </cfRule>
  </conditionalFormatting>
  <conditionalFormatting sqref="BC87">
    <cfRule type="expression" dxfId="2795" priority="2859">
      <formula>AND(BB87=0,(BC87&gt;0))</formula>
    </cfRule>
    <cfRule type="expression" dxfId="2794" priority="2860">
      <formula>((BC87-BB87)/BB87)&gt;0.05</formula>
    </cfRule>
  </conditionalFormatting>
  <conditionalFormatting sqref="BE90 BE92:BE94 BE88">
    <cfRule type="expression" dxfId="2793" priority="2857">
      <formula>AND(BD88=0,(BE88&gt;0))</formula>
    </cfRule>
    <cfRule type="expression" dxfId="2792" priority="2858">
      <formula>((BE88-BD88)/BD88)&gt;0.05</formula>
    </cfRule>
  </conditionalFormatting>
  <conditionalFormatting sqref="BE89">
    <cfRule type="expression" dxfId="2791" priority="2855">
      <formula>AND(BD89=0,(BE89&gt;0))</formula>
    </cfRule>
    <cfRule type="expression" dxfId="2790" priority="2856">
      <formula>((BE89-BD89)/BD89)&gt;0.05</formula>
    </cfRule>
  </conditionalFormatting>
  <conditionalFormatting sqref="BE91">
    <cfRule type="expression" dxfId="2789" priority="2853">
      <formula>AND(BD91=0,(BE91&gt;0))</formula>
    </cfRule>
    <cfRule type="expression" dxfId="2788" priority="2854">
      <formula>((BE91-BD91)/BD91)&gt;0.05</formula>
    </cfRule>
  </conditionalFormatting>
  <conditionalFormatting sqref="BE87">
    <cfRule type="expression" dxfId="2787" priority="2851">
      <formula>AND(BD87=0,(BE87&gt;0))</formula>
    </cfRule>
    <cfRule type="expression" dxfId="2786" priority="2852">
      <formula>((BE87-BD87)/BD87)&gt;0.05</formula>
    </cfRule>
  </conditionalFormatting>
  <conditionalFormatting sqref="BG84:BG86 BG90 BG92:BG94 BG88">
    <cfRule type="expression" dxfId="2785" priority="2849">
      <formula>AND(BF84=0,(BG84&gt;0))</formula>
    </cfRule>
    <cfRule type="expression" dxfId="2784" priority="2850">
      <formula>((BG84-BF84)/BF84)&gt;0.05</formula>
    </cfRule>
  </conditionalFormatting>
  <conditionalFormatting sqref="BG89">
    <cfRule type="expression" dxfId="2783" priority="2847">
      <formula>AND(BF89=0,(BG89&gt;0))</formula>
    </cfRule>
    <cfRule type="expression" dxfId="2782" priority="2848">
      <formula>((BG89-BF89)/BF89)&gt;0.05</formula>
    </cfRule>
  </conditionalFormatting>
  <conditionalFormatting sqref="BG91">
    <cfRule type="expression" dxfId="2781" priority="2845">
      <formula>AND(BF91=0,(BG91&gt;0))</formula>
    </cfRule>
    <cfRule type="expression" dxfId="2780" priority="2846">
      <formula>((BG91-BF91)/BF91)&gt;0.05</formula>
    </cfRule>
  </conditionalFormatting>
  <conditionalFormatting sqref="BG87">
    <cfRule type="expression" dxfId="2779" priority="2843">
      <formula>AND(BF87=0,(BG87&gt;0))</formula>
    </cfRule>
    <cfRule type="expression" dxfId="2778" priority="2844">
      <formula>((BG87-BF87)/BF87)&gt;0.05</formula>
    </cfRule>
  </conditionalFormatting>
  <conditionalFormatting sqref="BI84:BI86 BI90 BI92:BI94 BI88">
    <cfRule type="expression" dxfId="2777" priority="2841">
      <formula>AND(BH84=0,(BI84&gt;0))</formula>
    </cfRule>
    <cfRule type="expression" dxfId="2776" priority="2842">
      <formula>((BI84-BH84)/BH84)&gt;0.05</formula>
    </cfRule>
  </conditionalFormatting>
  <conditionalFormatting sqref="BI89">
    <cfRule type="expression" dxfId="2775" priority="2839">
      <formula>AND(BH89=0,(BI89&gt;0))</formula>
    </cfRule>
    <cfRule type="expression" dxfId="2774" priority="2840">
      <formula>((BI89-BH89)/BH89)&gt;0.05</formula>
    </cfRule>
  </conditionalFormatting>
  <conditionalFormatting sqref="BI91">
    <cfRule type="expression" dxfId="2773" priority="2837">
      <formula>AND(BH91=0,(BI91&gt;0))</formula>
    </cfRule>
    <cfRule type="expression" dxfId="2772" priority="2838">
      <formula>((BI91-BH91)/BH91)&gt;0.05</formula>
    </cfRule>
  </conditionalFormatting>
  <conditionalFormatting sqref="BI87">
    <cfRule type="expression" dxfId="2771" priority="2835">
      <formula>AND(BH87=0,(BI87&gt;0))</formula>
    </cfRule>
    <cfRule type="expression" dxfId="2770" priority="2836">
      <formula>((BI87-BH87)/BH87)&gt;0.05</formula>
    </cfRule>
  </conditionalFormatting>
  <conditionalFormatting sqref="BK84:BK86 BK90 BK92:BK94 BK88">
    <cfRule type="expression" dxfId="2769" priority="2833">
      <formula>AND(BJ84=0,(BK84&gt;0))</formula>
    </cfRule>
    <cfRule type="expression" dxfId="2768" priority="2834">
      <formula>((BK84-BJ84)/BJ84)&gt;0.05</formula>
    </cfRule>
  </conditionalFormatting>
  <conditionalFormatting sqref="BK89">
    <cfRule type="expression" dxfId="2767" priority="2831">
      <formula>AND(BJ89=0,(BK89&gt;0))</formula>
    </cfRule>
    <cfRule type="expression" dxfId="2766" priority="2832">
      <formula>((BK89-BJ89)/BJ89)&gt;0.05</formula>
    </cfRule>
  </conditionalFormatting>
  <conditionalFormatting sqref="BK91">
    <cfRule type="expression" dxfId="2765" priority="2829">
      <formula>AND(BJ91=0,(BK91&gt;0))</formula>
    </cfRule>
    <cfRule type="expression" dxfId="2764" priority="2830">
      <formula>((BK91-BJ91)/BJ91)&gt;0.05</formula>
    </cfRule>
  </conditionalFormatting>
  <conditionalFormatting sqref="BK87">
    <cfRule type="expression" dxfId="2763" priority="2827">
      <formula>AND(BJ87=0,(BK87&gt;0))</formula>
    </cfRule>
    <cfRule type="expression" dxfId="2762" priority="2828">
      <formula>((BK87-BJ87)/BJ87)&gt;0.05</formula>
    </cfRule>
  </conditionalFormatting>
  <conditionalFormatting sqref="BM84:BM86 BM90 BM92:BM94 BM88">
    <cfRule type="expression" dxfId="2761" priority="2825">
      <formula>AND(BL84=0,(BM84&gt;0))</formula>
    </cfRule>
    <cfRule type="expression" dxfId="2760" priority="2826">
      <formula>((BM84-BL84)/BL84)&gt;0.05</formula>
    </cfRule>
  </conditionalFormatting>
  <conditionalFormatting sqref="BM89">
    <cfRule type="expression" dxfId="2759" priority="2823">
      <formula>AND(BL89=0,(BM89&gt;0))</formula>
    </cfRule>
    <cfRule type="expression" dxfId="2758" priority="2824">
      <formula>((BM89-BL89)/BL89)&gt;0.05</formula>
    </cfRule>
  </conditionalFormatting>
  <conditionalFormatting sqref="BM91">
    <cfRule type="expression" dxfId="2757" priority="2821">
      <formula>AND(BL91=0,(BM91&gt;0))</formula>
    </cfRule>
    <cfRule type="expression" dxfId="2756" priority="2822">
      <formula>((BM91-BL91)/BL91)&gt;0.05</formula>
    </cfRule>
  </conditionalFormatting>
  <conditionalFormatting sqref="BM87">
    <cfRule type="expression" dxfId="2755" priority="2819">
      <formula>AND(BL87=0,(BM87&gt;0))</formula>
    </cfRule>
    <cfRule type="expression" dxfId="2754" priority="2820">
      <formula>((BM87-BL87)/BL87)&gt;0.05</formula>
    </cfRule>
  </conditionalFormatting>
  <conditionalFormatting sqref="BC84">
    <cfRule type="expression" dxfId="2753" priority="3059">
      <formula>AND(BD84=0,(BC84&gt;0))</formula>
    </cfRule>
    <cfRule type="expression" dxfId="2752" priority="3060">
      <formula>((BC84-BD84)/BD84)&gt;0.05</formula>
    </cfRule>
  </conditionalFormatting>
  <conditionalFormatting sqref="G279">
    <cfRule type="expression" dxfId="2751" priority="2817">
      <formula>AND(F279=0,(G279&gt;0))</formula>
    </cfRule>
    <cfRule type="expression" dxfId="2750" priority="2818">
      <formula>((G279-F279)/F279)&gt;0.05</formula>
    </cfRule>
  </conditionalFormatting>
  <conditionalFormatting sqref="I279">
    <cfRule type="expression" dxfId="2749" priority="2815">
      <formula>AND(H279=0,(I279&gt;0))</formula>
    </cfRule>
    <cfRule type="expression" dxfId="2748" priority="2816">
      <formula>((I279-H279)/H279)&gt;0.05</formula>
    </cfRule>
  </conditionalFormatting>
  <conditionalFormatting sqref="K279">
    <cfRule type="expression" dxfId="2747" priority="2813">
      <formula>AND(J279=0,(K279&gt;0))</formula>
    </cfRule>
    <cfRule type="expression" dxfId="2746" priority="2814">
      <formula>((K279-J279)/J279)&gt;0.05</formula>
    </cfRule>
  </conditionalFormatting>
  <conditionalFormatting sqref="M279">
    <cfRule type="expression" dxfId="2745" priority="2811">
      <formula>AND(L279=0,(M279&gt;0))</formula>
    </cfRule>
    <cfRule type="expression" dxfId="2744" priority="2812">
      <formula>((M279-L279)/L279)&gt;0.05</formula>
    </cfRule>
  </conditionalFormatting>
  <conditionalFormatting sqref="O279">
    <cfRule type="expression" dxfId="2743" priority="2809">
      <formula>AND(N279=0,(O279&gt;0))</formula>
    </cfRule>
    <cfRule type="expression" dxfId="2742" priority="2810">
      <formula>((O279-N279)/N279)&gt;0.05</formula>
    </cfRule>
  </conditionalFormatting>
  <conditionalFormatting sqref="Q279">
    <cfRule type="expression" dxfId="2741" priority="2807">
      <formula>AND(P279=0,(Q279&gt;0))</formula>
    </cfRule>
    <cfRule type="expression" dxfId="2740" priority="2808">
      <formula>((Q279-P279)/P279)&gt;0.05</formula>
    </cfRule>
  </conditionalFormatting>
  <conditionalFormatting sqref="S279">
    <cfRule type="expression" dxfId="2739" priority="2805">
      <formula>AND(R279=0,(S279&gt;0))</formula>
    </cfRule>
    <cfRule type="expression" dxfId="2738" priority="2806">
      <formula>((S279-R279)/R279)&gt;0.05</formula>
    </cfRule>
  </conditionalFormatting>
  <conditionalFormatting sqref="U279">
    <cfRule type="expression" dxfId="2737" priority="2803">
      <formula>AND(T279=0,(U279&gt;0))</formula>
    </cfRule>
    <cfRule type="expression" dxfId="2736" priority="2804">
      <formula>((U279-T279)/T279)&gt;0.05</formula>
    </cfRule>
  </conditionalFormatting>
  <conditionalFormatting sqref="W279">
    <cfRule type="expression" dxfId="2735" priority="2801">
      <formula>AND(V279=0,(W279&gt;0))</formula>
    </cfRule>
    <cfRule type="expression" dxfId="2734" priority="2802">
      <formula>((W279-V279)/V279)&gt;0.05</formula>
    </cfRule>
  </conditionalFormatting>
  <conditionalFormatting sqref="Y279">
    <cfRule type="expression" dxfId="2733" priority="2799">
      <formula>AND(X279=0,(Y279&gt;0))</formula>
    </cfRule>
    <cfRule type="expression" dxfId="2732" priority="2800">
      <formula>((Y279-X279)/X279)&gt;0.05</formula>
    </cfRule>
  </conditionalFormatting>
  <conditionalFormatting sqref="AA279">
    <cfRule type="expression" dxfId="2731" priority="2797">
      <formula>AND(Z279=0,(AA279&gt;0))</formula>
    </cfRule>
    <cfRule type="expression" dxfId="2730" priority="2798">
      <formula>((AA279-Z279)/Z279)&gt;0.05</formula>
    </cfRule>
  </conditionalFormatting>
  <conditionalFormatting sqref="AC279">
    <cfRule type="expression" dxfId="2729" priority="2795">
      <formula>AND(AB279=0,(AC279&gt;0))</formula>
    </cfRule>
    <cfRule type="expression" dxfId="2728" priority="2796">
      <formula>((AC279-AB279)/AB279)&gt;0.05</formula>
    </cfRule>
  </conditionalFormatting>
  <conditionalFormatting sqref="AE279">
    <cfRule type="expression" dxfId="2727" priority="2793">
      <formula>AND(AD279=0,(AE279&gt;0))</formula>
    </cfRule>
    <cfRule type="expression" dxfId="2726" priority="2794">
      <formula>((AE279-AD279)/AD279)&gt;0.05</formula>
    </cfRule>
  </conditionalFormatting>
  <conditionalFormatting sqref="AG279">
    <cfRule type="expression" dxfId="2725" priority="2791">
      <formula>AND(AF279=0,(AG279&gt;0))</formula>
    </cfRule>
    <cfRule type="expression" dxfId="2724" priority="2792">
      <formula>((AG279-AF279)/AF279)&gt;0.05</formula>
    </cfRule>
  </conditionalFormatting>
  <conditionalFormatting sqref="AI279">
    <cfRule type="expression" dxfId="2723" priority="2789">
      <formula>AND(AH279=0,(AI279&gt;0))</formula>
    </cfRule>
    <cfRule type="expression" dxfId="2722" priority="2790">
      <formula>((AI279-AH279)/AH279)&gt;0.05</formula>
    </cfRule>
  </conditionalFormatting>
  <conditionalFormatting sqref="AK279">
    <cfRule type="expression" dxfId="2721" priority="2787">
      <formula>AND(AJ279=0,(AK279&gt;0))</formula>
    </cfRule>
    <cfRule type="expression" dxfId="2720" priority="2788">
      <formula>((AK279-AJ279)/AJ279)&gt;0.05</formula>
    </cfRule>
  </conditionalFormatting>
  <conditionalFormatting sqref="AM279">
    <cfRule type="expression" dxfId="2719" priority="2785">
      <formula>AND(AL279=0,(AM279&gt;0))</formula>
    </cfRule>
    <cfRule type="expression" dxfId="2718" priority="2786">
      <formula>((AM279-AL279)/AL279)&gt;0.05</formula>
    </cfRule>
  </conditionalFormatting>
  <conditionalFormatting sqref="AO279">
    <cfRule type="expression" dxfId="2717" priority="2783">
      <formula>AND(AN279=0,(AO279&gt;0))</formula>
    </cfRule>
    <cfRule type="expression" dxfId="2716" priority="2784">
      <formula>((AO279-AN279)/AN279)&gt;0.05</formula>
    </cfRule>
  </conditionalFormatting>
  <conditionalFormatting sqref="AQ279">
    <cfRule type="expression" dxfId="2715" priority="2781">
      <formula>AND(AP279=0,(AQ279&gt;0))</formula>
    </cfRule>
    <cfRule type="expression" dxfId="2714" priority="2782">
      <formula>((AQ279-AP279)/AP279)&gt;0.05</formula>
    </cfRule>
  </conditionalFormatting>
  <conditionalFormatting sqref="AS279">
    <cfRule type="expression" dxfId="2713" priority="2779">
      <formula>AND(AR279=0,(AS279&gt;0))</formula>
    </cfRule>
    <cfRule type="expression" dxfId="2712" priority="2780">
      <formula>((AS279-AR279)/AR279)&gt;0.05</formula>
    </cfRule>
  </conditionalFormatting>
  <conditionalFormatting sqref="AU279">
    <cfRule type="expression" dxfId="2711" priority="2777">
      <formula>AND(AT279=0,(AU279&gt;0))</formula>
    </cfRule>
    <cfRule type="expression" dxfId="2710" priority="2778">
      <formula>((AU279-AT279)/AT279)&gt;0.05</formula>
    </cfRule>
  </conditionalFormatting>
  <conditionalFormatting sqref="AW279">
    <cfRule type="expression" dxfId="2709" priority="2775">
      <formula>AND(AV279=0,(AW279&gt;0))</formula>
    </cfRule>
    <cfRule type="expression" dxfId="2708" priority="2776">
      <formula>((AW279-AV279)/AV279)&gt;0.05</formula>
    </cfRule>
  </conditionalFormatting>
  <conditionalFormatting sqref="AY279">
    <cfRule type="expression" dxfId="2707" priority="2773">
      <formula>AND(AX279=0,(AY279&gt;0))</formula>
    </cfRule>
    <cfRule type="expression" dxfId="2706" priority="2774">
      <formula>((AY279-AX279)/AX279)&gt;0.05</formula>
    </cfRule>
  </conditionalFormatting>
  <conditionalFormatting sqref="BA279">
    <cfRule type="expression" dxfId="2705" priority="2771">
      <formula>AND(AZ279=0,(BA279&gt;0))</formula>
    </cfRule>
    <cfRule type="expression" dxfId="2704" priority="2772">
      <formula>((BA279-AZ279)/AZ279)&gt;0.05</formula>
    </cfRule>
  </conditionalFormatting>
  <conditionalFormatting sqref="BC279">
    <cfRule type="expression" dxfId="2703" priority="2769">
      <formula>AND(BB279=0,(BC279&gt;0))</formula>
    </cfRule>
    <cfRule type="expression" dxfId="2702" priority="2770">
      <formula>((BC279-BB279)/BB279)&gt;0.05</formula>
    </cfRule>
  </conditionalFormatting>
  <conditionalFormatting sqref="BE279">
    <cfRule type="expression" dxfId="2701" priority="2767">
      <formula>AND(BD279=0,(BE279&gt;0))</formula>
    </cfRule>
    <cfRule type="expression" dxfId="2700" priority="2768">
      <formula>((BE279-BD279)/BD279)&gt;0.05</formula>
    </cfRule>
  </conditionalFormatting>
  <conditionalFormatting sqref="BG279">
    <cfRule type="expression" dxfId="2699" priority="2765">
      <formula>AND(BF279=0,(BG279&gt;0))</formula>
    </cfRule>
    <cfRule type="expression" dxfId="2698" priority="2766">
      <formula>((BG279-BF279)/BF279)&gt;0.05</formula>
    </cfRule>
  </conditionalFormatting>
  <conditionalFormatting sqref="BI279">
    <cfRule type="expression" dxfId="2697" priority="2763">
      <formula>AND(BH279=0,(BI279&gt;0))</formula>
    </cfRule>
    <cfRule type="expression" dxfId="2696" priority="2764">
      <formula>((BI279-BH279)/BH279)&gt;0.05</formula>
    </cfRule>
  </conditionalFormatting>
  <conditionalFormatting sqref="BK279">
    <cfRule type="expression" dxfId="2695" priority="2761">
      <formula>AND(BJ279=0,(BK279&gt;0))</formula>
    </cfRule>
    <cfRule type="expression" dxfId="2694" priority="2762">
      <formula>((BK279-BJ279)/BJ279)&gt;0.05</formula>
    </cfRule>
  </conditionalFormatting>
  <conditionalFormatting sqref="BM279">
    <cfRule type="expression" dxfId="2693" priority="2759">
      <formula>AND(BL279=0,(BM279&gt;0))</formula>
    </cfRule>
    <cfRule type="expression" dxfId="2692" priority="2760">
      <formula>((BM279-BL279)/BL279)&gt;0.05</formula>
    </cfRule>
  </conditionalFormatting>
  <conditionalFormatting sqref="G282 I282 K282 M282 O282 Q282 S282 U282 W282 Y282 AA282 AC282 AE282 AG282 AI282 AK282 AM282 AO282 AQ282 AS282 AU282 AW282 AY282 BA282 BC282 BE282 BG282 BI282 BK282 BM282">
    <cfRule type="expression" dxfId="2691" priority="2757">
      <formula>AND(F282=0,(G282&gt;0))</formula>
    </cfRule>
    <cfRule type="expression" dxfId="2690" priority="2758">
      <formula>((G282-F282)/F282)&gt;0.05</formula>
    </cfRule>
  </conditionalFormatting>
  <conditionalFormatting sqref="G460:G467">
    <cfRule type="expression" dxfId="2689" priority="2755">
      <formula>AND(F460=0,(G460&gt;0))</formula>
    </cfRule>
    <cfRule type="expression" dxfId="2688" priority="2756">
      <formula>((G460-F460)/F460)&gt;0.05</formula>
    </cfRule>
  </conditionalFormatting>
  <conditionalFormatting sqref="G469:G506">
    <cfRule type="expression" dxfId="2687" priority="2753">
      <formula>AND(F469=0,(G469&gt;0))</formula>
    </cfRule>
    <cfRule type="expression" dxfId="2686" priority="2754">
      <formula>((G469-F469)/F469)&gt;0.05</formula>
    </cfRule>
  </conditionalFormatting>
  <conditionalFormatting sqref="G468">
    <cfRule type="expression" dxfId="2685" priority="2751">
      <formula>AND(F468=0,(G468&gt;0))</formula>
    </cfRule>
    <cfRule type="expression" dxfId="2684" priority="2752">
      <formula>((G468-F468)/F468)&gt;0.05</formula>
    </cfRule>
  </conditionalFormatting>
  <conditionalFormatting sqref="G507:G508">
    <cfRule type="expression" dxfId="2683" priority="2749">
      <formula>AND(F507=0,(G507&gt;0))</formula>
    </cfRule>
    <cfRule type="expression" dxfId="2682" priority="2750">
      <formula>((G507-F507)/F507)&gt;0.05</formula>
    </cfRule>
  </conditionalFormatting>
  <conditionalFormatting sqref="I460:I467">
    <cfRule type="expression" dxfId="2681" priority="2747">
      <formula>AND(H460=0,(I460&gt;0))</formula>
    </cfRule>
    <cfRule type="expression" dxfId="2680" priority="2748">
      <formula>((I460-H460)/H460)&gt;0.05</formula>
    </cfRule>
  </conditionalFormatting>
  <conditionalFormatting sqref="I469:I506">
    <cfRule type="expression" dxfId="2679" priority="2745">
      <formula>AND(H469=0,(I469&gt;0))</formula>
    </cfRule>
    <cfRule type="expression" dxfId="2678" priority="2746">
      <formula>((I469-H469)/H469)&gt;0.05</formula>
    </cfRule>
  </conditionalFormatting>
  <conditionalFormatting sqref="I468">
    <cfRule type="expression" dxfId="2677" priority="2743">
      <formula>AND(H468=0,(I468&gt;0))</formula>
    </cfRule>
    <cfRule type="expression" dxfId="2676" priority="2744">
      <formula>((I468-H468)/H468)&gt;0.05</formula>
    </cfRule>
  </conditionalFormatting>
  <conditionalFormatting sqref="I507:I508">
    <cfRule type="expression" dxfId="2675" priority="2741">
      <formula>AND(H507=0,(I507&gt;0))</formula>
    </cfRule>
    <cfRule type="expression" dxfId="2674" priority="2742">
      <formula>((I507-H507)/H507)&gt;0.05</formula>
    </cfRule>
  </conditionalFormatting>
  <conditionalFormatting sqref="K460:K467">
    <cfRule type="expression" dxfId="2673" priority="2739">
      <formula>AND(J460=0,(K460&gt;0))</formula>
    </cfRule>
    <cfRule type="expression" dxfId="2672" priority="2740">
      <formula>((K460-J460)/J460)&gt;0.05</formula>
    </cfRule>
  </conditionalFormatting>
  <conditionalFormatting sqref="K469:K506">
    <cfRule type="expression" dxfId="2671" priority="2737">
      <formula>AND(J469=0,(K469&gt;0))</formula>
    </cfRule>
    <cfRule type="expression" dxfId="2670" priority="2738">
      <formula>((K469-J469)/J469)&gt;0.05</formula>
    </cfRule>
  </conditionalFormatting>
  <conditionalFormatting sqref="K468">
    <cfRule type="expression" dxfId="2669" priority="2735">
      <formula>AND(J468=0,(K468&gt;0))</formula>
    </cfRule>
    <cfRule type="expression" dxfId="2668" priority="2736">
      <formula>((K468-J468)/J468)&gt;0.05</formula>
    </cfRule>
  </conditionalFormatting>
  <conditionalFormatting sqref="K507:K508">
    <cfRule type="expression" dxfId="2667" priority="2733">
      <formula>AND(J507=0,(K507&gt;0))</formula>
    </cfRule>
    <cfRule type="expression" dxfId="2666" priority="2734">
      <formula>((K507-J507)/J507)&gt;0.05</formula>
    </cfRule>
  </conditionalFormatting>
  <conditionalFormatting sqref="M460:M467">
    <cfRule type="expression" dxfId="2665" priority="2731">
      <formula>AND(L460=0,(M460&gt;0))</formula>
    </cfRule>
    <cfRule type="expression" dxfId="2664" priority="2732">
      <formula>((M460-L460)/L460)&gt;0.05</formula>
    </cfRule>
  </conditionalFormatting>
  <conditionalFormatting sqref="M469:M506">
    <cfRule type="expression" dxfId="2663" priority="2729">
      <formula>AND(L469=0,(M469&gt;0))</formula>
    </cfRule>
    <cfRule type="expression" dxfId="2662" priority="2730">
      <formula>((M469-L469)/L469)&gt;0.05</formula>
    </cfRule>
  </conditionalFormatting>
  <conditionalFormatting sqref="M468">
    <cfRule type="expression" dxfId="2661" priority="2727">
      <formula>AND(L468=0,(M468&gt;0))</formula>
    </cfRule>
    <cfRule type="expression" dxfId="2660" priority="2728">
      <formula>((M468-L468)/L468)&gt;0.05</formula>
    </cfRule>
  </conditionalFormatting>
  <conditionalFormatting sqref="M507:M508">
    <cfRule type="expression" dxfId="2659" priority="2725">
      <formula>AND(L507=0,(M507&gt;0))</formula>
    </cfRule>
    <cfRule type="expression" dxfId="2658" priority="2726">
      <formula>((M507-L507)/L507)&gt;0.05</formula>
    </cfRule>
  </conditionalFormatting>
  <conditionalFormatting sqref="O460:O467">
    <cfRule type="expression" dxfId="2657" priority="2723">
      <formula>AND(N460=0,(O460&gt;0))</formula>
    </cfRule>
    <cfRule type="expression" dxfId="2656" priority="2724">
      <formula>((O460-N460)/N460)&gt;0.05</formula>
    </cfRule>
  </conditionalFormatting>
  <conditionalFormatting sqref="O469:O506">
    <cfRule type="expression" dxfId="2655" priority="2721">
      <formula>AND(N469=0,(O469&gt;0))</formula>
    </cfRule>
    <cfRule type="expression" dxfId="2654" priority="2722">
      <formula>((O469-N469)/N469)&gt;0.05</formula>
    </cfRule>
  </conditionalFormatting>
  <conditionalFormatting sqref="O468">
    <cfRule type="expression" dxfId="2653" priority="2719">
      <formula>AND(N468=0,(O468&gt;0))</formula>
    </cfRule>
    <cfRule type="expression" dxfId="2652" priority="2720">
      <formula>((O468-N468)/N468)&gt;0.05</formula>
    </cfRule>
  </conditionalFormatting>
  <conditionalFormatting sqref="O507:O508">
    <cfRule type="expression" dxfId="2651" priority="2717">
      <formula>AND(N507=0,(O507&gt;0))</formula>
    </cfRule>
    <cfRule type="expression" dxfId="2650" priority="2718">
      <formula>((O507-N507)/N507)&gt;0.05</formula>
    </cfRule>
  </conditionalFormatting>
  <conditionalFormatting sqref="Q460:Q467">
    <cfRule type="expression" dxfId="2649" priority="2715">
      <formula>AND(P460=0,(Q460&gt;0))</formula>
    </cfRule>
    <cfRule type="expression" dxfId="2648" priority="2716">
      <formula>((Q460-P460)/P460)&gt;0.05</formula>
    </cfRule>
  </conditionalFormatting>
  <conditionalFormatting sqref="Q469:Q506">
    <cfRule type="expression" dxfId="2647" priority="2713">
      <formula>AND(P469=0,(Q469&gt;0))</formula>
    </cfRule>
    <cfRule type="expression" dxfId="2646" priority="2714">
      <formula>((Q469-P469)/P469)&gt;0.05</formula>
    </cfRule>
  </conditionalFormatting>
  <conditionalFormatting sqref="Q468">
    <cfRule type="expression" dxfId="2645" priority="2711">
      <formula>AND(P468=0,(Q468&gt;0))</formula>
    </cfRule>
    <cfRule type="expression" dxfId="2644" priority="2712">
      <formula>((Q468-P468)/P468)&gt;0.05</formula>
    </cfRule>
  </conditionalFormatting>
  <conditionalFormatting sqref="Q507:Q508">
    <cfRule type="expression" dxfId="2643" priority="2709">
      <formula>AND(P507=0,(Q507&gt;0))</formula>
    </cfRule>
    <cfRule type="expression" dxfId="2642" priority="2710">
      <formula>((Q507-P507)/P507)&gt;0.05</formula>
    </cfRule>
  </conditionalFormatting>
  <conditionalFormatting sqref="S460:S467">
    <cfRule type="expression" dxfId="2641" priority="2707">
      <formula>AND(R460=0,(S460&gt;0))</formula>
    </cfRule>
    <cfRule type="expression" dxfId="2640" priority="2708">
      <formula>((S460-R460)/R460)&gt;0.05</formula>
    </cfRule>
  </conditionalFormatting>
  <conditionalFormatting sqref="S469:S506">
    <cfRule type="expression" dxfId="2639" priority="2705">
      <formula>AND(R469=0,(S469&gt;0))</formula>
    </cfRule>
    <cfRule type="expression" dxfId="2638" priority="2706">
      <formula>((S469-R469)/R469)&gt;0.05</formula>
    </cfRule>
  </conditionalFormatting>
  <conditionalFormatting sqref="S468">
    <cfRule type="expression" dxfId="2637" priority="2703">
      <formula>AND(R468=0,(S468&gt;0))</formula>
    </cfRule>
    <cfRule type="expression" dxfId="2636" priority="2704">
      <formula>((S468-R468)/R468)&gt;0.05</formula>
    </cfRule>
  </conditionalFormatting>
  <conditionalFormatting sqref="S507:S508">
    <cfRule type="expression" dxfId="2635" priority="2701">
      <formula>AND(R507=0,(S507&gt;0))</formula>
    </cfRule>
    <cfRule type="expression" dxfId="2634" priority="2702">
      <formula>((S507-R507)/R507)&gt;0.05</formula>
    </cfRule>
  </conditionalFormatting>
  <conditionalFormatting sqref="U460:U467">
    <cfRule type="expression" dxfId="2633" priority="2699">
      <formula>AND(T460=0,(U460&gt;0))</formula>
    </cfRule>
    <cfRule type="expression" dxfId="2632" priority="2700">
      <formula>((U460-T460)/T460)&gt;0.05</formula>
    </cfRule>
  </conditionalFormatting>
  <conditionalFormatting sqref="U469:U506">
    <cfRule type="expression" dxfId="2631" priority="2697">
      <formula>AND(T469=0,(U469&gt;0))</formula>
    </cfRule>
    <cfRule type="expression" dxfId="2630" priority="2698">
      <formula>((U469-T469)/T469)&gt;0.05</formula>
    </cfRule>
  </conditionalFormatting>
  <conditionalFormatting sqref="U468">
    <cfRule type="expression" dxfId="2629" priority="2695">
      <formula>AND(T468=0,(U468&gt;0))</formula>
    </cfRule>
    <cfRule type="expression" dxfId="2628" priority="2696">
      <formula>((U468-T468)/T468)&gt;0.05</formula>
    </cfRule>
  </conditionalFormatting>
  <conditionalFormatting sqref="U507:U508">
    <cfRule type="expression" dxfId="2627" priority="2693">
      <formula>AND(T507=0,(U507&gt;0))</formula>
    </cfRule>
    <cfRule type="expression" dxfId="2626" priority="2694">
      <formula>((U507-T507)/T507)&gt;0.05</formula>
    </cfRule>
  </conditionalFormatting>
  <conditionalFormatting sqref="W460:W467">
    <cfRule type="expression" dxfId="2625" priority="2691">
      <formula>AND(V460=0,(W460&gt;0))</formula>
    </cfRule>
    <cfRule type="expression" dxfId="2624" priority="2692">
      <formula>((W460-V460)/V460)&gt;0.05</formula>
    </cfRule>
  </conditionalFormatting>
  <conditionalFormatting sqref="W469:W506">
    <cfRule type="expression" dxfId="2623" priority="2689">
      <formula>AND(V469=0,(W469&gt;0))</formula>
    </cfRule>
    <cfRule type="expression" dxfId="2622" priority="2690">
      <formula>((W469-V469)/V469)&gt;0.05</formula>
    </cfRule>
  </conditionalFormatting>
  <conditionalFormatting sqref="W468">
    <cfRule type="expression" dxfId="2621" priority="2687">
      <formula>AND(V468=0,(W468&gt;0))</formula>
    </cfRule>
    <cfRule type="expression" dxfId="2620" priority="2688">
      <formula>((W468-V468)/V468)&gt;0.05</formula>
    </cfRule>
  </conditionalFormatting>
  <conditionalFormatting sqref="W507:W508">
    <cfRule type="expression" dxfId="2619" priority="2685">
      <formula>AND(V507=0,(W507&gt;0))</formula>
    </cfRule>
    <cfRule type="expression" dxfId="2618" priority="2686">
      <formula>((W507-V507)/V507)&gt;0.05</formula>
    </cfRule>
  </conditionalFormatting>
  <conditionalFormatting sqref="Y460:Y467">
    <cfRule type="expression" dxfId="2617" priority="2683">
      <formula>AND(X460=0,(Y460&gt;0))</formula>
    </cfRule>
    <cfRule type="expression" dxfId="2616" priority="2684">
      <formula>((Y460-X460)/X460)&gt;0.05</formula>
    </cfRule>
  </conditionalFormatting>
  <conditionalFormatting sqref="Y469:Y506">
    <cfRule type="expression" dxfId="2615" priority="2681">
      <formula>AND(X469=0,(Y469&gt;0))</formula>
    </cfRule>
    <cfRule type="expression" dxfId="2614" priority="2682">
      <formula>((Y469-X469)/X469)&gt;0.05</formula>
    </cfRule>
  </conditionalFormatting>
  <conditionalFormatting sqref="Y468">
    <cfRule type="expression" dxfId="2613" priority="2679">
      <formula>AND(X468=0,(Y468&gt;0))</formula>
    </cfRule>
    <cfRule type="expression" dxfId="2612" priority="2680">
      <formula>((Y468-X468)/X468)&gt;0.05</formula>
    </cfRule>
  </conditionalFormatting>
  <conditionalFormatting sqref="Y507:Y508">
    <cfRule type="expression" dxfId="2611" priority="2677">
      <formula>AND(X507=0,(Y507&gt;0))</formula>
    </cfRule>
    <cfRule type="expression" dxfId="2610" priority="2678">
      <formula>((Y507-X507)/X507)&gt;0.05</formula>
    </cfRule>
  </conditionalFormatting>
  <conditionalFormatting sqref="AA460:AA467">
    <cfRule type="expression" dxfId="2609" priority="2675">
      <formula>AND(Z460=0,(AA460&gt;0))</formula>
    </cfRule>
    <cfRule type="expression" dxfId="2608" priority="2676">
      <formula>((AA460-Z460)/Z460)&gt;0.05</formula>
    </cfRule>
  </conditionalFormatting>
  <conditionalFormatting sqref="AA469:AA506">
    <cfRule type="expression" dxfId="2607" priority="2673">
      <formula>AND(Z469=0,(AA469&gt;0))</formula>
    </cfRule>
    <cfRule type="expression" dxfId="2606" priority="2674">
      <formula>((AA469-Z469)/Z469)&gt;0.05</formula>
    </cfRule>
  </conditionalFormatting>
  <conditionalFormatting sqref="AA468">
    <cfRule type="expression" dxfId="2605" priority="2671">
      <formula>AND(Z468=0,(AA468&gt;0))</formula>
    </cfRule>
    <cfRule type="expression" dxfId="2604" priority="2672">
      <formula>((AA468-Z468)/Z468)&gt;0.05</formula>
    </cfRule>
  </conditionalFormatting>
  <conditionalFormatting sqref="AA507:AA508">
    <cfRule type="expression" dxfId="2603" priority="2669">
      <formula>AND(Z507=0,(AA507&gt;0))</formula>
    </cfRule>
    <cfRule type="expression" dxfId="2602" priority="2670">
      <formula>((AA507-Z507)/Z507)&gt;0.05</formula>
    </cfRule>
  </conditionalFormatting>
  <conditionalFormatting sqref="AC460:AC467">
    <cfRule type="expression" dxfId="2601" priority="2667">
      <formula>AND(AB460=0,(AC460&gt;0))</formula>
    </cfRule>
    <cfRule type="expression" dxfId="2600" priority="2668">
      <formula>((AC460-AB460)/AB460)&gt;0.05</formula>
    </cfRule>
  </conditionalFormatting>
  <conditionalFormatting sqref="AC469:AC506">
    <cfRule type="expression" dxfId="2599" priority="2665">
      <formula>AND(AB469=0,(AC469&gt;0))</formula>
    </cfRule>
    <cfRule type="expression" dxfId="2598" priority="2666">
      <formula>((AC469-AB469)/AB469)&gt;0.05</formula>
    </cfRule>
  </conditionalFormatting>
  <conditionalFormatting sqref="AC468">
    <cfRule type="expression" dxfId="2597" priority="2663">
      <formula>AND(AB468=0,(AC468&gt;0))</formula>
    </cfRule>
    <cfRule type="expression" dxfId="2596" priority="2664">
      <formula>((AC468-AB468)/AB468)&gt;0.05</formula>
    </cfRule>
  </conditionalFormatting>
  <conditionalFormatting sqref="AC507:AC508">
    <cfRule type="expression" dxfId="2595" priority="2661">
      <formula>AND(AB507=0,(AC507&gt;0))</formula>
    </cfRule>
    <cfRule type="expression" dxfId="2594" priority="2662">
      <formula>((AC507-AB507)/AB507)&gt;0.05</formula>
    </cfRule>
  </conditionalFormatting>
  <conditionalFormatting sqref="AE460:AE467">
    <cfRule type="expression" dxfId="2593" priority="2659">
      <formula>AND(AD460=0,(AE460&gt;0))</formula>
    </cfRule>
    <cfRule type="expression" dxfId="2592" priority="2660">
      <formula>((AE460-AD460)/AD460)&gt;0.05</formula>
    </cfRule>
  </conditionalFormatting>
  <conditionalFormatting sqref="AE469:AE506">
    <cfRule type="expression" dxfId="2591" priority="2657">
      <formula>AND(AD469=0,(AE469&gt;0))</formula>
    </cfRule>
    <cfRule type="expression" dxfId="2590" priority="2658">
      <formula>((AE469-AD469)/AD469)&gt;0.05</formula>
    </cfRule>
  </conditionalFormatting>
  <conditionalFormatting sqref="AE468">
    <cfRule type="expression" dxfId="2589" priority="2655">
      <formula>AND(AD468=0,(AE468&gt;0))</formula>
    </cfRule>
    <cfRule type="expression" dxfId="2588" priority="2656">
      <formula>((AE468-AD468)/AD468)&gt;0.05</formula>
    </cfRule>
  </conditionalFormatting>
  <conditionalFormatting sqref="AE507:AE508">
    <cfRule type="expression" dxfId="2587" priority="2653">
      <formula>AND(AD507=0,(AE507&gt;0))</formula>
    </cfRule>
    <cfRule type="expression" dxfId="2586" priority="2654">
      <formula>((AE507-AD507)/AD507)&gt;0.05</formula>
    </cfRule>
  </conditionalFormatting>
  <conditionalFormatting sqref="AG460:AG467">
    <cfRule type="expression" dxfId="2585" priority="2651">
      <formula>AND(AF460=0,(AG460&gt;0))</formula>
    </cfRule>
    <cfRule type="expression" dxfId="2584" priority="2652">
      <formula>((AG460-AF460)/AF460)&gt;0.05</formula>
    </cfRule>
  </conditionalFormatting>
  <conditionalFormatting sqref="AG469:AG506">
    <cfRule type="expression" dxfId="2583" priority="2649">
      <formula>AND(AF469=0,(AG469&gt;0))</formula>
    </cfRule>
    <cfRule type="expression" dxfId="2582" priority="2650">
      <formula>((AG469-AF469)/AF469)&gt;0.05</formula>
    </cfRule>
  </conditionalFormatting>
  <conditionalFormatting sqref="AG468">
    <cfRule type="expression" dxfId="2581" priority="2647">
      <formula>AND(AF468=0,(AG468&gt;0))</formula>
    </cfRule>
    <cfRule type="expression" dxfId="2580" priority="2648">
      <formula>((AG468-AF468)/AF468)&gt;0.05</formula>
    </cfRule>
  </conditionalFormatting>
  <conditionalFormatting sqref="AG507:AG508">
    <cfRule type="expression" dxfId="2579" priority="2645">
      <formula>AND(AF507=0,(AG507&gt;0))</formula>
    </cfRule>
    <cfRule type="expression" dxfId="2578" priority="2646">
      <formula>((AG507-AF507)/AF507)&gt;0.05</formula>
    </cfRule>
  </conditionalFormatting>
  <conditionalFormatting sqref="AI460:AI467">
    <cfRule type="expression" dxfId="2577" priority="2643">
      <formula>AND(AH460=0,(AI460&gt;0))</formula>
    </cfRule>
    <cfRule type="expression" dxfId="2576" priority="2644">
      <formula>((AI460-AH460)/AH460)&gt;0.05</formula>
    </cfRule>
  </conditionalFormatting>
  <conditionalFormatting sqref="AI469:AI506">
    <cfRule type="expression" dxfId="2575" priority="2641">
      <formula>AND(AH469=0,(AI469&gt;0))</formula>
    </cfRule>
    <cfRule type="expression" dxfId="2574" priority="2642">
      <formula>((AI469-AH469)/AH469)&gt;0.05</formula>
    </cfRule>
  </conditionalFormatting>
  <conditionalFormatting sqref="AI468">
    <cfRule type="expression" dxfId="2573" priority="2639">
      <formula>AND(AH468=0,(AI468&gt;0))</formula>
    </cfRule>
    <cfRule type="expression" dxfId="2572" priority="2640">
      <formula>((AI468-AH468)/AH468)&gt;0.05</formula>
    </cfRule>
  </conditionalFormatting>
  <conditionalFormatting sqref="AI507:AI508">
    <cfRule type="expression" dxfId="2571" priority="2637">
      <formula>AND(AH507=0,(AI507&gt;0))</formula>
    </cfRule>
    <cfRule type="expression" dxfId="2570" priority="2638">
      <formula>((AI507-AH507)/AH507)&gt;0.05</formula>
    </cfRule>
  </conditionalFormatting>
  <conditionalFormatting sqref="AK460:AK467">
    <cfRule type="expression" dxfId="2569" priority="2635">
      <formula>AND(AJ460=0,(AK460&gt;0))</formula>
    </cfRule>
    <cfRule type="expression" dxfId="2568" priority="2636">
      <formula>((AK460-AJ460)/AJ460)&gt;0.05</formula>
    </cfRule>
  </conditionalFormatting>
  <conditionalFormatting sqref="AK469:AK506">
    <cfRule type="expression" dxfId="2567" priority="2633">
      <formula>AND(AJ469=0,(AK469&gt;0))</formula>
    </cfRule>
    <cfRule type="expression" dxfId="2566" priority="2634">
      <formula>((AK469-AJ469)/AJ469)&gt;0.05</formula>
    </cfRule>
  </conditionalFormatting>
  <conditionalFormatting sqref="AK468">
    <cfRule type="expression" dxfId="2565" priority="2631">
      <formula>AND(AJ468=0,(AK468&gt;0))</formula>
    </cfRule>
    <cfRule type="expression" dxfId="2564" priority="2632">
      <formula>((AK468-AJ468)/AJ468)&gt;0.05</formula>
    </cfRule>
  </conditionalFormatting>
  <conditionalFormatting sqref="AK507:AK508">
    <cfRule type="expression" dxfId="2563" priority="2629">
      <formula>AND(AJ507=0,(AK507&gt;0))</formula>
    </cfRule>
    <cfRule type="expression" dxfId="2562" priority="2630">
      <formula>((AK507-AJ507)/AJ507)&gt;0.05</formula>
    </cfRule>
  </conditionalFormatting>
  <conditionalFormatting sqref="AM460:AM467">
    <cfRule type="expression" dxfId="2561" priority="2627">
      <formula>AND(AL460=0,(AM460&gt;0))</formula>
    </cfRule>
    <cfRule type="expression" dxfId="2560" priority="2628">
      <formula>((AM460-AL460)/AL460)&gt;0.05</formula>
    </cfRule>
  </conditionalFormatting>
  <conditionalFormatting sqref="AM469:AM506">
    <cfRule type="expression" dxfId="2559" priority="2625">
      <formula>AND(AL469=0,(AM469&gt;0))</formula>
    </cfRule>
    <cfRule type="expression" dxfId="2558" priority="2626">
      <formula>((AM469-AL469)/AL469)&gt;0.05</formula>
    </cfRule>
  </conditionalFormatting>
  <conditionalFormatting sqref="AM468">
    <cfRule type="expression" dxfId="2557" priority="2623">
      <formula>AND(AL468=0,(AM468&gt;0))</formula>
    </cfRule>
    <cfRule type="expression" dxfId="2556" priority="2624">
      <formula>((AM468-AL468)/AL468)&gt;0.05</formula>
    </cfRule>
  </conditionalFormatting>
  <conditionalFormatting sqref="AM507:AM508">
    <cfRule type="expression" dxfId="2555" priority="2621">
      <formula>AND(AL507=0,(AM507&gt;0))</formula>
    </cfRule>
    <cfRule type="expression" dxfId="2554" priority="2622">
      <formula>((AM507-AL507)/AL507)&gt;0.05</formula>
    </cfRule>
  </conditionalFormatting>
  <conditionalFormatting sqref="AO460:AO467">
    <cfRule type="expression" dxfId="2553" priority="2619">
      <formula>AND(AN460=0,(AO460&gt;0))</formula>
    </cfRule>
    <cfRule type="expression" dxfId="2552" priority="2620">
      <formula>((AO460-AN460)/AN460)&gt;0.05</formula>
    </cfRule>
  </conditionalFormatting>
  <conditionalFormatting sqref="AO469:AO506">
    <cfRule type="expression" dxfId="2551" priority="2617">
      <formula>AND(AN469=0,(AO469&gt;0))</formula>
    </cfRule>
    <cfRule type="expression" dxfId="2550" priority="2618">
      <formula>((AO469-AN469)/AN469)&gt;0.05</formula>
    </cfRule>
  </conditionalFormatting>
  <conditionalFormatting sqref="AO468">
    <cfRule type="expression" dxfId="2549" priority="2615">
      <formula>AND(AN468=0,(AO468&gt;0))</formula>
    </cfRule>
    <cfRule type="expression" dxfId="2548" priority="2616">
      <formula>((AO468-AN468)/AN468)&gt;0.05</formula>
    </cfRule>
  </conditionalFormatting>
  <conditionalFormatting sqref="AO507:AO508">
    <cfRule type="expression" dxfId="2547" priority="2613">
      <formula>AND(AN507=0,(AO507&gt;0))</formula>
    </cfRule>
    <cfRule type="expression" dxfId="2546" priority="2614">
      <formula>((AO507-AN507)/AN507)&gt;0.05</formula>
    </cfRule>
  </conditionalFormatting>
  <conditionalFormatting sqref="AQ460:AQ467">
    <cfRule type="expression" dxfId="2545" priority="2611">
      <formula>AND(AP460=0,(AQ460&gt;0))</formula>
    </cfRule>
    <cfRule type="expression" dxfId="2544" priority="2612">
      <formula>((AQ460-AP460)/AP460)&gt;0.05</formula>
    </cfRule>
  </conditionalFormatting>
  <conditionalFormatting sqref="AQ469:AQ506">
    <cfRule type="expression" dxfId="2543" priority="2609">
      <formula>AND(AP469=0,(AQ469&gt;0))</formula>
    </cfRule>
    <cfRule type="expression" dxfId="2542" priority="2610">
      <formula>((AQ469-AP469)/AP469)&gt;0.05</formula>
    </cfRule>
  </conditionalFormatting>
  <conditionalFormatting sqref="AQ468">
    <cfRule type="expression" dxfId="2541" priority="2607">
      <formula>AND(AP468=0,(AQ468&gt;0))</formula>
    </cfRule>
    <cfRule type="expression" dxfId="2540" priority="2608">
      <formula>((AQ468-AP468)/AP468)&gt;0.05</formula>
    </cfRule>
  </conditionalFormatting>
  <conditionalFormatting sqref="AQ507:AQ508">
    <cfRule type="expression" dxfId="2539" priority="2605">
      <formula>AND(AP507=0,(AQ507&gt;0))</formula>
    </cfRule>
    <cfRule type="expression" dxfId="2538" priority="2606">
      <formula>((AQ507-AP507)/AP507)&gt;0.05</formula>
    </cfRule>
  </conditionalFormatting>
  <conditionalFormatting sqref="AS460:AS467">
    <cfRule type="expression" dxfId="2537" priority="2603">
      <formula>AND(AR460=0,(AS460&gt;0))</formula>
    </cfRule>
    <cfRule type="expression" dxfId="2536" priority="2604">
      <formula>((AS460-AR460)/AR460)&gt;0.05</formula>
    </cfRule>
  </conditionalFormatting>
  <conditionalFormatting sqref="AS469:AS506">
    <cfRule type="expression" dxfId="2535" priority="2601">
      <formula>AND(AR469=0,(AS469&gt;0))</formula>
    </cfRule>
    <cfRule type="expression" dxfId="2534" priority="2602">
      <formula>((AS469-AR469)/AR469)&gt;0.05</formula>
    </cfRule>
  </conditionalFormatting>
  <conditionalFormatting sqref="AS468">
    <cfRule type="expression" dxfId="2533" priority="2599">
      <formula>AND(AR468=0,(AS468&gt;0))</formula>
    </cfRule>
    <cfRule type="expression" dxfId="2532" priority="2600">
      <formula>((AS468-AR468)/AR468)&gt;0.05</formula>
    </cfRule>
  </conditionalFormatting>
  <conditionalFormatting sqref="AS507:AS508">
    <cfRule type="expression" dxfId="2531" priority="2597">
      <formula>AND(AR507=0,(AS507&gt;0))</formula>
    </cfRule>
    <cfRule type="expression" dxfId="2530" priority="2598">
      <formula>((AS507-AR507)/AR507)&gt;0.05</formula>
    </cfRule>
  </conditionalFormatting>
  <conditionalFormatting sqref="AU460:AU467">
    <cfRule type="expression" dxfId="2529" priority="2595">
      <formula>AND(AT460=0,(AU460&gt;0))</formula>
    </cfRule>
    <cfRule type="expression" dxfId="2528" priority="2596">
      <formula>((AU460-AT460)/AT460)&gt;0.05</formula>
    </cfRule>
  </conditionalFormatting>
  <conditionalFormatting sqref="AU469:AU506">
    <cfRule type="expression" dxfId="2527" priority="2593">
      <formula>AND(AT469=0,(AU469&gt;0))</formula>
    </cfRule>
    <cfRule type="expression" dxfId="2526" priority="2594">
      <formula>((AU469-AT469)/AT469)&gt;0.05</formula>
    </cfRule>
  </conditionalFormatting>
  <conditionalFormatting sqref="AU468">
    <cfRule type="expression" dxfId="2525" priority="2591">
      <formula>AND(AT468=0,(AU468&gt;0))</formula>
    </cfRule>
    <cfRule type="expression" dxfId="2524" priority="2592">
      <formula>((AU468-AT468)/AT468)&gt;0.05</formula>
    </cfRule>
  </conditionalFormatting>
  <conditionalFormatting sqref="AU507:AU508">
    <cfRule type="expression" dxfId="2523" priority="2589">
      <formula>AND(AT507=0,(AU507&gt;0))</formula>
    </cfRule>
    <cfRule type="expression" dxfId="2522" priority="2590">
      <formula>((AU507-AT507)/AT507)&gt;0.05</formula>
    </cfRule>
  </conditionalFormatting>
  <conditionalFormatting sqref="AW460:AW467">
    <cfRule type="expression" dxfId="2521" priority="2587">
      <formula>AND(AV460=0,(AW460&gt;0))</formula>
    </cfRule>
    <cfRule type="expression" dxfId="2520" priority="2588">
      <formula>((AW460-AV460)/AV460)&gt;0.05</formula>
    </cfRule>
  </conditionalFormatting>
  <conditionalFormatting sqref="AW469:AW506">
    <cfRule type="expression" dxfId="2519" priority="2585">
      <formula>AND(AV469=0,(AW469&gt;0))</formula>
    </cfRule>
    <cfRule type="expression" dxfId="2518" priority="2586">
      <formula>((AW469-AV469)/AV469)&gt;0.05</formula>
    </cfRule>
  </conditionalFormatting>
  <conditionalFormatting sqref="AW468">
    <cfRule type="expression" dxfId="2517" priority="2583">
      <formula>AND(AV468=0,(AW468&gt;0))</formula>
    </cfRule>
    <cfRule type="expression" dxfId="2516" priority="2584">
      <formula>((AW468-AV468)/AV468)&gt;0.05</formula>
    </cfRule>
  </conditionalFormatting>
  <conditionalFormatting sqref="AW507:AW508">
    <cfRule type="expression" dxfId="2515" priority="2581">
      <formula>AND(AV507=0,(AW507&gt;0))</formula>
    </cfRule>
    <cfRule type="expression" dxfId="2514" priority="2582">
      <formula>((AW507-AV507)/AV507)&gt;0.05</formula>
    </cfRule>
  </conditionalFormatting>
  <conditionalFormatting sqref="AY460:AY467">
    <cfRule type="expression" dxfId="2513" priority="2579">
      <formula>AND(AX460=0,(AY460&gt;0))</formula>
    </cfRule>
    <cfRule type="expression" dxfId="2512" priority="2580">
      <formula>((AY460-AX460)/AX460)&gt;0.05</formula>
    </cfRule>
  </conditionalFormatting>
  <conditionalFormatting sqref="AY469:AY506">
    <cfRule type="expression" dxfId="2511" priority="2577">
      <formula>AND(AX469=0,(AY469&gt;0))</formula>
    </cfRule>
    <cfRule type="expression" dxfId="2510" priority="2578">
      <formula>((AY469-AX469)/AX469)&gt;0.05</formula>
    </cfRule>
  </conditionalFormatting>
  <conditionalFormatting sqref="AY468">
    <cfRule type="expression" dxfId="2509" priority="2575">
      <formula>AND(AX468=0,(AY468&gt;0))</formula>
    </cfRule>
    <cfRule type="expression" dxfId="2508" priority="2576">
      <formula>((AY468-AX468)/AX468)&gt;0.05</formula>
    </cfRule>
  </conditionalFormatting>
  <conditionalFormatting sqref="AY507:AY508">
    <cfRule type="expression" dxfId="2507" priority="2573">
      <formula>AND(AX507=0,(AY507&gt;0))</formula>
    </cfRule>
    <cfRule type="expression" dxfId="2506" priority="2574">
      <formula>((AY507-AX507)/AX507)&gt;0.05</formula>
    </cfRule>
  </conditionalFormatting>
  <conditionalFormatting sqref="BA460:BA467">
    <cfRule type="expression" dxfId="2505" priority="2571">
      <formula>AND(AZ460=0,(BA460&gt;0))</formula>
    </cfRule>
    <cfRule type="expression" dxfId="2504" priority="2572">
      <formula>((BA460-AZ460)/AZ460)&gt;0.05</formula>
    </cfRule>
  </conditionalFormatting>
  <conditionalFormatting sqref="BA469:BA506">
    <cfRule type="expression" dxfId="2503" priority="2569">
      <formula>AND(AZ469=0,(BA469&gt;0))</formula>
    </cfRule>
    <cfRule type="expression" dxfId="2502" priority="2570">
      <formula>((BA469-AZ469)/AZ469)&gt;0.05</formula>
    </cfRule>
  </conditionalFormatting>
  <conditionalFormatting sqref="BA468">
    <cfRule type="expression" dxfId="2501" priority="2567">
      <formula>AND(AZ468=0,(BA468&gt;0))</formula>
    </cfRule>
    <cfRule type="expression" dxfId="2500" priority="2568">
      <formula>((BA468-AZ468)/AZ468)&gt;0.05</formula>
    </cfRule>
  </conditionalFormatting>
  <conditionalFormatting sqref="BA507:BA508">
    <cfRule type="expression" dxfId="2499" priority="2565">
      <formula>AND(AZ507=0,(BA507&gt;0))</formula>
    </cfRule>
    <cfRule type="expression" dxfId="2498" priority="2566">
      <formula>((BA507-AZ507)/AZ507)&gt;0.05</formula>
    </cfRule>
  </conditionalFormatting>
  <conditionalFormatting sqref="BC460:BC467">
    <cfRule type="expression" dxfId="2497" priority="2563">
      <formula>AND(BB460=0,(BC460&gt;0))</formula>
    </cfRule>
    <cfRule type="expression" dxfId="2496" priority="2564">
      <formula>((BC460-BB460)/BB460)&gt;0.05</formula>
    </cfRule>
  </conditionalFormatting>
  <conditionalFormatting sqref="BC469:BC506">
    <cfRule type="expression" dxfId="2495" priority="2561">
      <formula>AND(BB469=0,(BC469&gt;0))</formula>
    </cfRule>
    <cfRule type="expression" dxfId="2494" priority="2562">
      <formula>((BC469-BB469)/BB469)&gt;0.05</formula>
    </cfRule>
  </conditionalFormatting>
  <conditionalFormatting sqref="BC468">
    <cfRule type="expression" dxfId="2493" priority="2559">
      <formula>AND(BB468=0,(BC468&gt;0))</formula>
    </cfRule>
    <cfRule type="expression" dxfId="2492" priority="2560">
      <formula>((BC468-BB468)/BB468)&gt;0.05</formula>
    </cfRule>
  </conditionalFormatting>
  <conditionalFormatting sqref="BC507:BC508">
    <cfRule type="expression" dxfId="2491" priority="2557">
      <formula>AND(BB507=0,(BC507&gt;0))</formula>
    </cfRule>
    <cfRule type="expression" dxfId="2490" priority="2558">
      <formula>((BC507-BB507)/BB507)&gt;0.05</formula>
    </cfRule>
  </conditionalFormatting>
  <conditionalFormatting sqref="BE460:BE467">
    <cfRule type="expression" dxfId="2489" priority="2555">
      <formula>AND(BD460=0,(BE460&gt;0))</formula>
    </cfRule>
    <cfRule type="expression" dxfId="2488" priority="2556">
      <formula>((BE460-BD460)/BD460)&gt;0.05</formula>
    </cfRule>
  </conditionalFormatting>
  <conditionalFormatting sqref="BE469:BE506">
    <cfRule type="expression" dxfId="2487" priority="2553">
      <formula>AND(BD469=0,(BE469&gt;0))</formula>
    </cfRule>
    <cfRule type="expression" dxfId="2486" priority="2554">
      <formula>((BE469-BD469)/BD469)&gt;0.05</formula>
    </cfRule>
  </conditionalFormatting>
  <conditionalFormatting sqref="BE468">
    <cfRule type="expression" dxfId="2485" priority="2551">
      <formula>AND(BD468=0,(BE468&gt;0))</formula>
    </cfRule>
    <cfRule type="expression" dxfId="2484" priority="2552">
      <formula>((BE468-BD468)/BD468)&gt;0.05</formula>
    </cfRule>
  </conditionalFormatting>
  <conditionalFormatting sqref="BE507:BE508">
    <cfRule type="expression" dxfId="2483" priority="2549">
      <formula>AND(BD507=0,(BE507&gt;0))</formula>
    </cfRule>
    <cfRule type="expression" dxfId="2482" priority="2550">
      <formula>((BE507-BD507)/BD507)&gt;0.05</formula>
    </cfRule>
  </conditionalFormatting>
  <conditionalFormatting sqref="BG460:BG467">
    <cfRule type="expression" dxfId="2481" priority="2547">
      <formula>AND(BF460=0,(BG460&gt;0))</formula>
    </cfRule>
    <cfRule type="expression" dxfId="2480" priority="2548">
      <formula>((BG460-BF460)/BF460)&gt;0.05</formula>
    </cfRule>
  </conditionalFormatting>
  <conditionalFormatting sqref="BG469:BG506">
    <cfRule type="expression" dxfId="2479" priority="2545">
      <formula>AND(BF469=0,(BG469&gt;0))</formula>
    </cfRule>
    <cfRule type="expression" dxfId="2478" priority="2546">
      <formula>((BG469-BF469)/BF469)&gt;0.05</formula>
    </cfRule>
  </conditionalFormatting>
  <conditionalFormatting sqref="BG468">
    <cfRule type="expression" dxfId="2477" priority="2543">
      <formula>AND(BF468=0,(BG468&gt;0))</formula>
    </cfRule>
    <cfRule type="expression" dxfId="2476" priority="2544">
      <formula>((BG468-BF468)/BF468)&gt;0.05</formula>
    </cfRule>
  </conditionalFormatting>
  <conditionalFormatting sqref="BG507:BG508">
    <cfRule type="expression" dxfId="2475" priority="2541">
      <formula>AND(BF507=0,(BG507&gt;0))</formula>
    </cfRule>
    <cfRule type="expression" dxfId="2474" priority="2542">
      <formula>((BG507-BF507)/BF507)&gt;0.05</formula>
    </cfRule>
  </conditionalFormatting>
  <conditionalFormatting sqref="BI460:BI467">
    <cfRule type="expression" dxfId="2473" priority="2539">
      <formula>AND(BH460=0,(BI460&gt;0))</formula>
    </cfRule>
    <cfRule type="expression" dxfId="2472" priority="2540">
      <formula>((BI460-BH460)/BH460)&gt;0.05</formula>
    </cfRule>
  </conditionalFormatting>
  <conditionalFormatting sqref="BI469:BI506">
    <cfRule type="expression" dxfId="2471" priority="2537">
      <formula>AND(BH469=0,(BI469&gt;0))</formula>
    </cfRule>
    <cfRule type="expression" dxfId="2470" priority="2538">
      <formula>((BI469-BH469)/BH469)&gt;0.05</formula>
    </cfRule>
  </conditionalFormatting>
  <conditionalFormatting sqref="BI468">
    <cfRule type="expression" dxfId="2469" priority="2535">
      <formula>AND(BH468=0,(BI468&gt;0))</formula>
    </cfRule>
    <cfRule type="expression" dxfId="2468" priority="2536">
      <formula>((BI468-BH468)/BH468)&gt;0.05</formula>
    </cfRule>
  </conditionalFormatting>
  <conditionalFormatting sqref="BI507:BI508">
    <cfRule type="expression" dxfId="2467" priority="2533">
      <formula>AND(BH507=0,(BI507&gt;0))</formula>
    </cfRule>
    <cfRule type="expression" dxfId="2466" priority="2534">
      <formula>((BI507-BH507)/BH507)&gt;0.05</formula>
    </cfRule>
  </conditionalFormatting>
  <conditionalFormatting sqref="BK460:BK467">
    <cfRule type="expression" dxfId="2465" priority="2531">
      <formula>AND(BJ460=0,(BK460&gt;0))</formula>
    </cfRule>
    <cfRule type="expression" dxfId="2464" priority="2532">
      <formula>((BK460-BJ460)/BJ460)&gt;0.05</formula>
    </cfRule>
  </conditionalFormatting>
  <conditionalFormatting sqref="BK469:BK506">
    <cfRule type="expression" dxfId="2463" priority="2529">
      <formula>AND(BJ469=0,(BK469&gt;0))</formula>
    </cfRule>
    <cfRule type="expression" dxfId="2462" priority="2530">
      <formula>((BK469-BJ469)/BJ469)&gt;0.05</formula>
    </cfRule>
  </conditionalFormatting>
  <conditionalFormatting sqref="BK468">
    <cfRule type="expression" dxfId="2461" priority="2527">
      <formula>AND(BJ468=0,(BK468&gt;0))</formula>
    </cfRule>
    <cfRule type="expression" dxfId="2460" priority="2528">
      <formula>((BK468-BJ468)/BJ468)&gt;0.05</formula>
    </cfRule>
  </conditionalFormatting>
  <conditionalFormatting sqref="BK507:BK508">
    <cfRule type="expression" dxfId="2459" priority="2525">
      <formula>AND(BJ507=0,(BK507&gt;0))</formula>
    </cfRule>
    <cfRule type="expression" dxfId="2458" priority="2526">
      <formula>((BK507-BJ507)/BJ507)&gt;0.05</formula>
    </cfRule>
  </conditionalFormatting>
  <conditionalFormatting sqref="BM460:BM467">
    <cfRule type="expression" dxfId="2457" priority="2523">
      <formula>AND(BL460=0,(BM460&gt;0))</formula>
    </cfRule>
    <cfRule type="expression" dxfId="2456" priority="2524">
      <formula>((BM460-BL460)/BL460)&gt;0.05</formula>
    </cfRule>
  </conditionalFormatting>
  <conditionalFormatting sqref="BM469:BM506">
    <cfRule type="expression" dxfId="2455" priority="2521">
      <formula>AND(BL469=0,(BM469&gt;0))</formula>
    </cfRule>
    <cfRule type="expression" dxfId="2454" priority="2522">
      <formula>((BM469-BL469)/BL469)&gt;0.05</formula>
    </cfRule>
  </conditionalFormatting>
  <conditionalFormatting sqref="BM468">
    <cfRule type="expression" dxfId="2453" priority="2519">
      <formula>AND(BL468=0,(BM468&gt;0))</formula>
    </cfRule>
    <cfRule type="expression" dxfId="2452" priority="2520">
      <formula>((BM468-BL468)/BL468)&gt;0.05</formula>
    </cfRule>
  </conditionalFormatting>
  <conditionalFormatting sqref="BM507:BM508">
    <cfRule type="expression" dxfId="2451" priority="2517">
      <formula>AND(BL507=0,(BM507&gt;0))</formula>
    </cfRule>
    <cfRule type="expression" dxfId="2450" priority="2518">
      <formula>((BM507-BL507)/BL507)&gt;0.05</formula>
    </cfRule>
  </conditionalFormatting>
  <conditionalFormatting sqref="G256:G263">
    <cfRule type="expression" dxfId="2449" priority="2515">
      <formula>AND(F256=0,(G256&gt;0))</formula>
    </cfRule>
    <cfRule type="expression" dxfId="2448" priority="2516">
      <formula>((G256-F256)/F256)&gt;0.05</formula>
    </cfRule>
  </conditionalFormatting>
  <conditionalFormatting sqref="I256:I263">
    <cfRule type="expression" dxfId="2447" priority="2513">
      <formula>AND(H256=0,(I256&gt;0))</formula>
    </cfRule>
    <cfRule type="expression" dxfId="2446" priority="2514">
      <formula>((I256-H256)/H256)&gt;0.05</formula>
    </cfRule>
  </conditionalFormatting>
  <conditionalFormatting sqref="K256:K263">
    <cfRule type="expression" dxfId="2445" priority="2511">
      <formula>AND(J256=0,(K256&gt;0))</formula>
    </cfRule>
    <cfRule type="expression" dxfId="2444" priority="2512">
      <formula>((K256-J256)/J256)&gt;0.05</formula>
    </cfRule>
  </conditionalFormatting>
  <conditionalFormatting sqref="M256:M263">
    <cfRule type="expression" dxfId="2443" priority="2509">
      <formula>AND(L256=0,(M256&gt;0))</formula>
    </cfRule>
    <cfRule type="expression" dxfId="2442" priority="2510">
      <formula>((M256-L256)/L256)&gt;0.05</formula>
    </cfRule>
  </conditionalFormatting>
  <conditionalFormatting sqref="O256:O263">
    <cfRule type="expression" dxfId="2441" priority="2507">
      <formula>AND(N256=0,(O256&gt;0))</formula>
    </cfRule>
    <cfRule type="expression" dxfId="2440" priority="2508">
      <formula>((O256-N256)/N256)&gt;0.05</formula>
    </cfRule>
  </conditionalFormatting>
  <conditionalFormatting sqref="Q256:Q263">
    <cfRule type="expression" dxfId="2439" priority="2505">
      <formula>AND(P256=0,(Q256&gt;0))</formula>
    </cfRule>
    <cfRule type="expression" dxfId="2438" priority="2506">
      <formula>((Q256-P256)/P256)&gt;0.05</formula>
    </cfRule>
  </conditionalFormatting>
  <conditionalFormatting sqref="S256:S263">
    <cfRule type="expression" dxfId="2437" priority="2503">
      <formula>AND(R256=0,(S256&gt;0))</formula>
    </cfRule>
    <cfRule type="expression" dxfId="2436" priority="2504">
      <formula>((S256-R256)/R256)&gt;0.05</formula>
    </cfRule>
  </conditionalFormatting>
  <conditionalFormatting sqref="U256:U263">
    <cfRule type="expression" dxfId="2435" priority="2501">
      <formula>AND(T256=0,(U256&gt;0))</formula>
    </cfRule>
    <cfRule type="expression" dxfId="2434" priority="2502">
      <formula>((U256-T256)/T256)&gt;0.05</formula>
    </cfRule>
  </conditionalFormatting>
  <conditionalFormatting sqref="W256:W263">
    <cfRule type="expression" dxfId="2433" priority="2499">
      <formula>AND(V256=0,(W256&gt;0))</formula>
    </cfRule>
    <cfRule type="expression" dxfId="2432" priority="2500">
      <formula>((W256-V256)/V256)&gt;0.05</formula>
    </cfRule>
  </conditionalFormatting>
  <conditionalFormatting sqref="Y256:Y263">
    <cfRule type="expression" dxfId="2431" priority="2497">
      <formula>AND(X256=0,(Y256&gt;0))</formula>
    </cfRule>
    <cfRule type="expression" dxfId="2430" priority="2498">
      <formula>((Y256-X256)/X256)&gt;0.05</formula>
    </cfRule>
  </conditionalFormatting>
  <conditionalFormatting sqref="AA256:AA263">
    <cfRule type="expression" dxfId="2429" priority="2495">
      <formula>AND(Z256=0,(AA256&gt;0))</formula>
    </cfRule>
    <cfRule type="expression" dxfId="2428" priority="2496">
      <formula>((AA256-Z256)/Z256)&gt;0.05</formula>
    </cfRule>
  </conditionalFormatting>
  <conditionalFormatting sqref="AC256:AC263">
    <cfRule type="expression" dxfId="2427" priority="2493">
      <formula>AND(AB256=0,(AC256&gt;0))</formula>
    </cfRule>
    <cfRule type="expression" dxfId="2426" priority="2494">
      <formula>((AC256-AB256)/AB256)&gt;0.05</formula>
    </cfRule>
  </conditionalFormatting>
  <conditionalFormatting sqref="AE256:AE263">
    <cfRule type="expression" dxfId="2425" priority="2491">
      <formula>AND(AD256=0,(AE256&gt;0))</formula>
    </cfRule>
    <cfRule type="expression" dxfId="2424" priority="2492">
      <formula>((AE256-AD256)/AD256)&gt;0.05</formula>
    </cfRule>
  </conditionalFormatting>
  <conditionalFormatting sqref="AG256:AG263">
    <cfRule type="expression" dxfId="2423" priority="2489">
      <formula>AND(AF256=0,(AG256&gt;0))</formula>
    </cfRule>
    <cfRule type="expression" dxfId="2422" priority="2490">
      <formula>((AG256-AF256)/AF256)&gt;0.05</formula>
    </cfRule>
  </conditionalFormatting>
  <conditionalFormatting sqref="AI256:AI263">
    <cfRule type="expression" dxfId="2421" priority="2487">
      <formula>AND(AH256=0,(AI256&gt;0))</formula>
    </cfRule>
    <cfRule type="expression" dxfId="2420" priority="2488">
      <formula>((AI256-AH256)/AH256)&gt;0.05</formula>
    </cfRule>
  </conditionalFormatting>
  <conditionalFormatting sqref="AK256:AK263">
    <cfRule type="expression" dxfId="2419" priority="2485">
      <formula>AND(AJ256=0,(AK256&gt;0))</formula>
    </cfRule>
    <cfRule type="expression" dxfId="2418" priority="2486">
      <formula>((AK256-AJ256)/AJ256)&gt;0.05</formula>
    </cfRule>
  </conditionalFormatting>
  <conditionalFormatting sqref="AM256:AM263">
    <cfRule type="expression" dxfId="2417" priority="2483">
      <formula>AND(AL256=0,(AM256&gt;0))</formula>
    </cfRule>
    <cfRule type="expression" dxfId="2416" priority="2484">
      <formula>((AM256-AL256)/AL256)&gt;0.05</formula>
    </cfRule>
  </conditionalFormatting>
  <conditionalFormatting sqref="AO256:AO263">
    <cfRule type="expression" dxfId="2415" priority="2481">
      <formula>AND(AN256=0,(AO256&gt;0))</formula>
    </cfRule>
    <cfRule type="expression" dxfId="2414" priority="2482">
      <formula>((AO256-AN256)/AN256)&gt;0.05</formula>
    </cfRule>
  </conditionalFormatting>
  <conditionalFormatting sqref="AQ256:AQ263">
    <cfRule type="expression" dxfId="2413" priority="2479">
      <formula>AND(AP256=0,(AQ256&gt;0))</formula>
    </cfRule>
    <cfRule type="expression" dxfId="2412" priority="2480">
      <formula>((AQ256-AP256)/AP256)&gt;0.05</formula>
    </cfRule>
  </conditionalFormatting>
  <conditionalFormatting sqref="AS256:AS263">
    <cfRule type="expression" dxfId="2411" priority="2477">
      <formula>AND(AR256=0,(AS256&gt;0))</formula>
    </cfRule>
    <cfRule type="expression" dxfId="2410" priority="2478">
      <formula>((AS256-AR256)/AR256)&gt;0.05</formula>
    </cfRule>
  </conditionalFormatting>
  <conditionalFormatting sqref="AU256:AU263">
    <cfRule type="expression" dxfId="2409" priority="2475">
      <formula>AND(AT256=0,(AU256&gt;0))</formula>
    </cfRule>
    <cfRule type="expression" dxfId="2408" priority="2476">
      <formula>((AU256-AT256)/AT256)&gt;0.05</formula>
    </cfRule>
  </conditionalFormatting>
  <conditionalFormatting sqref="AW256:AW263">
    <cfRule type="expression" dxfId="2407" priority="2473">
      <formula>AND(AV256=0,(AW256&gt;0))</formula>
    </cfRule>
    <cfRule type="expression" dxfId="2406" priority="2474">
      <formula>((AW256-AV256)/AV256)&gt;0.05</formula>
    </cfRule>
  </conditionalFormatting>
  <conditionalFormatting sqref="AY256:AY263">
    <cfRule type="expression" dxfId="2405" priority="2471">
      <formula>AND(AX256=0,(AY256&gt;0))</formula>
    </cfRule>
    <cfRule type="expression" dxfId="2404" priority="2472">
      <formula>((AY256-AX256)/AX256)&gt;0.05</formula>
    </cfRule>
  </conditionalFormatting>
  <conditionalFormatting sqref="BA256:BA263">
    <cfRule type="expression" dxfId="2403" priority="2469">
      <formula>AND(AZ256=0,(BA256&gt;0))</formula>
    </cfRule>
    <cfRule type="expression" dxfId="2402" priority="2470">
      <formula>((BA256-AZ256)/AZ256)&gt;0.05</formula>
    </cfRule>
  </conditionalFormatting>
  <conditionalFormatting sqref="BC256:BC263">
    <cfRule type="expression" dxfId="2401" priority="2467">
      <formula>AND(BB256=0,(BC256&gt;0))</formula>
    </cfRule>
    <cfRule type="expression" dxfId="2400" priority="2468">
      <formula>((BC256-BB256)/BB256)&gt;0.05</formula>
    </cfRule>
  </conditionalFormatting>
  <conditionalFormatting sqref="BE256:BE263">
    <cfRule type="expression" dxfId="2399" priority="2465">
      <formula>AND(BD256=0,(BE256&gt;0))</formula>
    </cfRule>
    <cfRule type="expression" dxfId="2398" priority="2466">
      <formula>((BE256-BD256)/BD256)&gt;0.05</formula>
    </cfRule>
  </conditionalFormatting>
  <conditionalFormatting sqref="BG256:BG263">
    <cfRule type="expression" dxfId="2397" priority="2463">
      <formula>AND(BF256=0,(BG256&gt;0))</formula>
    </cfRule>
    <cfRule type="expression" dxfId="2396" priority="2464">
      <formula>((BG256-BF256)/BF256)&gt;0.05</formula>
    </cfRule>
  </conditionalFormatting>
  <conditionalFormatting sqref="BI256:BI263">
    <cfRule type="expression" dxfId="2395" priority="2461">
      <formula>AND(BH256=0,(BI256&gt;0))</formula>
    </cfRule>
    <cfRule type="expression" dxfId="2394" priority="2462">
      <formula>((BI256-BH256)/BH256)&gt;0.05</formula>
    </cfRule>
  </conditionalFormatting>
  <conditionalFormatting sqref="BK256:BK263">
    <cfRule type="expression" dxfId="2393" priority="2459">
      <formula>AND(BJ256=0,(BK256&gt;0))</formula>
    </cfRule>
    <cfRule type="expression" dxfId="2392" priority="2460">
      <formula>((BK256-BJ256)/BJ256)&gt;0.05</formula>
    </cfRule>
  </conditionalFormatting>
  <conditionalFormatting sqref="BM256:BM263">
    <cfRule type="expression" dxfId="2391" priority="2457">
      <formula>AND(BL256=0,(BM256&gt;0))</formula>
    </cfRule>
    <cfRule type="expression" dxfId="2390" priority="2458">
      <formula>((BM256-BL256)/BL256)&gt;0.05</formula>
    </cfRule>
  </conditionalFormatting>
  <conditionalFormatting sqref="G225:G228">
    <cfRule type="expression" dxfId="2389" priority="2453">
      <formula>AND(F225=0,(G225&gt;0))</formula>
    </cfRule>
    <cfRule type="expression" dxfId="2388" priority="2454">
      <formula>((G225-F225)/F225)&gt;0.05</formula>
    </cfRule>
  </conditionalFormatting>
  <conditionalFormatting sqref="I225:I228">
    <cfRule type="expression" dxfId="2387" priority="2449">
      <formula>AND(H225=0,(I225&gt;0))</formula>
    </cfRule>
    <cfRule type="expression" dxfId="2386" priority="2450">
      <formula>((I225-H225)/H225)&gt;0.05</formula>
    </cfRule>
  </conditionalFormatting>
  <conditionalFormatting sqref="K225:K228">
    <cfRule type="expression" dxfId="2385" priority="2445">
      <formula>AND(J225=0,(K225&gt;0))</formula>
    </cfRule>
    <cfRule type="expression" dxfId="2384" priority="2446">
      <formula>((K225-J225)/J225)&gt;0.05</formula>
    </cfRule>
  </conditionalFormatting>
  <conditionalFormatting sqref="M225:M228">
    <cfRule type="expression" dxfId="2383" priority="2441">
      <formula>AND(L225=0,(M225&gt;0))</formula>
    </cfRule>
    <cfRule type="expression" dxfId="2382" priority="2442">
      <formula>((M225-L225)/L225)&gt;0.05</formula>
    </cfRule>
  </conditionalFormatting>
  <conditionalFormatting sqref="O225:O228">
    <cfRule type="expression" dxfId="2381" priority="2437">
      <formula>AND(N225=0,(O225&gt;0))</formula>
    </cfRule>
    <cfRule type="expression" dxfId="2380" priority="2438">
      <formula>((O225-N225)/N225)&gt;0.05</formula>
    </cfRule>
  </conditionalFormatting>
  <conditionalFormatting sqref="Q225:Q228">
    <cfRule type="expression" dxfId="2379" priority="2433">
      <formula>AND(P225=0,(Q225&gt;0))</formula>
    </cfRule>
    <cfRule type="expression" dxfId="2378" priority="2434">
      <formula>((Q225-P225)/P225)&gt;0.05</formula>
    </cfRule>
  </conditionalFormatting>
  <conditionalFormatting sqref="S225:S228">
    <cfRule type="expression" dxfId="2377" priority="2429">
      <formula>AND(R225=0,(S225&gt;0))</formula>
    </cfRule>
    <cfRule type="expression" dxfId="2376" priority="2430">
      <formula>((S225-R225)/R225)&gt;0.05</formula>
    </cfRule>
  </conditionalFormatting>
  <conditionalFormatting sqref="U225:U228">
    <cfRule type="expression" dxfId="2375" priority="2425">
      <formula>AND(T225=0,(U225&gt;0))</formula>
    </cfRule>
    <cfRule type="expression" dxfId="2374" priority="2426">
      <formula>((U225-T225)/T225)&gt;0.05</formula>
    </cfRule>
  </conditionalFormatting>
  <conditionalFormatting sqref="W225:W228">
    <cfRule type="expression" dxfId="2373" priority="2421">
      <formula>AND(V225=0,(W225&gt;0))</formula>
    </cfRule>
    <cfRule type="expression" dxfId="2372" priority="2422">
      <formula>((W225-V225)/V225)&gt;0.05</formula>
    </cfRule>
  </conditionalFormatting>
  <conditionalFormatting sqref="Y225:Y228">
    <cfRule type="expression" dxfId="2371" priority="2417">
      <formula>AND(X225=0,(Y225&gt;0))</formula>
    </cfRule>
    <cfRule type="expression" dxfId="2370" priority="2418">
      <formula>((Y225-X225)/X225)&gt;0.05</formula>
    </cfRule>
  </conditionalFormatting>
  <conditionalFormatting sqref="AA225:AA228">
    <cfRule type="expression" dxfId="2369" priority="2413">
      <formula>AND(Z225=0,(AA225&gt;0))</formula>
    </cfRule>
    <cfRule type="expression" dxfId="2368" priority="2414">
      <formula>((AA225-Z225)/Z225)&gt;0.05</formula>
    </cfRule>
  </conditionalFormatting>
  <conditionalFormatting sqref="AC225:AC228">
    <cfRule type="expression" dxfId="2367" priority="2409">
      <formula>AND(AB225=0,(AC225&gt;0))</formula>
    </cfRule>
    <cfRule type="expression" dxfId="2366" priority="2410">
      <formula>((AC225-AB225)/AB225)&gt;0.05</formula>
    </cfRule>
  </conditionalFormatting>
  <conditionalFormatting sqref="AE225:AE228">
    <cfRule type="expression" dxfId="2365" priority="2405">
      <formula>AND(AD225=0,(AE225&gt;0))</formula>
    </cfRule>
    <cfRule type="expression" dxfId="2364" priority="2406">
      <formula>((AE225-AD225)/AD225)&gt;0.05</formula>
    </cfRule>
  </conditionalFormatting>
  <conditionalFormatting sqref="AG225:AG228">
    <cfRule type="expression" dxfId="2363" priority="2401">
      <formula>AND(AF225=0,(AG225&gt;0))</formula>
    </cfRule>
    <cfRule type="expression" dxfId="2362" priority="2402">
      <formula>((AG225-AF225)/AF225)&gt;0.05</formula>
    </cfRule>
  </conditionalFormatting>
  <conditionalFormatting sqref="AI225:AI228">
    <cfRule type="expression" dxfId="2361" priority="2397">
      <formula>AND(AH225=0,(AI225&gt;0))</formula>
    </cfRule>
    <cfRule type="expression" dxfId="2360" priority="2398">
      <formula>((AI225-AH225)/AH225)&gt;0.05</formula>
    </cfRule>
  </conditionalFormatting>
  <conditionalFormatting sqref="AK225:AK228">
    <cfRule type="expression" dxfId="2359" priority="2393">
      <formula>AND(AJ225=0,(AK225&gt;0))</formula>
    </cfRule>
    <cfRule type="expression" dxfId="2358" priority="2394">
      <formula>((AK225-AJ225)/AJ225)&gt;0.05</formula>
    </cfRule>
  </conditionalFormatting>
  <conditionalFormatting sqref="AM225:AM228">
    <cfRule type="expression" dxfId="2357" priority="2389">
      <formula>AND(AL225=0,(AM225&gt;0))</formula>
    </cfRule>
    <cfRule type="expression" dxfId="2356" priority="2390">
      <formula>((AM225-AL225)/AL225)&gt;0.05</formula>
    </cfRule>
  </conditionalFormatting>
  <conditionalFormatting sqref="AO225:AO228">
    <cfRule type="expression" dxfId="2355" priority="2385">
      <formula>AND(AN225=0,(AO225&gt;0))</formula>
    </cfRule>
    <cfRule type="expression" dxfId="2354" priority="2386">
      <formula>((AO225-AN225)/AN225)&gt;0.05</formula>
    </cfRule>
  </conditionalFormatting>
  <conditionalFormatting sqref="AQ225:AQ228">
    <cfRule type="expression" dxfId="2353" priority="2381">
      <formula>AND(AP225=0,(AQ225&gt;0))</formula>
    </cfRule>
    <cfRule type="expression" dxfId="2352" priority="2382">
      <formula>((AQ225-AP225)/AP225)&gt;0.05</formula>
    </cfRule>
  </conditionalFormatting>
  <conditionalFormatting sqref="AS225:AS228">
    <cfRule type="expression" dxfId="2351" priority="2377">
      <formula>AND(AR225=0,(AS225&gt;0))</formula>
    </cfRule>
    <cfRule type="expression" dxfId="2350" priority="2378">
      <formula>((AS225-AR225)/AR225)&gt;0.05</formula>
    </cfRule>
  </conditionalFormatting>
  <conditionalFormatting sqref="AU225:AU228">
    <cfRule type="expression" dxfId="2349" priority="2373">
      <formula>AND(AT225=0,(AU225&gt;0))</formula>
    </cfRule>
    <cfRule type="expression" dxfId="2348" priority="2374">
      <formula>((AU225-AT225)/AT225)&gt;0.05</formula>
    </cfRule>
  </conditionalFormatting>
  <conditionalFormatting sqref="AW225:AW228">
    <cfRule type="expression" dxfId="2347" priority="2369">
      <formula>AND(AV225=0,(AW225&gt;0))</formula>
    </cfRule>
    <cfRule type="expression" dxfId="2346" priority="2370">
      <formula>((AW225-AV225)/AV225)&gt;0.05</formula>
    </cfRule>
  </conditionalFormatting>
  <conditionalFormatting sqref="AY225:AY228">
    <cfRule type="expression" dxfId="2345" priority="2365">
      <formula>AND(AX225=0,(AY225&gt;0))</formula>
    </cfRule>
    <cfRule type="expression" dxfId="2344" priority="2366">
      <formula>((AY225-AX225)/AX225)&gt;0.05</formula>
    </cfRule>
  </conditionalFormatting>
  <conditionalFormatting sqref="BA225:BA228">
    <cfRule type="expression" dxfId="2343" priority="2361">
      <formula>AND(AZ225=0,(BA225&gt;0))</formula>
    </cfRule>
    <cfRule type="expression" dxfId="2342" priority="2362">
      <formula>((BA225-AZ225)/AZ225)&gt;0.05</formula>
    </cfRule>
  </conditionalFormatting>
  <conditionalFormatting sqref="BC225:BC228">
    <cfRule type="expression" dxfId="2341" priority="2357">
      <formula>AND(BB225=0,(BC225&gt;0))</formula>
    </cfRule>
    <cfRule type="expression" dxfId="2340" priority="2358">
      <formula>((BC225-BB225)/BB225)&gt;0.05</formula>
    </cfRule>
  </conditionalFormatting>
  <conditionalFormatting sqref="BE225:BE228">
    <cfRule type="expression" dxfId="2339" priority="2353">
      <formula>AND(BD225=0,(BE225&gt;0))</formula>
    </cfRule>
    <cfRule type="expression" dxfId="2338" priority="2354">
      <formula>((BE225-BD225)/BD225)&gt;0.05</formula>
    </cfRule>
  </conditionalFormatting>
  <conditionalFormatting sqref="BG225:BG228">
    <cfRule type="expression" dxfId="2337" priority="2349">
      <formula>AND(BF225=0,(BG225&gt;0))</formula>
    </cfRule>
    <cfRule type="expression" dxfId="2336" priority="2350">
      <formula>((BG225-BF225)/BF225)&gt;0.05</formula>
    </cfRule>
  </conditionalFormatting>
  <conditionalFormatting sqref="BI225:BI228">
    <cfRule type="expression" dxfId="2335" priority="2345">
      <formula>AND(BH225=0,(BI225&gt;0))</formula>
    </cfRule>
    <cfRule type="expression" dxfId="2334" priority="2346">
      <formula>((BI225-BH225)/BH225)&gt;0.05</formula>
    </cfRule>
  </conditionalFormatting>
  <conditionalFormatting sqref="BK225:BK228">
    <cfRule type="expression" dxfId="2333" priority="2341">
      <formula>AND(BJ225=0,(BK225&gt;0))</formula>
    </cfRule>
    <cfRule type="expression" dxfId="2332" priority="2342">
      <formula>((BK225-BJ225)/BJ225)&gt;0.05</formula>
    </cfRule>
  </conditionalFormatting>
  <conditionalFormatting sqref="BM225:BM228">
    <cfRule type="expression" dxfId="2331" priority="2337">
      <formula>AND(BL225=0,(BM225&gt;0))</formula>
    </cfRule>
    <cfRule type="expression" dxfId="2330" priority="2338">
      <formula>((BM225-BL225)/BL225)&gt;0.05</formula>
    </cfRule>
  </conditionalFormatting>
  <conditionalFormatting sqref="G148:G175">
    <cfRule type="expression" dxfId="2329" priority="2335">
      <formula>AND(F148=0,(G148&gt;0))</formula>
    </cfRule>
    <cfRule type="expression" dxfId="2328" priority="2336">
      <formula>((G148-F148)/F148)&gt;0.05</formula>
    </cfRule>
  </conditionalFormatting>
  <conditionalFormatting sqref="I148:I175">
    <cfRule type="expression" dxfId="2327" priority="2333">
      <formula>AND(H148=0,(I148&gt;0))</formula>
    </cfRule>
    <cfRule type="expression" dxfId="2326" priority="2334">
      <formula>((I148-H148)/H148)&gt;0.05</formula>
    </cfRule>
  </conditionalFormatting>
  <conditionalFormatting sqref="K148:K175">
    <cfRule type="expression" dxfId="2325" priority="2331">
      <formula>AND(J148=0,(K148&gt;0))</formula>
    </cfRule>
    <cfRule type="expression" dxfId="2324" priority="2332">
      <formula>((K148-J148)/J148)&gt;0.05</formula>
    </cfRule>
  </conditionalFormatting>
  <conditionalFormatting sqref="M148:M175">
    <cfRule type="expression" dxfId="2323" priority="2329">
      <formula>AND(L148=0,(M148&gt;0))</formula>
    </cfRule>
    <cfRule type="expression" dxfId="2322" priority="2330">
      <formula>((M148-L148)/L148)&gt;0.05</formula>
    </cfRule>
  </conditionalFormatting>
  <conditionalFormatting sqref="O148:O175">
    <cfRule type="expression" dxfId="2321" priority="2327">
      <formula>AND(N148=0,(O148&gt;0))</formula>
    </cfRule>
    <cfRule type="expression" dxfId="2320" priority="2328">
      <formula>((O148-N148)/N148)&gt;0.05</formula>
    </cfRule>
  </conditionalFormatting>
  <conditionalFormatting sqref="Q148:Q175">
    <cfRule type="expression" dxfId="2319" priority="2325">
      <formula>AND(P148=0,(Q148&gt;0))</formula>
    </cfRule>
    <cfRule type="expression" dxfId="2318" priority="2326">
      <formula>((Q148-P148)/P148)&gt;0.05</formula>
    </cfRule>
  </conditionalFormatting>
  <conditionalFormatting sqref="S148:S175">
    <cfRule type="expression" dxfId="2317" priority="2323">
      <formula>AND(R148=0,(S148&gt;0))</formula>
    </cfRule>
    <cfRule type="expression" dxfId="2316" priority="2324">
      <formula>((S148-R148)/R148)&gt;0.05</formula>
    </cfRule>
  </conditionalFormatting>
  <conditionalFormatting sqref="U148:U175">
    <cfRule type="expression" dxfId="2315" priority="2321">
      <formula>AND(T148=0,(U148&gt;0))</formula>
    </cfRule>
    <cfRule type="expression" dxfId="2314" priority="2322">
      <formula>((U148-T148)/T148)&gt;0.05</formula>
    </cfRule>
  </conditionalFormatting>
  <conditionalFormatting sqref="W148:W175">
    <cfRule type="expression" dxfId="2313" priority="2319">
      <formula>AND(V148=0,(W148&gt;0))</formula>
    </cfRule>
    <cfRule type="expression" dxfId="2312" priority="2320">
      <formula>((W148-V148)/V148)&gt;0.05</formula>
    </cfRule>
  </conditionalFormatting>
  <conditionalFormatting sqref="Y148:Y175">
    <cfRule type="expression" dxfId="2311" priority="2317">
      <formula>AND(X148=0,(Y148&gt;0))</formula>
    </cfRule>
    <cfRule type="expression" dxfId="2310" priority="2318">
      <formula>((Y148-X148)/X148)&gt;0.05</formula>
    </cfRule>
  </conditionalFormatting>
  <conditionalFormatting sqref="AA148:AA175">
    <cfRule type="expression" dxfId="2309" priority="2315">
      <formula>AND(Z148=0,(AA148&gt;0))</formula>
    </cfRule>
    <cfRule type="expression" dxfId="2308" priority="2316">
      <formula>((AA148-Z148)/Z148)&gt;0.05</formula>
    </cfRule>
  </conditionalFormatting>
  <conditionalFormatting sqref="AC148:AC175">
    <cfRule type="expression" dxfId="2307" priority="2313">
      <formula>AND(AB148=0,(AC148&gt;0))</formula>
    </cfRule>
    <cfRule type="expression" dxfId="2306" priority="2314">
      <formula>((AC148-AB148)/AB148)&gt;0.05</formula>
    </cfRule>
  </conditionalFormatting>
  <conditionalFormatting sqref="AE148:AE175">
    <cfRule type="expression" dxfId="2305" priority="2311">
      <formula>AND(AD148=0,(AE148&gt;0))</formula>
    </cfRule>
    <cfRule type="expression" dxfId="2304" priority="2312">
      <formula>((AE148-AD148)/AD148)&gt;0.05</formula>
    </cfRule>
  </conditionalFormatting>
  <conditionalFormatting sqref="AG148:AG175">
    <cfRule type="expression" dxfId="2303" priority="2309">
      <formula>AND(AF148=0,(AG148&gt;0))</formula>
    </cfRule>
    <cfRule type="expression" dxfId="2302" priority="2310">
      <formula>((AG148-AF148)/AF148)&gt;0.05</formula>
    </cfRule>
  </conditionalFormatting>
  <conditionalFormatting sqref="AI148:AI175">
    <cfRule type="expression" dxfId="2301" priority="2307">
      <formula>AND(AH148=0,(AI148&gt;0))</formula>
    </cfRule>
    <cfRule type="expression" dxfId="2300" priority="2308">
      <formula>((AI148-AH148)/AH148)&gt;0.05</formula>
    </cfRule>
  </conditionalFormatting>
  <conditionalFormatting sqref="AK148:AK175">
    <cfRule type="expression" dxfId="2299" priority="2305">
      <formula>AND(AJ148=0,(AK148&gt;0))</formula>
    </cfRule>
    <cfRule type="expression" dxfId="2298" priority="2306">
      <formula>((AK148-AJ148)/AJ148)&gt;0.05</formula>
    </cfRule>
  </conditionalFormatting>
  <conditionalFormatting sqref="AM148:AM175">
    <cfRule type="expression" dxfId="2297" priority="2303">
      <formula>AND(AL148=0,(AM148&gt;0))</formula>
    </cfRule>
    <cfRule type="expression" dxfId="2296" priority="2304">
      <formula>((AM148-AL148)/AL148)&gt;0.05</formula>
    </cfRule>
  </conditionalFormatting>
  <conditionalFormatting sqref="AO148:AO175">
    <cfRule type="expression" dxfId="2295" priority="2301">
      <formula>AND(AN148=0,(AO148&gt;0))</formula>
    </cfRule>
    <cfRule type="expression" dxfId="2294" priority="2302">
      <formula>((AO148-AN148)/AN148)&gt;0.05</formula>
    </cfRule>
  </conditionalFormatting>
  <conditionalFormatting sqref="AQ148:AQ175">
    <cfRule type="expression" dxfId="2293" priority="2299">
      <formula>AND(AP148=0,(AQ148&gt;0))</formula>
    </cfRule>
    <cfRule type="expression" dxfId="2292" priority="2300">
      <formula>((AQ148-AP148)/AP148)&gt;0.05</formula>
    </cfRule>
  </conditionalFormatting>
  <conditionalFormatting sqref="AS148:AS175">
    <cfRule type="expression" dxfId="2291" priority="2297">
      <formula>AND(AR148=0,(AS148&gt;0))</formula>
    </cfRule>
    <cfRule type="expression" dxfId="2290" priority="2298">
      <formula>((AS148-AR148)/AR148)&gt;0.05</formula>
    </cfRule>
  </conditionalFormatting>
  <conditionalFormatting sqref="AU148:AU175">
    <cfRule type="expression" dxfId="2289" priority="2295">
      <formula>AND(AT148=0,(AU148&gt;0))</formula>
    </cfRule>
    <cfRule type="expression" dxfId="2288" priority="2296">
      <formula>((AU148-AT148)/AT148)&gt;0.05</formula>
    </cfRule>
  </conditionalFormatting>
  <conditionalFormatting sqref="AW148:AW175">
    <cfRule type="expression" dxfId="2287" priority="2293">
      <formula>AND(AV148=0,(AW148&gt;0))</formula>
    </cfRule>
    <cfRule type="expression" dxfId="2286" priority="2294">
      <formula>((AW148-AV148)/AV148)&gt;0.05</formula>
    </cfRule>
  </conditionalFormatting>
  <conditionalFormatting sqref="AY148:AY175">
    <cfRule type="expression" dxfId="2285" priority="2291">
      <formula>AND(AX148=0,(AY148&gt;0))</formula>
    </cfRule>
    <cfRule type="expression" dxfId="2284" priority="2292">
      <formula>((AY148-AX148)/AX148)&gt;0.05</formula>
    </cfRule>
  </conditionalFormatting>
  <conditionalFormatting sqref="BA148:BA175">
    <cfRule type="expression" dxfId="2283" priority="2289">
      <formula>AND(AZ148=0,(BA148&gt;0))</formula>
    </cfRule>
    <cfRule type="expression" dxfId="2282" priority="2290">
      <formula>((BA148-AZ148)/AZ148)&gt;0.05</formula>
    </cfRule>
  </conditionalFormatting>
  <conditionalFormatting sqref="BC148:BC175">
    <cfRule type="expression" dxfId="2281" priority="2287">
      <formula>AND(BB148=0,(BC148&gt;0))</formula>
    </cfRule>
    <cfRule type="expression" dxfId="2280" priority="2288">
      <formula>((BC148-BB148)/BB148)&gt;0.05</formula>
    </cfRule>
  </conditionalFormatting>
  <conditionalFormatting sqref="BE148:BE175">
    <cfRule type="expression" dxfId="2279" priority="2285">
      <formula>AND(BD148=0,(BE148&gt;0))</formula>
    </cfRule>
    <cfRule type="expression" dxfId="2278" priority="2286">
      <formula>((BE148-BD148)/BD148)&gt;0.05</formula>
    </cfRule>
  </conditionalFormatting>
  <conditionalFormatting sqref="BG148:BG175">
    <cfRule type="expression" dxfId="2277" priority="2283">
      <formula>AND(BF148=0,(BG148&gt;0))</formula>
    </cfRule>
    <cfRule type="expression" dxfId="2276" priority="2284">
      <formula>((BG148-BF148)/BF148)&gt;0.05</formula>
    </cfRule>
  </conditionalFormatting>
  <conditionalFormatting sqref="BI148:BI175">
    <cfRule type="expression" dxfId="2275" priority="2281">
      <formula>AND(BH148=0,(BI148&gt;0))</formula>
    </cfRule>
    <cfRule type="expression" dxfId="2274" priority="2282">
      <formula>((BI148-BH148)/BH148)&gt;0.05</formula>
    </cfRule>
  </conditionalFormatting>
  <conditionalFormatting sqref="BK148:BK175">
    <cfRule type="expression" dxfId="2273" priority="2279">
      <formula>AND(BJ148=0,(BK148&gt;0))</formula>
    </cfRule>
    <cfRule type="expression" dxfId="2272" priority="2280">
      <formula>((BK148-BJ148)/BJ148)&gt;0.05</formula>
    </cfRule>
  </conditionalFormatting>
  <conditionalFormatting sqref="BM148:BM175">
    <cfRule type="expression" dxfId="2271" priority="2277">
      <formula>AND(BL148=0,(BM148&gt;0))</formula>
    </cfRule>
    <cfRule type="expression" dxfId="2270" priority="2278">
      <formula>((BM148-BL148)/BL148)&gt;0.05</formula>
    </cfRule>
  </conditionalFormatting>
  <conditionalFormatting sqref="G294:G310 BA294:BA351">
    <cfRule type="expression" dxfId="2269" priority="2275">
      <formula>AND(F294=0,(G294&gt;0))</formula>
    </cfRule>
    <cfRule type="expression" dxfId="2268" priority="2276">
      <formula>((G294-F294)/F294)&gt;0.05</formula>
    </cfRule>
  </conditionalFormatting>
  <conditionalFormatting sqref="G311:G338">
    <cfRule type="expression" dxfId="2267" priority="2273">
      <formula>AND(F311=0,(G311&gt;0))</formula>
    </cfRule>
    <cfRule type="expression" dxfId="2266" priority="2274">
      <formula>((G311-F311)/F311)&gt;0.05</formula>
    </cfRule>
  </conditionalFormatting>
  <conditionalFormatting sqref="G342:G351">
    <cfRule type="expression" dxfId="2265" priority="2271">
      <formula>AND(F342=0,(G342&gt;0))</formula>
    </cfRule>
    <cfRule type="expression" dxfId="2264" priority="2272">
      <formula>((G342-F342)/F342)&gt;0.05</formula>
    </cfRule>
  </conditionalFormatting>
  <conditionalFormatting sqref="G339:G341">
    <cfRule type="expression" dxfId="2263" priority="2269">
      <formula>AND(F339=0,(G339&gt;0))</formula>
    </cfRule>
    <cfRule type="expression" dxfId="2262" priority="2270">
      <formula>((G339-F339)/F339)&gt;0.05</formula>
    </cfRule>
  </conditionalFormatting>
  <conditionalFormatting sqref="I294:I310">
    <cfRule type="expression" dxfId="2261" priority="2267">
      <formula>AND(H294=0,(I294&gt;0))</formula>
    </cfRule>
    <cfRule type="expression" dxfId="2260" priority="2268">
      <formula>((I294-H294)/H294)&gt;0.05</formula>
    </cfRule>
  </conditionalFormatting>
  <conditionalFormatting sqref="I311:I338">
    <cfRule type="expression" dxfId="2259" priority="2265">
      <formula>AND(H311=0,(I311&gt;0))</formula>
    </cfRule>
    <cfRule type="expression" dxfId="2258" priority="2266">
      <formula>((I311-H311)/H311)&gt;0.05</formula>
    </cfRule>
  </conditionalFormatting>
  <conditionalFormatting sqref="I342:I351">
    <cfRule type="expression" dxfId="2257" priority="2263">
      <formula>AND(H342=0,(I342&gt;0))</formula>
    </cfRule>
    <cfRule type="expression" dxfId="2256" priority="2264">
      <formula>((I342-H342)/H342)&gt;0.05</formula>
    </cfRule>
  </conditionalFormatting>
  <conditionalFormatting sqref="I339:I341">
    <cfRule type="expression" dxfId="2255" priority="2261">
      <formula>AND(H339=0,(I339&gt;0))</formula>
    </cfRule>
    <cfRule type="expression" dxfId="2254" priority="2262">
      <formula>((I339-H339)/H339)&gt;0.05</formula>
    </cfRule>
  </conditionalFormatting>
  <conditionalFormatting sqref="K294:K310">
    <cfRule type="expression" dxfId="2253" priority="2259">
      <formula>AND(J294=0,(K294&gt;0))</formula>
    </cfRule>
    <cfRule type="expression" dxfId="2252" priority="2260">
      <formula>((K294-J294)/J294)&gt;0.05</formula>
    </cfRule>
  </conditionalFormatting>
  <conditionalFormatting sqref="K311:K338">
    <cfRule type="expression" dxfId="2251" priority="2257">
      <formula>AND(J311=0,(K311&gt;0))</formula>
    </cfRule>
    <cfRule type="expression" dxfId="2250" priority="2258">
      <formula>((K311-J311)/J311)&gt;0.05</formula>
    </cfRule>
  </conditionalFormatting>
  <conditionalFormatting sqref="K342:K351">
    <cfRule type="expression" dxfId="2249" priority="2255">
      <formula>AND(J342=0,(K342&gt;0))</formula>
    </cfRule>
    <cfRule type="expression" dxfId="2248" priority="2256">
      <formula>((K342-J342)/J342)&gt;0.05</formula>
    </cfRule>
  </conditionalFormatting>
  <conditionalFormatting sqref="K339:K341">
    <cfRule type="expression" dxfId="2247" priority="2253">
      <formula>AND(J339=0,(K339&gt;0))</formula>
    </cfRule>
    <cfRule type="expression" dxfId="2246" priority="2254">
      <formula>((K339-J339)/J339)&gt;0.05</formula>
    </cfRule>
  </conditionalFormatting>
  <conditionalFormatting sqref="M294:M310">
    <cfRule type="expression" dxfId="2245" priority="2251">
      <formula>AND(L294=0,(M294&gt;0))</formula>
    </cfRule>
    <cfRule type="expression" dxfId="2244" priority="2252">
      <formula>((M294-L294)/L294)&gt;0.05</formula>
    </cfRule>
  </conditionalFormatting>
  <conditionalFormatting sqref="M311:M338">
    <cfRule type="expression" dxfId="2243" priority="2249">
      <formula>AND(L311=0,(M311&gt;0))</formula>
    </cfRule>
    <cfRule type="expression" dxfId="2242" priority="2250">
      <formula>((M311-L311)/L311)&gt;0.05</formula>
    </cfRule>
  </conditionalFormatting>
  <conditionalFormatting sqref="M342:M351">
    <cfRule type="expression" dxfId="2241" priority="2247">
      <formula>AND(L342=0,(M342&gt;0))</formula>
    </cfRule>
    <cfRule type="expression" dxfId="2240" priority="2248">
      <formula>((M342-L342)/L342)&gt;0.05</formula>
    </cfRule>
  </conditionalFormatting>
  <conditionalFormatting sqref="M339:M341">
    <cfRule type="expression" dxfId="2239" priority="2245">
      <formula>AND(L339=0,(M339&gt;0))</formula>
    </cfRule>
    <cfRule type="expression" dxfId="2238" priority="2246">
      <formula>((M339-L339)/L339)&gt;0.05</formula>
    </cfRule>
  </conditionalFormatting>
  <conditionalFormatting sqref="O294:O310">
    <cfRule type="expression" dxfId="2237" priority="2243">
      <formula>AND(N294=0,(O294&gt;0))</formula>
    </cfRule>
    <cfRule type="expression" dxfId="2236" priority="2244">
      <formula>((O294-N294)/N294)&gt;0.05</formula>
    </cfRule>
  </conditionalFormatting>
  <conditionalFormatting sqref="O311:O338">
    <cfRule type="expression" dxfId="2235" priority="2241">
      <formula>AND(N311=0,(O311&gt;0))</formula>
    </cfRule>
    <cfRule type="expression" dxfId="2234" priority="2242">
      <formula>((O311-N311)/N311)&gt;0.05</formula>
    </cfRule>
  </conditionalFormatting>
  <conditionalFormatting sqref="O342:O351">
    <cfRule type="expression" dxfId="2233" priority="2239">
      <formula>AND(N342=0,(O342&gt;0))</formula>
    </cfRule>
    <cfRule type="expression" dxfId="2232" priority="2240">
      <formula>((O342-N342)/N342)&gt;0.05</formula>
    </cfRule>
  </conditionalFormatting>
  <conditionalFormatting sqref="O339:O341">
    <cfRule type="expression" dxfId="2231" priority="2237">
      <formula>AND(N339=0,(O339&gt;0))</formula>
    </cfRule>
    <cfRule type="expression" dxfId="2230" priority="2238">
      <formula>((O339-N339)/N339)&gt;0.05</formula>
    </cfRule>
  </conditionalFormatting>
  <conditionalFormatting sqref="Q294:Q310">
    <cfRule type="expression" dxfId="2229" priority="2235">
      <formula>AND(P294=0,(Q294&gt;0))</formula>
    </cfRule>
    <cfRule type="expression" dxfId="2228" priority="2236">
      <formula>((Q294-P294)/P294)&gt;0.05</formula>
    </cfRule>
  </conditionalFormatting>
  <conditionalFormatting sqref="Q311:Q338">
    <cfRule type="expression" dxfId="2227" priority="2233">
      <formula>AND(P311=0,(Q311&gt;0))</formula>
    </cfRule>
    <cfRule type="expression" dxfId="2226" priority="2234">
      <formula>((Q311-P311)/P311)&gt;0.05</formula>
    </cfRule>
  </conditionalFormatting>
  <conditionalFormatting sqref="Q342:Q351">
    <cfRule type="expression" dxfId="2225" priority="2231">
      <formula>AND(P342=0,(Q342&gt;0))</formula>
    </cfRule>
    <cfRule type="expression" dxfId="2224" priority="2232">
      <formula>((Q342-P342)/P342)&gt;0.05</formula>
    </cfRule>
  </conditionalFormatting>
  <conditionalFormatting sqref="Q339:Q341">
    <cfRule type="expression" dxfId="2223" priority="2229">
      <formula>AND(P339=0,(Q339&gt;0))</formula>
    </cfRule>
    <cfRule type="expression" dxfId="2222" priority="2230">
      <formula>((Q339-P339)/P339)&gt;0.05</formula>
    </cfRule>
  </conditionalFormatting>
  <conditionalFormatting sqref="S294:S310">
    <cfRule type="expression" dxfId="2221" priority="2227">
      <formula>AND(R294=0,(S294&gt;0))</formula>
    </cfRule>
    <cfRule type="expression" dxfId="2220" priority="2228">
      <formula>((S294-R294)/R294)&gt;0.05</formula>
    </cfRule>
  </conditionalFormatting>
  <conditionalFormatting sqref="S311:S338">
    <cfRule type="expression" dxfId="2219" priority="2225">
      <formula>AND(R311=0,(S311&gt;0))</formula>
    </cfRule>
    <cfRule type="expression" dxfId="2218" priority="2226">
      <formula>((S311-R311)/R311)&gt;0.05</formula>
    </cfRule>
  </conditionalFormatting>
  <conditionalFormatting sqref="S342:S351">
    <cfRule type="expression" dxfId="2217" priority="2223">
      <formula>AND(R342=0,(S342&gt;0))</formula>
    </cfRule>
    <cfRule type="expression" dxfId="2216" priority="2224">
      <formula>((S342-R342)/R342)&gt;0.05</formula>
    </cfRule>
  </conditionalFormatting>
  <conditionalFormatting sqref="S339:S341">
    <cfRule type="expression" dxfId="2215" priority="2221">
      <formula>AND(R339=0,(S339&gt;0))</formula>
    </cfRule>
    <cfRule type="expression" dxfId="2214" priority="2222">
      <formula>((S339-R339)/R339)&gt;0.05</formula>
    </cfRule>
  </conditionalFormatting>
  <conditionalFormatting sqref="U294:U310">
    <cfRule type="expression" dxfId="2213" priority="2219">
      <formula>AND(T294=0,(U294&gt;0))</formula>
    </cfRule>
    <cfRule type="expression" dxfId="2212" priority="2220">
      <formula>((U294-T294)/T294)&gt;0.05</formula>
    </cfRule>
  </conditionalFormatting>
  <conditionalFormatting sqref="U311:U338">
    <cfRule type="expression" dxfId="2211" priority="2217">
      <formula>AND(T311=0,(U311&gt;0))</formula>
    </cfRule>
    <cfRule type="expression" dxfId="2210" priority="2218">
      <formula>((U311-T311)/T311)&gt;0.05</formula>
    </cfRule>
  </conditionalFormatting>
  <conditionalFormatting sqref="U342:U351">
    <cfRule type="expression" dxfId="2209" priority="2215">
      <formula>AND(T342=0,(U342&gt;0))</formula>
    </cfRule>
    <cfRule type="expression" dxfId="2208" priority="2216">
      <formula>((U342-T342)/T342)&gt;0.05</formula>
    </cfRule>
  </conditionalFormatting>
  <conditionalFormatting sqref="U339:U341">
    <cfRule type="expression" dxfId="2207" priority="2213">
      <formula>AND(T339=0,(U339&gt;0))</formula>
    </cfRule>
    <cfRule type="expression" dxfId="2206" priority="2214">
      <formula>((U339-T339)/T339)&gt;0.05</formula>
    </cfRule>
  </conditionalFormatting>
  <conditionalFormatting sqref="W294:W310">
    <cfRule type="expression" dxfId="2205" priority="2211">
      <formula>AND(V294=0,(W294&gt;0))</formula>
    </cfRule>
    <cfRule type="expression" dxfId="2204" priority="2212">
      <formula>((W294-V294)/V294)&gt;0.05</formula>
    </cfRule>
  </conditionalFormatting>
  <conditionalFormatting sqref="W311:W338">
    <cfRule type="expression" dxfId="2203" priority="2209">
      <formula>AND(V311=0,(W311&gt;0))</formula>
    </cfRule>
    <cfRule type="expression" dxfId="2202" priority="2210">
      <formula>((W311-V311)/V311)&gt;0.05</formula>
    </cfRule>
  </conditionalFormatting>
  <conditionalFormatting sqref="W342:W351">
    <cfRule type="expression" dxfId="2201" priority="2207">
      <formula>AND(V342=0,(W342&gt;0))</formula>
    </cfRule>
    <cfRule type="expression" dxfId="2200" priority="2208">
      <formula>((W342-V342)/V342)&gt;0.05</formula>
    </cfRule>
  </conditionalFormatting>
  <conditionalFormatting sqref="W339:W341">
    <cfRule type="expression" dxfId="2199" priority="2205">
      <formula>AND(V339=0,(W339&gt;0))</formula>
    </cfRule>
    <cfRule type="expression" dxfId="2198" priority="2206">
      <formula>((W339-V339)/V339)&gt;0.05</formula>
    </cfRule>
  </conditionalFormatting>
  <conditionalFormatting sqref="Y294:Y310">
    <cfRule type="expression" dxfId="2197" priority="2203">
      <formula>AND(X294=0,(Y294&gt;0))</formula>
    </cfRule>
    <cfRule type="expression" dxfId="2196" priority="2204">
      <formula>((Y294-X294)/X294)&gt;0.05</formula>
    </cfRule>
  </conditionalFormatting>
  <conditionalFormatting sqref="Y311:Y338">
    <cfRule type="expression" dxfId="2195" priority="2201">
      <formula>AND(X311=0,(Y311&gt;0))</formula>
    </cfRule>
    <cfRule type="expression" dxfId="2194" priority="2202">
      <formula>((Y311-X311)/X311)&gt;0.05</formula>
    </cfRule>
  </conditionalFormatting>
  <conditionalFormatting sqref="Y342:Y351">
    <cfRule type="expression" dxfId="2193" priority="2199">
      <formula>AND(X342=0,(Y342&gt;0))</formula>
    </cfRule>
    <cfRule type="expression" dxfId="2192" priority="2200">
      <formula>((Y342-X342)/X342)&gt;0.05</formula>
    </cfRule>
  </conditionalFormatting>
  <conditionalFormatting sqref="Y339:Y341">
    <cfRule type="expression" dxfId="2191" priority="2197">
      <formula>AND(X339=0,(Y339&gt;0))</formula>
    </cfRule>
    <cfRule type="expression" dxfId="2190" priority="2198">
      <formula>((Y339-X339)/X339)&gt;0.05</formula>
    </cfRule>
  </conditionalFormatting>
  <conditionalFormatting sqref="AA294:AA310">
    <cfRule type="expression" dxfId="2189" priority="2195">
      <formula>AND(Z294=0,(AA294&gt;0))</formula>
    </cfRule>
    <cfRule type="expression" dxfId="2188" priority="2196">
      <formula>((AA294-Z294)/Z294)&gt;0.05</formula>
    </cfRule>
  </conditionalFormatting>
  <conditionalFormatting sqref="AA311:AA338">
    <cfRule type="expression" dxfId="2187" priority="2193">
      <formula>AND(Z311=0,(AA311&gt;0))</formula>
    </cfRule>
    <cfRule type="expression" dxfId="2186" priority="2194">
      <formula>((AA311-Z311)/Z311)&gt;0.05</formula>
    </cfRule>
  </conditionalFormatting>
  <conditionalFormatting sqref="AA342:AA351">
    <cfRule type="expression" dxfId="2185" priority="2191">
      <formula>AND(Z342=0,(AA342&gt;0))</formula>
    </cfRule>
    <cfRule type="expression" dxfId="2184" priority="2192">
      <formula>((AA342-Z342)/Z342)&gt;0.05</formula>
    </cfRule>
  </conditionalFormatting>
  <conditionalFormatting sqref="AA339:AA341">
    <cfRule type="expression" dxfId="2183" priority="2189">
      <formula>AND(Z339=0,(AA339&gt;0))</formula>
    </cfRule>
    <cfRule type="expression" dxfId="2182" priority="2190">
      <formula>((AA339-Z339)/Z339)&gt;0.05</formula>
    </cfRule>
  </conditionalFormatting>
  <conditionalFormatting sqref="AC294:AC310">
    <cfRule type="expression" dxfId="2181" priority="2187">
      <formula>AND(AB294=0,(AC294&gt;0))</formula>
    </cfRule>
    <cfRule type="expression" dxfId="2180" priority="2188">
      <formula>((AC294-AB294)/AB294)&gt;0.05</formula>
    </cfRule>
  </conditionalFormatting>
  <conditionalFormatting sqref="AC311:AC338">
    <cfRule type="expression" dxfId="2179" priority="2185">
      <formula>AND(AB311=0,(AC311&gt;0))</formula>
    </cfRule>
    <cfRule type="expression" dxfId="2178" priority="2186">
      <formula>((AC311-AB311)/AB311)&gt;0.05</formula>
    </cfRule>
  </conditionalFormatting>
  <conditionalFormatting sqref="AC342:AC351">
    <cfRule type="expression" dxfId="2177" priority="2183">
      <formula>AND(AB342=0,(AC342&gt;0))</formula>
    </cfRule>
    <cfRule type="expression" dxfId="2176" priority="2184">
      <formula>((AC342-AB342)/AB342)&gt;0.05</formula>
    </cfRule>
  </conditionalFormatting>
  <conditionalFormatting sqref="AC339:AC341">
    <cfRule type="expression" dxfId="2175" priority="2181">
      <formula>AND(AB339=0,(AC339&gt;0))</formula>
    </cfRule>
    <cfRule type="expression" dxfId="2174" priority="2182">
      <formula>((AC339-AB339)/AB339)&gt;0.05</formula>
    </cfRule>
  </conditionalFormatting>
  <conditionalFormatting sqref="AE294:AE310">
    <cfRule type="expression" dxfId="2173" priority="2179">
      <formula>AND(AD294=0,(AE294&gt;0))</formula>
    </cfRule>
    <cfRule type="expression" dxfId="2172" priority="2180">
      <formula>((AE294-AD294)/AD294)&gt;0.05</formula>
    </cfRule>
  </conditionalFormatting>
  <conditionalFormatting sqref="AE311:AE338">
    <cfRule type="expression" dxfId="2171" priority="2177">
      <formula>AND(AD311=0,(AE311&gt;0))</formula>
    </cfRule>
    <cfRule type="expression" dxfId="2170" priority="2178">
      <formula>((AE311-AD311)/AD311)&gt;0.05</formula>
    </cfRule>
  </conditionalFormatting>
  <conditionalFormatting sqref="AE342:AE351">
    <cfRule type="expression" dxfId="2169" priority="2175">
      <formula>AND(AD342=0,(AE342&gt;0))</formula>
    </cfRule>
    <cfRule type="expression" dxfId="2168" priority="2176">
      <formula>((AE342-AD342)/AD342)&gt;0.05</formula>
    </cfRule>
  </conditionalFormatting>
  <conditionalFormatting sqref="AE339:AE341">
    <cfRule type="expression" dxfId="2167" priority="2173">
      <formula>AND(AD339=0,(AE339&gt;0))</formula>
    </cfRule>
    <cfRule type="expression" dxfId="2166" priority="2174">
      <formula>((AE339-AD339)/AD339)&gt;0.05</formula>
    </cfRule>
  </conditionalFormatting>
  <conditionalFormatting sqref="AG294:AG310">
    <cfRule type="expression" dxfId="2165" priority="2171">
      <formula>AND(AF294=0,(AG294&gt;0))</formula>
    </cfRule>
    <cfRule type="expression" dxfId="2164" priority="2172">
      <formula>((AG294-AF294)/AF294)&gt;0.05</formula>
    </cfRule>
  </conditionalFormatting>
  <conditionalFormatting sqref="AG311:AG338">
    <cfRule type="expression" dxfId="2163" priority="2169">
      <formula>AND(AF311=0,(AG311&gt;0))</formula>
    </cfRule>
    <cfRule type="expression" dxfId="2162" priority="2170">
      <formula>((AG311-AF311)/AF311)&gt;0.05</formula>
    </cfRule>
  </conditionalFormatting>
  <conditionalFormatting sqref="AG342:AG351">
    <cfRule type="expression" dxfId="2161" priority="2167">
      <formula>AND(AF342=0,(AG342&gt;0))</formula>
    </cfRule>
    <cfRule type="expression" dxfId="2160" priority="2168">
      <formula>((AG342-AF342)/AF342)&gt;0.05</formula>
    </cfRule>
  </conditionalFormatting>
  <conditionalFormatting sqref="AG339:AG341">
    <cfRule type="expression" dxfId="2159" priority="2165">
      <formula>AND(AF339=0,(AG339&gt;0))</formula>
    </cfRule>
    <cfRule type="expression" dxfId="2158" priority="2166">
      <formula>((AG339-AF339)/AF339)&gt;0.05</formula>
    </cfRule>
  </conditionalFormatting>
  <conditionalFormatting sqref="AI294:AI310">
    <cfRule type="expression" dxfId="2157" priority="2163">
      <formula>AND(AH294=0,(AI294&gt;0))</formula>
    </cfRule>
    <cfRule type="expression" dxfId="2156" priority="2164">
      <formula>((AI294-AH294)/AH294)&gt;0.05</formula>
    </cfRule>
  </conditionalFormatting>
  <conditionalFormatting sqref="AI311:AI338">
    <cfRule type="expression" dxfId="2155" priority="2161">
      <formula>AND(AH311=0,(AI311&gt;0))</formula>
    </cfRule>
    <cfRule type="expression" dxfId="2154" priority="2162">
      <formula>((AI311-AH311)/AH311)&gt;0.05</formula>
    </cfRule>
  </conditionalFormatting>
  <conditionalFormatting sqref="AI342:AI351">
    <cfRule type="expression" dxfId="2153" priority="2159">
      <formula>AND(AH342=0,(AI342&gt;0))</formula>
    </cfRule>
    <cfRule type="expression" dxfId="2152" priority="2160">
      <formula>((AI342-AH342)/AH342)&gt;0.05</formula>
    </cfRule>
  </conditionalFormatting>
  <conditionalFormatting sqref="AI339:AI341">
    <cfRule type="expression" dxfId="2151" priority="2157">
      <formula>AND(AH339=0,(AI339&gt;0))</formula>
    </cfRule>
    <cfRule type="expression" dxfId="2150" priority="2158">
      <formula>((AI339-AH339)/AH339)&gt;0.05</formula>
    </cfRule>
  </conditionalFormatting>
  <conditionalFormatting sqref="AK294:AK310">
    <cfRule type="expression" dxfId="2149" priority="2155">
      <formula>AND(AJ294=0,(AK294&gt;0))</formula>
    </cfRule>
    <cfRule type="expression" dxfId="2148" priority="2156">
      <formula>((AK294-AJ294)/AJ294)&gt;0.05</formula>
    </cfRule>
  </conditionalFormatting>
  <conditionalFormatting sqref="AK311:AK338">
    <cfRule type="expression" dxfId="2147" priority="2153">
      <formula>AND(AJ311=0,(AK311&gt;0))</formula>
    </cfRule>
    <cfRule type="expression" dxfId="2146" priority="2154">
      <formula>((AK311-AJ311)/AJ311)&gt;0.05</formula>
    </cfRule>
  </conditionalFormatting>
  <conditionalFormatting sqref="AK342:AK351">
    <cfRule type="expression" dxfId="2145" priority="2151">
      <formula>AND(AJ342=0,(AK342&gt;0))</formula>
    </cfRule>
    <cfRule type="expression" dxfId="2144" priority="2152">
      <formula>((AK342-AJ342)/AJ342)&gt;0.05</formula>
    </cfRule>
  </conditionalFormatting>
  <conditionalFormatting sqref="AK339:AK341">
    <cfRule type="expression" dxfId="2143" priority="2149">
      <formula>AND(AJ339=0,(AK339&gt;0))</formula>
    </cfRule>
    <cfRule type="expression" dxfId="2142" priority="2150">
      <formula>((AK339-AJ339)/AJ339)&gt;0.05</formula>
    </cfRule>
  </conditionalFormatting>
  <conditionalFormatting sqref="AM294:AM310">
    <cfRule type="expression" dxfId="2141" priority="2147">
      <formula>AND(AL294=0,(AM294&gt;0))</formula>
    </cfRule>
    <cfRule type="expression" dxfId="2140" priority="2148">
      <formula>((AM294-AL294)/AL294)&gt;0.05</formula>
    </cfRule>
  </conditionalFormatting>
  <conditionalFormatting sqref="AM311:AM338">
    <cfRule type="expression" dxfId="2139" priority="2145">
      <formula>AND(AL311=0,(AM311&gt;0))</formula>
    </cfRule>
    <cfRule type="expression" dxfId="2138" priority="2146">
      <formula>((AM311-AL311)/AL311)&gt;0.05</formula>
    </cfRule>
  </conditionalFormatting>
  <conditionalFormatting sqref="AM342:AM351">
    <cfRule type="expression" dxfId="2137" priority="2143">
      <formula>AND(AL342=0,(AM342&gt;0))</formula>
    </cfRule>
    <cfRule type="expression" dxfId="2136" priority="2144">
      <formula>((AM342-AL342)/AL342)&gt;0.05</formula>
    </cfRule>
  </conditionalFormatting>
  <conditionalFormatting sqref="AM339:AM341">
    <cfRule type="expression" dxfId="2135" priority="2141">
      <formula>AND(AL339=0,(AM339&gt;0))</formula>
    </cfRule>
    <cfRule type="expression" dxfId="2134" priority="2142">
      <formula>((AM339-AL339)/AL339)&gt;0.05</formula>
    </cfRule>
  </conditionalFormatting>
  <conditionalFormatting sqref="AO294:AO310">
    <cfRule type="expression" dxfId="2133" priority="2139">
      <formula>AND(AN294=0,(AO294&gt;0))</formula>
    </cfRule>
    <cfRule type="expression" dxfId="2132" priority="2140">
      <formula>((AO294-AN294)/AN294)&gt;0.05</formula>
    </cfRule>
  </conditionalFormatting>
  <conditionalFormatting sqref="AO311:AO338">
    <cfRule type="expression" dxfId="2131" priority="2137">
      <formula>AND(AN311=0,(AO311&gt;0))</formula>
    </cfRule>
    <cfRule type="expression" dxfId="2130" priority="2138">
      <formula>((AO311-AN311)/AN311)&gt;0.05</formula>
    </cfRule>
  </conditionalFormatting>
  <conditionalFormatting sqref="AO342:AO351">
    <cfRule type="expression" dxfId="2129" priority="2135">
      <formula>AND(AN342=0,(AO342&gt;0))</formula>
    </cfRule>
    <cfRule type="expression" dxfId="2128" priority="2136">
      <formula>((AO342-AN342)/AN342)&gt;0.05</formula>
    </cfRule>
  </conditionalFormatting>
  <conditionalFormatting sqref="AO339:AO341">
    <cfRule type="expression" dxfId="2127" priority="2133">
      <formula>AND(AN339=0,(AO339&gt;0))</formula>
    </cfRule>
    <cfRule type="expression" dxfId="2126" priority="2134">
      <formula>((AO339-AN339)/AN339)&gt;0.05</formula>
    </cfRule>
  </conditionalFormatting>
  <conditionalFormatting sqref="AQ294:AQ310">
    <cfRule type="expression" dxfId="2125" priority="2131">
      <formula>AND(AP294=0,(AQ294&gt;0))</formula>
    </cfRule>
    <cfRule type="expression" dxfId="2124" priority="2132">
      <formula>((AQ294-AP294)/AP294)&gt;0.05</formula>
    </cfRule>
  </conditionalFormatting>
  <conditionalFormatting sqref="AQ311:AQ338">
    <cfRule type="expression" dxfId="2123" priority="2129">
      <formula>AND(AP311=0,(AQ311&gt;0))</formula>
    </cfRule>
    <cfRule type="expression" dxfId="2122" priority="2130">
      <formula>((AQ311-AP311)/AP311)&gt;0.05</formula>
    </cfRule>
  </conditionalFormatting>
  <conditionalFormatting sqref="AQ342:AQ351">
    <cfRule type="expression" dxfId="2121" priority="2127">
      <formula>AND(AP342=0,(AQ342&gt;0))</formula>
    </cfRule>
    <cfRule type="expression" dxfId="2120" priority="2128">
      <formula>((AQ342-AP342)/AP342)&gt;0.05</formula>
    </cfRule>
  </conditionalFormatting>
  <conditionalFormatting sqref="AQ339:AQ341">
    <cfRule type="expression" dxfId="2119" priority="2125">
      <formula>AND(AP339=0,(AQ339&gt;0))</formula>
    </cfRule>
    <cfRule type="expression" dxfId="2118" priority="2126">
      <formula>((AQ339-AP339)/AP339)&gt;0.05</formula>
    </cfRule>
  </conditionalFormatting>
  <conditionalFormatting sqref="AS294:AS310">
    <cfRule type="expression" dxfId="2117" priority="2123">
      <formula>AND(AR294=0,(AS294&gt;0))</formula>
    </cfRule>
    <cfRule type="expression" dxfId="2116" priority="2124">
      <formula>((AS294-AR294)/AR294)&gt;0.05</formula>
    </cfRule>
  </conditionalFormatting>
  <conditionalFormatting sqref="AS311:AS338">
    <cfRule type="expression" dxfId="2115" priority="2121">
      <formula>AND(AR311=0,(AS311&gt;0))</formula>
    </cfRule>
    <cfRule type="expression" dxfId="2114" priority="2122">
      <formula>((AS311-AR311)/AR311)&gt;0.05</formula>
    </cfRule>
  </conditionalFormatting>
  <conditionalFormatting sqref="AS342:AS351">
    <cfRule type="expression" dxfId="2113" priority="2119">
      <formula>AND(AR342=0,(AS342&gt;0))</formula>
    </cfRule>
    <cfRule type="expression" dxfId="2112" priority="2120">
      <formula>((AS342-AR342)/AR342)&gt;0.05</formula>
    </cfRule>
  </conditionalFormatting>
  <conditionalFormatting sqref="AS339:AS341">
    <cfRule type="expression" dxfId="2111" priority="2117">
      <formula>AND(AR339=0,(AS339&gt;0))</formula>
    </cfRule>
    <cfRule type="expression" dxfId="2110" priority="2118">
      <formula>((AS339-AR339)/AR339)&gt;0.05</formula>
    </cfRule>
  </conditionalFormatting>
  <conditionalFormatting sqref="AU294:AU310">
    <cfRule type="expression" dxfId="2109" priority="2115">
      <formula>AND(AT294=0,(AU294&gt;0))</formula>
    </cfRule>
    <cfRule type="expression" dxfId="2108" priority="2116">
      <formula>((AU294-AT294)/AT294)&gt;0.05</formula>
    </cfRule>
  </conditionalFormatting>
  <conditionalFormatting sqref="AU311:AU338">
    <cfRule type="expression" dxfId="2107" priority="2113">
      <formula>AND(AT311=0,(AU311&gt;0))</formula>
    </cfRule>
    <cfRule type="expression" dxfId="2106" priority="2114">
      <formula>((AU311-AT311)/AT311)&gt;0.05</formula>
    </cfRule>
  </conditionalFormatting>
  <conditionalFormatting sqref="AU342:AU351">
    <cfRule type="expression" dxfId="2105" priority="2111">
      <formula>AND(AT342=0,(AU342&gt;0))</formula>
    </cfRule>
    <cfRule type="expression" dxfId="2104" priority="2112">
      <formula>((AU342-AT342)/AT342)&gt;0.05</formula>
    </cfRule>
  </conditionalFormatting>
  <conditionalFormatting sqref="AU339:AU341">
    <cfRule type="expression" dxfId="2103" priority="2109">
      <formula>AND(AT339=0,(AU339&gt;0))</formula>
    </cfRule>
    <cfRule type="expression" dxfId="2102" priority="2110">
      <formula>((AU339-AT339)/AT339)&gt;0.05</formula>
    </cfRule>
  </conditionalFormatting>
  <conditionalFormatting sqref="AW294:AW310">
    <cfRule type="expression" dxfId="2101" priority="2107">
      <formula>AND(AV294=0,(AW294&gt;0))</formula>
    </cfRule>
    <cfRule type="expression" dxfId="2100" priority="2108">
      <formula>((AW294-AV294)/AV294)&gt;0.05</formula>
    </cfRule>
  </conditionalFormatting>
  <conditionalFormatting sqref="AW311:AW338">
    <cfRule type="expression" dxfId="2099" priority="2105">
      <formula>AND(AV311=0,(AW311&gt;0))</formula>
    </cfRule>
    <cfRule type="expression" dxfId="2098" priority="2106">
      <formula>((AW311-AV311)/AV311)&gt;0.05</formula>
    </cfRule>
  </conditionalFormatting>
  <conditionalFormatting sqref="AW342:AW351">
    <cfRule type="expression" dxfId="2097" priority="2103">
      <formula>AND(AV342=0,(AW342&gt;0))</formula>
    </cfRule>
    <cfRule type="expression" dxfId="2096" priority="2104">
      <formula>((AW342-AV342)/AV342)&gt;0.05</formula>
    </cfRule>
  </conditionalFormatting>
  <conditionalFormatting sqref="AW339:AW341">
    <cfRule type="expression" dxfId="2095" priority="2101">
      <formula>AND(AV339=0,(AW339&gt;0))</formula>
    </cfRule>
    <cfRule type="expression" dxfId="2094" priority="2102">
      <formula>((AW339-AV339)/AV339)&gt;0.05</formula>
    </cfRule>
  </conditionalFormatting>
  <conditionalFormatting sqref="AY294:AY310">
    <cfRule type="expression" dxfId="2093" priority="2099">
      <formula>AND(AX294=0,(AY294&gt;0))</formula>
    </cfRule>
    <cfRule type="expression" dxfId="2092" priority="2100">
      <formula>((AY294-AX294)/AX294)&gt;0.05</formula>
    </cfRule>
  </conditionalFormatting>
  <conditionalFormatting sqref="AY311:AY338">
    <cfRule type="expression" dxfId="2091" priority="2097">
      <formula>AND(AX311=0,(AY311&gt;0))</formula>
    </cfRule>
    <cfRule type="expression" dxfId="2090" priority="2098">
      <formula>((AY311-AX311)/AX311)&gt;0.05</formula>
    </cfRule>
  </conditionalFormatting>
  <conditionalFormatting sqref="AY342:AY351">
    <cfRule type="expression" dxfId="2089" priority="2095">
      <formula>AND(AX342=0,(AY342&gt;0))</formula>
    </cfRule>
    <cfRule type="expression" dxfId="2088" priority="2096">
      <formula>((AY342-AX342)/AX342)&gt;0.05</formula>
    </cfRule>
  </conditionalFormatting>
  <conditionalFormatting sqref="AY339:AY341">
    <cfRule type="expression" dxfId="2087" priority="2093">
      <formula>AND(AX339=0,(AY339&gt;0))</formula>
    </cfRule>
    <cfRule type="expression" dxfId="2086" priority="2094">
      <formula>((AY339-AX339)/AX339)&gt;0.05</formula>
    </cfRule>
  </conditionalFormatting>
  <conditionalFormatting sqref="BC294:BC310">
    <cfRule type="expression" dxfId="2085" priority="2091">
      <formula>AND(BB294=0,(BC294&gt;0))</formula>
    </cfRule>
    <cfRule type="expression" dxfId="2084" priority="2092">
      <formula>((BC294-BB294)/BB294)&gt;0.05</formula>
    </cfRule>
  </conditionalFormatting>
  <conditionalFormatting sqref="BC311:BC338">
    <cfRule type="expression" dxfId="2083" priority="2089">
      <formula>AND(BB311=0,(BC311&gt;0))</formula>
    </cfRule>
    <cfRule type="expression" dxfId="2082" priority="2090">
      <formula>((BC311-BB311)/BB311)&gt;0.05</formula>
    </cfRule>
  </conditionalFormatting>
  <conditionalFormatting sqref="BC342:BC351">
    <cfRule type="expression" dxfId="2081" priority="2087">
      <formula>AND(BB342=0,(BC342&gt;0))</formula>
    </cfRule>
    <cfRule type="expression" dxfId="2080" priority="2088">
      <formula>((BC342-BB342)/BB342)&gt;0.05</formula>
    </cfRule>
  </conditionalFormatting>
  <conditionalFormatting sqref="BC339:BC341">
    <cfRule type="expression" dxfId="2079" priority="2085">
      <formula>AND(BB339=0,(BC339&gt;0))</formula>
    </cfRule>
    <cfRule type="expression" dxfId="2078" priority="2086">
      <formula>((BC339-BB339)/BB339)&gt;0.05</formula>
    </cfRule>
  </conditionalFormatting>
  <conditionalFormatting sqref="BE294:BE310">
    <cfRule type="expression" dxfId="2077" priority="2083">
      <formula>AND(BD294=0,(BE294&gt;0))</formula>
    </cfRule>
    <cfRule type="expression" dxfId="2076" priority="2084">
      <formula>((BE294-BD294)/BD294)&gt;0.05</formula>
    </cfRule>
  </conditionalFormatting>
  <conditionalFormatting sqref="BE311:BE338">
    <cfRule type="expression" dxfId="2075" priority="2081">
      <formula>AND(BD311=0,(BE311&gt;0))</formula>
    </cfRule>
    <cfRule type="expression" dxfId="2074" priority="2082">
      <formula>((BE311-BD311)/BD311)&gt;0.05</formula>
    </cfRule>
  </conditionalFormatting>
  <conditionalFormatting sqref="BE342:BE351">
    <cfRule type="expression" dxfId="2073" priority="2079">
      <formula>AND(BD342=0,(BE342&gt;0))</formula>
    </cfRule>
    <cfRule type="expression" dxfId="2072" priority="2080">
      <formula>((BE342-BD342)/BD342)&gt;0.05</formula>
    </cfRule>
  </conditionalFormatting>
  <conditionalFormatting sqref="BE339:BE341">
    <cfRule type="expression" dxfId="2071" priority="2077">
      <formula>AND(BD339=0,(BE339&gt;0))</formula>
    </cfRule>
    <cfRule type="expression" dxfId="2070" priority="2078">
      <formula>((BE339-BD339)/BD339)&gt;0.05</formula>
    </cfRule>
  </conditionalFormatting>
  <conditionalFormatting sqref="BG294:BG310">
    <cfRule type="expression" dxfId="2069" priority="2075">
      <formula>AND(BF294=0,(BG294&gt;0))</formula>
    </cfRule>
    <cfRule type="expression" dxfId="2068" priority="2076">
      <formula>((BG294-BF294)/BF294)&gt;0.05</formula>
    </cfRule>
  </conditionalFormatting>
  <conditionalFormatting sqref="BG311:BG338">
    <cfRule type="expression" dxfId="2067" priority="2073">
      <formula>AND(BF311=0,(BG311&gt;0))</formula>
    </cfRule>
    <cfRule type="expression" dxfId="2066" priority="2074">
      <formula>((BG311-BF311)/BF311)&gt;0.05</formula>
    </cfRule>
  </conditionalFormatting>
  <conditionalFormatting sqref="BG342:BG351">
    <cfRule type="expression" dxfId="2065" priority="2071">
      <formula>AND(BF342=0,(BG342&gt;0))</formula>
    </cfRule>
    <cfRule type="expression" dxfId="2064" priority="2072">
      <formula>((BG342-BF342)/BF342)&gt;0.05</formula>
    </cfRule>
  </conditionalFormatting>
  <conditionalFormatting sqref="BG339:BG341">
    <cfRule type="expression" dxfId="2063" priority="2069">
      <formula>AND(BF339=0,(BG339&gt;0))</formula>
    </cfRule>
    <cfRule type="expression" dxfId="2062" priority="2070">
      <formula>((BG339-BF339)/BF339)&gt;0.05</formula>
    </cfRule>
  </conditionalFormatting>
  <conditionalFormatting sqref="BI294:BI310">
    <cfRule type="expression" dxfId="2061" priority="2067">
      <formula>AND(BH294=0,(BI294&gt;0))</formula>
    </cfRule>
    <cfRule type="expression" dxfId="2060" priority="2068">
      <formula>((BI294-BH294)/BH294)&gt;0.05</formula>
    </cfRule>
  </conditionalFormatting>
  <conditionalFormatting sqref="BI311:BI338">
    <cfRule type="expression" dxfId="2059" priority="2065">
      <formula>AND(BH311=0,(BI311&gt;0))</formula>
    </cfRule>
    <cfRule type="expression" dxfId="2058" priority="2066">
      <formula>((BI311-BH311)/BH311)&gt;0.05</formula>
    </cfRule>
  </conditionalFormatting>
  <conditionalFormatting sqref="BI342:BI351">
    <cfRule type="expression" dxfId="2057" priority="2063">
      <formula>AND(BH342=0,(BI342&gt;0))</formula>
    </cfRule>
    <cfRule type="expression" dxfId="2056" priority="2064">
      <formula>((BI342-BH342)/BH342)&gt;0.05</formula>
    </cfRule>
  </conditionalFormatting>
  <conditionalFormatting sqref="BI339:BI341">
    <cfRule type="expression" dxfId="2055" priority="2061">
      <formula>AND(BH339=0,(BI339&gt;0))</formula>
    </cfRule>
    <cfRule type="expression" dxfId="2054" priority="2062">
      <formula>((BI339-BH339)/BH339)&gt;0.05</formula>
    </cfRule>
  </conditionalFormatting>
  <conditionalFormatting sqref="BK294:BK310">
    <cfRule type="expression" dxfId="2053" priority="2059">
      <formula>AND(BJ294=0,(BK294&gt;0))</formula>
    </cfRule>
    <cfRule type="expression" dxfId="2052" priority="2060">
      <formula>((BK294-BJ294)/BJ294)&gt;0.05</formula>
    </cfRule>
  </conditionalFormatting>
  <conditionalFormatting sqref="BK311:BK338">
    <cfRule type="expression" dxfId="2051" priority="2057">
      <formula>AND(BJ311=0,(BK311&gt;0))</formula>
    </cfRule>
    <cfRule type="expression" dxfId="2050" priority="2058">
      <formula>((BK311-BJ311)/BJ311)&gt;0.05</formula>
    </cfRule>
  </conditionalFormatting>
  <conditionalFormatting sqref="BK342:BK351">
    <cfRule type="expression" dxfId="2049" priority="2055">
      <formula>AND(BJ342=0,(BK342&gt;0))</formula>
    </cfRule>
    <cfRule type="expression" dxfId="2048" priority="2056">
      <formula>((BK342-BJ342)/BJ342)&gt;0.05</formula>
    </cfRule>
  </conditionalFormatting>
  <conditionalFormatting sqref="BK339:BK341">
    <cfRule type="expression" dxfId="2047" priority="2053">
      <formula>AND(BJ339=0,(BK339&gt;0))</formula>
    </cfRule>
    <cfRule type="expression" dxfId="2046" priority="2054">
      <formula>((BK339-BJ339)/BJ339)&gt;0.05</formula>
    </cfRule>
  </conditionalFormatting>
  <conditionalFormatting sqref="BM294:BM310">
    <cfRule type="expression" dxfId="2045" priority="2051">
      <formula>AND(BL294=0,(BM294&gt;0))</formula>
    </cfRule>
    <cfRule type="expression" dxfId="2044" priority="2052">
      <formula>((BM294-BL294)/BL294)&gt;0.05</formula>
    </cfRule>
  </conditionalFormatting>
  <conditionalFormatting sqref="BM311:BM338">
    <cfRule type="expression" dxfId="2043" priority="2049">
      <formula>AND(BL311=0,(BM311&gt;0))</formula>
    </cfRule>
    <cfRule type="expression" dxfId="2042" priority="2050">
      <formula>((BM311-BL311)/BL311)&gt;0.05</formula>
    </cfRule>
  </conditionalFormatting>
  <conditionalFormatting sqref="BM342:BM351">
    <cfRule type="expression" dxfId="2041" priority="2047">
      <formula>AND(BL342=0,(BM342&gt;0))</formula>
    </cfRule>
    <cfRule type="expression" dxfId="2040" priority="2048">
      <formula>((BM342-BL342)/BL342)&gt;0.05</formula>
    </cfRule>
  </conditionalFormatting>
  <conditionalFormatting sqref="BM339:BM341">
    <cfRule type="expression" dxfId="2039" priority="2045">
      <formula>AND(BL339=0,(BM339&gt;0))</formula>
    </cfRule>
    <cfRule type="expression" dxfId="2038" priority="2046">
      <formula>((BM339-BL339)/BL339)&gt;0.05</formula>
    </cfRule>
  </conditionalFormatting>
  <conditionalFormatting sqref="G407:G427">
    <cfRule type="expression" dxfId="2037" priority="2043">
      <formula>AND(F407=0,(G407&gt;0))</formula>
    </cfRule>
    <cfRule type="expression" dxfId="2036" priority="2044">
      <formula>((G407-F407)/F407)&gt;0.05</formula>
    </cfRule>
  </conditionalFormatting>
  <conditionalFormatting sqref="G379:G395">
    <cfRule type="expression" dxfId="2035" priority="2041">
      <formula>AND(F379=0,(G379&gt;0))</formula>
    </cfRule>
    <cfRule type="expression" dxfId="2034" priority="2042">
      <formula>((G379-F379)/F379)&gt;0.05</formula>
    </cfRule>
  </conditionalFormatting>
  <conditionalFormatting sqref="G396:G406">
    <cfRule type="expression" dxfId="2033" priority="2039">
      <formula>AND(F396=0,(G396&gt;0))</formula>
    </cfRule>
    <cfRule type="expression" dxfId="2032" priority="2040">
      <formula>((G396-F396)/F396)&gt;0.05</formula>
    </cfRule>
  </conditionalFormatting>
  <conditionalFormatting sqref="I407:I427">
    <cfRule type="expression" dxfId="2031" priority="2037">
      <formula>AND(H407=0,(I407&gt;0))</formula>
    </cfRule>
    <cfRule type="expression" dxfId="2030" priority="2038">
      <formula>((I407-H407)/H407)&gt;0.05</formula>
    </cfRule>
  </conditionalFormatting>
  <conditionalFormatting sqref="I379:I395">
    <cfRule type="expression" dxfId="2029" priority="2035">
      <formula>AND(H379=0,(I379&gt;0))</formula>
    </cfRule>
    <cfRule type="expression" dxfId="2028" priority="2036">
      <formula>((I379-H379)/H379)&gt;0.05</formula>
    </cfRule>
  </conditionalFormatting>
  <conditionalFormatting sqref="I396:I406">
    <cfRule type="expression" dxfId="2027" priority="2033">
      <formula>AND(H396=0,(I396&gt;0))</formula>
    </cfRule>
    <cfRule type="expression" dxfId="2026" priority="2034">
      <formula>((I396-H396)/H396)&gt;0.05</formula>
    </cfRule>
  </conditionalFormatting>
  <conditionalFormatting sqref="K407:K427">
    <cfRule type="expression" dxfId="2025" priority="2031">
      <formula>AND(J407=0,(K407&gt;0))</formula>
    </cfRule>
    <cfRule type="expression" dxfId="2024" priority="2032">
      <formula>((K407-J407)/J407)&gt;0.05</formula>
    </cfRule>
  </conditionalFormatting>
  <conditionalFormatting sqref="K379:K395">
    <cfRule type="expression" dxfId="2023" priority="2029">
      <formula>AND(J379=0,(K379&gt;0))</formula>
    </cfRule>
    <cfRule type="expression" dxfId="2022" priority="2030">
      <formula>((K379-J379)/J379)&gt;0.05</formula>
    </cfRule>
  </conditionalFormatting>
  <conditionalFormatting sqref="K396:K406">
    <cfRule type="expression" dxfId="2021" priority="2027">
      <formula>AND(J396=0,(K396&gt;0))</formula>
    </cfRule>
    <cfRule type="expression" dxfId="2020" priority="2028">
      <formula>((K396-J396)/J396)&gt;0.05</formula>
    </cfRule>
  </conditionalFormatting>
  <conditionalFormatting sqref="M407:M427">
    <cfRule type="expression" dxfId="2019" priority="2025">
      <formula>AND(L407=0,(M407&gt;0))</formula>
    </cfRule>
    <cfRule type="expression" dxfId="2018" priority="2026">
      <formula>((M407-L407)/L407)&gt;0.05</formula>
    </cfRule>
  </conditionalFormatting>
  <conditionalFormatting sqref="M379:M395">
    <cfRule type="expression" dxfId="2017" priority="2023">
      <formula>AND(L379=0,(M379&gt;0))</formula>
    </cfRule>
    <cfRule type="expression" dxfId="2016" priority="2024">
      <formula>((M379-L379)/L379)&gt;0.05</formula>
    </cfRule>
  </conditionalFormatting>
  <conditionalFormatting sqref="M396:M406">
    <cfRule type="expression" dxfId="2015" priority="2021">
      <formula>AND(L396=0,(M396&gt;0))</formula>
    </cfRule>
    <cfRule type="expression" dxfId="2014" priority="2022">
      <formula>((M396-L396)/L396)&gt;0.05</formula>
    </cfRule>
  </conditionalFormatting>
  <conditionalFormatting sqref="O407:O427">
    <cfRule type="expression" dxfId="2013" priority="2019">
      <formula>AND(N407=0,(O407&gt;0))</formula>
    </cfRule>
    <cfRule type="expression" dxfId="2012" priority="2020">
      <formula>((O407-N407)/N407)&gt;0.05</formula>
    </cfRule>
  </conditionalFormatting>
  <conditionalFormatting sqref="O379:O395">
    <cfRule type="expression" dxfId="2011" priority="2017">
      <formula>AND(N379=0,(O379&gt;0))</formula>
    </cfRule>
    <cfRule type="expression" dxfId="2010" priority="2018">
      <formula>((O379-N379)/N379)&gt;0.05</formula>
    </cfRule>
  </conditionalFormatting>
  <conditionalFormatting sqref="O396:O406">
    <cfRule type="expression" dxfId="2009" priority="2015">
      <formula>AND(N396=0,(O396&gt;0))</formula>
    </cfRule>
    <cfRule type="expression" dxfId="2008" priority="2016">
      <formula>((O396-N396)/N396)&gt;0.05</formula>
    </cfRule>
  </conditionalFormatting>
  <conditionalFormatting sqref="Q407:Q427">
    <cfRule type="expression" dxfId="2007" priority="2013">
      <formula>AND(P407=0,(Q407&gt;0))</formula>
    </cfRule>
    <cfRule type="expression" dxfId="2006" priority="2014">
      <formula>((Q407-P407)/P407)&gt;0.05</formula>
    </cfRule>
  </conditionalFormatting>
  <conditionalFormatting sqref="Q379:Q395">
    <cfRule type="expression" dxfId="2005" priority="2011">
      <formula>AND(P379=0,(Q379&gt;0))</formula>
    </cfRule>
    <cfRule type="expression" dxfId="2004" priority="2012">
      <formula>((Q379-P379)/P379)&gt;0.05</formula>
    </cfRule>
  </conditionalFormatting>
  <conditionalFormatting sqref="Q396:Q406">
    <cfRule type="expression" dxfId="2003" priority="2009">
      <formula>AND(P396=0,(Q396&gt;0))</formula>
    </cfRule>
    <cfRule type="expression" dxfId="2002" priority="2010">
      <formula>((Q396-P396)/P396)&gt;0.05</formula>
    </cfRule>
  </conditionalFormatting>
  <conditionalFormatting sqref="S407:S427">
    <cfRule type="expression" dxfId="2001" priority="2007">
      <formula>AND(R407=0,(S407&gt;0))</formula>
    </cfRule>
    <cfRule type="expression" dxfId="2000" priority="2008">
      <formula>((S407-R407)/R407)&gt;0.05</formula>
    </cfRule>
  </conditionalFormatting>
  <conditionalFormatting sqref="S379:S395">
    <cfRule type="expression" dxfId="1999" priority="2005">
      <formula>AND(R379=0,(S379&gt;0))</formula>
    </cfRule>
    <cfRule type="expression" dxfId="1998" priority="2006">
      <formula>((S379-R379)/R379)&gt;0.05</formula>
    </cfRule>
  </conditionalFormatting>
  <conditionalFormatting sqref="S396:S406">
    <cfRule type="expression" dxfId="1997" priority="2003">
      <formula>AND(R396=0,(S396&gt;0))</formula>
    </cfRule>
    <cfRule type="expression" dxfId="1996" priority="2004">
      <formula>((S396-R396)/R396)&gt;0.05</formula>
    </cfRule>
  </conditionalFormatting>
  <conditionalFormatting sqref="U407:U427">
    <cfRule type="expression" dxfId="1995" priority="2001">
      <formula>AND(T407=0,(U407&gt;0))</formula>
    </cfRule>
    <cfRule type="expression" dxfId="1994" priority="2002">
      <formula>((U407-T407)/T407)&gt;0.05</formula>
    </cfRule>
  </conditionalFormatting>
  <conditionalFormatting sqref="U379:U395">
    <cfRule type="expression" dxfId="1993" priority="1999">
      <formula>AND(T379=0,(U379&gt;0))</formula>
    </cfRule>
    <cfRule type="expression" dxfId="1992" priority="2000">
      <formula>((U379-T379)/T379)&gt;0.05</formula>
    </cfRule>
  </conditionalFormatting>
  <conditionalFormatting sqref="U396:U406">
    <cfRule type="expression" dxfId="1991" priority="1997">
      <formula>AND(T396=0,(U396&gt;0))</formula>
    </cfRule>
    <cfRule type="expression" dxfId="1990" priority="1998">
      <formula>((U396-T396)/T396)&gt;0.05</formula>
    </cfRule>
  </conditionalFormatting>
  <conditionalFormatting sqref="W407:W427">
    <cfRule type="expression" dxfId="1989" priority="1995">
      <formula>AND(V407=0,(W407&gt;0))</formula>
    </cfRule>
    <cfRule type="expression" dxfId="1988" priority="1996">
      <formula>((W407-V407)/V407)&gt;0.05</formula>
    </cfRule>
  </conditionalFormatting>
  <conditionalFormatting sqref="W379:W395">
    <cfRule type="expression" dxfId="1987" priority="1993">
      <formula>AND(V379=0,(W379&gt;0))</formula>
    </cfRule>
    <cfRule type="expression" dxfId="1986" priority="1994">
      <formula>((W379-V379)/V379)&gt;0.05</formula>
    </cfRule>
  </conditionalFormatting>
  <conditionalFormatting sqref="W396:W406">
    <cfRule type="expression" dxfId="1985" priority="1991">
      <formula>AND(V396=0,(W396&gt;0))</formula>
    </cfRule>
    <cfRule type="expression" dxfId="1984" priority="1992">
      <formula>((W396-V396)/V396)&gt;0.05</formula>
    </cfRule>
  </conditionalFormatting>
  <conditionalFormatting sqref="Y407:Y427">
    <cfRule type="expression" dxfId="1983" priority="1989">
      <formula>AND(X407=0,(Y407&gt;0))</formula>
    </cfRule>
    <cfRule type="expression" dxfId="1982" priority="1990">
      <formula>((Y407-X407)/X407)&gt;0.05</formula>
    </cfRule>
  </conditionalFormatting>
  <conditionalFormatting sqref="Y379:Y395">
    <cfRule type="expression" dxfId="1981" priority="1987">
      <formula>AND(X379=0,(Y379&gt;0))</formula>
    </cfRule>
    <cfRule type="expression" dxfId="1980" priority="1988">
      <formula>((Y379-X379)/X379)&gt;0.05</formula>
    </cfRule>
  </conditionalFormatting>
  <conditionalFormatting sqref="Y396:Y406">
    <cfRule type="expression" dxfId="1979" priority="1985">
      <formula>AND(X396=0,(Y396&gt;0))</formula>
    </cfRule>
    <cfRule type="expression" dxfId="1978" priority="1986">
      <formula>((Y396-X396)/X396)&gt;0.05</formula>
    </cfRule>
  </conditionalFormatting>
  <conditionalFormatting sqref="AA407:AA427">
    <cfRule type="expression" dxfId="1977" priority="1983">
      <formula>AND(Z407=0,(AA407&gt;0))</formula>
    </cfRule>
    <cfRule type="expression" dxfId="1976" priority="1984">
      <formula>((AA407-Z407)/Z407)&gt;0.05</formula>
    </cfRule>
  </conditionalFormatting>
  <conditionalFormatting sqref="AA379:AA395">
    <cfRule type="expression" dxfId="1975" priority="1981">
      <formula>AND(Z379=0,(AA379&gt;0))</formula>
    </cfRule>
    <cfRule type="expression" dxfId="1974" priority="1982">
      <formula>((AA379-Z379)/Z379)&gt;0.05</formula>
    </cfRule>
  </conditionalFormatting>
  <conditionalFormatting sqref="AA396:AA406">
    <cfRule type="expression" dxfId="1973" priority="1979">
      <formula>AND(Z396=0,(AA396&gt;0))</formula>
    </cfRule>
    <cfRule type="expression" dxfId="1972" priority="1980">
      <formula>((AA396-Z396)/Z396)&gt;0.05</formula>
    </cfRule>
  </conditionalFormatting>
  <conditionalFormatting sqref="AC407:AC427">
    <cfRule type="expression" dxfId="1971" priority="1977">
      <formula>AND(AB407=0,(AC407&gt;0))</formula>
    </cfRule>
    <cfRule type="expression" dxfId="1970" priority="1978">
      <formula>((AC407-AB407)/AB407)&gt;0.05</formula>
    </cfRule>
  </conditionalFormatting>
  <conditionalFormatting sqref="AC379:AC395">
    <cfRule type="expression" dxfId="1969" priority="1975">
      <formula>AND(AB379=0,(AC379&gt;0))</formula>
    </cfRule>
    <cfRule type="expression" dxfId="1968" priority="1976">
      <formula>((AC379-AB379)/AB379)&gt;0.05</formula>
    </cfRule>
  </conditionalFormatting>
  <conditionalFormatting sqref="AC396:AC406">
    <cfRule type="expression" dxfId="1967" priority="1973">
      <formula>AND(AB396=0,(AC396&gt;0))</formula>
    </cfRule>
    <cfRule type="expression" dxfId="1966" priority="1974">
      <formula>((AC396-AB396)/AB396)&gt;0.05</formula>
    </cfRule>
  </conditionalFormatting>
  <conditionalFormatting sqref="AE407:AE427">
    <cfRule type="expression" dxfId="1965" priority="1971">
      <formula>AND(AD407=0,(AE407&gt;0))</formula>
    </cfRule>
    <cfRule type="expression" dxfId="1964" priority="1972">
      <formula>((AE407-AD407)/AD407)&gt;0.05</formula>
    </cfRule>
  </conditionalFormatting>
  <conditionalFormatting sqref="AE379:AE395">
    <cfRule type="expression" dxfId="1963" priority="1969">
      <formula>AND(AD379=0,(AE379&gt;0))</formula>
    </cfRule>
    <cfRule type="expression" dxfId="1962" priority="1970">
      <formula>((AE379-AD379)/AD379)&gt;0.05</formula>
    </cfRule>
  </conditionalFormatting>
  <conditionalFormatting sqref="AE396:AE406">
    <cfRule type="expression" dxfId="1961" priority="1967">
      <formula>AND(AD396=0,(AE396&gt;0))</formula>
    </cfRule>
    <cfRule type="expression" dxfId="1960" priority="1968">
      <formula>((AE396-AD396)/AD396)&gt;0.05</formula>
    </cfRule>
  </conditionalFormatting>
  <conditionalFormatting sqref="AG407:AG427">
    <cfRule type="expression" dxfId="1959" priority="1965">
      <formula>AND(AF407=0,(AG407&gt;0))</formula>
    </cfRule>
    <cfRule type="expression" dxfId="1958" priority="1966">
      <formula>((AG407-AF407)/AF407)&gt;0.05</formula>
    </cfRule>
  </conditionalFormatting>
  <conditionalFormatting sqref="AG379:AG395">
    <cfRule type="expression" dxfId="1957" priority="1963">
      <formula>AND(AF379=0,(AG379&gt;0))</formula>
    </cfRule>
    <cfRule type="expression" dxfId="1956" priority="1964">
      <formula>((AG379-AF379)/AF379)&gt;0.05</formula>
    </cfRule>
  </conditionalFormatting>
  <conditionalFormatting sqref="AG396:AG406">
    <cfRule type="expression" dxfId="1955" priority="1961">
      <formula>AND(AF396=0,(AG396&gt;0))</formula>
    </cfRule>
    <cfRule type="expression" dxfId="1954" priority="1962">
      <formula>((AG396-AF396)/AF396)&gt;0.05</formula>
    </cfRule>
  </conditionalFormatting>
  <conditionalFormatting sqref="AI407:AI427">
    <cfRule type="expression" dxfId="1953" priority="1959">
      <formula>AND(AH407=0,(AI407&gt;0))</formula>
    </cfRule>
    <cfRule type="expression" dxfId="1952" priority="1960">
      <formula>((AI407-AH407)/AH407)&gt;0.05</formula>
    </cfRule>
  </conditionalFormatting>
  <conditionalFormatting sqref="AI379:AI395">
    <cfRule type="expression" dxfId="1951" priority="1957">
      <formula>AND(AH379=0,(AI379&gt;0))</formula>
    </cfRule>
    <cfRule type="expression" dxfId="1950" priority="1958">
      <formula>((AI379-AH379)/AH379)&gt;0.05</formula>
    </cfRule>
  </conditionalFormatting>
  <conditionalFormatting sqref="AI396:AI406">
    <cfRule type="expression" dxfId="1949" priority="1955">
      <formula>AND(AH396=0,(AI396&gt;0))</formula>
    </cfRule>
    <cfRule type="expression" dxfId="1948" priority="1956">
      <formula>((AI396-AH396)/AH396)&gt;0.05</formula>
    </cfRule>
  </conditionalFormatting>
  <conditionalFormatting sqref="AK407:AK427">
    <cfRule type="expression" dxfId="1947" priority="1953">
      <formula>AND(AJ407=0,(AK407&gt;0))</formula>
    </cfRule>
    <cfRule type="expression" dxfId="1946" priority="1954">
      <formula>((AK407-AJ407)/AJ407)&gt;0.05</formula>
    </cfRule>
  </conditionalFormatting>
  <conditionalFormatting sqref="AK379:AK395">
    <cfRule type="expression" dxfId="1945" priority="1951">
      <formula>AND(AJ379=0,(AK379&gt;0))</formula>
    </cfRule>
    <cfRule type="expression" dxfId="1944" priority="1952">
      <formula>((AK379-AJ379)/AJ379)&gt;0.05</formula>
    </cfRule>
  </conditionalFormatting>
  <conditionalFormatting sqref="AK396:AK406">
    <cfRule type="expression" dxfId="1943" priority="1949">
      <formula>AND(AJ396=0,(AK396&gt;0))</formula>
    </cfRule>
    <cfRule type="expression" dxfId="1942" priority="1950">
      <formula>((AK396-AJ396)/AJ396)&gt;0.05</formula>
    </cfRule>
  </conditionalFormatting>
  <conditionalFormatting sqref="AM407:AM427">
    <cfRule type="expression" dxfId="1941" priority="1947">
      <formula>AND(AL407=0,(AM407&gt;0))</formula>
    </cfRule>
    <cfRule type="expression" dxfId="1940" priority="1948">
      <formula>((AM407-AL407)/AL407)&gt;0.05</formula>
    </cfRule>
  </conditionalFormatting>
  <conditionalFormatting sqref="AM379:AM395">
    <cfRule type="expression" dxfId="1939" priority="1945">
      <formula>AND(AL379=0,(AM379&gt;0))</formula>
    </cfRule>
    <cfRule type="expression" dxfId="1938" priority="1946">
      <formula>((AM379-AL379)/AL379)&gt;0.05</formula>
    </cfRule>
  </conditionalFormatting>
  <conditionalFormatting sqref="AM396:AM406">
    <cfRule type="expression" dxfId="1937" priority="1943">
      <formula>AND(AL396=0,(AM396&gt;0))</formula>
    </cfRule>
    <cfRule type="expression" dxfId="1936" priority="1944">
      <formula>((AM396-AL396)/AL396)&gt;0.05</formula>
    </cfRule>
  </conditionalFormatting>
  <conditionalFormatting sqref="AO407:AO427">
    <cfRule type="expression" dxfId="1935" priority="1941">
      <formula>AND(AN407=0,(AO407&gt;0))</formula>
    </cfRule>
    <cfRule type="expression" dxfId="1934" priority="1942">
      <formula>((AO407-AN407)/AN407)&gt;0.05</formula>
    </cfRule>
  </conditionalFormatting>
  <conditionalFormatting sqref="AO379:AO395">
    <cfRule type="expression" dxfId="1933" priority="1939">
      <formula>AND(AN379=0,(AO379&gt;0))</formula>
    </cfRule>
    <cfRule type="expression" dxfId="1932" priority="1940">
      <formula>((AO379-AN379)/AN379)&gt;0.05</formula>
    </cfRule>
  </conditionalFormatting>
  <conditionalFormatting sqref="AO396:AO406">
    <cfRule type="expression" dxfId="1931" priority="1937">
      <formula>AND(AN396=0,(AO396&gt;0))</formula>
    </cfRule>
    <cfRule type="expression" dxfId="1930" priority="1938">
      <formula>((AO396-AN396)/AN396)&gt;0.05</formula>
    </cfRule>
  </conditionalFormatting>
  <conditionalFormatting sqref="AQ407:AQ427">
    <cfRule type="expression" dxfId="1929" priority="1935">
      <formula>AND(AP407=0,(AQ407&gt;0))</formula>
    </cfRule>
    <cfRule type="expression" dxfId="1928" priority="1936">
      <formula>((AQ407-AP407)/AP407)&gt;0.05</formula>
    </cfRule>
  </conditionalFormatting>
  <conditionalFormatting sqref="AQ379:AQ395">
    <cfRule type="expression" dxfId="1927" priority="1933">
      <formula>AND(AP379=0,(AQ379&gt;0))</formula>
    </cfRule>
    <cfRule type="expression" dxfId="1926" priority="1934">
      <formula>((AQ379-AP379)/AP379)&gt;0.05</formula>
    </cfRule>
  </conditionalFormatting>
  <conditionalFormatting sqref="AQ396:AQ406">
    <cfRule type="expression" dxfId="1925" priority="1931">
      <formula>AND(AP396=0,(AQ396&gt;0))</formula>
    </cfRule>
    <cfRule type="expression" dxfId="1924" priority="1932">
      <formula>((AQ396-AP396)/AP396)&gt;0.05</formula>
    </cfRule>
  </conditionalFormatting>
  <conditionalFormatting sqref="AS407:AS427">
    <cfRule type="expression" dxfId="1923" priority="1929">
      <formula>AND(AR407=0,(AS407&gt;0))</formula>
    </cfRule>
    <cfRule type="expression" dxfId="1922" priority="1930">
      <formula>((AS407-AR407)/AR407)&gt;0.05</formula>
    </cfRule>
  </conditionalFormatting>
  <conditionalFormatting sqref="AS379:AS395">
    <cfRule type="expression" dxfId="1921" priority="1927">
      <formula>AND(AR379=0,(AS379&gt;0))</formula>
    </cfRule>
    <cfRule type="expression" dxfId="1920" priority="1928">
      <formula>((AS379-AR379)/AR379)&gt;0.05</formula>
    </cfRule>
  </conditionalFormatting>
  <conditionalFormatting sqref="AS396:AS406">
    <cfRule type="expression" dxfId="1919" priority="1925">
      <formula>AND(AR396=0,(AS396&gt;0))</formula>
    </cfRule>
    <cfRule type="expression" dxfId="1918" priority="1926">
      <formula>((AS396-AR396)/AR396)&gt;0.05</formula>
    </cfRule>
  </conditionalFormatting>
  <conditionalFormatting sqref="AU407:AU427">
    <cfRule type="expression" dxfId="1917" priority="1923">
      <formula>AND(AT407=0,(AU407&gt;0))</formula>
    </cfRule>
    <cfRule type="expression" dxfId="1916" priority="1924">
      <formula>((AU407-AT407)/AT407)&gt;0.05</formula>
    </cfRule>
  </conditionalFormatting>
  <conditionalFormatting sqref="AU379:AU395">
    <cfRule type="expression" dxfId="1915" priority="1921">
      <formula>AND(AT379=0,(AU379&gt;0))</formula>
    </cfRule>
    <cfRule type="expression" dxfId="1914" priority="1922">
      <formula>((AU379-AT379)/AT379)&gt;0.05</formula>
    </cfRule>
  </conditionalFormatting>
  <conditionalFormatting sqref="AU396:AU406">
    <cfRule type="expression" dxfId="1913" priority="1919">
      <formula>AND(AT396=0,(AU396&gt;0))</formula>
    </cfRule>
    <cfRule type="expression" dxfId="1912" priority="1920">
      <formula>((AU396-AT396)/AT396)&gt;0.05</formula>
    </cfRule>
  </conditionalFormatting>
  <conditionalFormatting sqref="AW407:AW427">
    <cfRule type="expression" dxfId="1911" priority="1917">
      <formula>AND(AV407=0,(AW407&gt;0))</formula>
    </cfRule>
    <cfRule type="expression" dxfId="1910" priority="1918">
      <formula>((AW407-AV407)/AV407)&gt;0.05</formula>
    </cfRule>
  </conditionalFormatting>
  <conditionalFormatting sqref="AW379:AW395">
    <cfRule type="expression" dxfId="1909" priority="1915">
      <formula>AND(AV379=0,(AW379&gt;0))</formula>
    </cfRule>
    <cfRule type="expression" dxfId="1908" priority="1916">
      <formula>((AW379-AV379)/AV379)&gt;0.05</formula>
    </cfRule>
  </conditionalFormatting>
  <conditionalFormatting sqref="AW396:AW406">
    <cfRule type="expression" dxfId="1907" priority="1913">
      <formula>AND(AV396=0,(AW396&gt;0))</formula>
    </cfRule>
    <cfRule type="expression" dxfId="1906" priority="1914">
      <formula>((AW396-AV396)/AV396)&gt;0.05</formula>
    </cfRule>
  </conditionalFormatting>
  <conditionalFormatting sqref="AY407:AY427">
    <cfRule type="expression" dxfId="1905" priority="1911">
      <formula>AND(AX407=0,(AY407&gt;0))</formula>
    </cfRule>
    <cfRule type="expression" dxfId="1904" priority="1912">
      <formula>((AY407-AX407)/AX407)&gt;0.05</formula>
    </cfRule>
  </conditionalFormatting>
  <conditionalFormatting sqref="AY379:AY395">
    <cfRule type="expression" dxfId="1903" priority="1909">
      <formula>AND(AX379=0,(AY379&gt;0))</formula>
    </cfRule>
    <cfRule type="expression" dxfId="1902" priority="1910">
      <formula>((AY379-AX379)/AX379)&gt;0.05</formula>
    </cfRule>
  </conditionalFormatting>
  <conditionalFormatting sqref="AY396:AY406">
    <cfRule type="expression" dxfId="1901" priority="1907">
      <formula>AND(AX396=0,(AY396&gt;0))</formula>
    </cfRule>
    <cfRule type="expression" dxfId="1900" priority="1908">
      <formula>((AY396-AX396)/AX396)&gt;0.05</formula>
    </cfRule>
  </conditionalFormatting>
  <conditionalFormatting sqref="BA407:BA427">
    <cfRule type="expression" dxfId="1899" priority="1905">
      <formula>AND(AZ407=0,(BA407&gt;0))</formula>
    </cfRule>
    <cfRule type="expression" dxfId="1898" priority="1906">
      <formula>((BA407-AZ407)/AZ407)&gt;0.05</formula>
    </cfRule>
  </conditionalFormatting>
  <conditionalFormatting sqref="BA379:BA395">
    <cfRule type="expression" dxfId="1897" priority="1903">
      <formula>AND(AZ379=0,(BA379&gt;0))</formula>
    </cfRule>
    <cfRule type="expression" dxfId="1896" priority="1904">
      <formula>((BA379-AZ379)/AZ379)&gt;0.05</formula>
    </cfRule>
  </conditionalFormatting>
  <conditionalFormatting sqref="BA396:BA406">
    <cfRule type="expression" dxfId="1895" priority="1901">
      <formula>AND(AZ396=0,(BA396&gt;0))</formula>
    </cfRule>
    <cfRule type="expression" dxfId="1894" priority="1902">
      <formula>((BA396-AZ396)/AZ396)&gt;0.05</formula>
    </cfRule>
  </conditionalFormatting>
  <conditionalFormatting sqref="BC407:BC427">
    <cfRule type="expression" dxfId="1893" priority="1899">
      <formula>AND(BB407=0,(BC407&gt;0))</formula>
    </cfRule>
    <cfRule type="expression" dxfId="1892" priority="1900">
      <formula>((BC407-BB407)/BB407)&gt;0.05</formula>
    </cfRule>
  </conditionalFormatting>
  <conditionalFormatting sqref="BC379:BC395">
    <cfRule type="expression" dxfId="1891" priority="1897">
      <formula>AND(BB379=0,(BC379&gt;0))</formula>
    </cfRule>
    <cfRule type="expression" dxfId="1890" priority="1898">
      <formula>((BC379-BB379)/BB379)&gt;0.05</formula>
    </cfRule>
  </conditionalFormatting>
  <conditionalFormatting sqref="BC396:BC406">
    <cfRule type="expression" dxfId="1889" priority="1895">
      <formula>AND(BB396=0,(BC396&gt;0))</formula>
    </cfRule>
    <cfRule type="expression" dxfId="1888" priority="1896">
      <formula>((BC396-BB396)/BB396)&gt;0.05</formula>
    </cfRule>
  </conditionalFormatting>
  <conditionalFormatting sqref="BE407:BE427">
    <cfRule type="expression" dxfId="1887" priority="1893">
      <formula>AND(BD407=0,(BE407&gt;0))</formula>
    </cfRule>
    <cfRule type="expression" dxfId="1886" priority="1894">
      <formula>((BE407-BD407)/BD407)&gt;0.05</formula>
    </cfRule>
  </conditionalFormatting>
  <conditionalFormatting sqref="BE379:BE395">
    <cfRule type="expression" dxfId="1885" priority="1891">
      <formula>AND(BD379=0,(BE379&gt;0))</formula>
    </cfRule>
    <cfRule type="expression" dxfId="1884" priority="1892">
      <formula>((BE379-BD379)/BD379)&gt;0.05</formula>
    </cfRule>
  </conditionalFormatting>
  <conditionalFormatting sqref="BE396:BE406">
    <cfRule type="expression" dxfId="1883" priority="1889">
      <formula>AND(BD396=0,(BE396&gt;0))</formula>
    </cfRule>
    <cfRule type="expression" dxfId="1882" priority="1890">
      <formula>((BE396-BD396)/BD396)&gt;0.05</formula>
    </cfRule>
  </conditionalFormatting>
  <conditionalFormatting sqref="BG407:BG427">
    <cfRule type="expression" dxfId="1881" priority="1887">
      <formula>AND(BF407=0,(BG407&gt;0))</formula>
    </cfRule>
    <cfRule type="expression" dxfId="1880" priority="1888">
      <formula>((BG407-BF407)/BF407)&gt;0.05</formula>
    </cfRule>
  </conditionalFormatting>
  <conditionalFormatting sqref="BG379:BG395">
    <cfRule type="expression" dxfId="1879" priority="1885">
      <formula>AND(BF379=0,(BG379&gt;0))</formula>
    </cfRule>
    <cfRule type="expression" dxfId="1878" priority="1886">
      <formula>((BG379-BF379)/BF379)&gt;0.05</formula>
    </cfRule>
  </conditionalFormatting>
  <conditionalFormatting sqref="BG396:BG406">
    <cfRule type="expression" dxfId="1877" priority="1883">
      <formula>AND(BF396=0,(BG396&gt;0))</formula>
    </cfRule>
    <cfRule type="expression" dxfId="1876" priority="1884">
      <formula>((BG396-BF396)/BF396)&gt;0.05</formula>
    </cfRule>
  </conditionalFormatting>
  <conditionalFormatting sqref="BI407:BI427">
    <cfRule type="expression" dxfId="1875" priority="1881">
      <formula>AND(BH407=0,(BI407&gt;0))</formula>
    </cfRule>
    <cfRule type="expression" dxfId="1874" priority="1882">
      <formula>((BI407-BH407)/BH407)&gt;0.05</formula>
    </cfRule>
  </conditionalFormatting>
  <conditionalFormatting sqref="BI379:BI395">
    <cfRule type="expression" dxfId="1873" priority="1879">
      <formula>AND(BH379=0,(BI379&gt;0))</formula>
    </cfRule>
    <cfRule type="expression" dxfId="1872" priority="1880">
      <formula>((BI379-BH379)/BH379)&gt;0.05</formula>
    </cfRule>
  </conditionalFormatting>
  <conditionalFormatting sqref="BI396:BI406">
    <cfRule type="expression" dxfId="1871" priority="1877">
      <formula>AND(BH396=0,(BI396&gt;0))</formula>
    </cfRule>
    <cfRule type="expression" dxfId="1870" priority="1878">
      <formula>((BI396-BH396)/BH396)&gt;0.05</formula>
    </cfRule>
  </conditionalFormatting>
  <conditionalFormatting sqref="BK407:BK427">
    <cfRule type="expression" dxfId="1869" priority="1875">
      <formula>AND(BJ407=0,(BK407&gt;0))</formula>
    </cfRule>
    <cfRule type="expression" dxfId="1868" priority="1876">
      <formula>((BK407-BJ407)/BJ407)&gt;0.05</formula>
    </cfRule>
  </conditionalFormatting>
  <conditionalFormatting sqref="BK379:BK395">
    <cfRule type="expression" dxfId="1867" priority="1873">
      <formula>AND(BJ379=0,(BK379&gt;0))</formula>
    </cfRule>
    <cfRule type="expression" dxfId="1866" priority="1874">
      <formula>((BK379-BJ379)/BJ379)&gt;0.05</formula>
    </cfRule>
  </conditionalFormatting>
  <conditionalFormatting sqref="BK396:BK406">
    <cfRule type="expression" dxfId="1865" priority="1871">
      <formula>AND(BJ396=0,(BK396&gt;0))</formula>
    </cfRule>
    <cfRule type="expression" dxfId="1864" priority="1872">
      <formula>((BK396-BJ396)/BJ396)&gt;0.05</formula>
    </cfRule>
  </conditionalFormatting>
  <conditionalFormatting sqref="BM407:BM427">
    <cfRule type="expression" dxfId="1863" priority="1869">
      <formula>AND(BL407=0,(BM407&gt;0))</formula>
    </cfRule>
    <cfRule type="expression" dxfId="1862" priority="1870">
      <formula>((BM407-BL407)/BL407)&gt;0.05</formula>
    </cfRule>
  </conditionalFormatting>
  <conditionalFormatting sqref="BM379:BM395">
    <cfRule type="expression" dxfId="1861" priority="1867">
      <formula>AND(BL379=0,(BM379&gt;0))</formula>
    </cfRule>
    <cfRule type="expression" dxfId="1860" priority="1868">
      <formula>((BM379-BL379)/BL379)&gt;0.05</formula>
    </cfRule>
  </conditionalFormatting>
  <conditionalFormatting sqref="BM396:BM406">
    <cfRule type="expression" dxfId="1859" priority="1865">
      <formula>AND(BL396=0,(BM396&gt;0))</formula>
    </cfRule>
    <cfRule type="expression" dxfId="1858" priority="1866">
      <formula>((BM396-BL396)/BL396)&gt;0.05</formula>
    </cfRule>
  </conditionalFormatting>
  <conditionalFormatting sqref="G440:G459">
    <cfRule type="expression" dxfId="1857" priority="1863">
      <formula>AND(F440=0,(G440&gt;0))</formula>
    </cfRule>
    <cfRule type="expression" dxfId="1856" priority="1864">
      <formula>((G440-F440)/F440)&gt;0.05</formula>
    </cfRule>
  </conditionalFormatting>
  <conditionalFormatting sqref="G428:G439">
    <cfRule type="expression" dxfId="1855" priority="1861">
      <formula>AND(F428=0,(G428&gt;0))</formula>
    </cfRule>
    <cfRule type="expression" dxfId="1854" priority="1862">
      <formula>((G428-F428)/F428)&gt;0.05</formula>
    </cfRule>
  </conditionalFormatting>
  <conditionalFormatting sqref="I440:I459">
    <cfRule type="expression" dxfId="1853" priority="1859">
      <formula>AND(H440=0,(I440&gt;0))</formula>
    </cfRule>
    <cfRule type="expression" dxfId="1852" priority="1860">
      <formula>((I440-H440)/H440)&gt;0.05</formula>
    </cfRule>
  </conditionalFormatting>
  <conditionalFormatting sqref="I428:I439">
    <cfRule type="expression" dxfId="1851" priority="1857">
      <formula>AND(H428=0,(I428&gt;0))</formula>
    </cfRule>
    <cfRule type="expression" dxfId="1850" priority="1858">
      <formula>((I428-H428)/H428)&gt;0.05</formula>
    </cfRule>
  </conditionalFormatting>
  <conditionalFormatting sqref="K440:K459">
    <cfRule type="expression" dxfId="1849" priority="1855">
      <formula>AND(J440=0,(K440&gt;0))</formula>
    </cfRule>
    <cfRule type="expression" dxfId="1848" priority="1856">
      <formula>((K440-J440)/J440)&gt;0.05</formula>
    </cfRule>
  </conditionalFormatting>
  <conditionalFormatting sqref="K428:K439">
    <cfRule type="expression" dxfId="1847" priority="1853">
      <formula>AND(J428=0,(K428&gt;0))</formula>
    </cfRule>
    <cfRule type="expression" dxfId="1846" priority="1854">
      <formula>((K428-J428)/J428)&gt;0.05</formula>
    </cfRule>
  </conditionalFormatting>
  <conditionalFormatting sqref="M440:M459">
    <cfRule type="expression" dxfId="1845" priority="1851">
      <formula>AND(L440=0,(M440&gt;0))</formula>
    </cfRule>
    <cfRule type="expression" dxfId="1844" priority="1852">
      <formula>((M440-L440)/L440)&gt;0.05</formula>
    </cfRule>
  </conditionalFormatting>
  <conditionalFormatting sqref="M428:M439">
    <cfRule type="expression" dxfId="1843" priority="1849">
      <formula>AND(L428=0,(M428&gt;0))</formula>
    </cfRule>
    <cfRule type="expression" dxfId="1842" priority="1850">
      <formula>((M428-L428)/L428)&gt;0.05</formula>
    </cfRule>
  </conditionalFormatting>
  <conditionalFormatting sqref="O440:O459">
    <cfRule type="expression" dxfId="1841" priority="1847">
      <formula>AND(N440=0,(O440&gt;0))</formula>
    </cfRule>
    <cfRule type="expression" dxfId="1840" priority="1848">
      <formula>((O440-N440)/N440)&gt;0.05</formula>
    </cfRule>
  </conditionalFormatting>
  <conditionalFormatting sqref="O428:O439">
    <cfRule type="expression" dxfId="1839" priority="1845">
      <formula>AND(N428=0,(O428&gt;0))</formula>
    </cfRule>
    <cfRule type="expression" dxfId="1838" priority="1846">
      <formula>((O428-N428)/N428)&gt;0.05</formula>
    </cfRule>
  </conditionalFormatting>
  <conditionalFormatting sqref="Q440:Q459">
    <cfRule type="expression" dxfId="1837" priority="1843">
      <formula>AND(P440=0,(Q440&gt;0))</formula>
    </cfRule>
    <cfRule type="expression" dxfId="1836" priority="1844">
      <formula>((Q440-P440)/P440)&gt;0.05</formula>
    </cfRule>
  </conditionalFormatting>
  <conditionalFormatting sqref="Q428:Q439">
    <cfRule type="expression" dxfId="1835" priority="1841">
      <formula>AND(P428=0,(Q428&gt;0))</formula>
    </cfRule>
    <cfRule type="expression" dxfId="1834" priority="1842">
      <formula>((Q428-P428)/P428)&gt;0.05</formula>
    </cfRule>
  </conditionalFormatting>
  <conditionalFormatting sqref="S440:S459">
    <cfRule type="expression" dxfId="1833" priority="1839">
      <formula>AND(R440=0,(S440&gt;0))</formula>
    </cfRule>
    <cfRule type="expression" dxfId="1832" priority="1840">
      <formula>((S440-R440)/R440)&gt;0.05</formula>
    </cfRule>
  </conditionalFormatting>
  <conditionalFormatting sqref="S428:S439">
    <cfRule type="expression" dxfId="1831" priority="1837">
      <formula>AND(R428=0,(S428&gt;0))</formula>
    </cfRule>
    <cfRule type="expression" dxfId="1830" priority="1838">
      <formula>((S428-R428)/R428)&gt;0.05</formula>
    </cfRule>
  </conditionalFormatting>
  <conditionalFormatting sqref="U440:U459">
    <cfRule type="expression" dxfId="1829" priority="1835">
      <formula>AND(T440=0,(U440&gt;0))</formula>
    </cfRule>
    <cfRule type="expression" dxfId="1828" priority="1836">
      <formula>((U440-T440)/T440)&gt;0.05</formula>
    </cfRule>
  </conditionalFormatting>
  <conditionalFormatting sqref="U428:U439">
    <cfRule type="expression" dxfId="1827" priority="1833">
      <formula>AND(T428=0,(U428&gt;0))</formula>
    </cfRule>
    <cfRule type="expression" dxfId="1826" priority="1834">
      <formula>((U428-T428)/T428)&gt;0.05</formula>
    </cfRule>
  </conditionalFormatting>
  <conditionalFormatting sqref="W440:W459">
    <cfRule type="expression" dxfId="1825" priority="1831">
      <formula>AND(V440=0,(W440&gt;0))</formula>
    </cfRule>
    <cfRule type="expression" dxfId="1824" priority="1832">
      <formula>((W440-V440)/V440)&gt;0.05</formula>
    </cfRule>
  </conditionalFormatting>
  <conditionalFormatting sqref="W428:W439">
    <cfRule type="expression" dxfId="1823" priority="1829">
      <formula>AND(V428=0,(W428&gt;0))</formula>
    </cfRule>
    <cfRule type="expression" dxfId="1822" priority="1830">
      <formula>((W428-V428)/V428)&gt;0.05</formula>
    </cfRule>
  </conditionalFormatting>
  <conditionalFormatting sqref="Y440:Y459">
    <cfRule type="expression" dxfId="1821" priority="1827">
      <formula>AND(X440=0,(Y440&gt;0))</formula>
    </cfRule>
    <cfRule type="expression" dxfId="1820" priority="1828">
      <formula>((Y440-X440)/X440)&gt;0.05</formula>
    </cfRule>
  </conditionalFormatting>
  <conditionalFormatting sqref="Y428:Y439">
    <cfRule type="expression" dxfId="1819" priority="1825">
      <formula>AND(X428=0,(Y428&gt;0))</formula>
    </cfRule>
    <cfRule type="expression" dxfId="1818" priority="1826">
      <formula>((Y428-X428)/X428)&gt;0.05</formula>
    </cfRule>
  </conditionalFormatting>
  <conditionalFormatting sqref="AA440:AA459">
    <cfRule type="expression" dxfId="1817" priority="1823">
      <formula>AND(Z440=0,(AA440&gt;0))</formula>
    </cfRule>
    <cfRule type="expression" dxfId="1816" priority="1824">
      <formula>((AA440-Z440)/Z440)&gt;0.05</formula>
    </cfRule>
  </conditionalFormatting>
  <conditionalFormatting sqref="AA428:AA439">
    <cfRule type="expression" dxfId="1815" priority="1821">
      <formula>AND(Z428=0,(AA428&gt;0))</formula>
    </cfRule>
    <cfRule type="expression" dxfId="1814" priority="1822">
      <formula>((AA428-Z428)/Z428)&gt;0.05</formula>
    </cfRule>
  </conditionalFormatting>
  <conditionalFormatting sqref="AC440:AC459">
    <cfRule type="expression" dxfId="1813" priority="1819">
      <formula>AND(AB440=0,(AC440&gt;0))</formula>
    </cfRule>
    <cfRule type="expression" dxfId="1812" priority="1820">
      <formula>((AC440-AB440)/AB440)&gt;0.05</formula>
    </cfRule>
  </conditionalFormatting>
  <conditionalFormatting sqref="AC428:AC439">
    <cfRule type="expression" dxfId="1811" priority="1817">
      <formula>AND(AB428=0,(AC428&gt;0))</formula>
    </cfRule>
    <cfRule type="expression" dxfId="1810" priority="1818">
      <formula>((AC428-AB428)/AB428)&gt;0.05</formula>
    </cfRule>
  </conditionalFormatting>
  <conditionalFormatting sqref="AE440:AE459">
    <cfRule type="expression" dxfId="1809" priority="1815">
      <formula>AND(AD440=0,(AE440&gt;0))</formula>
    </cfRule>
    <cfRule type="expression" dxfId="1808" priority="1816">
      <formula>((AE440-AD440)/AD440)&gt;0.05</formula>
    </cfRule>
  </conditionalFormatting>
  <conditionalFormatting sqref="AE428:AE439">
    <cfRule type="expression" dxfId="1807" priority="1813">
      <formula>AND(AD428=0,(AE428&gt;0))</formula>
    </cfRule>
    <cfRule type="expression" dxfId="1806" priority="1814">
      <formula>((AE428-AD428)/AD428)&gt;0.05</formula>
    </cfRule>
  </conditionalFormatting>
  <conditionalFormatting sqref="AG440:AG459">
    <cfRule type="expression" dxfId="1805" priority="1811">
      <formula>AND(AF440=0,(AG440&gt;0))</formula>
    </cfRule>
    <cfRule type="expression" dxfId="1804" priority="1812">
      <formula>((AG440-AF440)/AF440)&gt;0.05</formula>
    </cfRule>
  </conditionalFormatting>
  <conditionalFormatting sqref="AG428:AG439">
    <cfRule type="expression" dxfId="1803" priority="1809">
      <formula>AND(AF428=0,(AG428&gt;0))</formula>
    </cfRule>
    <cfRule type="expression" dxfId="1802" priority="1810">
      <formula>((AG428-AF428)/AF428)&gt;0.05</formula>
    </cfRule>
  </conditionalFormatting>
  <conditionalFormatting sqref="AI440:AI459">
    <cfRule type="expression" dxfId="1801" priority="1807">
      <formula>AND(AH440=0,(AI440&gt;0))</formula>
    </cfRule>
    <cfRule type="expression" dxfId="1800" priority="1808">
      <formula>((AI440-AH440)/AH440)&gt;0.05</formula>
    </cfRule>
  </conditionalFormatting>
  <conditionalFormatting sqref="AI428:AI439">
    <cfRule type="expression" dxfId="1799" priority="1805">
      <formula>AND(AH428=0,(AI428&gt;0))</formula>
    </cfRule>
    <cfRule type="expression" dxfId="1798" priority="1806">
      <formula>((AI428-AH428)/AH428)&gt;0.05</formula>
    </cfRule>
  </conditionalFormatting>
  <conditionalFormatting sqref="AK440:AK459">
    <cfRule type="expression" dxfId="1797" priority="1803">
      <formula>AND(AJ440=0,(AK440&gt;0))</formula>
    </cfRule>
    <cfRule type="expression" dxfId="1796" priority="1804">
      <formula>((AK440-AJ440)/AJ440)&gt;0.05</formula>
    </cfRule>
  </conditionalFormatting>
  <conditionalFormatting sqref="AK428:AK439">
    <cfRule type="expression" dxfId="1795" priority="1801">
      <formula>AND(AJ428=0,(AK428&gt;0))</formula>
    </cfRule>
    <cfRule type="expression" dxfId="1794" priority="1802">
      <formula>((AK428-AJ428)/AJ428)&gt;0.05</formula>
    </cfRule>
  </conditionalFormatting>
  <conditionalFormatting sqref="AM440:AM459">
    <cfRule type="expression" dxfId="1793" priority="1799">
      <formula>AND(AL440=0,(AM440&gt;0))</formula>
    </cfRule>
    <cfRule type="expression" dxfId="1792" priority="1800">
      <formula>((AM440-AL440)/AL440)&gt;0.05</formula>
    </cfRule>
  </conditionalFormatting>
  <conditionalFormatting sqref="AM428:AM439">
    <cfRule type="expression" dxfId="1791" priority="1797">
      <formula>AND(AL428=0,(AM428&gt;0))</formula>
    </cfRule>
    <cfRule type="expression" dxfId="1790" priority="1798">
      <formula>((AM428-AL428)/AL428)&gt;0.05</formula>
    </cfRule>
  </conditionalFormatting>
  <conditionalFormatting sqref="AO440:AO459">
    <cfRule type="expression" dxfId="1789" priority="1795">
      <formula>AND(AN440=0,(AO440&gt;0))</formula>
    </cfRule>
    <cfRule type="expression" dxfId="1788" priority="1796">
      <formula>((AO440-AN440)/AN440)&gt;0.05</formula>
    </cfRule>
  </conditionalFormatting>
  <conditionalFormatting sqref="AO428:AO439">
    <cfRule type="expression" dxfId="1787" priority="1793">
      <formula>AND(AN428=0,(AO428&gt;0))</formula>
    </cfRule>
    <cfRule type="expression" dxfId="1786" priority="1794">
      <formula>((AO428-AN428)/AN428)&gt;0.05</formula>
    </cfRule>
  </conditionalFormatting>
  <conditionalFormatting sqref="AQ440:AQ459">
    <cfRule type="expression" dxfId="1785" priority="1791">
      <formula>AND(AP440=0,(AQ440&gt;0))</formula>
    </cfRule>
    <cfRule type="expression" dxfId="1784" priority="1792">
      <formula>((AQ440-AP440)/AP440)&gt;0.05</formula>
    </cfRule>
  </conditionalFormatting>
  <conditionalFormatting sqref="AQ428:AQ439">
    <cfRule type="expression" dxfId="1783" priority="1789">
      <formula>AND(AP428=0,(AQ428&gt;0))</formula>
    </cfRule>
    <cfRule type="expression" dxfId="1782" priority="1790">
      <formula>((AQ428-AP428)/AP428)&gt;0.05</formula>
    </cfRule>
  </conditionalFormatting>
  <conditionalFormatting sqref="AS440:AS459">
    <cfRule type="expression" dxfId="1781" priority="1787">
      <formula>AND(AR440=0,(AS440&gt;0))</formula>
    </cfRule>
    <cfRule type="expression" dxfId="1780" priority="1788">
      <formula>((AS440-AR440)/AR440)&gt;0.05</formula>
    </cfRule>
  </conditionalFormatting>
  <conditionalFormatting sqref="AS428:AS439">
    <cfRule type="expression" dxfId="1779" priority="1785">
      <formula>AND(AR428=0,(AS428&gt;0))</formula>
    </cfRule>
    <cfRule type="expression" dxfId="1778" priority="1786">
      <formula>((AS428-AR428)/AR428)&gt;0.05</formula>
    </cfRule>
  </conditionalFormatting>
  <conditionalFormatting sqref="AU440:AU459">
    <cfRule type="expression" dxfId="1777" priority="1783">
      <formula>AND(AT440=0,(AU440&gt;0))</formula>
    </cfRule>
    <cfRule type="expression" dxfId="1776" priority="1784">
      <formula>((AU440-AT440)/AT440)&gt;0.05</formula>
    </cfRule>
  </conditionalFormatting>
  <conditionalFormatting sqref="AU428:AU439">
    <cfRule type="expression" dxfId="1775" priority="1781">
      <formula>AND(AT428=0,(AU428&gt;0))</formula>
    </cfRule>
    <cfRule type="expression" dxfId="1774" priority="1782">
      <formula>((AU428-AT428)/AT428)&gt;0.05</formula>
    </cfRule>
  </conditionalFormatting>
  <conditionalFormatting sqref="AW440:AW459">
    <cfRule type="expression" dxfId="1773" priority="1779">
      <formula>AND(AV440=0,(AW440&gt;0))</formula>
    </cfRule>
    <cfRule type="expression" dxfId="1772" priority="1780">
      <formula>((AW440-AV440)/AV440)&gt;0.05</formula>
    </cfRule>
  </conditionalFormatting>
  <conditionalFormatting sqref="AW428:AW439">
    <cfRule type="expression" dxfId="1771" priority="1777">
      <formula>AND(AV428=0,(AW428&gt;0))</formula>
    </cfRule>
    <cfRule type="expression" dxfId="1770" priority="1778">
      <formula>((AW428-AV428)/AV428)&gt;0.05</formula>
    </cfRule>
  </conditionalFormatting>
  <conditionalFormatting sqref="AY440:AY459">
    <cfRule type="expression" dxfId="1769" priority="1775">
      <formula>AND(AX440=0,(AY440&gt;0))</formula>
    </cfRule>
    <cfRule type="expression" dxfId="1768" priority="1776">
      <formula>((AY440-AX440)/AX440)&gt;0.05</formula>
    </cfRule>
  </conditionalFormatting>
  <conditionalFormatting sqref="AY428:AY439">
    <cfRule type="expression" dxfId="1767" priority="1773">
      <formula>AND(AX428=0,(AY428&gt;0))</formula>
    </cfRule>
    <cfRule type="expression" dxfId="1766" priority="1774">
      <formula>((AY428-AX428)/AX428)&gt;0.05</formula>
    </cfRule>
  </conditionalFormatting>
  <conditionalFormatting sqref="BA440:BA459">
    <cfRule type="expression" dxfId="1765" priority="1771">
      <formula>AND(AZ440=0,(BA440&gt;0))</formula>
    </cfRule>
    <cfRule type="expression" dxfId="1764" priority="1772">
      <formula>((BA440-AZ440)/AZ440)&gt;0.05</formula>
    </cfRule>
  </conditionalFormatting>
  <conditionalFormatting sqref="BA428:BA439">
    <cfRule type="expression" dxfId="1763" priority="1769">
      <formula>AND(AZ428=0,(BA428&gt;0))</formula>
    </cfRule>
    <cfRule type="expression" dxfId="1762" priority="1770">
      <formula>((BA428-AZ428)/AZ428)&gt;0.05</formula>
    </cfRule>
  </conditionalFormatting>
  <conditionalFormatting sqref="BC440:BC459">
    <cfRule type="expression" dxfId="1761" priority="1767">
      <formula>AND(BB440=0,(BC440&gt;0))</formula>
    </cfRule>
    <cfRule type="expression" dxfId="1760" priority="1768">
      <formula>((BC440-BB440)/BB440)&gt;0.05</formula>
    </cfRule>
  </conditionalFormatting>
  <conditionalFormatting sqref="BC428:BC439">
    <cfRule type="expression" dxfId="1759" priority="1765">
      <formula>AND(BB428=0,(BC428&gt;0))</formula>
    </cfRule>
    <cfRule type="expression" dxfId="1758" priority="1766">
      <formula>((BC428-BB428)/BB428)&gt;0.05</formula>
    </cfRule>
  </conditionalFormatting>
  <conditionalFormatting sqref="BE440:BE459">
    <cfRule type="expression" dxfId="1757" priority="1763">
      <formula>AND(BD440=0,(BE440&gt;0))</formula>
    </cfRule>
    <cfRule type="expression" dxfId="1756" priority="1764">
      <formula>((BE440-BD440)/BD440)&gt;0.05</formula>
    </cfRule>
  </conditionalFormatting>
  <conditionalFormatting sqref="BE428:BE439">
    <cfRule type="expression" dxfId="1755" priority="1761">
      <formula>AND(BD428=0,(BE428&gt;0))</formula>
    </cfRule>
    <cfRule type="expression" dxfId="1754" priority="1762">
      <formula>((BE428-BD428)/BD428)&gt;0.05</formula>
    </cfRule>
  </conditionalFormatting>
  <conditionalFormatting sqref="BG440:BG459">
    <cfRule type="expression" dxfId="1753" priority="1759">
      <formula>AND(BF440=0,(BG440&gt;0))</formula>
    </cfRule>
    <cfRule type="expression" dxfId="1752" priority="1760">
      <formula>((BG440-BF440)/BF440)&gt;0.05</formula>
    </cfRule>
  </conditionalFormatting>
  <conditionalFormatting sqref="BG428:BG439">
    <cfRule type="expression" dxfId="1751" priority="1757">
      <formula>AND(BF428=0,(BG428&gt;0))</formula>
    </cfRule>
    <cfRule type="expression" dxfId="1750" priority="1758">
      <formula>((BG428-BF428)/BF428)&gt;0.05</formula>
    </cfRule>
  </conditionalFormatting>
  <conditionalFormatting sqref="BI440:BI459">
    <cfRule type="expression" dxfId="1749" priority="1755">
      <formula>AND(BH440=0,(BI440&gt;0))</formula>
    </cfRule>
    <cfRule type="expression" dxfId="1748" priority="1756">
      <formula>((BI440-BH440)/BH440)&gt;0.05</formula>
    </cfRule>
  </conditionalFormatting>
  <conditionalFormatting sqref="BI428:BI439">
    <cfRule type="expression" dxfId="1747" priority="1753">
      <formula>AND(BH428=0,(BI428&gt;0))</formula>
    </cfRule>
    <cfRule type="expression" dxfId="1746" priority="1754">
      <formula>((BI428-BH428)/BH428)&gt;0.05</formula>
    </cfRule>
  </conditionalFormatting>
  <conditionalFormatting sqref="BK440:BK459">
    <cfRule type="expression" dxfId="1745" priority="1751">
      <formula>AND(BJ440=0,(BK440&gt;0))</formula>
    </cfRule>
    <cfRule type="expression" dxfId="1744" priority="1752">
      <formula>((BK440-BJ440)/BJ440)&gt;0.05</formula>
    </cfRule>
  </conditionalFormatting>
  <conditionalFormatting sqref="BK428:BK439">
    <cfRule type="expression" dxfId="1743" priority="1749">
      <formula>AND(BJ428=0,(BK428&gt;0))</formula>
    </cfRule>
    <cfRule type="expression" dxfId="1742" priority="1750">
      <formula>((BK428-BJ428)/BJ428)&gt;0.05</formula>
    </cfRule>
  </conditionalFormatting>
  <conditionalFormatting sqref="BM440:BM459">
    <cfRule type="expression" dxfId="1741" priority="1747">
      <formula>AND(BL440=0,(BM440&gt;0))</formula>
    </cfRule>
    <cfRule type="expression" dxfId="1740" priority="1748">
      <formula>((BM440-BL440)/BL440)&gt;0.05</formula>
    </cfRule>
  </conditionalFormatting>
  <conditionalFormatting sqref="BM428:BM439">
    <cfRule type="expression" dxfId="1739" priority="1745">
      <formula>AND(BL428=0,(BM428&gt;0))</formula>
    </cfRule>
    <cfRule type="expression" dxfId="1738" priority="1746">
      <formula>((BM428-BL428)/BL428)&gt;0.05</formula>
    </cfRule>
  </conditionalFormatting>
  <conditionalFormatting sqref="G8:G21 G29 G42:G43 G45 G35">
    <cfRule type="expression" dxfId="1737" priority="1743">
      <formula>AND(F8=0,(G8&gt;0))</formula>
    </cfRule>
    <cfRule type="expression" dxfId="1736" priority="1744">
      <formula>((G8-F8)/F8)&gt;0.05</formula>
    </cfRule>
  </conditionalFormatting>
  <conditionalFormatting sqref="G31">
    <cfRule type="expression" dxfId="1735" priority="1741">
      <formula>AND(F31=0,(G31&gt;0))</formula>
    </cfRule>
    <cfRule type="expression" dxfId="1734" priority="1742">
      <formula>((G31-F31)/F31)&gt;0.05</formula>
    </cfRule>
  </conditionalFormatting>
  <conditionalFormatting sqref="G37">
    <cfRule type="expression" dxfId="1733" priority="1739">
      <formula>AND(F37=0,(G37&gt;0))</formula>
    </cfRule>
    <cfRule type="expression" dxfId="1732" priority="1740">
      <formula>((G37-F37)/F37)&gt;0.05</formula>
    </cfRule>
  </conditionalFormatting>
  <conditionalFormatting sqref="G22">
    <cfRule type="expression" dxfId="1731" priority="1737">
      <formula>AND(F22=0,(G22&gt;0))</formula>
    </cfRule>
    <cfRule type="expression" dxfId="1730" priority="1738">
      <formula>((G22-F22)/F22)&gt;0.05</formula>
    </cfRule>
  </conditionalFormatting>
  <conditionalFormatting sqref="G24">
    <cfRule type="expression" dxfId="1729" priority="1735">
      <formula>AND(F24=0,(G24&gt;0))</formula>
    </cfRule>
    <cfRule type="expression" dxfId="1728" priority="1736">
      <formula>((G24-F24)/F24)&gt;0.05</formula>
    </cfRule>
  </conditionalFormatting>
  <conditionalFormatting sqref="G25">
    <cfRule type="expression" dxfId="1727" priority="1733">
      <formula>AND(F25=0,(G25&gt;0))</formula>
    </cfRule>
    <cfRule type="expression" dxfId="1726" priority="1734">
      <formula>((G25-F25)/F25)&gt;0.05</formula>
    </cfRule>
  </conditionalFormatting>
  <conditionalFormatting sqref="G27">
    <cfRule type="expression" dxfId="1725" priority="1731">
      <formula>AND(F27=0,(G27&gt;0))</formula>
    </cfRule>
    <cfRule type="expression" dxfId="1724" priority="1732">
      <formula>((G27-F27)/F27)&gt;0.05</formula>
    </cfRule>
  </conditionalFormatting>
  <conditionalFormatting sqref="G44">
    <cfRule type="expression" dxfId="1723" priority="1729">
      <formula>AND(F44=0,(G44&gt;0))</formula>
    </cfRule>
    <cfRule type="expression" dxfId="1722" priority="1730">
      <formula>((G44-F44)/F44)&gt;0.05</formula>
    </cfRule>
  </conditionalFormatting>
  <conditionalFormatting sqref="G46">
    <cfRule type="expression" dxfId="1721" priority="1727">
      <formula>AND(F46=0,(G46&gt;0))</formula>
    </cfRule>
    <cfRule type="expression" dxfId="1720" priority="1728">
      <formula>((G46-F46)/F46)&gt;0.05</formula>
    </cfRule>
  </conditionalFormatting>
  <conditionalFormatting sqref="G26">
    <cfRule type="expression" dxfId="1719" priority="1725">
      <formula>AND(F26=0,(G26&gt;0))</formula>
    </cfRule>
    <cfRule type="expression" dxfId="1718" priority="1726">
      <formula>((G26-F26)/F26)&gt;0.05</formula>
    </cfRule>
  </conditionalFormatting>
  <conditionalFormatting sqref="G30">
    <cfRule type="expression" dxfId="1717" priority="1723">
      <formula>AND(F30=0,(G30&gt;0))</formula>
    </cfRule>
    <cfRule type="expression" dxfId="1716" priority="1724">
      <formula>((G30-F30)/F30)&gt;0.05</formula>
    </cfRule>
  </conditionalFormatting>
  <conditionalFormatting sqref="G28">
    <cfRule type="expression" dxfId="1715" priority="1721">
      <formula>AND(F28=0,(G28&gt;0))</formula>
    </cfRule>
    <cfRule type="expression" dxfId="1714" priority="1722">
      <formula>((G28-F28)/F28)&gt;0.05</formula>
    </cfRule>
  </conditionalFormatting>
  <conditionalFormatting sqref="G32">
    <cfRule type="expression" dxfId="1713" priority="1719">
      <formula>AND(F32=0,(G32&gt;0))</formula>
    </cfRule>
    <cfRule type="expression" dxfId="1712" priority="1720">
      <formula>((G32-F32)/F32)&gt;0.05</formula>
    </cfRule>
  </conditionalFormatting>
  <conditionalFormatting sqref="G33">
    <cfRule type="expression" dxfId="1711" priority="1717">
      <formula>AND(F33=0,(G33&gt;0))</formula>
    </cfRule>
    <cfRule type="expression" dxfId="1710" priority="1718">
      <formula>((G33-F33)/F33)&gt;0.05</formula>
    </cfRule>
  </conditionalFormatting>
  <conditionalFormatting sqref="G23">
    <cfRule type="expression" dxfId="1709" priority="1715">
      <formula>AND(F23=0,(G23&gt;0))</formula>
    </cfRule>
    <cfRule type="expression" dxfId="1708" priority="1716">
      <formula>((G23-F23)/F23)&gt;0.05</formula>
    </cfRule>
  </conditionalFormatting>
  <conditionalFormatting sqref="G34">
    <cfRule type="expression" dxfId="1707" priority="1713">
      <formula>AND(F34=0,(G34&gt;0))</formula>
    </cfRule>
    <cfRule type="expression" dxfId="1706" priority="1714">
      <formula>((G34-F34)/F34)&gt;0.05</formula>
    </cfRule>
  </conditionalFormatting>
  <conditionalFormatting sqref="G36">
    <cfRule type="expression" dxfId="1705" priority="1711">
      <formula>AND(F36=0,(G36&gt;0))</formula>
    </cfRule>
    <cfRule type="expression" dxfId="1704" priority="1712">
      <formula>((G36-F36)/F36)&gt;0.05</formula>
    </cfRule>
  </conditionalFormatting>
  <conditionalFormatting sqref="G38">
    <cfRule type="expression" dxfId="1703" priority="1709">
      <formula>AND(F38=0,(G38&gt;0))</formula>
    </cfRule>
    <cfRule type="expression" dxfId="1702" priority="1710">
      <formula>((G38-F38)/F38)&gt;0.05</formula>
    </cfRule>
  </conditionalFormatting>
  <conditionalFormatting sqref="G39">
    <cfRule type="expression" dxfId="1701" priority="1707">
      <formula>AND(F39=0,(G39&gt;0))</formula>
    </cfRule>
    <cfRule type="expression" dxfId="1700" priority="1708">
      <formula>((G39-F39)/F39)&gt;0.05</formula>
    </cfRule>
  </conditionalFormatting>
  <conditionalFormatting sqref="G40">
    <cfRule type="expression" dxfId="1699" priority="1705">
      <formula>AND(F40=0,(G40&gt;0))</formula>
    </cfRule>
    <cfRule type="expression" dxfId="1698" priority="1706">
      <formula>((G40-F40)/F40)&gt;0.05</formula>
    </cfRule>
  </conditionalFormatting>
  <conditionalFormatting sqref="G41">
    <cfRule type="expression" dxfId="1697" priority="1703">
      <formula>AND(F41=0,(G41&gt;0))</formula>
    </cfRule>
    <cfRule type="expression" dxfId="1696" priority="1704">
      <formula>((G41-F41)/F41)&gt;0.05</formula>
    </cfRule>
  </conditionalFormatting>
  <conditionalFormatting sqref="I8:I21 I29 I42:I43 I45 I35">
    <cfRule type="expression" dxfId="1695" priority="1701">
      <formula>AND(H8=0,(I8&gt;0))</formula>
    </cfRule>
    <cfRule type="expression" dxfId="1694" priority="1702">
      <formula>((I8-H8)/H8)&gt;0.05</formula>
    </cfRule>
  </conditionalFormatting>
  <conditionalFormatting sqref="I31">
    <cfRule type="expression" dxfId="1693" priority="1699">
      <formula>AND(H31=0,(I31&gt;0))</formula>
    </cfRule>
    <cfRule type="expression" dxfId="1692" priority="1700">
      <formula>((I31-H31)/H31)&gt;0.05</formula>
    </cfRule>
  </conditionalFormatting>
  <conditionalFormatting sqref="I37">
    <cfRule type="expression" dxfId="1691" priority="1697">
      <formula>AND(H37=0,(I37&gt;0))</formula>
    </cfRule>
    <cfRule type="expression" dxfId="1690" priority="1698">
      <formula>((I37-H37)/H37)&gt;0.05</formula>
    </cfRule>
  </conditionalFormatting>
  <conditionalFormatting sqref="I22">
    <cfRule type="expression" dxfId="1689" priority="1695">
      <formula>AND(H22=0,(I22&gt;0))</formula>
    </cfRule>
    <cfRule type="expression" dxfId="1688" priority="1696">
      <formula>((I22-H22)/H22)&gt;0.05</formula>
    </cfRule>
  </conditionalFormatting>
  <conditionalFormatting sqref="I24">
    <cfRule type="expression" dxfId="1687" priority="1693">
      <formula>AND(H24=0,(I24&gt;0))</formula>
    </cfRule>
    <cfRule type="expression" dxfId="1686" priority="1694">
      <formula>((I24-H24)/H24)&gt;0.05</formula>
    </cfRule>
  </conditionalFormatting>
  <conditionalFormatting sqref="I25">
    <cfRule type="expression" dxfId="1685" priority="1691">
      <formula>AND(H25=0,(I25&gt;0))</formula>
    </cfRule>
    <cfRule type="expression" dxfId="1684" priority="1692">
      <formula>((I25-H25)/H25)&gt;0.05</formula>
    </cfRule>
  </conditionalFormatting>
  <conditionalFormatting sqref="I27">
    <cfRule type="expression" dxfId="1683" priority="1689">
      <formula>AND(H27=0,(I27&gt;0))</formula>
    </cfRule>
    <cfRule type="expression" dxfId="1682" priority="1690">
      <formula>((I27-H27)/H27)&gt;0.05</formula>
    </cfRule>
  </conditionalFormatting>
  <conditionalFormatting sqref="I44">
    <cfRule type="expression" dxfId="1681" priority="1687">
      <formula>AND(H44=0,(I44&gt;0))</formula>
    </cfRule>
    <cfRule type="expression" dxfId="1680" priority="1688">
      <formula>((I44-H44)/H44)&gt;0.05</formula>
    </cfRule>
  </conditionalFormatting>
  <conditionalFormatting sqref="I46">
    <cfRule type="expression" dxfId="1679" priority="1685">
      <formula>AND(H46=0,(I46&gt;0))</formula>
    </cfRule>
    <cfRule type="expression" dxfId="1678" priority="1686">
      <formula>((I46-H46)/H46)&gt;0.05</formula>
    </cfRule>
  </conditionalFormatting>
  <conditionalFormatting sqref="I26">
    <cfRule type="expression" dxfId="1677" priority="1683">
      <formula>AND(H26=0,(I26&gt;0))</formula>
    </cfRule>
    <cfRule type="expression" dxfId="1676" priority="1684">
      <formula>((I26-H26)/H26)&gt;0.05</formula>
    </cfRule>
  </conditionalFormatting>
  <conditionalFormatting sqref="I30">
    <cfRule type="expression" dxfId="1675" priority="1681">
      <formula>AND(H30=0,(I30&gt;0))</formula>
    </cfRule>
    <cfRule type="expression" dxfId="1674" priority="1682">
      <formula>((I30-H30)/H30)&gt;0.05</formula>
    </cfRule>
  </conditionalFormatting>
  <conditionalFormatting sqref="I28">
    <cfRule type="expression" dxfId="1673" priority="1679">
      <formula>AND(H28=0,(I28&gt;0))</formula>
    </cfRule>
    <cfRule type="expression" dxfId="1672" priority="1680">
      <formula>((I28-H28)/H28)&gt;0.05</formula>
    </cfRule>
  </conditionalFormatting>
  <conditionalFormatting sqref="I32">
    <cfRule type="expression" dxfId="1671" priority="1677">
      <formula>AND(H32=0,(I32&gt;0))</formula>
    </cfRule>
    <cfRule type="expression" dxfId="1670" priority="1678">
      <formula>((I32-H32)/H32)&gt;0.05</formula>
    </cfRule>
  </conditionalFormatting>
  <conditionalFormatting sqref="I33">
    <cfRule type="expression" dxfId="1669" priority="1675">
      <formula>AND(H33=0,(I33&gt;0))</formula>
    </cfRule>
    <cfRule type="expression" dxfId="1668" priority="1676">
      <formula>((I33-H33)/H33)&gt;0.05</formula>
    </cfRule>
  </conditionalFormatting>
  <conditionalFormatting sqref="I23">
    <cfRule type="expression" dxfId="1667" priority="1673">
      <formula>AND(H23=0,(I23&gt;0))</formula>
    </cfRule>
    <cfRule type="expression" dxfId="1666" priority="1674">
      <formula>((I23-H23)/H23)&gt;0.05</formula>
    </cfRule>
  </conditionalFormatting>
  <conditionalFormatting sqref="I34">
    <cfRule type="expression" dxfId="1665" priority="1671">
      <formula>AND(H34=0,(I34&gt;0))</formula>
    </cfRule>
    <cfRule type="expression" dxfId="1664" priority="1672">
      <formula>((I34-H34)/H34)&gt;0.05</formula>
    </cfRule>
  </conditionalFormatting>
  <conditionalFormatting sqref="I36">
    <cfRule type="expression" dxfId="1663" priority="1669">
      <formula>AND(H36=0,(I36&gt;0))</formula>
    </cfRule>
    <cfRule type="expression" dxfId="1662" priority="1670">
      <formula>((I36-H36)/H36)&gt;0.05</formula>
    </cfRule>
  </conditionalFormatting>
  <conditionalFormatting sqref="I38">
    <cfRule type="expression" dxfId="1661" priority="1667">
      <formula>AND(H38=0,(I38&gt;0))</formula>
    </cfRule>
    <cfRule type="expression" dxfId="1660" priority="1668">
      <formula>((I38-H38)/H38)&gt;0.05</formula>
    </cfRule>
  </conditionalFormatting>
  <conditionalFormatting sqref="I39">
    <cfRule type="expression" dxfId="1659" priority="1665">
      <formula>AND(H39=0,(I39&gt;0))</formula>
    </cfRule>
    <cfRule type="expression" dxfId="1658" priority="1666">
      <formula>((I39-H39)/H39)&gt;0.05</formula>
    </cfRule>
  </conditionalFormatting>
  <conditionalFormatting sqref="I40">
    <cfRule type="expression" dxfId="1657" priority="1663">
      <formula>AND(H40=0,(I40&gt;0))</formula>
    </cfRule>
    <cfRule type="expression" dxfId="1656" priority="1664">
      <formula>((I40-H40)/H40)&gt;0.05</formula>
    </cfRule>
  </conditionalFormatting>
  <conditionalFormatting sqref="I41">
    <cfRule type="expression" dxfId="1655" priority="1661">
      <formula>AND(H41=0,(I41&gt;0))</formula>
    </cfRule>
    <cfRule type="expression" dxfId="1654" priority="1662">
      <formula>((I41-H41)/H41)&gt;0.05</formula>
    </cfRule>
  </conditionalFormatting>
  <conditionalFormatting sqref="K8:K21 K29 K42:K43 K45 K35">
    <cfRule type="expression" dxfId="1653" priority="1659">
      <formula>AND(J8=0,(K8&gt;0))</formula>
    </cfRule>
    <cfRule type="expression" dxfId="1652" priority="1660">
      <formula>((K8-J8)/J8)&gt;0.05</formula>
    </cfRule>
  </conditionalFormatting>
  <conditionalFormatting sqref="K31">
    <cfRule type="expression" dxfId="1651" priority="1657">
      <formula>AND(J31=0,(K31&gt;0))</formula>
    </cfRule>
    <cfRule type="expression" dxfId="1650" priority="1658">
      <formula>((K31-J31)/J31)&gt;0.05</formula>
    </cfRule>
  </conditionalFormatting>
  <conditionalFormatting sqref="K37">
    <cfRule type="expression" dxfId="1649" priority="1655">
      <formula>AND(J37=0,(K37&gt;0))</formula>
    </cfRule>
    <cfRule type="expression" dxfId="1648" priority="1656">
      <formula>((K37-J37)/J37)&gt;0.05</formula>
    </cfRule>
  </conditionalFormatting>
  <conditionalFormatting sqref="K22">
    <cfRule type="expression" dxfId="1647" priority="1653">
      <formula>AND(J22=0,(K22&gt;0))</formula>
    </cfRule>
    <cfRule type="expression" dxfId="1646" priority="1654">
      <formula>((K22-J22)/J22)&gt;0.05</formula>
    </cfRule>
  </conditionalFormatting>
  <conditionalFormatting sqref="K24">
    <cfRule type="expression" dxfId="1645" priority="1651">
      <formula>AND(J24=0,(K24&gt;0))</formula>
    </cfRule>
    <cfRule type="expression" dxfId="1644" priority="1652">
      <formula>((K24-J24)/J24)&gt;0.05</formula>
    </cfRule>
  </conditionalFormatting>
  <conditionalFormatting sqref="K25">
    <cfRule type="expression" dxfId="1643" priority="1649">
      <formula>AND(J25=0,(K25&gt;0))</formula>
    </cfRule>
    <cfRule type="expression" dxfId="1642" priority="1650">
      <formula>((K25-J25)/J25)&gt;0.05</formula>
    </cfRule>
  </conditionalFormatting>
  <conditionalFormatting sqref="K27">
    <cfRule type="expression" dxfId="1641" priority="1647">
      <formula>AND(J27=0,(K27&gt;0))</formula>
    </cfRule>
    <cfRule type="expression" dxfId="1640" priority="1648">
      <formula>((K27-J27)/J27)&gt;0.05</formula>
    </cfRule>
  </conditionalFormatting>
  <conditionalFormatting sqref="K44">
    <cfRule type="expression" dxfId="1639" priority="1645">
      <formula>AND(J44=0,(K44&gt;0))</formula>
    </cfRule>
    <cfRule type="expression" dxfId="1638" priority="1646">
      <formula>((K44-J44)/J44)&gt;0.05</formula>
    </cfRule>
  </conditionalFormatting>
  <conditionalFormatting sqref="K46">
    <cfRule type="expression" dxfId="1637" priority="1643">
      <formula>AND(J46=0,(K46&gt;0))</formula>
    </cfRule>
    <cfRule type="expression" dxfId="1636" priority="1644">
      <formula>((K46-J46)/J46)&gt;0.05</formula>
    </cfRule>
  </conditionalFormatting>
  <conditionalFormatting sqref="K26">
    <cfRule type="expression" dxfId="1635" priority="1641">
      <formula>AND(J26=0,(K26&gt;0))</formula>
    </cfRule>
    <cfRule type="expression" dxfId="1634" priority="1642">
      <formula>((K26-J26)/J26)&gt;0.05</formula>
    </cfRule>
  </conditionalFormatting>
  <conditionalFormatting sqref="K30">
    <cfRule type="expression" dxfId="1633" priority="1639">
      <formula>AND(J30=0,(K30&gt;0))</formula>
    </cfRule>
    <cfRule type="expression" dxfId="1632" priority="1640">
      <formula>((K30-J30)/J30)&gt;0.05</formula>
    </cfRule>
  </conditionalFormatting>
  <conditionalFormatting sqref="K28">
    <cfRule type="expression" dxfId="1631" priority="1637">
      <formula>AND(J28=0,(K28&gt;0))</formula>
    </cfRule>
    <cfRule type="expression" dxfId="1630" priority="1638">
      <formula>((K28-J28)/J28)&gt;0.05</formula>
    </cfRule>
  </conditionalFormatting>
  <conditionalFormatting sqref="K32">
    <cfRule type="expression" dxfId="1629" priority="1635">
      <formula>AND(J32=0,(K32&gt;0))</formula>
    </cfRule>
    <cfRule type="expression" dxfId="1628" priority="1636">
      <formula>((K32-J32)/J32)&gt;0.05</formula>
    </cfRule>
  </conditionalFormatting>
  <conditionalFormatting sqref="K33">
    <cfRule type="expression" dxfId="1627" priority="1633">
      <formula>AND(J33=0,(K33&gt;0))</formula>
    </cfRule>
    <cfRule type="expression" dxfId="1626" priority="1634">
      <formula>((K33-J33)/J33)&gt;0.05</formula>
    </cfRule>
  </conditionalFormatting>
  <conditionalFormatting sqref="K23">
    <cfRule type="expression" dxfId="1625" priority="1631">
      <formula>AND(J23=0,(K23&gt;0))</formula>
    </cfRule>
    <cfRule type="expression" dxfId="1624" priority="1632">
      <formula>((K23-J23)/J23)&gt;0.05</formula>
    </cfRule>
  </conditionalFormatting>
  <conditionalFormatting sqref="K34">
    <cfRule type="expression" dxfId="1623" priority="1629">
      <formula>AND(J34=0,(K34&gt;0))</formula>
    </cfRule>
    <cfRule type="expression" dxfId="1622" priority="1630">
      <formula>((K34-J34)/J34)&gt;0.05</formula>
    </cfRule>
  </conditionalFormatting>
  <conditionalFormatting sqref="K36">
    <cfRule type="expression" dxfId="1621" priority="1627">
      <formula>AND(J36=0,(K36&gt;0))</formula>
    </cfRule>
    <cfRule type="expression" dxfId="1620" priority="1628">
      <formula>((K36-J36)/J36)&gt;0.05</formula>
    </cfRule>
  </conditionalFormatting>
  <conditionalFormatting sqref="K38">
    <cfRule type="expression" dxfId="1619" priority="1625">
      <formula>AND(J38=0,(K38&gt;0))</formula>
    </cfRule>
    <cfRule type="expression" dxfId="1618" priority="1626">
      <formula>((K38-J38)/J38)&gt;0.05</formula>
    </cfRule>
  </conditionalFormatting>
  <conditionalFormatting sqref="K39">
    <cfRule type="expression" dxfId="1617" priority="1623">
      <formula>AND(J39=0,(K39&gt;0))</formula>
    </cfRule>
    <cfRule type="expression" dxfId="1616" priority="1624">
      <formula>((K39-J39)/J39)&gt;0.05</formula>
    </cfRule>
  </conditionalFormatting>
  <conditionalFormatting sqref="K40">
    <cfRule type="expression" dxfId="1615" priority="1621">
      <formula>AND(J40=0,(K40&gt;0))</formula>
    </cfRule>
    <cfRule type="expression" dxfId="1614" priority="1622">
      <formula>((K40-J40)/J40)&gt;0.05</formula>
    </cfRule>
  </conditionalFormatting>
  <conditionalFormatting sqref="K41">
    <cfRule type="expression" dxfId="1613" priority="1619">
      <formula>AND(J41=0,(K41&gt;0))</formula>
    </cfRule>
    <cfRule type="expression" dxfId="1612" priority="1620">
      <formula>((K41-J41)/J41)&gt;0.05</formula>
    </cfRule>
  </conditionalFormatting>
  <conditionalFormatting sqref="M8:M21 M29 M42:M43 M45 M35">
    <cfRule type="expression" dxfId="1611" priority="1617">
      <formula>AND(L8=0,(M8&gt;0))</formula>
    </cfRule>
    <cfRule type="expression" dxfId="1610" priority="1618">
      <formula>((M8-L8)/L8)&gt;0.05</formula>
    </cfRule>
  </conditionalFormatting>
  <conditionalFormatting sqref="M31">
    <cfRule type="expression" dxfId="1609" priority="1615">
      <formula>AND(L31=0,(M31&gt;0))</formula>
    </cfRule>
    <cfRule type="expression" dxfId="1608" priority="1616">
      <formula>((M31-L31)/L31)&gt;0.05</formula>
    </cfRule>
  </conditionalFormatting>
  <conditionalFormatting sqref="M37">
    <cfRule type="expression" dxfId="1607" priority="1613">
      <formula>AND(L37=0,(M37&gt;0))</formula>
    </cfRule>
    <cfRule type="expression" dxfId="1606" priority="1614">
      <formula>((M37-L37)/L37)&gt;0.05</formula>
    </cfRule>
  </conditionalFormatting>
  <conditionalFormatting sqref="M22">
    <cfRule type="expression" dxfId="1605" priority="1611">
      <formula>AND(L22=0,(M22&gt;0))</formula>
    </cfRule>
    <cfRule type="expression" dxfId="1604" priority="1612">
      <formula>((M22-L22)/L22)&gt;0.05</formula>
    </cfRule>
  </conditionalFormatting>
  <conditionalFormatting sqref="M24">
    <cfRule type="expression" dxfId="1603" priority="1609">
      <formula>AND(L24=0,(M24&gt;0))</formula>
    </cfRule>
    <cfRule type="expression" dxfId="1602" priority="1610">
      <formula>((M24-L24)/L24)&gt;0.05</formula>
    </cfRule>
  </conditionalFormatting>
  <conditionalFormatting sqref="M25">
    <cfRule type="expression" dxfId="1601" priority="1607">
      <formula>AND(L25=0,(M25&gt;0))</formula>
    </cfRule>
    <cfRule type="expression" dxfId="1600" priority="1608">
      <formula>((M25-L25)/L25)&gt;0.05</formula>
    </cfRule>
  </conditionalFormatting>
  <conditionalFormatting sqref="M27">
    <cfRule type="expression" dxfId="1599" priority="1605">
      <formula>AND(L27=0,(M27&gt;0))</formula>
    </cfRule>
    <cfRule type="expression" dxfId="1598" priority="1606">
      <formula>((M27-L27)/L27)&gt;0.05</formula>
    </cfRule>
  </conditionalFormatting>
  <conditionalFormatting sqref="M44">
    <cfRule type="expression" dxfId="1597" priority="1603">
      <formula>AND(L44=0,(M44&gt;0))</formula>
    </cfRule>
    <cfRule type="expression" dxfId="1596" priority="1604">
      <formula>((M44-L44)/L44)&gt;0.05</formula>
    </cfRule>
  </conditionalFormatting>
  <conditionalFormatting sqref="M46">
    <cfRule type="expression" dxfId="1595" priority="1601">
      <formula>AND(L46=0,(M46&gt;0))</formula>
    </cfRule>
    <cfRule type="expression" dxfId="1594" priority="1602">
      <formula>((M46-L46)/L46)&gt;0.05</formula>
    </cfRule>
  </conditionalFormatting>
  <conditionalFormatting sqref="M26">
    <cfRule type="expression" dxfId="1593" priority="1599">
      <formula>AND(L26=0,(M26&gt;0))</formula>
    </cfRule>
    <cfRule type="expression" dxfId="1592" priority="1600">
      <formula>((M26-L26)/L26)&gt;0.05</formula>
    </cfRule>
  </conditionalFormatting>
  <conditionalFormatting sqref="M30">
    <cfRule type="expression" dxfId="1591" priority="1597">
      <formula>AND(L30=0,(M30&gt;0))</formula>
    </cfRule>
    <cfRule type="expression" dxfId="1590" priority="1598">
      <formula>((M30-L30)/L30)&gt;0.05</formula>
    </cfRule>
  </conditionalFormatting>
  <conditionalFormatting sqref="M28">
    <cfRule type="expression" dxfId="1589" priority="1595">
      <formula>AND(L28=0,(M28&gt;0))</formula>
    </cfRule>
    <cfRule type="expression" dxfId="1588" priority="1596">
      <formula>((M28-L28)/L28)&gt;0.05</formula>
    </cfRule>
  </conditionalFormatting>
  <conditionalFormatting sqref="M32">
    <cfRule type="expression" dxfId="1587" priority="1593">
      <formula>AND(L32=0,(M32&gt;0))</formula>
    </cfRule>
    <cfRule type="expression" dxfId="1586" priority="1594">
      <formula>((M32-L32)/L32)&gt;0.05</formula>
    </cfRule>
  </conditionalFormatting>
  <conditionalFormatting sqref="M33">
    <cfRule type="expression" dxfId="1585" priority="1591">
      <formula>AND(L33=0,(M33&gt;0))</formula>
    </cfRule>
    <cfRule type="expression" dxfId="1584" priority="1592">
      <formula>((M33-L33)/L33)&gt;0.05</formula>
    </cfRule>
  </conditionalFormatting>
  <conditionalFormatting sqref="M23">
    <cfRule type="expression" dxfId="1583" priority="1589">
      <formula>AND(L23=0,(M23&gt;0))</formula>
    </cfRule>
    <cfRule type="expression" dxfId="1582" priority="1590">
      <formula>((M23-L23)/L23)&gt;0.05</formula>
    </cfRule>
  </conditionalFormatting>
  <conditionalFormatting sqref="M34">
    <cfRule type="expression" dxfId="1581" priority="1587">
      <formula>AND(L34=0,(M34&gt;0))</formula>
    </cfRule>
    <cfRule type="expression" dxfId="1580" priority="1588">
      <formula>((M34-L34)/L34)&gt;0.05</formula>
    </cfRule>
  </conditionalFormatting>
  <conditionalFormatting sqref="M36">
    <cfRule type="expression" dxfId="1579" priority="1585">
      <formula>AND(L36=0,(M36&gt;0))</formula>
    </cfRule>
    <cfRule type="expression" dxfId="1578" priority="1586">
      <formula>((M36-L36)/L36)&gt;0.05</formula>
    </cfRule>
  </conditionalFormatting>
  <conditionalFormatting sqref="M38">
    <cfRule type="expression" dxfId="1577" priority="1583">
      <formula>AND(L38=0,(M38&gt;0))</formula>
    </cfRule>
    <cfRule type="expression" dxfId="1576" priority="1584">
      <formula>((M38-L38)/L38)&gt;0.05</formula>
    </cfRule>
  </conditionalFormatting>
  <conditionalFormatting sqref="M39">
    <cfRule type="expression" dxfId="1575" priority="1581">
      <formula>AND(L39=0,(M39&gt;0))</formula>
    </cfRule>
    <cfRule type="expression" dxfId="1574" priority="1582">
      <formula>((M39-L39)/L39)&gt;0.05</formula>
    </cfRule>
  </conditionalFormatting>
  <conditionalFormatting sqref="M40">
    <cfRule type="expression" dxfId="1573" priority="1579">
      <formula>AND(L40=0,(M40&gt;0))</formula>
    </cfRule>
    <cfRule type="expression" dxfId="1572" priority="1580">
      <formula>((M40-L40)/L40)&gt;0.05</formula>
    </cfRule>
  </conditionalFormatting>
  <conditionalFormatting sqref="M41">
    <cfRule type="expression" dxfId="1571" priority="1577">
      <formula>AND(L41=0,(M41&gt;0))</formula>
    </cfRule>
    <cfRule type="expression" dxfId="1570" priority="1578">
      <formula>((M41-L41)/L41)&gt;0.05</formula>
    </cfRule>
  </conditionalFormatting>
  <conditionalFormatting sqref="O8:O21 O29 O42:O43 O45 O35">
    <cfRule type="expression" dxfId="1569" priority="1575">
      <formula>AND(N8=0,(O8&gt;0))</formula>
    </cfRule>
    <cfRule type="expression" dxfId="1568" priority="1576">
      <formula>((O8-N8)/N8)&gt;0.05</formula>
    </cfRule>
  </conditionalFormatting>
  <conditionalFormatting sqref="O31">
    <cfRule type="expression" dxfId="1567" priority="1573">
      <formula>AND(N31=0,(O31&gt;0))</formula>
    </cfRule>
    <cfRule type="expression" dxfId="1566" priority="1574">
      <formula>((O31-N31)/N31)&gt;0.05</formula>
    </cfRule>
  </conditionalFormatting>
  <conditionalFormatting sqref="O37">
    <cfRule type="expression" dxfId="1565" priority="1571">
      <formula>AND(N37=0,(O37&gt;0))</formula>
    </cfRule>
    <cfRule type="expression" dxfId="1564" priority="1572">
      <formula>((O37-N37)/N37)&gt;0.05</formula>
    </cfRule>
  </conditionalFormatting>
  <conditionalFormatting sqref="O22">
    <cfRule type="expression" dxfId="1563" priority="1569">
      <formula>AND(N22=0,(O22&gt;0))</formula>
    </cfRule>
    <cfRule type="expression" dxfId="1562" priority="1570">
      <formula>((O22-N22)/N22)&gt;0.05</formula>
    </cfRule>
  </conditionalFormatting>
  <conditionalFormatting sqref="O24">
    <cfRule type="expression" dxfId="1561" priority="1567">
      <formula>AND(N24=0,(O24&gt;0))</formula>
    </cfRule>
    <cfRule type="expression" dxfId="1560" priority="1568">
      <formula>((O24-N24)/N24)&gt;0.05</formula>
    </cfRule>
  </conditionalFormatting>
  <conditionalFormatting sqref="O25">
    <cfRule type="expression" dxfId="1559" priority="1565">
      <formula>AND(N25=0,(O25&gt;0))</formula>
    </cfRule>
    <cfRule type="expression" dxfId="1558" priority="1566">
      <formula>((O25-N25)/N25)&gt;0.05</formula>
    </cfRule>
  </conditionalFormatting>
  <conditionalFormatting sqref="O27">
    <cfRule type="expression" dxfId="1557" priority="1563">
      <formula>AND(N27=0,(O27&gt;0))</formula>
    </cfRule>
    <cfRule type="expression" dxfId="1556" priority="1564">
      <formula>((O27-N27)/N27)&gt;0.05</formula>
    </cfRule>
  </conditionalFormatting>
  <conditionalFormatting sqref="O44">
    <cfRule type="expression" dxfId="1555" priority="1561">
      <formula>AND(N44=0,(O44&gt;0))</formula>
    </cfRule>
    <cfRule type="expression" dxfId="1554" priority="1562">
      <formula>((O44-N44)/N44)&gt;0.05</formula>
    </cfRule>
  </conditionalFormatting>
  <conditionalFormatting sqref="O46">
    <cfRule type="expression" dxfId="1553" priority="1559">
      <formula>AND(N46=0,(O46&gt;0))</formula>
    </cfRule>
    <cfRule type="expression" dxfId="1552" priority="1560">
      <formula>((O46-N46)/N46)&gt;0.05</formula>
    </cfRule>
  </conditionalFormatting>
  <conditionalFormatting sqref="O26">
    <cfRule type="expression" dxfId="1551" priority="1557">
      <formula>AND(N26=0,(O26&gt;0))</formula>
    </cfRule>
    <cfRule type="expression" dxfId="1550" priority="1558">
      <formula>((O26-N26)/N26)&gt;0.05</formula>
    </cfRule>
  </conditionalFormatting>
  <conditionalFormatting sqref="O30">
    <cfRule type="expression" dxfId="1549" priority="1555">
      <formula>AND(N30=0,(O30&gt;0))</formula>
    </cfRule>
    <cfRule type="expression" dxfId="1548" priority="1556">
      <formula>((O30-N30)/N30)&gt;0.05</formula>
    </cfRule>
  </conditionalFormatting>
  <conditionalFormatting sqref="O28">
    <cfRule type="expression" dxfId="1547" priority="1553">
      <formula>AND(N28=0,(O28&gt;0))</formula>
    </cfRule>
    <cfRule type="expression" dxfId="1546" priority="1554">
      <formula>((O28-N28)/N28)&gt;0.05</formula>
    </cfRule>
  </conditionalFormatting>
  <conditionalFormatting sqref="O32">
    <cfRule type="expression" dxfId="1545" priority="1551">
      <formula>AND(N32=0,(O32&gt;0))</formula>
    </cfRule>
    <cfRule type="expression" dxfId="1544" priority="1552">
      <formula>((O32-N32)/N32)&gt;0.05</formula>
    </cfRule>
  </conditionalFormatting>
  <conditionalFormatting sqref="O33">
    <cfRule type="expression" dxfId="1543" priority="1549">
      <formula>AND(N33=0,(O33&gt;0))</formula>
    </cfRule>
    <cfRule type="expression" dxfId="1542" priority="1550">
      <formula>((O33-N33)/N33)&gt;0.05</formula>
    </cfRule>
  </conditionalFormatting>
  <conditionalFormatting sqref="O23">
    <cfRule type="expression" dxfId="1541" priority="1547">
      <formula>AND(N23=0,(O23&gt;0))</formula>
    </cfRule>
    <cfRule type="expression" dxfId="1540" priority="1548">
      <formula>((O23-N23)/N23)&gt;0.05</formula>
    </cfRule>
  </conditionalFormatting>
  <conditionalFormatting sqref="O34">
    <cfRule type="expression" dxfId="1539" priority="1545">
      <formula>AND(N34=0,(O34&gt;0))</formula>
    </cfRule>
    <cfRule type="expression" dxfId="1538" priority="1546">
      <formula>((O34-N34)/N34)&gt;0.05</formula>
    </cfRule>
  </conditionalFormatting>
  <conditionalFormatting sqref="O36">
    <cfRule type="expression" dxfId="1537" priority="1543">
      <formula>AND(N36=0,(O36&gt;0))</formula>
    </cfRule>
    <cfRule type="expression" dxfId="1536" priority="1544">
      <formula>((O36-N36)/N36)&gt;0.05</formula>
    </cfRule>
  </conditionalFormatting>
  <conditionalFormatting sqref="O38">
    <cfRule type="expression" dxfId="1535" priority="1541">
      <formula>AND(N38=0,(O38&gt;0))</formula>
    </cfRule>
    <cfRule type="expression" dxfId="1534" priority="1542">
      <formula>((O38-N38)/N38)&gt;0.05</formula>
    </cfRule>
  </conditionalFormatting>
  <conditionalFormatting sqref="O39">
    <cfRule type="expression" dxfId="1533" priority="1539">
      <formula>AND(N39=0,(O39&gt;0))</formula>
    </cfRule>
    <cfRule type="expression" dxfId="1532" priority="1540">
      <formula>((O39-N39)/N39)&gt;0.05</formula>
    </cfRule>
  </conditionalFormatting>
  <conditionalFormatting sqref="O40">
    <cfRule type="expression" dxfId="1531" priority="1537">
      <formula>AND(N40=0,(O40&gt;0))</formula>
    </cfRule>
    <cfRule type="expression" dxfId="1530" priority="1538">
      <formula>((O40-N40)/N40)&gt;0.05</formula>
    </cfRule>
  </conditionalFormatting>
  <conditionalFormatting sqref="O41">
    <cfRule type="expression" dxfId="1529" priority="1535">
      <formula>AND(N41=0,(O41&gt;0))</formula>
    </cfRule>
    <cfRule type="expression" dxfId="1528" priority="1536">
      <formula>((O41-N41)/N41)&gt;0.05</formula>
    </cfRule>
  </conditionalFormatting>
  <conditionalFormatting sqref="Q8:Q21 Q29 Q42:Q43 Q45 Q35">
    <cfRule type="expression" dxfId="1527" priority="1533">
      <formula>AND(P8=0,(Q8&gt;0))</formula>
    </cfRule>
    <cfRule type="expression" dxfId="1526" priority="1534">
      <formula>((Q8-P8)/P8)&gt;0.05</formula>
    </cfRule>
  </conditionalFormatting>
  <conditionalFormatting sqref="Q31">
    <cfRule type="expression" dxfId="1525" priority="1531">
      <formula>AND(P31=0,(Q31&gt;0))</formula>
    </cfRule>
    <cfRule type="expression" dxfId="1524" priority="1532">
      <formula>((Q31-P31)/P31)&gt;0.05</formula>
    </cfRule>
  </conditionalFormatting>
  <conditionalFormatting sqref="Q37">
    <cfRule type="expression" dxfId="1523" priority="1529">
      <formula>AND(P37=0,(Q37&gt;0))</formula>
    </cfRule>
    <cfRule type="expression" dxfId="1522" priority="1530">
      <formula>((Q37-P37)/P37)&gt;0.05</formula>
    </cfRule>
  </conditionalFormatting>
  <conditionalFormatting sqref="Q22">
    <cfRule type="expression" dxfId="1521" priority="1527">
      <formula>AND(P22=0,(Q22&gt;0))</formula>
    </cfRule>
    <cfRule type="expression" dxfId="1520" priority="1528">
      <formula>((Q22-P22)/P22)&gt;0.05</formula>
    </cfRule>
  </conditionalFormatting>
  <conditionalFormatting sqref="Q24">
    <cfRule type="expression" dxfId="1519" priority="1525">
      <formula>AND(P24=0,(Q24&gt;0))</formula>
    </cfRule>
    <cfRule type="expression" dxfId="1518" priority="1526">
      <formula>((Q24-P24)/P24)&gt;0.05</formula>
    </cfRule>
  </conditionalFormatting>
  <conditionalFormatting sqref="Q25">
    <cfRule type="expression" dxfId="1517" priority="1523">
      <formula>AND(P25=0,(Q25&gt;0))</formula>
    </cfRule>
    <cfRule type="expression" dxfId="1516" priority="1524">
      <formula>((Q25-P25)/P25)&gt;0.05</formula>
    </cfRule>
  </conditionalFormatting>
  <conditionalFormatting sqref="Q27">
    <cfRule type="expression" dxfId="1515" priority="1521">
      <formula>AND(P27=0,(Q27&gt;0))</formula>
    </cfRule>
    <cfRule type="expression" dxfId="1514" priority="1522">
      <formula>((Q27-P27)/P27)&gt;0.05</formula>
    </cfRule>
  </conditionalFormatting>
  <conditionalFormatting sqref="Q44">
    <cfRule type="expression" dxfId="1513" priority="1519">
      <formula>AND(P44=0,(Q44&gt;0))</formula>
    </cfRule>
    <cfRule type="expression" dxfId="1512" priority="1520">
      <formula>((Q44-P44)/P44)&gt;0.05</formula>
    </cfRule>
  </conditionalFormatting>
  <conditionalFormatting sqref="Q46">
    <cfRule type="expression" dxfId="1511" priority="1517">
      <formula>AND(P46=0,(Q46&gt;0))</formula>
    </cfRule>
    <cfRule type="expression" dxfId="1510" priority="1518">
      <formula>((Q46-P46)/P46)&gt;0.05</formula>
    </cfRule>
  </conditionalFormatting>
  <conditionalFormatting sqref="Q26">
    <cfRule type="expression" dxfId="1509" priority="1515">
      <formula>AND(P26=0,(Q26&gt;0))</formula>
    </cfRule>
    <cfRule type="expression" dxfId="1508" priority="1516">
      <formula>((Q26-P26)/P26)&gt;0.05</formula>
    </cfRule>
  </conditionalFormatting>
  <conditionalFormatting sqref="Q30">
    <cfRule type="expression" dxfId="1507" priority="1513">
      <formula>AND(P30=0,(Q30&gt;0))</formula>
    </cfRule>
    <cfRule type="expression" dxfId="1506" priority="1514">
      <formula>((Q30-P30)/P30)&gt;0.05</formula>
    </cfRule>
  </conditionalFormatting>
  <conditionalFormatting sqref="Q28">
    <cfRule type="expression" dxfId="1505" priority="1511">
      <formula>AND(P28=0,(Q28&gt;0))</formula>
    </cfRule>
    <cfRule type="expression" dxfId="1504" priority="1512">
      <formula>((Q28-P28)/P28)&gt;0.05</formula>
    </cfRule>
  </conditionalFormatting>
  <conditionalFormatting sqref="Q32">
    <cfRule type="expression" dxfId="1503" priority="1509">
      <formula>AND(P32=0,(Q32&gt;0))</formula>
    </cfRule>
    <cfRule type="expression" dxfId="1502" priority="1510">
      <formula>((Q32-P32)/P32)&gt;0.05</formula>
    </cfRule>
  </conditionalFormatting>
  <conditionalFormatting sqref="Q33">
    <cfRule type="expression" dxfId="1501" priority="1507">
      <formula>AND(P33=0,(Q33&gt;0))</formula>
    </cfRule>
    <cfRule type="expression" dxfId="1500" priority="1508">
      <formula>((Q33-P33)/P33)&gt;0.05</formula>
    </cfRule>
  </conditionalFormatting>
  <conditionalFormatting sqref="Q23">
    <cfRule type="expression" dxfId="1499" priority="1505">
      <formula>AND(P23=0,(Q23&gt;0))</formula>
    </cfRule>
    <cfRule type="expression" dxfId="1498" priority="1506">
      <formula>((Q23-P23)/P23)&gt;0.05</formula>
    </cfRule>
  </conditionalFormatting>
  <conditionalFormatting sqref="Q34">
    <cfRule type="expression" dxfId="1497" priority="1503">
      <formula>AND(P34=0,(Q34&gt;0))</formula>
    </cfRule>
    <cfRule type="expression" dxfId="1496" priority="1504">
      <formula>((Q34-P34)/P34)&gt;0.05</formula>
    </cfRule>
  </conditionalFormatting>
  <conditionalFormatting sqref="Q36">
    <cfRule type="expression" dxfId="1495" priority="1501">
      <formula>AND(P36=0,(Q36&gt;0))</formula>
    </cfRule>
    <cfRule type="expression" dxfId="1494" priority="1502">
      <formula>((Q36-P36)/P36)&gt;0.05</formula>
    </cfRule>
  </conditionalFormatting>
  <conditionalFormatting sqref="Q38">
    <cfRule type="expression" dxfId="1493" priority="1499">
      <formula>AND(P38=0,(Q38&gt;0))</formula>
    </cfRule>
    <cfRule type="expression" dxfId="1492" priority="1500">
      <formula>((Q38-P38)/P38)&gt;0.05</formula>
    </cfRule>
  </conditionalFormatting>
  <conditionalFormatting sqref="Q39">
    <cfRule type="expression" dxfId="1491" priority="1497">
      <formula>AND(P39=0,(Q39&gt;0))</formula>
    </cfRule>
    <cfRule type="expression" dxfId="1490" priority="1498">
      <formula>((Q39-P39)/P39)&gt;0.05</formula>
    </cfRule>
  </conditionalFormatting>
  <conditionalFormatting sqref="Q40">
    <cfRule type="expression" dxfId="1489" priority="1495">
      <formula>AND(P40=0,(Q40&gt;0))</formula>
    </cfRule>
    <cfRule type="expression" dxfId="1488" priority="1496">
      <formula>((Q40-P40)/P40)&gt;0.05</formula>
    </cfRule>
  </conditionalFormatting>
  <conditionalFormatting sqref="Q41">
    <cfRule type="expression" dxfId="1487" priority="1493">
      <formula>AND(P41=0,(Q41&gt;0))</formula>
    </cfRule>
    <cfRule type="expression" dxfId="1486" priority="1494">
      <formula>((Q41-P41)/P41)&gt;0.05</formula>
    </cfRule>
  </conditionalFormatting>
  <conditionalFormatting sqref="S8:S21 S29 S42:S43 S45 S35">
    <cfRule type="expression" dxfId="1485" priority="1491">
      <formula>AND(R8=0,(S8&gt;0))</formula>
    </cfRule>
    <cfRule type="expression" dxfId="1484" priority="1492">
      <formula>((S8-R8)/R8)&gt;0.05</formula>
    </cfRule>
  </conditionalFormatting>
  <conditionalFormatting sqref="S31">
    <cfRule type="expression" dxfId="1483" priority="1489">
      <formula>AND(R31=0,(S31&gt;0))</formula>
    </cfRule>
    <cfRule type="expression" dxfId="1482" priority="1490">
      <formula>((S31-R31)/R31)&gt;0.05</formula>
    </cfRule>
  </conditionalFormatting>
  <conditionalFormatting sqref="S37">
    <cfRule type="expression" dxfId="1481" priority="1487">
      <formula>AND(R37=0,(S37&gt;0))</formula>
    </cfRule>
    <cfRule type="expression" dxfId="1480" priority="1488">
      <formula>((S37-R37)/R37)&gt;0.05</formula>
    </cfRule>
  </conditionalFormatting>
  <conditionalFormatting sqref="S22">
    <cfRule type="expression" dxfId="1479" priority="1485">
      <formula>AND(R22=0,(S22&gt;0))</formula>
    </cfRule>
    <cfRule type="expression" dxfId="1478" priority="1486">
      <formula>((S22-R22)/R22)&gt;0.05</formula>
    </cfRule>
  </conditionalFormatting>
  <conditionalFormatting sqref="S24">
    <cfRule type="expression" dxfId="1477" priority="1483">
      <formula>AND(R24=0,(S24&gt;0))</formula>
    </cfRule>
    <cfRule type="expression" dxfId="1476" priority="1484">
      <formula>((S24-R24)/R24)&gt;0.05</formula>
    </cfRule>
  </conditionalFormatting>
  <conditionalFormatting sqref="S25">
    <cfRule type="expression" dxfId="1475" priority="1481">
      <formula>AND(R25=0,(S25&gt;0))</formula>
    </cfRule>
    <cfRule type="expression" dxfId="1474" priority="1482">
      <formula>((S25-R25)/R25)&gt;0.05</formula>
    </cfRule>
  </conditionalFormatting>
  <conditionalFormatting sqref="S27">
    <cfRule type="expression" dxfId="1473" priority="1479">
      <formula>AND(R27=0,(S27&gt;0))</formula>
    </cfRule>
    <cfRule type="expression" dxfId="1472" priority="1480">
      <formula>((S27-R27)/R27)&gt;0.05</formula>
    </cfRule>
  </conditionalFormatting>
  <conditionalFormatting sqref="S44">
    <cfRule type="expression" dxfId="1471" priority="1477">
      <formula>AND(R44=0,(S44&gt;0))</formula>
    </cfRule>
    <cfRule type="expression" dxfId="1470" priority="1478">
      <formula>((S44-R44)/R44)&gt;0.05</formula>
    </cfRule>
  </conditionalFormatting>
  <conditionalFormatting sqref="S46">
    <cfRule type="expression" dxfId="1469" priority="1475">
      <formula>AND(R46=0,(S46&gt;0))</formula>
    </cfRule>
    <cfRule type="expression" dxfId="1468" priority="1476">
      <formula>((S46-R46)/R46)&gt;0.05</formula>
    </cfRule>
  </conditionalFormatting>
  <conditionalFormatting sqref="S26">
    <cfRule type="expression" dxfId="1467" priority="1473">
      <formula>AND(R26=0,(S26&gt;0))</formula>
    </cfRule>
    <cfRule type="expression" dxfId="1466" priority="1474">
      <formula>((S26-R26)/R26)&gt;0.05</formula>
    </cfRule>
  </conditionalFormatting>
  <conditionalFormatting sqref="S30">
    <cfRule type="expression" dxfId="1465" priority="1471">
      <formula>AND(R30=0,(S30&gt;0))</formula>
    </cfRule>
    <cfRule type="expression" dxfId="1464" priority="1472">
      <formula>((S30-R30)/R30)&gt;0.05</formula>
    </cfRule>
  </conditionalFormatting>
  <conditionalFormatting sqref="S28">
    <cfRule type="expression" dxfId="1463" priority="1469">
      <formula>AND(R28=0,(S28&gt;0))</formula>
    </cfRule>
    <cfRule type="expression" dxfId="1462" priority="1470">
      <formula>((S28-R28)/R28)&gt;0.05</formula>
    </cfRule>
  </conditionalFormatting>
  <conditionalFormatting sqref="S32">
    <cfRule type="expression" dxfId="1461" priority="1467">
      <formula>AND(R32=0,(S32&gt;0))</formula>
    </cfRule>
    <cfRule type="expression" dxfId="1460" priority="1468">
      <formula>((S32-R32)/R32)&gt;0.05</formula>
    </cfRule>
  </conditionalFormatting>
  <conditionalFormatting sqref="S33">
    <cfRule type="expression" dxfId="1459" priority="1465">
      <formula>AND(R33=0,(S33&gt;0))</formula>
    </cfRule>
    <cfRule type="expression" dxfId="1458" priority="1466">
      <formula>((S33-R33)/R33)&gt;0.05</formula>
    </cfRule>
  </conditionalFormatting>
  <conditionalFormatting sqref="S23">
    <cfRule type="expression" dxfId="1457" priority="1463">
      <formula>AND(R23=0,(S23&gt;0))</formula>
    </cfRule>
    <cfRule type="expression" dxfId="1456" priority="1464">
      <formula>((S23-R23)/R23)&gt;0.05</formula>
    </cfRule>
  </conditionalFormatting>
  <conditionalFormatting sqref="S34">
    <cfRule type="expression" dxfId="1455" priority="1461">
      <formula>AND(R34=0,(S34&gt;0))</formula>
    </cfRule>
    <cfRule type="expression" dxfId="1454" priority="1462">
      <formula>((S34-R34)/R34)&gt;0.05</formula>
    </cfRule>
  </conditionalFormatting>
  <conditionalFormatting sqref="S36">
    <cfRule type="expression" dxfId="1453" priority="1459">
      <formula>AND(R36=0,(S36&gt;0))</formula>
    </cfRule>
    <cfRule type="expression" dxfId="1452" priority="1460">
      <formula>((S36-R36)/R36)&gt;0.05</formula>
    </cfRule>
  </conditionalFormatting>
  <conditionalFormatting sqref="S38">
    <cfRule type="expression" dxfId="1451" priority="1457">
      <formula>AND(R38=0,(S38&gt;0))</formula>
    </cfRule>
    <cfRule type="expression" dxfId="1450" priority="1458">
      <formula>((S38-R38)/R38)&gt;0.05</formula>
    </cfRule>
  </conditionalFormatting>
  <conditionalFormatting sqref="S39">
    <cfRule type="expression" dxfId="1449" priority="1455">
      <formula>AND(R39=0,(S39&gt;0))</formula>
    </cfRule>
    <cfRule type="expression" dxfId="1448" priority="1456">
      <formula>((S39-R39)/R39)&gt;0.05</formula>
    </cfRule>
  </conditionalFormatting>
  <conditionalFormatting sqref="S40">
    <cfRule type="expression" dxfId="1447" priority="1453">
      <formula>AND(R40=0,(S40&gt;0))</formula>
    </cfRule>
    <cfRule type="expression" dxfId="1446" priority="1454">
      <formula>((S40-R40)/R40)&gt;0.05</formula>
    </cfRule>
  </conditionalFormatting>
  <conditionalFormatting sqref="S41">
    <cfRule type="expression" dxfId="1445" priority="1451">
      <formula>AND(R41=0,(S41&gt;0))</formula>
    </cfRule>
    <cfRule type="expression" dxfId="1444" priority="1452">
      <formula>((S41-R41)/R41)&gt;0.05</formula>
    </cfRule>
  </conditionalFormatting>
  <conditionalFormatting sqref="U8:U21 U29 U42:U43 U45 U35">
    <cfRule type="expression" dxfId="1443" priority="1449">
      <formula>AND(T8=0,(U8&gt;0))</formula>
    </cfRule>
    <cfRule type="expression" dxfId="1442" priority="1450">
      <formula>((U8-T8)/T8)&gt;0.05</formula>
    </cfRule>
  </conditionalFormatting>
  <conditionalFormatting sqref="U31">
    <cfRule type="expression" dxfId="1441" priority="1447">
      <formula>AND(T31=0,(U31&gt;0))</formula>
    </cfRule>
    <cfRule type="expression" dxfId="1440" priority="1448">
      <formula>((U31-T31)/T31)&gt;0.05</formula>
    </cfRule>
  </conditionalFormatting>
  <conditionalFormatting sqref="U37">
    <cfRule type="expression" dxfId="1439" priority="1445">
      <formula>AND(T37=0,(U37&gt;0))</formula>
    </cfRule>
    <cfRule type="expression" dxfId="1438" priority="1446">
      <formula>((U37-T37)/T37)&gt;0.05</formula>
    </cfRule>
  </conditionalFormatting>
  <conditionalFormatting sqref="U22">
    <cfRule type="expression" dxfId="1437" priority="1443">
      <formula>AND(T22=0,(U22&gt;0))</formula>
    </cfRule>
    <cfRule type="expression" dxfId="1436" priority="1444">
      <formula>((U22-T22)/T22)&gt;0.05</formula>
    </cfRule>
  </conditionalFormatting>
  <conditionalFormatting sqref="U24">
    <cfRule type="expression" dxfId="1435" priority="1441">
      <formula>AND(T24=0,(U24&gt;0))</formula>
    </cfRule>
    <cfRule type="expression" dxfId="1434" priority="1442">
      <formula>((U24-T24)/T24)&gt;0.05</formula>
    </cfRule>
  </conditionalFormatting>
  <conditionalFormatting sqref="U25">
    <cfRule type="expression" dxfId="1433" priority="1439">
      <formula>AND(T25=0,(U25&gt;0))</formula>
    </cfRule>
    <cfRule type="expression" dxfId="1432" priority="1440">
      <formula>((U25-T25)/T25)&gt;0.05</formula>
    </cfRule>
  </conditionalFormatting>
  <conditionalFormatting sqref="U27">
    <cfRule type="expression" dxfId="1431" priority="1437">
      <formula>AND(T27=0,(U27&gt;0))</formula>
    </cfRule>
    <cfRule type="expression" dxfId="1430" priority="1438">
      <formula>((U27-T27)/T27)&gt;0.05</formula>
    </cfRule>
  </conditionalFormatting>
  <conditionalFormatting sqref="U44">
    <cfRule type="expression" dxfId="1429" priority="1435">
      <formula>AND(T44=0,(U44&gt;0))</formula>
    </cfRule>
    <cfRule type="expression" dxfId="1428" priority="1436">
      <formula>((U44-T44)/T44)&gt;0.05</formula>
    </cfRule>
  </conditionalFormatting>
  <conditionalFormatting sqref="U46">
    <cfRule type="expression" dxfId="1427" priority="1433">
      <formula>AND(T46=0,(U46&gt;0))</formula>
    </cfRule>
    <cfRule type="expression" dxfId="1426" priority="1434">
      <formula>((U46-T46)/T46)&gt;0.05</formula>
    </cfRule>
  </conditionalFormatting>
  <conditionalFormatting sqref="U26">
    <cfRule type="expression" dxfId="1425" priority="1431">
      <formula>AND(T26=0,(U26&gt;0))</formula>
    </cfRule>
    <cfRule type="expression" dxfId="1424" priority="1432">
      <formula>((U26-T26)/T26)&gt;0.05</formula>
    </cfRule>
  </conditionalFormatting>
  <conditionalFormatting sqref="U30">
    <cfRule type="expression" dxfId="1423" priority="1429">
      <formula>AND(T30=0,(U30&gt;0))</formula>
    </cfRule>
    <cfRule type="expression" dxfId="1422" priority="1430">
      <formula>((U30-T30)/T30)&gt;0.05</formula>
    </cfRule>
  </conditionalFormatting>
  <conditionalFormatting sqref="U28">
    <cfRule type="expression" dxfId="1421" priority="1427">
      <formula>AND(T28=0,(U28&gt;0))</formula>
    </cfRule>
    <cfRule type="expression" dxfId="1420" priority="1428">
      <formula>((U28-T28)/T28)&gt;0.05</formula>
    </cfRule>
  </conditionalFormatting>
  <conditionalFormatting sqref="U32">
    <cfRule type="expression" dxfId="1419" priority="1425">
      <formula>AND(T32=0,(U32&gt;0))</formula>
    </cfRule>
    <cfRule type="expression" dxfId="1418" priority="1426">
      <formula>((U32-T32)/T32)&gt;0.05</formula>
    </cfRule>
  </conditionalFormatting>
  <conditionalFormatting sqref="U33">
    <cfRule type="expression" dxfId="1417" priority="1423">
      <formula>AND(T33=0,(U33&gt;0))</formula>
    </cfRule>
    <cfRule type="expression" dxfId="1416" priority="1424">
      <formula>((U33-T33)/T33)&gt;0.05</formula>
    </cfRule>
  </conditionalFormatting>
  <conditionalFormatting sqref="U23">
    <cfRule type="expression" dxfId="1415" priority="1421">
      <formula>AND(T23=0,(U23&gt;0))</formula>
    </cfRule>
    <cfRule type="expression" dxfId="1414" priority="1422">
      <formula>((U23-T23)/T23)&gt;0.05</formula>
    </cfRule>
  </conditionalFormatting>
  <conditionalFormatting sqref="U34">
    <cfRule type="expression" dxfId="1413" priority="1419">
      <formula>AND(T34=0,(U34&gt;0))</formula>
    </cfRule>
    <cfRule type="expression" dxfId="1412" priority="1420">
      <formula>((U34-T34)/T34)&gt;0.05</formula>
    </cfRule>
  </conditionalFormatting>
  <conditionalFormatting sqref="U36">
    <cfRule type="expression" dxfId="1411" priority="1417">
      <formula>AND(T36=0,(U36&gt;0))</formula>
    </cfRule>
    <cfRule type="expression" dxfId="1410" priority="1418">
      <formula>((U36-T36)/T36)&gt;0.05</formula>
    </cfRule>
  </conditionalFormatting>
  <conditionalFormatting sqref="U38">
    <cfRule type="expression" dxfId="1409" priority="1415">
      <formula>AND(T38=0,(U38&gt;0))</formula>
    </cfRule>
    <cfRule type="expression" dxfId="1408" priority="1416">
      <formula>((U38-T38)/T38)&gt;0.05</formula>
    </cfRule>
  </conditionalFormatting>
  <conditionalFormatting sqref="U39">
    <cfRule type="expression" dxfId="1407" priority="1413">
      <formula>AND(T39=0,(U39&gt;0))</formula>
    </cfRule>
    <cfRule type="expression" dxfId="1406" priority="1414">
      <formula>((U39-T39)/T39)&gt;0.05</formula>
    </cfRule>
  </conditionalFormatting>
  <conditionalFormatting sqref="U40">
    <cfRule type="expression" dxfId="1405" priority="1411">
      <formula>AND(T40=0,(U40&gt;0))</formula>
    </cfRule>
    <cfRule type="expression" dxfId="1404" priority="1412">
      <formula>((U40-T40)/T40)&gt;0.05</formula>
    </cfRule>
  </conditionalFormatting>
  <conditionalFormatting sqref="U41">
    <cfRule type="expression" dxfId="1403" priority="1409">
      <formula>AND(T41=0,(U41&gt;0))</formula>
    </cfRule>
    <cfRule type="expression" dxfId="1402" priority="1410">
      <formula>((U41-T41)/T41)&gt;0.05</formula>
    </cfRule>
  </conditionalFormatting>
  <conditionalFormatting sqref="W8:W21 W29 W42:W43 W45 W35">
    <cfRule type="expression" dxfId="1401" priority="1407">
      <formula>AND(V8=0,(W8&gt;0))</formula>
    </cfRule>
    <cfRule type="expression" dxfId="1400" priority="1408">
      <formula>((W8-V8)/V8)&gt;0.05</formula>
    </cfRule>
  </conditionalFormatting>
  <conditionalFormatting sqref="W31">
    <cfRule type="expression" dxfId="1399" priority="1405">
      <formula>AND(V31=0,(W31&gt;0))</formula>
    </cfRule>
    <cfRule type="expression" dxfId="1398" priority="1406">
      <formula>((W31-V31)/V31)&gt;0.05</formula>
    </cfRule>
  </conditionalFormatting>
  <conditionalFormatting sqref="W37">
    <cfRule type="expression" dxfId="1397" priority="1403">
      <formula>AND(V37=0,(W37&gt;0))</formula>
    </cfRule>
    <cfRule type="expression" dxfId="1396" priority="1404">
      <formula>((W37-V37)/V37)&gt;0.05</formula>
    </cfRule>
  </conditionalFormatting>
  <conditionalFormatting sqref="W22">
    <cfRule type="expression" dxfId="1395" priority="1401">
      <formula>AND(V22=0,(W22&gt;0))</formula>
    </cfRule>
    <cfRule type="expression" dxfId="1394" priority="1402">
      <formula>((W22-V22)/V22)&gt;0.05</formula>
    </cfRule>
  </conditionalFormatting>
  <conditionalFormatting sqref="W24">
    <cfRule type="expression" dxfId="1393" priority="1399">
      <formula>AND(V24=0,(W24&gt;0))</formula>
    </cfRule>
    <cfRule type="expression" dxfId="1392" priority="1400">
      <formula>((W24-V24)/V24)&gt;0.05</formula>
    </cfRule>
  </conditionalFormatting>
  <conditionalFormatting sqref="W25">
    <cfRule type="expression" dxfId="1391" priority="1397">
      <formula>AND(V25=0,(W25&gt;0))</formula>
    </cfRule>
    <cfRule type="expression" dxfId="1390" priority="1398">
      <formula>((W25-V25)/V25)&gt;0.05</formula>
    </cfRule>
  </conditionalFormatting>
  <conditionalFormatting sqref="W27">
    <cfRule type="expression" dxfId="1389" priority="1395">
      <formula>AND(V27=0,(W27&gt;0))</formula>
    </cfRule>
    <cfRule type="expression" dxfId="1388" priority="1396">
      <formula>((W27-V27)/V27)&gt;0.05</formula>
    </cfRule>
  </conditionalFormatting>
  <conditionalFormatting sqref="W44">
    <cfRule type="expression" dxfId="1387" priority="1393">
      <formula>AND(V44=0,(W44&gt;0))</formula>
    </cfRule>
    <cfRule type="expression" dxfId="1386" priority="1394">
      <formula>((W44-V44)/V44)&gt;0.05</formula>
    </cfRule>
  </conditionalFormatting>
  <conditionalFormatting sqref="W46">
    <cfRule type="expression" dxfId="1385" priority="1391">
      <formula>AND(V46=0,(W46&gt;0))</formula>
    </cfRule>
    <cfRule type="expression" dxfId="1384" priority="1392">
      <formula>((W46-V46)/V46)&gt;0.05</formula>
    </cfRule>
  </conditionalFormatting>
  <conditionalFormatting sqref="W26">
    <cfRule type="expression" dxfId="1383" priority="1389">
      <formula>AND(V26=0,(W26&gt;0))</formula>
    </cfRule>
    <cfRule type="expression" dxfId="1382" priority="1390">
      <formula>((W26-V26)/V26)&gt;0.05</formula>
    </cfRule>
  </conditionalFormatting>
  <conditionalFormatting sqref="W30">
    <cfRule type="expression" dxfId="1381" priority="1387">
      <formula>AND(V30=0,(W30&gt;0))</formula>
    </cfRule>
    <cfRule type="expression" dxfId="1380" priority="1388">
      <formula>((W30-V30)/V30)&gt;0.05</formula>
    </cfRule>
  </conditionalFormatting>
  <conditionalFormatting sqref="W28">
    <cfRule type="expression" dxfId="1379" priority="1385">
      <formula>AND(V28=0,(W28&gt;0))</formula>
    </cfRule>
    <cfRule type="expression" dxfId="1378" priority="1386">
      <formula>((W28-V28)/V28)&gt;0.05</formula>
    </cfRule>
  </conditionalFormatting>
  <conditionalFormatting sqref="W32">
    <cfRule type="expression" dxfId="1377" priority="1383">
      <formula>AND(V32=0,(W32&gt;0))</formula>
    </cfRule>
    <cfRule type="expression" dxfId="1376" priority="1384">
      <formula>((W32-V32)/V32)&gt;0.05</formula>
    </cfRule>
  </conditionalFormatting>
  <conditionalFormatting sqref="W33">
    <cfRule type="expression" dxfId="1375" priority="1381">
      <formula>AND(V33=0,(W33&gt;0))</formula>
    </cfRule>
    <cfRule type="expression" dxfId="1374" priority="1382">
      <formula>((W33-V33)/V33)&gt;0.05</formula>
    </cfRule>
  </conditionalFormatting>
  <conditionalFormatting sqref="W23">
    <cfRule type="expression" dxfId="1373" priority="1379">
      <formula>AND(V23=0,(W23&gt;0))</formula>
    </cfRule>
    <cfRule type="expression" dxfId="1372" priority="1380">
      <formula>((W23-V23)/V23)&gt;0.05</formula>
    </cfRule>
  </conditionalFormatting>
  <conditionalFormatting sqref="W34">
    <cfRule type="expression" dxfId="1371" priority="1377">
      <formula>AND(V34=0,(W34&gt;0))</formula>
    </cfRule>
    <cfRule type="expression" dxfId="1370" priority="1378">
      <formula>((W34-V34)/V34)&gt;0.05</formula>
    </cfRule>
  </conditionalFormatting>
  <conditionalFormatting sqref="W36">
    <cfRule type="expression" dxfId="1369" priority="1375">
      <formula>AND(V36=0,(W36&gt;0))</formula>
    </cfRule>
    <cfRule type="expression" dxfId="1368" priority="1376">
      <formula>((W36-V36)/V36)&gt;0.05</formula>
    </cfRule>
  </conditionalFormatting>
  <conditionalFormatting sqref="W38">
    <cfRule type="expression" dxfId="1367" priority="1373">
      <formula>AND(V38=0,(W38&gt;0))</formula>
    </cfRule>
    <cfRule type="expression" dxfId="1366" priority="1374">
      <formula>((W38-V38)/V38)&gt;0.05</formula>
    </cfRule>
  </conditionalFormatting>
  <conditionalFormatting sqref="W39">
    <cfRule type="expression" dxfId="1365" priority="1371">
      <formula>AND(V39=0,(W39&gt;0))</formula>
    </cfRule>
    <cfRule type="expression" dxfId="1364" priority="1372">
      <formula>((W39-V39)/V39)&gt;0.05</formula>
    </cfRule>
  </conditionalFormatting>
  <conditionalFormatting sqref="W40">
    <cfRule type="expression" dxfId="1363" priority="1369">
      <formula>AND(V40=0,(W40&gt;0))</formula>
    </cfRule>
    <cfRule type="expression" dxfId="1362" priority="1370">
      <formula>((W40-V40)/V40)&gt;0.05</formula>
    </cfRule>
  </conditionalFormatting>
  <conditionalFormatting sqref="W41">
    <cfRule type="expression" dxfId="1361" priority="1367">
      <formula>AND(V41=0,(W41&gt;0))</formula>
    </cfRule>
    <cfRule type="expression" dxfId="1360" priority="1368">
      <formula>((W41-V41)/V41)&gt;0.05</formula>
    </cfRule>
  </conditionalFormatting>
  <conditionalFormatting sqref="Y8:Y21 Y29 Y42:Y43 Y45 Y35">
    <cfRule type="expression" dxfId="1359" priority="1365">
      <formula>AND(X8=0,(Y8&gt;0))</formula>
    </cfRule>
    <cfRule type="expression" dxfId="1358" priority="1366">
      <formula>((Y8-X8)/X8)&gt;0.05</formula>
    </cfRule>
  </conditionalFormatting>
  <conditionalFormatting sqref="Y31">
    <cfRule type="expression" dxfId="1357" priority="1363">
      <formula>AND(X31=0,(Y31&gt;0))</formula>
    </cfRule>
    <cfRule type="expression" dxfId="1356" priority="1364">
      <formula>((Y31-X31)/X31)&gt;0.05</formula>
    </cfRule>
  </conditionalFormatting>
  <conditionalFormatting sqref="Y37">
    <cfRule type="expression" dxfId="1355" priority="1361">
      <formula>AND(X37=0,(Y37&gt;0))</formula>
    </cfRule>
    <cfRule type="expression" dxfId="1354" priority="1362">
      <formula>((Y37-X37)/X37)&gt;0.05</formula>
    </cfRule>
  </conditionalFormatting>
  <conditionalFormatting sqref="Y22">
    <cfRule type="expression" dxfId="1353" priority="1359">
      <formula>AND(X22=0,(Y22&gt;0))</formula>
    </cfRule>
    <cfRule type="expression" dxfId="1352" priority="1360">
      <formula>((Y22-X22)/X22)&gt;0.05</formula>
    </cfRule>
  </conditionalFormatting>
  <conditionalFormatting sqref="Y24">
    <cfRule type="expression" dxfId="1351" priority="1357">
      <formula>AND(X24=0,(Y24&gt;0))</formula>
    </cfRule>
    <cfRule type="expression" dxfId="1350" priority="1358">
      <formula>((Y24-X24)/X24)&gt;0.05</formula>
    </cfRule>
  </conditionalFormatting>
  <conditionalFormatting sqref="Y25">
    <cfRule type="expression" dxfId="1349" priority="1355">
      <formula>AND(X25=0,(Y25&gt;0))</formula>
    </cfRule>
    <cfRule type="expression" dxfId="1348" priority="1356">
      <formula>((Y25-X25)/X25)&gt;0.05</formula>
    </cfRule>
  </conditionalFormatting>
  <conditionalFormatting sqref="Y27">
    <cfRule type="expression" dxfId="1347" priority="1353">
      <formula>AND(X27=0,(Y27&gt;0))</formula>
    </cfRule>
    <cfRule type="expression" dxfId="1346" priority="1354">
      <formula>((Y27-X27)/X27)&gt;0.05</formula>
    </cfRule>
  </conditionalFormatting>
  <conditionalFormatting sqref="Y44">
    <cfRule type="expression" dxfId="1345" priority="1351">
      <formula>AND(X44=0,(Y44&gt;0))</formula>
    </cfRule>
    <cfRule type="expression" dxfId="1344" priority="1352">
      <formula>((Y44-X44)/X44)&gt;0.05</formula>
    </cfRule>
  </conditionalFormatting>
  <conditionalFormatting sqref="Y46">
    <cfRule type="expression" dxfId="1343" priority="1349">
      <formula>AND(X46=0,(Y46&gt;0))</formula>
    </cfRule>
    <cfRule type="expression" dxfId="1342" priority="1350">
      <formula>((Y46-X46)/X46)&gt;0.05</formula>
    </cfRule>
  </conditionalFormatting>
  <conditionalFormatting sqref="Y26">
    <cfRule type="expression" dxfId="1341" priority="1347">
      <formula>AND(X26=0,(Y26&gt;0))</formula>
    </cfRule>
    <cfRule type="expression" dxfId="1340" priority="1348">
      <formula>((Y26-X26)/X26)&gt;0.05</formula>
    </cfRule>
  </conditionalFormatting>
  <conditionalFormatting sqref="Y30">
    <cfRule type="expression" dxfId="1339" priority="1345">
      <formula>AND(X30=0,(Y30&gt;0))</formula>
    </cfRule>
    <cfRule type="expression" dxfId="1338" priority="1346">
      <formula>((Y30-X30)/X30)&gt;0.05</formula>
    </cfRule>
  </conditionalFormatting>
  <conditionalFormatting sqref="Y28">
    <cfRule type="expression" dxfId="1337" priority="1343">
      <formula>AND(X28=0,(Y28&gt;0))</formula>
    </cfRule>
    <cfRule type="expression" dxfId="1336" priority="1344">
      <formula>((Y28-X28)/X28)&gt;0.05</formula>
    </cfRule>
  </conditionalFormatting>
  <conditionalFormatting sqref="Y32">
    <cfRule type="expression" dxfId="1335" priority="1341">
      <formula>AND(X32=0,(Y32&gt;0))</formula>
    </cfRule>
    <cfRule type="expression" dxfId="1334" priority="1342">
      <formula>((Y32-X32)/X32)&gt;0.05</formula>
    </cfRule>
  </conditionalFormatting>
  <conditionalFormatting sqref="Y33">
    <cfRule type="expression" dxfId="1333" priority="1339">
      <formula>AND(X33=0,(Y33&gt;0))</formula>
    </cfRule>
    <cfRule type="expression" dxfId="1332" priority="1340">
      <formula>((Y33-X33)/X33)&gt;0.05</formula>
    </cfRule>
  </conditionalFormatting>
  <conditionalFormatting sqref="Y23">
    <cfRule type="expression" dxfId="1331" priority="1337">
      <formula>AND(X23=0,(Y23&gt;0))</formula>
    </cfRule>
    <cfRule type="expression" dxfId="1330" priority="1338">
      <formula>((Y23-X23)/X23)&gt;0.05</formula>
    </cfRule>
  </conditionalFormatting>
  <conditionalFormatting sqref="Y34">
    <cfRule type="expression" dxfId="1329" priority="1335">
      <formula>AND(X34=0,(Y34&gt;0))</formula>
    </cfRule>
    <cfRule type="expression" dxfId="1328" priority="1336">
      <formula>((Y34-X34)/X34)&gt;0.05</formula>
    </cfRule>
  </conditionalFormatting>
  <conditionalFormatting sqref="Y36">
    <cfRule type="expression" dxfId="1327" priority="1333">
      <formula>AND(X36=0,(Y36&gt;0))</formula>
    </cfRule>
    <cfRule type="expression" dxfId="1326" priority="1334">
      <formula>((Y36-X36)/X36)&gt;0.05</formula>
    </cfRule>
  </conditionalFormatting>
  <conditionalFormatting sqref="Y38">
    <cfRule type="expression" dxfId="1325" priority="1331">
      <formula>AND(X38=0,(Y38&gt;0))</formula>
    </cfRule>
    <cfRule type="expression" dxfId="1324" priority="1332">
      <formula>((Y38-X38)/X38)&gt;0.05</formula>
    </cfRule>
  </conditionalFormatting>
  <conditionalFormatting sqref="Y39">
    <cfRule type="expression" dxfId="1323" priority="1329">
      <formula>AND(X39=0,(Y39&gt;0))</formula>
    </cfRule>
    <cfRule type="expression" dxfId="1322" priority="1330">
      <formula>((Y39-X39)/X39)&gt;0.05</formula>
    </cfRule>
  </conditionalFormatting>
  <conditionalFormatting sqref="Y40">
    <cfRule type="expression" dxfId="1321" priority="1327">
      <formula>AND(X40=0,(Y40&gt;0))</formula>
    </cfRule>
    <cfRule type="expression" dxfId="1320" priority="1328">
      <formula>((Y40-X40)/X40)&gt;0.05</formula>
    </cfRule>
  </conditionalFormatting>
  <conditionalFormatting sqref="Y41">
    <cfRule type="expression" dxfId="1319" priority="1325">
      <formula>AND(X41=0,(Y41&gt;0))</formula>
    </cfRule>
    <cfRule type="expression" dxfId="1318" priority="1326">
      <formula>((Y41-X41)/X41)&gt;0.05</formula>
    </cfRule>
  </conditionalFormatting>
  <conditionalFormatting sqref="AA8:AA21 AA29 AA42:AA43 AA45 AA35">
    <cfRule type="expression" dxfId="1317" priority="1323">
      <formula>AND(Z8=0,(AA8&gt;0))</formula>
    </cfRule>
    <cfRule type="expression" dxfId="1316" priority="1324">
      <formula>((AA8-Z8)/Z8)&gt;0.05</formula>
    </cfRule>
  </conditionalFormatting>
  <conditionalFormatting sqref="AA31">
    <cfRule type="expression" dxfId="1315" priority="1321">
      <formula>AND(Z31=0,(AA31&gt;0))</formula>
    </cfRule>
    <cfRule type="expression" dxfId="1314" priority="1322">
      <formula>((AA31-Z31)/Z31)&gt;0.05</formula>
    </cfRule>
  </conditionalFormatting>
  <conditionalFormatting sqref="AA37">
    <cfRule type="expression" dxfId="1313" priority="1319">
      <formula>AND(Z37=0,(AA37&gt;0))</formula>
    </cfRule>
    <cfRule type="expression" dxfId="1312" priority="1320">
      <formula>((AA37-Z37)/Z37)&gt;0.05</formula>
    </cfRule>
  </conditionalFormatting>
  <conditionalFormatting sqref="AA22">
    <cfRule type="expression" dxfId="1311" priority="1317">
      <formula>AND(Z22=0,(AA22&gt;0))</formula>
    </cfRule>
    <cfRule type="expression" dxfId="1310" priority="1318">
      <formula>((AA22-Z22)/Z22)&gt;0.05</formula>
    </cfRule>
  </conditionalFormatting>
  <conditionalFormatting sqref="AA24">
    <cfRule type="expression" dxfId="1309" priority="1315">
      <formula>AND(Z24=0,(AA24&gt;0))</formula>
    </cfRule>
    <cfRule type="expression" dxfId="1308" priority="1316">
      <formula>((AA24-Z24)/Z24)&gt;0.05</formula>
    </cfRule>
  </conditionalFormatting>
  <conditionalFormatting sqref="AA25">
    <cfRule type="expression" dxfId="1307" priority="1313">
      <formula>AND(Z25=0,(AA25&gt;0))</formula>
    </cfRule>
    <cfRule type="expression" dxfId="1306" priority="1314">
      <formula>((AA25-Z25)/Z25)&gt;0.05</formula>
    </cfRule>
  </conditionalFormatting>
  <conditionalFormatting sqref="AA27">
    <cfRule type="expression" dxfId="1305" priority="1311">
      <formula>AND(Z27=0,(AA27&gt;0))</formula>
    </cfRule>
    <cfRule type="expression" dxfId="1304" priority="1312">
      <formula>((AA27-Z27)/Z27)&gt;0.05</formula>
    </cfRule>
  </conditionalFormatting>
  <conditionalFormatting sqref="AA44">
    <cfRule type="expression" dxfId="1303" priority="1309">
      <formula>AND(Z44=0,(AA44&gt;0))</formula>
    </cfRule>
    <cfRule type="expression" dxfId="1302" priority="1310">
      <formula>((AA44-Z44)/Z44)&gt;0.05</formula>
    </cfRule>
  </conditionalFormatting>
  <conditionalFormatting sqref="AA46">
    <cfRule type="expression" dxfId="1301" priority="1307">
      <formula>AND(Z46=0,(AA46&gt;0))</formula>
    </cfRule>
    <cfRule type="expression" dxfId="1300" priority="1308">
      <formula>((AA46-Z46)/Z46)&gt;0.05</formula>
    </cfRule>
  </conditionalFormatting>
  <conditionalFormatting sqref="AA26">
    <cfRule type="expression" dxfId="1299" priority="1305">
      <formula>AND(Z26=0,(AA26&gt;0))</formula>
    </cfRule>
    <cfRule type="expression" dxfId="1298" priority="1306">
      <formula>((AA26-Z26)/Z26)&gt;0.05</formula>
    </cfRule>
  </conditionalFormatting>
  <conditionalFormatting sqref="AA30">
    <cfRule type="expression" dxfId="1297" priority="1303">
      <formula>AND(Z30=0,(AA30&gt;0))</formula>
    </cfRule>
    <cfRule type="expression" dxfId="1296" priority="1304">
      <formula>((AA30-Z30)/Z30)&gt;0.05</formula>
    </cfRule>
  </conditionalFormatting>
  <conditionalFormatting sqref="AA28">
    <cfRule type="expression" dxfId="1295" priority="1301">
      <formula>AND(Z28=0,(AA28&gt;0))</formula>
    </cfRule>
    <cfRule type="expression" dxfId="1294" priority="1302">
      <formula>((AA28-Z28)/Z28)&gt;0.05</formula>
    </cfRule>
  </conditionalFormatting>
  <conditionalFormatting sqref="AA32">
    <cfRule type="expression" dxfId="1293" priority="1299">
      <formula>AND(Z32=0,(AA32&gt;0))</formula>
    </cfRule>
    <cfRule type="expression" dxfId="1292" priority="1300">
      <formula>((AA32-Z32)/Z32)&gt;0.05</formula>
    </cfRule>
  </conditionalFormatting>
  <conditionalFormatting sqref="AA33">
    <cfRule type="expression" dxfId="1291" priority="1297">
      <formula>AND(Z33=0,(AA33&gt;0))</formula>
    </cfRule>
    <cfRule type="expression" dxfId="1290" priority="1298">
      <formula>((AA33-Z33)/Z33)&gt;0.05</formula>
    </cfRule>
  </conditionalFormatting>
  <conditionalFormatting sqref="AA23">
    <cfRule type="expression" dxfId="1289" priority="1295">
      <formula>AND(Z23=0,(AA23&gt;0))</formula>
    </cfRule>
    <cfRule type="expression" dxfId="1288" priority="1296">
      <formula>((AA23-Z23)/Z23)&gt;0.05</formula>
    </cfRule>
  </conditionalFormatting>
  <conditionalFormatting sqref="AA34">
    <cfRule type="expression" dxfId="1287" priority="1293">
      <formula>AND(Z34=0,(AA34&gt;0))</formula>
    </cfRule>
    <cfRule type="expression" dxfId="1286" priority="1294">
      <formula>((AA34-Z34)/Z34)&gt;0.05</formula>
    </cfRule>
  </conditionalFormatting>
  <conditionalFormatting sqref="AA36">
    <cfRule type="expression" dxfId="1285" priority="1291">
      <formula>AND(Z36=0,(AA36&gt;0))</formula>
    </cfRule>
    <cfRule type="expression" dxfId="1284" priority="1292">
      <formula>((AA36-Z36)/Z36)&gt;0.05</formula>
    </cfRule>
  </conditionalFormatting>
  <conditionalFormatting sqref="AA38">
    <cfRule type="expression" dxfId="1283" priority="1289">
      <formula>AND(Z38=0,(AA38&gt;0))</formula>
    </cfRule>
    <cfRule type="expression" dxfId="1282" priority="1290">
      <formula>((AA38-Z38)/Z38)&gt;0.05</formula>
    </cfRule>
  </conditionalFormatting>
  <conditionalFormatting sqref="AA39">
    <cfRule type="expression" dxfId="1281" priority="1287">
      <formula>AND(Z39=0,(AA39&gt;0))</formula>
    </cfRule>
    <cfRule type="expression" dxfId="1280" priority="1288">
      <formula>((AA39-Z39)/Z39)&gt;0.05</formula>
    </cfRule>
  </conditionalFormatting>
  <conditionalFormatting sqref="AA40">
    <cfRule type="expression" dxfId="1279" priority="1285">
      <formula>AND(Z40=0,(AA40&gt;0))</formula>
    </cfRule>
    <cfRule type="expression" dxfId="1278" priority="1286">
      <formula>((AA40-Z40)/Z40)&gt;0.05</formula>
    </cfRule>
  </conditionalFormatting>
  <conditionalFormatting sqref="AA41">
    <cfRule type="expression" dxfId="1277" priority="1283">
      <formula>AND(Z41=0,(AA41&gt;0))</formula>
    </cfRule>
    <cfRule type="expression" dxfId="1276" priority="1284">
      <formula>((AA41-Z41)/Z41)&gt;0.05</formula>
    </cfRule>
  </conditionalFormatting>
  <conditionalFormatting sqref="AC8:AC21 AC29 AC42:AC43 AC45 AC35">
    <cfRule type="expression" dxfId="1275" priority="1281">
      <formula>AND(AB8=0,(AC8&gt;0))</formula>
    </cfRule>
    <cfRule type="expression" dxfId="1274" priority="1282">
      <formula>((AC8-AB8)/AB8)&gt;0.05</formula>
    </cfRule>
  </conditionalFormatting>
  <conditionalFormatting sqref="AC31">
    <cfRule type="expression" dxfId="1273" priority="1279">
      <formula>AND(AB31=0,(AC31&gt;0))</formula>
    </cfRule>
    <cfRule type="expression" dxfId="1272" priority="1280">
      <formula>((AC31-AB31)/AB31)&gt;0.05</formula>
    </cfRule>
  </conditionalFormatting>
  <conditionalFormatting sqref="AC37">
    <cfRule type="expression" dxfId="1271" priority="1277">
      <formula>AND(AB37=0,(AC37&gt;0))</formula>
    </cfRule>
    <cfRule type="expression" dxfId="1270" priority="1278">
      <formula>((AC37-AB37)/AB37)&gt;0.05</formula>
    </cfRule>
  </conditionalFormatting>
  <conditionalFormatting sqref="AC22">
    <cfRule type="expression" dxfId="1269" priority="1275">
      <formula>AND(AB22=0,(AC22&gt;0))</formula>
    </cfRule>
    <cfRule type="expression" dxfId="1268" priority="1276">
      <formula>((AC22-AB22)/AB22)&gt;0.05</formula>
    </cfRule>
  </conditionalFormatting>
  <conditionalFormatting sqref="AC24">
    <cfRule type="expression" dxfId="1267" priority="1273">
      <formula>AND(AB24=0,(AC24&gt;0))</formula>
    </cfRule>
    <cfRule type="expression" dxfId="1266" priority="1274">
      <formula>((AC24-AB24)/AB24)&gt;0.05</formula>
    </cfRule>
  </conditionalFormatting>
  <conditionalFormatting sqref="AC25">
    <cfRule type="expression" dxfId="1265" priority="1271">
      <formula>AND(AB25=0,(AC25&gt;0))</formula>
    </cfRule>
    <cfRule type="expression" dxfId="1264" priority="1272">
      <formula>((AC25-AB25)/AB25)&gt;0.05</formula>
    </cfRule>
  </conditionalFormatting>
  <conditionalFormatting sqref="AC27">
    <cfRule type="expression" dxfId="1263" priority="1269">
      <formula>AND(AB27=0,(AC27&gt;0))</formula>
    </cfRule>
    <cfRule type="expression" dxfId="1262" priority="1270">
      <formula>((AC27-AB27)/AB27)&gt;0.05</formula>
    </cfRule>
  </conditionalFormatting>
  <conditionalFormatting sqref="AC44">
    <cfRule type="expression" dxfId="1261" priority="1267">
      <formula>AND(AB44=0,(AC44&gt;0))</formula>
    </cfRule>
    <cfRule type="expression" dxfId="1260" priority="1268">
      <formula>((AC44-AB44)/AB44)&gt;0.05</formula>
    </cfRule>
  </conditionalFormatting>
  <conditionalFormatting sqref="AC46">
    <cfRule type="expression" dxfId="1259" priority="1265">
      <formula>AND(AB46=0,(AC46&gt;0))</formula>
    </cfRule>
    <cfRule type="expression" dxfId="1258" priority="1266">
      <formula>((AC46-AB46)/AB46)&gt;0.05</formula>
    </cfRule>
  </conditionalFormatting>
  <conditionalFormatting sqref="AC26">
    <cfRule type="expression" dxfId="1257" priority="1263">
      <formula>AND(AB26=0,(AC26&gt;0))</formula>
    </cfRule>
    <cfRule type="expression" dxfId="1256" priority="1264">
      <formula>((AC26-AB26)/AB26)&gt;0.05</formula>
    </cfRule>
  </conditionalFormatting>
  <conditionalFormatting sqref="AC30">
    <cfRule type="expression" dxfId="1255" priority="1261">
      <formula>AND(AB30=0,(AC30&gt;0))</formula>
    </cfRule>
    <cfRule type="expression" dxfId="1254" priority="1262">
      <formula>((AC30-AB30)/AB30)&gt;0.05</formula>
    </cfRule>
  </conditionalFormatting>
  <conditionalFormatting sqref="AC28">
    <cfRule type="expression" dxfId="1253" priority="1259">
      <formula>AND(AB28=0,(AC28&gt;0))</formula>
    </cfRule>
    <cfRule type="expression" dxfId="1252" priority="1260">
      <formula>((AC28-AB28)/AB28)&gt;0.05</formula>
    </cfRule>
  </conditionalFormatting>
  <conditionalFormatting sqref="AC32">
    <cfRule type="expression" dxfId="1251" priority="1257">
      <formula>AND(AB32=0,(AC32&gt;0))</formula>
    </cfRule>
    <cfRule type="expression" dxfId="1250" priority="1258">
      <formula>((AC32-AB32)/AB32)&gt;0.05</formula>
    </cfRule>
  </conditionalFormatting>
  <conditionalFormatting sqref="AC33">
    <cfRule type="expression" dxfId="1249" priority="1255">
      <formula>AND(AB33=0,(AC33&gt;0))</formula>
    </cfRule>
    <cfRule type="expression" dxfId="1248" priority="1256">
      <formula>((AC33-AB33)/AB33)&gt;0.05</formula>
    </cfRule>
  </conditionalFormatting>
  <conditionalFormatting sqref="AC23">
    <cfRule type="expression" dxfId="1247" priority="1253">
      <formula>AND(AB23=0,(AC23&gt;0))</formula>
    </cfRule>
    <cfRule type="expression" dxfId="1246" priority="1254">
      <formula>((AC23-AB23)/AB23)&gt;0.05</formula>
    </cfRule>
  </conditionalFormatting>
  <conditionalFormatting sqref="AC34">
    <cfRule type="expression" dxfId="1245" priority="1251">
      <formula>AND(AB34=0,(AC34&gt;0))</formula>
    </cfRule>
    <cfRule type="expression" dxfId="1244" priority="1252">
      <formula>((AC34-AB34)/AB34)&gt;0.05</formula>
    </cfRule>
  </conditionalFormatting>
  <conditionalFormatting sqref="AC36">
    <cfRule type="expression" dxfId="1243" priority="1249">
      <formula>AND(AB36=0,(AC36&gt;0))</formula>
    </cfRule>
    <cfRule type="expression" dxfId="1242" priority="1250">
      <formula>((AC36-AB36)/AB36)&gt;0.05</formula>
    </cfRule>
  </conditionalFormatting>
  <conditionalFormatting sqref="AC38">
    <cfRule type="expression" dxfId="1241" priority="1247">
      <formula>AND(AB38=0,(AC38&gt;0))</formula>
    </cfRule>
    <cfRule type="expression" dxfId="1240" priority="1248">
      <formula>((AC38-AB38)/AB38)&gt;0.05</formula>
    </cfRule>
  </conditionalFormatting>
  <conditionalFormatting sqref="AC39">
    <cfRule type="expression" dxfId="1239" priority="1245">
      <formula>AND(AB39=0,(AC39&gt;0))</formula>
    </cfRule>
    <cfRule type="expression" dxfId="1238" priority="1246">
      <formula>((AC39-AB39)/AB39)&gt;0.05</formula>
    </cfRule>
  </conditionalFormatting>
  <conditionalFormatting sqref="AC40">
    <cfRule type="expression" dxfId="1237" priority="1243">
      <formula>AND(AB40=0,(AC40&gt;0))</formula>
    </cfRule>
    <cfRule type="expression" dxfId="1236" priority="1244">
      <formula>((AC40-AB40)/AB40)&gt;0.05</formula>
    </cfRule>
  </conditionalFormatting>
  <conditionalFormatting sqref="AC41">
    <cfRule type="expression" dxfId="1235" priority="1241">
      <formula>AND(AB41=0,(AC41&gt;0))</formula>
    </cfRule>
    <cfRule type="expression" dxfId="1234" priority="1242">
      <formula>((AC41-AB41)/AB41)&gt;0.05</formula>
    </cfRule>
  </conditionalFormatting>
  <conditionalFormatting sqref="AE8:AE21 AE29 AE42:AE43 AE45 AE35">
    <cfRule type="expression" dxfId="1233" priority="1239">
      <formula>AND(AD8=0,(AE8&gt;0))</formula>
    </cfRule>
    <cfRule type="expression" dxfId="1232" priority="1240">
      <formula>((AE8-AD8)/AD8)&gt;0.05</formula>
    </cfRule>
  </conditionalFormatting>
  <conditionalFormatting sqref="AE31">
    <cfRule type="expression" dxfId="1231" priority="1237">
      <formula>AND(AD31=0,(AE31&gt;0))</formula>
    </cfRule>
    <cfRule type="expression" dxfId="1230" priority="1238">
      <formula>((AE31-AD31)/AD31)&gt;0.05</formula>
    </cfRule>
  </conditionalFormatting>
  <conditionalFormatting sqref="AE37">
    <cfRule type="expression" dxfId="1229" priority="1235">
      <formula>AND(AD37=0,(AE37&gt;0))</formula>
    </cfRule>
    <cfRule type="expression" dxfId="1228" priority="1236">
      <formula>((AE37-AD37)/AD37)&gt;0.05</formula>
    </cfRule>
  </conditionalFormatting>
  <conditionalFormatting sqref="AE22">
    <cfRule type="expression" dxfId="1227" priority="1233">
      <formula>AND(AD22=0,(AE22&gt;0))</formula>
    </cfRule>
    <cfRule type="expression" dxfId="1226" priority="1234">
      <formula>((AE22-AD22)/AD22)&gt;0.05</formula>
    </cfRule>
  </conditionalFormatting>
  <conditionalFormatting sqref="AE24">
    <cfRule type="expression" dxfId="1225" priority="1231">
      <formula>AND(AD24=0,(AE24&gt;0))</formula>
    </cfRule>
    <cfRule type="expression" dxfId="1224" priority="1232">
      <formula>((AE24-AD24)/AD24)&gt;0.05</formula>
    </cfRule>
  </conditionalFormatting>
  <conditionalFormatting sqref="AE25">
    <cfRule type="expression" dxfId="1223" priority="1229">
      <formula>AND(AD25=0,(AE25&gt;0))</formula>
    </cfRule>
    <cfRule type="expression" dxfId="1222" priority="1230">
      <formula>((AE25-AD25)/AD25)&gt;0.05</formula>
    </cfRule>
  </conditionalFormatting>
  <conditionalFormatting sqref="AE27">
    <cfRule type="expression" dxfId="1221" priority="1227">
      <formula>AND(AD27=0,(AE27&gt;0))</formula>
    </cfRule>
    <cfRule type="expression" dxfId="1220" priority="1228">
      <formula>((AE27-AD27)/AD27)&gt;0.05</formula>
    </cfRule>
  </conditionalFormatting>
  <conditionalFormatting sqref="AE44">
    <cfRule type="expression" dxfId="1219" priority="1225">
      <formula>AND(AD44=0,(AE44&gt;0))</formula>
    </cfRule>
    <cfRule type="expression" dxfId="1218" priority="1226">
      <formula>((AE44-AD44)/AD44)&gt;0.05</formula>
    </cfRule>
  </conditionalFormatting>
  <conditionalFormatting sqref="AE46">
    <cfRule type="expression" dxfId="1217" priority="1223">
      <formula>AND(AD46=0,(AE46&gt;0))</formula>
    </cfRule>
    <cfRule type="expression" dxfId="1216" priority="1224">
      <formula>((AE46-AD46)/AD46)&gt;0.05</formula>
    </cfRule>
  </conditionalFormatting>
  <conditionalFormatting sqref="AE26">
    <cfRule type="expression" dxfId="1215" priority="1221">
      <formula>AND(AD26=0,(AE26&gt;0))</formula>
    </cfRule>
    <cfRule type="expression" dxfId="1214" priority="1222">
      <formula>((AE26-AD26)/AD26)&gt;0.05</formula>
    </cfRule>
  </conditionalFormatting>
  <conditionalFormatting sqref="AE30">
    <cfRule type="expression" dxfId="1213" priority="1219">
      <formula>AND(AD30=0,(AE30&gt;0))</formula>
    </cfRule>
    <cfRule type="expression" dxfId="1212" priority="1220">
      <formula>((AE30-AD30)/AD30)&gt;0.05</formula>
    </cfRule>
  </conditionalFormatting>
  <conditionalFormatting sqref="AE28">
    <cfRule type="expression" dxfId="1211" priority="1217">
      <formula>AND(AD28=0,(AE28&gt;0))</formula>
    </cfRule>
    <cfRule type="expression" dxfId="1210" priority="1218">
      <formula>((AE28-AD28)/AD28)&gt;0.05</formula>
    </cfRule>
  </conditionalFormatting>
  <conditionalFormatting sqref="AE32">
    <cfRule type="expression" dxfId="1209" priority="1215">
      <formula>AND(AD32=0,(AE32&gt;0))</formula>
    </cfRule>
    <cfRule type="expression" dxfId="1208" priority="1216">
      <formula>((AE32-AD32)/AD32)&gt;0.05</formula>
    </cfRule>
  </conditionalFormatting>
  <conditionalFormatting sqref="AE33">
    <cfRule type="expression" dxfId="1207" priority="1213">
      <formula>AND(AD33=0,(AE33&gt;0))</formula>
    </cfRule>
    <cfRule type="expression" dxfId="1206" priority="1214">
      <formula>((AE33-AD33)/AD33)&gt;0.05</formula>
    </cfRule>
  </conditionalFormatting>
  <conditionalFormatting sqref="AE23">
    <cfRule type="expression" dxfId="1205" priority="1211">
      <formula>AND(AD23=0,(AE23&gt;0))</formula>
    </cfRule>
    <cfRule type="expression" dxfId="1204" priority="1212">
      <formula>((AE23-AD23)/AD23)&gt;0.05</formula>
    </cfRule>
  </conditionalFormatting>
  <conditionalFormatting sqref="AE34">
    <cfRule type="expression" dxfId="1203" priority="1209">
      <formula>AND(AD34=0,(AE34&gt;0))</formula>
    </cfRule>
    <cfRule type="expression" dxfId="1202" priority="1210">
      <formula>((AE34-AD34)/AD34)&gt;0.05</formula>
    </cfRule>
  </conditionalFormatting>
  <conditionalFormatting sqref="AE36">
    <cfRule type="expression" dxfId="1201" priority="1207">
      <formula>AND(AD36=0,(AE36&gt;0))</formula>
    </cfRule>
    <cfRule type="expression" dxfId="1200" priority="1208">
      <formula>((AE36-AD36)/AD36)&gt;0.05</formula>
    </cfRule>
  </conditionalFormatting>
  <conditionalFormatting sqref="AE38">
    <cfRule type="expression" dxfId="1199" priority="1205">
      <formula>AND(AD38=0,(AE38&gt;0))</formula>
    </cfRule>
    <cfRule type="expression" dxfId="1198" priority="1206">
      <formula>((AE38-AD38)/AD38)&gt;0.05</formula>
    </cfRule>
  </conditionalFormatting>
  <conditionalFormatting sqref="AE39">
    <cfRule type="expression" dxfId="1197" priority="1203">
      <formula>AND(AD39=0,(AE39&gt;0))</formula>
    </cfRule>
    <cfRule type="expression" dxfId="1196" priority="1204">
      <formula>((AE39-AD39)/AD39)&gt;0.05</formula>
    </cfRule>
  </conditionalFormatting>
  <conditionalFormatting sqref="AE40">
    <cfRule type="expression" dxfId="1195" priority="1201">
      <formula>AND(AD40=0,(AE40&gt;0))</formula>
    </cfRule>
    <cfRule type="expression" dxfId="1194" priority="1202">
      <formula>((AE40-AD40)/AD40)&gt;0.05</formula>
    </cfRule>
  </conditionalFormatting>
  <conditionalFormatting sqref="AE41">
    <cfRule type="expression" dxfId="1193" priority="1199">
      <formula>AND(AD41=0,(AE41&gt;0))</formula>
    </cfRule>
    <cfRule type="expression" dxfId="1192" priority="1200">
      <formula>((AE41-AD41)/AD41)&gt;0.05</formula>
    </cfRule>
  </conditionalFormatting>
  <conditionalFormatting sqref="AG8:AG21 AG29 AG42:AG43 AG45 AG35">
    <cfRule type="expression" dxfId="1191" priority="1197">
      <formula>AND(AF8=0,(AG8&gt;0))</formula>
    </cfRule>
    <cfRule type="expression" dxfId="1190" priority="1198">
      <formula>((AG8-AF8)/AF8)&gt;0.05</formula>
    </cfRule>
  </conditionalFormatting>
  <conditionalFormatting sqref="AG31">
    <cfRule type="expression" dxfId="1189" priority="1195">
      <formula>AND(AF31=0,(AG31&gt;0))</formula>
    </cfRule>
    <cfRule type="expression" dxfId="1188" priority="1196">
      <formula>((AG31-AF31)/AF31)&gt;0.05</formula>
    </cfRule>
  </conditionalFormatting>
  <conditionalFormatting sqref="AG37">
    <cfRule type="expression" dxfId="1187" priority="1193">
      <formula>AND(AF37=0,(AG37&gt;0))</formula>
    </cfRule>
    <cfRule type="expression" dxfId="1186" priority="1194">
      <formula>((AG37-AF37)/AF37)&gt;0.05</formula>
    </cfRule>
  </conditionalFormatting>
  <conditionalFormatting sqref="AG22">
    <cfRule type="expression" dxfId="1185" priority="1191">
      <formula>AND(AF22=0,(AG22&gt;0))</formula>
    </cfRule>
    <cfRule type="expression" dxfId="1184" priority="1192">
      <formula>((AG22-AF22)/AF22)&gt;0.05</formula>
    </cfRule>
  </conditionalFormatting>
  <conditionalFormatting sqref="AG24">
    <cfRule type="expression" dxfId="1183" priority="1189">
      <formula>AND(AF24=0,(AG24&gt;0))</formula>
    </cfRule>
    <cfRule type="expression" dxfId="1182" priority="1190">
      <formula>((AG24-AF24)/AF24)&gt;0.05</formula>
    </cfRule>
  </conditionalFormatting>
  <conditionalFormatting sqref="AG25">
    <cfRule type="expression" dxfId="1181" priority="1187">
      <formula>AND(AF25=0,(AG25&gt;0))</formula>
    </cfRule>
    <cfRule type="expression" dxfId="1180" priority="1188">
      <formula>((AG25-AF25)/AF25)&gt;0.05</formula>
    </cfRule>
  </conditionalFormatting>
  <conditionalFormatting sqref="AG27">
    <cfRule type="expression" dxfId="1179" priority="1185">
      <formula>AND(AF27=0,(AG27&gt;0))</formula>
    </cfRule>
    <cfRule type="expression" dxfId="1178" priority="1186">
      <formula>((AG27-AF27)/AF27)&gt;0.05</formula>
    </cfRule>
  </conditionalFormatting>
  <conditionalFormatting sqref="AG44">
    <cfRule type="expression" dxfId="1177" priority="1183">
      <formula>AND(AF44=0,(AG44&gt;0))</formula>
    </cfRule>
    <cfRule type="expression" dxfId="1176" priority="1184">
      <formula>((AG44-AF44)/AF44)&gt;0.05</formula>
    </cfRule>
  </conditionalFormatting>
  <conditionalFormatting sqref="AG46">
    <cfRule type="expression" dxfId="1175" priority="1181">
      <formula>AND(AF46=0,(AG46&gt;0))</formula>
    </cfRule>
    <cfRule type="expression" dxfId="1174" priority="1182">
      <formula>((AG46-AF46)/AF46)&gt;0.05</formula>
    </cfRule>
  </conditionalFormatting>
  <conditionalFormatting sqref="AG26">
    <cfRule type="expression" dxfId="1173" priority="1179">
      <formula>AND(AF26=0,(AG26&gt;0))</formula>
    </cfRule>
    <cfRule type="expression" dxfId="1172" priority="1180">
      <formula>((AG26-AF26)/AF26)&gt;0.05</formula>
    </cfRule>
  </conditionalFormatting>
  <conditionalFormatting sqref="AG30">
    <cfRule type="expression" dxfId="1171" priority="1177">
      <formula>AND(AF30=0,(AG30&gt;0))</formula>
    </cfRule>
    <cfRule type="expression" dxfId="1170" priority="1178">
      <formula>((AG30-AF30)/AF30)&gt;0.05</formula>
    </cfRule>
  </conditionalFormatting>
  <conditionalFormatting sqref="AG28">
    <cfRule type="expression" dxfId="1169" priority="1175">
      <formula>AND(AF28=0,(AG28&gt;0))</formula>
    </cfRule>
    <cfRule type="expression" dxfId="1168" priority="1176">
      <formula>((AG28-AF28)/AF28)&gt;0.05</formula>
    </cfRule>
  </conditionalFormatting>
  <conditionalFormatting sqref="AG32">
    <cfRule type="expression" dxfId="1167" priority="1173">
      <formula>AND(AF32=0,(AG32&gt;0))</formula>
    </cfRule>
    <cfRule type="expression" dxfId="1166" priority="1174">
      <formula>((AG32-AF32)/AF32)&gt;0.05</formula>
    </cfRule>
  </conditionalFormatting>
  <conditionalFormatting sqref="AG33">
    <cfRule type="expression" dxfId="1165" priority="1171">
      <formula>AND(AF33=0,(AG33&gt;0))</formula>
    </cfRule>
    <cfRule type="expression" dxfId="1164" priority="1172">
      <formula>((AG33-AF33)/AF33)&gt;0.05</formula>
    </cfRule>
  </conditionalFormatting>
  <conditionalFormatting sqref="AG23">
    <cfRule type="expression" dxfId="1163" priority="1169">
      <formula>AND(AF23=0,(AG23&gt;0))</formula>
    </cfRule>
    <cfRule type="expression" dxfId="1162" priority="1170">
      <formula>((AG23-AF23)/AF23)&gt;0.05</formula>
    </cfRule>
  </conditionalFormatting>
  <conditionalFormatting sqref="AG34">
    <cfRule type="expression" dxfId="1161" priority="1167">
      <formula>AND(AF34=0,(AG34&gt;0))</formula>
    </cfRule>
    <cfRule type="expression" dxfId="1160" priority="1168">
      <formula>((AG34-AF34)/AF34)&gt;0.05</formula>
    </cfRule>
  </conditionalFormatting>
  <conditionalFormatting sqref="AG36">
    <cfRule type="expression" dxfId="1159" priority="1165">
      <formula>AND(AF36=0,(AG36&gt;0))</formula>
    </cfRule>
    <cfRule type="expression" dxfId="1158" priority="1166">
      <formula>((AG36-AF36)/AF36)&gt;0.05</formula>
    </cfRule>
  </conditionalFormatting>
  <conditionalFormatting sqref="AG38">
    <cfRule type="expression" dxfId="1157" priority="1163">
      <formula>AND(AF38=0,(AG38&gt;0))</formula>
    </cfRule>
    <cfRule type="expression" dxfId="1156" priority="1164">
      <formula>((AG38-AF38)/AF38)&gt;0.05</formula>
    </cfRule>
  </conditionalFormatting>
  <conditionalFormatting sqref="AG39">
    <cfRule type="expression" dxfId="1155" priority="1161">
      <formula>AND(AF39=0,(AG39&gt;0))</formula>
    </cfRule>
    <cfRule type="expression" dxfId="1154" priority="1162">
      <formula>((AG39-AF39)/AF39)&gt;0.05</formula>
    </cfRule>
  </conditionalFormatting>
  <conditionalFormatting sqref="AG40">
    <cfRule type="expression" dxfId="1153" priority="1159">
      <formula>AND(AF40=0,(AG40&gt;0))</formula>
    </cfRule>
    <cfRule type="expression" dxfId="1152" priority="1160">
      <formula>((AG40-AF40)/AF40)&gt;0.05</formula>
    </cfRule>
  </conditionalFormatting>
  <conditionalFormatting sqref="AG41">
    <cfRule type="expression" dxfId="1151" priority="1157">
      <formula>AND(AF41=0,(AG41&gt;0))</formula>
    </cfRule>
    <cfRule type="expression" dxfId="1150" priority="1158">
      <formula>((AG41-AF41)/AF41)&gt;0.05</formula>
    </cfRule>
  </conditionalFormatting>
  <conditionalFormatting sqref="AI8:AI21 AI29 AI42:AI43 AI45 AI35">
    <cfRule type="expression" dxfId="1149" priority="1155">
      <formula>AND(AH8=0,(AI8&gt;0))</formula>
    </cfRule>
    <cfRule type="expression" dxfId="1148" priority="1156">
      <formula>((AI8-AH8)/AH8)&gt;0.05</formula>
    </cfRule>
  </conditionalFormatting>
  <conditionalFormatting sqref="AI31">
    <cfRule type="expression" dxfId="1147" priority="1153">
      <formula>AND(AH31=0,(AI31&gt;0))</formula>
    </cfRule>
    <cfRule type="expression" dxfId="1146" priority="1154">
      <formula>((AI31-AH31)/AH31)&gt;0.05</formula>
    </cfRule>
  </conditionalFormatting>
  <conditionalFormatting sqref="AI37">
    <cfRule type="expression" dxfId="1145" priority="1151">
      <formula>AND(AH37=0,(AI37&gt;0))</formula>
    </cfRule>
    <cfRule type="expression" dxfId="1144" priority="1152">
      <formula>((AI37-AH37)/AH37)&gt;0.05</formula>
    </cfRule>
  </conditionalFormatting>
  <conditionalFormatting sqref="AI22">
    <cfRule type="expression" dxfId="1143" priority="1149">
      <formula>AND(AH22=0,(AI22&gt;0))</formula>
    </cfRule>
    <cfRule type="expression" dxfId="1142" priority="1150">
      <formula>((AI22-AH22)/AH22)&gt;0.05</formula>
    </cfRule>
  </conditionalFormatting>
  <conditionalFormatting sqref="AI24">
    <cfRule type="expression" dxfId="1141" priority="1147">
      <formula>AND(AH24=0,(AI24&gt;0))</formula>
    </cfRule>
    <cfRule type="expression" dxfId="1140" priority="1148">
      <formula>((AI24-AH24)/AH24)&gt;0.05</formula>
    </cfRule>
  </conditionalFormatting>
  <conditionalFormatting sqref="AI25">
    <cfRule type="expression" dxfId="1139" priority="1145">
      <formula>AND(AH25=0,(AI25&gt;0))</formula>
    </cfRule>
    <cfRule type="expression" dxfId="1138" priority="1146">
      <formula>((AI25-AH25)/AH25)&gt;0.05</formula>
    </cfRule>
  </conditionalFormatting>
  <conditionalFormatting sqref="AI27">
    <cfRule type="expression" dxfId="1137" priority="1143">
      <formula>AND(AH27=0,(AI27&gt;0))</formula>
    </cfRule>
    <cfRule type="expression" dxfId="1136" priority="1144">
      <formula>((AI27-AH27)/AH27)&gt;0.05</formula>
    </cfRule>
  </conditionalFormatting>
  <conditionalFormatting sqref="AI44">
    <cfRule type="expression" dxfId="1135" priority="1141">
      <formula>AND(AH44=0,(AI44&gt;0))</formula>
    </cfRule>
    <cfRule type="expression" dxfId="1134" priority="1142">
      <formula>((AI44-AH44)/AH44)&gt;0.05</formula>
    </cfRule>
  </conditionalFormatting>
  <conditionalFormatting sqref="AI46">
    <cfRule type="expression" dxfId="1133" priority="1139">
      <formula>AND(AH46=0,(AI46&gt;0))</formula>
    </cfRule>
    <cfRule type="expression" dxfId="1132" priority="1140">
      <formula>((AI46-AH46)/AH46)&gt;0.05</formula>
    </cfRule>
  </conditionalFormatting>
  <conditionalFormatting sqref="AI26">
    <cfRule type="expression" dxfId="1131" priority="1137">
      <formula>AND(AH26=0,(AI26&gt;0))</formula>
    </cfRule>
    <cfRule type="expression" dxfId="1130" priority="1138">
      <formula>((AI26-AH26)/AH26)&gt;0.05</formula>
    </cfRule>
  </conditionalFormatting>
  <conditionalFormatting sqref="AI30">
    <cfRule type="expression" dxfId="1129" priority="1135">
      <formula>AND(AH30=0,(AI30&gt;0))</formula>
    </cfRule>
    <cfRule type="expression" dxfId="1128" priority="1136">
      <formula>((AI30-AH30)/AH30)&gt;0.05</formula>
    </cfRule>
  </conditionalFormatting>
  <conditionalFormatting sqref="AI28">
    <cfRule type="expression" dxfId="1127" priority="1133">
      <formula>AND(AH28=0,(AI28&gt;0))</formula>
    </cfRule>
    <cfRule type="expression" dxfId="1126" priority="1134">
      <formula>((AI28-AH28)/AH28)&gt;0.05</formula>
    </cfRule>
  </conditionalFormatting>
  <conditionalFormatting sqref="AI32">
    <cfRule type="expression" dxfId="1125" priority="1131">
      <formula>AND(AH32=0,(AI32&gt;0))</formula>
    </cfRule>
    <cfRule type="expression" dxfId="1124" priority="1132">
      <formula>((AI32-AH32)/AH32)&gt;0.05</formula>
    </cfRule>
  </conditionalFormatting>
  <conditionalFormatting sqref="AI33">
    <cfRule type="expression" dxfId="1123" priority="1129">
      <formula>AND(AH33=0,(AI33&gt;0))</formula>
    </cfRule>
    <cfRule type="expression" dxfId="1122" priority="1130">
      <formula>((AI33-AH33)/AH33)&gt;0.05</formula>
    </cfRule>
  </conditionalFormatting>
  <conditionalFormatting sqref="AI23">
    <cfRule type="expression" dxfId="1121" priority="1127">
      <formula>AND(AH23=0,(AI23&gt;0))</formula>
    </cfRule>
    <cfRule type="expression" dxfId="1120" priority="1128">
      <formula>((AI23-AH23)/AH23)&gt;0.05</formula>
    </cfRule>
  </conditionalFormatting>
  <conditionalFormatting sqref="AI34">
    <cfRule type="expression" dxfId="1119" priority="1125">
      <formula>AND(AH34=0,(AI34&gt;0))</formula>
    </cfRule>
    <cfRule type="expression" dxfId="1118" priority="1126">
      <formula>((AI34-AH34)/AH34)&gt;0.05</formula>
    </cfRule>
  </conditionalFormatting>
  <conditionalFormatting sqref="AI36">
    <cfRule type="expression" dxfId="1117" priority="1123">
      <formula>AND(AH36=0,(AI36&gt;0))</formula>
    </cfRule>
    <cfRule type="expression" dxfId="1116" priority="1124">
      <formula>((AI36-AH36)/AH36)&gt;0.05</formula>
    </cfRule>
  </conditionalFormatting>
  <conditionalFormatting sqref="AI38">
    <cfRule type="expression" dxfId="1115" priority="1121">
      <formula>AND(AH38=0,(AI38&gt;0))</formula>
    </cfRule>
    <cfRule type="expression" dxfId="1114" priority="1122">
      <formula>((AI38-AH38)/AH38)&gt;0.05</formula>
    </cfRule>
  </conditionalFormatting>
  <conditionalFormatting sqref="AI39">
    <cfRule type="expression" dxfId="1113" priority="1119">
      <formula>AND(AH39=0,(AI39&gt;0))</formula>
    </cfRule>
    <cfRule type="expression" dxfId="1112" priority="1120">
      <formula>((AI39-AH39)/AH39)&gt;0.05</formula>
    </cfRule>
  </conditionalFormatting>
  <conditionalFormatting sqref="AI40">
    <cfRule type="expression" dxfId="1111" priority="1117">
      <formula>AND(AH40=0,(AI40&gt;0))</formula>
    </cfRule>
    <cfRule type="expression" dxfId="1110" priority="1118">
      <formula>((AI40-AH40)/AH40)&gt;0.05</formula>
    </cfRule>
  </conditionalFormatting>
  <conditionalFormatting sqref="AI41">
    <cfRule type="expression" dxfId="1109" priority="1115">
      <formula>AND(AH41=0,(AI41&gt;0))</formula>
    </cfRule>
    <cfRule type="expression" dxfId="1108" priority="1116">
      <formula>((AI41-AH41)/AH41)&gt;0.05</formula>
    </cfRule>
  </conditionalFormatting>
  <conditionalFormatting sqref="AK8:AK21 AK29 AK42:AK43 AK45 AK35">
    <cfRule type="expression" dxfId="1107" priority="1113">
      <formula>AND(AJ8=0,(AK8&gt;0))</formula>
    </cfRule>
    <cfRule type="expression" dxfId="1106" priority="1114">
      <formula>((AK8-AJ8)/AJ8)&gt;0.05</formula>
    </cfRule>
  </conditionalFormatting>
  <conditionalFormatting sqref="AK31">
    <cfRule type="expression" dxfId="1105" priority="1111">
      <formula>AND(AJ31=0,(AK31&gt;0))</formula>
    </cfRule>
    <cfRule type="expression" dxfId="1104" priority="1112">
      <formula>((AK31-AJ31)/AJ31)&gt;0.05</formula>
    </cfRule>
  </conditionalFormatting>
  <conditionalFormatting sqref="AK37">
    <cfRule type="expression" dxfId="1103" priority="1109">
      <formula>AND(AJ37=0,(AK37&gt;0))</formula>
    </cfRule>
    <cfRule type="expression" dxfId="1102" priority="1110">
      <formula>((AK37-AJ37)/AJ37)&gt;0.05</formula>
    </cfRule>
  </conditionalFormatting>
  <conditionalFormatting sqref="AK22">
    <cfRule type="expression" dxfId="1101" priority="1107">
      <formula>AND(AJ22=0,(AK22&gt;0))</formula>
    </cfRule>
    <cfRule type="expression" dxfId="1100" priority="1108">
      <formula>((AK22-AJ22)/AJ22)&gt;0.05</formula>
    </cfRule>
  </conditionalFormatting>
  <conditionalFormatting sqref="AK24">
    <cfRule type="expression" dxfId="1099" priority="1105">
      <formula>AND(AJ24=0,(AK24&gt;0))</formula>
    </cfRule>
    <cfRule type="expression" dxfId="1098" priority="1106">
      <formula>((AK24-AJ24)/AJ24)&gt;0.05</formula>
    </cfRule>
  </conditionalFormatting>
  <conditionalFormatting sqref="AK25">
    <cfRule type="expression" dxfId="1097" priority="1103">
      <formula>AND(AJ25=0,(AK25&gt;0))</formula>
    </cfRule>
    <cfRule type="expression" dxfId="1096" priority="1104">
      <formula>((AK25-AJ25)/AJ25)&gt;0.05</formula>
    </cfRule>
  </conditionalFormatting>
  <conditionalFormatting sqref="AK27">
    <cfRule type="expression" dxfId="1095" priority="1101">
      <formula>AND(AJ27=0,(AK27&gt;0))</formula>
    </cfRule>
    <cfRule type="expression" dxfId="1094" priority="1102">
      <formula>((AK27-AJ27)/AJ27)&gt;0.05</formula>
    </cfRule>
  </conditionalFormatting>
  <conditionalFormatting sqref="AK44">
    <cfRule type="expression" dxfId="1093" priority="1099">
      <formula>AND(AJ44=0,(AK44&gt;0))</formula>
    </cfRule>
    <cfRule type="expression" dxfId="1092" priority="1100">
      <formula>((AK44-AJ44)/AJ44)&gt;0.05</formula>
    </cfRule>
  </conditionalFormatting>
  <conditionalFormatting sqref="AK46">
    <cfRule type="expression" dxfId="1091" priority="1097">
      <formula>AND(AJ46=0,(AK46&gt;0))</formula>
    </cfRule>
    <cfRule type="expression" dxfId="1090" priority="1098">
      <formula>((AK46-AJ46)/AJ46)&gt;0.05</formula>
    </cfRule>
  </conditionalFormatting>
  <conditionalFormatting sqref="AK26">
    <cfRule type="expression" dxfId="1089" priority="1095">
      <formula>AND(AJ26=0,(AK26&gt;0))</formula>
    </cfRule>
    <cfRule type="expression" dxfId="1088" priority="1096">
      <formula>((AK26-AJ26)/AJ26)&gt;0.05</formula>
    </cfRule>
  </conditionalFormatting>
  <conditionalFormatting sqref="AK30">
    <cfRule type="expression" dxfId="1087" priority="1093">
      <formula>AND(AJ30=0,(AK30&gt;0))</formula>
    </cfRule>
    <cfRule type="expression" dxfId="1086" priority="1094">
      <formula>((AK30-AJ30)/AJ30)&gt;0.05</formula>
    </cfRule>
  </conditionalFormatting>
  <conditionalFormatting sqref="AK28">
    <cfRule type="expression" dxfId="1085" priority="1091">
      <formula>AND(AJ28=0,(AK28&gt;0))</formula>
    </cfRule>
    <cfRule type="expression" dxfId="1084" priority="1092">
      <formula>((AK28-AJ28)/AJ28)&gt;0.05</formula>
    </cfRule>
  </conditionalFormatting>
  <conditionalFormatting sqref="AK32">
    <cfRule type="expression" dxfId="1083" priority="1089">
      <formula>AND(AJ32=0,(AK32&gt;0))</formula>
    </cfRule>
    <cfRule type="expression" dxfId="1082" priority="1090">
      <formula>((AK32-AJ32)/AJ32)&gt;0.05</formula>
    </cfRule>
  </conditionalFormatting>
  <conditionalFormatting sqref="AK33">
    <cfRule type="expression" dxfId="1081" priority="1087">
      <formula>AND(AJ33=0,(AK33&gt;0))</formula>
    </cfRule>
    <cfRule type="expression" dxfId="1080" priority="1088">
      <formula>((AK33-AJ33)/AJ33)&gt;0.05</formula>
    </cfRule>
  </conditionalFormatting>
  <conditionalFormatting sqref="AK23">
    <cfRule type="expression" dxfId="1079" priority="1085">
      <formula>AND(AJ23=0,(AK23&gt;0))</formula>
    </cfRule>
    <cfRule type="expression" dxfId="1078" priority="1086">
      <formula>((AK23-AJ23)/AJ23)&gt;0.05</formula>
    </cfRule>
  </conditionalFormatting>
  <conditionalFormatting sqref="AK34">
    <cfRule type="expression" dxfId="1077" priority="1083">
      <formula>AND(AJ34=0,(AK34&gt;0))</formula>
    </cfRule>
    <cfRule type="expression" dxfId="1076" priority="1084">
      <formula>((AK34-AJ34)/AJ34)&gt;0.05</formula>
    </cfRule>
  </conditionalFormatting>
  <conditionalFormatting sqref="AK36">
    <cfRule type="expression" dxfId="1075" priority="1081">
      <formula>AND(AJ36=0,(AK36&gt;0))</formula>
    </cfRule>
    <cfRule type="expression" dxfId="1074" priority="1082">
      <formula>((AK36-AJ36)/AJ36)&gt;0.05</formula>
    </cfRule>
  </conditionalFormatting>
  <conditionalFormatting sqref="AK38">
    <cfRule type="expression" dxfId="1073" priority="1079">
      <formula>AND(AJ38=0,(AK38&gt;0))</formula>
    </cfRule>
    <cfRule type="expression" dxfId="1072" priority="1080">
      <formula>((AK38-AJ38)/AJ38)&gt;0.05</formula>
    </cfRule>
  </conditionalFormatting>
  <conditionalFormatting sqref="AK39">
    <cfRule type="expression" dxfId="1071" priority="1077">
      <formula>AND(AJ39=0,(AK39&gt;0))</formula>
    </cfRule>
    <cfRule type="expression" dxfId="1070" priority="1078">
      <formula>((AK39-AJ39)/AJ39)&gt;0.05</formula>
    </cfRule>
  </conditionalFormatting>
  <conditionalFormatting sqref="AK40">
    <cfRule type="expression" dxfId="1069" priority="1075">
      <formula>AND(AJ40=0,(AK40&gt;0))</formula>
    </cfRule>
    <cfRule type="expression" dxfId="1068" priority="1076">
      <formula>((AK40-AJ40)/AJ40)&gt;0.05</formula>
    </cfRule>
  </conditionalFormatting>
  <conditionalFormatting sqref="AK41">
    <cfRule type="expression" dxfId="1067" priority="1073">
      <formula>AND(AJ41=0,(AK41&gt;0))</formula>
    </cfRule>
    <cfRule type="expression" dxfId="1066" priority="1074">
      <formula>((AK41-AJ41)/AJ41)&gt;0.05</formula>
    </cfRule>
  </conditionalFormatting>
  <conditionalFormatting sqref="AM8:AM21 AM29 AM42:AM43 AM45 AM35">
    <cfRule type="expression" dxfId="1065" priority="1071">
      <formula>AND(AL8=0,(AM8&gt;0))</formula>
    </cfRule>
    <cfRule type="expression" dxfId="1064" priority="1072">
      <formula>((AM8-AL8)/AL8)&gt;0.05</formula>
    </cfRule>
  </conditionalFormatting>
  <conditionalFormatting sqref="AM31">
    <cfRule type="expression" dxfId="1063" priority="1069">
      <formula>AND(AL31=0,(AM31&gt;0))</formula>
    </cfRule>
    <cfRule type="expression" dxfId="1062" priority="1070">
      <formula>((AM31-AL31)/AL31)&gt;0.05</formula>
    </cfRule>
  </conditionalFormatting>
  <conditionalFormatting sqref="AM37">
    <cfRule type="expression" dxfId="1061" priority="1067">
      <formula>AND(AL37=0,(AM37&gt;0))</formula>
    </cfRule>
    <cfRule type="expression" dxfId="1060" priority="1068">
      <formula>((AM37-AL37)/AL37)&gt;0.05</formula>
    </cfRule>
  </conditionalFormatting>
  <conditionalFormatting sqref="AM22">
    <cfRule type="expression" dxfId="1059" priority="1065">
      <formula>AND(AL22=0,(AM22&gt;0))</formula>
    </cfRule>
    <cfRule type="expression" dxfId="1058" priority="1066">
      <formula>((AM22-AL22)/AL22)&gt;0.05</formula>
    </cfRule>
  </conditionalFormatting>
  <conditionalFormatting sqref="AM24">
    <cfRule type="expression" dxfId="1057" priority="1063">
      <formula>AND(AL24=0,(AM24&gt;0))</formula>
    </cfRule>
    <cfRule type="expression" dxfId="1056" priority="1064">
      <formula>((AM24-AL24)/AL24)&gt;0.05</formula>
    </cfRule>
  </conditionalFormatting>
  <conditionalFormatting sqref="AM25">
    <cfRule type="expression" dxfId="1055" priority="1061">
      <formula>AND(AL25=0,(AM25&gt;0))</formula>
    </cfRule>
    <cfRule type="expression" dxfId="1054" priority="1062">
      <formula>((AM25-AL25)/AL25)&gt;0.05</formula>
    </cfRule>
  </conditionalFormatting>
  <conditionalFormatting sqref="AM27">
    <cfRule type="expression" dxfId="1053" priority="1059">
      <formula>AND(AL27=0,(AM27&gt;0))</formula>
    </cfRule>
    <cfRule type="expression" dxfId="1052" priority="1060">
      <formula>((AM27-AL27)/AL27)&gt;0.05</formula>
    </cfRule>
  </conditionalFormatting>
  <conditionalFormatting sqref="AM44">
    <cfRule type="expression" dxfId="1051" priority="1057">
      <formula>AND(AL44=0,(AM44&gt;0))</formula>
    </cfRule>
    <cfRule type="expression" dxfId="1050" priority="1058">
      <formula>((AM44-AL44)/AL44)&gt;0.05</formula>
    </cfRule>
  </conditionalFormatting>
  <conditionalFormatting sqref="AM46">
    <cfRule type="expression" dxfId="1049" priority="1055">
      <formula>AND(AL46=0,(AM46&gt;0))</formula>
    </cfRule>
    <cfRule type="expression" dxfId="1048" priority="1056">
      <formula>((AM46-AL46)/AL46)&gt;0.05</formula>
    </cfRule>
  </conditionalFormatting>
  <conditionalFormatting sqref="AM26">
    <cfRule type="expression" dxfId="1047" priority="1053">
      <formula>AND(AL26=0,(AM26&gt;0))</formula>
    </cfRule>
    <cfRule type="expression" dxfId="1046" priority="1054">
      <formula>((AM26-AL26)/AL26)&gt;0.05</formula>
    </cfRule>
  </conditionalFormatting>
  <conditionalFormatting sqref="AM30">
    <cfRule type="expression" dxfId="1045" priority="1051">
      <formula>AND(AL30=0,(AM30&gt;0))</formula>
    </cfRule>
    <cfRule type="expression" dxfId="1044" priority="1052">
      <formula>((AM30-AL30)/AL30)&gt;0.05</formula>
    </cfRule>
  </conditionalFormatting>
  <conditionalFormatting sqref="AM28">
    <cfRule type="expression" dxfId="1043" priority="1049">
      <formula>AND(AL28=0,(AM28&gt;0))</formula>
    </cfRule>
    <cfRule type="expression" dxfId="1042" priority="1050">
      <formula>((AM28-AL28)/AL28)&gt;0.05</formula>
    </cfRule>
  </conditionalFormatting>
  <conditionalFormatting sqref="AM32">
    <cfRule type="expression" dxfId="1041" priority="1047">
      <formula>AND(AL32=0,(AM32&gt;0))</formula>
    </cfRule>
    <cfRule type="expression" dxfId="1040" priority="1048">
      <formula>((AM32-AL32)/AL32)&gt;0.05</formula>
    </cfRule>
  </conditionalFormatting>
  <conditionalFormatting sqref="AM33">
    <cfRule type="expression" dxfId="1039" priority="1045">
      <formula>AND(AL33=0,(AM33&gt;0))</formula>
    </cfRule>
    <cfRule type="expression" dxfId="1038" priority="1046">
      <formula>((AM33-AL33)/AL33)&gt;0.05</formula>
    </cfRule>
  </conditionalFormatting>
  <conditionalFormatting sqref="AM23">
    <cfRule type="expression" dxfId="1037" priority="1043">
      <formula>AND(AL23=0,(AM23&gt;0))</formula>
    </cfRule>
    <cfRule type="expression" dxfId="1036" priority="1044">
      <formula>((AM23-AL23)/AL23)&gt;0.05</formula>
    </cfRule>
  </conditionalFormatting>
  <conditionalFormatting sqref="AM34">
    <cfRule type="expression" dxfId="1035" priority="1041">
      <formula>AND(AL34=0,(AM34&gt;0))</formula>
    </cfRule>
    <cfRule type="expression" dxfId="1034" priority="1042">
      <formula>((AM34-AL34)/AL34)&gt;0.05</formula>
    </cfRule>
  </conditionalFormatting>
  <conditionalFormatting sqref="AM36">
    <cfRule type="expression" dxfId="1033" priority="1039">
      <formula>AND(AL36=0,(AM36&gt;0))</formula>
    </cfRule>
    <cfRule type="expression" dxfId="1032" priority="1040">
      <formula>((AM36-AL36)/AL36)&gt;0.05</formula>
    </cfRule>
  </conditionalFormatting>
  <conditionalFormatting sqref="AM38">
    <cfRule type="expression" dxfId="1031" priority="1037">
      <formula>AND(AL38=0,(AM38&gt;0))</formula>
    </cfRule>
    <cfRule type="expression" dxfId="1030" priority="1038">
      <formula>((AM38-AL38)/AL38)&gt;0.05</formula>
    </cfRule>
  </conditionalFormatting>
  <conditionalFormatting sqref="AM39">
    <cfRule type="expression" dxfId="1029" priority="1035">
      <formula>AND(AL39=0,(AM39&gt;0))</formula>
    </cfRule>
    <cfRule type="expression" dxfId="1028" priority="1036">
      <formula>((AM39-AL39)/AL39)&gt;0.05</formula>
    </cfRule>
  </conditionalFormatting>
  <conditionalFormatting sqref="AM40">
    <cfRule type="expression" dxfId="1027" priority="1033">
      <formula>AND(AL40=0,(AM40&gt;0))</formula>
    </cfRule>
    <cfRule type="expression" dxfId="1026" priority="1034">
      <formula>((AM40-AL40)/AL40)&gt;0.05</formula>
    </cfRule>
  </conditionalFormatting>
  <conditionalFormatting sqref="AM41">
    <cfRule type="expression" dxfId="1025" priority="1031">
      <formula>AND(AL41=0,(AM41&gt;0))</formula>
    </cfRule>
    <cfRule type="expression" dxfId="1024" priority="1032">
      <formula>((AM41-AL41)/AL41)&gt;0.05</formula>
    </cfRule>
  </conditionalFormatting>
  <conditionalFormatting sqref="AO8:AO21 AO29 AO42:AO43 AO45 AO35">
    <cfRule type="expression" dxfId="1023" priority="1029">
      <formula>AND(AN8=0,(AO8&gt;0))</formula>
    </cfRule>
    <cfRule type="expression" dxfId="1022" priority="1030">
      <formula>((AO8-AN8)/AN8)&gt;0.05</formula>
    </cfRule>
  </conditionalFormatting>
  <conditionalFormatting sqref="AO31">
    <cfRule type="expression" dxfId="1021" priority="1027">
      <formula>AND(AN31=0,(AO31&gt;0))</formula>
    </cfRule>
    <cfRule type="expression" dxfId="1020" priority="1028">
      <formula>((AO31-AN31)/AN31)&gt;0.05</formula>
    </cfRule>
  </conditionalFormatting>
  <conditionalFormatting sqref="AO37">
    <cfRule type="expression" dxfId="1019" priority="1025">
      <formula>AND(AN37=0,(AO37&gt;0))</formula>
    </cfRule>
    <cfRule type="expression" dxfId="1018" priority="1026">
      <formula>((AO37-AN37)/AN37)&gt;0.05</formula>
    </cfRule>
  </conditionalFormatting>
  <conditionalFormatting sqref="AO22">
    <cfRule type="expression" dxfId="1017" priority="1023">
      <formula>AND(AN22=0,(AO22&gt;0))</formula>
    </cfRule>
    <cfRule type="expression" dxfId="1016" priority="1024">
      <formula>((AO22-AN22)/AN22)&gt;0.05</formula>
    </cfRule>
  </conditionalFormatting>
  <conditionalFormatting sqref="AO24">
    <cfRule type="expression" dxfId="1015" priority="1021">
      <formula>AND(AN24=0,(AO24&gt;0))</formula>
    </cfRule>
    <cfRule type="expression" dxfId="1014" priority="1022">
      <formula>((AO24-AN24)/AN24)&gt;0.05</formula>
    </cfRule>
  </conditionalFormatting>
  <conditionalFormatting sqref="AO25">
    <cfRule type="expression" dxfId="1013" priority="1019">
      <formula>AND(AN25=0,(AO25&gt;0))</formula>
    </cfRule>
    <cfRule type="expression" dxfId="1012" priority="1020">
      <formula>((AO25-AN25)/AN25)&gt;0.05</formula>
    </cfRule>
  </conditionalFormatting>
  <conditionalFormatting sqref="AO27">
    <cfRule type="expression" dxfId="1011" priority="1017">
      <formula>AND(AN27=0,(AO27&gt;0))</formula>
    </cfRule>
    <cfRule type="expression" dxfId="1010" priority="1018">
      <formula>((AO27-AN27)/AN27)&gt;0.05</formula>
    </cfRule>
  </conditionalFormatting>
  <conditionalFormatting sqref="AO44">
    <cfRule type="expression" dxfId="1009" priority="1015">
      <formula>AND(AN44=0,(AO44&gt;0))</formula>
    </cfRule>
    <cfRule type="expression" dxfId="1008" priority="1016">
      <formula>((AO44-AN44)/AN44)&gt;0.05</formula>
    </cfRule>
  </conditionalFormatting>
  <conditionalFormatting sqref="AO46">
    <cfRule type="expression" dxfId="1007" priority="1013">
      <formula>AND(AN46=0,(AO46&gt;0))</formula>
    </cfRule>
    <cfRule type="expression" dxfId="1006" priority="1014">
      <formula>((AO46-AN46)/AN46)&gt;0.05</formula>
    </cfRule>
  </conditionalFormatting>
  <conditionalFormatting sqref="AO26">
    <cfRule type="expression" dxfId="1005" priority="1011">
      <formula>AND(AN26=0,(AO26&gt;0))</formula>
    </cfRule>
    <cfRule type="expression" dxfId="1004" priority="1012">
      <formula>((AO26-AN26)/AN26)&gt;0.05</formula>
    </cfRule>
  </conditionalFormatting>
  <conditionalFormatting sqref="AO30">
    <cfRule type="expression" dxfId="1003" priority="1009">
      <formula>AND(AN30=0,(AO30&gt;0))</formula>
    </cfRule>
    <cfRule type="expression" dxfId="1002" priority="1010">
      <formula>((AO30-AN30)/AN30)&gt;0.05</formula>
    </cfRule>
  </conditionalFormatting>
  <conditionalFormatting sqref="AO28">
    <cfRule type="expression" dxfId="1001" priority="1007">
      <formula>AND(AN28=0,(AO28&gt;0))</formula>
    </cfRule>
    <cfRule type="expression" dxfId="1000" priority="1008">
      <formula>((AO28-AN28)/AN28)&gt;0.05</formula>
    </cfRule>
  </conditionalFormatting>
  <conditionalFormatting sqref="AO32">
    <cfRule type="expression" dxfId="999" priority="1005">
      <formula>AND(AN32=0,(AO32&gt;0))</formula>
    </cfRule>
    <cfRule type="expression" dxfId="998" priority="1006">
      <formula>((AO32-AN32)/AN32)&gt;0.05</formula>
    </cfRule>
  </conditionalFormatting>
  <conditionalFormatting sqref="AO33">
    <cfRule type="expression" dxfId="997" priority="1003">
      <formula>AND(AN33=0,(AO33&gt;0))</formula>
    </cfRule>
    <cfRule type="expression" dxfId="996" priority="1004">
      <formula>((AO33-AN33)/AN33)&gt;0.05</formula>
    </cfRule>
  </conditionalFormatting>
  <conditionalFormatting sqref="AO23">
    <cfRule type="expression" dxfId="995" priority="1001">
      <formula>AND(AN23=0,(AO23&gt;0))</formula>
    </cfRule>
    <cfRule type="expression" dxfId="994" priority="1002">
      <formula>((AO23-AN23)/AN23)&gt;0.05</formula>
    </cfRule>
  </conditionalFormatting>
  <conditionalFormatting sqref="AO34">
    <cfRule type="expression" dxfId="993" priority="999">
      <formula>AND(AN34=0,(AO34&gt;0))</formula>
    </cfRule>
    <cfRule type="expression" dxfId="992" priority="1000">
      <formula>((AO34-AN34)/AN34)&gt;0.05</formula>
    </cfRule>
  </conditionalFormatting>
  <conditionalFormatting sqref="AO36">
    <cfRule type="expression" dxfId="991" priority="997">
      <formula>AND(AN36=0,(AO36&gt;0))</formula>
    </cfRule>
    <cfRule type="expression" dxfId="990" priority="998">
      <formula>((AO36-AN36)/AN36)&gt;0.05</formula>
    </cfRule>
  </conditionalFormatting>
  <conditionalFormatting sqref="AO38">
    <cfRule type="expression" dxfId="989" priority="995">
      <formula>AND(AN38=0,(AO38&gt;0))</formula>
    </cfRule>
    <cfRule type="expression" dxfId="988" priority="996">
      <formula>((AO38-AN38)/AN38)&gt;0.05</formula>
    </cfRule>
  </conditionalFormatting>
  <conditionalFormatting sqref="AO39">
    <cfRule type="expression" dxfId="987" priority="993">
      <formula>AND(AN39=0,(AO39&gt;0))</formula>
    </cfRule>
    <cfRule type="expression" dxfId="986" priority="994">
      <formula>((AO39-AN39)/AN39)&gt;0.05</formula>
    </cfRule>
  </conditionalFormatting>
  <conditionalFormatting sqref="AO40">
    <cfRule type="expression" dxfId="985" priority="991">
      <formula>AND(AN40=0,(AO40&gt;0))</formula>
    </cfRule>
    <cfRule type="expression" dxfId="984" priority="992">
      <formula>((AO40-AN40)/AN40)&gt;0.05</formula>
    </cfRule>
  </conditionalFormatting>
  <conditionalFormatting sqref="AO41">
    <cfRule type="expression" dxfId="983" priority="989">
      <formula>AND(AN41=0,(AO41&gt;0))</formula>
    </cfRule>
    <cfRule type="expression" dxfId="982" priority="990">
      <formula>((AO41-AN41)/AN41)&gt;0.05</formula>
    </cfRule>
  </conditionalFormatting>
  <conditionalFormatting sqref="AQ8:AQ21 AQ29 AQ42:AQ43 AQ45 AQ35">
    <cfRule type="expression" dxfId="981" priority="987">
      <formula>AND(AP8=0,(AQ8&gt;0))</formula>
    </cfRule>
    <cfRule type="expression" dxfId="980" priority="988">
      <formula>((AQ8-AP8)/AP8)&gt;0.05</formula>
    </cfRule>
  </conditionalFormatting>
  <conditionalFormatting sqref="AQ31">
    <cfRule type="expression" dxfId="979" priority="985">
      <formula>AND(AP31=0,(AQ31&gt;0))</formula>
    </cfRule>
    <cfRule type="expression" dxfId="978" priority="986">
      <formula>((AQ31-AP31)/AP31)&gt;0.05</formula>
    </cfRule>
  </conditionalFormatting>
  <conditionalFormatting sqref="AQ37">
    <cfRule type="expression" dxfId="977" priority="983">
      <formula>AND(AP37=0,(AQ37&gt;0))</formula>
    </cfRule>
    <cfRule type="expression" dxfId="976" priority="984">
      <formula>((AQ37-AP37)/AP37)&gt;0.05</formula>
    </cfRule>
  </conditionalFormatting>
  <conditionalFormatting sqref="AQ22">
    <cfRule type="expression" dxfId="975" priority="981">
      <formula>AND(AP22=0,(AQ22&gt;0))</formula>
    </cfRule>
    <cfRule type="expression" dxfId="974" priority="982">
      <formula>((AQ22-AP22)/AP22)&gt;0.05</formula>
    </cfRule>
  </conditionalFormatting>
  <conditionalFormatting sqref="AQ24">
    <cfRule type="expression" dxfId="973" priority="979">
      <formula>AND(AP24=0,(AQ24&gt;0))</formula>
    </cfRule>
    <cfRule type="expression" dxfId="972" priority="980">
      <formula>((AQ24-AP24)/AP24)&gt;0.05</formula>
    </cfRule>
  </conditionalFormatting>
  <conditionalFormatting sqref="AQ25">
    <cfRule type="expression" dxfId="971" priority="977">
      <formula>AND(AP25=0,(AQ25&gt;0))</formula>
    </cfRule>
    <cfRule type="expression" dxfId="970" priority="978">
      <formula>((AQ25-AP25)/AP25)&gt;0.05</formula>
    </cfRule>
  </conditionalFormatting>
  <conditionalFormatting sqref="AQ27">
    <cfRule type="expression" dxfId="969" priority="975">
      <formula>AND(AP27=0,(AQ27&gt;0))</formula>
    </cfRule>
    <cfRule type="expression" dxfId="968" priority="976">
      <formula>((AQ27-AP27)/AP27)&gt;0.05</formula>
    </cfRule>
  </conditionalFormatting>
  <conditionalFormatting sqref="AQ44">
    <cfRule type="expression" dxfId="967" priority="973">
      <formula>AND(AP44=0,(AQ44&gt;0))</formula>
    </cfRule>
    <cfRule type="expression" dxfId="966" priority="974">
      <formula>((AQ44-AP44)/AP44)&gt;0.05</formula>
    </cfRule>
  </conditionalFormatting>
  <conditionalFormatting sqref="AQ46">
    <cfRule type="expression" dxfId="965" priority="971">
      <formula>AND(AP46=0,(AQ46&gt;0))</formula>
    </cfRule>
    <cfRule type="expression" dxfId="964" priority="972">
      <formula>((AQ46-AP46)/AP46)&gt;0.05</formula>
    </cfRule>
  </conditionalFormatting>
  <conditionalFormatting sqref="AQ26">
    <cfRule type="expression" dxfId="963" priority="969">
      <formula>AND(AP26=0,(AQ26&gt;0))</formula>
    </cfRule>
    <cfRule type="expression" dxfId="962" priority="970">
      <formula>((AQ26-AP26)/AP26)&gt;0.05</formula>
    </cfRule>
  </conditionalFormatting>
  <conditionalFormatting sqref="AQ30">
    <cfRule type="expression" dxfId="961" priority="967">
      <formula>AND(AP30=0,(AQ30&gt;0))</formula>
    </cfRule>
    <cfRule type="expression" dxfId="960" priority="968">
      <formula>((AQ30-AP30)/AP30)&gt;0.05</formula>
    </cfRule>
  </conditionalFormatting>
  <conditionalFormatting sqref="AQ28">
    <cfRule type="expression" dxfId="959" priority="965">
      <formula>AND(AP28=0,(AQ28&gt;0))</formula>
    </cfRule>
    <cfRule type="expression" dxfId="958" priority="966">
      <formula>((AQ28-AP28)/AP28)&gt;0.05</formula>
    </cfRule>
  </conditionalFormatting>
  <conditionalFormatting sqref="AQ32">
    <cfRule type="expression" dxfId="957" priority="963">
      <formula>AND(AP32=0,(AQ32&gt;0))</formula>
    </cfRule>
    <cfRule type="expression" dxfId="956" priority="964">
      <formula>((AQ32-AP32)/AP32)&gt;0.05</formula>
    </cfRule>
  </conditionalFormatting>
  <conditionalFormatting sqref="AQ33">
    <cfRule type="expression" dxfId="955" priority="961">
      <formula>AND(AP33=0,(AQ33&gt;0))</formula>
    </cfRule>
    <cfRule type="expression" dxfId="954" priority="962">
      <formula>((AQ33-AP33)/AP33)&gt;0.05</formula>
    </cfRule>
  </conditionalFormatting>
  <conditionalFormatting sqref="AQ23">
    <cfRule type="expression" dxfId="953" priority="959">
      <formula>AND(AP23=0,(AQ23&gt;0))</formula>
    </cfRule>
    <cfRule type="expression" dxfId="952" priority="960">
      <formula>((AQ23-AP23)/AP23)&gt;0.05</formula>
    </cfRule>
  </conditionalFormatting>
  <conditionalFormatting sqref="AQ34">
    <cfRule type="expression" dxfId="951" priority="957">
      <formula>AND(AP34=0,(AQ34&gt;0))</formula>
    </cfRule>
    <cfRule type="expression" dxfId="950" priority="958">
      <formula>((AQ34-AP34)/AP34)&gt;0.05</formula>
    </cfRule>
  </conditionalFormatting>
  <conditionalFormatting sqref="AQ36">
    <cfRule type="expression" dxfId="949" priority="955">
      <formula>AND(AP36=0,(AQ36&gt;0))</formula>
    </cfRule>
    <cfRule type="expression" dxfId="948" priority="956">
      <formula>((AQ36-AP36)/AP36)&gt;0.05</formula>
    </cfRule>
  </conditionalFormatting>
  <conditionalFormatting sqref="AQ38">
    <cfRule type="expression" dxfId="947" priority="953">
      <formula>AND(AP38=0,(AQ38&gt;0))</formula>
    </cfRule>
    <cfRule type="expression" dxfId="946" priority="954">
      <formula>((AQ38-AP38)/AP38)&gt;0.05</formula>
    </cfRule>
  </conditionalFormatting>
  <conditionalFormatting sqref="AQ39">
    <cfRule type="expression" dxfId="945" priority="951">
      <formula>AND(AP39=0,(AQ39&gt;0))</formula>
    </cfRule>
    <cfRule type="expression" dxfId="944" priority="952">
      <formula>((AQ39-AP39)/AP39)&gt;0.05</formula>
    </cfRule>
  </conditionalFormatting>
  <conditionalFormatting sqref="AQ40">
    <cfRule type="expression" dxfId="943" priority="949">
      <formula>AND(AP40=0,(AQ40&gt;0))</formula>
    </cfRule>
    <cfRule type="expression" dxfId="942" priority="950">
      <formula>((AQ40-AP40)/AP40)&gt;0.05</formula>
    </cfRule>
  </conditionalFormatting>
  <conditionalFormatting sqref="AQ41">
    <cfRule type="expression" dxfId="941" priority="947">
      <formula>AND(AP41=0,(AQ41&gt;0))</formula>
    </cfRule>
    <cfRule type="expression" dxfId="940" priority="948">
      <formula>((AQ41-AP41)/AP41)&gt;0.05</formula>
    </cfRule>
  </conditionalFormatting>
  <conditionalFormatting sqref="AS8:AS21 AS29 AS42:AS43 AS45 AS35">
    <cfRule type="expression" dxfId="939" priority="945">
      <formula>AND(AR8=0,(AS8&gt;0))</formula>
    </cfRule>
    <cfRule type="expression" dxfId="938" priority="946">
      <formula>((AS8-AR8)/AR8)&gt;0.05</formula>
    </cfRule>
  </conditionalFormatting>
  <conditionalFormatting sqref="AS31">
    <cfRule type="expression" dxfId="937" priority="943">
      <formula>AND(AR31=0,(AS31&gt;0))</formula>
    </cfRule>
    <cfRule type="expression" dxfId="936" priority="944">
      <formula>((AS31-AR31)/AR31)&gt;0.05</formula>
    </cfRule>
  </conditionalFormatting>
  <conditionalFormatting sqref="AS37">
    <cfRule type="expression" dxfId="935" priority="941">
      <formula>AND(AR37=0,(AS37&gt;0))</formula>
    </cfRule>
    <cfRule type="expression" dxfId="934" priority="942">
      <formula>((AS37-AR37)/AR37)&gt;0.05</formula>
    </cfRule>
  </conditionalFormatting>
  <conditionalFormatting sqref="AS22">
    <cfRule type="expression" dxfId="933" priority="939">
      <formula>AND(AR22=0,(AS22&gt;0))</formula>
    </cfRule>
    <cfRule type="expression" dxfId="932" priority="940">
      <formula>((AS22-AR22)/AR22)&gt;0.05</formula>
    </cfRule>
  </conditionalFormatting>
  <conditionalFormatting sqref="AS24">
    <cfRule type="expression" dxfId="931" priority="937">
      <formula>AND(AR24=0,(AS24&gt;0))</formula>
    </cfRule>
    <cfRule type="expression" dxfId="930" priority="938">
      <formula>((AS24-AR24)/AR24)&gt;0.05</formula>
    </cfRule>
  </conditionalFormatting>
  <conditionalFormatting sqref="AS25">
    <cfRule type="expression" dxfId="929" priority="935">
      <formula>AND(AR25=0,(AS25&gt;0))</formula>
    </cfRule>
    <cfRule type="expression" dxfId="928" priority="936">
      <formula>((AS25-AR25)/AR25)&gt;0.05</formula>
    </cfRule>
  </conditionalFormatting>
  <conditionalFormatting sqref="AS27">
    <cfRule type="expression" dxfId="927" priority="933">
      <formula>AND(AR27=0,(AS27&gt;0))</formula>
    </cfRule>
    <cfRule type="expression" dxfId="926" priority="934">
      <formula>((AS27-AR27)/AR27)&gt;0.05</formula>
    </cfRule>
  </conditionalFormatting>
  <conditionalFormatting sqref="AS44">
    <cfRule type="expression" dxfId="925" priority="931">
      <formula>AND(AR44=0,(AS44&gt;0))</formula>
    </cfRule>
    <cfRule type="expression" dxfId="924" priority="932">
      <formula>((AS44-AR44)/AR44)&gt;0.05</formula>
    </cfRule>
  </conditionalFormatting>
  <conditionalFormatting sqref="AS46">
    <cfRule type="expression" dxfId="923" priority="929">
      <formula>AND(AR46=0,(AS46&gt;0))</formula>
    </cfRule>
    <cfRule type="expression" dxfId="922" priority="930">
      <formula>((AS46-AR46)/AR46)&gt;0.05</formula>
    </cfRule>
  </conditionalFormatting>
  <conditionalFormatting sqref="AS26">
    <cfRule type="expression" dxfId="921" priority="927">
      <formula>AND(AR26=0,(AS26&gt;0))</formula>
    </cfRule>
    <cfRule type="expression" dxfId="920" priority="928">
      <formula>((AS26-AR26)/AR26)&gt;0.05</formula>
    </cfRule>
  </conditionalFormatting>
  <conditionalFormatting sqref="AS30">
    <cfRule type="expression" dxfId="919" priority="925">
      <formula>AND(AR30=0,(AS30&gt;0))</formula>
    </cfRule>
    <cfRule type="expression" dxfId="918" priority="926">
      <formula>((AS30-AR30)/AR30)&gt;0.05</formula>
    </cfRule>
  </conditionalFormatting>
  <conditionalFormatting sqref="AS28">
    <cfRule type="expression" dxfId="917" priority="923">
      <formula>AND(AR28=0,(AS28&gt;0))</formula>
    </cfRule>
    <cfRule type="expression" dxfId="916" priority="924">
      <formula>((AS28-AR28)/AR28)&gt;0.05</formula>
    </cfRule>
  </conditionalFormatting>
  <conditionalFormatting sqref="AS32">
    <cfRule type="expression" dxfId="915" priority="921">
      <formula>AND(AR32=0,(AS32&gt;0))</formula>
    </cfRule>
    <cfRule type="expression" dxfId="914" priority="922">
      <formula>((AS32-AR32)/AR32)&gt;0.05</formula>
    </cfRule>
  </conditionalFormatting>
  <conditionalFormatting sqref="AS33">
    <cfRule type="expression" dxfId="913" priority="919">
      <formula>AND(AR33=0,(AS33&gt;0))</formula>
    </cfRule>
    <cfRule type="expression" dxfId="912" priority="920">
      <formula>((AS33-AR33)/AR33)&gt;0.05</formula>
    </cfRule>
  </conditionalFormatting>
  <conditionalFormatting sqref="AS23">
    <cfRule type="expression" dxfId="911" priority="917">
      <formula>AND(AR23=0,(AS23&gt;0))</formula>
    </cfRule>
    <cfRule type="expression" dxfId="910" priority="918">
      <formula>((AS23-AR23)/AR23)&gt;0.05</formula>
    </cfRule>
  </conditionalFormatting>
  <conditionalFormatting sqref="AS34">
    <cfRule type="expression" dxfId="909" priority="915">
      <formula>AND(AR34=0,(AS34&gt;0))</formula>
    </cfRule>
    <cfRule type="expression" dxfId="908" priority="916">
      <formula>((AS34-AR34)/AR34)&gt;0.05</formula>
    </cfRule>
  </conditionalFormatting>
  <conditionalFormatting sqref="AS36">
    <cfRule type="expression" dxfId="907" priority="913">
      <formula>AND(AR36=0,(AS36&gt;0))</formula>
    </cfRule>
    <cfRule type="expression" dxfId="906" priority="914">
      <formula>((AS36-AR36)/AR36)&gt;0.05</formula>
    </cfRule>
  </conditionalFormatting>
  <conditionalFormatting sqref="AS38">
    <cfRule type="expression" dxfId="905" priority="911">
      <formula>AND(AR38=0,(AS38&gt;0))</formula>
    </cfRule>
    <cfRule type="expression" dxfId="904" priority="912">
      <formula>((AS38-AR38)/AR38)&gt;0.05</formula>
    </cfRule>
  </conditionalFormatting>
  <conditionalFormatting sqref="AS39">
    <cfRule type="expression" dxfId="903" priority="909">
      <formula>AND(AR39=0,(AS39&gt;0))</formula>
    </cfRule>
    <cfRule type="expression" dxfId="902" priority="910">
      <formula>((AS39-AR39)/AR39)&gt;0.05</formula>
    </cfRule>
  </conditionalFormatting>
  <conditionalFormatting sqref="AS40">
    <cfRule type="expression" dxfId="901" priority="907">
      <formula>AND(AR40=0,(AS40&gt;0))</formula>
    </cfRule>
    <cfRule type="expression" dxfId="900" priority="908">
      <formula>((AS40-AR40)/AR40)&gt;0.05</formula>
    </cfRule>
  </conditionalFormatting>
  <conditionalFormatting sqref="AS41">
    <cfRule type="expression" dxfId="899" priority="905">
      <formula>AND(AR41=0,(AS41&gt;0))</formula>
    </cfRule>
    <cfRule type="expression" dxfId="898" priority="906">
      <formula>((AS41-AR41)/AR41)&gt;0.05</formula>
    </cfRule>
  </conditionalFormatting>
  <conditionalFormatting sqref="AU8:AU21 AU29 AU42:AU43 AU45 AU35">
    <cfRule type="expression" dxfId="897" priority="903">
      <formula>AND(AT8=0,(AU8&gt;0))</formula>
    </cfRule>
    <cfRule type="expression" dxfId="896" priority="904">
      <formula>((AU8-AT8)/AT8)&gt;0.05</formula>
    </cfRule>
  </conditionalFormatting>
  <conditionalFormatting sqref="AU31">
    <cfRule type="expression" dxfId="895" priority="901">
      <formula>AND(AT31=0,(AU31&gt;0))</formula>
    </cfRule>
    <cfRule type="expression" dxfId="894" priority="902">
      <formula>((AU31-AT31)/AT31)&gt;0.05</formula>
    </cfRule>
  </conditionalFormatting>
  <conditionalFormatting sqref="AU37">
    <cfRule type="expression" dxfId="893" priority="899">
      <formula>AND(AT37=0,(AU37&gt;0))</formula>
    </cfRule>
    <cfRule type="expression" dxfId="892" priority="900">
      <formula>((AU37-AT37)/AT37)&gt;0.05</formula>
    </cfRule>
  </conditionalFormatting>
  <conditionalFormatting sqref="AU22">
    <cfRule type="expression" dxfId="891" priority="897">
      <formula>AND(AT22=0,(AU22&gt;0))</formula>
    </cfRule>
    <cfRule type="expression" dxfId="890" priority="898">
      <formula>((AU22-AT22)/AT22)&gt;0.05</formula>
    </cfRule>
  </conditionalFormatting>
  <conditionalFormatting sqref="AU24">
    <cfRule type="expression" dxfId="889" priority="895">
      <formula>AND(AT24=0,(AU24&gt;0))</formula>
    </cfRule>
    <cfRule type="expression" dxfId="888" priority="896">
      <formula>((AU24-AT24)/AT24)&gt;0.05</formula>
    </cfRule>
  </conditionalFormatting>
  <conditionalFormatting sqref="AU25">
    <cfRule type="expression" dxfId="887" priority="893">
      <formula>AND(AT25=0,(AU25&gt;0))</formula>
    </cfRule>
    <cfRule type="expression" dxfId="886" priority="894">
      <formula>((AU25-AT25)/AT25)&gt;0.05</formula>
    </cfRule>
  </conditionalFormatting>
  <conditionalFormatting sqref="AU27">
    <cfRule type="expression" dxfId="885" priority="891">
      <formula>AND(AT27=0,(AU27&gt;0))</formula>
    </cfRule>
    <cfRule type="expression" dxfId="884" priority="892">
      <formula>((AU27-AT27)/AT27)&gt;0.05</formula>
    </cfRule>
  </conditionalFormatting>
  <conditionalFormatting sqref="AU44">
    <cfRule type="expression" dxfId="883" priority="889">
      <formula>AND(AT44=0,(AU44&gt;0))</formula>
    </cfRule>
    <cfRule type="expression" dxfId="882" priority="890">
      <formula>((AU44-AT44)/AT44)&gt;0.05</formula>
    </cfRule>
  </conditionalFormatting>
  <conditionalFormatting sqref="AU46">
    <cfRule type="expression" dxfId="881" priority="887">
      <formula>AND(AT46=0,(AU46&gt;0))</formula>
    </cfRule>
    <cfRule type="expression" dxfId="880" priority="888">
      <formula>((AU46-AT46)/AT46)&gt;0.05</formula>
    </cfRule>
  </conditionalFormatting>
  <conditionalFormatting sqref="AU26">
    <cfRule type="expression" dxfId="879" priority="885">
      <formula>AND(AT26=0,(AU26&gt;0))</formula>
    </cfRule>
    <cfRule type="expression" dxfId="878" priority="886">
      <formula>((AU26-AT26)/AT26)&gt;0.05</formula>
    </cfRule>
  </conditionalFormatting>
  <conditionalFormatting sqref="AU30">
    <cfRule type="expression" dxfId="877" priority="883">
      <formula>AND(AT30=0,(AU30&gt;0))</formula>
    </cfRule>
    <cfRule type="expression" dxfId="876" priority="884">
      <formula>((AU30-AT30)/AT30)&gt;0.05</formula>
    </cfRule>
  </conditionalFormatting>
  <conditionalFormatting sqref="AU28">
    <cfRule type="expression" dxfId="875" priority="881">
      <formula>AND(AT28=0,(AU28&gt;0))</formula>
    </cfRule>
    <cfRule type="expression" dxfId="874" priority="882">
      <formula>((AU28-AT28)/AT28)&gt;0.05</formula>
    </cfRule>
  </conditionalFormatting>
  <conditionalFormatting sqref="AU32">
    <cfRule type="expression" dxfId="873" priority="879">
      <formula>AND(AT32=0,(AU32&gt;0))</formula>
    </cfRule>
    <cfRule type="expression" dxfId="872" priority="880">
      <formula>((AU32-AT32)/AT32)&gt;0.05</formula>
    </cfRule>
  </conditionalFormatting>
  <conditionalFormatting sqref="AU33">
    <cfRule type="expression" dxfId="871" priority="877">
      <formula>AND(AT33=0,(AU33&gt;0))</formula>
    </cfRule>
    <cfRule type="expression" dxfId="870" priority="878">
      <formula>((AU33-AT33)/AT33)&gt;0.05</formula>
    </cfRule>
  </conditionalFormatting>
  <conditionalFormatting sqref="AU23">
    <cfRule type="expression" dxfId="869" priority="875">
      <formula>AND(AT23=0,(AU23&gt;0))</formula>
    </cfRule>
    <cfRule type="expression" dxfId="868" priority="876">
      <formula>((AU23-AT23)/AT23)&gt;0.05</formula>
    </cfRule>
  </conditionalFormatting>
  <conditionalFormatting sqref="AU34">
    <cfRule type="expression" dxfId="867" priority="873">
      <formula>AND(AT34=0,(AU34&gt;0))</formula>
    </cfRule>
    <cfRule type="expression" dxfId="866" priority="874">
      <formula>((AU34-AT34)/AT34)&gt;0.05</formula>
    </cfRule>
  </conditionalFormatting>
  <conditionalFormatting sqref="AU36">
    <cfRule type="expression" dxfId="865" priority="871">
      <formula>AND(AT36=0,(AU36&gt;0))</formula>
    </cfRule>
    <cfRule type="expression" dxfId="864" priority="872">
      <formula>((AU36-AT36)/AT36)&gt;0.05</formula>
    </cfRule>
  </conditionalFormatting>
  <conditionalFormatting sqref="AU38">
    <cfRule type="expression" dxfId="863" priority="869">
      <formula>AND(AT38=0,(AU38&gt;0))</formula>
    </cfRule>
    <cfRule type="expression" dxfId="862" priority="870">
      <formula>((AU38-AT38)/AT38)&gt;0.05</formula>
    </cfRule>
  </conditionalFormatting>
  <conditionalFormatting sqref="AU39">
    <cfRule type="expression" dxfId="861" priority="867">
      <formula>AND(AT39=0,(AU39&gt;0))</formula>
    </cfRule>
    <cfRule type="expression" dxfId="860" priority="868">
      <formula>((AU39-AT39)/AT39)&gt;0.05</formula>
    </cfRule>
  </conditionalFormatting>
  <conditionalFormatting sqref="AU40">
    <cfRule type="expression" dxfId="859" priority="865">
      <formula>AND(AT40=0,(AU40&gt;0))</formula>
    </cfRule>
    <cfRule type="expression" dxfId="858" priority="866">
      <formula>((AU40-AT40)/AT40)&gt;0.05</formula>
    </cfRule>
  </conditionalFormatting>
  <conditionalFormatting sqref="AU41">
    <cfRule type="expression" dxfId="857" priority="863">
      <formula>AND(AT41=0,(AU41&gt;0))</formula>
    </cfRule>
    <cfRule type="expression" dxfId="856" priority="864">
      <formula>((AU41-AT41)/AT41)&gt;0.05</formula>
    </cfRule>
  </conditionalFormatting>
  <conditionalFormatting sqref="AW8:AW21 AW29 AW42:AW43 AW45 AW35">
    <cfRule type="expression" dxfId="855" priority="861">
      <formula>AND(AV8=0,(AW8&gt;0))</formula>
    </cfRule>
    <cfRule type="expression" dxfId="854" priority="862">
      <formula>((AW8-AV8)/AV8)&gt;0.05</formula>
    </cfRule>
  </conditionalFormatting>
  <conditionalFormatting sqref="AW31">
    <cfRule type="expression" dxfId="853" priority="859">
      <formula>AND(AV31=0,(AW31&gt;0))</formula>
    </cfRule>
    <cfRule type="expression" dxfId="852" priority="860">
      <formula>((AW31-AV31)/AV31)&gt;0.05</formula>
    </cfRule>
  </conditionalFormatting>
  <conditionalFormatting sqref="AW37">
    <cfRule type="expression" dxfId="851" priority="857">
      <formula>AND(AV37=0,(AW37&gt;0))</formula>
    </cfRule>
    <cfRule type="expression" dxfId="850" priority="858">
      <formula>((AW37-AV37)/AV37)&gt;0.05</formula>
    </cfRule>
  </conditionalFormatting>
  <conditionalFormatting sqref="AW22">
    <cfRule type="expression" dxfId="849" priority="855">
      <formula>AND(AV22=0,(AW22&gt;0))</formula>
    </cfRule>
    <cfRule type="expression" dxfId="848" priority="856">
      <formula>((AW22-AV22)/AV22)&gt;0.05</formula>
    </cfRule>
  </conditionalFormatting>
  <conditionalFormatting sqref="AW24">
    <cfRule type="expression" dxfId="847" priority="853">
      <formula>AND(AV24=0,(AW24&gt;0))</formula>
    </cfRule>
    <cfRule type="expression" dxfId="846" priority="854">
      <formula>((AW24-AV24)/AV24)&gt;0.05</formula>
    </cfRule>
  </conditionalFormatting>
  <conditionalFormatting sqref="AW25">
    <cfRule type="expression" dxfId="845" priority="851">
      <formula>AND(AV25=0,(AW25&gt;0))</formula>
    </cfRule>
    <cfRule type="expression" dxfId="844" priority="852">
      <formula>((AW25-AV25)/AV25)&gt;0.05</formula>
    </cfRule>
  </conditionalFormatting>
  <conditionalFormatting sqref="AW27">
    <cfRule type="expression" dxfId="843" priority="849">
      <formula>AND(AV27=0,(AW27&gt;0))</formula>
    </cfRule>
    <cfRule type="expression" dxfId="842" priority="850">
      <formula>((AW27-AV27)/AV27)&gt;0.05</formula>
    </cfRule>
  </conditionalFormatting>
  <conditionalFormatting sqref="AW44">
    <cfRule type="expression" dxfId="841" priority="847">
      <formula>AND(AV44=0,(AW44&gt;0))</formula>
    </cfRule>
    <cfRule type="expression" dxfId="840" priority="848">
      <formula>((AW44-AV44)/AV44)&gt;0.05</formula>
    </cfRule>
  </conditionalFormatting>
  <conditionalFormatting sqref="AW46">
    <cfRule type="expression" dxfId="839" priority="845">
      <formula>AND(AV46=0,(AW46&gt;0))</formula>
    </cfRule>
    <cfRule type="expression" dxfId="838" priority="846">
      <formula>((AW46-AV46)/AV46)&gt;0.05</formula>
    </cfRule>
  </conditionalFormatting>
  <conditionalFormatting sqref="AW26">
    <cfRule type="expression" dxfId="837" priority="843">
      <formula>AND(AV26=0,(AW26&gt;0))</formula>
    </cfRule>
    <cfRule type="expression" dxfId="836" priority="844">
      <formula>((AW26-AV26)/AV26)&gt;0.05</formula>
    </cfRule>
  </conditionalFormatting>
  <conditionalFormatting sqref="AW30">
    <cfRule type="expression" dxfId="835" priority="841">
      <formula>AND(AV30=0,(AW30&gt;0))</formula>
    </cfRule>
    <cfRule type="expression" dxfId="834" priority="842">
      <formula>((AW30-AV30)/AV30)&gt;0.05</formula>
    </cfRule>
  </conditionalFormatting>
  <conditionalFormatting sqref="AW28">
    <cfRule type="expression" dxfId="833" priority="839">
      <formula>AND(AV28=0,(AW28&gt;0))</formula>
    </cfRule>
    <cfRule type="expression" dxfId="832" priority="840">
      <formula>((AW28-AV28)/AV28)&gt;0.05</formula>
    </cfRule>
  </conditionalFormatting>
  <conditionalFormatting sqref="AW32">
    <cfRule type="expression" dxfId="831" priority="837">
      <formula>AND(AV32=0,(AW32&gt;0))</formula>
    </cfRule>
    <cfRule type="expression" dxfId="830" priority="838">
      <formula>((AW32-AV32)/AV32)&gt;0.05</formula>
    </cfRule>
  </conditionalFormatting>
  <conditionalFormatting sqref="AW33">
    <cfRule type="expression" dxfId="829" priority="835">
      <formula>AND(AV33=0,(AW33&gt;0))</formula>
    </cfRule>
    <cfRule type="expression" dxfId="828" priority="836">
      <formula>((AW33-AV33)/AV33)&gt;0.05</formula>
    </cfRule>
  </conditionalFormatting>
  <conditionalFormatting sqref="AW23">
    <cfRule type="expression" dxfId="827" priority="833">
      <formula>AND(AV23=0,(AW23&gt;0))</formula>
    </cfRule>
    <cfRule type="expression" dxfId="826" priority="834">
      <formula>((AW23-AV23)/AV23)&gt;0.05</formula>
    </cfRule>
  </conditionalFormatting>
  <conditionalFormatting sqref="AW34">
    <cfRule type="expression" dxfId="825" priority="831">
      <formula>AND(AV34=0,(AW34&gt;0))</formula>
    </cfRule>
    <cfRule type="expression" dxfId="824" priority="832">
      <formula>((AW34-AV34)/AV34)&gt;0.05</formula>
    </cfRule>
  </conditionalFormatting>
  <conditionalFormatting sqref="AW36">
    <cfRule type="expression" dxfId="823" priority="829">
      <formula>AND(AV36=0,(AW36&gt;0))</formula>
    </cfRule>
    <cfRule type="expression" dxfId="822" priority="830">
      <formula>((AW36-AV36)/AV36)&gt;0.05</formula>
    </cfRule>
  </conditionalFormatting>
  <conditionalFormatting sqref="AW38">
    <cfRule type="expression" dxfId="821" priority="827">
      <formula>AND(AV38=0,(AW38&gt;0))</formula>
    </cfRule>
    <cfRule type="expression" dxfId="820" priority="828">
      <formula>((AW38-AV38)/AV38)&gt;0.05</formula>
    </cfRule>
  </conditionalFormatting>
  <conditionalFormatting sqref="AW39">
    <cfRule type="expression" dxfId="819" priority="825">
      <formula>AND(AV39=0,(AW39&gt;0))</formula>
    </cfRule>
    <cfRule type="expression" dxfId="818" priority="826">
      <formula>((AW39-AV39)/AV39)&gt;0.05</formula>
    </cfRule>
  </conditionalFormatting>
  <conditionalFormatting sqref="AW40">
    <cfRule type="expression" dxfId="817" priority="823">
      <formula>AND(AV40=0,(AW40&gt;0))</formula>
    </cfRule>
    <cfRule type="expression" dxfId="816" priority="824">
      <formula>((AW40-AV40)/AV40)&gt;0.05</formula>
    </cfRule>
  </conditionalFormatting>
  <conditionalFormatting sqref="AW41">
    <cfRule type="expression" dxfId="815" priority="821">
      <formula>AND(AV41=0,(AW41&gt;0))</formula>
    </cfRule>
    <cfRule type="expression" dxfId="814" priority="822">
      <formula>((AW41-AV41)/AV41)&gt;0.05</formula>
    </cfRule>
  </conditionalFormatting>
  <conditionalFormatting sqref="AY8:AY21 AY29 AY42:AY43 AY45 AY35">
    <cfRule type="expression" dxfId="813" priority="819">
      <formula>AND(AX8=0,(AY8&gt;0))</formula>
    </cfRule>
    <cfRule type="expression" dxfId="812" priority="820">
      <formula>((AY8-AX8)/AX8)&gt;0.05</formula>
    </cfRule>
  </conditionalFormatting>
  <conditionalFormatting sqref="AY31">
    <cfRule type="expression" dxfId="811" priority="817">
      <formula>AND(AX31=0,(AY31&gt;0))</formula>
    </cfRule>
    <cfRule type="expression" dxfId="810" priority="818">
      <formula>((AY31-AX31)/AX31)&gt;0.05</formula>
    </cfRule>
  </conditionalFormatting>
  <conditionalFormatting sqref="AY37">
    <cfRule type="expression" dxfId="809" priority="815">
      <formula>AND(AX37=0,(AY37&gt;0))</formula>
    </cfRule>
    <cfRule type="expression" dxfId="808" priority="816">
      <formula>((AY37-AX37)/AX37)&gt;0.05</formula>
    </cfRule>
  </conditionalFormatting>
  <conditionalFormatting sqref="AY22">
    <cfRule type="expression" dxfId="807" priority="813">
      <formula>AND(AX22=0,(AY22&gt;0))</formula>
    </cfRule>
    <cfRule type="expression" dxfId="806" priority="814">
      <formula>((AY22-AX22)/AX22)&gt;0.05</formula>
    </cfRule>
  </conditionalFormatting>
  <conditionalFormatting sqref="AY24">
    <cfRule type="expression" dxfId="805" priority="811">
      <formula>AND(AX24=0,(AY24&gt;0))</formula>
    </cfRule>
    <cfRule type="expression" dxfId="804" priority="812">
      <formula>((AY24-AX24)/AX24)&gt;0.05</formula>
    </cfRule>
  </conditionalFormatting>
  <conditionalFormatting sqref="AY25">
    <cfRule type="expression" dxfId="803" priority="809">
      <formula>AND(AX25=0,(AY25&gt;0))</formula>
    </cfRule>
    <cfRule type="expression" dxfId="802" priority="810">
      <formula>((AY25-AX25)/AX25)&gt;0.05</formula>
    </cfRule>
  </conditionalFormatting>
  <conditionalFormatting sqref="AY27">
    <cfRule type="expression" dxfId="801" priority="807">
      <formula>AND(AX27=0,(AY27&gt;0))</formula>
    </cfRule>
    <cfRule type="expression" dxfId="800" priority="808">
      <formula>((AY27-AX27)/AX27)&gt;0.05</formula>
    </cfRule>
  </conditionalFormatting>
  <conditionalFormatting sqref="AY44">
    <cfRule type="expression" dxfId="799" priority="805">
      <formula>AND(AX44=0,(AY44&gt;0))</formula>
    </cfRule>
    <cfRule type="expression" dxfId="798" priority="806">
      <formula>((AY44-AX44)/AX44)&gt;0.05</formula>
    </cfRule>
  </conditionalFormatting>
  <conditionalFormatting sqref="AY46">
    <cfRule type="expression" dxfId="797" priority="803">
      <formula>AND(AX46=0,(AY46&gt;0))</formula>
    </cfRule>
    <cfRule type="expression" dxfId="796" priority="804">
      <formula>((AY46-AX46)/AX46)&gt;0.05</formula>
    </cfRule>
  </conditionalFormatting>
  <conditionalFormatting sqref="AY26">
    <cfRule type="expression" dxfId="795" priority="801">
      <formula>AND(AX26=0,(AY26&gt;0))</formula>
    </cfRule>
    <cfRule type="expression" dxfId="794" priority="802">
      <formula>((AY26-AX26)/AX26)&gt;0.05</formula>
    </cfRule>
  </conditionalFormatting>
  <conditionalFormatting sqref="AY30">
    <cfRule type="expression" dxfId="793" priority="799">
      <formula>AND(AX30=0,(AY30&gt;0))</formula>
    </cfRule>
    <cfRule type="expression" dxfId="792" priority="800">
      <formula>((AY30-AX30)/AX30)&gt;0.05</formula>
    </cfRule>
  </conditionalFormatting>
  <conditionalFormatting sqref="AY28">
    <cfRule type="expression" dxfId="791" priority="797">
      <formula>AND(AX28=0,(AY28&gt;0))</formula>
    </cfRule>
    <cfRule type="expression" dxfId="790" priority="798">
      <formula>((AY28-AX28)/AX28)&gt;0.05</formula>
    </cfRule>
  </conditionalFormatting>
  <conditionalFormatting sqref="AY32">
    <cfRule type="expression" dxfId="789" priority="795">
      <formula>AND(AX32=0,(AY32&gt;0))</formula>
    </cfRule>
    <cfRule type="expression" dxfId="788" priority="796">
      <formula>((AY32-AX32)/AX32)&gt;0.05</formula>
    </cfRule>
  </conditionalFormatting>
  <conditionalFormatting sqref="AY33">
    <cfRule type="expression" dxfId="787" priority="793">
      <formula>AND(AX33=0,(AY33&gt;0))</formula>
    </cfRule>
    <cfRule type="expression" dxfId="786" priority="794">
      <formula>((AY33-AX33)/AX33)&gt;0.05</formula>
    </cfRule>
  </conditionalFormatting>
  <conditionalFormatting sqref="AY23">
    <cfRule type="expression" dxfId="785" priority="791">
      <formula>AND(AX23=0,(AY23&gt;0))</formula>
    </cfRule>
    <cfRule type="expression" dxfId="784" priority="792">
      <formula>((AY23-AX23)/AX23)&gt;0.05</formula>
    </cfRule>
  </conditionalFormatting>
  <conditionalFormatting sqref="AY34">
    <cfRule type="expression" dxfId="783" priority="789">
      <formula>AND(AX34=0,(AY34&gt;0))</formula>
    </cfRule>
    <cfRule type="expression" dxfId="782" priority="790">
      <formula>((AY34-AX34)/AX34)&gt;0.05</formula>
    </cfRule>
  </conditionalFormatting>
  <conditionalFormatting sqref="AY36">
    <cfRule type="expression" dxfId="781" priority="787">
      <formula>AND(AX36=0,(AY36&gt;0))</formula>
    </cfRule>
    <cfRule type="expression" dxfId="780" priority="788">
      <formula>((AY36-AX36)/AX36)&gt;0.05</formula>
    </cfRule>
  </conditionalFormatting>
  <conditionalFormatting sqref="AY38">
    <cfRule type="expression" dxfId="779" priority="785">
      <formula>AND(AX38=0,(AY38&gt;0))</formula>
    </cfRule>
    <cfRule type="expression" dxfId="778" priority="786">
      <formula>((AY38-AX38)/AX38)&gt;0.05</formula>
    </cfRule>
  </conditionalFormatting>
  <conditionalFormatting sqref="AY39">
    <cfRule type="expression" dxfId="777" priority="783">
      <formula>AND(AX39=0,(AY39&gt;0))</formula>
    </cfRule>
    <cfRule type="expression" dxfId="776" priority="784">
      <formula>((AY39-AX39)/AX39)&gt;0.05</formula>
    </cfRule>
  </conditionalFormatting>
  <conditionalFormatting sqref="AY40">
    <cfRule type="expression" dxfId="775" priority="781">
      <formula>AND(AX40=0,(AY40&gt;0))</formula>
    </cfRule>
    <cfRule type="expression" dxfId="774" priority="782">
      <formula>((AY40-AX40)/AX40)&gt;0.05</formula>
    </cfRule>
  </conditionalFormatting>
  <conditionalFormatting sqref="AY41">
    <cfRule type="expression" dxfId="773" priority="779">
      <formula>AND(AX41=0,(AY41&gt;0))</formula>
    </cfRule>
    <cfRule type="expression" dxfId="772" priority="780">
      <formula>((AY41-AX41)/AX41)&gt;0.05</formula>
    </cfRule>
  </conditionalFormatting>
  <conditionalFormatting sqref="BA8:BA21 BA29 BA42:BA43 BA45 BA35">
    <cfRule type="expression" dxfId="771" priority="777">
      <formula>AND(AZ8=0,(BA8&gt;0))</formula>
    </cfRule>
    <cfRule type="expression" dxfId="770" priority="778">
      <formula>((BA8-AZ8)/AZ8)&gt;0.05</formula>
    </cfRule>
  </conditionalFormatting>
  <conditionalFormatting sqref="BA31">
    <cfRule type="expression" dxfId="769" priority="775">
      <formula>AND(AZ31=0,(BA31&gt;0))</formula>
    </cfRule>
    <cfRule type="expression" dxfId="768" priority="776">
      <formula>((BA31-AZ31)/AZ31)&gt;0.05</formula>
    </cfRule>
  </conditionalFormatting>
  <conditionalFormatting sqref="BA37">
    <cfRule type="expression" dxfId="767" priority="773">
      <formula>AND(AZ37=0,(BA37&gt;0))</formula>
    </cfRule>
    <cfRule type="expression" dxfId="766" priority="774">
      <formula>((BA37-AZ37)/AZ37)&gt;0.05</formula>
    </cfRule>
  </conditionalFormatting>
  <conditionalFormatting sqref="BA22">
    <cfRule type="expression" dxfId="765" priority="771">
      <formula>AND(AZ22=0,(BA22&gt;0))</formula>
    </cfRule>
    <cfRule type="expression" dxfId="764" priority="772">
      <formula>((BA22-AZ22)/AZ22)&gt;0.05</formula>
    </cfRule>
  </conditionalFormatting>
  <conditionalFormatting sqref="BA24">
    <cfRule type="expression" dxfId="763" priority="769">
      <formula>AND(AZ24=0,(BA24&gt;0))</formula>
    </cfRule>
    <cfRule type="expression" dxfId="762" priority="770">
      <formula>((BA24-AZ24)/AZ24)&gt;0.05</formula>
    </cfRule>
  </conditionalFormatting>
  <conditionalFormatting sqref="BA25">
    <cfRule type="expression" dxfId="761" priority="767">
      <formula>AND(AZ25=0,(BA25&gt;0))</formula>
    </cfRule>
    <cfRule type="expression" dxfId="760" priority="768">
      <formula>((BA25-AZ25)/AZ25)&gt;0.05</formula>
    </cfRule>
  </conditionalFormatting>
  <conditionalFormatting sqref="BA27">
    <cfRule type="expression" dxfId="759" priority="765">
      <formula>AND(AZ27=0,(BA27&gt;0))</formula>
    </cfRule>
    <cfRule type="expression" dxfId="758" priority="766">
      <formula>((BA27-AZ27)/AZ27)&gt;0.05</formula>
    </cfRule>
  </conditionalFormatting>
  <conditionalFormatting sqref="BA44">
    <cfRule type="expression" dxfId="757" priority="763">
      <formula>AND(AZ44=0,(BA44&gt;0))</formula>
    </cfRule>
    <cfRule type="expression" dxfId="756" priority="764">
      <formula>((BA44-AZ44)/AZ44)&gt;0.05</formula>
    </cfRule>
  </conditionalFormatting>
  <conditionalFormatting sqref="BA46">
    <cfRule type="expression" dxfId="755" priority="761">
      <formula>AND(AZ46=0,(BA46&gt;0))</formula>
    </cfRule>
    <cfRule type="expression" dxfId="754" priority="762">
      <formula>((BA46-AZ46)/AZ46)&gt;0.05</formula>
    </cfRule>
  </conditionalFormatting>
  <conditionalFormatting sqref="BA26">
    <cfRule type="expression" dxfId="753" priority="759">
      <formula>AND(AZ26=0,(BA26&gt;0))</formula>
    </cfRule>
    <cfRule type="expression" dxfId="752" priority="760">
      <formula>((BA26-AZ26)/AZ26)&gt;0.05</formula>
    </cfRule>
  </conditionalFormatting>
  <conditionalFormatting sqref="BA30">
    <cfRule type="expression" dxfId="751" priority="757">
      <formula>AND(AZ30=0,(BA30&gt;0))</formula>
    </cfRule>
    <cfRule type="expression" dxfId="750" priority="758">
      <formula>((BA30-AZ30)/AZ30)&gt;0.05</formula>
    </cfRule>
  </conditionalFormatting>
  <conditionalFormatting sqref="BA28">
    <cfRule type="expression" dxfId="749" priority="755">
      <formula>AND(AZ28=0,(BA28&gt;0))</formula>
    </cfRule>
    <cfRule type="expression" dxfId="748" priority="756">
      <formula>((BA28-AZ28)/AZ28)&gt;0.05</formula>
    </cfRule>
  </conditionalFormatting>
  <conditionalFormatting sqref="BA32">
    <cfRule type="expression" dxfId="747" priority="753">
      <formula>AND(AZ32=0,(BA32&gt;0))</formula>
    </cfRule>
    <cfRule type="expression" dxfId="746" priority="754">
      <formula>((BA32-AZ32)/AZ32)&gt;0.05</formula>
    </cfRule>
  </conditionalFormatting>
  <conditionalFormatting sqref="BA33">
    <cfRule type="expression" dxfId="745" priority="751">
      <formula>AND(AZ33=0,(BA33&gt;0))</formula>
    </cfRule>
    <cfRule type="expression" dxfId="744" priority="752">
      <formula>((BA33-AZ33)/AZ33)&gt;0.05</formula>
    </cfRule>
  </conditionalFormatting>
  <conditionalFormatting sqref="BA23">
    <cfRule type="expression" dxfId="743" priority="749">
      <formula>AND(AZ23=0,(BA23&gt;0))</formula>
    </cfRule>
    <cfRule type="expression" dxfId="742" priority="750">
      <formula>((BA23-AZ23)/AZ23)&gt;0.05</formula>
    </cfRule>
  </conditionalFormatting>
  <conditionalFormatting sqref="BA34">
    <cfRule type="expression" dxfId="741" priority="747">
      <formula>AND(AZ34=0,(BA34&gt;0))</formula>
    </cfRule>
    <cfRule type="expression" dxfId="740" priority="748">
      <formula>((BA34-AZ34)/AZ34)&gt;0.05</formula>
    </cfRule>
  </conditionalFormatting>
  <conditionalFormatting sqref="BA36">
    <cfRule type="expression" dxfId="739" priority="745">
      <formula>AND(AZ36=0,(BA36&gt;0))</formula>
    </cfRule>
    <cfRule type="expression" dxfId="738" priority="746">
      <formula>((BA36-AZ36)/AZ36)&gt;0.05</formula>
    </cfRule>
  </conditionalFormatting>
  <conditionalFormatting sqref="BA38">
    <cfRule type="expression" dxfId="737" priority="743">
      <formula>AND(AZ38=0,(BA38&gt;0))</formula>
    </cfRule>
    <cfRule type="expression" dxfId="736" priority="744">
      <formula>((BA38-AZ38)/AZ38)&gt;0.05</formula>
    </cfRule>
  </conditionalFormatting>
  <conditionalFormatting sqref="BA39">
    <cfRule type="expression" dxfId="735" priority="741">
      <formula>AND(AZ39=0,(BA39&gt;0))</formula>
    </cfRule>
    <cfRule type="expression" dxfId="734" priority="742">
      <formula>((BA39-AZ39)/AZ39)&gt;0.05</formula>
    </cfRule>
  </conditionalFormatting>
  <conditionalFormatting sqref="BA40">
    <cfRule type="expression" dxfId="733" priority="739">
      <formula>AND(AZ40=0,(BA40&gt;0))</formula>
    </cfRule>
    <cfRule type="expression" dxfId="732" priority="740">
      <formula>((BA40-AZ40)/AZ40)&gt;0.05</formula>
    </cfRule>
  </conditionalFormatting>
  <conditionalFormatting sqref="BA41">
    <cfRule type="expression" dxfId="731" priority="737">
      <formula>AND(AZ41=0,(BA41&gt;0))</formula>
    </cfRule>
    <cfRule type="expression" dxfId="730" priority="738">
      <formula>((BA41-AZ41)/AZ41)&gt;0.05</formula>
    </cfRule>
  </conditionalFormatting>
  <conditionalFormatting sqref="BC8:BC21 BC29 BC42:BC43 BC45 BC35">
    <cfRule type="expression" dxfId="729" priority="735">
      <formula>AND(BB8=0,(BC8&gt;0))</formula>
    </cfRule>
    <cfRule type="expression" dxfId="728" priority="736">
      <formula>((BC8-BB8)/BB8)&gt;0.05</formula>
    </cfRule>
  </conditionalFormatting>
  <conditionalFormatting sqref="BC31">
    <cfRule type="expression" dxfId="727" priority="733">
      <formula>AND(BB31=0,(BC31&gt;0))</formula>
    </cfRule>
    <cfRule type="expression" dxfId="726" priority="734">
      <formula>((BC31-BB31)/BB31)&gt;0.05</formula>
    </cfRule>
  </conditionalFormatting>
  <conditionalFormatting sqref="BC37">
    <cfRule type="expression" dxfId="725" priority="731">
      <formula>AND(BB37=0,(BC37&gt;0))</formula>
    </cfRule>
    <cfRule type="expression" dxfId="724" priority="732">
      <formula>((BC37-BB37)/BB37)&gt;0.05</formula>
    </cfRule>
  </conditionalFormatting>
  <conditionalFormatting sqref="BC22">
    <cfRule type="expression" dxfId="723" priority="729">
      <formula>AND(BB22=0,(BC22&gt;0))</formula>
    </cfRule>
    <cfRule type="expression" dxfId="722" priority="730">
      <formula>((BC22-BB22)/BB22)&gt;0.05</formula>
    </cfRule>
  </conditionalFormatting>
  <conditionalFormatting sqref="BC24">
    <cfRule type="expression" dxfId="721" priority="727">
      <formula>AND(BB24=0,(BC24&gt;0))</formula>
    </cfRule>
    <cfRule type="expression" dxfId="720" priority="728">
      <formula>((BC24-BB24)/BB24)&gt;0.05</formula>
    </cfRule>
  </conditionalFormatting>
  <conditionalFormatting sqref="BC25">
    <cfRule type="expression" dxfId="719" priority="725">
      <formula>AND(BB25=0,(BC25&gt;0))</formula>
    </cfRule>
    <cfRule type="expression" dxfId="718" priority="726">
      <formula>((BC25-BB25)/BB25)&gt;0.05</formula>
    </cfRule>
  </conditionalFormatting>
  <conditionalFormatting sqref="BC27">
    <cfRule type="expression" dxfId="717" priority="723">
      <formula>AND(BB27=0,(BC27&gt;0))</formula>
    </cfRule>
    <cfRule type="expression" dxfId="716" priority="724">
      <formula>((BC27-BB27)/BB27)&gt;0.05</formula>
    </cfRule>
  </conditionalFormatting>
  <conditionalFormatting sqref="BC44">
    <cfRule type="expression" dxfId="715" priority="721">
      <formula>AND(BB44=0,(BC44&gt;0))</formula>
    </cfRule>
    <cfRule type="expression" dxfId="714" priority="722">
      <formula>((BC44-BB44)/BB44)&gt;0.05</formula>
    </cfRule>
  </conditionalFormatting>
  <conditionalFormatting sqref="BC46">
    <cfRule type="expression" dxfId="713" priority="719">
      <formula>AND(BB46=0,(BC46&gt;0))</formula>
    </cfRule>
    <cfRule type="expression" dxfId="712" priority="720">
      <formula>((BC46-BB46)/BB46)&gt;0.05</formula>
    </cfRule>
  </conditionalFormatting>
  <conditionalFormatting sqref="BC26">
    <cfRule type="expression" dxfId="711" priority="717">
      <formula>AND(BB26=0,(BC26&gt;0))</formula>
    </cfRule>
    <cfRule type="expression" dxfId="710" priority="718">
      <formula>((BC26-BB26)/BB26)&gt;0.05</formula>
    </cfRule>
  </conditionalFormatting>
  <conditionalFormatting sqref="BC30">
    <cfRule type="expression" dxfId="709" priority="715">
      <formula>AND(BB30=0,(BC30&gt;0))</formula>
    </cfRule>
    <cfRule type="expression" dxfId="708" priority="716">
      <formula>((BC30-BB30)/BB30)&gt;0.05</formula>
    </cfRule>
  </conditionalFormatting>
  <conditionalFormatting sqref="BC28">
    <cfRule type="expression" dxfId="707" priority="713">
      <formula>AND(BB28=0,(BC28&gt;0))</formula>
    </cfRule>
    <cfRule type="expression" dxfId="706" priority="714">
      <formula>((BC28-BB28)/BB28)&gt;0.05</formula>
    </cfRule>
  </conditionalFormatting>
  <conditionalFormatting sqref="BC32">
    <cfRule type="expression" dxfId="705" priority="711">
      <formula>AND(BB32=0,(BC32&gt;0))</formula>
    </cfRule>
    <cfRule type="expression" dxfId="704" priority="712">
      <formula>((BC32-BB32)/BB32)&gt;0.05</formula>
    </cfRule>
  </conditionalFormatting>
  <conditionalFormatting sqref="BC33">
    <cfRule type="expression" dxfId="703" priority="709">
      <formula>AND(BB33=0,(BC33&gt;0))</formula>
    </cfRule>
    <cfRule type="expression" dxfId="702" priority="710">
      <formula>((BC33-BB33)/BB33)&gt;0.05</formula>
    </cfRule>
  </conditionalFormatting>
  <conditionalFormatting sqref="BC23">
    <cfRule type="expression" dxfId="701" priority="707">
      <formula>AND(BB23=0,(BC23&gt;0))</formula>
    </cfRule>
    <cfRule type="expression" dxfId="700" priority="708">
      <formula>((BC23-BB23)/BB23)&gt;0.05</formula>
    </cfRule>
  </conditionalFormatting>
  <conditionalFormatting sqref="BC34">
    <cfRule type="expression" dxfId="699" priority="705">
      <formula>AND(BB34=0,(BC34&gt;0))</formula>
    </cfRule>
    <cfRule type="expression" dxfId="698" priority="706">
      <formula>((BC34-BB34)/BB34)&gt;0.05</formula>
    </cfRule>
  </conditionalFormatting>
  <conditionalFormatting sqref="BC36">
    <cfRule type="expression" dxfId="697" priority="703">
      <formula>AND(BB36=0,(BC36&gt;0))</formula>
    </cfRule>
    <cfRule type="expression" dxfId="696" priority="704">
      <formula>((BC36-BB36)/BB36)&gt;0.05</formula>
    </cfRule>
  </conditionalFormatting>
  <conditionalFormatting sqref="BC38">
    <cfRule type="expression" dxfId="695" priority="701">
      <formula>AND(BB38=0,(BC38&gt;0))</formula>
    </cfRule>
    <cfRule type="expression" dxfId="694" priority="702">
      <formula>((BC38-BB38)/BB38)&gt;0.05</formula>
    </cfRule>
  </conditionalFormatting>
  <conditionalFormatting sqref="BC39">
    <cfRule type="expression" dxfId="693" priority="699">
      <formula>AND(BB39=0,(BC39&gt;0))</formula>
    </cfRule>
    <cfRule type="expression" dxfId="692" priority="700">
      <formula>((BC39-BB39)/BB39)&gt;0.05</formula>
    </cfRule>
  </conditionalFormatting>
  <conditionalFormatting sqref="BC40">
    <cfRule type="expression" dxfId="691" priority="697">
      <formula>AND(BB40=0,(BC40&gt;0))</formula>
    </cfRule>
    <cfRule type="expression" dxfId="690" priority="698">
      <formula>((BC40-BB40)/BB40)&gt;0.05</formula>
    </cfRule>
  </conditionalFormatting>
  <conditionalFormatting sqref="BC41">
    <cfRule type="expression" dxfId="689" priority="695">
      <formula>AND(BB41=0,(BC41&gt;0))</formula>
    </cfRule>
    <cfRule type="expression" dxfId="688" priority="696">
      <formula>((BC41-BB41)/BB41)&gt;0.05</formula>
    </cfRule>
  </conditionalFormatting>
  <conditionalFormatting sqref="BE8:BE21 BE29 BE42:BE43 BE45 BE35">
    <cfRule type="expression" dxfId="687" priority="693">
      <formula>AND(BD8=0,(BE8&gt;0))</formula>
    </cfRule>
    <cfRule type="expression" dxfId="686" priority="694">
      <formula>((BE8-BD8)/BD8)&gt;0.05</formula>
    </cfRule>
  </conditionalFormatting>
  <conditionalFormatting sqref="BE31">
    <cfRule type="expression" dxfId="685" priority="691">
      <formula>AND(BD31=0,(BE31&gt;0))</formula>
    </cfRule>
    <cfRule type="expression" dxfId="684" priority="692">
      <formula>((BE31-BD31)/BD31)&gt;0.05</formula>
    </cfRule>
  </conditionalFormatting>
  <conditionalFormatting sqref="BE37">
    <cfRule type="expression" dxfId="683" priority="689">
      <formula>AND(BD37=0,(BE37&gt;0))</formula>
    </cfRule>
    <cfRule type="expression" dxfId="682" priority="690">
      <formula>((BE37-BD37)/BD37)&gt;0.05</formula>
    </cfRule>
  </conditionalFormatting>
  <conditionalFormatting sqref="BE22">
    <cfRule type="expression" dxfId="681" priority="687">
      <formula>AND(BD22=0,(BE22&gt;0))</formula>
    </cfRule>
    <cfRule type="expression" dxfId="680" priority="688">
      <formula>((BE22-BD22)/BD22)&gt;0.05</formula>
    </cfRule>
  </conditionalFormatting>
  <conditionalFormatting sqref="BE24">
    <cfRule type="expression" dxfId="679" priority="685">
      <formula>AND(BD24=0,(BE24&gt;0))</formula>
    </cfRule>
    <cfRule type="expression" dxfId="678" priority="686">
      <formula>((BE24-BD24)/BD24)&gt;0.05</formula>
    </cfRule>
  </conditionalFormatting>
  <conditionalFormatting sqref="BE25">
    <cfRule type="expression" dxfId="677" priority="683">
      <formula>AND(BD25=0,(BE25&gt;0))</formula>
    </cfRule>
    <cfRule type="expression" dxfId="676" priority="684">
      <formula>((BE25-BD25)/BD25)&gt;0.05</formula>
    </cfRule>
  </conditionalFormatting>
  <conditionalFormatting sqref="BE27">
    <cfRule type="expression" dxfId="675" priority="681">
      <formula>AND(BD27=0,(BE27&gt;0))</formula>
    </cfRule>
    <cfRule type="expression" dxfId="674" priority="682">
      <formula>((BE27-BD27)/BD27)&gt;0.05</formula>
    </cfRule>
  </conditionalFormatting>
  <conditionalFormatting sqref="BE44">
    <cfRule type="expression" dxfId="673" priority="679">
      <formula>AND(BD44=0,(BE44&gt;0))</formula>
    </cfRule>
    <cfRule type="expression" dxfId="672" priority="680">
      <formula>((BE44-BD44)/BD44)&gt;0.05</formula>
    </cfRule>
  </conditionalFormatting>
  <conditionalFormatting sqref="BE46">
    <cfRule type="expression" dxfId="671" priority="677">
      <formula>AND(BD46=0,(BE46&gt;0))</formula>
    </cfRule>
    <cfRule type="expression" dxfId="670" priority="678">
      <formula>((BE46-BD46)/BD46)&gt;0.05</formula>
    </cfRule>
  </conditionalFormatting>
  <conditionalFormatting sqref="BE26">
    <cfRule type="expression" dxfId="669" priority="675">
      <formula>AND(BD26=0,(BE26&gt;0))</formula>
    </cfRule>
    <cfRule type="expression" dxfId="668" priority="676">
      <formula>((BE26-BD26)/BD26)&gt;0.05</formula>
    </cfRule>
  </conditionalFormatting>
  <conditionalFormatting sqref="BE30">
    <cfRule type="expression" dxfId="667" priority="673">
      <formula>AND(BD30=0,(BE30&gt;0))</formula>
    </cfRule>
    <cfRule type="expression" dxfId="666" priority="674">
      <formula>((BE30-BD30)/BD30)&gt;0.05</formula>
    </cfRule>
  </conditionalFormatting>
  <conditionalFormatting sqref="BE28">
    <cfRule type="expression" dxfId="665" priority="671">
      <formula>AND(BD28=0,(BE28&gt;0))</formula>
    </cfRule>
    <cfRule type="expression" dxfId="664" priority="672">
      <formula>((BE28-BD28)/BD28)&gt;0.05</formula>
    </cfRule>
  </conditionalFormatting>
  <conditionalFormatting sqref="BE32">
    <cfRule type="expression" dxfId="663" priority="669">
      <formula>AND(BD32=0,(BE32&gt;0))</formula>
    </cfRule>
    <cfRule type="expression" dxfId="662" priority="670">
      <formula>((BE32-BD32)/BD32)&gt;0.05</formula>
    </cfRule>
  </conditionalFormatting>
  <conditionalFormatting sqref="BE33">
    <cfRule type="expression" dxfId="661" priority="667">
      <formula>AND(BD33=0,(BE33&gt;0))</formula>
    </cfRule>
    <cfRule type="expression" dxfId="660" priority="668">
      <formula>((BE33-BD33)/BD33)&gt;0.05</formula>
    </cfRule>
  </conditionalFormatting>
  <conditionalFormatting sqref="BE23">
    <cfRule type="expression" dxfId="659" priority="665">
      <formula>AND(BD23=0,(BE23&gt;0))</formula>
    </cfRule>
    <cfRule type="expression" dxfId="658" priority="666">
      <formula>((BE23-BD23)/BD23)&gt;0.05</formula>
    </cfRule>
  </conditionalFormatting>
  <conditionalFormatting sqref="BE34">
    <cfRule type="expression" dxfId="657" priority="663">
      <formula>AND(BD34=0,(BE34&gt;0))</formula>
    </cfRule>
    <cfRule type="expression" dxfId="656" priority="664">
      <formula>((BE34-BD34)/BD34)&gt;0.05</formula>
    </cfRule>
  </conditionalFormatting>
  <conditionalFormatting sqref="BE36">
    <cfRule type="expression" dxfId="655" priority="661">
      <formula>AND(BD36=0,(BE36&gt;0))</formula>
    </cfRule>
    <cfRule type="expression" dxfId="654" priority="662">
      <formula>((BE36-BD36)/BD36)&gt;0.05</formula>
    </cfRule>
  </conditionalFormatting>
  <conditionalFormatting sqref="BE38">
    <cfRule type="expression" dxfId="653" priority="659">
      <formula>AND(BD38=0,(BE38&gt;0))</formula>
    </cfRule>
    <cfRule type="expression" dxfId="652" priority="660">
      <formula>((BE38-BD38)/BD38)&gt;0.05</formula>
    </cfRule>
  </conditionalFormatting>
  <conditionalFormatting sqref="BE39">
    <cfRule type="expression" dxfId="651" priority="657">
      <formula>AND(BD39=0,(BE39&gt;0))</formula>
    </cfRule>
    <cfRule type="expression" dxfId="650" priority="658">
      <formula>((BE39-BD39)/BD39)&gt;0.05</formula>
    </cfRule>
  </conditionalFormatting>
  <conditionalFormatting sqref="BE40">
    <cfRule type="expression" dxfId="649" priority="655">
      <formula>AND(BD40=0,(BE40&gt;0))</formula>
    </cfRule>
    <cfRule type="expression" dxfId="648" priority="656">
      <formula>((BE40-BD40)/BD40)&gt;0.05</formula>
    </cfRule>
  </conditionalFormatting>
  <conditionalFormatting sqref="BE41">
    <cfRule type="expression" dxfId="647" priority="653">
      <formula>AND(BD41=0,(BE41&gt;0))</formula>
    </cfRule>
    <cfRule type="expression" dxfId="646" priority="654">
      <formula>((BE41-BD41)/BD41)&gt;0.05</formula>
    </cfRule>
  </conditionalFormatting>
  <conditionalFormatting sqref="BG8:BG21 BG29 BG42:BG43 BG45 BG35">
    <cfRule type="expression" dxfId="645" priority="651">
      <formula>AND(BF8=0,(BG8&gt;0))</formula>
    </cfRule>
    <cfRule type="expression" dxfId="644" priority="652">
      <formula>((BG8-BF8)/BF8)&gt;0.05</formula>
    </cfRule>
  </conditionalFormatting>
  <conditionalFormatting sqref="BG31">
    <cfRule type="expression" dxfId="643" priority="649">
      <formula>AND(BF31=0,(BG31&gt;0))</formula>
    </cfRule>
    <cfRule type="expression" dxfId="642" priority="650">
      <formula>((BG31-BF31)/BF31)&gt;0.05</formula>
    </cfRule>
  </conditionalFormatting>
  <conditionalFormatting sqref="BG37">
    <cfRule type="expression" dxfId="641" priority="647">
      <formula>AND(BF37=0,(BG37&gt;0))</formula>
    </cfRule>
    <cfRule type="expression" dxfId="640" priority="648">
      <formula>((BG37-BF37)/BF37)&gt;0.05</formula>
    </cfRule>
  </conditionalFormatting>
  <conditionalFormatting sqref="BG22">
    <cfRule type="expression" dxfId="639" priority="645">
      <formula>AND(BF22=0,(BG22&gt;0))</formula>
    </cfRule>
    <cfRule type="expression" dxfId="638" priority="646">
      <formula>((BG22-BF22)/BF22)&gt;0.05</formula>
    </cfRule>
  </conditionalFormatting>
  <conditionalFormatting sqref="BG24">
    <cfRule type="expression" dxfId="637" priority="643">
      <formula>AND(BF24=0,(BG24&gt;0))</formula>
    </cfRule>
    <cfRule type="expression" dxfId="636" priority="644">
      <formula>((BG24-BF24)/BF24)&gt;0.05</formula>
    </cfRule>
  </conditionalFormatting>
  <conditionalFormatting sqref="BG25">
    <cfRule type="expression" dxfId="635" priority="641">
      <formula>AND(BF25=0,(BG25&gt;0))</formula>
    </cfRule>
    <cfRule type="expression" dxfId="634" priority="642">
      <formula>((BG25-BF25)/BF25)&gt;0.05</formula>
    </cfRule>
  </conditionalFormatting>
  <conditionalFormatting sqref="BG27">
    <cfRule type="expression" dxfId="633" priority="639">
      <formula>AND(BF27=0,(BG27&gt;0))</formula>
    </cfRule>
    <cfRule type="expression" dxfId="632" priority="640">
      <formula>((BG27-BF27)/BF27)&gt;0.05</formula>
    </cfRule>
  </conditionalFormatting>
  <conditionalFormatting sqref="BG44">
    <cfRule type="expression" dxfId="631" priority="637">
      <formula>AND(BF44=0,(BG44&gt;0))</formula>
    </cfRule>
    <cfRule type="expression" dxfId="630" priority="638">
      <formula>((BG44-BF44)/BF44)&gt;0.05</formula>
    </cfRule>
  </conditionalFormatting>
  <conditionalFormatting sqref="BG46">
    <cfRule type="expression" dxfId="629" priority="635">
      <formula>AND(BF46=0,(BG46&gt;0))</formula>
    </cfRule>
    <cfRule type="expression" dxfId="628" priority="636">
      <formula>((BG46-BF46)/BF46)&gt;0.05</formula>
    </cfRule>
  </conditionalFormatting>
  <conditionalFormatting sqref="BG26">
    <cfRule type="expression" dxfId="627" priority="633">
      <formula>AND(BF26=0,(BG26&gt;0))</formula>
    </cfRule>
    <cfRule type="expression" dxfId="626" priority="634">
      <formula>((BG26-BF26)/BF26)&gt;0.05</formula>
    </cfRule>
  </conditionalFormatting>
  <conditionalFormatting sqref="BG30">
    <cfRule type="expression" dxfId="625" priority="631">
      <formula>AND(BF30=0,(BG30&gt;0))</formula>
    </cfRule>
    <cfRule type="expression" dxfId="624" priority="632">
      <formula>((BG30-BF30)/BF30)&gt;0.05</formula>
    </cfRule>
  </conditionalFormatting>
  <conditionalFormatting sqref="BG28">
    <cfRule type="expression" dxfId="623" priority="629">
      <formula>AND(BF28=0,(BG28&gt;0))</formula>
    </cfRule>
    <cfRule type="expression" dxfId="622" priority="630">
      <formula>((BG28-BF28)/BF28)&gt;0.05</formula>
    </cfRule>
  </conditionalFormatting>
  <conditionalFormatting sqref="BG32">
    <cfRule type="expression" dxfId="621" priority="627">
      <formula>AND(BF32=0,(BG32&gt;0))</formula>
    </cfRule>
    <cfRule type="expression" dxfId="620" priority="628">
      <formula>((BG32-BF32)/BF32)&gt;0.05</formula>
    </cfRule>
  </conditionalFormatting>
  <conditionalFormatting sqref="BG33">
    <cfRule type="expression" dxfId="619" priority="625">
      <formula>AND(BF33=0,(BG33&gt;0))</formula>
    </cfRule>
    <cfRule type="expression" dxfId="618" priority="626">
      <formula>((BG33-BF33)/BF33)&gt;0.05</formula>
    </cfRule>
  </conditionalFormatting>
  <conditionalFormatting sqref="BG23">
    <cfRule type="expression" dxfId="617" priority="623">
      <formula>AND(BF23=0,(BG23&gt;0))</formula>
    </cfRule>
    <cfRule type="expression" dxfId="616" priority="624">
      <formula>((BG23-BF23)/BF23)&gt;0.05</formula>
    </cfRule>
  </conditionalFormatting>
  <conditionalFormatting sqref="BG34">
    <cfRule type="expression" dxfId="615" priority="621">
      <formula>AND(BF34=0,(BG34&gt;0))</formula>
    </cfRule>
    <cfRule type="expression" dxfId="614" priority="622">
      <formula>((BG34-BF34)/BF34)&gt;0.05</formula>
    </cfRule>
  </conditionalFormatting>
  <conditionalFormatting sqref="BG36">
    <cfRule type="expression" dxfId="613" priority="619">
      <formula>AND(BF36=0,(BG36&gt;0))</formula>
    </cfRule>
    <cfRule type="expression" dxfId="612" priority="620">
      <formula>((BG36-BF36)/BF36)&gt;0.05</formula>
    </cfRule>
  </conditionalFormatting>
  <conditionalFormatting sqref="BG38">
    <cfRule type="expression" dxfId="611" priority="617">
      <formula>AND(BF38=0,(BG38&gt;0))</formula>
    </cfRule>
    <cfRule type="expression" dxfId="610" priority="618">
      <formula>((BG38-BF38)/BF38)&gt;0.05</formula>
    </cfRule>
  </conditionalFormatting>
  <conditionalFormatting sqref="BG39">
    <cfRule type="expression" dxfId="609" priority="615">
      <formula>AND(BF39=0,(BG39&gt;0))</formula>
    </cfRule>
    <cfRule type="expression" dxfId="608" priority="616">
      <formula>((BG39-BF39)/BF39)&gt;0.05</formula>
    </cfRule>
  </conditionalFormatting>
  <conditionalFormatting sqref="BG40">
    <cfRule type="expression" dxfId="607" priority="613">
      <formula>AND(BF40=0,(BG40&gt;0))</formula>
    </cfRule>
    <cfRule type="expression" dxfId="606" priority="614">
      <formula>((BG40-BF40)/BF40)&gt;0.05</formula>
    </cfRule>
  </conditionalFormatting>
  <conditionalFormatting sqref="BG41">
    <cfRule type="expression" dxfId="605" priority="611">
      <formula>AND(BF41=0,(BG41&gt;0))</formula>
    </cfRule>
    <cfRule type="expression" dxfId="604" priority="612">
      <formula>((BG41-BF41)/BF41)&gt;0.05</formula>
    </cfRule>
  </conditionalFormatting>
  <conditionalFormatting sqref="BI8:BI21 BI29 BI42:BI43 BI45 BI35">
    <cfRule type="expression" dxfId="603" priority="609">
      <formula>AND(BH8=0,(BI8&gt;0))</formula>
    </cfRule>
    <cfRule type="expression" dxfId="602" priority="610">
      <formula>((BI8-BH8)/BH8)&gt;0.05</formula>
    </cfRule>
  </conditionalFormatting>
  <conditionalFormatting sqref="BI31">
    <cfRule type="expression" dxfId="601" priority="607">
      <formula>AND(BH31=0,(BI31&gt;0))</formula>
    </cfRule>
    <cfRule type="expression" dxfId="600" priority="608">
      <formula>((BI31-BH31)/BH31)&gt;0.05</formula>
    </cfRule>
  </conditionalFormatting>
  <conditionalFormatting sqref="BI37">
    <cfRule type="expression" dxfId="599" priority="605">
      <formula>AND(BH37=0,(BI37&gt;0))</formula>
    </cfRule>
    <cfRule type="expression" dxfId="598" priority="606">
      <formula>((BI37-BH37)/BH37)&gt;0.05</formula>
    </cfRule>
  </conditionalFormatting>
  <conditionalFormatting sqref="BI22">
    <cfRule type="expression" dxfId="597" priority="603">
      <formula>AND(BH22=0,(BI22&gt;0))</formula>
    </cfRule>
    <cfRule type="expression" dxfId="596" priority="604">
      <formula>((BI22-BH22)/BH22)&gt;0.05</formula>
    </cfRule>
  </conditionalFormatting>
  <conditionalFormatting sqref="BI24">
    <cfRule type="expression" dxfId="595" priority="601">
      <formula>AND(BH24=0,(BI24&gt;0))</formula>
    </cfRule>
    <cfRule type="expression" dxfId="594" priority="602">
      <formula>((BI24-BH24)/BH24)&gt;0.05</formula>
    </cfRule>
  </conditionalFormatting>
  <conditionalFormatting sqref="BI25">
    <cfRule type="expression" dxfId="593" priority="599">
      <formula>AND(BH25=0,(BI25&gt;0))</formula>
    </cfRule>
    <cfRule type="expression" dxfId="592" priority="600">
      <formula>((BI25-BH25)/BH25)&gt;0.05</formula>
    </cfRule>
  </conditionalFormatting>
  <conditionalFormatting sqref="BI27">
    <cfRule type="expression" dxfId="591" priority="597">
      <formula>AND(BH27=0,(BI27&gt;0))</formula>
    </cfRule>
    <cfRule type="expression" dxfId="590" priority="598">
      <formula>((BI27-BH27)/BH27)&gt;0.05</formula>
    </cfRule>
  </conditionalFormatting>
  <conditionalFormatting sqref="BI44">
    <cfRule type="expression" dxfId="589" priority="595">
      <formula>AND(BH44=0,(BI44&gt;0))</formula>
    </cfRule>
    <cfRule type="expression" dxfId="588" priority="596">
      <formula>((BI44-BH44)/BH44)&gt;0.05</formula>
    </cfRule>
  </conditionalFormatting>
  <conditionalFormatting sqref="BI46">
    <cfRule type="expression" dxfId="587" priority="593">
      <formula>AND(BH46=0,(BI46&gt;0))</formula>
    </cfRule>
    <cfRule type="expression" dxfId="586" priority="594">
      <formula>((BI46-BH46)/BH46)&gt;0.05</formula>
    </cfRule>
  </conditionalFormatting>
  <conditionalFormatting sqref="BI26">
    <cfRule type="expression" dxfId="585" priority="591">
      <formula>AND(BH26=0,(BI26&gt;0))</formula>
    </cfRule>
    <cfRule type="expression" dxfId="584" priority="592">
      <formula>((BI26-BH26)/BH26)&gt;0.05</formula>
    </cfRule>
  </conditionalFormatting>
  <conditionalFormatting sqref="BI30">
    <cfRule type="expression" dxfId="583" priority="589">
      <formula>AND(BH30=0,(BI30&gt;0))</formula>
    </cfRule>
    <cfRule type="expression" dxfId="582" priority="590">
      <formula>((BI30-BH30)/BH30)&gt;0.05</formula>
    </cfRule>
  </conditionalFormatting>
  <conditionalFormatting sqref="BI28">
    <cfRule type="expression" dxfId="581" priority="587">
      <formula>AND(BH28=0,(BI28&gt;0))</formula>
    </cfRule>
    <cfRule type="expression" dxfId="580" priority="588">
      <formula>((BI28-BH28)/BH28)&gt;0.05</formula>
    </cfRule>
  </conditionalFormatting>
  <conditionalFormatting sqref="BI32">
    <cfRule type="expression" dxfId="579" priority="585">
      <formula>AND(BH32=0,(BI32&gt;0))</formula>
    </cfRule>
    <cfRule type="expression" dxfId="578" priority="586">
      <formula>((BI32-BH32)/BH32)&gt;0.05</formula>
    </cfRule>
  </conditionalFormatting>
  <conditionalFormatting sqref="BI33">
    <cfRule type="expression" dxfId="577" priority="583">
      <formula>AND(BH33=0,(BI33&gt;0))</formula>
    </cfRule>
    <cfRule type="expression" dxfId="576" priority="584">
      <formula>((BI33-BH33)/BH33)&gt;0.05</formula>
    </cfRule>
  </conditionalFormatting>
  <conditionalFormatting sqref="BI23">
    <cfRule type="expression" dxfId="575" priority="581">
      <formula>AND(BH23=0,(BI23&gt;0))</formula>
    </cfRule>
    <cfRule type="expression" dxfId="574" priority="582">
      <formula>((BI23-BH23)/BH23)&gt;0.05</formula>
    </cfRule>
  </conditionalFormatting>
  <conditionalFormatting sqref="BI34">
    <cfRule type="expression" dxfId="573" priority="579">
      <formula>AND(BH34=0,(BI34&gt;0))</formula>
    </cfRule>
    <cfRule type="expression" dxfId="572" priority="580">
      <formula>((BI34-BH34)/BH34)&gt;0.05</formula>
    </cfRule>
  </conditionalFormatting>
  <conditionalFormatting sqref="BI36">
    <cfRule type="expression" dxfId="571" priority="577">
      <formula>AND(BH36=0,(BI36&gt;0))</formula>
    </cfRule>
    <cfRule type="expression" dxfId="570" priority="578">
      <formula>((BI36-BH36)/BH36)&gt;0.05</formula>
    </cfRule>
  </conditionalFormatting>
  <conditionalFormatting sqref="BI38">
    <cfRule type="expression" dxfId="569" priority="575">
      <formula>AND(BH38=0,(BI38&gt;0))</formula>
    </cfRule>
    <cfRule type="expression" dxfId="568" priority="576">
      <formula>((BI38-BH38)/BH38)&gt;0.05</formula>
    </cfRule>
  </conditionalFormatting>
  <conditionalFormatting sqref="BI39">
    <cfRule type="expression" dxfId="567" priority="573">
      <formula>AND(BH39=0,(BI39&gt;0))</formula>
    </cfRule>
    <cfRule type="expression" dxfId="566" priority="574">
      <formula>((BI39-BH39)/BH39)&gt;0.05</formula>
    </cfRule>
  </conditionalFormatting>
  <conditionalFormatting sqref="BI40">
    <cfRule type="expression" dxfId="565" priority="571">
      <formula>AND(BH40=0,(BI40&gt;0))</formula>
    </cfRule>
    <cfRule type="expression" dxfId="564" priority="572">
      <formula>((BI40-BH40)/BH40)&gt;0.05</formula>
    </cfRule>
  </conditionalFormatting>
  <conditionalFormatting sqref="BI41">
    <cfRule type="expression" dxfId="563" priority="569">
      <formula>AND(BH41=0,(BI41&gt;0))</formula>
    </cfRule>
    <cfRule type="expression" dxfId="562" priority="570">
      <formula>((BI41-BH41)/BH41)&gt;0.05</formula>
    </cfRule>
  </conditionalFormatting>
  <conditionalFormatting sqref="BK8:BK21 BK29 BK42:BK43 BK45 BK35">
    <cfRule type="expression" dxfId="561" priority="567">
      <formula>AND(BJ8=0,(BK8&gt;0))</formula>
    </cfRule>
    <cfRule type="expression" dxfId="560" priority="568">
      <formula>((BK8-BJ8)/BJ8)&gt;0.05</formula>
    </cfRule>
  </conditionalFormatting>
  <conditionalFormatting sqref="BK31">
    <cfRule type="expression" dxfId="559" priority="565">
      <formula>AND(BJ31=0,(BK31&gt;0))</formula>
    </cfRule>
    <cfRule type="expression" dxfId="558" priority="566">
      <formula>((BK31-BJ31)/BJ31)&gt;0.05</formula>
    </cfRule>
  </conditionalFormatting>
  <conditionalFormatting sqref="BK37">
    <cfRule type="expression" dxfId="557" priority="563">
      <formula>AND(BJ37=0,(BK37&gt;0))</formula>
    </cfRule>
    <cfRule type="expression" dxfId="556" priority="564">
      <formula>((BK37-BJ37)/BJ37)&gt;0.05</formula>
    </cfRule>
  </conditionalFormatting>
  <conditionalFormatting sqref="BK22">
    <cfRule type="expression" dxfId="555" priority="561">
      <formula>AND(BJ22=0,(BK22&gt;0))</formula>
    </cfRule>
    <cfRule type="expression" dxfId="554" priority="562">
      <formula>((BK22-BJ22)/BJ22)&gt;0.05</formula>
    </cfRule>
  </conditionalFormatting>
  <conditionalFormatting sqref="BK24">
    <cfRule type="expression" dxfId="553" priority="559">
      <formula>AND(BJ24=0,(BK24&gt;0))</formula>
    </cfRule>
    <cfRule type="expression" dxfId="552" priority="560">
      <formula>((BK24-BJ24)/BJ24)&gt;0.05</formula>
    </cfRule>
  </conditionalFormatting>
  <conditionalFormatting sqref="BK25">
    <cfRule type="expression" dxfId="551" priority="557">
      <formula>AND(BJ25=0,(BK25&gt;0))</formula>
    </cfRule>
    <cfRule type="expression" dxfId="550" priority="558">
      <formula>((BK25-BJ25)/BJ25)&gt;0.05</formula>
    </cfRule>
  </conditionalFormatting>
  <conditionalFormatting sqref="BK27">
    <cfRule type="expression" dxfId="549" priority="555">
      <formula>AND(BJ27=0,(BK27&gt;0))</formula>
    </cfRule>
    <cfRule type="expression" dxfId="548" priority="556">
      <formula>((BK27-BJ27)/BJ27)&gt;0.05</formula>
    </cfRule>
  </conditionalFormatting>
  <conditionalFormatting sqref="BK44">
    <cfRule type="expression" dxfId="547" priority="553">
      <formula>AND(BJ44=0,(BK44&gt;0))</formula>
    </cfRule>
    <cfRule type="expression" dxfId="546" priority="554">
      <formula>((BK44-BJ44)/BJ44)&gt;0.05</formula>
    </cfRule>
  </conditionalFormatting>
  <conditionalFormatting sqref="BK46">
    <cfRule type="expression" dxfId="545" priority="551">
      <formula>AND(BJ46=0,(BK46&gt;0))</formula>
    </cfRule>
    <cfRule type="expression" dxfId="544" priority="552">
      <formula>((BK46-BJ46)/BJ46)&gt;0.05</formula>
    </cfRule>
  </conditionalFormatting>
  <conditionalFormatting sqref="BK26">
    <cfRule type="expression" dxfId="543" priority="549">
      <formula>AND(BJ26=0,(BK26&gt;0))</formula>
    </cfRule>
    <cfRule type="expression" dxfId="542" priority="550">
      <formula>((BK26-BJ26)/BJ26)&gt;0.05</formula>
    </cfRule>
  </conditionalFormatting>
  <conditionalFormatting sqref="BK30">
    <cfRule type="expression" dxfId="541" priority="547">
      <formula>AND(BJ30=0,(BK30&gt;0))</formula>
    </cfRule>
    <cfRule type="expression" dxfId="540" priority="548">
      <formula>((BK30-BJ30)/BJ30)&gt;0.05</formula>
    </cfRule>
  </conditionalFormatting>
  <conditionalFormatting sqref="BK28">
    <cfRule type="expression" dxfId="539" priority="545">
      <formula>AND(BJ28=0,(BK28&gt;0))</formula>
    </cfRule>
    <cfRule type="expression" dxfId="538" priority="546">
      <formula>((BK28-BJ28)/BJ28)&gt;0.05</formula>
    </cfRule>
  </conditionalFormatting>
  <conditionalFormatting sqref="BK32">
    <cfRule type="expression" dxfId="537" priority="543">
      <formula>AND(BJ32=0,(BK32&gt;0))</formula>
    </cfRule>
    <cfRule type="expression" dxfId="536" priority="544">
      <formula>((BK32-BJ32)/BJ32)&gt;0.05</formula>
    </cfRule>
  </conditionalFormatting>
  <conditionalFormatting sqref="BK33">
    <cfRule type="expression" dxfId="535" priority="541">
      <formula>AND(BJ33=0,(BK33&gt;0))</formula>
    </cfRule>
    <cfRule type="expression" dxfId="534" priority="542">
      <formula>((BK33-BJ33)/BJ33)&gt;0.05</formula>
    </cfRule>
  </conditionalFormatting>
  <conditionalFormatting sqref="BK23">
    <cfRule type="expression" dxfId="533" priority="539">
      <formula>AND(BJ23=0,(BK23&gt;0))</formula>
    </cfRule>
    <cfRule type="expression" dxfId="532" priority="540">
      <formula>((BK23-BJ23)/BJ23)&gt;0.05</formula>
    </cfRule>
  </conditionalFormatting>
  <conditionalFormatting sqref="BK34">
    <cfRule type="expression" dxfId="531" priority="537">
      <formula>AND(BJ34=0,(BK34&gt;0))</formula>
    </cfRule>
    <cfRule type="expression" dxfId="530" priority="538">
      <formula>((BK34-BJ34)/BJ34)&gt;0.05</formula>
    </cfRule>
  </conditionalFormatting>
  <conditionalFormatting sqref="BK36">
    <cfRule type="expression" dxfId="529" priority="535">
      <formula>AND(BJ36=0,(BK36&gt;0))</formula>
    </cfRule>
    <cfRule type="expression" dxfId="528" priority="536">
      <formula>((BK36-BJ36)/BJ36)&gt;0.05</formula>
    </cfRule>
  </conditionalFormatting>
  <conditionalFormatting sqref="BK38">
    <cfRule type="expression" dxfId="527" priority="533">
      <formula>AND(BJ38=0,(BK38&gt;0))</formula>
    </cfRule>
    <cfRule type="expression" dxfId="526" priority="534">
      <formula>((BK38-BJ38)/BJ38)&gt;0.05</formula>
    </cfRule>
  </conditionalFormatting>
  <conditionalFormatting sqref="BK39">
    <cfRule type="expression" dxfId="525" priority="531">
      <formula>AND(BJ39=0,(BK39&gt;0))</formula>
    </cfRule>
    <cfRule type="expression" dxfId="524" priority="532">
      <formula>((BK39-BJ39)/BJ39)&gt;0.05</formula>
    </cfRule>
  </conditionalFormatting>
  <conditionalFormatting sqref="BK40">
    <cfRule type="expression" dxfId="523" priority="529">
      <formula>AND(BJ40=0,(BK40&gt;0))</formula>
    </cfRule>
    <cfRule type="expression" dxfId="522" priority="530">
      <formula>((BK40-BJ40)/BJ40)&gt;0.05</formula>
    </cfRule>
  </conditionalFormatting>
  <conditionalFormatting sqref="BK41">
    <cfRule type="expression" dxfId="521" priority="527">
      <formula>AND(BJ41=0,(BK41&gt;0))</formula>
    </cfRule>
    <cfRule type="expression" dxfId="520" priority="528">
      <formula>((BK41-BJ41)/BJ41)&gt;0.05</formula>
    </cfRule>
  </conditionalFormatting>
  <conditionalFormatting sqref="BM8:BM21 BM29 BM42:BM43 BM45 BM35">
    <cfRule type="expression" dxfId="519" priority="525">
      <formula>AND(BL8=0,(BM8&gt;0))</formula>
    </cfRule>
    <cfRule type="expression" dxfId="518" priority="526">
      <formula>((BM8-BL8)/BL8)&gt;0.05</formula>
    </cfRule>
  </conditionalFormatting>
  <conditionalFormatting sqref="BM31">
    <cfRule type="expression" dxfId="517" priority="523">
      <formula>AND(BL31=0,(BM31&gt;0))</formula>
    </cfRule>
    <cfRule type="expression" dxfId="516" priority="524">
      <formula>((BM31-BL31)/BL31)&gt;0.05</formula>
    </cfRule>
  </conditionalFormatting>
  <conditionalFormatting sqref="BM37">
    <cfRule type="expression" dxfId="515" priority="521">
      <formula>AND(BL37=0,(BM37&gt;0))</formula>
    </cfRule>
    <cfRule type="expression" dxfId="514" priority="522">
      <formula>((BM37-BL37)/BL37)&gt;0.05</formula>
    </cfRule>
  </conditionalFormatting>
  <conditionalFormatting sqref="BM22">
    <cfRule type="expression" dxfId="513" priority="519">
      <formula>AND(BL22=0,(BM22&gt;0))</formula>
    </cfRule>
    <cfRule type="expression" dxfId="512" priority="520">
      <formula>((BM22-BL22)/BL22)&gt;0.05</formula>
    </cfRule>
  </conditionalFormatting>
  <conditionalFormatting sqref="BM24">
    <cfRule type="expression" dxfId="511" priority="517">
      <formula>AND(BL24=0,(BM24&gt;0))</formula>
    </cfRule>
    <cfRule type="expression" dxfId="510" priority="518">
      <formula>((BM24-BL24)/BL24)&gt;0.05</formula>
    </cfRule>
  </conditionalFormatting>
  <conditionalFormatting sqref="BM25">
    <cfRule type="expression" dxfId="509" priority="515">
      <formula>AND(BL25=0,(BM25&gt;0))</formula>
    </cfRule>
    <cfRule type="expression" dxfId="508" priority="516">
      <formula>((BM25-BL25)/BL25)&gt;0.05</formula>
    </cfRule>
  </conditionalFormatting>
  <conditionalFormatting sqref="BM27">
    <cfRule type="expression" dxfId="507" priority="513">
      <formula>AND(BL27=0,(BM27&gt;0))</formula>
    </cfRule>
    <cfRule type="expression" dxfId="506" priority="514">
      <formula>((BM27-BL27)/BL27)&gt;0.05</formula>
    </cfRule>
  </conditionalFormatting>
  <conditionalFormatting sqref="BM44">
    <cfRule type="expression" dxfId="505" priority="511">
      <formula>AND(BL44=0,(BM44&gt;0))</formula>
    </cfRule>
    <cfRule type="expression" dxfId="504" priority="512">
      <formula>((BM44-BL44)/BL44)&gt;0.05</formula>
    </cfRule>
  </conditionalFormatting>
  <conditionalFormatting sqref="BM46">
    <cfRule type="expression" dxfId="503" priority="509">
      <formula>AND(BL46=0,(BM46&gt;0))</formula>
    </cfRule>
    <cfRule type="expression" dxfId="502" priority="510">
      <formula>((BM46-BL46)/BL46)&gt;0.05</formula>
    </cfRule>
  </conditionalFormatting>
  <conditionalFormatting sqref="BM26">
    <cfRule type="expression" dxfId="501" priority="507">
      <formula>AND(BL26=0,(BM26&gt;0))</formula>
    </cfRule>
    <cfRule type="expression" dxfId="500" priority="508">
      <formula>((BM26-BL26)/BL26)&gt;0.05</formula>
    </cfRule>
  </conditionalFormatting>
  <conditionalFormatting sqref="BM30">
    <cfRule type="expression" dxfId="499" priority="505">
      <formula>AND(BL30=0,(BM30&gt;0))</formula>
    </cfRule>
    <cfRule type="expression" dxfId="498" priority="506">
      <formula>((BM30-BL30)/BL30)&gt;0.05</formula>
    </cfRule>
  </conditionalFormatting>
  <conditionalFormatting sqref="BM28">
    <cfRule type="expression" dxfId="497" priority="503">
      <formula>AND(BL28=0,(BM28&gt;0))</formula>
    </cfRule>
    <cfRule type="expression" dxfId="496" priority="504">
      <formula>((BM28-BL28)/BL28)&gt;0.05</formula>
    </cfRule>
  </conditionalFormatting>
  <conditionalFormatting sqref="BM32">
    <cfRule type="expression" dxfId="495" priority="501">
      <formula>AND(BL32=0,(BM32&gt;0))</formula>
    </cfRule>
    <cfRule type="expression" dxfId="494" priority="502">
      <formula>((BM32-BL32)/BL32)&gt;0.05</formula>
    </cfRule>
  </conditionalFormatting>
  <conditionalFormatting sqref="BM33">
    <cfRule type="expression" dxfId="493" priority="499">
      <formula>AND(BL33=0,(BM33&gt;0))</formula>
    </cfRule>
    <cfRule type="expression" dxfId="492" priority="500">
      <formula>((BM33-BL33)/BL33)&gt;0.05</formula>
    </cfRule>
  </conditionalFormatting>
  <conditionalFormatting sqref="BM23">
    <cfRule type="expression" dxfId="491" priority="497">
      <formula>AND(BL23=0,(BM23&gt;0))</formula>
    </cfRule>
    <cfRule type="expression" dxfId="490" priority="498">
      <formula>((BM23-BL23)/BL23)&gt;0.05</formula>
    </cfRule>
  </conditionalFormatting>
  <conditionalFormatting sqref="BM34">
    <cfRule type="expression" dxfId="489" priority="495">
      <formula>AND(BL34=0,(BM34&gt;0))</formula>
    </cfRule>
    <cfRule type="expression" dxfId="488" priority="496">
      <formula>((BM34-BL34)/BL34)&gt;0.05</formula>
    </cfRule>
  </conditionalFormatting>
  <conditionalFormatting sqref="BM36">
    <cfRule type="expression" dxfId="487" priority="493">
      <formula>AND(BL36=0,(BM36&gt;0))</formula>
    </cfRule>
    <cfRule type="expression" dxfId="486" priority="494">
      <formula>((BM36-BL36)/BL36)&gt;0.05</formula>
    </cfRule>
  </conditionalFormatting>
  <conditionalFormatting sqref="BM38">
    <cfRule type="expression" dxfId="485" priority="491">
      <formula>AND(BL38=0,(BM38&gt;0))</formula>
    </cfRule>
    <cfRule type="expression" dxfId="484" priority="492">
      <formula>((BM38-BL38)/BL38)&gt;0.05</formula>
    </cfRule>
  </conditionalFormatting>
  <conditionalFormatting sqref="BM39">
    <cfRule type="expression" dxfId="483" priority="489">
      <formula>AND(BL39=0,(BM39&gt;0))</formula>
    </cfRule>
    <cfRule type="expression" dxfId="482" priority="490">
      <formula>((BM39-BL39)/BL39)&gt;0.05</formula>
    </cfRule>
  </conditionalFormatting>
  <conditionalFormatting sqref="BM40">
    <cfRule type="expression" dxfId="481" priority="487">
      <formula>AND(BL40=0,(BM40&gt;0))</formula>
    </cfRule>
    <cfRule type="expression" dxfId="480" priority="488">
      <formula>((BM40-BL40)/BL40)&gt;0.05</formula>
    </cfRule>
  </conditionalFormatting>
  <conditionalFormatting sqref="BM41">
    <cfRule type="expression" dxfId="479" priority="485">
      <formula>AND(BL41=0,(BM41&gt;0))</formula>
    </cfRule>
    <cfRule type="expression" dxfId="478" priority="486">
      <formula>((BM41-BL41)/BL41)&gt;0.05</formula>
    </cfRule>
  </conditionalFormatting>
  <conditionalFormatting sqref="G365:G366">
    <cfRule type="expression" dxfId="477" priority="483">
      <formula>AND(F365=0,(G365&gt;0))</formula>
    </cfRule>
    <cfRule type="expression" dxfId="476" priority="484">
      <formula>((G365-F365)/F365)&gt;0.05</formula>
    </cfRule>
  </conditionalFormatting>
  <conditionalFormatting sqref="G352:G364">
    <cfRule type="expression" dxfId="475" priority="481">
      <formula>AND(F352=0,(G352&gt;0))</formula>
    </cfRule>
    <cfRule type="expression" dxfId="474" priority="482">
      <formula>((G352-F352)/F352)&gt;0.05</formula>
    </cfRule>
  </conditionalFormatting>
  <conditionalFormatting sqref="G367:G371">
    <cfRule type="expression" dxfId="473" priority="479">
      <formula>AND(F367=0,(G367&gt;0))</formula>
    </cfRule>
    <cfRule type="expression" dxfId="472" priority="480">
      <formula>((G367-F367)/F367)&gt;0.05</formula>
    </cfRule>
  </conditionalFormatting>
  <conditionalFormatting sqref="G372:G378">
    <cfRule type="expression" dxfId="471" priority="477">
      <formula>AND(F372=0,(G372&gt;0))</formula>
    </cfRule>
    <cfRule type="expression" dxfId="470" priority="478">
      <formula>((G372-F372)/F372)&gt;0.05</formula>
    </cfRule>
  </conditionalFormatting>
  <conditionalFormatting sqref="I365:I366">
    <cfRule type="expression" dxfId="469" priority="475">
      <formula>AND(H365=0,(I365&gt;0))</formula>
    </cfRule>
    <cfRule type="expression" dxfId="468" priority="476">
      <formula>((I365-H365)/H365)&gt;0.05</formula>
    </cfRule>
  </conditionalFormatting>
  <conditionalFormatting sqref="I352:I364">
    <cfRule type="expression" dxfId="467" priority="473">
      <formula>AND(H352=0,(I352&gt;0))</formula>
    </cfRule>
    <cfRule type="expression" dxfId="466" priority="474">
      <formula>((I352-H352)/H352)&gt;0.05</formula>
    </cfRule>
  </conditionalFormatting>
  <conditionalFormatting sqref="I367:I371">
    <cfRule type="expression" dxfId="465" priority="471">
      <formula>AND(H367=0,(I367&gt;0))</formula>
    </cfRule>
    <cfRule type="expression" dxfId="464" priority="472">
      <formula>((I367-H367)/H367)&gt;0.05</formula>
    </cfRule>
  </conditionalFormatting>
  <conditionalFormatting sqref="I372:I378">
    <cfRule type="expression" dxfId="463" priority="469">
      <formula>AND(H372=0,(I372&gt;0))</formula>
    </cfRule>
    <cfRule type="expression" dxfId="462" priority="470">
      <formula>((I372-H372)/H372)&gt;0.05</formula>
    </cfRule>
  </conditionalFormatting>
  <conditionalFormatting sqref="K365:K366">
    <cfRule type="expression" dxfId="461" priority="467">
      <formula>AND(J365=0,(K365&gt;0))</formula>
    </cfRule>
    <cfRule type="expression" dxfId="460" priority="468">
      <formula>((K365-J365)/J365)&gt;0.05</formula>
    </cfRule>
  </conditionalFormatting>
  <conditionalFormatting sqref="K352:K364">
    <cfRule type="expression" dxfId="459" priority="465">
      <formula>AND(J352=0,(K352&gt;0))</formula>
    </cfRule>
    <cfRule type="expression" dxfId="458" priority="466">
      <formula>((K352-J352)/J352)&gt;0.05</formula>
    </cfRule>
  </conditionalFormatting>
  <conditionalFormatting sqref="K367:K371">
    <cfRule type="expression" dxfId="457" priority="463">
      <formula>AND(J367=0,(K367&gt;0))</formula>
    </cfRule>
    <cfRule type="expression" dxfId="456" priority="464">
      <formula>((K367-J367)/J367)&gt;0.05</formula>
    </cfRule>
  </conditionalFormatting>
  <conditionalFormatting sqref="K372:K378">
    <cfRule type="expression" dxfId="455" priority="461">
      <formula>AND(J372=0,(K372&gt;0))</formula>
    </cfRule>
    <cfRule type="expression" dxfId="454" priority="462">
      <formula>((K372-J372)/J372)&gt;0.05</formula>
    </cfRule>
  </conditionalFormatting>
  <conditionalFormatting sqref="M365:M366">
    <cfRule type="expression" dxfId="453" priority="459">
      <formula>AND(L365=0,(M365&gt;0))</formula>
    </cfRule>
    <cfRule type="expression" dxfId="452" priority="460">
      <formula>((M365-L365)/L365)&gt;0.05</formula>
    </cfRule>
  </conditionalFormatting>
  <conditionalFormatting sqref="M352:M364">
    <cfRule type="expression" dxfId="451" priority="457">
      <formula>AND(L352=0,(M352&gt;0))</formula>
    </cfRule>
    <cfRule type="expression" dxfId="450" priority="458">
      <formula>((M352-L352)/L352)&gt;0.05</formula>
    </cfRule>
  </conditionalFormatting>
  <conditionalFormatting sqref="M367:M371">
    <cfRule type="expression" dxfId="449" priority="455">
      <formula>AND(L367=0,(M367&gt;0))</formula>
    </cfRule>
    <cfRule type="expression" dxfId="448" priority="456">
      <formula>((M367-L367)/L367)&gt;0.05</formula>
    </cfRule>
  </conditionalFormatting>
  <conditionalFormatting sqref="M372:M378">
    <cfRule type="expression" dxfId="447" priority="453">
      <formula>AND(L372=0,(M372&gt;0))</formula>
    </cfRule>
    <cfRule type="expression" dxfId="446" priority="454">
      <formula>((M372-L372)/L372)&gt;0.05</formula>
    </cfRule>
  </conditionalFormatting>
  <conditionalFormatting sqref="O365:O366">
    <cfRule type="expression" dxfId="445" priority="451">
      <formula>AND(N365=0,(O365&gt;0))</formula>
    </cfRule>
    <cfRule type="expression" dxfId="444" priority="452">
      <formula>((O365-N365)/N365)&gt;0.05</formula>
    </cfRule>
  </conditionalFormatting>
  <conditionalFormatting sqref="O352:O364">
    <cfRule type="expression" dxfId="443" priority="449">
      <formula>AND(N352=0,(O352&gt;0))</formula>
    </cfRule>
    <cfRule type="expression" dxfId="442" priority="450">
      <formula>((O352-N352)/N352)&gt;0.05</formula>
    </cfRule>
  </conditionalFormatting>
  <conditionalFormatting sqref="O367:O371">
    <cfRule type="expression" dxfId="441" priority="447">
      <formula>AND(N367=0,(O367&gt;0))</formula>
    </cfRule>
    <cfRule type="expression" dxfId="440" priority="448">
      <formula>((O367-N367)/N367)&gt;0.05</formula>
    </cfRule>
  </conditionalFormatting>
  <conditionalFormatting sqref="O372:O378">
    <cfRule type="expression" dxfId="439" priority="445">
      <formula>AND(N372=0,(O372&gt;0))</formula>
    </cfRule>
    <cfRule type="expression" dxfId="438" priority="446">
      <formula>((O372-N372)/N372)&gt;0.05</formula>
    </cfRule>
  </conditionalFormatting>
  <conditionalFormatting sqref="Q365:Q366">
    <cfRule type="expression" dxfId="437" priority="443">
      <formula>AND(P365=0,(Q365&gt;0))</formula>
    </cfRule>
    <cfRule type="expression" dxfId="436" priority="444">
      <formula>((Q365-P365)/P365)&gt;0.05</formula>
    </cfRule>
  </conditionalFormatting>
  <conditionalFormatting sqref="Q352:Q364">
    <cfRule type="expression" dxfId="435" priority="441">
      <formula>AND(P352=0,(Q352&gt;0))</formula>
    </cfRule>
    <cfRule type="expression" dxfId="434" priority="442">
      <formula>((Q352-P352)/P352)&gt;0.05</formula>
    </cfRule>
  </conditionalFormatting>
  <conditionalFormatting sqref="Q367:Q371">
    <cfRule type="expression" dxfId="433" priority="439">
      <formula>AND(P367=0,(Q367&gt;0))</formula>
    </cfRule>
    <cfRule type="expression" dxfId="432" priority="440">
      <formula>((Q367-P367)/P367)&gt;0.05</formula>
    </cfRule>
  </conditionalFormatting>
  <conditionalFormatting sqref="Q372:Q378">
    <cfRule type="expression" dxfId="431" priority="437">
      <formula>AND(P372=0,(Q372&gt;0))</formula>
    </cfRule>
    <cfRule type="expression" dxfId="430" priority="438">
      <formula>((Q372-P372)/P372)&gt;0.05</formula>
    </cfRule>
  </conditionalFormatting>
  <conditionalFormatting sqref="S365:S366">
    <cfRule type="expression" dxfId="429" priority="435">
      <formula>AND(R365=0,(S365&gt;0))</formula>
    </cfRule>
    <cfRule type="expression" dxfId="428" priority="436">
      <formula>((S365-R365)/R365)&gt;0.05</formula>
    </cfRule>
  </conditionalFormatting>
  <conditionalFormatting sqref="S352:S364">
    <cfRule type="expression" dxfId="427" priority="433">
      <formula>AND(R352=0,(S352&gt;0))</formula>
    </cfRule>
    <cfRule type="expression" dxfId="426" priority="434">
      <formula>((S352-R352)/R352)&gt;0.05</formula>
    </cfRule>
  </conditionalFormatting>
  <conditionalFormatting sqref="S367:S371">
    <cfRule type="expression" dxfId="425" priority="431">
      <formula>AND(R367=0,(S367&gt;0))</formula>
    </cfRule>
    <cfRule type="expression" dxfId="424" priority="432">
      <formula>((S367-R367)/R367)&gt;0.05</formula>
    </cfRule>
  </conditionalFormatting>
  <conditionalFormatting sqref="S372:S378">
    <cfRule type="expression" dxfId="423" priority="429">
      <formula>AND(R372=0,(S372&gt;0))</formula>
    </cfRule>
    <cfRule type="expression" dxfId="422" priority="430">
      <formula>((S372-R372)/R372)&gt;0.05</formula>
    </cfRule>
  </conditionalFormatting>
  <conditionalFormatting sqref="U365:U366">
    <cfRule type="expression" dxfId="421" priority="427">
      <formula>AND(T365=0,(U365&gt;0))</formula>
    </cfRule>
    <cfRule type="expression" dxfId="420" priority="428">
      <formula>((U365-T365)/T365)&gt;0.05</formula>
    </cfRule>
  </conditionalFormatting>
  <conditionalFormatting sqref="U352:U364">
    <cfRule type="expression" dxfId="419" priority="425">
      <formula>AND(T352=0,(U352&gt;0))</formula>
    </cfRule>
    <cfRule type="expression" dxfId="418" priority="426">
      <formula>((U352-T352)/T352)&gt;0.05</formula>
    </cfRule>
  </conditionalFormatting>
  <conditionalFormatting sqref="U367:U371">
    <cfRule type="expression" dxfId="417" priority="423">
      <formula>AND(T367=0,(U367&gt;0))</formula>
    </cfRule>
    <cfRule type="expression" dxfId="416" priority="424">
      <formula>((U367-T367)/T367)&gt;0.05</formula>
    </cfRule>
  </conditionalFormatting>
  <conditionalFormatting sqref="U372:U378">
    <cfRule type="expression" dxfId="415" priority="421">
      <formula>AND(T372=0,(U372&gt;0))</formula>
    </cfRule>
    <cfRule type="expression" dxfId="414" priority="422">
      <formula>((U372-T372)/T372)&gt;0.05</formula>
    </cfRule>
  </conditionalFormatting>
  <conditionalFormatting sqref="W365:W366">
    <cfRule type="expression" dxfId="413" priority="419">
      <formula>AND(V365=0,(W365&gt;0))</formula>
    </cfRule>
    <cfRule type="expression" dxfId="412" priority="420">
      <formula>((W365-V365)/V365)&gt;0.05</formula>
    </cfRule>
  </conditionalFormatting>
  <conditionalFormatting sqref="W352:W364">
    <cfRule type="expression" dxfId="411" priority="417">
      <formula>AND(V352=0,(W352&gt;0))</formula>
    </cfRule>
    <cfRule type="expression" dxfId="410" priority="418">
      <formula>((W352-V352)/V352)&gt;0.05</formula>
    </cfRule>
  </conditionalFormatting>
  <conditionalFormatting sqref="W367:W371">
    <cfRule type="expression" dxfId="409" priority="415">
      <formula>AND(V367=0,(W367&gt;0))</formula>
    </cfRule>
    <cfRule type="expression" dxfId="408" priority="416">
      <formula>((W367-V367)/V367)&gt;0.05</formula>
    </cfRule>
  </conditionalFormatting>
  <conditionalFormatting sqref="W372:W378">
    <cfRule type="expression" dxfId="407" priority="413">
      <formula>AND(V372=0,(W372&gt;0))</formula>
    </cfRule>
    <cfRule type="expression" dxfId="406" priority="414">
      <formula>((W372-V372)/V372)&gt;0.05</formula>
    </cfRule>
  </conditionalFormatting>
  <conditionalFormatting sqref="Y365:Y366">
    <cfRule type="expression" dxfId="405" priority="411">
      <formula>AND(X365=0,(Y365&gt;0))</formula>
    </cfRule>
    <cfRule type="expression" dxfId="404" priority="412">
      <formula>((Y365-X365)/X365)&gt;0.05</formula>
    </cfRule>
  </conditionalFormatting>
  <conditionalFormatting sqref="Y352:Y364">
    <cfRule type="expression" dxfId="403" priority="409">
      <formula>AND(X352=0,(Y352&gt;0))</formula>
    </cfRule>
    <cfRule type="expression" dxfId="402" priority="410">
      <formula>((Y352-X352)/X352)&gt;0.05</formula>
    </cfRule>
  </conditionalFormatting>
  <conditionalFormatting sqref="Y367:Y371">
    <cfRule type="expression" dxfId="401" priority="407">
      <formula>AND(X367=0,(Y367&gt;0))</formula>
    </cfRule>
    <cfRule type="expression" dxfId="400" priority="408">
      <formula>((Y367-X367)/X367)&gt;0.05</formula>
    </cfRule>
  </conditionalFormatting>
  <conditionalFormatting sqref="Y372:Y378">
    <cfRule type="expression" dxfId="399" priority="405">
      <formula>AND(X372=0,(Y372&gt;0))</formula>
    </cfRule>
    <cfRule type="expression" dxfId="398" priority="406">
      <formula>((Y372-X372)/X372)&gt;0.05</formula>
    </cfRule>
  </conditionalFormatting>
  <conditionalFormatting sqref="AA365:AA366">
    <cfRule type="expression" dxfId="397" priority="403">
      <formula>AND(Z365=0,(AA365&gt;0))</formula>
    </cfRule>
    <cfRule type="expression" dxfId="396" priority="404">
      <formula>((AA365-Z365)/Z365)&gt;0.05</formula>
    </cfRule>
  </conditionalFormatting>
  <conditionalFormatting sqref="AA352:AA364">
    <cfRule type="expression" dxfId="395" priority="401">
      <formula>AND(Z352=0,(AA352&gt;0))</formula>
    </cfRule>
    <cfRule type="expression" dxfId="394" priority="402">
      <formula>((AA352-Z352)/Z352)&gt;0.05</formula>
    </cfRule>
  </conditionalFormatting>
  <conditionalFormatting sqref="AA367:AA371">
    <cfRule type="expression" dxfId="393" priority="399">
      <formula>AND(Z367=0,(AA367&gt;0))</formula>
    </cfRule>
    <cfRule type="expression" dxfId="392" priority="400">
      <formula>((AA367-Z367)/Z367)&gt;0.05</formula>
    </cfRule>
  </conditionalFormatting>
  <conditionalFormatting sqref="AA372:AA378">
    <cfRule type="expression" dxfId="391" priority="397">
      <formula>AND(Z372=0,(AA372&gt;0))</formula>
    </cfRule>
    <cfRule type="expression" dxfId="390" priority="398">
      <formula>((AA372-Z372)/Z372)&gt;0.05</formula>
    </cfRule>
  </conditionalFormatting>
  <conditionalFormatting sqref="AC365:AC366">
    <cfRule type="expression" dxfId="389" priority="395">
      <formula>AND(AB365=0,(AC365&gt;0))</formula>
    </cfRule>
    <cfRule type="expression" dxfId="388" priority="396">
      <formula>((AC365-AB365)/AB365)&gt;0.05</formula>
    </cfRule>
  </conditionalFormatting>
  <conditionalFormatting sqref="AC352:AC364">
    <cfRule type="expression" dxfId="387" priority="393">
      <formula>AND(AB352=0,(AC352&gt;0))</formula>
    </cfRule>
    <cfRule type="expression" dxfId="386" priority="394">
      <formula>((AC352-AB352)/AB352)&gt;0.05</formula>
    </cfRule>
  </conditionalFormatting>
  <conditionalFormatting sqref="AC367:AC371">
    <cfRule type="expression" dxfId="385" priority="391">
      <formula>AND(AB367=0,(AC367&gt;0))</formula>
    </cfRule>
    <cfRule type="expression" dxfId="384" priority="392">
      <formula>((AC367-AB367)/AB367)&gt;0.05</formula>
    </cfRule>
  </conditionalFormatting>
  <conditionalFormatting sqref="AC372:AC378">
    <cfRule type="expression" dxfId="383" priority="389">
      <formula>AND(AB372=0,(AC372&gt;0))</formula>
    </cfRule>
    <cfRule type="expression" dxfId="382" priority="390">
      <formula>((AC372-AB372)/AB372)&gt;0.05</formula>
    </cfRule>
  </conditionalFormatting>
  <conditionalFormatting sqref="AE365:AE366">
    <cfRule type="expression" dxfId="381" priority="387">
      <formula>AND(AD365=0,(AE365&gt;0))</formula>
    </cfRule>
    <cfRule type="expression" dxfId="380" priority="388">
      <formula>((AE365-AD365)/AD365)&gt;0.05</formula>
    </cfRule>
  </conditionalFormatting>
  <conditionalFormatting sqref="AE352:AE364">
    <cfRule type="expression" dxfId="379" priority="385">
      <formula>AND(AD352=0,(AE352&gt;0))</formula>
    </cfRule>
    <cfRule type="expression" dxfId="378" priority="386">
      <formula>((AE352-AD352)/AD352)&gt;0.05</formula>
    </cfRule>
  </conditionalFormatting>
  <conditionalFormatting sqref="AE367:AE371">
    <cfRule type="expression" dxfId="377" priority="383">
      <formula>AND(AD367=0,(AE367&gt;0))</formula>
    </cfRule>
    <cfRule type="expression" dxfId="376" priority="384">
      <formula>((AE367-AD367)/AD367)&gt;0.05</formula>
    </cfRule>
  </conditionalFormatting>
  <conditionalFormatting sqref="AE372:AE378">
    <cfRule type="expression" dxfId="375" priority="381">
      <formula>AND(AD372=0,(AE372&gt;0))</formula>
    </cfRule>
    <cfRule type="expression" dxfId="374" priority="382">
      <formula>((AE372-AD372)/AD372)&gt;0.05</formula>
    </cfRule>
  </conditionalFormatting>
  <conditionalFormatting sqref="AG365:AG366">
    <cfRule type="expression" dxfId="373" priority="379">
      <formula>AND(AF365=0,(AG365&gt;0))</formula>
    </cfRule>
    <cfRule type="expression" dxfId="372" priority="380">
      <formula>((AG365-AF365)/AF365)&gt;0.05</formula>
    </cfRule>
  </conditionalFormatting>
  <conditionalFormatting sqref="AG352:AG364">
    <cfRule type="expression" dxfId="371" priority="377">
      <formula>AND(AF352=0,(AG352&gt;0))</formula>
    </cfRule>
    <cfRule type="expression" dxfId="370" priority="378">
      <formula>((AG352-AF352)/AF352)&gt;0.05</formula>
    </cfRule>
  </conditionalFormatting>
  <conditionalFormatting sqref="AG367:AG371">
    <cfRule type="expression" dxfId="369" priority="375">
      <formula>AND(AF367=0,(AG367&gt;0))</formula>
    </cfRule>
    <cfRule type="expression" dxfId="368" priority="376">
      <formula>((AG367-AF367)/AF367)&gt;0.05</formula>
    </cfRule>
  </conditionalFormatting>
  <conditionalFormatting sqref="AG372:AG378">
    <cfRule type="expression" dxfId="367" priority="373">
      <formula>AND(AF372=0,(AG372&gt;0))</formula>
    </cfRule>
    <cfRule type="expression" dxfId="366" priority="374">
      <formula>((AG372-AF372)/AF372)&gt;0.05</formula>
    </cfRule>
  </conditionalFormatting>
  <conditionalFormatting sqref="AI365:AI366">
    <cfRule type="expression" dxfId="365" priority="371">
      <formula>AND(AH365=0,(AI365&gt;0))</formula>
    </cfRule>
    <cfRule type="expression" dxfId="364" priority="372">
      <formula>((AI365-AH365)/AH365)&gt;0.05</formula>
    </cfRule>
  </conditionalFormatting>
  <conditionalFormatting sqref="AI352:AI364">
    <cfRule type="expression" dxfId="363" priority="369">
      <formula>AND(AH352=0,(AI352&gt;0))</formula>
    </cfRule>
    <cfRule type="expression" dxfId="362" priority="370">
      <formula>((AI352-AH352)/AH352)&gt;0.05</formula>
    </cfRule>
  </conditionalFormatting>
  <conditionalFormatting sqref="AI367:AI371">
    <cfRule type="expression" dxfId="361" priority="367">
      <formula>AND(AH367=0,(AI367&gt;0))</formula>
    </cfRule>
    <cfRule type="expression" dxfId="360" priority="368">
      <formula>((AI367-AH367)/AH367)&gt;0.05</formula>
    </cfRule>
  </conditionalFormatting>
  <conditionalFormatting sqref="AI372:AI378">
    <cfRule type="expression" dxfId="359" priority="365">
      <formula>AND(AH372=0,(AI372&gt;0))</formula>
    </cfRule>
    <cfRule type="expression" dxfId="358" priority="366">
      <formula>((AI372-AH372)/AH372)&gt;0.05</formula>
    </cfRule>
  </conditionalFormatting>
  <conditionalFormatting sqref="AK365:AK366">
    <cfRule type="expression" dxfId="357" priority="363">
      <formula>AND(AJ365=0,(AK365&gt;0))</formula>
    </cfRule>
    <cfRule type="expression" dxfId="356" priority="364">
      <formula>((AK365-AJ365)/AJ365)&gt;0.05</formula>
    </cfRule>
  </conditionalFormatting>
  <conditionalFormatting sqref="AK352:AK364">
    <cfRule type="expression" dxfId="355" priority="361">
      <formula>AND(AJ352=0,(AK352&gt;0))</formula>
    </cfRule>
    <cfRule type="expression" dxfId="354" priority="362">
      <formula>((AK352-AJ352)/AJ352)&gt;0.05</formula>
    </cfRule>
  </conditionalFormatting>
  <conditionalFormatting sqref="AK367:AK371">
    <cfRule type="expression" dxfId="353" priority="359">
      <formula>AND(AJ367=0,(AK367&gt;0))</formula>
    </cfRule>
    <cfRule type="expression" dxfId="352" priority="360">
      <formula>((AK367-AJ367)/AJ367)&gt;0.05</formula>
    </cfRule>
  </conditionalFormatting>
  <conditionalFormatting sqref="AK372:AK378">
    <cfRule type="expression" dxfId="351" priority="357">
      <formula>AND(AJ372=0,(AK372&gt;0))</formula>
    </cfRule>
    <cfRule type="expression" dxfId="350" priority="358">
      <formula>((AK372-AJ372)/AJ372)&gt;0.05</formula>
    </cfRule>
  </conditionalFormatting>
  <conditionalFormatting sqref="AM365:AM366">
    <cfRule type="expression" dxfId="349" priority="355">
      <formula>AND(AL365=0,(AM365&gt;0))</formula>
    </cfRule>
    <cfRule type="expression" dxfId="348" priority="356">
      <formula>((AM365-AL365)/AL365)&gt;0.05</formula>
    </cfRule>
  </conditionalFormatting>
  <conditionalFormatting sqref="AM352:AM364">
    <cfRule type="expression" dxfId="347" priority="353">
      <formula>AND(AL352=0,(AM352&gt;0))</formula>
    </cfRule>
    <cfRule type="expression" dxfId="346" priority="354">
      <formula>((AM352-AL352)/AL352)&gt;0.05</formula>
    </cfRule>
  </conditionalFormatting>
  <conditionalFormatting sqref="AM367:AM371">
    <cfRule type="expression" dxfId="345" priority="351">
      <formula>AND(AL367=0,(AM367&gt;0))</formula>
    </cfRule>
    <cfRule type="expression" dxfId="344" priority="352">
      <formula>((AM367-AL367)/AL367)&gt;0.05</formula>
    </cfRule>
  </conditionalFormatting>
  <conditionalFormatting sqref="AM372:AM378">
    <cfRule type="expression" dxfId="343" priority="349">
      <formula>AND(AL372=0,(AM372&gt;0))</formula>
    </cfRule>
    <cfRule type="expression" dxfId="342" priority="350">
      <formula>((AM372-AL372)/AL372)&gt;0.05</formula>
    </cfRule>
  </conditionalFormatting>
  <conditionalFormatting sqref="AO365:AO366">
    <cfRule type="expression" dxfId="341" priority="347">
      <formula>AND(AN365=0,(AO365&gt;0))</formula>
    </cfRule>
    <cfRule type="expression" dxfId="340" priority="348">
      <formula>((AO365-AN365)/AN365)&gt;0.05</formula>
    </cfRule>
  </conditionalFormatting>
  <conditionalFormatting sqref="AO352:AO364">
    <cfRule type="expression" dxfId="339" priority="345">
      <formula>AND(AN352=0,(AO352&gt;0))</formula>
    </cfRule>
    <cfRule type="expression" dxfId="338" priority="346">
      <formula>((AO352-AN352)/AN352)&gt;0.05</formula>
    </cfRule>
  </conditionalFormatting>
  <conditionalFormatting sqref="AO367:AO371">
    <cfRule type="expression" dxfId="337" priority="343">
      <formula>AND(AN367=0,(AO367&gt;0))</formula>
    </cfRule>
    <cfRule type="expression" dxfId="336" priority="344">
      <formula>((AO367-AN367)/AN367)&gt;0.05</formula>
    </cfRule>
  </conditionalFormatting>
  <conditionalFormatting sqref="AO372:AO378">
    <cfRule type="expression" dxfId="335" priority="341">
      <formula>AND(AN372=0,(AO372&gt;0))</formula>
    </cfRule>
    <cfRule type="expression" dxfId="334" priority="342">
      <formula>((AO372-AN372)/AN372)&gt;0.05</formula>
    </cfRule>
  </conditionalFormatting>
  <conditionalFormatting sqref="AQ365:AQ366">
    <cfRule type="expression" dxfId="333" priority="339">
      <formula>AND(AP365=0,(AQ365&gt;0))</formula>
    </cfRule>
    <cfRule type="expression" dxfId="332" priority="340">
      <formula>((AQ365-AP365)/AP365)&gt;0.05</formula>
    </cfRule>
  </conditionalFormatting>
  <conditionalFormatting sqref="AQ352:AQ364">
    <cfRule type="expression" dxfId="331" priority="337">
      <formula>AND(AP352=0,(AQ352&gt;0))</formula>
    </cfRule>
    <cfRule type="expression" dxfId="330" priority="338">
      <formula>((AQ352-AP352)/AP352)&gt;0.05</formula>
    </cfRule>
  </conditionalFormatting>
  <conditionalFormatting sqref="AQ367:AQ371">
    <cfRule type="expression" dxfId="329" priority="335">
      <formula>AND(AP367=0,(AQ367&gt;0))</formula>
    </cfRule>
    <cfRule type="expression" dxfId="328" priority="336">
      <formula>((AQ367-AP367)/AP367)&gt;0.05</formula>
    </cfRule>
  </conditionalFormatting>
  <conditionalFormatting sqref="AQ372:AQ378">
    <cfRule type="expression" dxfId="327" priority="333">
      <formula>AND(AP372=0,(AQ372&gt;0))</formula>
    </cfRule>
    <cfRule type="expression" dxfId="326" priority="334">
      <formula>((AQ372-AP372)/AP372)&gt;0.05</formula>
    </cfRule>
  </conditionalFormatting>
  <conditionalFormatting sqref="AS365:AS366">
    <cfRule type="expression" dxfId="325" priority="331">
      <formula>AND(AR365=0,(AS365&gt;0))</formula>
    </cfRule>
    <cfRule type="expression" dxfId="324" priority="332">
      <formula>((AS365-AR365)/AR365)&gt;0.05</formula>
    </cfRule>
  </conditionalFormatting>
  <conditionalFormatting sqref="AS352:AS364">
    <cfRule type="expression" dxfId="323" priority="329">
      <formula>AND(AR352=0,(AS352&gt;0))</formula>
    </cfRule>
    <cfRule type="expression" dxfId="322" priority="330">
      <formula>((AS352-AR352)/AR352)&gt;0.05</formula>
    </cfRule>
  </conditionalFormatting>
  <conditionalFormatting sqref="AS367:AS371">
    <cfRule type="expression" dxfId="321" priority="327">
      <formula>AND(AR367=0,(AS367&gt;0))</formula>
    </cfRule>
    <cfRule type="expression" dxfId="320" priority="328">
      <formula>((AS367-AR367)/AR367)&gt;0.05</formula>
    </cfRule>
  </conditionalFormatting>
  <conditionalFormatting sqref="AS372:AS378">
    <cfRule type="expression" dxfId="319" priority="325">
      <formula>AND(AR372=0,(AS372&gt;0))</formula>
    </cfRule>
    <cfRule type="expression" dxfId="318" priority="326">
      <formula>((AS372-AR372)/AR372)&gt;0.05</formula>
    </cfRule>
  </conditionalFormatting>
  <conditionalFormatting sqref="AU365:AU366">
    <cfRule type="expression" dxfId="317" priority="323">
      <formula>AND(AT365=0,(AU365&gt;0))</formula>
    </cfRule>
    <cfRule type="expression" dxfId="316" priority="324">
      <formula>((AU365-AT365)/AT365)&gt;0.05</formula>
    </cfRule>
  </conditionalFormatting>
  <conditionalFormatting sqref="AU352:AU364">
    <cfRule type="expression" dxfId="315" priority="321">
      <formula>AND(AT352=0,(AU352&gt;0))</formula>
    </cfRule>
    <cfRule type="expression" dxfId="314" priority="322">
      <formula>((AU352-AT352)/AT352)&gt;0.05</formula>
    </cfRule>
  </conditionalFormatting>
  <conditionalFormatting sqref="AU367:AU371">
    <cfRule type="expression" dxfId="313" priority="319">
      <formula>AND(AT367=0,(AU367&gt;0))</formula>
    </cfRule>
    <cfRule type="expression" dxfId="312" priority="320">
      <formula>((AU367-AT367)/AT367)&gt;0.05</formula>
    </cfRule>
  </conditionalFormatting>
  <conditionalFormatting sqref="AU372:AU378">
    <cfRule type="expression" dxfId="311" priority="317">
      <formula>AND(AT372=0,(AU372&gt;0))</formula>
    </cfRule>
    <cfRule type="expression" dxfId="310" priority="318">
      <formula>((AU372-AT372)/AT372)&gt;0.05</formula>
    </cfRule>
  </conditionalFormatting>
  <conditionalFormatting sqref="AW365:AW366">
    <cfRule type="expression" dxfId="309" priority="315">
      <formula>AND(AV365=0,(AW365&gt;0))</formula>
    </cfRule>
    <cfRule type="expression" dxfId="308" priority="316">
      <formula>((AW365-AV365)/AV365)&gt;0.05</formula>
    </cfRule>
  </conditionalFormatting>
  <conditionalFormatting sqref="AW352:AW364">
    <cfRule type="expression" dxfId="307" priority="313">
      <formula>AND(AV352=0,(AW352&gt;0))</formula>
    </cfRule>
    <cfRule type="expression" dxfId="306" priority="314">
      <formula>((AW352-AV352)/AV352)&gt;0.05</formula>
    </cfRule>
  </conditionalFormatting>
  <conditionalFormatting sqref="AW367:AW371">
    <cfRule type="expression" dxfId="305" priority="311">
      <formula>AND(AV367=0,(AW367&gt;0))</formula>
    </cfRule>
    <cfRule type="expression" dxfId="304" priority="312">
      <formula>((AW367-AV367)/AV367)&gt;0.05</formula>
    </cfRule>
  </conditionalFormatting>
  <conditionalFormatting sqref="AW372:AW378">
    <cfRule type="expression" dxfId="303" priority="309">
      <formula>AND(AV372=0,(AW372&gt;0))</formula>
    </cfRule>
    <cfRule type="expression" dxfId="302" priority="310">
      <formula>((AW372-AV372)/AV372)&gt;0.05</formula>
    </cfRule>
  </conditionalFormatting>
  <conditionalFormatting sqref="AY365:AY366">
    <cfRule type="expression" dxfId="301" priority="307">
      <formula>AND(AX365=0,(AY365&gt;0))</formula>
    </cfRule>
    <cfRule type="expression" dxfId="300" priority="308">
      <formula>((AY365-AX365)/AX365)&gt;0.05</formula>
    </cfRule>
  </conditionalFormatting>
  <conditionalFormatting sqref="AY352:AY364">
    <cfRule type="expression" dxfId="299" priority="305">
      <formula>AND(AX352=0,(AY352&gt;0))</formula>
    </cfRule>
    <cfRule type="expression" dxfId="298" priority="306">
      <formula>((AY352-AX352)/AX352)&gt;0.05</formula>
    </cfRule>
  </conditionalFormatting>
  <conditionalFormatting sqref="AY367:AY371">
    <cfRule type="expression" dxfId="297" priority="303">
      <formula>AND(AX367=0,(AY367&gt;0))</formula>
    </cfRule>
    <cfRule type="expression" dxfId="296" priority="304">
      <formula>((AY367-AX367)/AX367)&gt;0.05</formula>
    </cfRule>
  </conditionalFormatting>
  <conditionalFormatting sqref="AY372:AY378">
    <cfRule type="expression" dxfId="295" priority="301">
      <formula>AND(AX372=0,(AY372&gt;0))</formula>
    </cfRule>
    <cfRule type="expression" dxfId="294" priority="302">
      <formula>((AY372-AX372)/AX372)&gt;0.05</formula>
    </cfRule>
  </conditionalFormatting>
  <conditionalFormatting sqref="BA365:BA366">
    <cfRule type="expression" dxfId="293" priority="299">
      <formula>AND(AZ365=0,(BA365&gt;0))</formula>
    </cfRule>
    <cfRule type="expression" dxfId="292" priority="300">
      <formula>((BA365-AZ365)/AZ365)&gt;0.05</formula>
    </cfRule>
  </conditionalFormatting>
  <conditionalFormatting sqref="BA352:BA364">
    <cfRule type="expression" dxfId="291" priority="297">
      <formula>AND(AZ352=0,(BA352&gt;0))</formula>
    </cfRule>
    <cfRule type="expression" dxfId="290" priority="298">
      <formula>((BA352-AZ352)/AZ352)&gt;0.05</formula>
    </cfRule>
  </conditionalFormatting>
  <conditionalFormatting sqref="BA367:BA371">
    <cfRule type="expression" dxfId="289" priority="295">
      <formula>AND(AZ367=0,(BA367&gt;0))</formula>
    </cfRule>
    <cfRule type="expression" dxfId="288" priority="296">
      <formula>((BA367-AZ367)/AZ367)&gt;0.05</formula>
    </cfRule>
  </conditionalFormatting>
  <conditionalFormatting sqref="BA372:BA378">
    <cfRule type="expression" dxfId="287" priority="293">
      <formula>AND(AZ372=0,(BA372&gt;0))</formula>
    </cfRule>
    <cfRule type="expression" dxfId="286" priority="294">
      <formula>((BA372-AZ372)/AZ372)&gt;0.05</formula>
    </cfRule>
  </conditionalFormatting>
  <conditionalFormatting sqref="BC365:BC366">
    <cfRule type="expression" dxfId="285" priority="291">
      <formula>AND(BB365=0,(BC365&gt;0))</formula>
    </cfRule>
    <cfRule type="expression" dxfId="284" priority="292">
      <formula>((BC365-BB365)/BB365)&gt;0.05</formula>
    </cfRule>
  </conditionalFormatting>
  <conditionalFormatting sqref="BC352:BC364">
    <cfRule type="expression" dxfId="283" priority="289">
      <formula>AND(BB352=0,(BC352&gt;0))</formula>
    </cfRule>
    <cfRule type="expression" dxfId="282" priority="290">
      <formula>((BC352-BB352)/BB352)&gt;0.05</formula>
    </cfRule>
  </conditionalFormatting>
  <conditionalFormatting sqref="BC367:BC371">
    <cfRule type="expression" dxfId="281" priority="287">
      <formula>AND(BB367=0,(BC367&gt;0))</formula>
    </cfRule>
    <cfRule type="expression" dxfId="280" priority="288">
      <formula>((BC367-BB367)/BB367)&gt;0.05</formula>
    </cfRule>
  </conditionalFormatting>
  <conditionalFormatting sqref="BC372:BC378">
    <cfRule type="expression" dxfId="279" priority="285">
      <formula>AND(BB372=0,(BC372&gt;0))</formula>
    </cfRule>
    <cfRule type="expression" dxfId="278" priority="286">
      <formula>((BC372-BB372)/BB372)&gt;0.05</formula>
    </cfRule>
  </conditionalFormatting>
  <conditionalFormatting sqref="BE365:BE366">
    <cfRule type="expression" dxfId="277" priority="283">
      <formula>AND(BD365=0,(BE365&gt;0))</formula>
    </cfRule>
    <cfRule type="expression" dxfId="276" priority="284">
      <formula>((BE365-BD365)/BD365)&gt;0.05</formula>
    </cfRule>
  </conditionalFormatting>
  <conditionalFormatting sqref="BE352:BE364">
    <cfRule type="expression" dxfId="275" priority="281">
      <formula>AND(BD352=0,(BE352&gt;0))</formula>
    </cfRule>
    <cfRule type="expression" dxfId="274" priority="282">
      <formula>((BE352-BD352)/BD352)&gt;0.05</formula>
    </cfRule>
  </conditionalFormatting>
  <conditionalFormatting sqref="BE367:BE371">
    <cfRule type="expression" dxfId="273" priority="279">
      <formula>AND(BD367=0,(BE367&gt;0))</formula>
    </cfRule>
    <cfRule type="expression" dxfId="272" priority="280">
      <formula>((BE367-BD367)/BD367)&gt;0.05</formula>
    </cfRule>
  </conditionalFormatting>
  <conditionalFormatting sqref="BE372:BE378">
    <cfRule type="expression" dxfId="271" priority="277">
      <formula>AND(BD372=0,(BE372&gt;0))</formula>
    </cfRule>
    <cfRule type="expression" dxfId="270" priority="278">
      <formula>((BE372-BD372)/BD372)&gt;0.05</formula>
    </cfRule>
  </conditionalFormatting>
  <conditionalFormatting sqref="BG365:BG366">
    <cfRule type="expression" dxfId="269" priority="275">
      <formula>AND(BF365=0,(BG365&gt;0))</formula>
    </cfRule>
    <cfRule type="expression" dxfId="268" priority="276">
      <formula>((BG365-BF365)/BF365)&gt;0.05</formula>
    </cfRule>
  </conditionalFormatting>
  <conditionalFormatting sqref="BG352:BG364">
    <cfRule type="expression" dxfId="267" priority="273">
      <formula>AND(BF352=0,(BG352&gt;0))</formula>
    </cfRule>
    <cfRule type="expression" dxfId="266" priority="274">
      <formula>((BG352-BF352)/BF352)&gt;0.05</formula>
    </cfRule>
  </conditionalFormatting>
  <conditionalFormatting sqref="BG367:BG371">
    <cfRule type="expression" dxfId="265" priority="271">
      <formula>AND(BF367=0,(BG367&gt;0))</formula>
    </cfRule>
    <cfRule type="expression" dxfId="264" priority="272">
      <formula>((BG367-BF367)/BF367)&gt;0.05</formula>
    </cfRule>
  </conditionalFormatting>
  <conditionalFormatting sqref="BG372:BG378">
    <cfRule type="expression" dxfId="263" priority="269">
      <formula>AND(BF372=0,(BG372&gt;0))</formula>
    </cfRule>
    <cfRule type="expression" dxfId="262" priority="270">
      <formula>((BG372-BF372)/BF372)&gt;0.05</formula>
    </cfRule>
  </conditionalFormatting>
  <conditionalFormatting sqref="BI365:BI366">
    <cfRule type="expression" dxfId="261" priority="267">
      <formula>AND(BH365=0,(BI365&gt;0))</formula>
    </cfRule>
    <cfRule type="expression" dxfId="260" priority="268">
      <formula>((BI365-BH365)/BH365)&gt;0.05</formula>
    </cfRule>
  </conditionalFormatting>
  <conditionalFormatting sqref="BI352:BI364">
    <cfRule type="expression" dxfId="259" priority="265">
      <formula>AND(BH352=0,(BI352&gt;0))</formula>
    </cfRule>
    <cfRule type="expression" dxfId="258" priority="266">
      <formula>((BI352-BH352)/BH352)&gt;0.05</formula>
    </cfRule>
  </conditionalFormatting>
  <conditionalFormatting sqref="BI367:BI371">
    <cfRule type="expression" dxfId="257" priority="263">
      <formula>AND(BH367=0,(BI367&gt;0))</formula>
    </cfRule>
    <cfRule type="expression" dxfId="256" priority="264">
      <formula>((BI367-BH367)/BH367)&gt;0.05</formula>
    </cfRule>
  </conditionalFormatting>
  <conditionalFormatting sqref="BI372:BI378">
    <cfRule type="expression" dxfId="255" priority="261">
      <formula>AND(BH372=0,(BI372&gt;0))</formula>
    </cfRule>
    <cfRule type="expression" dxfId="254" priority="262">
      <formula>((BI372-BH372)/BH372)&gt;0.05</formula>
    </cfRule>
  </conditionalFormatting>
  <conditionalFormatting sqref="BK365:BK366">
    <cfRule type="expression" dxfId="253" priority="259">
      <formula>AND(BJ365=0,(BK365&gt;0))</formula>
    </cfRule>
    <cfRule type="expression" dxfId="252" priority="260">
      <formula>((BK365-BJ365)/BJ365)&gt;0.05</formula>
    </cfRule>
  </conditionalFormatting>
  <conditionalFormatting sqref="BK352:BK364">
    <cfRule type="expression" dxfId="251" priority="257">
      <formula>AND(BJ352=0,(BK352&gt;0))</formula>
    </cfRule>
    <cfRule type="expression" dxfId="250" priority="258">
      <formula>((BK352-BJ352)/BJ352)&gt;0.05</formula>
    </cfRule>
  </conditionalFormatting>
  <conditionalFormatting sqref="BK367:BK371">
    <cfRule type="expression" dxfId="249" priority="255">
      <formula>AND(BJ367=0,(BK367&gt;0))</formula>
    </cfRule>
    <cfRule type="expression" dxfId="248" priority="256">
      <formula>((BK367-BJ367)/BJ367)&gt;0.05</formula>
    </cfRule>
  </conditionalFormatting>
  <conditionalFormatting sqref="BK372:BK378">
    <cfRule type="expression" dxfId="247" priority="253">
      <formula>AND(BJ372=0,(BK372&gt;0))</formula>
    </cfRule>
    <cfRule type="expression" dxfId="246" priority="254">
      <formula>((BK372-BJ372)/BJ372)&gt;0.05</formula>
    </cfRule>
  </conditionalFormatting>
  <conditionalFormatting sqref="BM365:BM366">
    <cfRule type="expression" dxfId="245" priority="251">
      <formula>AND(BL365=0,(BM365&gt;0))</formula>
    </cfRule>
    <cfRule type="expression" dxfId="244" priority="252">
      <formula>((BM365-BL365)/BL365)&gt;0.05</formula>
    </cfRule>
  </conditionalFormatting>
  <conditionalFormatting sqref="BM352:BM364">
    <cfRule type="expression" dxfId="243" priority="249">
      <formula>AND(BL352=0,(BM352&gt;0))</formula>
    </cfRule>
    <cfRule type="expression" dxfId="242" priority="250">
      <formula>((BM352-BL352)/BL352)&gt;0.05</formula>
    </cfRule>
  </conditionalFormatting>
  <conditionalFormatting sqref="BM367:BM371">
    <cfRule type="expression" dxfId="241" priority="247">
      <formula>AND(BL367=0,(BM367&gt;0))</formula>
    </cfRule>
    <cfRule type="expression" dxfId="240" priority="248">
      <formula>((BM367-BL367)/BL367)&gt;0.05</formula>
    </cfRule>
  </conditionalFormatting>
  <conditionalFormatting sqref="BM372:BM378">
    <cfRule type="expression" dxfId="239" priority="245">
      <formula>AND(BL372=0,(BM372&gt;0))</formula>
    </cfRule>
    <cfRule type="expression" dxfId="238" priority="246">
      <formula>((BM372-BL372)/BL372)&gt;0.05</formula>
    </cfRule>
  </conditionalFormatting>
  <conditionalFormatting sqref="G265:G278">
    <cfRule type="expression" dxfId="237" priority="243">
      <formula>AND(F265=0,(G265&gt;0))</formula>
    </cfRule>
    <cfRule type="expression" dxfId="236" priority="244">
      <formula>((G265-F265)/F265)&gt;0.05</formula>
    </cfRule>
  </conditionalFormatting>
  <conditionalFormatting sqref="G264">
    <cfRule type="expression" dxfId="235" priority="241">
      <formula>AND(F264=0,(G264&gt;0))</formula>
    </cfRule>
    <cfRule type="expression" dxfId="234" priority="242">
      <formula>((G264-F264)/F264)&gt;0.05</formula>
    </cfRule>
  </conditionalFormatting>
  <conditionalFormatting sqref="I265:I278">
    <cfRule type="expression" dxfId="233" priority="239">
      <formula>AND(H265=0,(I265&gt;0))</formula>
    </cfRule>
    <cfRule type="expression" dxfId="232" priority="240">
      <formula>((I265-H265)/H265)&gt;0.05</formula>
    </cfRule>
  </conditionalFormatting>
  <conditionalFormatting sqref="I264">
    <cfRule type="expression" dxfId="231" priority="237">
      <formula>AND(H264=0,(I264&gt;0))</formula>
    </cfRule>
    <cfRule type="expression" dxfId="230" priority="238">
      <formula>((I264-H264)/H264)&gt;0.05</formula>
    </cfRule>
  </conditionalFormatting>
  <conditionalFormatting sqref="K265:K278">
    <cfRule type="expression" dxfId="229" priority="235">
      <formula>AND(J265=0,(K265&gt;0))</formula>
    </cfRule>
    <cfRule type="expression" dxfId="228" priority="236">
      <formula>((K265-J265)/J265)&gt;0.05</formula>
    </cfRule>
  </conditionalFormatting>
  <conditionalFormatting sqref="K264">
    <cfRule type="expression" dxfId="227" priority="233">
      <formula>AND(J264=0,(K264&gt;0))</formula>
    </cfRule>
    <cfRule type="expression" dxfId="226" priority="234">
      <formula>((K264-J264)/J264)&gt;0.05</formula>
    </cfRule>
  </conditionalFormatting>
  <conditionalFormatting sqref="M265:M278">
    <cfRule type="expression" dxfId="225" priority="231">
      <formula>AND(L265=0,(M265&gt;0))</formula>
    </cfRule>
    <cfRule type="expression" dxfId="224" priority="232">
      <formula>((M265-L265)/L265)&gt;0.05</formula>
    </cfRule>
  </conditionalFormatting>
  <conditionalFormatting sqref="M264">
    <cfRule type="expression" dxfId="223" priority="229">
      <formula>AND(L264=0,(M264&gt;0))</formula>
    </cfRule>
    <cfRule type="expression" dxfId="222" priority="230">
      <formula>((M264-L264)/L264)&gt;0.05</formula>
    </cfRule>
  </conditionalFormatting>
  <conditionalFormatting sqref="O265:O278">
    <cfRule type="expression" dxfId="221" priority="227">
      <formula>AND(N265=0,(O265&gt;0))</formula>
    </cfRule>
    <cfRule type="expression" dxfId="220" priority="228">
      <formula>((O265-N265)/N265)&gt;0.05</formula>
    </cfRule>
  </conditionalFormatting>
  <conditionalFormatting sqref="O264">
    <cfRule type="expression" dxfId="219" priority="225">
      <formula>AND(N264=0,(O264&gt;0))</formula>
    </cfRule>
    <cfRule type="expression" dxfId="218" priority="226">
      <formula>((O264-N264)/N264)&gt;0.05</formula>
    </cfRule>
  </conditionalFormatting>
  <conditionalFormatting sqref="Q265:Q278">
    <cfRule type="expression" dxfId="217" priority="223">
      <formula>AND(P265=0,(Q265&gt;0))</formula>
    </cfRule>
    <cfRule type="expression" dxfId="216" priority="224">
      <formula>((Q265-P265)/P265)&gt;0.05</formula>
    </cfRule>
  </conditionalFormatting>
  <conditionalFormatting sqref="Q264">
    <cfRule type="expression" dxfId="215" priority="221">
      <formula>AND(P264=0,(Q264&gt;0))</formula>
    </cfRule>
    <cfRule type="expression" dxfId="214" priority="222">
      <formula>((Q264-P264)/P264)&gt;0.05</formula>
    </cfRule>
  </conditionalFormatting>
  <conditionalFormatting sqref="S265:S278">
    <cfRule type="expression" dxfId="213" priority="219">
      <formula>AND(R265=0,(S265&gt;0))</formula>
    </cfRule>
    <cfRule type="expression" dxfId="212" priority="220">
      <formula>((S265-R265)/R265)&gt;0.05</formula>
    </cfRule>
  </conditionalFormatting>
  <conditionalFormatting sqref="S264">
    <cfRule type="expression" dxfId="211" priority="217">
      <formula>AND(R264=0,(S264&gt;0))</formula>
    </cfRule>
    <cfRule type="expression" dxfId="210" priority="218">
      <formula>((S264-R264)/R264)&gt;0.05</formula>
    </cfRule>
  </conditionalFormatting>
  <conditionalFormatting sqref="U265:U278">
    <cfRule type="expression" dxfId="209" priority="215">
      <formula>AND(T265=0,(U265&gt;0))</formula>
    </cfRule>
    <cfRule type="expression" dxfId="208" priority="216">
      <formula>((U265-T265)/T265)&gt;0.05</formula>
    </cfRule>
  </conditionalFormatting>
  <conditionalFormatting sqref="U264">
    <cfRule type="expression" dxfId="207" priority="213">
      <formula>AND(T264=0,(U264&gt;0))</formula>
    </cfRule>
    <cfRule type="expression" dxfId="206" priority="214">
      <formula>((U264-T264)/T264)&gt;0.05</formula>
    </cfRule>
  </conditionalFormatting>
  <conditionalFormatting sqref="W265:W278">
    <cfRule type="expression" dxfId="205" priority="211">
      <formula>AND(V265=0,(W265&gt;0))</formula>
    </cfRule>
    <cfRule type="expression" dxfId="204" priority="212">
      <formula>((W265-V265)/V265)&gt;0.05</formula>
    </cfRule>
  </conditionalFormatting>
  <conditionalFormatting sqref="W264">
    <cfRule type="expression" dxfId="203" priority="209">
      <formula>AND(V264=0,(W264&gt;0))</formula>
    </cfRule>
    <cfRule type="expression" dxfId="202" priority="210">
      <formula>((W264-V264)/V264)&gt;0.05</formula>
    </cfRule>
  </conditionalFormatting>
  <conditionalFormatting sqref="Y265:Y278">
    <cfRule type="expression" dxfId="201" priority="207">
      <formula>AND(X265=0,(Y265&gt;0))</formula>
    </cfRule>
    <cfRule type="expression" dxfId="200" priority="208">
      <formula>((Y265-X265)/X265)&gt;0.05</formula>
    </cfRule>
  </conditionalFormatting>
  <conditionalFormatting sqref="Y264">
    <cfRule type="expression" dxfId="199" priority="205">
      <formula>AND(X264=0,(Y264&gt;0))</formula>
    </cfRule>
    <cfRule type="expression" dxfId="198" priority="206">
      <formula>((Y264-X264)/X264)&gt;0.05</formula>
    </cfRule>
  </conditionalFormatting>
  <conditionalFormatting sqref="AA265:AA278">
    <cfRule type="expression" dxfId="197" priority="203">
      <formula>AND(Z265=0,(AA265&gt;0))</formula>
    </cfRule>
    <cfRule type="expression" dxfId="196" priority="204">
      <formula>((AA265-Z265)/Z265)&gt;0.05</formula>
    </cfRule>
  </conditionalFormatting>
  <conditionalFormatting sqref="AA264">
    <cfRule type="expression" dxfId="195" priority="201">
      <formula>AND(Z264=0,(AA264&gt;0))</formula>
    </cfRule>
    <cfRule type="expression" dxfId="194" priority="202">
      <formula>((AA264-Z264)/Z264)&gt;0.05</formula>
    </cfRule>
  </conditionalFormatting>
  <conditionalFormatting sqref="AC265:AC278">
    <cfRule type="expression" dxfId="193" priority="199">
      <formula>AND(AB265=0,(AC265&gt;0))</formula>
    </cfRule>
    <cfRule type="expression" dxfId="192" priority="200">
      <formula>((AC265-AB265)/AB265)&gt;0.05</formula>
    </cfRule>
  </conditionalFormatting>
  <conditionalFormatting sqref="AC264">
    <cfRule type="expression" dxfId="191" priority="197">
      <formula>AND(AB264=0,(AC264&gt;0))</formula>
    </cfRule>
    <cfRule type="expression" dxfId="190" priority="198">
      <formula>((AC264-AB264)/AB264)&gt;0.05</formula>
    </cfRule>
  </conditionalFormatting>
  <conditionalFormatting sqref="AE265:AE278">
    <cfRule type="expression" dxfId="189" priority="195">
      <formula>AND(AD265=0,(AE265&gt;0))</formula>
    </cfRule>
    <cfRule type="expression" dxfId="188" priority="196">
      <formula>((AE265-AD265)/AD265)&gt;0.05</formula>
    </cfRule>
  </conditionalFormatting>
  <conditionalFormatting sqref="AE264">
    <cfRule type="expression" dxfId="187" priority="193">
      <formula>AND(AD264=0,(AE264&gt;0))</formula>
    </cfRule>
    <cfRule type="expression" dxfId="186" priority="194">
      <formula>((AE264-AD264)/AD264)&gt;0.05</formula>
    </cfRule>
  </conditionalFormatting>
  <conditionalFormatting sqref="AG265:AG278">
    <cfRule type="expression" dxfId="185" priority="191">
      <formula>AND(AF265=0,(AG265&gt;0))</formula>
    </cfRule>
    <cfRule type="expression" dxfId="184" priority="192">
      <formula>((AG265-AF265)/AF265)&gt;0.05</formula>
    </cfRule>
  </conditionalFormatting>
  <conditionalFormatting sqref="AG264">
    <cfRule type="expression" dxfId="183" priority="189">
      <formula>AND(AF264=0,(AG264&gt;0))</formula>
    </cfRule>
    <cfRule type="expression" dxfId="182" priority="190">
      <formula>((AG264-AF264)/AF264)&gt;0.05</formula>
    </cfRule>
  </conditionalFormatting>
  <conditionalFormatting sqref="AI265:AI278">
    <cfRule type="expression" dxfId="181" priority="187">
      <formula>AND(AH265=0,(AI265&gt;0))</formula>
    </cfRule>
    <cfRule type="expression" dxfId="180" priority="188">
      <formula>((AI265-AH265)/AH265)&gt;0.05</formula>
    </cfRule>
  </conditionalFormatting>
  <conditionalFormatting sqref="AI264">
    <cfRule type="expression" dxfId="179" priority="185">
      <formula>AND(AH264=0,(AI264&gt;0))</formula>
    </cfRule>
    <cfRule type="expression" dxfId="178" priority="186">
      <formula>((AI264-AH264)/AH264)&gt;0.05</formula>
    </cfRule>
  </conditionalFormatting>
  <conditionalFormatting sqref="AK265:AK278">
    <cfRule type="expression" dxfId="177" priority="183">
      <formula>AND(AJ265=0,(AK265&gt;0))</formula>
    </cfRule>
    <cfRule type="expression" dxfId="176" priority="184">
      <formula>((AK265-AJ265)/AJ265)&gt;0.05</formula>
    </cfRule>
  </conditionalFormatting>
  <conditionalFormatting sqref="AK264">
    <cfRule type="expression" dxfId="175" priority="181">
      <formula>AND(AJ264=0,(AK264&gt;0))</formula>
    </cfRule>
    <cfRule type="expression" dxfId="174" priority="182">
      <formula>((AK264-AJ264)/AJ264)&gt;0.05</formula>
    </cfRule>
  </conditionalFormatting>
  <conditionalFormatting sqref="AM265:AM278">
    <cfRule type="expression" dxfId="173" priority="179">
      <formula>AND(AL265=0,(AM265&gt;0))</formula>
    </cfRule>
    <cfRule type="expression" dxfId="172" priority="180">
      <formula>((AM265-AL265)/AL265)&gt;0.05</formula>
    </cfRule>
  </conditionalFormatting>
  <conditionalFormatting sqref="AM264">
    <cfRule type="expression" dxfId="171" priority="177">
      <formula>AND(AL264=0,(AM264&gt;0))</formula>
    </cfRule>
    <cfRule type="expression" dxfId="170" priority="178">
      <formula>((AM264-AL264)/AL264)&gt;0.05</formula>
    </cfRule>
  </conditionalFormatting>
  <conditionalFormatting sqref="AO265:AO278">
    <cfRule type="expression" dxfId="169" priority="175">
      <formula>AND(AN265=0,(AO265&gt;0))</formula>
    </cfRule>
    <cfRule type="expression" dxfId="168" priority="176">
      <formula>((AO265-AN265)/AN265)&gt;0.05</formula>
    </cfRule>
  </conditionalFormatting>
  <conditionalFormatting sqref="AO264">
    <cfRule type="expression" dxfId="167" priority="173">
      <formula>AND(AN264=0,(AO264&gt;0))</formula>
    </cfRule>
    <cfRule type="expression" dxfId="166" priority="174">
      <formula>((AO264-AN264)/AN264)&gt;0.05</formula>
    </cfRule>
  </conditionalFormatting>
  <conditionalFormatting sqref="AQ265:AQ278">
    <cfRule type="expression" dxfId="165" priority="171">
      <formula>AND(AP265=0,(AQ265&gt;0))</formula>
    </cfRule>
    <cfRule type="expression" dxfId="164" priority="172">
      <formula>((AQ265-AP265)/AP265)&gt;0.05</formula>
    </cfRule>
  </conditionalFormatting>
  <conditionalFormatting sqref="AQ264">
    <cfRule type="expression" dxfId="163" priority="169">
      <formula>AND(AP264=0,(AQ264&gt;0))</formula>
    </cfRule>
    <cfRule type="expression" dxfId="162" priority="170">
      <formula>((AQ264-AP264)/AP264)&gt;0.05</formula>
    </cfRule>
  </conditionalFormatting>
  <conditionalFormatting sqref="AS265:AS278">
    <cfRule type="expression" dxfId="161" priority="167">
      <formula>AND(AR265=0,(AS265&gt;0))</formula>
    </cfRule>
    <cfRule type="expression" dxfId="160" priority="168">
      <formula>((AS265-AR265)/AR265)&gt;0.05</formula>
    </cfRule>
  </conditionalFormatting>
  <conditionalFormatting sqref="AS264">
    <cfRule type="expression" dxfId="159" priority="165">
      <formula>AND(AR264=0,(AS264&gt;0))</formula>
    </cfRule>
    <cfRule type="expression" dxfId="158" priority="166">
      <formula>((AS264-AR264)/AR264)&gt;0.05</formula>
    </cfRule>
  </conditionalFormatting>
  <conditionalFormatting sqref="AU265:AU278">
    <cfRule type="expression" dxfId="157" priority="163">
      <formula>AND(AT265=0,(AU265&gt;0))</formula>
    </cfRule>
    <cfRule type="expression" dxfId="156" priority="164">
      <formula>((AU265-AT265)/AT265)&gt;0.05</formula>
    </cfRule>
  </conditionalFormatting>
  <conditionalFormatting sqref="AU264">
    <cfRule type="expression" dxfId="155" priority="161">
      <formula>AND(AT264=0,(AU264&gt;0))</formula>
    </cfRule>
    <cfRule type="expression" dxfId="154" priority="162">
      <formula>((AU264-AT264)/AT264)&gt;0.05</formula>
    </cfRule>
  </conditionalFormatting>
  <conditionalFormatting sqref="AW265:AW278">
    <cfRule type="expression" dxfId="153" priority="159">
      <formula>AND(AV265=0,(AW265&gt;0))</formula>
    </cfRule>
    <cfRule type="expression" dxfId="152" priority="160">
      <formula>((AW265-AV265)/AV265)&gt;0.05</formula>
    </cfRule>
  </conditionalFormatting>
  <conditionalFormatting sqref="AW264">
    <cfRule type="expression" dxfId="151" priority="157">
      <formula>AND(AV264=0,(AW264&gt;0))</formula>
    </cfRule>
    <cfRule type="expression" dxfId="150" priority="158">
      <formula>((AW264-AV264)/AV264)&gt;0.05</formula>
    </cfRule>
  </conditionalFormatting>
  <conditionalFormatting sqref="AY265:AY278">
    <cfRule type="expression" dxfId="149" priority="155">
      <formula>AND(AX265=0,(AY265&gt;0))</formula>
    </cfRule>
    <cfRule type="expression" dxfId="148" priority="156">
      <formula>((AY265-AX265)/AX265)&gt;0.05</formula>
    </cfRule>
  </conditionalFormatting>
  <conditionalFormatting sqref="AY264">
    <cfRule type="expression" dxfId="147" priority="153">
      <formula>AND(AX264=0,(AY264&gt;0))</formula>
    </cfRule>
    <cfRule type="expression" dxfId="146" priority="154">
      <formula>((AY264-AX264)/AX264)&gt;0.05</formula>
    </cfRule>
  </conditionalFormatting>
  <conditionalFormatting sqref="BA265:BA278">
    <cfRule type="expression" dxfId="145" priority="151">
      <formula>AND(AZ265=0,(BA265&gt;0))</formula>
    </cfRule>
    <cfRule type="expression" dxfId="144" priority="152">
      <formula>((BA265-AZ265)/AZ265)&gt;0.05</formula>
    </cfRule>
  </conditionalFormatting>
  <conditionalFormatting sqref="BA264">
    <cfRule type="expression" dxfId="143" priority="149">
      <formula>AND(AZ264=0,(BA264&gt;0))</formula>
    </cfRule>
    <cfRule type="expression" dxfId="142" priority="150">
      <formula>((BA264-AZ264)/AZ264)&gt;0.05</formula>
    </cfRule>
  </conditionalFormatting>
  <conditionalFormatting sqref="BC265:BC278">
    <cfRule type="expression" dxfId="141" priority="147">
      <formula>AND(BB265=0,(BC265&gt;0))</formula>
    </cfRule>
    <cfRule type="expression" dxfId="140" priority="148">
      <formula>((BC265-BB265)/BB265)&gt;0.05</formula>
    </cfRule>
  </conditionalFormatting>
  <conditionalFormatting sqref="BC264">
    <cfRule type="expression" dxfId="139" priority="145">
      <formula>AND(BB264=0,(BC264&gt;0))</formula>
    </cfRule>
    <cfRule type="expression" dxfId="138" priority="146">
      <formula>((BC264-BB264)/BB264)&gt;0.05</formula>
    </cfRule>
  </conditionalFormatting>
  <conditionalFormatting sqref="BE265:BE278">
    <cfRule type="expression" dxfId="137" priority="143">
      <formula>AND(BD265=0,(BE265&gt;0))</formula>
    </cfRule>
    <cfRule type="expression" dxfId="136" priority="144">
      <formula>((BE265-BD265)/BD265)&gt;0.05</formula>
    </cfRule>
  </conditionalFormatting>
  <conditionalFormatting sqref="BE264">
    <cfRule type="expression" dxfId="135" priority="141">
      <formula>AND(BD264=0,(BE264&gt;0))</formula>
    </cfRule>
    <cfRule type="expression" dxfId="134" priority="142">
      <formula>((BE264-BD264)/BD264)&gt;0.05</formula>
    </cfRule>
  </conditionalFormatting>
  <conditionalFormatting sqref="BG265:BG278">
    <cfRule type="expression" dxfId="133" priority="139">
      <formula>AND(BF265=0,(BG265&gt;0))</formula>
    </cfRule>
    <cfRule type="expression" dxfId="132" priority="140">
      <formula>((BG265-BF265)/BF265)&gt;0.05</formula>
    </cfRule>
  </conditionalFormatting>
  <conditionalFormatting sqref="BG264">
    <cfRule type="expression" dxfId="131" priority="137">
      <formula>AND(BF264=0,(BG264&gt;0))</formula>
    </cfRule>
    <cfRule type="expression" dxfId="130" priority="138">
      <formula>((BG264-BF264)/BF264)&gt;0.05</formula>
    </cfRule>
  </conditionalFormatting>
  <conditionalFormatting sqref="BI265:BI278">
    <cfRule type="expression" dxfId="129" priority="135">
      <formula>AND(BH265=0,(BI265&gt;0))</formula>
    </cfRule>
    <cfRule type="expression" dxfId="128" priority="136">
      <formula>((BI265-BH265)/BH265)&gt;0.05</formula>
    </cfRule>
  </conditionalFormatting>
  <conditionalFormatting sqref="BI264">
    <cfRule type="expression" dxfId="127" priority="133">
      <formula>AND(BH264=0,(BI264&gt;0))</formula>
    </cfRule>
    <cfRule type="expression" dxfId="126" priority="134">
      <formula>((BI264-BH264)/BH264)&gt;0.05</formula>
    </cfRule>
  </conditionalFormatting>
  <conditionalFormatting sqref="BK265:BK278">
    <cfRule type="expression" dxfId="125" priority="131">
      <formula>AND(BJ265=0,(BK265&gt;0))</formula>
    </cfRule>
    <cfRule type="expression" dxfId="124" priority="132">
      <formula>((BK265-BJ265)/BJ265)&gt;0.05</formula>
    </cfRule>
  </conditionalFormatting>
  <conditionalFormatting sqref="BK264">
    <cfRule type="expression" dxfId="123" priority="129">
      <formula>AND(BJ264=0,(BK264&gt;0))</formula>
    </cfRule>
    <cfRule type="expression" dxfId="122" priority="130">
      <formula>((BK264-BJ264)/BJ264)&gt;0.05</formula>
    </cfRule>
  </conditionalFormatting>
  <conditionalFormatting sqref="BM265:BM278">
    <cfRule type="expression" dxfId="121" priority="127">
      <formula>AND(BL265=0,(BM265&gt;0))</formula>
    </cfRule>
    <cfRule type="expression" dxfId="120" priority="128">
      <formula>((BM265-BL265)/BL265)&gt;0.05</formula>
    </cfRule>
  </conditionalFormatting>
  <conditionalFormatting sqref="BM264">
    <cfRule type="expression" dxfId="119" priority="125">
      <formula>AND(BL264=0,(BM264&gt;0))</formula>
    </cfRule>
    <cfRule type="expression" dxfId="118" priority="126">
      <formula>((BM264-BL264)/BL264)&gt;0.05</formula>
    </cfRule>
  </conditionalFormatting>
  <conditionalFormatting sqref="G639:G653">
    <cfRule type="expression" dxfId="117" priority="123">
      <formula>AND(F639=0,(G639&gt;0))</formula>
    </cfRule>
    <cfRule type="expression" dxfId="116" priority="124">
      <formula>((G639-F639)/F639)&gt;0.05</formula>
    </cfRule>
  </conditionalFormatting>
  <conditionalFormatting sqref="G615:G638">
    <cfRule type="expression" dxfId="115" priority="121">
      <formula>AND(F615=0,(G615&gt;0))</formula>
    </cfRule>
    <cfRule type="expression" dxfId="114" priority="122">
      <formula>((G615-F615)/F615)&gt;0.05</formula>
    </cfRule>
  </conditionalFormatting>
  <conditionalFormatting sqref="I639:I653">
    <cfRule type="expression" dxfId="113" priority="119">
      <formula>AND(H639=0,(I639&gt;0))</formula>
    </cfRule>
    <cfRule type="expression" dxfId="112" priority="120">
      <formula>((I639-H639)/H639)&gt;0.05</formula>
    </cfRule>
  </conditionalFormatting>
  <conditionalFormatting sqref="I615:I638">
    <cfRule type="expression" dxfId="111" priority="117">
      <formula>AND(H615=0,(I615&gt;0))</formula>
    </cfRule>
    <cfRule type="expression" dxfId="110" priority="118">
      <formula>((I615-H615)/H615)&gt;0.05</formula>
    </cfRule>
  </conditionalFormatting>
  <conditionalFormatting sqref="K639:K653">
    <cfRule type="expression" dxfId="109" priority="115">
      <formula>AND(J639=0,(K639&gt;0))</formula>
    </cfRule>
    <cfRule type="expression" dxfId="108" priority="116">
      <formula>((K639-J639)/J639)&gt;0.05</formula>
    </cfRule>
  </conditionalFormatting>
  <conditionalFormatting sqref="K615:K638">
    <cfRule type="expression" dxfId="107" priority="113">
      <formula>AND(J615=0,(K615&gt;0))</formula>
    </cfRule>
    <cfRule type="expression" dxfId="106" priority="114">
      <formula>((K615-J615)/J615)&gt;0.05</formula>
    </cfRule>
  </conditionalFormatting>
  <conditionalFormatting sqref="M639:M653">
    <cfRule type="expression" dxfId="105" priority="111">
      <formula>AND(L639=0,(M639&gt;0))</formula>
    </cfRule>
    <cfRule type="expression" dxfId="104" priority="112">
      <formula>((M639-L639)/L639)&gt;0.05</formula>
    </cfRule>
  </conditionalFormatting>
  <conditionalFormatting sqref="M615:M638">
    <cfRule type="expression" dxfId="103" priority="109">
      <formula>AND(L615=0,(M615&gt;0))</formula>
    </cfRule>
    <cfRule type="expression" dxfId="102" priority="110">
      <formula>((M615-L615)/L615)&gt;0.05</formula>
    </cfRule>
  </conditionalFormatting>
  <conditionalFormatting sqref="O639:O653">
    <cfRule type="expression" dxfId="101" priority="107">
      <formula>AND(N639=0,(O639&gt;0))</formula>
    </cfRule>
    <cfRule type="expression" dxfId="100" priority="108">
      <formula>((O639-N639)/N639)&gt;0.05</formula>
    </cfRule>
  </conditionalFormatting>
  <conditionalFormatting sqref="O615:O638">
    <cfRule type="expression" dxfId="99" priority="105">
      <formula>AND(N615=0,(O615&gt;0))</formula>
    </cfRule>
    <cfRule type="expression" dxfId="98" priority="106">
      <formula>((O615-N615)/N615)&gt;0.05</formula>
    </cfRule>
  </conditionalFormatting>
  <conditionalFormatting sqref="Q639:Q653">
    <cfRule type="expression" dxfId="97" priority="103">
      <formula>AND(P639=0,(Q639&gt;0))</formula>
    </cfRule>
    <cfRule type="expression" dxfId="96" priority="104">
      <formula>((Q639-P639)/P639)&gt;0.05</formula>
    </cfRule>
  </conditionalFormatting>
  <conditionalFormatting sqref="Q615:Q638">
    <cfRule type="expression" dxfId="95" priority="101">
      <formula>AND(P615=0,(Q615&gt;0))</formula>
    </cfRule>
    <cfRule type="expression" dxfId="94" priority="102">
      <formula>((Q615-P615)/P615)&gt;0.05</formula>
    </cfRule>
  </conditionalFormatting>
  <conditionalFormatting sqref="S639:S653">
    <cfRule type="expression" dxfId="93" priority="99">
      <formula>AND(R639=0,(S639&gt;0))</formula>
    </cfRule>
    <cfRule type="expression" dxfId="92" priority="100">
      <formula>((S639-R639)/R639)&gt;0.05</formula>
    </cfRule>
  </conditionalFormatting>
  <conditionalFormatting sqref="S615:S638">
    <cfRule type="expression" dxfId="91" priority="97">
      <formula>AND(R615=0,(S615&gt;0))</formula>
    </cfRule>
    <cfRule type="expression" dxfId="90" priority="98">
      <formula>((S615-R615)/R615)&gt;0.05</formula>
    </cfRule>
  </conditionalFormatting>
  <conditionalFormatting sqref="U639:U653">
    <cfRule type="expression" dxfId="89" priority="95">
      <formula>AND(T639=0,(U639&gt;0))</formula>
    </cfRule>
    <cfRule type="expression" dxfId="88" priority="96">
      <formula>((U639-T639)/T639)&gt;0.05</formula>
    </cfRule>
  </conditionalFormatting>
  <conditionalFormatting sqref="U615:U638">
    <cfRule type="expression" dxfId="87" priority="93">
      <formula>AND(T615=0,(U615&gt;0))</formula>
    </cfRule>
    <cfRule type="expression" dxfId="86" priority="94">
      <formula>((U615-T615)/T615)&gt;0.05</formula>
    </cfRule>
  </conditionalFormatting>
  <conditionalFormatting sqref="W639:W653">
    <cfRule type="expression" dxfId="85" priority="91">
      <formula>AND(V639=0,(W639&gt;0))</formula>
    </cfRule>
    <cfRule type="expression" dxfId="84" priority="92">
      <formula>((W639-V639)/V639)&gt;0.05</formula>
    </cfRule>
  </conditionalFormatting>
  <conditionalFormatting sqref="W615:W638">
    <cfRule type="expression" dxfId="83" priority="89">
      <formula>AND(V615=0,(W615&gt;0))</formula>
    </cfRule>
    <cfRule type="expression" dxfId="82" priority="90">
      <formula>((W615-V615)/V615)&gt;0.05</formula>
    </cfRule>
  </conditionalFormatting>
  <conditionalFormatting sqref="Y639:Y653">
    <cfRule type="expression" dxfId="81" priority="87">
      <formula>AND(X639=0,(Y639&gt;0))</formula>
    </cfRule>
    <cfRule type="expression" dxfId="80" priority="88">
      <formula>((Y639-X639)/X639)&gt;0.05</formula>
    </cfRule>
  </conditionalFormatting>
  <conditionalFormatting sqref="Y615:Y638">
    <cfRule type="expression" dxfId="79" priority="85">
      <formula>AND(X615=0,(Y615&gt;0))</formula>
    </cfRule>
    <cfRule type="expression" dxfId="78" priority="86">
      <formula>((Y615-X615)/X615)&gt;0.05</formula>
    </cfRule>
  </conditionalFormatting>
  <conditionalFormatting sqref="AA639:AA653">
    <cfRule type="expression" dxfId="77" priority="83">
      <formula>AND(Z639=0,(AA639&gt;0))</formula>
    </cfRule>
    <cfRule type="expression" dxfId="76" priority="84">
      <formula>((AA639-Z639)/Z639)&gt;0.05</formula>
    </cfRule>
  </conditionalFormatting>
  <conditionalFormatting sqref="AA615:AA638">
    <cfRule type="expression" dxfId="75" priority="81">
      <formula>AND(Z615=0,(AA615&gt;0))</formula>
    </cfRule>
    <cfRule type="expression" dxfId="74" priority="82">
      <formula>((AA615-Z615)/Z615)&gt;0.05</formula>
    </cfRule>
  </conditionalFormatting>
  <conditionalFormatting sqref="AC639:AC653">
    <cfRule type="expression" dxfId="73" priority="79">
      <formula>AND(AB639=0,(AC639&gt;0))</formula>
    </cfRule>
    <cfRule type="expression" dxfId="72" priority="80">
      <formula>((AC639-AB639)/AB639)&gt;0.05</formula>
    </cfRule>
  </conditionalFormatting>
  <conditionalFormatting sqref="AC615:AC638">
    <cfRule type="expression" dxfId="71" priority="77">
      <formula>AND(AB615=0,(AC615&gt;0))</formula>
    </cfRule>
    <cfRule type="expression" dxfId="70" priority="78">
      <formula>((AC615-AB615)/AB615)&gt;0.05</formula>
    </cfRule>
  </conditionalFormatting>
  <conditionalFormatting sqref="AE639:AE653">
    <cfRule type="expression" dxfId="69" priority="75">
      <formula>AND(AD639=0,(AE639&gt;0))</formula>
    </cfRule>
    <cfRule type="expression" dxfId="68" priority="76">
      <formula>((AE639-AD639)/AD639)&gt;0.05</formula>
    </cfRule>
  </conditionalFormatting>
  <conditionalFormatting sqref="AE615:AE638">
    <cfRule type="expression" dxfId="67" priority="73">
      <formula>AND(AD615=0,(AE615&gt;0))</formula>
    </cfRule>
    <cfRule type="expression" dxfId="66" priority="74">
      <formula>((AE615-AD615)/AD615)&gt;0.05</formula>
    </cfRule>
  </conditionalFormatting>
  <conditionalFormatting sqref="AG639:AG653">
    <cfRule type="expression" dxfId="65" priority="71">
      <formula>AND(AF639=0,(AG639&gt;0))</formula>
    </cfRule>
    <cfRule type="expression" dxfId="64" priority="72">
      <formula>((AG639-AF639)/AF639)&gt;0.05</formula>
    </cfRule>
  </conditionalFormatting>
  <conditionalFormatting sqref="AG615:AG638">
    <cfRule type="expression" dxfId="63" priority="69">
      <formula>AND(AF615=0,(AG615&gt;0))</formula>
    </cfRule>
    <cfRule type="expression" dxfId="62" priority="70">
      <formula>((AG615-AF615)/AF615)&gt;0.05</formula>
    </cfRule>
  </conditionalFormatting>
  <conditionalFormatting sqref="AI639:AI653">
    <cfRule type="expression" dxfId="61" priority="67">
      <formula>AND(AH639=0,(AI639&gt;0))</formula>
    </cfRule>
    <cfRule type="expression" dxfId="60" priority="68">
      <formula>((AI639-AH639)/AH639)&gt;0.05</formula>
    </cfRule>
  </conditionalFormatting>
  <conditionalFormatting sqref="AI615:AI638">
    <cfRule type="expression" dxfId="59" priority="65">
      <formula>AND(AH615=0,(AI615&gt;0))</formula>
    </cfRule>
    <cfRule type="expression" dxfId="58" priority="66">
      <formula>((AI615-AH615)/AH615)&gt;0.05</formula>
    </cfRule>
  </conditionalFormatting>
  <conditionalFormatting sqref="AK639:AK653">
    <cfRule type="expression" dxfId="57" priority="63">
      <formula>AND(AJ639=0,(AK639&gt;0))</formula>
    </cfRule>
    <cfRule type="expression" dxfId="56" priority="64">
      <formula>((AK639-AJ639)/AJ639)&gt;0.05</formula>
    </cfRule>
  </conditionalFormatting>
  <conditionalFormatting sqref="AK615:AK638">
    <cfRule type="expression" dxfId="55" priority="61">
      <formula>AND(AJ615=0,(AK615&gt;0))</formula>
    </cfRule>
    <cfRule type="expression" dxfId="54" priority="62">
      <formula>((AK615-AJ615)/AJ615)&gt;0.05</formula>
    </cfRule>
  </conditionalFormatting>
  <conditionalFormatting sqref="AM639:AM653">
    <cfRule type="expression" dxfId="53" priority="59">
      <formula>AND(AL639=0,(AM639&gt;0))</formula>
    </cfRule>
    <cfRule type="expression" dxfId="52" priority="60">
      <formula>((AM639-AL639)/AL639)&gt;0.05</formula>
    </cfRule>
  </conditionalFormatting>
  <conditionalFormatting sqref="AM615:AM638">
    <cfRule type="expression" dxfId="51" priority="57">
      <formula>AND(AL615=0,(AM615&gt;0))</formula>
    </cfRule>
    <cfRule type="expression" dxfId="50" priority="58">
      <formula>((AM615-AL615)/AL615)&gt;0.05</formula>
    </cfRule>
  </conditionalFormatting>
  <conditionalFormatting sqref="AO639:AO653">
    <cfRule type="expression" dxfId="49" priority="55">
      <formula>AND(AN639=0,(AO639&gt;0))</formula>
    </cfRule>
    <cfRule type="expression" dxfId="48" priority="56">
      <formula>((AO639-AN639)/AN639)&gt;0.05</formula>
    </cfRule>
  </conditionalFormatting>
  <conditionalFormatting sqref="AO615:AO638">
    <cfRule type="expression" dxfId="47" priority="53">
      <formula>AND(AN615=0,(AO615&gt;0))</formula>
    </cfRule>
    <cfRule type="expression" dxfId="46" priority="54">
      <formula>((AO615-AN615)/AN615)&gt;0.05</formula>
    </cfRule>
  </conditionalFormatting>
  <conditionalFormatting sqref="AQ639:AQ653">
    <cfRule type="expression" dxfId="45" priority="51">
      <formula>AND(AP639=0,(AQ639&gt;0))</formula>
    </cfRule>
    <cfRule type="expression" dxfId="44" priority="52">
      <formula>((AQ639-AP639)/AP639)&gt;0.05</formula>
    </cfRule>
  </conditionalFormatting>
  <conditionalFormatting sqref="AQ615:AQ638">
    <cfRule type="expression" dxfId="43" priority="49">
      <formula>AND(AP615=0,(AQ615&gt;0))</formula>
    </cfRule>
    <cfRule type="expression" dxfId="42" priority="50">
      <formula>((AQ615-AP615)/AP615)&gt;0.05</formula>
    </cfRule>
  </conditionalFormatting>
  <conditionalFormatting sqref="AS639:AS653">
    <cfRule type="expression" dxfId="41" priority="47">
      <formula>AND(AR639=0,(AS639&gt;0))</formula>
    </cfRule>
    <cfRule type="expression" dxfId="40" priority="48">
      <formula>((AS639-AR639)/AR639)&gt;0.05</formula>
    </cfRule>
  </conditionalFormatting>
  <conditionalFormatting sqref="AS615:AS638">
    <cfRule type="expression" dxfId="39" priority="45">
      <formula>AND(AR615=0,(AS615&gt;0))</formula>
    </cfRule>
    <cfRule type="expression" dxfId="38" priority="46">
      <formula>((AS615-AR615)/AR615)&gt;0.05</formula>
    </cfRule>
  </conditionalFormatting>
  <conditionalFormatting sqref="AU639:AU653">
    <cfRule type="expression" dxfId="37" priority="43">
      <formula>AND(AT639=0,(AU639&gt;0))</formula>
    </cfRule>
    <cfRule type="expression" dxfId="36" priority="44">
      <formula>((AU639-AT639)/AT639)&gt;0.05</formula>
    </cfRule>
  </conditionalFormatting>
  <conditionalFormatting sqref="AU615:AU638">
    <cfRule type="expression" dxfId="35" priority="41">
      <formula>AND(AT615=0,(AU615&gt;0))</formula>
    </cfRule>
    <cfRule type="expression" dxfId="34" priority="42">
      <formula>((AU615-AT615)/AT615)&gt;0.05</formula>
    </cfRule>
  </conditionalFormatting>
  <conditionalFormatting sqref="AW639:AW653">
    <cfRule type="expression" dxfId="33" priority="39">
      <formula>AND(AV639=0,(AW639&gt;0))</formula>
    </cfRule>
    <cfRule type="expression" dxfId="32" priority="40">
      <formula>((AW639-AV639)/AV639)&gt;0.05</formula>
    </cfRule>
  </conditionalFormatting>
  <conditionalFormatting sqref="AW615:AW638">
    <cfRule type="expression" dxfId="31" priority="37">
      <formula>AND(AV615=0,(AW615&gt;0))</formula>
    </cfRule>
    <cfRule type="expression" dxfId="30" priority="38">
      <formula>((AW615-AV615)/AV615)&gt;0.05</formula>
    </cfRule>
  </conditionalFormatting>
  <conditionalFormatting sqref="AY639:AY653">
    <cfRule type="expression" dxfId="29" priority="35">
      <formula>AND(AX639=0,(AY639&gt;0))</formula>
    </cfRule>
    <cfRule type="expression" dxfId="28" priority="36">
      <formula>((AY639-AX639)/AX639)&gt;0.05</formula>
    </cfRule>
  </conditionalFormatting>
  <conditionalFormatting sqref="AY615:AY638">
    <cfRule type="expression" dxfId="27" priority="33">
      <formula>AND(AX615=0,(AY615&gt;0))</formula>
    </cfRule>
    <cfRule type="expression" dxfId="26" priority="34">
      <formula>((AY615-AX615)/AX615)&gt;0.05</formula>
    </cfRule>
  </conditionalFormatting>
  <conditionalFormatting sqref="BA639:BA653">
    <cfRule type="expression" dxfId="25" priority="31">
      <formula>AND(AZ639=0,(BA639&gt;0))</formula>
    </cfRule>
    <cfRule type="expression" dxfId="24" priority="32">
      <formula>((BA639-AZ639)/AZ639)&gt;0.05</formula>
    </cfRule>
  </conditionalFormatting>
  <conditionalFormatting sqref="BA615:BA638">
    <cfRule type="expression" dxfId="23" priority="29">
      <formula>AND(AZ615=0,(BA615&gt;0))</formula>
    </cfRule>
    <cfRule type="expression" dxfId="22" priority="30">
      <formula>((BA615-AZ615)/AZ615)&gt;0.05</formula>
    </cfRule>
  </conditionalFormatting>
  <conditionalFormatting sqref="BC639:BC653">
    <cfRule type="expression" dxfId="21" priority="27">
      <formula>AND(BB639=0,(BC639&gt;0))</formula>
    </cfRule>
    <cfRule type="expression" dxfId="20" priority="28">
      <formula>((BC639-BB639)/BB639)&gt;0.05</formula>
    </cfRule>
  </conditionalFormatting>
  <conditionalFormatting sqref="BC615:BC638">
    <cfRule type="expression" dxfId="19" priority="25">
      <formula>AND(BB615=0,(BC615&gt;0))</formula>
    </cfRule>
    <cfRule type="expression" dxfId="18" priority="26">
      <formula>((BC615-BB615)/BB615)&gt;0.05</formula>
    </cfRule>
  </conditionalFormatting>
  <conditionalFormatting sqref="BE639:BE653">
    <cfRule type="expression" dxfId="17" priority="23">
      <formula>AND(BD639=0,(BE639&gt;0))</formula>
    </cfRule>
    <cfRule type="expression" dxfId="16" priority="24">
      <formula>((BE639-BD639)/BD639)&gt;0.05</formula>
    </cfRule>
  </conditionalFormatting>
  <conditionalFormatting sqref="BE615:BE638">
    <cfRule type="expression" dxfId="15" priority="21">
      <formula>AND(BD615=0,(BE615&gt;0))</formula>
    </cfRule>
    <cfRule type="expression" dxfId="14" priority="22">
      <formula>((BE615-BD615)/BD615)&gt;0.05</formula>
    </cfRule>
  </conditionalFormatting>
  <conditionalFormatting sqref="BG639:BG653">
    <cfRule type="expression" dxfId="13" priority="19">
      <formula>AND(BF639=0,(BG639&gt;0))</formula>
    </cfRule>
    <cfRule type="expression" dxfId="12" priority="20">
      <formula>((BG639-BF639)/BF639)&gt;0.05</formula>
    </cfRule>
  </conditionalFormatting>
  <conditionalFormatting sqref="BG615:BG638">
    <cfRule type="expression" dxfId="11" priority="17">
      <formula>AND(BF615=0,(BG615&gt;0))</formula>
    </cfRule>
    <cfRule type="expression" dxfId="10" priority="18">
      <formula>((BG615-BF615)/BF615)&gt;0.05</formula>
    </cfRule>
  </conditionalFormatting>
  <conditionalFormatting sqref="BI639:BI653">
    <cfRule type="expression" dxfId="9" priority="15">
      <formula>AND(BH639=0,(BI639&gt;0))</formula>
    </cfRule>
    <cfRule type="expression" dxfId="8" priority="16">
      <formula>((BI639-BH639)/BH639)&gt;0.05</formula>
    </cfRule>
  </conditionalFormatting>
  <conditionalFormatting sqref="BI615:BI638">
    <cfRule type="expression" dxfId="7" priority="13">
      <formula>AND(BH615=0,(BI615&gt;0))</formula>
    </cfRule>
    <cfRule type="expression" dxfId="6" priority="14">
      <formula>((BI615-BH615)/BH615)&gt;0.05</formula>
    </cfRule>
  </conditionalFormatting>
  <conditionalFormatting sqref="BK639:BK653">
    <cfRule type="expression" dxfId="5" priority="11">
      <formula>AND(BJ639=0,(BK639&gt;0))</formula>
    </cfRule>
    <cfRule type="expression" dxfId="4" priority="12">
      <formula>((BK639-BJ639)/BJ639)&gt;0.05</formula>
    </cfRule>
  </conditionalFormatting>
  <conditionalFormatting sqref="BK615:BK638">
    <cfRule type="expression" dxfId="3" priority="9">
      <formula>AND(BJ615=0,(BK615&gt;0))</formula>
    </cfRule>
    <cfRule type="expression" dxfId="2" priority="10">
      <formula>((BK615-BJ615)/BJ615)&gt;0.05</formula>
    </cfRule>
  </conditionalFormatting>
  <conditionalFormatting sqref="BM651 BM653">
    <cfRule type="expression" dxfId="1" priority="7">
      <formula>AND(BL651=0,(BM651&gt;0))</formula>
    </cfRule>
    <cfRule type="expression" dxfId="0" priority="8">
      <formula>((BM651-BL651)/BL651)&gt;0.05</formula>
    </cfRule>
  </conditionalFormatting>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497"/>
  <sheetViews>
    <sheetView workbookViewId="0">
      <selection sqref="A1:XFD1048576"/>
    </sheetView>
  </sheetViews>
  <sheetFormatPr defaultColWidth="9" defaultRowHeight="12.75"/>
  <cols>
    <col min="1" max="1" width="23.44140625" style="271" customWidth="1"/>
    <col min="2" max="2" width="13.109375" style="272" customWidth="1"/>
    <col min="3" max="3" width="8.6640625" style="272" customWidth="1"/>
    <col min="4" max="4" width="9.88671875" style="272" customWidth="1"/>
    <col min="5" max="7" width="8.6640625" style="272" customWidth="1"/>
    <col min="8" max="8" width="11.6640625" style="272" customWidth="1"/>
    <col min="9" max="9" width="9.21875" style="272" customWidth="1"/>
    <col min="10" max="10" width="9.88671875" style="272" customWidth="1"/>
    <col min="11" max="13" width="8.6640625" style="272" customWidth="1"/>
    <col min="14" max="14" width="11.44140625" style="272" customWidth="1"/>
    <col min="15" max="15" width="9.44140625" style="272" customWidth="1"/>
    <col min="16" max="16" width="7.88671875" style="272" customWidth="1"/>
    <col min="17" max="17" width="11.6640625" style="272" customWidth="1"/>
    <col min="18" max="18" width="3.109375" style="277" customWidth="1"/>
    <col min="19" max="34" width="7" style="272" customWidth="1"/>
    <col min="35" max="35" width="7.109375" style="277" customWidth="1"/>
    <col min="36" max="38" width="6.33203125" style="277" customWidth="1"/>
    <col min="39" max="39" width="7.33203125" style="277" customWidth="1"/>
    <col min="40" max="47" width="6.33203125" style="277" customWidth="1"/>
    <col min="48" max="48" width="7" style="277" customWidth="1"/>
    <col min="49" max="49" width="6.33203125" style="277" customWidth="1"/>
    <col min="50" max="50" width="7.21875" style="277" customWidth="1"/>
    <col min="51" max="16384" width="9" style="277"/>
  </cols>
  <sheetData>
    <row r="1" spans="1:50">
      <c r="A1" s="641"/>
      <c r="B1" s="644"/>
      <c r="C1" s="644"/>
      <c r="D1" s="644"/>
      <c r="E1" s="644"/>
      <c r="F1" s="644"/>
      <c r="G1" s="644"/>
      <c r="H1" s="644"/>
      <c r="I1" s="644"/>
      <c r="J1" s="644"/>
      <c r="K1" s="644"/>
      <c r="L1" s="644"/>
      <c r="M1" s="644"/>
      <c r="N1" s="644"/>
      <c r="O1" s="644"/>
      <c r="P1" s="644"/>
      <c r="Q1" s="644"/>
      <c r="S1" s="282"/>
      <c r="T1" s="282"/>
      <c r="U1" s="282"/>
      <c r="V1" s="282"/>
      <c r="W1" s="282"/>
      <c r="X1" s="282"/>
      <c r="Y1" s="282"/>
      <c r="Z1" s="282"/>
      <c r="AA1" s="282"/>
      <c r="AB1" s="282"/>
      <c r="AC1" s="282"/>
      <c r="AD1" s="282"/>
      <c r="AE1" s="282"/>
      <c r="AF1" s="282"/>
      <c r="AG1" s="282"/>
      <c r="AH1" s="282"/>
      <c r="AI1" s="304"/>
      <c r="AJ1" s="282"/>
      <c r="AK1" s="282"/>
      <c r="AL1" s="282"/>
      <c r="AM1" s="282"/>
      <c r="AN1" s="282"/>
      <c r="AO1" s="282"/>
      <c r="AP1" s="282"/>
      <c r="AQ1" s="282"/>
      <c r="AR1" s="282"/>
      <c r="AS1" s="282"/>
      <c r="AT1" s="282"/>
      <c r="AU1" s="282"/>
      <c r="AV1" s="282"/>
      <c r="AW1" s="282"/>
      <c r="AX1" s="282"/>
    </row>
    <row r="2" spans="1:50" s="279" customFormat="1">
      <c r="A2" s="641"/>
      <c r="B2" s="644"/>
      <c r="C2" s="644"/>
      <c r="D2" s="644"/>
      <c r="E2" s="644"/>
      <c r="F2" s="644"/>
      <c r="G2" s="644"/>
      <c r="H2" s="644"/>
      <c r="I2" s="644"/>
      <c r="J2" s="644"/>
      <c r="K2" s="644"/>
      <c r="L2" s="644"/>
      <c r="M2" s="644"/>
      <c r="N2" s="644"/>
      <c r="O2" s="644"/>
      <c r="P2" s="644"/>
      <c r="Q2" s="644"/>
      <c r="S2" s="280"/>
      <c r="T2" s="278"/>
      <c r="U2" s="278"/>
      <c r="V2" s="278"/>
      <c r="W2" s="278"/>
      <c r="X2" s="278"/>
      <c r="Y2" s="278"/>
      <c r="Z2" s="287"/>
      <c r="AA2" s="278"/>
      <c r="AB2" s="278"/>
      <c r="AC2" s="278"/>
      <c r="AD2" s="278"/>
      <c r="AE2" s="278"/>
      <c r="AF2" s="287"/>
      <c r="AG2" s="278"/>
      <c r="AH2" s="278"/>
      <c r="AI2" s="305"/>
      <c r="AJ2" s="278"/>
      <c r="AK2" s="278"/>
      <c r="AL2" s="278"/>
      <c r="AM2" s="278"/>
      <c r="AN2" s="278"/>
      <c r="AO2" s="278"/>
      <c r="AP2" s="287"/>
      <c r="AQ2" s="278"/>
      <c r="AR2" s="278"/>
      <c r="AS2" s="278"/>
      <c r="AT2" s="278"/>
      <c r="AU2" s="307"/>
      <c r="AV2" s="306"/>
      <c r="AW2" s="278"/>
      <c r="AX2" s="307"/>
    </row>
    <row r="3" spans="1:50">
      <c r="A3" s="641"/>
      <c r="B3" s="644"/>
      <c r="C3" s="644"/>
      <c r="D3" s="644"/>
      <c r="E3" s="644"/>
      <c r="F3" s="644"/>
      <c r="G3" s="644"/>
      <c r="H3" s="644"/>
      <c r="I3" s="644"/>
      <c r="J3" s="644"/>
      <c r="K3" s="644"/>
      <c r="L3" s="644"/>
      <c r="M3" s="644"/>
      <c r="N3" s="644"/>
      <c r="O3" s="644"/>
      <c r="P3" s="644"/>
      <c r="Q3" s="644"/>
      <c r="S3" s="276"/>
      <c r="T3" s="276"/>
      <c r="U3" s="276"/>
      <c r="V3" s="276"/>
      <c r="W3" s="276"/>
      <c r="X3" s="276"/>
      <c r="Y3" s="276"/>
      <c r="Z3" s="283"/>
      <c r="AA3" s="276"/>
      <c r="AB3" s="276"/>
      <c r="AC3" s="276"/>
      <c r="AD3" s="276"/>
      <c r="AE3" s="276"/>
      <c r="AF3" s="283"/>
      <c r="AG3" s="276"/>
      <c r="AH3" s="276"/>
      <c r="AI3" s="283"/>
      <c r="AJ3" s="276"/>
      <c r="AK3" s="276"/>
      <c r="AL3" s="276"/>
      <c r="AM3" s="276"/>
      <c r="AN3" s="276"/>
      <c r="AO3" s="308"/>
      <c r="AP3" s="303"/>
      <c r="AQ3" s="276"/>
      <c r="AR3" s="276"/>
      <c r="AS3" s="276"/>
      <c r="AT3" s="276"/>
      <c r="AU3" s="308"/>
      <c r="AV3" s="303"/>
      <c r="AW3" s="276"/>
      <c r="AX3" s="308"/>
    </row>
    <row r="4" spans="1:50">
      <c r="A4" s="642"/>
      <c r="B4" s="644"/>
      <c r="C4" s="644"/>
      <c r="D4" s="644"/>
      <c r="E4" s="644"/>
      <c r="F4" s="644"/>
      <c r="G4" s="644"/>
      <c r="H4" s="644"/>
      <c r="I4" s="644"/>
      <c r="J4" s="644"/>
      <c r="K4" s="644"/>
      <c r="L4" s="644"/>
      <c r="M4" s="644"/>
      <c r="N4" s="644"/>
      <c r="O4" s="644"/>
      <c r="P4" s="644"/>
      <c r="Q4" s="644"/>
      <c r="Y4" s="288"/>
      <c r="Z4" s="284"/>
      <c r="AE4" s="288"/>
      <c r="AF4" s="284"/>
      <c r="AH4" s="288"/>
      <c r="AI4" s="343"/>
      <c r="AJ4" s="344"/>
      <c r="AK4" s="344"/>
      <c r="AL4" s="344"/>
      <c r="AM4" s="344"/>
      <c r="AN4" s="344"/>
      <c r="AO4" s="309"/>
      <c r="AP4" s="344"/>
      <c r="AQ4" s="344"/>
      <c r="AR4" s="344"/>
      <c r="AS4" s="344"/>
      <c r="AT4" s="344"/>
      <c r="AU4" s="309"/>
      <c r="AV4" s="344"/>
      <c r="AW4" s="344"/>
      <c r="AX4" s="309"/>
    </row>
    <row r="5" spans="1:50">
      <c r="A5" s="643"/>
      <c r="B5" s="644"/>
      <c r="C5" s="644"/>
      <c r="D5" s="644"/>
      <c r="E5" s="644"/>
      <c r="F5" s="644"/>
      <c r="G5" s="644"/>
      <c r="H5" s="644"/>
      <c r="I5" s="644"/>
      <c r="J5" s="644"/>
      <c r="K5" s="644"/>
      <c r="L5" s="644"/>
      <c r="M5" s="644"/>
      <c r="N5" s="644"/>
      <c r="O5" s="644"/>
      <c r="P5" s="644"/>
      <c r="Q5" s="644"/>
      <c r="S5" s="274"/>
      <c r="T5" s="274"/>
      <c r="U5" s="274"/>
      <c r="V5" s="274"/>
      <c r="W5" s="274"/>
      <c r="X5" s="274"/>
      <c r="Y5" s="289"/>
      <c r="Z5" s="284"/>
      <c r="AA5" s="274"/>
      <c r="AB5" s="274"/>
      <c r="AC5" s="274"/>
      <c r="AD5" s="274"/>
      <c r="AE5" s="289"/>
      <c r="AF5" s="284"/>
      <c r="AG5" s="274"/>
      <c r="AH5" s="289"/>
      <c r="AI5" s="343"/>
      <c r="AJ5" s="344"/>
      <c r="AK5" s="344"/>
      <c r="AL5" s="344"/>
      <c r="AM5" s="344"/>
      <c r="AN5" s="344"/>
      <c r="AO5" s="309"/>
      <c r="AP5" s="344"/>
      <c r="AQ5" s="344"/>
      <c r="AR5" s="344"/>
      <c r="AS5" s="344"/>
      <c r="AT5" s="344"/>
      <c r="AU5" s="309"/>
      <c r="AV5" s="344"/>
      <c r="AW5" s="344"/>
      <c r="AX5" s="309"/>
    </row>
    <row r="6" spans="1:50">
      <c r="A6" s="648"/>
      <c r="B6" s="646"/>
      <c r="C6" s="646"/>
      <c r="D6" s="646"/>
      <c r="E6" s="646"/>
      <c r="F6" s="646"/>
      <c r="G6" s="646"/>
      <c r="H6" s="646"/>
      <c r="I6" s="646"/>
      <c r="J6" s="646"/>
      <c r="K6" s="646"/>
      <c r="L6" s="646"/>
      <c r="M6" s="646"/>
      <c r="N6" s="646"/>
      <c r="O6" s="646"/>
      <c r="P6" s="646"/>
      <c r="Q6" s="646"/>
      <c r="S6" s="275"/>
      <c r="T6" s="275"/>
      <c r="U6" s="275"/>
      <c r="V6" s="275"/>
      <c r="W6" s="275"/>
      <c r="X6" s="275"/>
      <c r="Y6" s="290"/>
      <c r="Z6" s="285"/>
      <c r="AA6" s="275"/>
      <c r="AB6" s="275"/>
      <c r="AC6" s="275"/>
      <c r="AD6" s="275"/>
      <c r="AE6" s="290"/>
      <c r="AF6" s="285"/>
      <c r="AG6" s="275"/>
      <c r="AH6" s="290"/>
      <c r="AI6" s="343"/>
      <c r="AJ6" s="344"/>
      <c r="AK6" s="344"/>
      <c r="AL6" s="344"/>
      <c r="AM6" s="344"/>
      <c r="AN6" s="344"/>
      <c r="AO6" s="309"/>
      <c r="AP6" s="344"/>
      <c r="AQ6" s="344"/>
      <c r="AR6" s="344"/>
      <c r="AS6" s="344"/>
      <c r="AT6" s="344"/>
      <c r="AU6" s="309"/>
      <c r="AV6" s="344"/>
      <c r="AW6" s="344"/>
      <c r="AX6" s="309"/>
    </row>
    <row r="7" spans="1:50">
      <c r="A7" s="643"/>
      <c r="B7" s="644"/>
      <c r="C7" s="644"/>
      <c r="D7" s="644"/>
      <c r="E7" s="644"/>
      <c r="F7" s="644"/>
      <c r="G7" s="644"/>
      <c r="H7" s="644"/>
      <c r="I7" s="644"/>
      <c r="J7" s="644"/>
      <c r="K7" s="644"/>
      <c r="L7" s="644"/>
      <c r="M7" s="644"/>
      <c r="N7" s="644"/>
      <c r="O7" s="644"/>
      <c r="P7" s="644"/>
      <c r="Q7" s="644"/>
      <c r="Y7" s="288"/>
      <c r="Z7" s="284"/>
      <c r="AE7" s="288"/>
      <c r="AF7" s="284"/>
      <c r="AH7" s="288"/>
      <c r="AI7" s="343"/>
      <c r="AJ7" s="344"/>
      <c r="AK7" s="344"/>
      <c r="AL7" s="344"/>
      <c r="AM7" s="344"/>
      <c r="AN7" s="344"/>
      <c r="AO7" s="309"/>
      <c r="AP7" s="344"/>
      <c r="AQ7" s="344"/>
      <c r="AR7" s="344"/>
      <c r="AS7" s="344"/>
      <c r="AT7" s="344"/>
      <c r="AU7" s="309"/>
      <c r="AV7" s="344"/>
      <c r="AW7" s="344"/>
      <c r="AX7" s="309"/>
    </row>
    <row r="8" spans="1:50">
      <c r="A8" s="643"/>
      <c r="B8" s="644"/>
      <c r="C8" s="644"/>
      <c r="D8" s="644"/>
      <c r="E8" s="644"/>
      <c r="F8" s="644"/>
      <c r="G8" s="644"/>
      <c r="H8" s="644"/>
      <c r="I8" s="644"/>
      <c r="J8" s="644"/>
      <c r="K8" s="644"/>
      <c r="L8" s="644"/>
      <c r="M8" s="644"/>
      <c r="N8" s="644"/>
      <c r="O8" s="644"/>
      <c r="P8" s="644"/>
      <c r="Q8" s="644"/>
      <c r="R8" s="273"/>
      <c r="S8" s="275"/>
      <c r="T8" s="275"/>
      <c r="U8" s="275"/>
      <c r="V8" s="275"/>
      <c r="W8" s="275"/>
      <c r="X8" s="275"/>
      <c r="Y8" s="290"/>
      <c r="Z8" s="285"/>
      <c r="AA8" s="275"/>
      <c r="AB8" s="275"/>
      <c r="AC8" s="275"/>
      <c r="AD8" s="275"/>
      <c r="AE8" s="290"/>
      <c r="AF8" s="285"/>
      <c r="AG8" s="275"/>
      <c r="AH8" s="290"/>
      <c r="AI8" s="345"/>
      <c r="AJ8" s="314"/>
      <c r="AK8" s="314"/>
      <c r="AL8" s="314"/>
      <c r="AM8" s="314"/>
      <c r="AN8" s="314"/>
      <c r="AO8" s="310"/>
      <c r="AP8" s="314"/>
      <c r="AQ8" s="314"/>
      <c r="AR8" s="314"/>
      <c r="AS8" s="314"/>
      <c r="AT8" s="314"/>
      <c r="AU8" s="310"/>
      <c r="AV8" s="314"/>
      <c r="AW8" s="314"/>
      <c r="AX8" s="310"/>
    </row>
    <row r="9" spans="1:50">
      <c r="A9" s="643"/>
      <c r="B9" s="644"/>
      <c r="C9" s="644"/>
      <c r="D9" s="644"/>
      <c r="E9" s="644"/>
      <c r="F9" s="644"/>
      <c r="G9" s="644"/>
      <c r="H9" s="644"/>
      <c r="I9" s="644"/>
      <c r="J9" s="644"/>
      <c r="K9" s="644"/>
      <c r="L9" s="644"/>
      <c r="M9" s="644"/>
      <c r="N9" s="644"/>
      <c r="O9" s="644"/>
      <c r="P9" s="644"/>
      <c r="Q9" s="644"/>
      <c r="Y9" s="288"/>
      <c r="Z9" s="284"/>
      <c r="AE9" s="288"/>
      <c r="AF9" s="284"/>
      <c r="AH9" s="288"/>
      <c r="AI9" s="343"/>
      <c r="AJ9" s="344"/>
      <c r="AK9" s="344"/>
      <c r="AL9" s="344"/>
      <c r="AM9" s="344"/>
      <c r="AN9" s="344"/>
      <c r="AO9" s="309"/>
      <c r="AP9" s="344"/>
      <c r="AQ9" s="344"/>
      <c r="AR9" s="344"/>
      <c r="AS9" s="344"/>
      <c r="AT9" s="344"/>
      <c r="AU9" s="309"/>
      <c r="AV9" s="344"/>
      <c r="AW9" s="344"/>
      <c r="AX9" s="309"/>
    </row>
    <row r="10" spans="1:50">
      <c r="A10" s="648"/>
      <c r="B10" s="646"/>
      <c r="C10" s="646"/>
      <c r="D10" s="646"/>
      <c r="E10" s="646"/>
      <c r="F10" s="646"/>
      <c r="G10" s="646"/>
      <c r="H10" s="646"/>
      <c r="I10" s="646"/>
      <c r="J10" s="646"/>
      <c r="K10" s="646"/>
      <c r="L10" s="646"/>
      <c r="M10" s="646"/>
      <c r="N10" s="646"/>
      <c r="O10" s="646"/>
      <c r="P10" s="646"/>
      <c r="Q10" s="646"/>
      <c r="S10" s="275"/>
      <c r="T10" s="275"/>
      <c r="U10" s="275"/>
      <c r="V10" s="275"/>
      <c r="W10" s="275"/>
      <c r="X10" s="275"/>
      <c r="Y10" s="290"/>
      <c r="Z10" s="285"/>
      <c r="AA10" s="275"/>
      <c r="AB10" s="275"/>
      <c r="AC10" s="275"/>
      <c r="AD10" s="275"/>
      <c r="AE10" s="290"/>
      <c r="AF10" s="285"/>
      <c r="AG10" s="275"/>
      <c r="AH10" s="290"/>
      <c r="AI10" s="343"/>
      <c r="AJ10" s="344"/>
      <c r="AK10" s="344"/>
      <c r="AL10" s="344"/>
      <c r="AM10" s="344"/>
      <c r="AN10" s="344"/>
      <c r="AO10" s="309"/>
      <c r="AP10" s="344"/>
      <c r="AQ10" s="344"/>
      <c r="AR10" s="344"/>
      <c r="AS10" s="344"/>
      <c r="AT10" s="344"/>
      <c r="AU10" s="309"/>
      <c r="AV10" s="344"/>
      <c r="AW10" s="344"/>
      <c r="AX10" s="309"/>
    </row>
    <row r="11" spans="1:50">
      <c r="A11" s="643"/>
      <c r="B11" s="644"/>
      <c r="C11" s="644"/>
      <c r="D11" s="644"/>
      <c r="E11" s="644"/>
      <c r="F11" s="644"/>
      <c r="G11" s="644"/>
      <c r="H11" s="644"/>
      <c r="I11" s="644"/>
      <c r="J11" s="644"/>
      <c r="K11" s="644"/>
      <c r="L11" s="644"/>
      <c r="M11" s="644"/>
      <c r="N11" s="644"/>
      <c r="O11" s="644"/>
      <c r="P11" s="644"/>
      <c r="Q11" s="644"/>
      <c r="Y11" s="288"/>
      <c r="Z11" s="284"/>
      <c r="AE11" s="288"/>
      <c r="AF11" s="284"/>
      <c r="AH11" s="288"/>
      <c r="AI11" s="343"/>
      <c r="AJ11" s="344"/>
      <c r="AK11" s="344"/>
      <c r="AL11" s="344"/>
      <c r="AM11" s="344"/>
      <c r="AN11" s="344"/>
      <c r="AO11" s="309"/>
      <c r="AP11" s="344"/>
      <c r="AQ11" s="344"/>
      <c r="AR11" s="344"/>
      <c r="AS11" s="344"/>
      <c r="AT11" s="344"/>
      <c r="AU11" s="309"/>
      <c r="AV11" s="344"/>
      <c r="AW11" s="344"/>
      <c r="AX11" s="309"/>
    </row>
    <row r="12" spans="1:50">
      <c r="A12" s="643"/>
      <c r="B12" s="644"/>
      <c r="C12" s="644"/>
      <c r="D12" s="644"/>
      <c r="E12" s="644"/>
      <c r="F12" s="644"/>
      <c r="G12" s="644"/>
      <c r="H12" s="644"/>
      <c r="I12" s="644"/>
      <c r="J12" s="644"/>
      <c r="K12" s="644"/>
      <c r="L12" s="644"/>
      <c r="M12" s="644"/>
      <c r="N12" s="644"/>
      <c r="O12" s="644"/>
      <c r="P12" s="644"/>
      <c r="Q12" s="644"/>
      <c r="R12" s="273"/>
      <c r="S12" s="275"/>
      <c r="T12" s="275"/>
      <c r="U12" s="275"/>
      <c r="V12" s="275"/>
      <c r="W12" s="275"/>
      <c r="X12" s="275"/>
      <c r="Y12" s="290"/>
      <c r="Z12" s="285"/>
      <c r="AA12" s="275"/>
      <c r="AB12" s="275"/>
      <c r="AC12" s="275"/>
      <c r="AD12" s="275"/>
      <c r="AE12" s="290"/>
      <c r="AF12" s="285"/>
      <c r="AG12" s="275"/>
      <c r="AH12" s="290"/>
      <c r="AI12" s="345"/>
      <c r="AJ12" s="314"/>
      <c r="AK12" s="314"/>
      <c r="AL12" s="314"/>
      <c r="AM12" s="314"/>
      <c r="AN12" s="314"/>
      <c r="AO12" s="310"/>
      <c r="AP12" s="314"/>
      <c r="AQ12" s="314"/>
      <c r="AR12" s="314"/>
      <c r="AS12" s="314"/>
      <c r="AT12" s="314"/>
      <c r="AU12" s="310"/>
      <c r="AV12" s="314"/>
      <c r="AW12" s="314"/>
      <c r="AX12" s="310"/>
    </row>
    <row r="13" spans="1:50">
      <c r="A13" s="643"/>
      <c r="B13" s="644"/>
      <c r="C13" s="644"/>
      <c r="D13" s="644"/>
      <c r="E13" s="644"/>
      <c r="F13" s="644"/>
      <c r="G13" s="644"/>
      <c r="H13" s="644"/>
      <c r="I13" s="644"/>
      <c r="J13" s="644"/>
      <c r="K13" s="644"/>
      <c r="L13" s="644"/>
      <c r="M13" s="644"/>
      <c r="N13" s="644"/>
      <c r="O13" s="644"/>
      <c r="P13" s="644"/>
      <c r="Q13" s="644"/>
      <c r="Y13" s="288"/>
      <c r="Z13" s="284"/>
      <c r="AE13" s="288"/>
      <c r="AF13" s="284"/>
      <c r="AH13" s="288"/>
      <c r="AI13" s="343"/>
      <c r="AJ13" s="344"/>
      <c r="AK13" s="344"/>
      <c r="AL13" s="344"/>
      <c r="AM13" s="344"/>
      <c r="AN13" s="344"/>
      <c r="AO13" s="309"/>
      <c r="AP13" s="344"/>
      <c r="AQ13" s="344"/>
      <c r="AR13" s="344"/>
      <c r="AS13" s="344"/>
      <c r="AT13" s="344"/>
      <c r="AU13" s="309"/>
      <c r="AV13" s="344"/>
      <c r="AW13" s="344"/>
      <c r="AX13" s="309"/>
    </row>
    <row r="14" spans="1:50">
      <c r="A14" s="643"/>
      <c r="B14" s="644"/>
      <c r="C14" s="644"/>
      <c r="D14" s="644"/>
      <c r="E14" s="644"/>
      <c r="F14" s="644"/>
      <c r="G14" s="644"/>
      <c r="H14" s="644"/>
      <c r="I14" s="644"/>
      <c r="J14" s="644"/>
      <c r="K14" s="644"/>
      <c r="L14" s="644"/>
      <c r="M14" s="644"/>
      <c r="N14" s="644"/>
      <c r="O14" s="644"/>
      <c r="P14" s="644"/>
      <c r="Q14" s="644"/>
      <c r="R14" s="273"/>
      <c r="S14" s="275"/>
      <c r="T14" s="275"/>
      <c r="U14" s="275"/>
      <c r="V14" s="275"/>
      <c r="W14" s="275"/>
      <c r="X14" s="275"/>
      <c r="Y14" s="290"/>
      <c r="Z14" s="285"/>
      <c r="AA14" s="275"/>
      <c r="AB14" s="275"/>
      <c r="AC14" s="275"/>
      <c r="AD14" s="275"/>
      <c r="AE14" s="290"/>
      <c r="AF14" s="285"/>
      <c r="AG14" s="275"/>
      <c r="AH14" s="290"/>
      <c r="AI14" s="343"/>
      <c r="AJ14" s="344"/>
      <c r="AK14" s="344"/>
      <c r="AL14" s="344"/>
      <c r="AM14" s="344"/>
      <c r="AN14" s="344"/>
      <c r="AO14" s="309"/>
      <c r="AP14" s="344"/>
      <c r="AQ14" s="344"/>
      <c r="AR14" s="344"/>
      <c r="AS14" s="344"/>
      <c r="AT14" s="344"/>
      <c r="AU14" s="309"/>
      <c r="AV14" s="344"/>
      <c r="AW14" s="344"/>
      <c r="AX14" s="309"/>
    </row>
    <row r="15" spans="1:50">
      <c r="A15" s="643"/>
      <c r="B15" s="644"/>
      <c r="C15" s="644"/>
      <c r="D15" s="644"/>
      <c r="E15" s="644"/>
      <c r="F15" s="644"/>
      <c r="G15" s="644"/>
      <c r="H15" s="644"/>
      <c r="I15" s="644"/>
      <c r="J15" s="644"/>
      <c r="K15" s="644"/>
      <c r="L15" s="644"/>
      <c r="M15" s="644"/>
      <c r="N15" s="644"/>
      <c r="O15" s="644"/>
      <c r="P15" s="644"/>
      <c r="Q15" s="644"/>
      <c r="Y15" s="288"/>
      <c r="Z15" s="284"/>
      <c r="AE15" s="288"/>
      <c r="AF15" s="284"/>
      <c r="AH15" s="288"/>
      <c r="AI15" s="343"/>
      <c r="AJ15" s="344"/>
      <c r="AK15" s="344"/>
      <c r="AL15" s="344"/>
      <c r="AM15" s="344"/>
      <c r="AN15" s="344"/>
      <c r="AO15" s="309"/>
      <c r="AP15" s="344"/>
      <c r="AQ15" s="344"/>
      <c r="AR15" s="344"/>
      <c r="AS15" s="344"/>
      <c r="AT15" s="344"/>
      <c r="AU15" s="309"/>
      <c r="AV15" s="344"/>
      <c r="AW15" s="344"/>
      <c r="AX15" s="309"/>
    </row>
    <row r="16" spans="1:50">
      <c r="A16" s="643"/>
      <c r="B16" s="644"/>
      <c r="C16" s="644"/>
      <c r="D16" s="644"/>
      <c r="E16" s="644"/>
      <c r="F16" s="644"/>
      <c r="G16" s="644"/>
      <c r="H16" s="644"/>
      <c r="I16" s="644"/>
      <c r="J16" s="644"/>
      <c r="K16" s="644"/>
      <c r="L16" s="644"/>
      <c r="M16" s="644"/>
      <c r="N16" s="644"/>
      <c r="O16" s="644"/>
      <c r="P16" s="644"/>
      <c r="Q16" s="644"/>
      <c r="R16" s="273"/>
      <c r="S16" s="275"/>
      <c r="T16" s="275"/>
      <c r="U16" s="275"/>
      <c r="V16" s="275"/>
      <c r="W16" s="275"/>
      <c r="X16" s="275"/>
      <c r="Y16" s="290"/>
      <c r="Z16" s="285"/>
      <c r="AA16" s="275"/>
      <c r="AB16" s="275"/>
      <c r="AC16" s="275"/>
      <c r="AD16" s="275"/>
      <c r="AE16" s="290"/>
      <c r="AF16" s="285"/>
      <c r="AG16" s="275"/>
      <c r="AH16" s="290"/>
      <c r="AI16" s="345"/>
      <c r="AJ16" s="314"/>
      <c r="AK16" s="314"/>
      <c r="AL16" s="314"/>
      <c r="AM16" s="314"/>
      <c r="AN16" s="314"/>
      <c r="AO16" s="310"/>
      <c r="AP16" s="314"/>
      <c r="AQ16" s="314"/>
      <c r="AR16" s="314"/>
      <c r="AS16" s="314"/>
      <c r="AT16" s="314"/>
      <c r="AU16" s="310"/>
      <c r="AV16" s="314"/>
      <c r="AW16" s="314"/>
      <c r="AX16" s="310"/>
    </row>
    <row r="17" spans="1:50">
      <c r="A17" s="643"/>
      <c r="B17" s="644"/>
      <c r="C17" s="644"/>
      <c r="D17" s="644"/>
      <c r="E17" s="644"/>
      <c r="F17" s="644"/>
      <c r="G17" s="644"/>
      <c r="H17" s="644"/>
      <c r="I17" s="644"/>
      <c r="J17" s="644"/>
      <c r="K17" s="644"/>
      <c r="L17" s="644"/>
      <c r="M17" s="644"/>
      <c r="N17" s="644"/>
      <c r="O17" s="644"/>
      <c r="P17" s="644"/>
      <c r="Q17" s="644"/>
      <c r="Y17" s="288"/>
      <c r="Z17" s="284"/>
      <c r="AE17" s="288"/>
      <c r="AF17" s="284"/>
      <c r="AH17" s="288"/>
      <c r="AI17" s="343"/>
      <c r="AJ17" s="344"/>
      <c r="AK17" s="344"/>
      <c r="AL17" s="344"/>
      <c r="AM17" s="344"/>
      <c r="AN17" s="344"/>
      <c r="AO17" s="309"/>
      <c r="AP17" s="344"/>
      <c r="AQ17" s="344"/>
      <c r="AR17" s="344"/>
      <c r="AS17" s="344"/>
      <c r="AT17" s="344"/>
      <c r="AU17" s="309"/>
      <c r="AV17" s="344"/>
      <c r="AW17" s="344"/>
      <c r="AX17" s="309"/>
    </row>
    <row r="18" spans="1:50">
      <c r="A18" s="643"/>
      <c r="B18" s="644"/>
      <c r="C18" s="644"/>
      <c r="D18" s="644"/>
      <c r="E18" s="644"/>
      <c r="F18" s="644"/>
      <c r="G18" s="644"/>
      <c r="H18" s="644"/>
      <c r="I18" s="644"/>
      <c r="J18" s="644"/>
      <c r="K18" s="644"/>
      <c r="L18" s="644"/>
      <c r="M18" s="644"/>
      <c r="N18" s="644"/>
      <c r="O18" s="644"/>
      <c r="P18" s="644"/>
      <c r="Q18" s="644"/>
      <c r="R18" s="273"/>
      <c r="S18" s="275"/>
      <c r="T18" s="275"/>
      <c r="U18" s="275"/>
      <c r="V18" s="275"/>
      <c r="W18" s="275"/>
      <c r="X18" s="275"/>
      <c r="Y18" s="290"/>
      <c r="Z18" s="285"/>
      <c r="AA18" s="275"/>
      <c r="AB18" s="275"/>
      <c r="AC18" s="275"/>
      <c r="AD18" s="275"/>
      <c r="AE18" s="290"/>
      <c r="AF18" s="285"/>
      <c r="AG18" s="275"/>
      <c r="AH18" s="290"/>
      <c r="AI18" s="343"/>
      <c r="AJ18" s="344"/>
      <c r="AK18" s="344"/>
      <c r="AL18" s="344"/>
      <c r="AM18" s="344"/>
      <c r="AN18" s="344"/>
      <c r="AO18" s="309"/>
      <c r="AP18" s="344"/>
      <c r="AQ18" s="344"/>
      <c r="AR18" s="344"/>
      <c r="AS18" s="344"/>
      <c r="AT18" s="344"/>
      <c r="AU18" s="309"/>
      <c r="AV18" s="344"/>
      <c r="AW18" s="344"/>
      <c r="AX18" s="309"/>
    </row>
    <row r="19" spans="1:50">
      <c r="A19" s="643"/>
      <c r="B19" s="644"/>
      <c r="C19" s="644"/>
      <c r="D19" s="644"/>
      <c r="E19" s="644"/>
      <c r="F19" s="644"/>
      <c r="G19" s="644"/>
      <c r="H19" s="644"/>
      <c r="I19" s="644"/>
      <c r="J19" s="644"/>
      <c r="K19" s="644"/>
      <c r="L19" s="644"/>
      <c r="M19" s="644"/>
      <c r="N19" s="644"/>
      <c r="O19" s="644"/>
      <c r="P19" s="644"/>
      <c r="Q19" s="644"/>
      <c r="Y19" s="288"/>
      <c r="Z19" s="284"/>
      <c r="AE19" s="288"/>
      <c r="AF19" s="284"/>
      <c r="AH19" s="288"/>
      <c r="AI19" s="343"/>
      <c r="AJ19" s="344"/>
      <c r="AK19" s="344"/>
      <c r="AL19" s="344"/>
      <c r="AM19" s="344"/>
      <c r="AN19" s="344"/>
      <c r="AO19" s="309"/>
      <c r="AP19" s="344"/>
      <c r="AQ19" s="344"/>
      <c r="AR19" s="344"/>
      <c r="AS19" s="344"/>
      <c r="AT19" s="344"/>
      <c r="AU19" s="309"/>
      <c r="AV19" s="344"/>
      <c r="AW19" s="344"/>
      <c r="AX19" s="309"/>
    </row>
    <row r="20" spans="1:50">
      <c r="A20" s="643"/>
      <c r="B20" s="644"/>
      <c r="C20" s="644"/>
      <c r="D20" s="644"/>
      <c r="E20" s="644"/>
      <c r="F20" s="644"/>
      <c r="G20" s="644"/>
      <c r="H20" s="644"/>
      <c r="I20" s="644"/>
      <c r="J20" s="644"/>
      <c r="K20" s="644"/>
      <c r="L20" s="644"/>
      <c r="M20" s="644"/>
      <c r="N20" s="644"/>
      <c r="O20" s="644"/>
      <c r="P20" s="644"/>
      <c r="Q20" s="644"/>
      <c r="R20" s="273"/>
      <c r="S20" s="275"/>
      <c r="T20" s="275"/>
      <c r="U20" s="275"/>
      <c r="V20" s="275"/>
      <c r="W20" s="275"/>
      <c r="X20" s="275"/>
      <c r="Y20" s="290"/>
      <c r="Z20" s="285"/>
      <c r="AA20" s="275"/>
      <c r="AB20" s="275"/>
      <c r="AC20" s="275"/>
      <c r="AD20" s="275"/>
      <c r="AE20" s="290"/>
      <c r="AF20" s="285"/>
      <c r="AG20" s="275"/>
      <c r="AH20" s="290"/>
      <c r="AI20" s="345"/>
      <c r="AJ20" s="312"/>
      <c r="AK20" s="314"/>
      <c r="AL20" s="314"/>
      <c r="AM20" s="314"/>
      <c r="AN20" s="312"/>
      <c r="AO20" s="310"/>
      <c r="AP20" s="314"/>
      <c r="AQ20" s="314"/>
      <c r="AR20" s="314"/>
      <c r="AS20" s="314"/>
      <c r="AT20" s="314"/>
      <c r="AU20" s="310"/>
      <c r="AV20" s="314"/>
      <c r="AW20" s="314"/>
      <c r="AX20" s="310"/>
    </row>
    <row r="21" spans="1:50">
      <c r="A21" s="643"/>
      <c r="B21" s="644"/>
      <c r="C21" s="644"/>
      <c r="D21" s="644"/>
      <c r="E21" s="644"/>
      <c r="F21" s="644"/>
      <c r="G21" s="644"/>
      <c r="H21" s="644"/>
      <c r="I21" s="644"/>
      <c r="J21" s="644"/>
      <c r="K21" s="644"/>
      <c r="L21" s="644"/>
      <c r="M21" s="644"/>
      <c r="N21" s="644"/>
      <c r="O21" s="644"/>
      <c r="P21" s="644"/>
      <c r="Q21" s="644"/>
      <c r="Y21" s="288"/>
      <c r="Z21" s="284"/>
      <c r="AE21" s="288"/>
      <c r="AF21" s="284"/>
      <c r="AH21" s="288"/>
      <c r="AI21" s="343"/>
      <c r="AJ21" s="344"/>
      <c r="AK21" s="344"/>
      <c r="AL21" s="344"/>
      <c r="AM21" s="344"/>
      <c r="AN21" s="344"/>
      <c r="AO21" s="309"/>
      <c r="AP21" s="344"/>
      <c r="AQ21" s="344"/>
      <c r="AR21" s="344"/>
      <c r="AS21" s="344"/>
      <c r="AT21" s="344"/>
      <c r="AU21" s="309"/>
      <c r="AV21" s="344"/>
      <c r="AW21" s="344"/>
      <c r="AX21" s="309"/>
    </row>
    <row r="22" spans="1:50">
      <c r="A22" s="643"/>
      <c r="B22" s="644"/>
      <c r="C22" s="644"/>
      <c r="D22" s="644"/>
      <c r="E22" s="644"/>
      <c r="F22" s="644"/>
      <c r="G22" s="644"/>
      <c r="H22" s="644"/>
      <c r="I22" s="644"/>
      <c r="J22" s="644"/>
      <c r="K22" s="644"/>
      <c r="L22" s="644"/>
      <c r="M22" s="644"/>
      <c r="N22" s="644"/>
      <c r="O22" s="644"/>
      <c r="P22" s="644"/>
      <c r="Q22" s="644"/>
      <c r="R22" s="273"/>
      <c r="S22" s="275"/>
      <c r="T22" s="275"/>
      <c r="U22" s="275"/>
      <c r="V22" s="275"/>
      <c r="W22" s="275"/>
      <c r="X22" s="275"/>
      <c r="Y22" s="290"/>
      <c r="Z22" s="285"/>
      <c r="AA22" s="275"/>
      <c r="AB22" s="275"/>
      <c r="AC22" s="275"/>
      <c r="AD22" s="275"/>
      <c r="AE22" s="290"/>
      <c r="AF22" s="285"/>
      <c r="AG22" s="275"/>
      <c r="AH22" s="290"/>
      <c r="AI22" s="343"/>
      <c r="AJ22" s="344"/>
      <c r="AK22" s="344"/>
      <c r="AL22" s="344"/>
      <c r="AM22" s="344"/>
      <c r="AN22" s="344"/>
      <c r="AO22" s="309"/>
      <c r="AP22" s="344"/>
      <c r="AQ22" s="344"/>
      <c r="AR22" s="344"/>
      <c r="AS22" s="344"/>
      <c r="AT22" s="344"/>
      <c r="AU22" s="309"/>
      <c r="AV22" s="344"/>
      <c r="AW22" s="344"/>
      <c r="AX22" s="309"/>
    </row>
    <row r="23" spans="1:50">
      <c r="A23" s="643"/>
      <c r="B23" s="644"/>
      <c r="C23" s="644"/>
      <c r="D23" s="644"/>
      <c r="E23" s="644"/>
      <c r="F23" s="644"/>
      <c r="G23" s="644"/>
      <c r="H23" s="644"/>
      <c r="I23" s="644"/>
      <c r="J23" s="644"/>
      <c r="K23" s="644"/>
      <c r="L23" s="644"/>
      <c r="M23" s="644"/>
      <c r="N23" s="644"/>
      <c r="O23" s="644"/>
      <c r="P23" s="644"/>
      <c r="Q23" s="644"/>
      <c r="Y23" s="288"/>
      <c r="Z23" s="284"/>
      <c r="AE23" s="288"/>
      <c r="AF23" s="284"/>
      <c r="AH23" s="288"/>
      <c r="AI23" s="343"/>
      <c r="AJ23" s="344"/>
      <c r="AK23" s="344"/>
      <c r="AL23" s="344"/>
      <c r="AM23" s="344"/>
      <c r="AN23" s="344"/>
      <c r="AO23" s="309"/>
      <c r="AP23" s="344"/>
      <c r="AQ23" s="344"/>
      <c r="AR23" s="344"/>
      <c r="AS23" s="344"/>
      <c r="AT23" s="344"/>
      <c r="AU23" s="309"/>
      <c r="AV23" s="344"/>
      <c r="AW23" s="344"/>
      <c r="AX23" s="309"/>
    </row>
    <row r="24" spans="1:50">
      <c r="A24" s="643"/>
      <c r="B24" s="644"/>
      <c r="C24" s="644"/>
      <c r="D24" s="644"/>
      <c r="E24" s="644"/>
      <c r="F24" s="644"/>
      <c r="G24" s="644"/>
      <c r="H24" s="644"/>
      <c r="I24" s="644"/>
      <c r="J24" s="644"/>
      <c r="K24" s="644"/>
      <c r="L24" s="644"/>
      <c r="M24" s="644"/>
      <c r="N24" s="644"/>
      <c r="O24" s="644"/>
      <c r="P24" s="644"/>
      <c r="Q24" s="644"/>
      <c r="R24" s="273"/>
      <c r="S24" s="275"/>
      <c r="T24" s="275"/>
      <c r="U24" s="275"/>
      <c r="V24" s="275"/>
      <c r="W24" s="275"/>
      <c r="X24" s="275"/>
      <c r="Y24" s="290"/>
      <c r="Z24" s="285"/>
      <c r="AA24" s="275"/>
      <c r="AB24" s="275"/>
      <c r="AC24" s="275"/>
      <c r="AD24" s="275"/>
      <c r="AE24" s="290"/>
      <c r="AF24" s="285"/>
      <c r="AG24" s="275"/>
      <c r="AH24" s="290"/>
      <c r="AI24" s="348"/>
      <c r="AJ24" s="314"/>
      <c r="AK24" s="312"/>
      <c r="AL24" s="314"/>
      <c r="AM24" s="314"/>
      <c r="AN24" s="314"/>
      <c r="AO24" s="310"/>
      <c r="AP24" s="314"/>
      <c r="AQ24" s="314"/>
      <c r="AR24" s="314"/>
      <c r="AS24" s="314"/>
      <c r="AT24" s="314"/>
      <c r="AU24" s="310"/>
      <c r="AV24" s="314"/>
      <c r="AW24" s="314"/>
      <c r="AX24" s="310"/>
    </row>
    <row r="25" spans="1:50">
      <c r="A25" s="643"/>
      <c r="B25" s="644"/>
      <c r="C25" s="644"/>
      <c r="D25" s="644"/>
      <c r="E25" s="644"/>
      <c r="F25" s="644"/>
      <c r="G25" s="644"/>
      <c r="H25" s="644"/>
      <c r="I25" s="644"/>
      <c r="J25" s="644"/>
      <c r="K25" s="644"/>
      <c r="L25" s="644"/>
      <c r="M25" s="644"/>
      <c r="N25" s="644"/>
      <c r="O25" s="644"/>
      <c r="P25" s="644"/>
      <c r="Q25" s="644"/>
      <c r="Y25" s="288"/>
      <c r="Z25" s="284"/>
      <c r="AE25" s="288"/>
      <c r="AF25" s="284"/>
      <c r="AH25" s="288"/>
      <c r="AI25" s="343"/>
      <c r="AJ25" s="344"/>
      <c r="AK25" s="344"/>
      <c r="AL25" s="344"/>
      <c r="AM25" s="344"/>
      <c r="AN25" s="344"/>
      <c r="AO25" s="309"/>
      <c r="AP25" s="344"/>
      <c r="AQ25" s="344"/>
      <c r="AR25" s="344"/>
      <c r="AS25" s="344"/>
      <c r="AT25" s="344"/>
      <c r="AU25" s="309"/>
      <c r="AV25" s="344"/>
      <c r="AW25" s="344"/>
      <c r="AX25" s="309"/>
    </row>
    <row r="26" spans="1:50">
      <c r="A26" s="643"/>
      <c r="B26" s="644"/>
      <c r="C26" s="644"/>
      <c r="D26" s="644"/>
      <c r="E26" s="644"/>
      <c r="F26" s="644"/>
      <c r="G26" s="644"/>
      <c r="H26" s="644"/>
      <c r="I26" s="644"/>
      <c r="J26" s="644"/>
      <c r="K26" s="644"/>
      <c r="L26" s="644"/>
      <c r="M26" s="644"/>
      <c r="N26" s="644"/>
      <c r="O26" s="644"/>
      <c r="P26" s="644"/>
      <c r="Q26" s="644"/>
      <c r="R26" s="273"/>
      <c r="S26" s="275"/>
      <c r="T26" s="275"/>
      <c r="U26" s="275"/>
      <c r="V26" s="275"/>
      <c r="W26" s="275"/>
      <c r="X26" s="275"/>
      <c r="Y26" s="290"/>
      <c r="Z26" s="285"/>
      <c r="AA26" s="275"/>
      <c r="AB26" s="275"/>
      <c r="AC26" s="275"/>
      <c r="AD26" s="275"/>
      <c r="AE26" s="290"/>
      <c r="AF26" s="285"/>
      <c r="AG26" s="275"/>
      <c r="AH26" s="290"/>
      <c r="AI26" s="343"/>
      <c r="AJ26" s="344"/>
      <c r="AK26" s="344"/>
      <c r="AL26" s="344"/>
      <c r="AM26" s="344"/>
      <c r="AN26" s="344"/>
      <c r="AO26" s="309"/>
      <c r="AP26" s="344"/>
      <c r="AQ26" s="344"/>
      <c r="AR26" s="344"/>
      <c r="AS26" s="344"/>
      <c r="AT26" s="344"/>
      <c r="AU26" s="309"/>
      <c r="AV26" s="344"/>
      <c r="AW26" s="344"/>
      <c r="AX26" s="309"/>
    </row>
    <row r="27" spans="1:50">
      <c r="A27" s="643"/>
      <c r="B27" s="644"/>
      <c r="C27" s="644"/>
      <c r="D27" s="644"/>
      <c r="E27" s="644"/>
      <c r="F27" s="644"/>
      <c r="G27" s="644"/>
      <c r="H27" s="644"/>
      <c r="I27" s="644"/>
      <c r="J27" s="644"/>
      <c r="K27" s="644"/>
      <c r="L27" s="644"/>
      <c r="M27" s="644"/>
      <c r="N27" s="644"/>
      <c r="O27" s="644"/>
      <c r="P27" s="644"/>
      <c r="Q27" s="644"/>
      <c r="Y27" s="288"/>
      <c r="Z27" s="284"/>
      <c r="AE27" s="288"/>
      <c r="AF27" s="284"/>
      <c r="AH27" s="288"/>
      <c r="AI27" s="343"/>
      <c r="AJ27" s="344"/>
      <c r="AK27" s="344"/>
      <c r="AL27" s="344"/>
      <c r="AM27" s="344"/>
      <c r="AN27" s="344"/>
      <c r="AO27" s="309"/>
      <c r="AP27" s="344"/>
      <c r="AQ27" s="344"/>
      <c r="AR27" s="344"/>
      <c r="AS27" s="344"/>
      <c r="AT27" s="344"/>
      <c r="AU27" s="309"/>
      <c r="AV27" s="344"/>
      <c r="AW27" s="344"/>
      <c r="AX27" s="309"/>
    </row>
    <row r="28" spans="1:50">
      <c r="A28" s="643"/>
      <c r="B28" s="644"/>
      <c r="C28" s="644"/>
      <c r="D28" s="644"/>
      <c r="E28" s="644"/>
      <c r="F28" s="644"/>
      <c r="G28" s="644"/>
      <c r="H28" s="644"/>
      <c r="I28" s="644"/>
      <c r="J28" s="644"/>
      <c r="K28" s="644"/>
      <c r="L28" s="644"/>
      <c r="M28" s="644"/>
      <c r="N28" s="644"/>
      <c r="O28" s="644"/>
      <c r="P28" s="644"/>
      <c r="Q28" s="644"/>
      <c r="R28" s="273"/>
      <c r="S28" s="275"/>
      <c r="T28" s="275"/>
      <c r="U28" s="275"/>
      <c r="V28" s="275"/>
      <c r="W28" s="275"/>
      <c r="X28" s="275"/>
      <c r="Y28" s="290"/>
      <c r="Z28" s="285"/>
      <c r="AA28" s="275"/>
      <c r="AB28" s="275"/>
      <c r="AC28" s="275"/>
      <c r="AD28" s="275"/>
      <c r="AE28" s="290"/>
      <c r="AF28" s="285"/>
      <c r="AG28" s="275"/>
      <c r="AH28" s="290"/>
      <c r="AI28" s="345"/>
      <c r="AJ28" s="314"/>
      <c r="AK28" s="314"/>
      <c r="AL28" s="314"/>
      <c r="AM28" s="314"/>
      <c r="AN28" s="314"/>
      <c r="AO28" s="310"/>
      <c r="AP28" s="314"/>
      <c r="AQ28" s="314"/>
      <c r="AR28" s="314"/>
      <c r="AS28" s="314"/>
      <c r="AT28" s="314"/>
      <c r="AU28" s="310"/>
      <c r="AV28" s="314"/>
      <c r="AW28" s="312"/>
      <c r="AX28" s="310"/>
    </row>
    <row r="29" spans="1:50">
      <c r="A29" s="643"/>
      <c r="B29" s="644"/>
      <c r="C29" s="644"/>
      <c r="D29" s="644"/>
      <c r="E29" s="644"/>
      <c r="F29" s="644"/>
      <c r="G29" s="644"/>
      <c r="H29" s="644"/>
      <c r="I29" s="644"/>
      <c r="J29" s="644"/>
      <c r="K29" s="644"/>
      <c r="L29" s="644"/>
      <c r="M29" s="644"/>
      <c r="N29" s="644"/>
      <c r="O29" s="644"/>
      <c r="P29" s="644"/>
      <c r="Q29" s="644"/>
      <c r="Y29" s="288"/>
      <c r="Z29" s="284"/>
      <c r="AE29" s="288"/>
      <c r="AF29" s="284"/>
      <c r="AH29" s="288"/>
      <c r="AI29" s="343"/>
      <c r="AJ29" s="344"/>
      <c r="AK29" s="344"/>
      <c r="AL29" s="344"/>
      <c r="AM29" s="344"/>
      <c r="AN29" s="344"/>
      <c r="AO29" s="309"/>
      <c r="AP29" s="344"/>
      <c r="AQ29" s="344"/>
      <c r="AR29" s="344"/>
      <c r="AS29" s="344"/>
      <c r="AT29" s="344"/>
      <c r="AU29" s="309"/>
      <c r="AV29" s="344"/>
      <c r="AW29" s="344"/>
      <c r="AX29" s="309"/>
    </row>
    <row r="30" spans="1:50">
      <c r="A30" s="643"/>
      <c r="B30" s="644"/>
      <c r="C30" s="644"/>
      <c r="D30" s="644"/>
      <c r="E30" s="644"/>
      <c r="F30" s="644"/>
      <c r="G30" s="644"/>
      <c r="H30" s="644"/>
      <c r="I30" s="644"/>
      <c r="J30" s="644"/>
      <c r="K30" s="644"/>
      <c r="L30" s="644"/>
      <c r="M30" s="644"/>
      <c r="N30" s="644"/>
      <c r="O30" s="644"/>
      <c r="P30" s="644"/>
      <c r="Q30" s="644"/>
      <c r="R30" s="273"/>
      <c r="S30" s="275"/>
      <c r="T30" s="275"/>
      <c r="U30" s="275"/>
      <c r="V30" s="275"/>
      <c r="W30" s="275"/>
      <c r="X30" s="275"/>
      <c r="Y30" s="290"/>
      <c r="Z30" s="285"/>
      <c r="AA30" s="275"/>
      <c r="AB30" s="275"/>
      <c r="AC30" s="275"/>
      <c r="AD30" s="275"/>
      <c r="AE30" s="290"/>
      <c r="AF30" s="285"/>
      <c r="AG30" s="275"/>
      <c r="AH30" s="290"/>
      <c r="AI30" s="343"/>
      <c r="AJ30" s="344"/>
      <c r="AK30" s="344"/>
      <c r="AL30" s="344"/>
      <c r="AM30" s="344"/>
      <c r="AN30" s="344"/>
      <c r="AO30" s="309"/>
      <c r="AP30" s="344"/>
      <c r="AQ30" s="344"/>
      <c r="AR30" s="344"/>
      <c r="AS30" s="344"/>
      <c r="AT30" s="344"/>
      <c r="AU30" s="309"/>
      <c r="AV30" s="344"/>
      <c r="AW30" s="344"/>
      <c r="AX30" s="309"/>
    </row>
    <row r="31" spans="1:50">
      <c r="A31" s="643"/>
      <c r="B31" s="644"/>
      <c r="C31" s="644"/>
      <c r="D31" s="644"/>
      <c r="E31" s="644"/>
      <c r="F31" s="644"/>
      <c r="G31" s="644"/>
      <c r="H31" s="644"/>
      <c r="I31" s="644"/>
      <c r="J31" s="644"/>
      <c r="K31" s="644"/>
      <c r="L31" s="644"/>
      <c r="M31" s="644"/>
      <c r="N31" s="644"/>
      <c r="O31" s="644"/>
      <c r="P31" s="644"/>
      <c r="Q31" s="644"/>
      <c r="Y31" s="288"/>
      <c r="Z31" s="284"/>
      <c r="AE31" s="288"/>
      <c r="AF31" s="284"/>
      <c r="AH31" s="288"/>
      <c r="AI31" s="343"/>
      <c r="AJ31" s="344"/>
      <c r="AK31" s="344"/>
      <c r="AL31" s="344"/>
      <c r="AM31" s="344"/>
      <c r="AN31" s="344"/>
      <c r="AO31" s="309"/>
      <c r="AP31" s="344"/>
      <c r="AQ31" s="344"/>
      <c r="AR31" s="344"/>
      <c r="AS31" s="344"/>
      <c r="AT31" s="344"/>
      <c r="AU31" s="309"/>
      <c r="AV31" s="344"/>
      <c r="AW31" s="344"/>
      <c r="AX31" s="309"/>
    </row>
    <row r="32" spans="1:50" ht="13.5" thickBot="1">
      <c r="A32" s="649"/>
      <c r="B32" s="650"/>
      <c r="C32" s="650"/>
      <c r="D32" s="650"/>
      <c r="E32" s="650"/>
      <c r="F32" s="650"/>
      <c r="G32" s="650"/>
      <c r="H32" s="650"/>
      <c r="I32" s="650"/>
      <c r="J32" s="650"/>
      <c r="K32" s="650"/>
      <c r="L32" s="650"/>
      <c r="M32" s="650"/>
      <c r="N32" s="650"/>
      <c r="O32" s="650"/>
      <c r="P32" s="650"/>
      <c r="Q32" s="650"/>
      <c r="S32" s="281"/>
      <c r="T32" s="281"/>
      <c r="U32" s="281"/>
      <c r="V32" s="281"/>
      <c r="W32" s="281"/>
      <c r="X32" s="281"/>
      <c r="Y32" s="291"/>
      <c r="Z32" s="286"/>
      <c r="AA32" s="281"/>
      <c r="AB32" s="281"/>
      <c r="AC32" s="281"/>
      <c r="AD32" s="281"/>
      <c r="AE32" s="291"/>
      <c r="AF32" s="286"/>
      <c r="AG32" s="281"/>
      <c r="AH32" s="291"/>
      <c r="AI32" s="346"/>
      <c r="AJ32" s="347"/>
      <c r="AK32" s="347"/>
      <c r="AL32" s="347"/>
      <c r="AM32" s="347"/>
      <c r="AN32" s="347"/>
      <c r="AO32" s="311"/>
      <c r="AP32" s="347"/>
      <c r="AQ32" s="347"/>
      <c r="AR32" s="347"/>
      <c r="AS32" s="347"/>
      <c r="AT32" s="347"/>
      <c r="AU32" s="311"/>
      <c r="AV32" s="347"/>
      <c r="AW32" s="349"/>
      <c r="AX32" s="311"/>
    </row>
    <row r="33" spans="1:50">
      <c r="A33" s="642"/>
      <c r="B33" s="644"/>
      <c r="C33" s="644"/>
      <c r="D33" s="644"/>
      <c r="E33" s="644"/>
      <c r="F33" s="644"/>
      <c r="G33" s="644"/>
      <c r="H33" s="644"/>
      <c r="I33" s="644"/>
      <c r="J33" s="644"/>
      <c r="K33" s="644"/>
      <c r="L33" s="644"/>
      <c r="M33" s="644"/>
      <c r="N33" s="644"/>
      <c r="O33" s="644"/>
      <c r="P33" s="644"/>
      <c r="Q33" s="644"/>
      <c r="Y33" s="288"/>
      <c r="Z33" s="284"/>
      <c r="AE33" s="288"/>
      <c r="AF33" s="284"/>
      <c r="AH33" s="288"/>
      <c r="AI33" s="343"/>
      <c r="AJ33" s="344"/>
      <c r="AK33" s="344"/>
      <c r="AL33" s="344"/>
      <c r="AM33" s="344"/>
      <c r="AN33" s="344"/>
      <c r="AO33" s="309"/>
      <c r="AP33" s="344"/>
      <c r="AQ33" s="344"/>
      <c r="AR33" s="344"/>
      <c r="AS33" s="344"/>
      <c r="AT33" s="344"/>
      <c r="AU33" s="309"/>
      <c r="AV33" s="344"/>
      <c r="AW33" s="344"/>
      <c r="AX33" s="309"/>
    </row>
    <row r="34" spans="1:50">
      <c r="A34" s="643"/>
      <c r="B34" s="644"/>
      <c r="C34" s="644"/>
      <c r="D34" s="644"/>
      <c r="E34" s="644"/>
      <c r="F34" s="644"/>
      <c r="G34" s="644"/>
      <c r="H34" s="644"/>
      <c r="I34" s="644"/>
      <c r="J34" s="644"/>
      <c r="K34" s="644"/>
      <c r="L34" s="644"/>
      <c r="M34" s="644"/>
      <c r="N34" s="644"/>
      <c r="O34" s="644"/>
      <c r="P34" s="644"/>
      <c r="Q34" s="644"/>
      <c r="S34" s="274"/>
      <c r="T34" s="274"/>
      <c r="U34" s="274"/>
      <c r="V34" s="274"/>
      <c r="W34" s="274"/>
      <c r="X34" s="274"/>
      <c r="Y34" s="289"/>
      <c r="Z34" s="284"/>
      <c r="AA34" s="274"/>
      <c r="AB34" s="274"/>
      <c r="AC34" s="274"/>
      <c r="AD34" s="274"/>
      <c r="AE34" s="289"/>
      <c r="AF34" s="284"/>
      <c r="AG34" s="274"/>
      <c r="AH34" s="289"/>
      <c r="AI34" s="343"/>
      <c r="AJ34" s="344"/>
      <c r="AK34" s="344"/>
      <c r="AL34" s="344"/>
      <c r="AM34" s="344"/>
      <c r="AN34" s="344"/>
      <c r="AO34" s="309"/>
      <c r="AP34" s="344"/>
      <c r="AQ34" s="344"/>
      <c r="AR34" s="344"/>
      <c r="AS34" s="344"/>
      <c r="AT34" s="344"/>
      <c r="AU34" s="309"/>
      <c r="AV34" s="344"/>
      <c r="AW34" s="344"/>
      <c r="AX34" s="309"/>
    </row>
    <row r="35" spans="1:50">
      <c r="A35" s="643"/>
      <c r="B35" s="644"/>
      <c r="C35" s="644"/>
      <c r="D35" s="644"/>
      <c r="E35" s="644"/>
      <c r="F35" s="644"/>
      <c r="G35" s="644"/>
      <c r="H35" s="644"/>
      <c r="I35" s="644"/>
      <c r="J35" s="644"/>
      <c r="K35" s="644"/>
      <c r="L35" s="644"/>
      <c r="M35" s="644"/>
      <c r="N35" s="644"/>
      <c r="O35" s="644"/>
      <c r="P35" s="644"/>
      <c r="Q35" s="644"/>
      <c r="S35" s="275"/>
      <c r="T35" s="275"/>
      <c r="U35" s="275"/>
      <c r="V35" s="275"/>
      <c r="W35" s="275"/>
      <c r="X35" s="275"/>
      <c r="Y35" s="290"/>
      <c r="Z35" s="285"/>
      <c r="AA35" s="275"/>
      <c r="AB35" s="275"/>
      <c r="AC35" s="275"/>
      <c r="AD35" s="275"/>
      <c r="AE35" s="290"/>
      <c r="AF35" s="285"/>
      <c r="AG35" s="275"/>
      <c r="AH35" s="290"/>
      <c r="AI35" s="343"/>
      <c r="AJ35" s="344"/>
      <c r="AK35" s="344"/>
      <c r="AL35" s="344"/>
      <c r="AM35" s="344"/>
      <c r="AN35" s="344"/>
      <c r="AO35" s="309"/>
      <c r="AP35" s="344"/>
      <c r="AQ35" s="344"/>
      <c r="AR35" s="344"/>
      <c r="AS35" s="344"/>
      <c r="AT35" s="344"/>
      <c r="AU35" s="309"/>
      <c r="AV35" s="344"/>
      <c r="AW35" s="344"/>
      <c r="AX35" s="309"/>
    </row>
    <row r="36" spans="1:50">
      <c r="A36" s="643"/>
      <c r="B36" s="644"/>
      <c r="C36" s="644"/>
      <c r="D36" s="644"/>
      <c r="E36" s="644"/>
      <c r="F36" s="644"/>
      <c r="G36" s="644"/>
      <c r="H36" s="644"/>
      <c r="I36" s="644"/>
      <c r="J36" s="658"/>
      <c r="K36" s="644"/>
      <c r="L36" s="644"/>
      <c r="M36" s="644"/>
      <c r="N36" s="644"/>
      <c r="O36" s="644"/>
      <c r="P36" s="644"/>
      <c r="Q36" s="644"/>
      <c r="Y36" s="288"/>
      <c r="Z36" s="284"/>
      <c r="AE36" s="288"/>
      <c r="AF36" s="284"/>
      <c r="AH36" s="288"/>
      <c r="AI36" s="343"/>
      <c r="AJ36" s="344"/>
      <c r="AK36" s="344"/>
      <c r="AL36" s="344"/>
      <c r="AM36" s="344"/>
      <c r="AN36" s="344"/>
      <c r="AO36" s="309"/>
      <c r="AP36" s="344"/>
      <c r="AQ36" s="344"/>
      <c r="AR36" s="344"/>
      <c r="AS36" s="344"/>
      <c r="AT36" s="344"/>
      <c r="AU36" s="309"/>
      <c r="AV36" s="344"/>
      <c r="AW36" s="344"/>
      <c r="AX36" s="309"/>
    </row>
    <row r="37" spans="1:50">
      <c r="A37" s="643"/>
      <c r="B37" s="644"/>
      <c r="C37" s="644"/>
      <c r="D37" s="644"/>
      <c r="E37" s="644"/>
      <c r="F37" s="644"/>
      <c r="G37" s="644"/>
      <c r="H37" s="644"/>
      <c r="I37" s="644"/>
      <c r="J37" s="644"/>
      <c r="K37" s="644"/>
      <c r="L37" s="644"/>
      <c r="M37" s="644"/>
      <c r="N37" s="644"/>
      <c r="O37" s="644"/>
      <c r="P37" s="644"/>
      <c r="Q37" s="644"/>
      <c r="R37" s="273"/>
      <c r="S37" s="275"/>
      <c r="T37" s="275"/>
      <c r="U37" s="275"/>
      <c r="V37" s="275"/>
      <c r="W37" s="275"/>
      <c r="X37" s="275"/>
      <c r="Y37" s="290"/>
      <c r="Z37" s="285"/>
      <c r="AA37" s="351"/>
      <c r="AB37" s="275"/>
      <c r="AC37" s="275"/>
      <c r="AD37" s="275"/>
      <c r="AE37" s="290"/>
      <c r="AF37" s="285"/>
      <c r="AG37" s="275"/>
      <c r="AH37" s="290"/>
      <c r="AI37" s="657"/>
      <c r="AJ37" s="314"/>
      <c r="AK37" s="314"/>
      <c r="AL37" s="314"/>
      <c r="AM37" s="312"/>
      <c r="AN37" s="314"/>
      <c r="AO37" s="310"/>
      <c r="AP37" s="314"/>
      <c r="AQ37" s="314"/>
      <c r="AR37" s="314"/>
      <c r="AS37" s="312"/>
      <c r="AT37" s="314"/>
      <c r="AU37" s="310"/>
      <c r="AV37" s="314"/>
      <c r="AW37" s="314"/>
      <c r="AX37" s="310"/>
    </row>
    <row r="38" spans="1:50">
      <c r="A38" s="643"/>
      <c r="B38" s="644"/>
      <c r="C38" s="644"/>
      <c r="D38" s="644"/>
      <c r="E38" s="644"/>
      <c r="F38" s="644"/>
      <c r="G38" s="644"/>
      <c r="H38" s="644"/>
      <c r="I38" s="644"/>
      <c r="J38" s="644"/>
      <c r="K38" s="644"/>
      <c r="L38" s="644"/>
      <c r="M38" s="644"/>
      <c r="N38" s="644"/>
      <c r="O38" s="644"/>
      <c r="P38" s="644"/>
      <c r="Q38" s="644"/>
      <c r="Y38" s="288"/>
      <c r="Z38" s="284"/>
      <c r="AE38" s="288"/>
      <c r="AF38" s="284"/>
      <c r="AH38" s="288"/>
      <c r="AI38" s="343"/>
      <c r="AJ38" s="344"/>
      <c r="AK38" s="344"/>
      <c r="AL38" s="344"/>
      <c r="AM38" s="344"/>
      <c r="AN38" s="344"/>
      <c r="AO38" s="309"/>
      <c r="AP38" s="344"/>
      <c r="AQ38" s="344"/>
      <c r="AR38" s="344"/>
      <c r="AS38" s="344"/>
      <c r="AT38" s="344"/>
      <c r="AU38" s="309"/>
      <c r="AV38" s="344"/>
      <c r="AW38" s="344"/>
      <c r="AX38" s="309"/>
    </row>
    <row r="39" spans="1:50">
      <c r="A39" s="648"/>
      <c r="B39" s="646"/>
      <c r="C39" s="646"/>
      <c r="D39" s="646"/>
      <c r="E39" s="646"/>
      <c r="F39" s="646"/>
      <c r="G39" s="646"/>
      <c r="H39" s="646"/>
      <c r="I39" s="646"/>
      <c r="J39" s="646"/>
      <c r="K39" s="646"/>
      <c r="L39" s="646"/>
      <c r="M39" s="646"/>
      <c r="N39" s="646"/>
      <c r="O39" s="646"/>
      <c r="P39" s="646"/>
      <c r="Q39" s="646"/>
      <c r="S39" s="275"/>
      <c r="T39" s="275"/>
      <c r="U39" s="275"/>
      <c r="V39" s="275"/>
      <c r="W39" s="275"/>
      <c r="X39" s="275"/>
      <c r="Y39" s="290"/>
      <c r="Z39" s="285"/>
      <c r="AA39" s="275"/>
      <c r="AB39" s="275"/>
      <c r="AC39" s="275"/>
      <c r="AD39" s="275"/>
      <c r="AE39" s="290"/>
      <c r="AF39" s="285"/>
      <c r="AG39" s="275"/>
      <c r="AH39" s="290"/>
      <c r="AI39" s="343"/>
      <c r="AJ39" s="344"/>
      <c r="AK39" s="344"/>
      <c r="AL39" s="344"/>
      <c r="AM39" s="344"/>
      <c r="AN39" s="344"/>
      <c r="AO39" s="309"/>
      <c r="AP39" s="344"/>
      <c r="AQ39" s="344"/>
      <c r="AR39" s="344"/>
      <c r="AS39" s="344"/>
      <c r="AT39" s="344"/>
      <c r="AU39" s="309"/>
      <c r="AV39" s="344"/>
      <c r="AW39" s="344"/>
      <c r="AX39" s="309"/>
    </row>
    <row r="40" spans="1:50">
      <c r="A40" s="643"/>
      <c r="B40" s="644"/>
      <c r="C40" s="644"/>
      <c r="D40" s="644"/>
      <c r="E40" s="644"/>
      <c r="F40" s="644"/>
      <c r="G40" s="644"/>
      <c r="H40" s="644"/>
      <c r="I40" s="644"/>
      <c r="J40" s="658"/>
      <c r="K40" s="644"/>
      <c r="L40" s="644"/>
      <c r="M40" s="644"/>
      <c r="N40" s="644"/>
      <c r="O40" s="644"/>
      <c r="P40" s="644"/>
      <c r="Q40" s="644"/>
      <c r="Y40" s="288"/>
      <c r="Z40" s="284"/>
      <c r="AE40" s="288"/>
      <c r="AF40" s="284"/>
      <c r="AH40" s="288"/>
      <c r="AI40" s="343"/>
      <c r="AJ40" s="344"/>
      <c r="AK40" s="344"/>
      <c r="AL40" s="344"/>
      <c r="AM40" s="344"/>
      <c r="AN40" s="344"/>
      <c r="AO40" s="309"/>
      <c r="AP40" s="344"/>
      <c r="AQ40" s="344"/>
      <c r="AR40" s="344"/>
      <c r="AS40" s="344"/>
      <c r="AT40" s="344"/>
      <c r="AU40" s="309"/>
      <c r="AV40" s="344"/>
      <c r="AW40" s="344"/>
      <c r="AX40" s="309"/>
    </row>
    <row r="41" spans="1:50">
      <c r="A41" s="643"/>
      <c r="B41" s="644"/>
      <c r="C41" s="644"/>
      <c r="D41" s="644"/>
      <c r="E41" s="644"/>
      <c r="F41" s="644"/>
      <c r="G41" s="644"/>
      <c r="H41" s="644"/>
      <c r="I41" s="644"/>
      <c r="J41" s="644"/>
      <c r="K41" s="644"/>
      <c r="L41" s="644"/>
      <c r="M41" s="644"/>
      <c r="N41" s="644"/>
      <c r="O41" s="644"/>
      <c r="P41" s="644"/>
      <c r="Q41" s="644"/>
      <c r="R41" s="273"/>
      <c r="S41" s="275"/>
      <c r="T41" s="275"/>
      <c r="U41" s="275"/>
      <c r="V41" s="275"/>
      <c r="W41" s="275"/>
      <c r="X41" s="275"/>
      <c r="Y41" s="290"/>
      <c r="Z41" s="285"/>
      <c r="AA41" s="351"/>
      <c r="AB41" s="275"/>
      <c r="AC41" s="275"/>
      <c r="AD41" s="275"/>
      <c r="AE41" s="290"/>
      <c r="AF41" s="285"/>
      <c r="AG41" s="275"/>
      <c r="AH41" s="290"/>
      <c r="AI41" s="345"/>
      <c r="AJ41" s="314"/>
      <c r="AK41" s="314"/>
      <c r="AL41" s="314"/>
      <c r="AM41" s="312"/>
      <c r="AN41" s="314"/>
      <c r="AO41" s="310"/>
      <c r="AP41" s="314"/>
      <c r="AQ41" s="314"/>
      <c r="AR41" s="314"/>
      <c r="AS41" s="314"/>
      <c r="AT41" s="314"/>
      <c r="AU41" s="310"/>
      <c r="AV41" s="314"/>
      <c r="AW41" s="314"/>
      <c r="AX41" s="310"/>
    </row>
    <row r="42" spans="1:50">
      <c r="A42" s="643"/>
      <c r="B42" s="644"/>
      <c r="C42" s="644"/>
      <c r="D42" s="644"/>
      <c r="E42" s="644"/>
      <c r="F42" s="644"/>
      <c r="G42" s="644"/>
      <c r="H42" s="644"/>
      <c r="I42" s="644"/>
      <c r="J42" s="644"/>
      <c r="K42" s="644"/>
      <c r="L42" s="644"/>
      <c r="M42" s="644"/>
      <c r="N42" s="644"/>
      <c r="O42" s="644"/>
      <c r="P42" s="644"/>
      <c r="Q42" s="644"/>
      <c r="Y42" s="288"/>
      <c r="Z42" s="284"/>
      <c r="AE42" s="288"/>
      <c r="AF42" s="284"/>
      <c r="AH42" s="288"/>
      <c r="AI42" s="343"/>
      <c r="AJ42" s="344"/>
      <c r="AK42" s="344"/>
      <c r="AL42" s="344"/>
      <c r="AM42" s="344"/>
      <c r="AN42" s="344"/>
      <c r="AO42" s="309"/>
      <c r="AP42" s="344"/>
      <c r="AQ42" s="344"/>
      <c r="AR42" s="344"/>
      <c r="AS42" s="344"/>
      <c r="AT42" s="344"/>
      <c r="AU42" s="309"/>
      <c r="AV42" s="344"/>
      <c r="AW42" s="344"/>
      <c r="AX42" s="309"/>
    </row>
    <row r="43" spans="1:50">
      <c r="A43" s="643"/>
      <c r="B43" s="644"/>
      <c r="C43" s="644"/>
      <c r="D43" s="644"/>
      <c r="E43" s="644"/>
      <c r="F43" s="644"/>
      <c r="G43" s="644"/>
      <c r="H43" s="644"/>
      <c r="I43" s="644"/>
      <c r="J43" s="644"/>
      <c r="K43" s="644"/>
      <c r="L43" s="644"/>
      <c r="M43" s="644"/>
      <c r="N43" s="644"/>
      <c r="O43" s="644"/>
      <c r="P43" s="644"/>
      <c r="Q43" s="644"/>
      <c r="R43" s="273"/>
      <c r="S43" s="275"/>
      <c r="T43" s="275"/>
      <c r="U43" s="275"/>
      <c r="V43" s="275"/>
      <c r="W43" s="275"/>
      <c r="X43" s="275"/>
      <c r="Y43" s="290"/>
      <c r="Z43" s="285"/>
      <c r="AA43" s="275"/>
      <c r="AB43" s="275"/>
      <c r="AC43" s="275"/>
      <c r="AD43" s="275"/>
      <c r="AE43" s="290"/>
      <c r="AF43" s="285"/>
      <c r="AG43" s="275"/>
      <c r="AH43" s="290"/>
      <c r="AI43" s="343"/>
      <c r="AJ43" s="344"/>
      <c r="AK43" s="344"/>
      <c r="AL43" s="344"/>
      <c r="AM43" s="344"/>
      <c r="AN43" s="344"/>
      <c r="AO43" s="309"/>
      <c r="AP43" s="344"/>
      <c r="AQ43" s="344"/>
      <c r="AR43" s="344"/>
      <c r="AS43" s="344"/>
      <c r="AT43" s="344"/>
      <c r="AU43" s="309"/>
      <c r="AV43" s="344"/>
      <c r="AW43" s="344"/>
      <c r="AX43" s="309"/>
    </row>
    <row r="44" spans="1:50">
      <c r="A44" s="643"/>
      <c r="B44" s="644"/>
      <c r="C44" s="644"/>
      <c r="D44" s="644"/>
      <c r="E44" s="644"/>
      <c r="F44" s="644"/>
      <c r="G44" s="644"/>
      <c r="H44" s="644"/>
      <c r="I44" s="644"/>
      <c r="J44" s="658"/>
      <c r="K44" s="644"/>
      <c r="L44" s="644"/>
      <c r="M44" s="644"/>
      <c r="N44" s="644"/>
      <c r="O44" s="644"/>
      <c r="P44" s="644"/>
      <c r="Q44" s="644"/>
      <c r="Y44" s="288"/>
      <c r="Z44" s="284"/>
      <c r="AE44" s="288"/>
      <c r="AF44" s="284"/>
      <c r="AH44" s="288"/>
      <c r="AI44" s="343"/>
      <c r="AJ44" s="344"/>
      <c r="AK44" s="344"/>
      <c r="AL44" s="344"/>
      <c r="AM44" s="344"/>
      <c r="AN44" s="344"/>
      <c r="AO44" s="309"/>
      <c r="AP44" s="344"/>
      <c r="AQ44" s="344"/>
      <c r="AR44" s="344"/>
      <c r="AS44" s="344"/>
      <c r="AT44" s="344"/>
      <c r="AU44" s="309"/>
      <c r="AV44" s="344"/>
      <c r="AW44" s="344"/>
      <c r="AX44" s="309"/>
    </row>
    <row r="45" spans="1:50">
      <c r="A45" s="643"/>
      <c r="B45" s="644"/>
      <c r="C45" s="644"/>
      <c r="D45" s="644"/>
      <c r="E45" s="644"/>
      <c r="F45" s="644"/>
      <c r="G45" s="644"/>
      <c r="H45" s="644"/>
      <c r="I45" s="644"/>
      <c r="J45" s="644"/>
      <c r="K45" s="644"/>
      <c r="L45" s="644"/>
      <c r="M45" s="644"/>
      <c r="N45" s="644"/>
      <c r="O45" s="644"/>
      <c r="P45" s="644"/>
      <c r="Q45" s="644"/>
      <c r="R45" s="273"/>
      <c r="S45" s="275"/>
      <c r="T45" s="275"/>
      <c r="U45" s="275"/>
      <c r="V45" s="275"/>
      <c r="W45" s="275"/>
      <c r="X45" s="275"/>
      <c r="Y45" s="290"/>
      <c r="Z45" s="285"/>
      <c r="AA45" s="351"/>
      <c r="AB45" s="275"/>
      <c r="AC45" s="275"/>
      <c r="AD45" s="275"/>
      <c r="AE45" s="290"/>
      <c r="AF45" s="285"/>
      <c r="AG45" s="275"/>
      <c r="AH45" s="290"/>
      <c r="AI45" s="345"/>
      <c r="AJ45" s="314"/>
      <c r="AK45" s="314"/>
      <c r="AL45" s="314"/>
      <c r="AM45" s="312"/>
      <c r="AN45" s="314"/>
      <c r="AO45" s="310"/>
      <c r="AP45" s="314"/>
      <c r="AQ45" s="314"/>
      <c r="AR45" s="314"/>
      <c r="AS45" s="314"/>
      <c r="AT45" s="314"/>
      <c r="AU45" s="310"/>
      <c r="AV45" s="314"/>
      <c r="AW45" s="314"/>
      <c r="AX45" s="310"/>
    </row>
    <row r="46" spans="1:50">
      <c r="A46" s="643"/>
      <c r="B46" s="644"/>
      <c r="C46" s="644"/>
      <c r="D46" s="644"/>
      <c r="E46" s="644"/>
      <c r="F46" s="644"/>
      <c r="G46" s="644"/>
      <c r="H46" s="644"/>
      <c r="I46" s="644"/>
      <c r="J46" s="644"/>
      <c r="K46" s="644"/>
      <c r="L46" s="644"/>
      <c r="M46" s="644"/>
      <c r="N46" s="644"/>
      <c r="O46" s="644"/>
      <c r="P46" s="644"/>
      <c r="Q46" s="644"/>
      <c r="Y46" s="288"/>
      <c r="Z46" s="284"/>
      <c r="AE46" s="288"/>
      <c r="AF46" s="284"/>
      <c r="AH46" s="288"/>
      <c r="AI46" s="343"/>
      <c r="AJ46" s="344"/>
      <c r="AK46" s="344"/>
      <c r="AL46" s="344"/>
      <c r="AM46" s="344"/>
      <c r="AN46" s="344"/>
      <c r="AO46" s="309"/>
      <c r="AP46" s="344"/>
      <c r="AQ46" s="344"/>
      <c r="AR46" s="344"/>
      <c r="AS46" s="344"/>
      <c r="AT46" s="344"/>
      <c r="AU46" s="309"/>
      <c r="AV46" s="344"/>
      <c r="AW46" s="344"/>
      <c r="AX46" s="309"/>
    </row>
    <row r="47" spans="1:50">
      <c r="A47" s="643"/>
      <c r="B47" s="644"/>
      <c r="C47" s="644"/>
      <c r="D47" s="644"/>
      <c r="E47" s="644"/>
      <c r="F47" s="644"/>
      <c r="G47" s="644"/>
      <c r="H47" s="644"/>
      <c r="I47" s="644"/>
      <c r="J47" s="644"/>
      <c r="K47" s="644"/>
      <c r="L47" s="644"/>
      <c r="M47" s="644"/>
      <c r="N47" s="644"/>
      <c r="O47" s="644"/>
      <c r="P47" s="644"/>
      <c r="Q47" s="644"/>
      <c r="R47" s="273"/>
      <c r="S47" s="275"/>
      <c r="T47" s="275"/>
      <c r="U47" s="275"/>
      <c r="V47" s="275"/>
      <c r="W47" s="275"/>
      <c r="X47" s="275"/>
      <c r="Y47" s="290"/>
      <c r="Z47" s="285"/>
      <c r="AA47" s="275"/>
      <c r="AB47" s="275"/>
      <c r="AC47" s="275"/>
      <c r="AD47" s="275"/>
      <c r="AE47" s="290"/>
      <c r="AF47" s="285"/>
      <c r="AG47" s="275"/>
      <c r="AH47" s="290"/>
      <c r="AI47" s="343"/>
      <c r="AJ47" s="344"/>
      <c r="AK47" s="344"/>
      <c r="AL47" s="344"/>
      <c r="AM47" s="344"/>
      <c r="AN47" s="344"/>
      <c r="AO47" s="309"/>
      <c r="AP47" s="344"/>
      <c r="AQ47" s="344"/>
      <c r="AR47" s="344"/>
      <c r="AS47" s="344"/>
      <c r="AT47" s="344"/>
      <c r="AU47" s="309"/>
      <c r="AV47" s="344"/>
      <c r="AW47" s="344"/>
      <c r="AX47" s="309"/>
    </row>
    <row r="48" spans="1:50">
      <c r="A48" s="643"/>
      <c r="B48" s="644"/>
      <c r="C48" s="644"/>
      <c r="D48" s="644"/>
      <c r="E48" s="644"/>
      <c r="F48" s="644"/>
      <c r="G48" s="644"/>
      <c r="H48" s="644"/>
      <c r="I48" s="644"/>
      <c r="J48" s="658"/>
      <c r="K48" s="644"/>
      <c r="L48" s="644"/>
      <c r="M48" s="644"/>
      <c r="N48" s="644"/>
      <c r="O48" s="644"/>
      <c r="P48" s="644"/>
      <c r="Q48" s="644"/>
      <c r="Y48" s="288"/>
      <c r="Z48" s="284"/>
      <c r="AE48" s="288"/>
      <c r="AF48" s="284"/>
      <c r="AH48" s="288"/>
      <c r="AI48" s="343"/>
      <c r="AJ48" s="344"/>
      <c r="AK48" s="344"/>
      <c r="AL48" s="344"/>
      <c r="AM48" s="344"/>
      <c r="AN48" s="344"/>
      <c r="AO48" s="309"/>
      <c r="AP48" s="344"/>
      <c r="AQ48" s="344"/>
      <c r="AR48" s="344"/>
      <c r="AS48" s="344"/>
      <c r="AT48" s="344"/>
      <c r="AU48" s="309"/>
      <c r="AV48" s="344"/>
      <c r="AW48" s="344"/>
      <c r="AX48" s="309"/>
    </row>
    <row r="49" spans="1:50">
      <c r="A49" s="643"/>
      <c r="B49" s="644"/>
      <c r="C49" s="644"/>
      <c r="D49" s="644"/>
      <c r="E49" s="644"/>
      <c r="F49" s="644"/>
      <c r="G49" s="644"/>
      <c r="H49" s="644"/>
      <c r="I49" s="644"/>
      <c r="J49" s="644"/>
      <c r="K49" s="644"/>
      <c r="L49" s="644"/>
      <c r="M49" s="644"/>
      <c r="N49" s="644"/>
      <c r="O49" s="644"/>
      <c r="P49" s="644"/>
      <c r="Q49" s="644"/>
      <c r="R49" s="273"/>
      <c r="S49" s="275"/>
      <c r="T49" s="275"/>
      <c r="U49" s="275"/>
      <c r="V49" s="275"/>
      <c r="W49" s="275"/>
      <c r="X49" s="275"/>
      <c r="Y49" s="290"/>
      <c r="Z49" s="285"/>
      <c r="AA49" s="351"/>
      <c r="AB49" s="275"/>
      <c r="AC49" s="275"/>
      <c r="AD49" s="275"/>
      <c r="AE49" s="290"/>
      <c r="AF49" s="285"/>
      <c r="AG49" s="275"/>
      <c r="AH49" s="290"/>
      <c r="AI49" s="345"/>
      <c r="AJ49" s="314"/>
      <c r="AK49" s="314"/>
      <c r="AL49" s="314"/>
      <c r="AM49" s="312"/>
      <c r="AN49" s="314"/>
      <c r="AO49" s="310"/>
      <c r="AP49" s="314"/>
      <c r="AQ49" s="314"/>
      <c r="AR49" s="314"/>
      <c r="AS49" s="314"/>
      <c r="AT49" s="314"/>
      <c r="AU49" s="310"/>
      <c r="AV49" s="314"/>
      <c r="AW49" s="314"/>
      <c r="AX49" s="310"/>
    </row>
    <row r="50" spans="1:50">
      <c r="A50" s="643"/>
      <c r="B50" s="644"/>
      <c r="C50" s="644"/>
      <c r="D50" s="644"/>
      <c r="E50" s="644"/>
      <c r="F50" s="644"/>
      <c r="G50" s="644"/>
      <c r="H50" s="644"/>
      <c r="I50" s="644"/>
      <c r="J50" s="644"/>
      <c r="K50" s="644"/>
      <c r="L50" s="644"/>
      <c r="M50" s="644"/>
      <c r="N50" s="644"/>
      <c r="O50" s="644"/>
      <c r="P50" s="644"/>
      <c r="Q50" s="644"/>
      <c r="Y50" s="288"/>
      <c r="Z50" s="284"/>
      <c r="AE50" s="288"/>
      <c r="AF50" s="284"/>
      <c r="AH50" s="288"/>
      <c r="AI50" s="343"/>
      <c r="AJ50" s="344"/>
      <c r="AK50" s="344"/>
      <c r="AL50" s="344"/>
      <c r="AM50" s="344"/>
      <c r="AN50" s="344"/>
      <c r="AO50" s="309"/>
      <c r="AP50" s="344"/>
      <c r="AQ50" s="344"/>
      <c r="AR50" s="344"/>
      <c r="AS50" s="344"/>
      <c r="AT50" s="344"/>
      <c r="AU50" s="309"/>
      <c r="AV50" s="344"/>
      <c r="AW50" s="344"/>
      <c r="AX50" s="309"/>
    </row>
    <row r="51" spans="1:50">
      <c r="A51" s="643"/>
      <c r="B51" s="644"/>
      <c r="C51" s="644"/>
      <c r="D51" s="644"/>
      <c r="E51" s="644"/>
      <c r="F51" s="644"/>
      <c r="G51" s="644"/>
      <c r="H51" s="644"/>
      <c r="I51" s="644"/>
      <c r="J51" s="644"/>
      <c r="K51" s="644"/>
      <c r="L51" s="644"/>
      <c r="M51" s="644"/>
      <c r="N51" s="644"/>
      <c r="O51" s="644"/>
      <c r="P51" s="644"/>
      <c r="Q51" s="644"/>
      <c r="R51" s="273"/>
      <c r="S51" s="275"/>
      <c r="T51" s="275"/>
      <c r="U51" s="275"/>
      <c r="V51" s="275"/>
      <c r="W51" s="275"/>
      <c r="X51" s="275"/>
      <c r="Y51" s="290"/>
      <c r="Z51" s="285"/>
      <c r="AA51" s="275"/>
      <c r="AB51" s="275"/>
      <c r="AC51" s="275"/>
      <c r="AD51" s="275"/>
      <c r="AE51" s="290"/>
      <c r="AF51" s="285"/>
      <c r="AG51" s="275"/>
      <c r="AH51" s="290"/>
      <c r="AI51" s="343"/>
      <c r="AJ51" s="344"/>
      <c r="AK51" s="344"/>
      <c r="AL51" s="344"/>
      <c r="AM51" s="344"/>
      <c r="AN51" s="344"/>
      <c r="AO51" s="309"/>
      <c r="AP51" s="344"/>
      <c r="AQ51" s="344"/>
      <c r="AR51" s="344"/>
      <c r="AS51" s="344"/>
      <c r="AT51" s="344"/>
      <c r="AU51" s="309"/>
      <c r="AV51" s="344"/>
      <c r="AW51" s="344"/>
      <c r="AX51" s="309"/>
    </row>
    <row r="52" spans="1:50">
      <c r="A52" s="643"/>
      <c r="B52" s="644"/>
      <c r="C52" s="644"/>
      <c r="D52" s="644"/>
      <c r="E52" s="644"/>
      <c r="F52" s="644"/>
      <c r="G52" s="644"/>
      <c r="H52" s="644"/>
      <c r="I52" s="644"/>
      <c r="J52" s="658"/>
      <c r="K52" s="644"/>
      <c r="L52" s="644"/>
      <c r="M52" s="644"/>
      <c r="N52" s="644"/>
      <c r="O52" s="644"/>
      <c r="P52" s="644"/>
      <c r="Q52" s="644"/>
      <c r="Y52" s="288"/>
      <c r="Z52" s="284"/>
      <c r="AE52" s="288"/>
      <c r="AF52" s="284"/>
      <c r="AH52" s="288"/>
      <c r="AI52" s="343"/>
      <c r="AJ52" s="344"/>
      <c r="AK52" s="344"/>
      <c r="AL52" s="344"/>
      <c r="AM52" s="344"/>
      <c r="AN52" s="344"/>
      <c r="AO52" s="309"/>
      <c r="AP52" s="344"/>
      <c r="AQ52" s="344"/>
      <c r="AR52" s="344"/>
      <c r="AS52" s="344"/>
      <c r="AT52" s="344"/>
      <c r="AU52" s="309"/>
      <c r="AV52" s="344"/>
      <c r="AW52" s="344"/>
      <c r="AX52" s="309"/>
    </row>
    <row r="53" spans="1:50">
      <c r="A53" s="643"/>
      <c r="B53" s="644"/>
      <c r="C53" s="644"/>
      <c r="D53" s="644"/>
      <c r="E53" s="644"/>
      <c r="F53" s="644"/>
      <c r="G53" s="644"/>
      <c r="H53" s="644"/>
      <c r="I53" s="644"/>
      <c r="J53" s="644"/>
      <c r="K53" s="644"/>
      <c r="L53" s="644"/>
      <c r="M53" s="644"/>
      <c r="N53" s="644"/>
      <c r="O53" s="644"/>
      <c r="P53" s="644"/>
      <c r="Q53" s="644"/>
      <c r="R53" s="273"/>
      <c r="S53" s="275"/>
      <c r="T53" s="275"/>
      <c r="U53" s="275"/>
      <c r="V53" s="275"/>
      <c r="W53" s="275"/>
      <c r="X53" s="275"/>
      <c r="Y53" s="290"/>
      <c r="Z53" s="285"/>
      <c r="AA53" s="351"/>
      <c r="AB53" s="275"/>
      <c r="AC53" s="275"/>
      <c r="AD53" s="275"/>
      <c r="AE53" s="290"/>
      <c r="AF53" s="285"/>
      <c r="AG53" s="275"/>
      <c r="AH53" s="290"/>
      <c r="AI53" s="345"/>
      <c r="AJ53" s="314"/>
      <c r="AK53" s="314"/>
      <c r="AL53" s="314"/>
      <c r="AM53" s="312"/>
      <c r="AN53" s="314"/>
      <c r="AO53" s="310"/>
      <c r="AP53" s="314"/>
      <c r="AQ53" s="314"/>
      <c r="AR53" s="314"/>
      <c r="AS53" s="314"/>
      <c r="AT53" s="314"/>
      <c r="AU53" s="310"/>
      <c r="AV53" s="314"/>
      <c r="AW53" s="314"/>
      <c r="AX53" s="310"/>
    </row>
    <row r="54" spans="1:50">
      <c r="A54" s="643"/>
      <c r="B54" s="644"/>
      <c r="C54" s="644"/>
      <c r="D54" s="644"/>
      <c r="E54" s="644"/>
      <c r="F54" s="644"/>
      <c r="G54" s="644"/>
      <c r="H54" s="644"/>
      <c r="I54" s="644"/>
      <c r="J54" s="644"/>
      <c r="K54" s="644"/>
      <c r="L54" s="644"/>
      <c r="M54" s="644"/>
      <c r="N54" s="644"/>
      <c r="O54" s="644"/>
      <c r="P54" s="644"/>
      <c r="Q54" s="644"/>
      <c r="Y54" s="288"/>
      <c r="Z54" s="284"/>
      <c r="AE54" s="288"/>
      <c r="AF54" s="284"/>
      <c r="AH54" s="288"/>
      <c r="AI54" s="343"/>
      <c r="AJ54" s="344"/>
      <c r="AK54" s="344"/>
      <c r="AL54" s="344"/>
      <c r="AM54" s="344"/>
      <c r="AN54" s="344"/>
      <c r="AO54" s="309"/>
      <c r="AP54" s="344"/>
      <c r="AQ54" s="344"/>
      <c r="AR54" s="344"/>
      <c r="AS54" s="344"/>
      <c r="AT54" s="344"/>
      <c r="AU54" s="309"/>
      <c r="AV54" s="344"/>
      <c r="AW54" s="344"/>
      <c r="AX54" s="309"/>
    </row>
    <row r="55" spans="1:50">
      <c r="A55" s="643"/>
      <c r="B55" s="644"/>
      <c r="C55" s="644"/>
      <c r="D55" s="644"/>
      <c r="E55" s="644"/>
      <c r="F55" s="644"/>
      <c r="G55" s="644"/>
      <c r="H55" s="644"/>
      <c r="I55" s="644"/>
      <c r="J55" s="644"/>
      <c r="K55" s="644"/>
      <c r="L55" s="644"/>
      <c r="M55" s="644"/>
      <c r="N55" s="644"/>
      <c r="O55" s="644"/>
      <c r="P55" s="644"/>
      <c r="Q55" s="644"/>
      <c r="R55" s="273"/>
      <c r="S55" s="275"/>
      <c r="T55" s="275"/>
      <c r="U55" s="275"/>
      <c r="V55" s="275"/>
      <c r="W55" s="275"/>
      <c r="X55" s="275"/>
      <c r="Y55" s="290"/>
      <c r="Z55" s="285"/>
      <c r="AA55" s="275"/>
      <c r="AB55" s="275"/>
      <c r="AC55" s="275"/>
      <c r="AD55" s="275"/>
      <c r="AE55" s="290"/>
      <c r="AF55" s="285"/>
      <c r="AG55" s="275"/>
      <c r="AH55" s="290"/>
      <c r="AI55" s="343"/>
      <c r="AJ55" s="344"/>
      <c r="AK55" s="344"/>
      <c r="AL55" s="344"/>
      <c r="AM55" s="344"/>
      <c r="AN55" s="344"/>
      <c r="AO55" s="309"/>
      <c r="AP55" s="344"/>
      <c r="AQ55" s="344"/>
      <c r="AR55" s="344"/>
      <c r="AS55" s="344"/>
      <c r="AT55" s="344"/>
      <c r="AU55" s="309"/>
      <c r="AV55" s="344"/>
      <c r="AW55" s="344"/>
      <c r="AX55" s="309"/>
    </row>
    <row r="56" spans="1:50">
      <c r="A56" s="643"/>
      <c r="B56" s="644"/>
      <c r="C56" s="644"/>
      <c r="D56" s="644"/>
      <c r="E56" s="644"/>
      <c r="F56" s="644"/>
      <c r="G56" s="644"/>
      <c r="H56" s="644"/>
      <c r="I56" s="644"/>
      <c r="J56" s="644"/>
      <c r="K56" s="644"/>
      <c r="L56" s="644"/>
      <c r="M56" s="644"/>
      <c r="N56" s="644"/>
      <c r="O56" s="644"/>
      <c r="P56" s="644"/>
      <c r="Q56" s="644"/>
      <c r="Y56" s="288"/>
      <c r="Z56" s="284"/>
      <c r="AE56" s="288"/>
      <c r="AF56" s="284"/>
      <c r="AH56" s="288"/>
      <c r="AI56" s="343"/>
      <c r="AJ56" s="344"/>
      <c r="AK56" s="344"/>
      <c r="AL56" s="344"/>
      <c r="AM56" s="344"/>
      <c r="AN56" s="344"/>
      <c r="AO56" s="309"/>
      <c r="AP56" s="344"/>
      <c r="AQ56" s="344"/>
      <c r="AR56" s="344"/>
      <c r="AS56" s="344"/>
      <c r="AT56" s="344"/>
      <c r="AU56" s="309"/>
      <c r="AV56" s="344"/>
      <c r="AW56" s="344"/>
      <c r="AX56" s="309"/>
    </row>
    <row r="57" spans="1:50">
      <c r="A57" s="643"/>
      <c r="B57" s="644"/>
      <c r="C57" s="644"/>
      <c r="D57" s="644"/>
      <c r="E57" s="644"/>
      <c r="F57" s="644"/>
      <c r="G57" s="644"/>
      <c r="H57" s="644"/>
      <c r="I57" s="644"/>
      <c r="J57" s="644"/>
      <c r="K57" s="644"/>
      <c r="L57" s="644"/>
      <c r="M57" s="644"/>
      <c r="N57" s="644"/>
      <c r="O57" s="644"/>
      <c r="P57" s="644"/>
      <c r="Q57" s="644"/>
      <c r="R57" s="273"/>
      <c r="S57" s="275"/>
      <c r="T57" s="275"/>
      <c r="U57" s="275"/>
      <c r="V57" s="275"/>
      <c r="W57" s="275"/>
      <c r="X57" s="275"/>
      <c r="Y57" s="290"/>
      <c r="Z57" s="285"/>
      <c r="AA57" s="275"/>
      <c r="AB57" s="275"/>
      <c r="AC57" s="275"/>
      <c r="AD57" s="275"/>
      <c r="AE57" s="290"/>
      <c r="AF57" s="285"/>
      <c r="AG57" s="275"/>
      <c r="AH57" s="290"/>
      <c r="AI57" s="345"/>
      <c r="AJ57" s="314"/>
      <c r="AK57" s="314"/>
      <c r="AL57" s="314"/>
      <c r="AM57" s="314"/>
      <c r="AN57" s="314"/>
      <c r="AO57" s="310"/>
      <c r="AP57" s="314"/>
      <c r="AQ57" s="312"/>
      <c r="AR57" s="314"/>
      <c r="AS57" s="314"/>
      <c r="AT57" s="314"/>
      <c r="AU57" s="310"/>
      <c r="AV57" s="314"/>
      <c r="AW57" s="314"/>
      <c r="AX57" s="310"/>
    </row>
    <row r="58" spans="1:50">
      <c r="A58" s="643"/>
      <c r="B58" s="644"/>
      <c r="C58" s="644"/>
      <c r="D58" s="644"/>
      <c r="E58" s="644"/>
      <c r="F58" s="644"/>
      <c r="G58" s="644"/>
      <c r="H58" s="644"/>
      <c r="I58" s="644"/>
      <c r="J58" s="644"/>
      <c r="K58" s="644"/>
      <c r="L58" s="644"/>
      <c r="M58" s="644"/>
      <c r="N58" s="644"/>
      <c r="O58" s="644"/>
      <c r="P58" s="644"/>
      <c r="Q58" s="644"/>
      <c r="Y58" s="288"/>
      <c r="Z58" s="284"/>
      <c r="AE58" s="288"/>
      <c r="AF58" s="284"/>
      <c r="AH58" s="288"/>
      <c r="AI58" s="343"/>
      <c r="AJ58" s="344"/>
      <c r="AK58" s="344"/>
      <c r="AL58" s="344"/>
      <c r="AM58" s="344"/>
      <c r="AN58" s="344"/>
      <c r="AO58" s="309"/>
      <c r="AP58" s="344"/>
      <c r="AQ58" s="344"/>
      <c r="AR58" s="344"/>
      <c r="AS58" s="344"/>
      <c r="AT58" s="344"/>
      <c r="AU58" s="309"/>
      <c r="AV58" s="344"/>
      <c r="AW58" s="344"/>
      <c r="AX58" s="309"/>
    </row>
    <row r="59" spans="1:50">
      <c r="A59" s="643"/>
      <c r="B59" s="644"/>
      <c r="C59" s="644"/>
      <c r="D59" s="644"/>
      <c r="E59" s="644"/>
      <c r="F59" s="644"/>
      <c r="G59" s="644"/>
      <c r="H59" s="644"/>
      <c r="I59" s="644"/>
      <c r="J59" s="644"/>
      <c r="K59" s="644"/>
      <c r="L59" s="644"/>
      <c r="M59" s="644"/>
      <c r="N59" s="644"/>
      <c r="O59" s="644"/>
      <c r="P59" s="644"/>
      <c r="Q59" s="644"/>
      <c r="R59" s="273"/>
      <c r="S59" s="275"/>
      <c r="T59" s="275"/>
      <c r="U59" s="275"/>
      <c r="V59" s="275"/>
      <c r="W59" s="275"/>
      <c r="X59" s="275"/>
      <c r="Y59" s="290"/>
      <c r="Z59" s="285"/>
      <c r="AA59" s="275"/>
      <c r="AB59" s="275"/>
      <c r="AC59" s="275"/>
      <c r="AD59" s="275"/>
      <c r="AE59" s="290"/>
      <c r="AF59" s="285"/>
      <c r="AG59" s="275"/>
      <c r="AH59" s="290"/>
      <c r="AI59" s="343"/>
      <c r="AJ59" s="344"/>
      <c r="AK59" s="344"/>
      <c r="AL59" s="344"/>
      <c r="AM59" s="344"/>
      <c r="AN59" s="344"/>
      <c r="AO59" s="309"/>
      <c r="AP59" s="344"/>
      <c r="AQ59" s="344"/>
      <c r="AR59" s="344"/>
      <c r="AS59" s="344"/>
      <c r="AT59" s="344"/>
      <c r="AU59" s="309"/>
      <c r="AV59" s="344"/>
      <c r="AW59" s="344"/>
      <c r="AX59" s="309"/>
    </row>
    <row r="60" spans="1:50">
      <c r="A60" s="643"/>
      <c r="B60" s="644"/>
      <c r="C60" s="644"/>
      <c r="D60" s="644"/>
      <c r="E60" s="644"/>
      <c r="F60" s="644"/>
      <c r="G60" s="644"/>
      <c r="H60" s="644"/>
      <c r="I60" s="644"/>
      <c r="J60" s="644"/>
      <c r="K60" s="644"/>
      <c r="L60" s="644"/>
      <c r="M60" s="644"/>
      <c r="N60" s="644"/>
      <c r="O60" s="644"/>
      <c r="P60" s="644"/>
      <c r="Q60" s="644"/>
      <c r="Y60" s="288"/>
      <c r="Z60" s="284"/>
      <c r="AE60" s="288"/>
      <c r="AF60" s="284"/>
      <c r="AH60" s="288"/>
      <c r="AI60" s="343"/>
      <c r="AJ60" s="344"/>
      <c r="AK60" s="344"/>
      <c r="AL60" s="344"/>
      <c r="AM60" s="344"/>
      <c r="AN60" s="344"/>
      <c r="AO60" s="309"/>
      <c r="AP60" s="344"/>
      <c r="AQ60" s="344"/>
      <c r="AR60" s="344"/>
      <c r="AS60" s="344"/>
      <c r="AT60" s="344"/>
      <c r="AU60" s="309"/>
      <c r="AV60" s="344"/>
      <c r="AW60" s="344"/>
      <c r="AX60" s="309"/>
    </row>
    <row r="61" spans="1:50" ht="13.5" thickBot="1">
      <c r="A61" s="649"/>
      <c r="B61" s="650"/>
      <c r="C61" s="650"/>
      <c r="D61" s="650"/>
      <c r="E61" s="650"/>
      <c r="F61" s="650"/>
      <c r="G61" s="650"/>
      <c r="H61" s="650"/>
      <c r="I61" s="650"/>
      <c r="J61" s="650"/>
      <c r="K61" s="650"/>
      <c r="L61" s="650"/>
      <c r="M61" s="650"/>
      <c r="N61" s="650"/>
      <c r="O61" s="650"/>
      <c r="P61" s="650"/>
      <c r="Q61" s="650"/>
      <c r="S61" s="281"/>
      <c r="T61" s="281"/>
      <c r="U61" s="281"/>
      <c r="V61" s="281"/>
      <c r="W61" s="281"/>
      <c r="X61" s="281"/>
      <c r="Y61" s="291"/>
      <c r="Z61" s="286"/>
      <c r="AA61" s="281"/>
      <c r="AB61" s="281"/>
      <c r="AC61" s="281"/>
      <c r="AD61" s="281"/>
      <c r="AE61" s="291"/>
      <c r="AF61" s="286"/>
      <c r="AG61" s="281"/>
      <c r="AH61" s="291"/>
      <c r="AI61" s="346"/>
      <c r="AJ61" s="347"/>
      <c r="AK61" s="347"/>
      <c r="AL61" s="347"/>
      <c r="AM61" s="349"/>
      <c r="AN61" s="347"/>
      <c r="AO61" s="311"/>
      <c r="AP61" s="347"/>
      <c r="AQ61" s="347"/>
      <c r="AR61" s="347"/>
      <c r="AS61" s="347"/>
      <c r="AT61" s="347"/>
      <c r="AU61" s="311"/>
      <c r="AV61" s="347"/>
      <c r="AW61" s="347"/>
      <c r="AX61" s="311"/>
    </row>
    <row r="62" spans="1:50">
      <c r="A62" s="642"/>
      <c r="B62" s="644"/>
      <c r="C62" s="644"/>
      <c r="D62" s="644"/>
      <c r="E62" s="644"/>
      <c r="F62" s="644"/>
      <c r="G62" s="644"/>
      <c r="H62" s="644"/>
      <c r="I62" s="644"/>
      <c r="J62" s="644"/>
      <c r="K62" s="644"/>
      <c r="L62" s="644"/>
      <c r="M62" s="644"/>
      <c r="N62" s="644"/>
      <c r="O62" s="644"/>
      <c r="P62" s="644"/>
      <c r="Q62" s="644"/>
      <c r="Y62" s="288"/>
      <c r="Z62" s="284"/>
      <c r="AE62" s="288"/>
      <c r="AF62" s="284"/>
      <c r="AH62" s="288"/>
      <c r="AI62" s="343"/>
      <c r="AJ62" s="344"/>
      <c r="AK62" s="344"/>
      <c r="AL62" s="344"/>
      <c r="AM62" s="344"/>
      <c r="AN62" s="344"/>
      <c r="AO62" s="309"/>
      <c r="AP62" s="344"/>
      <c r="AQ62" s="344"/>
      <c r="AR62" s="344"/>
      <c r="AS62" s="344"/>
      <c r="AT62" s="344"/>
      <c r="AU62" s="309"/>
      <c r="AV62" s="344"/>
      <c r="AW62" s="344"/>
      <c r="AX62" s="309"/>
    </row>
    <row r="63" spans="1:50">
      <c r="A63" s="643"/>
      <c r="B63" s="644"/>
      <c r="C63" s="644"/>
      <c r="D63" s="644"/>
      <c r="E63" s="644"/>
      <c r="F63" s="644"/>
      <c r="G63" s="644"/>
      <c r="H63" s="644"/>
      <c r="I63" s="644"/>
      <c r="J63" s="644"/>
      <c r="K63" s="644"/>
      <c r="L63" s="644"/>
      <c r="M63" s="644"/>
      <c r="N63" s="644"/>
      <c r="O63" s="644"/>
      <c r="P63" s="644"/>
      <c r="Q63" s="644"/>
      <c r="S63" s="274"/>
      <c r="T63" s="274"/>
      <c r="U63" s="274"/>
      <c r="V63" s="274"/>
      <c r="W63" s="274"/>
      <c r="X63" s="274"/>
      <c r="Y63" s="289"/>
      <c r="Z63" s="284"/>
      <c r="AA63" s="274"/>
      <c r="AB63" s="274"/>
      <c r="AC63" s="274"/>
      <c r="AD63" s="274"/>
      <c r="AE63" s="289"/>
      <c r="AF63" s="284"/>
      <c r="AG63" s="274"/>
      <c r="AH63" s="289"/>
      <c r="AI63" s="343"/>
      <c r="AJ63" s="344"/>
      <c r="AK63" s="344"/>
      <c r="AL63" s="344"/>
      <c r="AM63" s="344"/>
      <c r="AN63" s="344"/>
      <c r="AO63" s="309"/>
      <c r="AP63" s="344"/>
      <c r="AQ63" s="344"/>
      <c r="AR63" s="344"/>
      <c r="AS63" s="344"/>
      <c r="AT63" s="344"/>
      <c r="AU63" s="309"/>
      <c r="AV63" s="344"/>
      <c r="AW63" s="344"/>
      <c r="AX63" s="309"/>
    </row>
    <row r="64" spans="1:50">
      <c r="A64" s="643"/>
      <c r="B64" s="644"/>
      <c r="C64" s="644"/>
      <c r="D64" s="644"/>
      <c r="E64" s="644"/>
      <c r="F64" s="644"/>
      <c r="G64" s="644"/>
      <c r="H64" s="644"/>
      <c r="I64" s="644"/>
      <c r="J64" s="644"/>
      <c r="K64" s="644"/>
      <c r="L64" s="644"/>
      <c r="M64" s="644"/>
      <c r="N64" s="644"/>
      <c r="O64" s="644"/>
      <c r="P64" s="644"/>
      <c r="Q64" s="644"/>
      <c r="S64" s="275"/>
      <c r="T64" s="275"/>
      <c r="U64" s="275"/>
      <c r="V64" s="275"/>
      <c r="W64" s="275"/>
      <c r="X64" s="275"/>
      <c r="Y64" s="290"/>
      <c r="Z64" s="285"/>
      <c r="AA64" s="275"/>
      <c r="AB64" s="275"/>
      <c r="AC64" s="275"/>
      <c r="AD64" s="275"/>
      <c r="AE64" s="290"/>
      <c r="AF64" s="285"/>
      <c r="AG64" s="275"/>
      <c r="AH64" s="290"/>
      <c r="AI64" s="343"/>
      <c r="AJ64" s="344"/>
      <c r="AK64" s="344"/>
      <c r="AL64" s="344"/>
      <c r="AM64" s="344"/>
      <c r="AN64" s="344"/>
      <c r="AO64" s="309"/>
      <c r="AP64" s="344"/>
      <c r="AQ64" s="344"/>
      <c r="AR64" s="344"/>
      <c r="AS64" s="344"/>
      <c r="AT64" s="344"/>
      <c r="AU64" s="309"/>
      <c r="AV64" s="344"/>
      <c r="AW64" s="344"/>
      <c r="AX64" s="309"/>
    </row>
    <row r="65" spans="1:50">
      <c r="A65" s="643"/>
      <c r="B65" s="644"/>
      <c r="C65" s="644"/>
      <c r="D65" s="644"/>
      <c r="E65" s="644"/>
      <c r="F65" s="644"/>
      <c r="G65" s="644"/>
      <c r="H65" s="644"/>
      <c r="I65" s="644"/>
      <c r="J65" s="644"/>
      <c r="K65" s="644"/>
      <c r="L65" s="644"/>
      <c r="M65" s="644"/>
      <c r="N65" s="644"/>
      <c r="O65" s="644"/>
      <c r="P65" s="644"/>
      <c r="Q65" s="644"/>
      <c r="Y65" s="288"/>
      <c r="Z65" s="284"/>
      <c r="AE65" s="288"/>
      <c r="AF65" s="284"/>
      <c r="AH65" s="288"/>
      <c r="AI65" s="343"/>
      <c r="AJ65" s="344"/>
      <c r="AK65" s="344"/>
      <c r="AL65" s="344"/>
      <c r="AM65" s="344"/>
      <c r="AN65" s="344"/>
      <c r="AO65" s="309"/>
      <c r="AP65" s="344"/>
      <c r="AQ65" s="344"/>
      <c r="AR65" s="344"/>
      <c r="AS65" s="344"/>
      <c r="AT65" s="344"/>
      <c r="AU65" s="309"/>
      <c r="AV65" s="344"/>
      <c r="AW65" s="344"/>
      <c r="AX65" s="309"/>
    </row>
    <row r="66" spans="1:50">
      <c r="A66" s="643"/>
      <c r="B66" s="644"/>
      <c r="C66" s="644"/>
      <c r="D66" s="644"/>
      <c r="E66" s="644"/>
      <c r="F66" s="644"/>
      <c r="G66" s="644"/>
      <c r="H66" s="644"/>
      <c r="I66" s="644"/>
      <c r="J66" s="644"/>
      <c r="K66" s="644"/>
      <c r="L66" s="644"/>
      <c r="M66" s="644"/>
      <c r="N66" s="644"/>
      <c r="O66" s="644"/>
      <c r="P66" s="644"/>
      <c r="Q66" s="644"/>
      <c r="R66" s="273"/>
      <c r="S66" s="275"/>
      <c r="T66" s="275"/>
      <c r="U66" s="275"/>
      <c r="V66" s="275"/>
      <c r="W66" s="275"/>
      <c r="X66" s="275"/>
      <c r="Y66" s="290"/>
      <c r="Z66" s="285"/>
      <c r="AA66" s="275"/>
      <c r="AB66" s="275"/>
      <c r="AC66" s="275"/>
      <c r="AD66" s="275"/>
      <c r="AE66" s="290"/>
      <c r="AF66" s="285"/>
      <c r="AG66" s="275"/>
      <c r="AH66" s="290"/>
      <c r="AI66" s="345"/>
      <c r="AJ66" s="314"/>
      <c r="AK66" s="314"/>
      <c r="AL66" s="314"/>
      <c r="AM66" s="314"/>
      <c r="AN66" s="314"/>
      <c r="AO66" s="310"/>
      <c r="AP66" s="314"/>
      <c r="AQ66" s="314"/>
      <c r="AR66" s="314"/>
      <c r="AS66" s="314"/>
      <c r="AT66" s="314"/>
      <c r="AU66" s="310"/>
      <c r="AV66" s="314"/>
      <c r="AW66" s="314"/>
      <c r="AX66" s="310"/>
    </row>
    <row r="67" spans="1:50">
      <c r="A67" s="643"/>
      <c r="B67" s="644"/>
      <c r="C67" s="644"/>
      <c r="D67" s="644"/>
      <c r="E67" s="644"/>
      <c r="F67" s="644"/>
      <c r="G67" s="644"/>
      <c r="H67" s="644"/>
      <c r="I67" s="644"/>
      <c r="J67" s="644"/>
      <c r="K67" s="644"/>
      <c r="L67" s="644"/>
      <c r="M67" s="644"/>
      <c r="N67" s="644"/>
      <c r="O67" s="644"/>
      <c r="P67" s="644"/>
      <c r="Q67" s="644"/>
      <c r="Y67" s="288"/>
      <c r="Z67" s="284"/>
      <c r="AE67" s="288"/>
      <c r="AF67" s="284"/>
      <c r="AH67" s="288"/>
      <c r="AI67" s="343"/>
      <c r="AJ67" s="344"/>
      <c r="AK67" s="344"/>
      <c r="AL67" s="344"/>
      <c r="AM67" s="344"/>
      <c r="AN67" s="344"/>
      <c r="AO67" s="309"/>
      <c r="AP67" s="344"/>
      <c r="AQ67" s="344"/>
      <c r="AR67" s="344"/>
      <c r="AS67" s="344"/>
      <c r="AT67" s="344"/>
      <c r="AU67" s="309"/>
      <c r="AV67" s="344"/>
      <c r="AW67" s="344"/>
      <c r="AX67" s="309"/>
    </row>
    <row r="68" spans="1:50">
      <c r="A68" s="648"/>
      <c r="B68" s="646"/>
      <c r="C68" s="646"/>
      <c r="D68" s="646"/>
      <c r="E68" s="646"/>
      <c r="F68" s="646"/>
      <c r="G68" s="646"/>
      <c r="H68" s="646"/>
      <c r="I68" s="646"/>
      <c r="J68" s="646"/>
      <c r="K68" s="646"/>
      <c r="L68" s="646"/>
      <c r="M68" s="646"/>
      <c r="N68" s="646"/>
      <c r="O68" s="646"/>
      <c r="P68" s="646"/>
      <c r="Q68" s="646"/>
      <c r="S68" s="275"/>
      <c r="T68" s="275"/>
      <c r="U68" s="275"/>
      <c r="V68" s="275"/>
      <c r="W68" s="275"/>
      <c r="X68" s="275"/>
      <c r="Y68" s="290"/>
      <c r="Z68" s="285"/>
      <c r="AA68" s="275"/>
      <c r="AB68" s="275"/>
      <c r="AC68" s="275"/>
      <c r="AD68" s="275"/>
      <c r="AE68" s="290"/>
      <c r="AF68" s="285"/>
      <c r="AG68" s="275"/>
      <c r="AH68" s="290"/>
      <c r="AI68" s="343"/>
      <c r="AJ68" s="344"/>
      <c r="AK68" s="344"/>
      <c r="AL68" s="344"/>
      <c r="AM68" s="344"/>
      <c r="AN68" s="344"/>
      <c r="AO68" s="309"/>
      <c r="AP68" s="344"/>
      <c r="AQ68" s="344"/>
      <c r="AR68" s="344"/>
      <c r="AS68" s="344"/>
      <c r="AT68" s="344"/>
      <c r="AU68" s="309"/>
      <c r="AV68" s="344"/>
      <c r="AW68" s="344"/>
      <c r="AX68" s="309"/>
    </row>
    <row r="69" spans="1:50">
      <c r="A69" s="643"/>
      <c r="B69" s="644"/>
      <c r="C69" s="644"/>
      <c r="D69" s="644"/>
      <c r="E69" s="644"/>
      <c r="F69" s="644"/>
      <c r="G69" s="644"/>
      <c r="H69" s="644"/>
      <c r="I69" s="644"/>
      <c r="J69" s="644"/>
      <c r="K69" s="644"/>
      <c r="L69" s="644"/>
      <c r="M69" s="644"/>
      <c r="N69" s="644"/>
      <c r="O69" s="644"/>
      <c r="P69" s="644"/>
      <c r="Q69" s="644"/>
      <c r="Y69" s="288"/>
      <c r="Z69" s="284"/>
      <c r="AE69" s="288"/>
      <c r="AF69" s="284"/>
      <c r="AH69" s="288"/>
      <c r="AI69" s="343"/>
      <c r="AJ69" s="344"/>
      <c r="AK69" s="344"/>
      <c r="AL69" s="344"/>
      <c r="AM69" s="344"/>
      <c r="AN69" s="344"/>
      <c r="AO69" s="309"/>
      <c r="AP69" s="344"/>
      <c r="AQ69" s="344"/>
      <c r="AR69" s="344"/>
      <c r="AS69" s="344"/>
      <c r="AT69" s="344"/>
      <c r="AU69" s="309"/>
      <c r="AV69" s="344"/>
      <c r="AW69" s="344"/>
      <c r="AX69" s="309"/>
    </row>
    <row r="70" spans="1:50">
      <c r="A70" s="643"/>
      <c r="B70" s="644"/>
      <c r="C70" s="644"/>
      <c r="D70" s="644"/>
      <c r="E70" s="644"/>
      <c r="F70" s="644"/>
      <c r="G70" s="644"/>
      <c r="H70" s="644"/>
      <c r="I70" s="644"/>
      <c r="J70" s="644"/>
      <c r="K70" s="644"/>
      <c r="L70" s="644"/>
      <c r="M70" s="644"/>
      <c r="N70" s="644"/>
      <c r="O70" s="644"/>
      <c r="P70" s="644"/>
      <c r="Q70" s="644"/>
      <c r="R70" s="273"/>
      <c r="S70" s="275"/>
      <c r="T70" s="275"/>
      <c r="U70" s="275"/>
      <c r="V70" s="275"/>
      <c r="W70" s="275"/>
      <c r="X70" s="275"/>
      <c r="Y70" s="290"/>
      <c r="Z70" s="285"/>
      <c r="AA70" s="275"/>
      <c r="AB70" s="275"/>
      <c r="AC70" s="275"/>
      <c r="AD70" s="275"/>
      <c r="AE70" s="290"/>
      <c r="AF70" s="285"/>
      <c r="AG70" s="275"/>
      <c r="AH70" s="290"/>
      <c r="AI70" s="345"/>
      <c r="AJ70" s="314"/>
      <c r="AK70" s="314"/>
      <c r="AL70" s="314"/>
      <c r="AM70" s="314"/>
      <c r="AN70" s="314"/>
      <c r="AO70" s="310"/>
      <c r="AP70" s="314"/>
      <c r="AQ70" s="314"/>
      <c r="AR70" s="314"/>
      <c r="AS70" s="314"/>
      <c r="AT70" s="314"/>
      <c r="AU70" s="310"/>
      <c r="AV70" s="314"/>
      <c r="AW70" s="314"/>
      <c r="AX70" s="310"/>
    </row>
    <row r="71" spans="1:50">
      <c r="A71" s="643"/>
      <c r="B71" s="644"/>
      <c r="C71" s="644"/>
      <c r="D71" s="644"/>
      <c r="E71" s="644"/>
      <c r="F71" s="644"/>
      <c r="G71" s="644"/>
      <c r="H71" s="644"/>
      <c r="I71" s="644"/>
      <c r="J71" s="644"/>
      <c r="K71" s="644"/>
      <c r="L71" s="644"/>
      <c r="M71" s="644"/>
      <c r="N71" s="644"/>
      <c r="O71" s="644"/>
      <c r="P71" s="644"/>
      <c r="Q71" s="644"/>
      <c r="Y71" s="288"/>
      <c r="Z71" s="284"/>
      <c r="AE71" s="288"/>
      <c r="AF71" s="284"/>
      <c r="AH71" s="288"/>
      <c r="AI71" s="343"/>
      <c r="AJ71" s="344"/>
      <c r="AK71" s="344"/>
      <c r="AL71" s="344"/>
      <c r="AM71" s="344"/>
      <c r="AN71" s="344"/>
      <c r="AO71" s="309"/>
      <c r="AP71" s="344"/>
      <c r="AQ71" s="344"/>
      <c r="AR71" s="344"/>
      <c r="AS71" s="344"/>
      <c r="AT71" s="344"/>
      <c r="AU71" s="309"/>
      <c r="AV71" s="344"/>
      <c r="AW71" s="344"/>
      <c r="AX71" s="309"/>
    </row>
    <row r="72" spans="1:50">
      <c r="A72" s="643"/>
      <c r="B72" s="644"/>
      <c r="C72" s="644"/>
      <c r="D72" s="644"/>
      <c r="E72" s="644"/>
      <c r="F72" s="644"/>
      <c r="G72" s="644"/>
      <c r="H72" s="644"/>
      <c r="I72" s="644"/>
      <c r="J72" s="644"/>
      <c r="K72" s="644"/>
      <c r="L72" s="644"/>
      <c r="M72" s="644"/>
      <c r="N72" s="644"/>
      <c r="O72" s="644"/>
      <c r="P72" s="644"/>
      <c r="Q72" s="644"/>
      <c r="R72" s="273"/>
      <c r="S72" s="275"/>
      <c r="T72" s="275"/>
      <c r="U72" s="275"/>
      <c r="V72" s="275"/>
      <c r="W72" s="275"/>
      <c r="X72" s="275"/>
      <c r="Y72" s="290"/>
      <c r="Z72" s="285"/>
      <c r="AA72" s="275"/>
      <c r="AB72" s="275"/>
      <c r="AC72" s="275"/>
      <c r="AD72" s="275"/>
      <c r="AE72" s="290"/>
      <c r="AF72" s="285"/>
      <c r="AG72" s="275"/>
      <c r="AH72" s="290"/>
      <c r="AI72" s="343"/>
      <c r="AJ72" s="344"/>
      <c r="AK72" s="344"/>
      <c r="AL72" s="344"/>
      <c r="AM72" s="344"/>
      <c r="AN72" s="344"/>
      <c r="AO72" s="309"/>
      <c r="AP72" s="344"/>
      <c r="AQ72" s="344"/>
      <c r="AR72" s="344"/>
      <c r="AS72" s="344"/>
      <c r="AT72" s="344"/>
      <c r="AU72" s="309"/>
      <c r="AV72" s="344"/>
      <c r="AW72" s="344"/>
      <c r="AX72" s="309"/>
    </row>
    <row r="73" spans="1:50">
      <c r="A73" s="643"/>
      <c r="B73" s="644"/>
      <c r="C73" s="644"/>
      <c r="D73" s="644"/>
      <c r="E73" s="644"/>
      <c r="F73" s="644"/>
      <c r="G73" s="644"/>
      <c r="H73" s="644"/>
      <c r="I73" s="644"/>
      <c r="J73" s="644"/>
      <c r="K73" s="644"/>
      <c r="L73" s="644"/>
      <c r="M73" s="644"/>
      <c r="N73" s="644"/>
      <c r="O73" s="644"/>
      <c r="P73" s="644"/>
      <c r="Q73" s="644"/>
      <c r="Y73" s="288"/>
      <c r="Z73" s="284"/>
      <c r="AE73" s="288"/>
      <c r="AF73" s="284"/>
      <c r="AH73" s="288"/>
      <c r="AI73" s="343"/>
      <c r="AJ73" s="344"/>
      <c r="AK73" s="344"/>
      <c r="AL73" s="344"/>
      <c r="AM73" s="344"/>
      <c r="AN73" s="344"/>
      <c r="AO73" s="309"/>
      <c r="AP73" s="344"/>
      <c r="AQ73" s="344"/>
      <c r="AR73" s="344"/>
      <c r="AS73" s="344"/>
      <c r="AT73" s="344"/>
      <c r="AU73" s="309"/>
      <c r="AV73" s="344"/>
      <c r="AW73" s="344"/>
      <c r="AX73" s="309"/>
    </row>
    <row r="74" spans="1:50">
      <c r="A74" s="643"/>
      <c r="B74" s="644"/>
      <c r="C74" s="644"/>
      <c r="D74" s="644"/>
      <c r="E74" s="644"/>
      <c r="F74" s="644"/>
      <c r="G74" s="644"/>
      <c r="H74" s="644"/>
      <c r="I74" s="644"/>
      <c r="J74" s="644"/>
      <c r="K74" s="644"/>
      <c r="L74" s="644"/>
      <c r="M74" s="644"/>
      <c r="N74" s="644"/>
      <c r="O74" s="644"/>
      <c r="P74" s="644"/>
      <c r="Q74" s="644"/>
      <c r="R74" s="273"/>
      <c r="S74" s="275"/>
      <c r="T74" s="275"/>
      <c r="U74" s="275"/>
      <c r="V74" s="275"/>
      <c r="W74" s="275"/>
      <c r="X74" s="275"/>
      <c r="Y74" s="290"/>
      <c r="Z74" s="285"/>
      <c r="AA74" s="275"/>
      <c r="AB74" s="275"/>
      <c r="AC74" s="275"/>
      <c r="AD74" s="275"/>
      <c r="AE74" s="290"/>
      <c r="AF74" s="285"/>
      <c r="AG74" s="275"/>
      <c r="AH74" s="290"/>
      <c r="AI74" s="345"/>
      <c r="AJ74" s="314"/>
      <c r="AK74" s="312"/>
      <c r="AL74" s="314"/>
      <c r="AM74" s="314"/>
      <c r="AN74" s="314"/>
      <c r="AO74" s="310"/>
      <c r="AP74" s="314"/>
      <c r="AQ74" s="314"/>
      <c r="AR74" s="314"/>
      <c r="AS74" s="314"/>
      <c r="AT74" s="314"/>
      <c r="AU74" s="310"/>
      <c r="AV74" s="314"/>
      <c r="AW74" s="314"/>
      <c r="AX74" s="310"/>
    </row>
    <row r="75" spans="1:50">
      <c r="A75" s="643"/>
      <c r="B75" s="644"/>
      <c r="C75" s="644"/>
      <c r="D75" s="644"/>
      <c r="E75" s="644"/>
      <c r="F75" s="644"/>
      <c r="G75" s="644"/>
      <c r="H75" s="644"/>
      <c r="I75" s="644"/>
      <c r="J75" s="644"/>
      <c r="K75" s="644"/>
      <c r="L75" s="644"/>
      <c r="M75" s="644"/>
      <c r="N75" s="644"/>
      <c r="O75" s="644"/>
      <c r="P75" s="644"/>
      <c r="Q75" s="644"/>
      <c r="Y75" s="288"/>
      <c r="Z75" s="284"/>
      <c r="AE75" s="288"/>
      <c r="AF75" s="284"/>
      <c r="AH75" s="288"/>
      <c r="AI75" s="343"/>
      <c r="AJ75" s="344"/>
      <c r="AK75" s="344"/>
      <c r="AL75" s="344"/>
      <c r="AM75" s="344"/>
      <c r="AN75" s="344"/>
      <c r="AO75" s="309"/>
      <c r="AP75" s="344"/>
      <c r="AQ75" s="344"/>
      <c r="AR75" s="344"/>
      <c r="AS75" s="344"/>
      <c r="AT75" s="344"/>
      <c r="AU75" s="309"/>
      <c r="AV75" s="344"/>
      <c r="AW75" s="344"/>
      <c r="AX75" s="309"/>
    </row>
    <row r="76" spans="1:50">
      <c r="A76" s="643"/>
      <c r="B76" s="644"/>
      <c r="C76" s="644"/>
      <c r="D76" s="644"/>
      <c r="E76" s="644"/>
      <c r="F76" s="644"/>
      <c r="G76" s="644"/>
      <c r="H76" s="644"/>
      <c r="I76" s="644"/>
      <c r="J76" s="644"/>
      <c r="K76" s="644"/>
      <c r="L76" s="644"/>
      <c r="M76" s="644"/>
      <c r="N76" s="644"/>
      <c r="O76" s="644"/>
      <c r="P76" s="644"/>
      <c r="Q76" s="644"/>
      <c r="R76" s="273"/>
      <c r="S76" s="275"/>
      <c r="T76" s="275"/>
      <c r="U76" s="275"/>
      <c r="V76" s="275"/>
      <c r="W76" s="275"/>
      <c r="X76" s="275"/>
      <c r="Y76" s="290"/>
      <c r="Z76" s="285"/>
      <c r="AA76" s="275"/>
      <c r="AB76" s="275"/>
      <c r="AC76" s="275"/>
      <c r="AD76" s="275"/>
      <c r="AE76" s="290"/>
      <c r="AF76" s="285"/>
      <c r="AG76" s="275"/>
      <c r="AH76" s="290"/>
      <c r="AI76" s="343"/>
      <c r="AJ76" s="344"/>
      <c r="AK76" s="344"/>
      <c r="AL76" s="344"/>
      <c r="AM76" s="344"/>
      <c r="AN76" s="344"/>
      <c r="AO76" s="309"/>
      <c r="AP76" s="344"/>
      <c r="AQ76" s="344"/>
      <c r="AR76" s="344"/>
      <c r="AS76" s="344"/>
      <c r="AT76" s="344"/>
      <c r="AU76" s="309"/>
      <c r="AV76" s="344"/>
      <c r="AW76" s="344"/>
      <c r="AX76" s="309"/>
    </row>
    <row r="77" spans="1:50">
      <c r="A77" s="643"/>
      <c r="B77" s="644"/>
      <c r="C77" s="644"/>
      <c r="D77" s="644"/>
      <c r="E77" s="644"/>
      <c r="F77" s="644"/>
      <c r="G77" s="644"/>
      <c r="H77" s="644"/>
      <c r="I77" s="644"/>
      <c r="J77" s="644"/>
      <c r="K77" s="644"/>
      <c r="L77" s="644"/>
      <c r="M77" s="644"/>
      <c r="N77" s="644"/>
      <c r="O77" s="644"/>
      <c r="P77" s="644"/>
      <c r="Q77" s="644"/>
      <c r="Y77" s="288"/>
      <c r="Z77" s="284"/>
      <c r="AE77" s="288"/>
      <c r="AF77" s="284"/>
      <c r="AH77" s="288"/>
      <c r="AI77" s="343"/>
      <c r="AJ77" s="344"/>
      <c r="AK77" s="344"/>
      <c r="AL77" s="344"/>
      <c r="AM77" s="344"/>
      <c r="AN77" s="344"/>
      <c r="AO77" s="309"/>
      <c r="AP77" s="344"/>
      <c r="AQ77" s="344"/>
      <c r="AR77" s="344"/>
      <c r="AS77" s="344"/>
      <c r="AT77" s="344"/>
      <c r="AU77" s="309"/>
      <c r="AV77" s="344"/>
      <c r="AW77" s="344"/>
      <c r="AX77" s="309"/>
    </row>
    <row r="78" spans="1:50">
      <c r="A78" s="643"/>
      <c r="B78" s="644"/>
      <c r="C78" s="644"/>
      <c r="D78" s="644"/>
      <c r="E78" s="644"/>
      <c r="F78" s="644"/>
      <c r="G78" s="644"/>
      <c r="H78" s="644"/>
      <c r="I78" s="644"/>
      <c r="J78" s="644"/>
      <c r="K78" s="644"/>
      <c r="L78" s="644"/>
      <c r="M78" s="644"/>
      <c r="N78" s="644"/>
      <c r="O78" s="644"/>
      <c r="P78" s="644"/>
      <c r="Q78" s="644"/>
      <c r="R78" s="273"/>
      <c r="S78" s="275"/>
      <c r="T78" s="275"/>
      <c r="U78" s="275"/>
      <c r="V78" s="275"/>
      <c r="W78" s="275"/>
      <c r="X78" s="275"/>
      <c r="Y78" s="290"/>
      <c r="Z78" s="285"/>
      <c r="AA78" s="275"/>
      <c r="AB78" s="275"/>
      <c r="AC78" s="275"/>
      <c r="AD78" s="275"/>
      <c r="AE78" s="290"/>
      <c r="AF78" s="285"/>
      <c r="AG78" s="275"/>
      <c r="AH78" s="290"/>
      <c r="AI78" s="345"/>
      <c r="AJ78" s="314"/>
      <c r="AK78" s="314"/>
      <c r="AL78" s="314"/>
      <c r="AM78" s="314"/>
      <c r="AN78" s="314"/>
      <c r="AO78" s="310"/>
      <c r="AP78" s="314"/>
      <c r="AQ78" s="314"/>
      <c r="AR78" s="314"/>
      <c r="AS78" s="314"/>
      <c r="AT78" s="314"/>
      <c r="AU78" s="310"/>
      <c r="AV78" s="314"/>
      <c r="AW78" s="314"/>
      <c r="AX78" s="310"/>
    </row>
    <row r="79" spans="1:50">
      <c r="A79" s="643"/>
      <c r="B79" s="644"/>
      <c r="C79" s="644"/>
      <c r="D79" s="644"/>
      <c r="E79" s="644"/>
      <c r="F79" s="644"/>
      <c r="G79" s="644"/>
      <c r="H79" s="644"/>
      <c r="I79" s="644"/>
      <c r="J79" s="644"/>
      <c r="K79" s="644"/>
      <c r="L79" s="644"/>
      <c r="M79" s="644"/>
      <c r="N79" s="644"/>
      <c r="O79" s="644"/>
      <c r="P79" s="644"/>
      <c r="Q79" s="644"/>
      <c r="Y79" s="288"/>
      <c r="Z79" s="284"/>
      <c r="AE79" s="288"/>
      <c r="AF79" s="284"/>
      <c r="AH79" s="288"/>
      <c r="AI79" s="343"/>
      <c r="AJ79" s="344"/>
      <c r="AK79" s="344"/>
      <c r="AL79" s="344"/>
      <c r="AM79" s="344"/>
      <c r="AN79" s="344"/>
      <c r="AO79" s="309"/>
      <c r="AP79" s="344"/>
      <c r="AQ79" s="344"/>
      <c r="AR79" s="344"/>
      <c r="AS79" s="344"/>
      <c r="AT79" s="344"/>
      <c r="AU79" s="309"/>
      <c r="AV79" s="344"/>
      <c r="AW79" s="344"/>
      <c r="AX79" s="309"/>
    </row>
    <row r="80" spans="1:50">
      <c r="A80" s="643"/>
      <c r="B80" s="644"/>
      <c r="C80" s="644"/>
      <c r="D80" s="644"/>
      <c r="E80" s="644"/>
      <c r="F80" s="644"/>
      <c r="G80" s="644"/>
      <c r="H80" s="644"/>
      <c r="I80" s="644"/>
      <c r="J80" s="644"/>
      <c r="K80" s="644"/>
      <c r="L80" s="644"/>
      <c r="M80" s="644"/>
      <c r="N80" s="644"/>
      <c r="O80" s="644"/>
      <c r="P80" s="644"/>
      <c r="Q80" s="644"/>
      <c r="R80" s="273"/>
      <c r="S80" s="275"/>
      <c r="T80" s="275"/>
      <c r="U80" s="275"/>
      <c r="V80" s="275"/>
      <c r="W80" s="275"/>
      <c r="X80" s="275"/>
      <c r="Y80" s="290"/>
      <c r="Z80" s="285"/>
      <c r="AA80" s="275"/>
      <c r="AB80" s="275"/>
      <c r="AC80" s="275"/>
      <c r="AD80" s="275"/>
      <c r="AE80" s="290"/>
      <c r="AF80" s="285"/>
      <c r="AG80" s="275"/>
      <c r="AH80" s="290"/>
      <c r="AI80" s="343"/>
      <c r="AJ80" s="344"/>
      <c r="AK80" s="344"/>
      <c r="AL80" s="344"/>
      <c r="AM80" s="344"/>
      <c r="AN80" s="344"/>
      <c r="AO80" s="309"/>
      <c r="AP80" s="344"/>
      <c r="AQ80" s="344"/>
      <c r="AR80" s="344"/>
      <c r="AS80" s="344"/>
      <c r="AT80" s="344"/>
      <c r="AU80" s="309"/>
      <c r="AV80" s="344"/>
      <c r="AW80" s="344"/>
      <c r="AX80" s="309"/>
    </row>
    <row r="81" spans="1:50">
      <c r="A81" s="643"/>
      <c r="B81" s="644"/>
      <c r="C81" s="644"/>
      <c r="D81" s="644"/>
      <c r="E81" s="644"/>
      <c r="F81" s="644"/>
      <c r="G81" s="644"/>
      <c r="H81" s="644"/>
      <c r="I81" s="644"/>
      <c r="J81" s="644"/>
      <c r="K81" s="644"/>
      <c r="L81" s="644"/>
      <c r="M81" s="644"/>
      <c r="N81" s="644"/>
      <c r="O81" s="644"/>
      <c r="P81" s="644"/>
      <c r="Q81" s="644"/>
      <c r="Y81" s="288"/>
      <c r="Z81" s="284"/>
      <c r="AE81" s="288"/>
      <c r="AF81" s="284"/>
      <c r="AH81" s="288"/>
      <c r="AI81" s="343"/>
      <c r="AJ81" s="344"/>
      <c r="AK81" s="344"/>
      <c r="AL81" s="344"/>
      <c r="AM81" s="344"/>
      <c r="AN81" s="344"/>
      <c r="AO81" s="309"/>
      <c r="AP81" s="344"/>
      <c r="AQ81" s="344"/>
      <c r="AR81" s="344"/>
      <c r="AS81" s="344"/>
      <c r="AT81" s="344"/>
      <c r="AU81" s="309"/>
      <c r="AV81" s="344"/>
      <c r="AW81" s="344"/>
      <c r="AX81" s="309"/>
    </row>
    <row r="82" spans="1:50">
      <c r="A82" s="643"/>
      <c r="B82" s="644"/>
      <c r="C82" s="644"/>
      <c r="D82" s="644"/>
      <c r="E82" s="644"/>
      <c r="F82" s="644"/>
      <c r="G82" s="644"/>
      <c r="H82" s="644"/>
      <c r="I82" s="644"/>
      <c r="J82" s="644"/>
      <c r="K82" s="644"/>
      <c r="L82" s="644"/>
      <c r="M82" s="644"/>
      <c r="N82" s="644"/>
      <c r="O82" s="644"/>
      <c r="P82" s="644"/>
      <c r="Q82" s="644"/>
      <c r="R82" s="273"/>
      <c r="S82" s="275"/>
      <c r="T82" s="275"/>
      <c r="U82" s="275"/>
      <c r="V82" s="275"/>
      <c r="W82" s="275"/>
      <c r="X82" s="275"/>
      <c r="Y82" s="290"/>
      <c r="Z82" s="285"/>
      <c r="AA82" s="275"/>
      <c r="AB82" s="275"/>
      <c r="AC82" s="275"/>
      <c r="AD82" s="275"/>
      <c r="AE82" s="290"/>
      <c r="AF82" s="285"/>
      <c r="AG82" s="275"/>
      <c r="AH82" s="290"/>
      <c r="AI82" s="345"/>
      <c r="AJ82" s="314"/>
      <c r="AK82" s="312"/>
      <c r="AL82" s="314"/>
      <c r="AM82" s="314"/>
      <c r="AN82" s="314"/>
      <c r="AO82" s="310"/>
      <c r="AP82" s="314"/>
      <c r="AQ82" s="314"/>
      <c r="AR82" s="314"/>
      <c r="AS82" s="314"/>
      <c r="AT82" s="314"/>
      <c r="AU82" s="310"/>
      <c r="AV82" s="314"/>
      <c r="AW82" s="314"/>
      <c r="AX82" s="310"/>
    </row>
    <row r="83" spans="1:50">
      <c r="A83" s="643"/>
      <c r="B83" s="644"/>
      <c r="C83" s="644"/>
      <c r="D83" s="644"/>
      <c r="E83" s="644"/>
      <c r="F83" s="644"/>
      <c r="G83" s="644"/>
      <c r="H83" s="644"/>
      <c r="I83" s="644"/>
      <c r="J83" s="644"/>
      <c r="K83" s="644"/>
      <c r="L83" s="644"/>
      <c r="M83" s="644"/>
      <c r="N83" s="644"/>
      <c r="O83" s="644"/>
      <c r="P83" s="644"/>
      <c r="Q83" s="644"/>
      <c r="Y83" s="288"/>
      <c r="Z83" s="284"/>
      <c r="AE83" s="288"/>
      <c r="AF83" s="284"/>
      <c r="AH83" s="288"/>
      <c r="AI83" s="343"/>
      <c r="AJ83" s="344"/>
      <c r="AK83" s="344"/>
      <c r="AL83" s="344"/>
      <c r="AM83" s="344"/>
      <c r="AN83" s="344"/>
      <c r="AO83" s="309"/>
      <c r="AP83" s="344"/>
      <c r="AQ83" s="344"/>
      <c r="AR83" s="344"/>
      <c r="AS83" s="344"/>
      <c r="AT83" s="344"/>
      <c r="AU83" s="309"/>
      <c r="AV83" s="344"/>
      <c r="AW83" s="344"/>
      <c r="AX83" s="309"/>
    </row>
    <row r="84" spans="1:50">
      <c r="A84" s="643"/>
      <c r="B84" s="644"/>
      <c r="C84" s="644"/>
      <c r="D84" s="644"/>
      <c r="E84" s="644"/>
      <c r="F84" s="644"/>
      <c r="G84" s="644"/>
      <c r="H84" s="644"/>
      <c r="I84" s="644"/>
      <c r="J84" s="644"/>
      <c r="K84" s="644"/>
      <c r="L84" s="644"/>
      <c r="M84" s="644"/>
      <c r="N84" s="644"/>
      <c r="O84" s="644"/>
      <c r="P84" s="644"/>
      <c r="Q84" s="644"/>
      <c r="R84" s="273"/>
      <c r="S84" s="275"/>
      <c r="T84" s="275"/>
      <c r="U84" s="275"/>
      <c r="V84" s="275"/>
      <c r="W84" s="275"/>
      <c r="X84" s="275"/>
      <c r="Y84" s="290"/>
      <c r="Z84" s="285"/>
      <c r="AA84" s="275"/>
      <c r="AB84" s="275"/>
      <c r="AC84" s="275"/>
      <c r="AD84" s="275"/>
      <c r="AE84" s="290"/>
      <c r="AF84" s="285"/>
      <c r="AG84" s="275"/>
      <c r="AH84" s="290"/>
      <c r="AI84" s="343"/>
      <c r="AJ84" s="344"/>
      <c r="AK84" s="344"/>
      <c r="AL84" s="344"/>
      <c r="AM84" s="344"/>
      <c r="AN84" s="344"/>
      <c r="AO84" s="309"/>
      <c r="AP84" s="344"/>
      <c r="AQ84" s="344"/>
      <c r="AR84" s="344"/>
      <c r="AS84" s="344"/>
      <c r="AT84" s="344"/>
      <c r="AU84" s="309"/>
      <c r="AV84" s="344"/>
      <c r="AW84" s="344"/>
      <c r="AX84" s="309"/>
    </row>
    <row r="85" spans="1:50">
      <c r="A85" s="643"/>
      <c r="B85" s="644"/>
      <c r="C85" s="644"/>
      <c r="D85" s="644"/>
      <c r="E85" s="644"/>
      <c r="F85" s="644"/>
      <c r="G85" s="644"/>
      <c r="H85" s="644"/>
      <c r="I85" s="644"/>
      <c r="J85" s="644"/>
      <c r="K85" s="644"/>
      <c r="L85" s="644"/>
      <c r="M85" s="644"/>
      <c r="N85" s="644"/>
      <c r="O85" s="644"/>
      <c r="P85" s="644"/>
      <c r="Q85" s="644"/>
      <c r="Y85" s="288"/>
      <c r="Z85" s="284"/>
      <c r="AE85" s="288"/>
      <c r="AF85" s="284"/>
      <c r="AH85" s="288"/>
      <c r="AI85" s="343"/>
      <c r="AJ85" s="344"/>
      <c r="AK85" s="344"/>
      <c r="AL85" s="344"/>
      <c r="AM85" s="344"/>
      <c r="AN85" s="344"/>
      <c r="AO85" s="309"/>
      <c r="AP85" s="344"/>
      <c r="AQ85" s="344"/>
      <c r="AR85" s="344"/>
      <c r="AS85" s="344"/>
      <c r="AT85" s="344"/>
      <c r="AU85" s="309"/>
      <c r="AV85" s="344"/>
      <c r="AW85" s="344"/>
      <c r="AX85" s="309"/>
    </row>
    <row r="86" spans="1:50">
      <c r="A86" s="643"/>
      <c r="B86" s="644"/>
      <c r="C86" s="644"/>
      <c r="D86" s="644"/>
      <c r="E86" s="644"/>
      <c r="F86" s="644"/>
      <c r="G86" s="644"/>
      <c r="H86" s="644"/>
      <c r="I86" s="644"/>
      <c r="J86" s="644"/>
      <c r="K86" s="644"/>
      <c r="L86" s="644"/>
      <c r="M86" s="644"/>
      <c r="N86" s="644"/>
      <c r="O86" s="644"/>
      <c r="P86" s="644"/>
      <c r="Q86" s="644"/>
      <c r="R86" s="273"/>
      <c r="S86" s="275"/>
      <c r="T86" s="275"/>
      <c r="U86" s="275"/>
      <c r="V86" s="275"/>
      <c r="W86" s="275"/>
      <c r="X86" s="275"/>
      <c r="Y86" s="290"/>
      <c r="Z86" s="285"/>
      <c r="AA86" s="275"/>
      <c r="AB86" s="275"/>
      <c r="AC86" s="275"/>
      <c r="AD86" s="275"/>
      <c r="AE86" s="290"/>
      <c r="AF86" s="285"/>
      <c r="AG86" s="275"/>
      <c r="AH86" s="290"/>
      <c r="AI86" s="345"/>
      <c r="AJ86" s="314"/>
      <c r="AK86" s="314"/>
      <c r="AL86" s="314"/>
      <c r="AM86" s="314"/>
      <c r="AN86" s="314"/>
      <c r="AO86" s="310"/>
      <c r="AP86" s="314"/>
      <c r="AQ86" s="314"/>
      <c r="AR86" s="314"/>
      <c r="AS86" s="314"/>
      <c r="AT86" s="314"/>
      <c r="AU86" s="310"/>
      <c r="AV86" s="314"/>
      <c r="AW86" s="314"/>
      <c r="AX86" s="310"/>
    </row>
    <row r="87" spans="1:50">
      <c r="A87" s="643"/>
      <c r="B87" s="644"/>
      <c r="C87" s="644"/>
      <c r="D87" s="644"/>
      <c r="E87" s="644"/>
      <c r="F87" s="644"/>
      <c r="G87" s="644"/>
      <c r="H87" s="644"/>
      <c r="I87" s="644"/>
      <c r="J87" s="644"/>
      <c r="K87" s="644"/>
      <c r="L87" s="644"/>
      <c r="M87" s="644"/>
      <c r="N87" s="644"/>
      <c r="O87" s="644"/>
      <c r="P87" s="644"/>
      <c r="Q87" s="644"/>
      <c r="Y87" s="288"/>
      <c r="Z87" s="284"/>
      <c r="AE87" s="288"/>
      <c r="AF87" s="284"/>
      <c r="AH87" s="288"/>
      <c r="AI87" s="343"/>
      <c r="AJ87" s="344"/>
      <c r="AK87" s="344"/>
      <c r="AL87" s="344"/>
      <c r="AM87" s="344"/>
      <c r="AN87" s="344"/>
      <c r="AO87" s="309"/>
      <c r="AP87" s="344"/>
      <c r="AQ87" s="344"/>
      <c r="AR87" s="344"/>
      <c r="AS87" s="344"/>
      <c r="AT87" s="344"/>
      <c r="AU87" s="309"/>
      <c r="AV87" s="344"/>
      <c r="AW87" s="344"/>
      <c r="AX87" s="309"/>
    </row>
    <row r="88" spans="1:50">
      <c r="A88" s="643"/>
      <c r="B88" s="644"/>
      <c r="C88" s="644"/>
      <c r="D88" s="644"/>
      <c r="E88" s="644"/>
      <c r="F88" s="644"/>
      <c r="G88" s="644"/>
      <c r="H88" s="644"/>
      <c r="I88" s="644"/>
      <c r="J88" s="644"/>
      <c r="K88" s="644"/>
      <c r="L88" s="644"/>
      <c r="M88" s="644"/>
      <c r="N88" s="644"/>
      <c r="O88" s="644"/>
      <c r="P88" s="644"/>
      <c r="Q88" s="644"/>
      <c r="R88" s="273"/>
      <c r="S88" s="275"/>
      <c r="T88" s="275"/>
      <c r="U88" s="275"/>
      <c r="V88" s="275"/>
      <c r="W88" s="275"/>
      <c r="X88" s="275"/>
      <c r="Y88" s="290"/>
      <c r="Z88" s="285"/>
      <c r="AA88" s="275"/>
      <c r="AB88" s="275"/>
      <c r="AC88" s="275"/>
      <c r="AD88" s="275"/>
      <c r="AE88" s="290"/>
      <c r="AF88" s="285"/>
      <c r="AG88" s="275"/>
      <c r="AH88" s="290"/>
      <c r="AI88" s="343"/>
      <c r="AJ88" s="344"/>
      <c r="AK88" s="344"/>
      <c r="AL88" s="344"/>
      <c r="AM88" s="344"/>
      <c r="AN88" s="344"/>
      <c r="AO88" s="309"/>
      <c r="AP88" s="344"/>
      <c r="AQ88" s="344"/>
      <c r="AR88" s="344"/>
      <c r="AS88" s="344"/>
      <c r="AT88" s="344"/>
      <c r="AU88" s="309"/>
      <c r="AV88" s="344"/>
      <c r="AW88" s="344"/>
      <c r="AX88" s="309"/>
    </row>
    <row r="89" spans="1:50">
      <c r="A89" s="643"/>
      <c r="B89" s="644"/>
      <c r="C89" s="644"/>
      <c r="D89" s="644"/>
      <c r="E89" s="644"/>
      <c r="F89" s="644"/>
      <c r="G89" s="644"/>
      <c r="H89" s="644"/>
      <c r="I89" s="644"/>
      <c r="J89" s="644"/>
      <c r="K89" s="644"/>
      <c r="L89" s="644"/>
      <c r="M89" s="644"/>
      <c r="N89" s="644"/>
      <c r="O89" s="644"/>
      <c r="P89" s="644"/>
      <c r="Q89" s="644"/>
      <c r="Y89" s="288"/>
      <c r="Z89" s="284"/>
      <c r="AE89" s="288"/>
      <c r="AF89" s="284"/>
      <c r="AH89" s="288"/>
      <c r="AI89" s="343"/>
      <c r="AJ89" s="344"/>
      <c r="AK89" s="344"/>
      <c r="AL89" s="344"/>
      <c r="AM89" s="344"/>
      <c r="AN89" s="344"/>
      <c r="AO89" s="309"/>
      <c r="AP89" s="344"/>
      <c r="AQ89" s="344"/>
      <c r="AR89" s="344"/>
      <c r="AS89" s="344"/>
      <c r="AT89" s="344"/>
      <c r="AU89" s="309"/>
      <c r="AV89" s="344"/>
      <c r="AW89" s="344"/>
      <c r="AX89" s="309"/>
    </row>
    <row r="90" spans="1:50" ht="13.5" thickBot="1">
      <c r="A90" s="649"/>
      <c r="B90" s="650"/>
      <c r="C90" s="650"/>
      <c r="D90" s="650"/>
      <c r="E90" s="650"/>
      <c r="F90" s="650"/>
      <c r="G90" s="650"/>
      <c r="H90" s="650"/>
      <c r="I90" s="650"/>
      <c r="J90" s="650"/>
      <c r="K90" s="650"/>
      <c r="L90" s="650"/>
      <c r="M90" s="650"/>
      <c r="N90" s="650"/>
      <c r="O90" s="650"/>
      <c r="P90" s="650"/>
      <c r="Q90" s="650"/>
      <c r="S90" s="281"/>
      <c r="T90" s="281"/>
      <c r="U90" s="281"/>
      <c r="V90" s="281"/>
      <c r="W90" s="281"/>
      <c r="X90" s="281"/>
      <c r="Y90" s="291"/>
      <c r="Z90" s="286"/>
      <c r="AA90" s="281"/>
      <c r="AB90" s="281"/>
      <c r="AC90" s="281"/>
      <c r="AD90" s="281"/>
      <c r="AE90" s="291"/>
      <c r="AF90" s="286"/>
      <c r="AG90" s="281"/>
      <c r="AH90" s="291"/>
      <c r="AI90" s="346"/>
      <c r="AJ90" s="347"/>
      <c r="AK90" s="347"/>
      <c r="AL90" s="347"/>
      <c r="AM90" s="347"/>
      <c r="AN90" s="347"/>
      <c r="AO90" s="311"/>
      <c r="AP90" s="347"/>
      <c r="AQ90" s="347"/>
      <c r="AR90" s="347"/>
      <c r="AS90" s="347"/>
      <c r="AT90" s="347"/>
      <c r="AU90" s="311"/>
      <c r="AV90" s="347"/>
      <c r="AW90" s="347"/>
      <c r="AX90" s="311"/>
    </row>
    <row r="91" spans="1:50">
      <c r="A91" s="642"/>
      <c r="B91" s="644"/>
      <c r="C91" s="644"/>
      <c r="D91" s="644"/>
      <c r="E91" s="644"/>
      <c r="F91" s="644"/>
      <c r="G91" s="644"/>
      <c r="H91" s="644"/>
      <c r="I91" s="644"/>
      <c r="J91" s="644"/>
      <c r="K91" s="644"/>
      <c r="L91" s="644"/>
      <c r="M91" s="644"/>
      <c r="N91" s="644"/>
      <c r="O91" s="644"/>
      <c r="P91" s="644"/>
      <c r="Q91" s="644"/>
      <c r="Y91" s="288"/>
      <c r="Z91" s="284"/>
      <c r="AE91" s="288"/>
      <c r="AF91" s="284"/>
      <c r="AH91" s="288"/>
      <c r="AI91" s="343"/>
      <c r="AJ91" s="344"/>
      <c r="AK91" s="344"/>
      <c r="AL91" s="344"/>
      <c r="AM91" s="344"/>
      <c r="AN91" s="344"/>
      <c r="AO91" s="309"/>
      <c r="AP91" s="344"/>
      <c r="AQ91" s="344"/>
      <c r="AR91" s="344"/>
      <c r="AS91" s="344"/>
      <c r="AT91" s="344"/>
      <c r="AU91" s="309"/>
      <c r="AV91" s="344"/>
      <c r="AW91" s="344"/>
      <c r="AX91" s="309"/>
    </row>
    <row r="92" spans="1:50">
      <c r="A92" s="643"/>
      <c r="B92" s="644"/>
      <c r="C92" s="644"/>
      <c r="D92" s="644"/>
      <c r="E92" s="644"/>
      <c r="F92" s="644"/>
      <c r="G92" s="644"/>
      <c r="H92" s="644"/>
      <c r="I92" s="644"/>
      <c r="J92" s="644"/>
      <c r="K92" s="644"/>
      <c r="L92" s="644"/>
      <c r="M92" s="644"/>
      <c r="N92" s="644"/>
      <c r="O92" s="644"/>
      <c r="P92" s="644"/>
      <c r="Q92" s="644"/>
      <c r="S92" s="274"/>
      <c r="T92" s="274"/>
      <c r="U92" s="274"/>
      <c r="V92" s="274"/>
      <c r="W92" s="274"/>
      <c r="X92" s="274"/>
      <c r="Y92" s="289"/>
      <c r="Z92" s="284"/>
      <c r="AA92" s="274"/>
      <c r="AB92" s="274"/>
      <c r="AC92" s="274"/>
      <c r="AD92" s="274"/>
      <c r="AE92" s="289"/>
      <c r="AF92" s="284"/>
      <c r="AG92" s="274"/>
      <c r="AH92" s="289"/>
      <c r="AI92" s="343"/>
      <c r="AJ92" s="344"/>
      <c r="AK92" s="344"/>
      <c r="AL92" s="344"/>
      <c r="AM92" s="344"/>
      <c r="AN92" s="344"/>
      <c r="AO92" s="309"/>
      <c r="AP92" s="344"/>
      <c r="AQ92" s="344"/>
      <c r="AR92" s="344"/>
      <c r="AS92" s="344"/>
      <c r="AT92" s="344"/>
      <c r="AU92" s="309"/>
      <c r="AV92" s="344"/>
      <c r="AW92" s="344"/>
      <c r="AX92" s="309"/>
    </row>
    <row r="93" spans="1:50">
      <c r="A93" s="643"/>
      <c r="B93" s="644"/>
      <c r="C93" s="644"/>
      <c r="D93" s="644"/>
      <c r="E93" s="644"/>
      <c r="F93" s="644"/>
      <c r="G93" s="644"/>
      <c r="H93" s="644"/>
      <c r="I93" s="644"/>
      <c r="J93" s="644"/>
      <c r="K93" s="644"/>
      <c r="L93" s="644"/>
      <c r="M93" s="644"/>
      <c r="N93" s="644"/>
      <c r="O93" s="644"/>
      <c r="P93" s="644"/>
      <c r="Q93" s="644"/>
      <c r="S93" s="275"/>
      <c r="T93" s="275"/>
      <c r="U93" s="275"/>
      <c r="V93" s="275"/>
      <c r="W93" s="275"/>
      <c r="X93" s="275"/>
      <c r="Y93" s="290"/>
      <c r="Z93" s="285"/>
      <c r="AA93" s="275"/>
      <c r="AB93" s="275"/>
      <c r="AC93" s="275"/>
      <c r="AD93" s="275"/>
      <c r="AE93" s="290"/>
      <c r="AF93" s="285"/>
      <c r="AG93" s="275"/>
      <c r="AH93" s="290"/>
      <c r="AI93" s="343"/>
      <c r="AJ93" s="344"/>
      <c r="AK93" s="344"/>
      <c r="AL93" s="344"/>
      <c r="AM93" s="344"/>
      <c r="AN93" s="344"/>
      <c r="AO93" s="309"/>
      <c r="AP93" s="344"/>
      <c r="AQ93" s="344"/>
      <c r="AR93" s="344"/>
      <c r="AS93" s="344"/>
      <c r="AT93" s="344"/>
      <c r="AU93" s="309"/>
      <c r="AV93" s="344"/>
      <c r="AW93" s="344"/>
      <c r="AX93" s="309"/>
    </row>
    <row r="94" spans="1:50">
      <c r="A94" s="643"/>
      <c r="B94" s="644"/>
      <c r="C94" s="644"/>
      <c r="D94" s="644"/>
      <c r="E94" s="644"/>
      <c r="F94" s="644"/>
      <c r="G94" s="644"/>
      <c r="H94" s="644"/>
      <c r="I94" s="644"/>
      <c r="J94" s="644"/>
      <c r="K94" s="644"/>
      <c r="L94" s="644"/>
      <c r="M94" s="644"/>
      <c r="N94" s="644"/>
      <c r="O94" s="644"/>
      <c r="P94" s="644"/>
      <c r="Q94" s="644"/>
      <c r="Y94" s="288"/>
      <c r="Z94" s="284"/>
      <c r="AE94" s="288"/>
      <c r="AF94" s="284"/>
      <c r="AH94" s="288"/>
      <c r="AI94" s="343"/>
      <c r="AJ94" s="344"/>
      <c r="AK94" s="344"/>
      <c r="AL94" s="344"/>
      <c r="AM94" s="344"/>
      <c r="AN94" s="344"/>
      <c r="AO94" s="309"/>
      <c r="AP94" s="344"/>
      <c r="AQ94" s="344"/>
      <c r="AR94" s="344"/>
      <c r="AS94" s="344"/>
      <c r="AT94" s="344"/>
      <c r="AU94" s="309"/>
      <c r="AV94" s="344"/>
      <c r="AW94" s="344"/>
      <c r="AX94" s="309"/>
    </row>
    <row r="95" spans="1:50">
      <c r="A95" s="643"/>
      <c r="B95" s="644"/>
      <c r="C95" s="644"/>
      <c r="D95" s="644"/>
      <c r="E95" s="644"/>
      <c r="F95" s="644"/>
      <c r="G95" s="644"/>
      <c r="H95" s="644"/>
      <c r="I95" s="644"/>
      <c r="J95" s="644"/>
      <c r="K95" s="644"/>
      <c r="L95" s="644"/>
      <c r="M95" s="644"/>
      <c r="N95" s="644"/>
      <c r="O95" s="644"/>
      <c r="P95" s="644"/>
      <c r="Q95" s="644"/>
      <c r="R95" s="273"/>
      <c r="S95" s="275"/>
      <c r="T95" s="275"/>
      <c r="U95" s="275"/>
      <c r="V95" s="275"/>
      <c r="W95" s="275"/>
      <c r="X95" s="275"/>
      <c r="Y95" s="290"/>
      <c r="Z95" s="285"/>
      <c r="AA95" s="275"/>
      <c r="AB95" s="275"/>
      <c r="AC95" s="275"/>
      <c r="AD95" s="275"/>
      <c r="AE95" s="290"/>
      <c r="AF95" s="285"/>
      <c r="AG95" s="275"/>
      <c r="AH95" s="290"/>
      <c r="AI95" s="345"/>
      <c r="AJ95" s="314"/>
      <c r="AK95" s="314"/>
      <c r="AL95" s="314"/>
      <c r="AM95" s="314"/>
      <c r="AN95" s="314"/>
      <c r="AO95" s="310"/>
      <c r="AP95" s="314"/>
      <c r="AQ95" s="314"/>
      <c r="AR95" s="314"/>
      <c r="AS95" s="314"/>
      <c r="AT95" s="314"/>
      <c r="AU95" s="310"/>
      <c r="AV95" s="314"/>
      <c r="AW95" s="314"/>
      <c r="AX95" s="310"/>
    </row>
    <row r="96" spans="1:50">
      <c r="A96" s="643"/>
      <c r="B96" s="644"/>
      <c r="C96" s="644"/>
      <c r="D96" s="644"/>
      <c r="E96" s="644"/>
      <c r="F96" s="644"/>
      <c r="G96" s="644"/>
      <c r="H96" s="644"/>
      <c r="I96" s="644"/>
      <c r="J96" s="644"/>
      <c r="K96" s="644"/>
      <c r="L96" s="644"/>
      <c r="M96" s="644"/>
      <c r="N96" s="644"/>
      <c r="O96" s="644"/>
      <c r="P96" s="644"/>
      <c r="Q96" s="644"/>
      <c r="Y96" s="288"/>
      <c r="Z96" s="284"/>
      <c r="AE96" s="288"/>
      <c r="AF96" s="284"/>
      <c r="AH96" s="288"/>
      <c r="AI96" s="343"/>
      <c r="AJ96" s="344"/>
      <c r="AK96" s="344"/>
      <c r="AL96" s="344"/>
      <c r="AM96" s="344"/>
      <c r="AN96" s="344"/>
      <c r="AO96" s="309"/>
      <c r="AP96" s="344"/>
      <c r="AQ96" s="344"/>
      <c r="AR96" s="344"/>
      <c r="AS96" s="344"/>
      <c r="AT96" s="344"/>
      <c r="AU96" s="309"/>
      <c r="AV96" s="344"/>
      <c r="AW96" s="344"/>
      <c r="AX96" s="309"/>
    </row>
    <row r="97" spans="1:50">
      <c r="A97" s="648"/>
      <c r="B97" s="646"/>
      <c r="C97" s="646"/>
      <c r="D97" s="646"/>
      <c r="E97" s="646"/>
      <c r="F97" s="646"/>
      <c r="G97" s="646"/>
      <c r="H97" s="646"/>
      <c r="I97" s="646"/>
      <c r="J97" s="646"/>
      <c r="K97" s="646"/>
      <c r="L97" s="646"/>
      <c r="M97" s="646"/>
      <c r="N97" s="646"/>
      <c r="O97" s="646"/>
      <c r="P97" s="646"/>
      <c r="Q97" s="646"/>
      <c r="S97" s="275"/>
      <c r="T97" s="275"/>
      <c r="U97" s="275"/>
      <c r="V97" s="275"/>
      <c r="W97" s="275"/>
      <c r="X97" s="275"/>
      <c r="Y97" s="290"/>
      <c r="Z97" s="285"/>
      <c r="AA97" s="275"/>
      <c r="AB97" s="275"/>
      <c r="AC97" s="275"/>
      <c r="AD97" s="275"/>
      <c r="AE97" s="290"/>
      <c r="AF97" s="285"/>
      <c r="AG97" s="275"/>
      <c r="AH97" s="290"/>
      <c r="AI97" s="343"/>
      <c r="AJ97" s="344"/>
      <c r="AK97" s="344"/>
      <c r="AL97" s="344"/>
      <c r="AM97" s="344"/>
      <c r="AN97" s="344"/>
      <c r="AO97" s="309"/>
      <c r="AP97" s="344"/>
      <c r="AQ97" s="344"/>
      <c r="AR97" s="344"/>
      <c r="AS97" s="344"/>
      <c r="AT97" s="344"/>
      <c r="AU97" s="309"/>
      <c r="AV97" s="344"/>
      <c r="AW97" s="344"/>
      <c r="AX97" s="309"/>
    </row>
    <row r="98" spans="1:50">
      <c r="A98" s="643"/>
      <c r="B98" s="644"/>
      <c r="C98" s="644"/>
      <c r="D98" s="644"/>
      <c r="E98" s="644"/>
      <c r="F98" s="644"/>
      <c r="G98" s="644"/>
      <c r="H98" s="644"/>
      <c r="I98" s="644"/>
      <c r="J98" s="644"/>
      <c r="K98" s="644"/>
      <c r="L98" s="644"/>
      <c r="M98" s="644"/>
      <c r="N98" s="644"/>
      <c r="O98" s="644"/>
      <c r="P98" s="644"/>
      <c r="Q98" s="644"/>
      <c r="Y98" s="288"/>
      <c r="Z98" s="284"/>
      <c r="AE98" s="288"/>
      <c r="AF98" s="284"/>
      <c r="AH98" s="288"/>
      <c r="AI98" s="343"/>
      <c r="AJ98" s="344"/>
      <c r="AK98" s="344"/>
      <c r="AL98" s="344"/>
      <c r="AM98" s="344"/>
      <c r="AN98" s="344"/>
      <c r="AO98" s="309"/>
      <c r="AP98" s="344"/>
      <c r="AQ98" s="344"/>
      <c r="AR98" s="344"/>
      <c r="AS98" s="344"/>
      <c r="AT98" s="344"/>
      <c r="AU98" s="309"/>
      <c r="AV98" s="344"/>
      <c r="AW98" s="344"/>
      <c r="AX98" s="309"/>
    </row>
    <row r="99" spans="1:50">
      <c r="A99" s="643"/>
      <c r="B99" s="644"/>
      <c r="C99" s="644"/>
      <c r="D99" s="644"/>
      <c r="E99" s="644"/>
      <c r="F99" s="644"/>
      <c r="G99" s="644"/>
      <c r="H99" s="644"/>
      <c r="I99" s="644"/>
      <c r="J99" s="644"/>
      <c r="K99" s="644"/>
      <c r="L99" s="644"/>
      <c r="M99" s="644"/>
      <c r="N99" s="644"/>
      <c r="O99" s="644"/>
      <c r="P99" s="644"/>
      <c r="Q99" s="644"/>
      <c r="R99" s="273"/>
      <c r="S99" s="275"/>
      <c r="T99" s="275"/>
      <c r="U99" s="275"/>
      <c r="V99" s="275"/>
      <c r="W99" s="275"/>
      <c r="X99" s="275"/>
      <c r="Y99" s="290"/>
      <c r="Z99" s="285"/>
      <c r="AA99" s="275"/>
      <c r="AB99" s="275"/>
      <c r="AC99" s="275"/>
      <c r="AD99" s="275"/>
      <c r="AE99" s="290"/>
      <c r="AF99" s="285"/>
      <c r="AG99" s="275"/>
      <c r="AH99" s="290"/>
      <c r="AI99" s="345"/>
      <c r="AJ99" s="314"/>
      <c r="AK99" s="314"/>
      <c r="AL99" s="314"/>
      <c r="AM99" s="314"/>
      <c r="AN99" s="314"/>
      <c r="AO99" s="310"/>
      <c r="AP99" s="314"/>
      <c r="AQ99" s="314"/>
      <c r="AR99" s="314"/>
      <c r="AS99" s="314"/>
      <c r="AT99" s="314"/>
      <c r="AU99" s="310"/>
      <c r="AV99" s="314"/>
      <c r="AW99" s="314"/>
      <c r="AX99" s="310"/>
    </row>
    <row r="100" spans="1:50">
      <c r="A100" s="643"/>
      <c r="B100" s="644"/>
      <c r="C100" s="644"/>
      <c r="D100" s="644"/>
      <c r="E100" s="644"/>
      <c r="F100" s="644"/>
      <c r="G100" s="644"/>
      <c r="H100" s="644"/>
      <c r="I100" s="644"/>
      <c r="J100" s="644"/>
      <c r="K100" s="644"/>
      <c r="L100" s="644"/>
      <c r="M100" s="644"/>
      <c r="N100" s="644"/>
      <c r="O100" s="644"/>
      <c r="P100" s="644"/>
      <c r="Q100" s="644"/>
      <c r="Y100" s="288"/>
      <c r="Z100" s="284"/>
      <c r="AE100" s="288"/>
      <c r="AF100" s="284"/>
      <c r="AH100" s="288"/>
      <c r="AI100" s="343"/>
      <c r="AJ100" s="344"/>
      <c r="AK100" s="344"/>
      <c r="AL100" s="344"/>
      <c r="AM100" s="344"/>
      <c r="AN100" s="344"/>
      <c r="AO100" s="309"/>
      <c r="AP100" s="344"/>
      <c r="AQ100" s="344"/>
      <c r="AR100" s="344"/>
      <c r="AS100" s="344"/>
      <c r="AT100" s="344"/>
      <c r="AU100" s="309"/>
      <c r="AV100" s="344"/>
      <c r="AW100" s="344"/>
      <c r="AX100" s="309"/>
    </row>
    <row r="101" spans="1:50">
      <c r="A101" s="643"/>
      <c r="B101" s="644"/>
      <c r="C101" s="644"/>
      <c r="D101" s="644"/>
      <c r="E101" s="644"/>
      <c r="F101" s="644"/>
      <c r="G101" s="644"/>
      <c r="H101" s="644"/>
      <c r="I101" s="644"/>
      <c r="J101" s="644"/>
      <c r="K101" s="644"/>
      <c r="L101" s="644"/>
      <c r="M101" s="644"/>
      <c r="N101" s="644"/>
      <c r="O101" s="644"/>
      <c r="P101" s="644"/>
      <c r="Q101" s="644"/>
      <c r="R101" s="273"/>
      <c r="S101" s="275"/>
      <c r="T101" s="275"/>
      <c r="U101" s="275"/>
      <c r="V101" s="275"/>
      <c r="W101" s="275"/>
      <c r="X101" s="275"/>
      <c r="Y101" s="290"/>
      <c r="Z101" s="285"/>
      <c r="AA101" s="275"/>
      <c r="AB101" s="275"/>
      <c r="AC101" s="275"/>
      <c r="AD101" s="275"/>
      <c r="AE101" s="290"/>
      <c r="AF101" s="285"/>
      <c r="AG101" s="275"/>
      <c r="AH101" s="290"/>
      <c r="AI101" s="343"/>
      <c r="AJ101" s="344"/>
      <c r="AK101" s="344"/>
      <c r="AL101" s="344"/>
      <c r="AM101" s="344"/>
      <c r="AN101" s="344"/>
      <c r="AO101" s="309"/>
      <c r="AP101" s="344"/>
      <c r="AQ101" s="344"/>
      <c r="AR101" s="344"/>
      <c r="AS101" s="344"/>
      <c r="AT101" s="344"/>
      <c r="AU101" s="309"/>
      <c r="AV101" s="344"/>
      <c r="AW101" s="344"/>
      <c r="AX101" s="309"/>
    </row>
    <row r="102" spans="1:50">
      <c r="A102" s="643"/>
      <c r="B102" s="644"/>
      <c r="C102" s="644"/>
      <c r="D102" s="644"/>
      <c r="E102" s="644"/>
      <c r="F102" s="644"/>
      <c r="G102" s="644"/>
      <c r="H102" s="644"/>
      <c r="I102" s="644"/>
      <c r="J102" s="644"/>
      <c r="K102" s="644"/>
      <c r="L102" s="644"/>
      <c r="M102" s="644"/>
      <c r="N102" s="644"/>
      <c r="O102" s="644"/>
      <c r="P102" s="644"/>
      <c r="Q102" s="644"/>
      <c r="Y102" s="288"/>
      <c r="Z102" s="284"/>
      <c r="AE102" s="288"/>
      <c r="AF102" s="284"/>
      <c r="AH102" s="288"/>
      <c r="AI102" s="343"/>
      <c r="AJ102" s="344"/>
      <c r="AK102" s="344"/>
      <c r="AL102" s="344"/>
      <c r="AM102" s="344"/>
      <c r="AN102" s="344"/>
      <c r="AO102" s="309"/>
      <c r="AP102" s="344"/>
      <c r="AQ102" s="344"/>
      <c r="AR102" s="344"/>
      <c r="AS102" s="344"/>
      <c r="AT102" s="344"/>
      <c r="AU102" s="309"/>
      <c r="AV102" s="344"/>
      <c r="AW102" s="344"/>
      <c r="AX102" s="309"/>
    </row>
    <row r="103" spans="1:50">
      <c r="A103" s="643"/>
      <c r="B103" s="644"/>
      <c r="C103" s="644"/>
      <c r="D103" s="644"/>
      <c r="E103" s="644"/>
      <c r="F103" s="644"/>
      <c r="G103" s="644"/>
      <c r="H103" s="644"/>
      <c r="I103" s="644"/>
      <c r="J103" s="644"/>
      <c r="K103" s="644"/>
      <c r="L103" s="644"/>
      <c r="M103" s="644"/>
      <c r="N103" s="644"/>
      <c r="O103" s="644"/>
      <c r="P103" s="644"/>
      <c r="Q103" s="644"/>
      <c r="R103" s="273"/>
      <c r="S103" s="275"/>
      <c r="T103" s="275"/>
      <c r="U103" s="275"/>
      <c r="V103" s="275"/>
      <c r="W103" s="275"/>
      <c r="X103" s="275"/>
      <c r="Y103" s="290"/>
      <c r="Z103" s="285"/>
      <c r="AA103" s="275"/>
      <c r="AB103" s="275"/>
      <c r="AC103" s="275"/>
      <c r="AD103" s="275"/>
      <c r="AE103" s="290"/>
      <c r="AF103" s="285"/>
      <c r="AG103" s="275"/>
      <c r="AH103" s="290"/>
      <c r="AI103" s="345"/>
      <c r="AJ103" s="314"/>
      <c r="AK103" s="314"/>
      <c r="AL103" s="314"/>
      <c r="AM103" s="314"/>
      <c r="AN103" s="314"/>
      <c r="AO103" s="310"/>
      <c r="AP103" s="314"/>
      <c r="AQ103" s="314"/>
      <c r="AR103" s="314"/>
      <c r="AS103" s="314"/>
      <c r="AT103" s="314"/>
      <c r="AU103" s="310"/>
      <c r="AV103" s="314"/>
      <c r="AW103" s="314"/>
      <c r="AX103" s="310"/>
    </row>
    <row r="104" spans="1:50">
      <c r="A104" s="643"/>
      <c r="B104" s="644"/>
      <c r="C104" s="644"/>
      <c r="D104" s="644"/>
      <c r="E104" s="644"/>
      <c r="F104" s="644"/>
      <c r="G104" s="644"/>
      <c r="H104" s="644"/>
      <c r="I104" s="644"/>
      <c r="J104" s="644"/>
      <c r="K104" s="644"/>
      <c r="L104" s="644"/>
      <c r="M104" s="644"/>
      <c r="N104" s="644"/>
      <c r="O104" s="644"/>
      <c r="P104" s="644"/>
      <c r="Q104" s="644"/>
      <c r="Y104" s="288"/>
      <c r="Z104" s="284"/>
      <c r="AE104" s="288"/>
      <c r="AF104" s="284"/>
      <c r="AH104" s="288"/>
      <c r="AI104" s="343"/>
      <c r="AJ104" s="344"/>
      <c r="AK104" s="344"/>
      <c r="AL104" s="344"/>
      <c r="AM104" s="344"/>
      <c r="AN104" s="344"/>
      <c r="AO104" s="309"/>
      <c r="AP104" s="344"/>
      <c r="AQ104" s="344"/>
      <c r="AR104" s="344"/>
      <c r="AS104" s="344"/>
      <c r="AT104" s="344"/>
      <c r="AU104" s="309"/>
      <c r="AV104" s="344"/>
      <c r="AW104" s="344"/>
      <c r="AX104" s="309"/>
    </row>
    <row r="105" spans="1:50">
      <c r="A105" s="643"/>
      <c r="B105" s="644"/>
      <c r="C105" s="644"/>
      <c r="D105" s="644"/>
      <c r="E105" s="644"/>
      <c r="F105" s="644"/>
      <c r="G105" s="644"/>
      <c r="H105" s="644"/>
      <c r="I105" s="644"/>
      <c r="J105" s="644"/>
      <c r="K105" s="644"/>
      <c r="L105" s="644"/>
      <c r="M105" s="644"/>
      <c r="N105" s="644"/>
      <c r="O105" s="644"/>
      <c r="P105" s="644"/>
      <c r="Q105" s="644"/>
      <c r="R105" s="273"/>
      <c r="S105" s="275"/>
      <c r="T105" s="275"/>
      <c r="U105" s="275"/>
      <c r="V105" s="275"/>
      <c r="W105" s="275"/>
      <c r="X105" s="275"/>
      <c r="Y105" s="290"/>
      <c r="Z105" s="285"/>
      <c r="AA105" s="275"/>
      <c r="AB105" s="275"/>
      <c r="AC105" s="275"/>
      <c r="AD105" s="275"/>
      <c r="AE105" s="290"/>
      <c r="AF105" s="285"/>
      <c r="AG105" s="275"/>
      <c r="AH105" s="290"/>
      <c r="AI105" s="343"/>
      <c r="AJ105" s="344"/>
      <c r="AK105" s="344"/>
      <c r="AL105" s="344"/>
      <c r="AM105" s="344"/>
      <c r="AN105" s="344"/>
      <c r="AO105" s="309"/>
      <c r="AP105" s="344"/>
      <c r="AQ105" s="344"/>
      <c r="AR105" s="344"/>
      <c r="AS105" s="344"/>
      <c r="AT105" s="344"/>
      <c r="AU105" s="309"/>
      <c r="AV105" s="344"/>
      <c r="AW105" s="344"/>
      <c r="AX105" s="309"/>
    </row>
    <row r="106" spans="1:50">
      <c r="A106" s="643"/>
      <c r="B106" s="644"/>
      <c r="C106" s="644"/>
      <c r="D106" s="644"/>
      <c r="E106" s="644"/>
      <c r="F106" s="644"/>
      <c r="G106" s="644"/>
      <c r="H106" s="644"/>
      <c r="I106" s="644"/>
      <c r="J106" s="644"/>
      <c r="K106" s="644"/>
      <c r="L106" s="644"/>
      <c r="M106" s="644"/>
      <c r="N106" s="644"/>
      <c r="O106" s="644"/>
      <c r="P106" s="644"/>
      <c r="Q106" s="644"/>
      <c r="Y106" s="288"/>
      <c r="Z106" s="284"/>
      <c r="AE106" s="288"/>
      <c r="AF106" s="284"/>
      <c r="AH106" s="288"/>
      <c r="AI106" s="343"/>
      <c r="AJ106" s="344"/>
      <c r="AK106" s="344"/>
      <c r="AL106" s="344"/>
      <c r="AM106" s="344"/>
      <c r="AN106" s="344"/>
      <c r="AO106" s="309"/>
      <c r="AP106" s="344"/>
      <c r="AQ106" s="344"/>
      <c r="AR106" s="344"/>
      <c r="AS106" s="344"/>
      <c r="AT106" s="344"/>
      <c r="AU106" s="309"/>
      <c r="AV106" s="344"/>
      <c r="AW106" s="344"/>
      <c r="AX106" s="309"/>
    </row>
    <row r="107" spans="1:50">
      <c r="A107" s="643"/>
      <c r="B107" s="644"/>
      <c r="C107" s="644"/>
      <c r="D107" s="644"/>
      <c r="E107" s="644"/>
      <c r="F107" s="644"/>
      <c r="G107" s="644"/>
      <c r="H107" s="644"/>
      <c r="I107" s="644"/>
      <c r="J107" s="644"/>
      <c r="K107" s="644"/>
      <c r="L107" s="644"/>
      <c r="M107" s="644"/>
      <c r="N107" s="644"/>
      <c r="O107" s="644"/>
      <c r="P107" s="644"/>
      <c r="Q107" s="644"/>
      <c r="R107" s="273"/>
      <c r="S107" s="275"/>
      <c r="T107" s="275"/>
      <c r="U107" s="275"/>
      <c r="V107" s="275"/>
      <c r="W107" s="275"/>
      <c r="X107" s="275"/>
      <c r="Y107" s="290"/>
      <c r="Z107" s="285"/>
      <c r="AA107" s="275"/>
      <c r="AB107" s="275"/>
      <c r="AC107" s="275"/>
      <c r="AD107" s="275"/>
      <c r="AE107" s="290"/>
      <c r="AF107" s="285"/>
      <c r="AG107" s="275"/>
      <c r="AH107" s="290"/>
      <c r="AI107" s="348"/>
      <c r="AJ107" s="314"/>
      <c r="AK107" s="314"/>
      <c r="AL107" s="314"/>
      <c r="AM107" s="314"/>
      <c r="AN107" s="314"/>
      <c r="AO107" s="310"/>
      <c r="AP107" s="314"/>
      <c r="AQ107" s="314"/>
      <c r="AR107" s="314"/>
      <c r="AS107" s="314"/>
      <c r="AT107" s="314"/>
      <c r="AU107" s="310"/>
      <c r="AV107" s="314"/>
      <c r="AW107" s="314"/>
      <c r="AX107" s="310"/>
    </row>
    <row r="108" spans="1:50">
      <c r="A108" s="643"/>
      <c r="B108" s="644"/>
      <c r="C108" s="644"/>
      <c r="D108" s="644"/>
      <c r="E108" s="644"/>
      <c r="F108" s="644"/>
      <c r="G108" s="644"/>
      <c r="H108" s="644"/>
      <c r="I108" s="644"/>
      <c r="J108" s="644"/>
      <c r="K108" s="644"/>
      <c r="L108" s="644"/>
      <c r="M108" s="644"/>
      <c r="N108" s="644"/>
      <c r="O108" s="644"/>
      <c r="P108" s="644"/>
      <c r="Q108" s="644"/>
      <c r="Y108" s="288"/>
      <c r="Z108" s="284"/>
      <c r="AE108" s="288"/>
      <c r="AF108" s="284"/>
      <c r="AH108" s="288"/>
      <c r="AI108" s="343"/>
      <c r="AJ108" s="344"/>
      <c r="AK108" s="344"/>
      <c r="AL108" s="344"/>
      <c r="AM108" s="344"/>
      <c r="AN108" s="344"/>
      <c r="AO108" s="309"/>
      <c r="AP108" s="344"/>
      <c r="AQ108" s="344"/>
      <c r="AR108" s="344"/>
      <c r="AS108" s="344"/>
      <c r="AT108" s="344"/>
      <c r="AU108" s="309"/>
      <c r="AV108" s="344"/>
      <c r="AW108" s="344"/>
      <c r="AX108" s="309"/>
    </row>
    <row r="109" spans="1:50">
      <c r="A109" s="643"/>
      <c r="B109" s="644"/>
      <c r="C109" s="644"/>
      <c r="D109" s="644"/>
      <c r="E109" s="644"/>
      <c r="F109" s="644"/>
      <c r="G109" s="644"/>
      <c r="H109" s="644"/>
      <c r="I109" s="644"/>
      <c r="J109" s="644"/>
      <c r="K109" s="644"/>
      <c r="L109" s="644"/>
      <c r="M109" s="644"/>
      <c r="N109" s="644"/>
      <c r="O109" s="644"/>
      <c r="P109" s="644"/>
      <c r="Q109" s="644"/>
      <c r="R109" s="273"/>
      <c r="S109" s="275"/>
      <c r="T109" s="275"/>
      <c r="U109" s="275"/>
      <c r="V109" s="275"/>
      <c r="W109" s="275"/>
      <c r="X109" s="275"/>
      <c r="Y109" s="290"/>
      <c r="Z109" s="285"/>
      <c r="AA109" s="275"/>
      <c r="AB109" s="275"/>
      <c r="AC109" s="275"/>
      <c r="AD109" s="275"/>
      <c r="AE109" s="290"/>
      <c r="AF109" s="285"/>
      <c r="AG109" s="275"/>
      <c r="AH109" s="290"/>
      <c r="AI109" s="343"/>
      <c r="AJ109" s="344"/>
      <c r="AK109" s="344"/>
      <c r="AL109" s="344"/>
      <c r="AM109" s="344"/>
      <c r="AN109" s="344"/>
      <c r="AO109" s="309"/>
      <c r="AP109" s="344"/>
      <c r="AQ109" s="344"/>
      <c r="AR109" s="344"/>
      <c r="AS109" s="344"/>
      <c r="AT109" s="344"/>
      <c r="AU109" s="309"/>
      <c r="AV109" s="344"/>
      <c r="AW109" s="344"/>
      <c r="AX109" s="309"/>
    </row>
    <row r="110" spans="1:50">
      <c r="A110" s="643"/>
      <c r="B110" s="644"/>
      <c r="C110" s="644"/>
      <c r="D110" s="644"/>
      <c r="E110" s="644"/>
      <c r="F110" s="644"/>
      <c r="G110" s="644"/>
      <c r="H110" s="644"/>
      <c r="I110" s="644"/>
      <c r="J110" s="644"/>
      <c r="K110" s="644"/>
      <c r="L110" s="644"/>
      <c r="M110" s="644"/>
      <c r="N110" s="644"/>
      <c r="O110" s="644"/>
      <c r="P110" s="644"/>
      <c r="Q110" s="644"/>
      <c r="Y110" s="288"/>
      <c r="Z110" s="284"/>
      <c r="AE110" s="288"/>
      <c r="AF110" s="284"/>
      <c r="AH110" s="288"/>
      <c r="AI110" s="343"/>
      <c r="AJ110" s="344"/>
      <c r="AK110" s="344"/>
      <c r="AL110" s="344"/>
      <c r="AM110" s="344"/>
      <c r="AN110" s="344"/>
      <c r="AO110" s="309"/>
      <c r="AP110" s="344"/>
      <c r="AQ110" s="344"/>
      <c r="AR110" s="344"/>
      <c r="AS110" s="344"/>
      <c r="AT110" s="344"/>
      <c r="AU110" s="309"/>
      <c r="AV110" s="344"/>
      <c r="AW110" s="344"/>
      <c r="AX110" s="309"/>
    </row>
    <row r="111" spans="1:50">
      <c r="A111" s="643"/>
      <c r="B111" s="644"/>
      <c r="C111" s="644"/>
      <c r="D111" s="644"/>
      <c r="E111" s="644"/>
      <c r="F111" s="644"/>
      <c r="G111" s="644"/>
      <c r="H111" s="644"/>
      <c r="I111" s="644"/>
      <c r="J111" s="644"/>
      <c r="K111" s="644"/>
      <c r="L111" s="644"/>
      <c r="M111" s="644"/>
      <c r="N111" s="644"/>
      <c r="O111" s="644"/>
      <c r="P111" s="644"/>
      <c r="Q111" s="644"/>
      <c r="R111" s="273"/>
      <c r="S111" s="275"/>
      <c r="T111" s="275"/>
      <c r="U111" s="275"/>
      <c r="V111" s="275"/>
      <c r="W111" s="275"/>
      <c r="X111" s="275"/>
      <c r="Y111" s="290"/>
      <c r="Z111" s="285"/>
      <c r="AA111" s="275"/>
      <c r="AB111" s="275"/>
      <c r="AC111" s="275"/>
      <c r="AD111" s="275"/>
      <c r="AE111" s="290"/>
      <c r="AF111" s="285"/>
      <c r="AG111" s="275"/>
      <c r="AH111" s="290"/>
      <c r="AI111" s="345"/>
      <c r="AJ111" s="314"/>
      <c r="AK111" s="314"/>
      <c r="AL111" s="314"/>
      <c r="AM111" s="314"/>
      <c r="AN111" s="314"/>
      <c r="AO111" s="310"/>
      <c r="AP111" s="314"/>
      <c r="AQ111" s="314"/>
      <c r="AR111" s="314"/>
      <c r="AS111" s="314"/>
      <c r="AT111" s="314"/>
      <c r="AU111" s="310"/>
      <c r="AV111" s="314"/>
      <c r="AW111" s="314"/>
      <c r="AX111" s="310"/>
    </row>
    <row r="112" spans="1:50">
      <c r="A112" s="643"/>
      <c r="B112" s="644"/>
      <c r="C112" s="644"/>
      <c r="D112" s="644"/>
      <c r="E112" s="644"/>
      <c r="F112" s="644"/>
      <c r="G112" s="644"/>
      <c r="H112" s="644"/>
      <c r="I112" s="644"/>
      <c r="J112" s="644"/>
      <c r="K112" s="644"/>
      <c r="L112" s="644"/>
      <c r="M112" s="644"/>
      <c r="N112" s="644"/>
      <c r="O112" s="644"/>
      <c r="P112" s="644"/>
      <c r="Q112" s="644"/>
      <c r="Y112" s="288"/>
      <c r="Z112" s="284"/>
      <c r="AE112" s="288"/>
      <c r="AF112" s="284"/>
      <c r="AH112" s="288"/>
      <c r="AI112" s="343"/>
      <c r="AJ112" s="344"/>
      <c r="AK112" s="344"/>
      <c r="AL112" s="344"/>
      <c r="AM112" s="344"/>
      <c r="AN112" s="344"/>
      <c r="AO112" s="309"/>
      <c r="AP112" s="344"/>
      <c r="AQ112" s="344"/>
      <c r="AR112" s="344"/>
      <c r="AS112" s="344"/>
      <c r="AT112" s="344"/>
      <c r="AU112" s="309"/>
      <c r="AV112" s="344"/>
      <c r="AW112" s="344"/>
      <c r="AX112" s="309"/>
    </row>
    <row r="113" spans="1:50">
      <c r="A113" s="643"/>
      <c r="B113" s="644"/>
      <c r="C113" s="644"/>
      <c r="D113" s="644"/>
      <c r="E113" s="644"/>
      <c r="F113" s="644"/>
      <c r="G113" s="644"/>
      <c r="H113" s="644"/>
      <c r="I113" s="644"/>
      <c r="J113" s="644"/>
      <c r="K113" s="644"/>
      <c r="L113" s="644"/>
      <c r="M113" s="644"/>
      <c r="N113" s="644"/>
      <c r="O113" s="644"/>
      <c r="P113" s="644"/>
      <c r="Q113" s="644"/>
      <c r="R113" s="273"/>
      <c r="S113" s="275"/>
      <c r="T113" s="275"/>
      <c r="U113" s="275"/>
      <c r="V113" s="275"/>
      <c r="W113" s="275"/>
      <c r="X113" s="275"/>
      <c r="Y113" s="290"/>
      <c r="Z113" s="285"/>
      <c r="AA113" s="275"/>
      <c r="AB113" s="275"/>
      <c r="AC113" s="275"/>
      <c r="AD113" s="275"/>
      <c r="AE113" s="290"/>
      <c r="AF113" s="285"/>
      <c r="AG113" s="275"/>
      <c r="AH113" s="290"/>
      <c r="AI113" s="343"/>
      <c r="AJ113" s="344"/>
      <c r="AK113" s="344"/>
      <c r="AL113" s="344"/>
      <c r="AM113" s="344"/>
      <c r="AN113" s="344"/>
      <c r="AO113" s="309"/>
      <c r="AP113" s="344"/>
      <c r="AQ113" s="344"/>
      <c r="AR113" s="344"/>
      <c r="AS113" s="344"/>
      <c r="AT113" s="344"/>
      <c r="AU113" s="309"/>
      <c r="AV113" s="344"/>
      <c r="AW113" s="344"/>
      <c r="AX113" s="309"/>
    </row>
    <row r="114" spans="1:50">
      <c r="A114" s="643"/>
      <c r="B114" s="644"/>
      <c r="C114" s="644"/>
      <c r="D114" s="644"/>
      <c r="E114" s="644"/>
      <c r="F114" s="644"/>
      <c r="G114" s="644"/>
      <c r="H114" s="644"/>
      <c r="I114" s="644"/>
      <c r="J114" s="644"/>
      <c r="K114" s="644"/>
      <c r="L114" s="644"/>
      <c r="M114" s="644"/>
      <c r="N114" s="644"/>
      <c r="O114" s="644"/>
      <c r="P114" s="644"/>
      <c r="Q114" s="644"/>
      <c r="Y114" s="288"/>
      <c r="Z114" s="284"/>
      <c r="AE114" s="288"/>
      <c r="AF114" s="284"/>
      <c r="AH114" s="288"/>
      <c r="AI114" s="343"/>
      <c r="AJ114" s="344"/>
      <c r="AK114" s="344"/>
      <c r="AL114" s="344"/>
      <c r="AM114" s="344"/>
      <c r="AN114" s="344"/>
      <c r="AO114" s="309"/>
      <c r="AP114" s="344"/>
      <c r="AQ114" s="344"/>
      <c r="AR114" s="344"/>
      <c r="AS114" s="344"/>
      <c r="AT114" s="344"/>
      <c r="AU114" s="309"/>
      <c r="AV114" s="344"/>
      <c r="AW114" s="344"/>
      <c r="AX114" s="309"/>
    </row>
    <row r="115" spans="1:50">
      <c r="A115" s="643"/>
      <c r="B115" s="644"/>
      <c r="C115" s="644"/>
      <c r="D115" s="644"/>
      <c r="E115" s="644"/>
      <c r="F115" s="644"/>
      <c r="G115" s="644"/>
      <c r="H115" s="644"/>
      <c r="I115" s="644"/>
      <c r="J115" s="644"/>
      <c r="K115" s="644"/>
      <c r="L115" s="644"/>
      <c r="M115" s="644"/>
      <c r="N115" s="644"/>
      <c r="O115" s="644"/>
      <c r="P115" s="644"/>
      <c r="Q115" s="644"/>
      <c r="R115" s="273"/>
      <c r="S115" s="275"/>
      <c r="T115" s="275"/>
      <c r="U115" s="275"/>
      <c r="V115" s="275"/>
      <c r="W115" s="275"/>
      <c r="X115" s="275"/>
      <c r="Y115" s="290"/>
      <c r="Z115" s="285"/>
      <c r="AA115" s="275"/>
      <c r="AB115" s="275"/>
      <c r="AC115" s="275"/>
      <c r="AD115" s="275"/>
      <c r="AE115" s="290"/>
      <c r="AF115" s="285"/>
      <c r="AG115" s="275"/>
      <c r="AH115" s="290"/>
      <c r="AI115" s="345"/>
      <c r="AJ115" s="314"/>
      <c r="AK115" s="314"/>
      <c r="AL115" s="314"/>
      <c r="AM115" s="314"/>
      <c r="AN115" s="314"/>
      <c r="AO115" s="310"/>
      <c r="AP115" s="314"/>
      <c r="AQ115" s="314"/>
      <c r="AR115" s="314"/>
      <c r="AS115" s="314"/>
      <c r="AT115" s="314"/>
      <c r="AU115" s="310"/>
      <c r="AV115" s="314"/>
      <c r="AW115" s="314"/>
      <c r="AX115" s="310"/>
    </row>
    <row r="116" spans="1:50">
      <c r="A116" s="643"/>
      <c r="B116" s="644"/>
      <c r="C116" s="644"/>
      <c r="D116" s="644"/>
      <c r="E116" s="644"/>
      <c r="F116" s="644"/>
      <c r="G116" s="644"/>
      <c r="H116" s="644"/>
      <c r="I116" s="644"/>
      <c r="J116" s="644"/>
      <c r="K116" s="644"/>
      <c r="L116" s="644"/>
      <c r="M116" s="644"/>
      <c r="N116" s="644"/>
      <c r="O116" s="644"/>
      <c r="P116" s="644"/>
      <c r="Q116" s="644"/>
      <c r="Y116" s="288"/>
      <c r="Z116" s="284"/>
      <c r="AE116" s="288"/>
      <c r="AF116" s="284"/>
      <c r="AH116" s="288"/>
      <c r="AI116" s="343"/>
      <c r="AJ116" s="344"/>
      <c r="AK116" s="344"/>
      <c r="AL116" s="344"/>
      <c r="AM116" s="344"/>
      <c r="AN116" s="344"/>
      <c r="AO116" s="309"/>
      <c r="AP116" s="344"/>
      <c r="AQ116" s="344"/>
      <c r="AR116" s="344"/>
      <c r="AS116" s="344"/>
      <c r="AT116" s="344"/>
      <c r="AU116" s="309"/>
      <c r="AV116" s="344"/>
      <c r="AW116" s="344"/>
      <c r="AX116" s="309"/>
    </row>
    <row r="117" spans="1:50">
      <c r="A117" s="643"/>
      <c r="B117" s="644"/>
      <c r="C117" s="644"/>
      <c r="D117" s="644"/>
      <c r="E117" s="644"/>
      <c r="F117" s="644"/>
      <c r="G117" s="644"/>
      <c r="H117" s="644"/>
      <c r="I117" s="644"/>
      <c r="J117" s="644"/>
      <c r="K117" s="644"/>
      <c r="L117" s="644"/>
      <c r="M117" s="644"/>
      <c r="N117" s="644"/>
      <c r="O117" s="644"/>
      <c r="P117" s="644"/>
      <c r="Q117" s="644"/>
      <c r="R117" s="273"/>
      <c r="S117" s="275"/>
      <c r="T117" s="275"/>
      <c r="U117" s="275"/>
      <c r="V117" s="275"/>
      <c r="W117" s="275"/>
      <c r="X117" s="275"/>
      <c r="Y117" s="290"/>
      <c r="Z117" s="285"/>
      <c r="AA117" s="275"/>
      <c r="AB117" s="275"/>
      <c r="AC117" s="275"/>
      <c r="AD117" s="275"/>
      <c r="AE117" s="290"/>
      <c r="AF117" s="285"/>
      <c r="AG117" s="275"/>
      <c r="AH117" s="290"/>
      <c r="AI117" s="343"/>
      <c r="AJ117" s="344"/>
      <c r="AK117" s="344"/>
      <c r="AL117" s="344"/>
      <c r="AM117" s="344"/>
      <c r="AN117" s="344"/>
      <c r="AO117" s="309"/>
      <c r="AP117" s="344"/>
      <c r="AQ117" s="344"/>
      <c r="AR117" s="344"/>
      <c r="AS117" s="344"/>
      <c r="AT117" s="344"/>
      <c r="AU117" s="309"/>
      <c r="AV117" s="344"/>
      <c r="AW117" s="344"/>
      <c r="AX117" s="309"/>
    </row>
    <row r="118" spans="1:50">
      <c r="A118" s="643"/>
      <c r="B118" s="644"/>
      <c r="C118" s="644"/>
      <c r="D118" s="644"/>
      <c r="E118" s="644"/>
      <c r="F118" s="644"/>
      <c r="G118" s="644"/>
      <c r="H118" s="644"/>
      <c r="I118" s="644"/>
      <c r="J118" s="644"/>
      <c r="K118" s="644"/>
      <c r="L118" s="644"/>
      <c r="M118" s="644"/>
      <c r="N118" s="644"/>
      <c r="O118" s="644"/>
      <c r="P118" s="644"/>
      <c r="Q118" s="644"/>
      <c r="Y118" s="288"/>
      <c r="Z118" s="284"/>
      <c r="AE118" s="288"/>
      <c r="AF118" s="284"/>
      <c r="AH118" s="288"/>
      <c r="AI118" s="343"/>
      <c r="AJ118" s="344"/>
      <c r="AK118" s="344"/>
      <c r="AL118" s="344"/>
      <c r="AM118" s="344"/>
      <c r="AN118" s="344"/>
      <c r="AO118" s="309"/>
      <c r="AP118" s="344"/>
      <c r="AQ118" s="344"/>
      <c r="AR118" s="344"/>
      <c r="AS118" s="344"/>
      <c r="AT118" s="344"/>
      <c r="AU118" s="309"/>
      <c r="AV118" s="344"/>
      <c r="AW118" s="344"/>
      <c r="AX118" s="309"/>
    </row>
    <row r="119" spans="1:50" ht="13.5" thickBot="1">
      <c r="A119" s="649"/>
      <c r="B119" s="650"/>
      <c r="C119" s="650"/>
      <c r="D119" s="650"/>
      <c r="E119" s="650"/>
      <c r="F119" s="650"/>
      <c r="G119" s="650"/>
      <c r="H119" s="650"/>
      <c r="I119" s="650"/>
      <c r="J119" s="650"/>
      <c r="K119" s="650"/>
      <c r="L119" s="650"/>
      <c r="M119" s="650"/>
      <c r="N119" s="650"/>
      <c r="O119" s="650"/>
      <c r="P119" s="650"/>
      <c r="Q119" s="650"/>
      <c r="S119" s="281"/>
      <c r="T119" s="281"/>
      <c r="U119" s="281"/>
      <c r="V119" s="281"/>
      <c r="W119" s="281"/>
      <c r="X119" s="281"/>
      <c r="Y119" s="291"/>
      <c r="Z119" s="286"/>
      <c r="AA119" s="281"/>
      <c r="AB119" s="281"/>
      <c r="AC119" s="281"/>
      <c r="AD119" s="281"/>
      <c r="AE119" s="291"/>
      <c r="AF119" s="286"/>
      <c r="AG119" s="281"/>
      <c r="AH119" s="291"/>
      <c r="AI119" s="346"/>
      <c r="AJ119" s="347"/>
      <c r="AK119" s="347"/>
      <c r="AL119" s="347"/>
      <c r="AM119" s="347"/>
      <c r="AN119" s="347"/>
      <c r="AO119" s="311"/>
      <c r="AP119" s="347"/>
      <c r="AQ119" s="347"/>
      <c r="AR119" s="347"/>
      <c r="AS119" s="347"/>
      <c r="AT119" s="347"/>
      <c r="AU119" s="311"/>
      <c r="AV119" s="347"/>
      <c r="AW119" s="347"/>
      <c r="AX119" s="311"/>
    </row>
    <row r="120" spans="1:50">
      <c r="A120" s="642"/>
      <c r="B120" s="644"/>
      <c r="C120" s="644"/>
      <c r="D120" s="644"/>
      <c r="E120" s="644"/>
      <c r="F120" s="644"/>
      <c r="G120" s="644"/>
      <c r="H120" s="644"/>
      <c r="I120" s="644"/>
      <c r="J120" s="644"/>
      <c r="K120" s="644"/>
      <c r="L120" s="644"/>
      <c r="M120" s="644"/>
      <c r="N120" s="644"/>
      <c r="O120" s="644"/>
      <c r="P120" s="644"/>
      <c r="Q120" s="644"/>
      <c r="Y120" s="288"/>
      <c r="Z120" s="284"/>
      <c r="AE120" s="288"/>
      <c r="AF120" s="284"/>
      <c r="AH120" s="288"/>
      <c r="AI120" s="343"/>
      <c r="AJ120" s="344"/>
      <c r="AK120" s="344"/>
      <c r="AL120" s="344"/>
      <c r="AM120" s="344"/>
      <c r="AN120" s="344"/>
      <c r="AO120" s="309"/>
      <c r="AP120" s="344"/>
      <c r="AQ120" s="344"/>
      <c r="AR120" s="344"/>
      <c r="AS120" s="344"/>
      <c r="AT120" s="344"/>
      <c r="AU120" s="309"/>
      <c r="AV120" s="344"/>
      <c r="AW120" s="344"/>
      <c r="AX120" s="309"/>
    </row>
    <row r="121" spans="1:50">
      <c r="A121" s="643"/>
      <c r="B121" s="644"/>
      <c r="C121" s="644"/>
      <c r="D121" s="644"/>
      <c r="E121" s="644"/>
      <c r="F121" s="644"/>
      <c r="G121" s="644"/>
      <c r="H121" s="644"/>
      <c r="I121" s="644"/>
      <c r="J121" s="644"/>
      <c r="K121" s="644"/>
      <c r="L121" s="644"/>
      <c r="M121" s="644"/>
      <c r="N121" s="644"/>
      <c r="O121" s="644"/>
      <c r="P121" s="644"/>
      <c r="Q121" s="644"/>
      <c r="S121" s="274"/>
      <c r="T121" s="274"/>
      <c r="U121" s="274"/>
      <c r="V121" s="274"/>
      <c r="W121" s="274"/>
      <c r="X121" s="274"/>
      <c r="Y121" s="289"/>
      <c r="Z121" s="284"/>
      <c r="AA121" s="274"/>
      <c r="AB121" s="274"/>
      <c r="AC121" s="274"/>
      <c r="AD121" s="274"/>
      <c r="AE121" s="289"/>
      <c r="AF121" s="284"/>
      <c r="AG121" s="274"/>
      <c r="AH121" s="289"/>
      <c r="AI121" s="343"/>
      <c r="AJ121" s="344"/>
      <c r="AK121" s="344"/>
      <c r="AL121" s="344"/>
      <c r="AM121" s="344"/>
      <c r="AN121" s="344"/>
      <c r="AO121" s="309"/>
      <c r="AP121" s="344"/>
      <c r="AQ121" s="344"/>
      <c r="AR121" s="344"/>
      <c r="AS121" s="344"/>
      <c r="AT121" s="344"/>
      <c r="AU121" s="309"/>
      <c r="AV121" s="344"/>
      <c r="AW121" s="344"/>
      <c r="AX121" s="309"/>
    </row>
    <row r="122" spans="1:50">
      <c r="A122" s="643"/>
      <c r="B122" s="644"/>
      <c r="C122" s="644"/>
      <c r="D122" s="644"/>
      <c r="E122" s="644"/>
      <c r="F122" s="644"/>
      <c r="G122" s="644"/>
      <c r="H122" s="644"/>
      <c r="I122" s="644"/>
      <c r="J122" s="644"/>
      <c r="K122" s="644"/>
      <c r="L122" s="644"/>
      <c r="M122" s="644"/>
      <c r="N122" s="644"/>
      <c r="O122" s="644"/>
      <c r="P122" s="644"/>
      <c r="Q122" s="644"/>
      <c r="S122" s="275"/>
      <c r="T122" s="275"/>
      <c r="U122" s="275"/>
      <c r="V122" s="275"/>
      <c r="W122" s="275"/>
      <c r="X122" s="275"/>
      <c r="Y122" s="290"/>
      <c r="Z122" s="285"/>
      <c r="AA122" s="275"/>
      <c r="AB122" s="275"/>
      <c r="AC122" s="275"/>
      <c r="AD122" s="275"/>
      <c r="AE122" s="290"/>
      <c r="AF122" s="285"/>
      <c r="AG122" s="275"/>
      <c r="AH122" s="290"/>
      <c r="AI122" s="343"/>
      <c r="AJ122" s="344"/>
      <c r="AK122" s="344"/>
      <c r="AL122" s="344"/>
      <c r="AM122" s="344"/>
      <c r="AN122" s="344"/>
      <c r="AO122" s="309"/>
      <c r="AP122" s="344"/>
      <c r="AQ122" s="344"/>
      <c r="AR122" s="344"/>
      <c r="AS122" s="344"/>
      <c r="AT122" s="344"/>
      <c r="AU122" s="309"/>
      <c r="AV122" s="344"/>
      <c r="AW122" s="344"/>
      <c r="AX122" s="309"/>
    </row>
    <row r="123" spans="1:50">
      <c r="A123" s="643"/>
      <c r="B123" s="644"/>
      <c r="C123" s="644"/>
      <c r="D123" s="644"/>
      <c r="E123" s="644"/>
      <c r="F123" s="644"/>
      <c r="G123" s="644"/>
      <c r="H123" s="644"/>
      <c r="I123" s="644"/>
      <c r="J123" s="644"/>
      <c r="K123" s="644"/>
      <c r="L123" s="644"/>
      <c r="M123" s="644"/>
      <c r="N123" s="644"/>
      <c r="O123" s="644"/>
      <c r="P123" s="644"/>
      <c r="Q123" s="644"/>
      <c r="Y123" s="288"/>
      <c r="Z123" s="284"/>
      <c r="AE123" s="288"/>
      <c r="AF123" s="284"/>
      <c r="AH123" s="288"/>
      <c r="AI123" s="343"/>
      <c r="AJ123" s="344"/>
      <c r="AK123" s="344"/>
      <c r="AL123" s="344"/>
      <c r="AM123" s="344"/>
      <c r="AN123" s="344"/>
      <c r="AO123" s="309"/>
      <c r="AP123" s="344"/>
      <c r="AQ123" s="344"/>
      <c r="AR123" s="344"/>
      <c r="AS123" s="344"/>
      <c r="AT123" s="344"/>
      <c r="AU123" s="309"/>
      <c r="AV123" s="344"/>
      <c r="AW123" s="344"/>
      <c r="AX123" s="309"/>
    </row>
    <row r="124" spans="1:50">
      <c r="A124" s="643"/>
      <c r="B124" s="644"/>
      <c r="C124" s="644"/>
      <c r="D124" s="644"/>
      <c r="E124" s="644"/>
      <c r="F124" s="644"/>
      <c r="G124" s="644"/>
      <c r="H124" s="644"/>
      <c r="I124" s="644"/>
      <c r="J124" s="644"/>
      <c r="K124" s="644"/>
      <c r="L124" s="644"/>
      <c r="M124" s="644"/>
      <c r="N124" s="644"/>
      <c r="O124" s="644"/>
      <c r="P124" s="644"/>
      <c r="Q124" s="644"/>
      <c r="R124" s="273"/>
      <c r="S124" s="275"/>
      <c r="T124" s="275"/>
      <c r="U124" s="275"/>
      <c r="V124" s="275"/>
      <c r="W124" s="275"/>
      <c r="X124" s="275"/>
      <c r="Y124" s="290"/>
      <c r="Z124" s="285"/>
      <c r="AA124" s="275"/>
      <c r="AB124" s="275"/>
      <c r="AC124" s="275"/>
      <c r="AD124" s="275"/>
      <c r="AE124" s="290"/>
      <c r="AF124" s="285"/>
      <c r="AG124" s="275"/>
      <c r="AH124" s="290"/>
      <c r="AI124" s="345"/>
      <c r="AJ124" s="314"/>
      <c r="AK124" s="314"/>
      <c r="AL124" s="314"/>
      <c r="AM124" s="314"/>
      <c r="AN124" s="314"/>
      <c r="AO124" s="310"/>
      <c r="AP124" s="314"/>
      <c r="AQ124" s="314"/>
      <c r="AR124" s="314"/>
      <c r="AS124" s="314"/>
      <c r="AT124" s="314"/>
      <c r="AU124" s="310"/>
      <c r="AV124" s="314"/>
      <c r="AW124" s="314"/>
      <c r="AX124" s="310"/>
    </row>
    <row r="125" spans="1:50">
      <c r="A125" s="643"/>
      <c r="B125" s="644"/>
      <c r="C125" s="644"/>
      <c r="D125" s="644"/>
      <c r="E125" s="644"/>
      <c r="F125" s="644"/>
      <c r="G125" s="644"/>
      <c r="H125" s="644"/>
      <c r="I125" s="644"/>
      <c r="J125" s="644"/>
      <c r="K125" s="644"/>
      <c r="L125" s="644"/>
      <c r="M125" s="644"/>
      <c r="N125" s="644"/>
      <c r="O125" s="644"/>
      <c r="P125" s="644"/>
      <c r="Q125" s="644"/>
      <c r="Y125" s="288"/>
      <c r="Z125" s="284"/>
      <c r="AE125" s="288"/>
      <c r="AF125" s="284"/>
      <c r="AH125" s="288"/>
      <c r="AI125" s="343"/>
      <c r="AJ125" s="344"/>
      <c r="AK125" s="344"/>
      <c r="AL125" s="344"/>
      <c r="AM125" s="344"/>
      <c r="AN125" s="344"/>
      <c r="AO125" s="309"/>
      <c r="AP125" s="344"/>
      <c r="AQ125" s="344"/>
      <c r="AR125" s="344"/>
      <c r="AS125" s="344"/>
      <c r="AT125" s="344"/>
      <c r="AU125" s="309"/>
      <c r="AV125" s="344"/>
      <c r="AW125" s="344"/>
      <c r="AX125" s="309"/>
    </row>
    <row r="126" spans="1:50">
      <c r="A126" s="648"/>
      <c r="B126" s="646"/>
      <c r="C126" s="646"/>
      <c r="D126" s="646"/>
      <c r="E126" s="646"/>
      <c r="F126" s="646"/>
      <c r="G126" s="646"/>
      <c r="H126" s="646"/>
      <c r="I126" s="646"/>
      <c r="J126" s="646"/>
      <c r="K126" s="646"/>
      <c r="L126" s="646"/>
      <c r="M126" s="646"/>
      <c r="N126" s="646"/>
      <c r="O126" s="646"/>
      <c r="P126" s="646"/>
      <c r="Q126" s="646"/>
      <c r="S126" s="275"/>
      <c r="T126" s="275"/>
      <c r="U126" s="275"/>
      <c r="V126" s="275"/>
      <c r="W126" s="275"/>
      <c r="X126" s="275"/>
      <c r="Y126" s="290"/>
      <c r="Z126" s="285"/>
      <c r="AA126" s="275"/>
      <c r="AB126" s="275"/>
      <c r="AC126" s="275"/>
      <c r="AD126" s="275"/>
      <c r="AE126" s="290"/>
      <c r="AF126" s="285"/>
      <c r="AG126" s="275"/>
      <c r="AH126" s="290"/>
      <c r="AI126" s="343"/>
      <c r="AJ126" s="344"/>
      <c r="AK126" s="344"/>
      <c r="AL126" s="344"/>
      <c r="AM126" s="344"/>
      <c r="AN126" s="344"/>
      <c r="AO126" s="309"/>
      <c r="AP126" s="344"/>
      <c r="AQ126" s="344"/>
      <c r="AR126" s="344"/>
      <c r="AS126" s="344"/>
      <c r="AT126" s="344"/>
      <c r="AU126" s="309"/>
      <c r="AV126" s="344"/>
      <c r="AW126" s="344"/>
      <c r="AX126" s="309"/>
    </row>
    <row r="127" spans="1:50">
      <c r="A127" s="643"/>
      <c r="B127" s="644"/>
      <c r="C127" s="644"/>
      <c r="D127" s="644"/>
      <c r="E127" s="644"/>
      <c r="F127" s="644"/>
      <c r="G127" s="644"/>
      <c r="H127" s="644"/>
      <c r="I127" s="644"/>
      <c r="J127" s="644"/>
      <c r="K127" s="644"/>
      <c r="L127" s="644"/>
      <c r="M127" s="644"/>
      <c r="N127" s="644"/>
      <c r="O127" s="644"/>
      <c r="P127" s="644"/>
      <c r="Q127" s="644"/>
      <c r="Y127" s="288"/>
      <c r="Z127" s="284"/>
      <c r="AE127" s="288"/>
      <c r="AF127" s="284"/>
      <c r="AH127" s="288"/>
      <c r="AI127" s="343"/>
      <c r="AJ127" s="344"/>
      <c r="AK127" s="344"/>
      <c r="AL127" s="344"/>
      <c r="AM127" s="344"/>
      <c r="AN127" s="344"/>
      <c r="AO127" s="309"/>
      <c r="AP127" s="344"/>
      <c r="AQ127" s="344"/>
      <c r="AR127" s="344"/>
      <c r="AS127" s="344"/>
      <c r="AT127" s="344"/>
      <c r="AU127" s="309"/>
      <c r="AV127" s="344"/>
      <c r="AW127" s="344"/>
      <c r="AX127" s="309"/>
    </row>
    <row r="128" spans="1:50">
      <c r="A128" s="643"/>
      <c r="B128" s="644"/>
      <c r="C128" s="644"/>
      <c r="D128" s="644"/>
      <c r="E128" s="644"/>
      <c r="F128" s="644"/>
      <c r="G128" s="644"/>
      <c r="H128" s="644"/>
      <c r="I128" s="644"/>
      <c r="J128" s="644"/>
      <c r="K128" s="644"/>
      <c r="L128" s="644"/>
      <c r="M128" s="644"/>
      <c r="N128" s="644"/>
      <c r="O128" s="644"/>
      <c r="P128" s="644"/>
      <c r="Q128" s="644"/>
      <c r="R128" s="273"/>
      <c r="S128" s="275"/>
      <c r="T128" s="275"/>
      <c r="U128" s="275"/>
      <c r="V128" s="275"/>
      <c r="W128" s="275"/>
      <c r="X128" s="275"/>
      <c r="Y128" s="290"/>
      <c r="Z128" s="285"/>
      <c r="AA128" s="275"/>
      <c r="AB128" s="275"/>
      <c r="AC128" s="275"/>
      <c r="AD128" s="275"/>
      <c r="AE128" s="290"/>
      <c r="AF128" s="285"/>
      <c r="AG128" s="275"/>
      <c r="AH128" s="290"/>
      <c r="AI128" s="345"/>
      <c r="AJ128" s="314"/>
      <c r="AK128" s="314"/>
      <c r="AL128" s="314"/>
      <c r="AM128" s="314"/>
      <c r="AN128" s="314"/>
      <c r="AO128" s="310"/>
      <c r="AP128" s="314"/>
      <c r="AQ128" s="314"/>
      <c r="AR128" s="314"/>
      <c r="AS128" s="314"/>
      <c r="AT128" s="314"/>
      <c r="AU128" s="310"/>
      <c r="AV128" s="314"/>
      <c r="AW128" s="314"/>
      <c r="AX128" s="310"/>
    </row>
    <row r="129" spans="1:50">
      <c r="A129" s="643"/>
      <c r="B129" s="644"/>
      <c r="C129" s="644"/>
      <c r="D129" s="644"/>
      <c r="E129" s="644"/>
      <c r="F129" s="644"/>
      <c r="G129" s="644"/>
      <c r="H129" s="644"/>
      <c r="I129" s="644"/>
      <c r="J129" s="644"/>
      <c r="K129" s="644"/>
      <c r="L129" s="644"/>
      <c r="M129" s="644"/>
      <c r="N129" s="644"/>
      <c r="O129" s="644"/>
      <c r="P129" s="644"/>
      <c r="Q129" s="644"/>
      <c r="Y129" s="288"/>
      <c r="Z129" s="284"/>
      <c r="AE129" s="288"/>
      <c r="AF129" s="284"/>
      <c r="AH129" s="288"/>
      <c r="AI129" s="343"/>
      <c r="AJ129" s="344"/>
      <c r="AK129" s="344"/>
      <c r="AL129" s="344"/>
      <c r="AM129" s="344"/>
      <c r="AN129" s="344"/>
      <c r="AO129" s="309"/>
      <c r="AP129" s="344"/>
      <c r="AQ129" s="344"/>
      <c r="AR129" s="344"/>
      <c r="AS129" s="344"/>
      <c r="AT129" s="344"/>
      <c r="AU129" s="309"/>
      <c r="AV129" s="344"/>
      <c r="AW129" s="344"/>
      <c r="AX129" s="309"/>
    </row>
    <row r="130" spans="1:50">
      <c r="A130" s="643"/>
      <c r="B130" s="644"/>
      <c r="C130" s="644"/>
      <c r="D130" s="644"/>
      <c r="E130" s="644"/>
      <c r="F130" s="644"/>
      <c r="G130" s="644"/>
      <c r="H130" s="644"/>
      <c r="I130" s="644"/>
      <c r="J130" s="644"/>
      <c r="K130" s="644"/>
      <c r="L130" s="644"/>
      <c r="M130" s="644"/>
      <c r="N130" s="644"/>
      <c r="O130" s="644"/>
      <c r="P130" s="644"/>
      <c r="Q130" s="644"/>
      <c r="R130" s="273"/>
      <c r="S130" s="275"/>
      <c r="T130" s="275"/>
      <c r="U130" s="275"/>
      <c r="V130" s="275"/>
      <c r="W130" s="275"/>
      <c r="X130" s="275"/>
      <c r="Y130" s="290"/>
      <c r="Z130" s="285"/>
      <c r="AA130" s="275"/>
      <c r="AB130" s="275"/>
      <c r="AC130" s="275"/>
      <c r="AD130" s="275"/>
      <c r="AE130" s="290"/>
      <c r="AF130" s="285"/>
      <c r="AG130" s="275"/>
      <c r="AH130" s="290"/>
      <c r="AI130" s="343"/>
      <c r="AJ130" s="344"/>
      <c r="AK130" s="344"/>
      <c r="AL130" s="344"/>
      <c r="AM130" s="344"/>
      <c r="AN130" s="344"/>
      <c r="AO130" s="309"/>
      <c r="AP130" s="344"/>
      <c r="AQ130" s="344"/>
      <c r="AR130" s="344"/>
      <c r="AS130" s="344"/>
      <c r="AT130" s="344"/>
      <c r="AU130" s="309"/>
      <c r="AV130" s="344"/>
      <c r="AW130" s="344"/>
      <c r="AX130" s="309"/>
    </row>
    <row r="131" spans="1:50">
      <c r="A131" s="643"/>
      <c r="B131" s="644"/>
      <c r="C131" s="644"/>
      <c r="D131" s="644"/>
      <c r="E131" s="644"/>
      <c r="F131" s="644"/>
      <c r="G131" s="644"/>
      <c r="H131" s="644"/>
      <c r="I131" s="644"/>
      <c r="J131" s="644"/>
      <c r="K131" s="644"/>
      <c r="L131" s="644"/>
      <c r="M131" s="644"/>
      <c r="N131" s="644"/>
      <c r="O131" s="644"/>
      <c r="P131" s="644"/>
      <c r="Q131" s="644"/>
      <c r="Y131" s="288"/>
      <c r="Z131" s="284"/>
      <c r="AE131" s="288"/>
      <c r="AF131" s="284"/>
      <c r="AH131" s="288"/>
      <c r="AI131" s="343"/>
      <c r="AJ131" s="344"/>
      <c r="AK131" s="344"/>
      <c r="AL131" s="344"/>
      <c r="AM131" s="344"/>
      <c r="AN131" s="344"/>
      <c r="AO131" s="309"/>
      <c r="AP131" s="344"/>
      <c r="AQ131" s="344"/>
      <c r="AR131" s="344"/>
      <c r="AS131" s="344"/>
      <c r="AT131" s="344"/>
      <c r="AU131" s="309"/>
      <c r="AV131" s="344"/>
      <c r="AW131" s="344"/>
      <c r="AX131" s="309"/>
    </row>
    <row r="132" spans="1:50">
      <c r="A132" s="643"/>
      <c r="B132" s="644"/>
      <c r="C132" s="644"/>
      <c r="D132" s="644"/>
      <c r="E132" s="644"/>
      <c r="F132" s="644"/>
      <c r="G132" s="644"/>
      <c r="H132" s="644"/>
      <c r="I132" s="644"/>
      <c r="J132" s="644"/>
      <c r="K132" s="644"/>
      <c r="L132" s="644"/>
      <c r="M132" s="644"/>
      <c r="N132" s="644"/>
      <c r="O132" s="644"/>
      <c r="P132" s="644"/>
      <c r="Q132" s="644"/>
      <c r="R132" s="273"/>
      <c r="S132" s="275"/>
      <c r="T132" s="275"/>
      <c r="U132" s="275"/>
      <c r="V132" s="275"/>
      <c r="W132" s="275"/>
      <c r="X132" s="275"/>
      <c r="Y132" s="290"/>
      <c r="Z132" s="285"/>
      <c r="AA132" s="275"/>
      <c r="AB132" s="275"/>
      <c r="AC132" s="275"/>
      <c r="AD132" s="275"/>
      <c r="AE132" s="290"/>
      <c r="AF132" s="285"/>
      <c r="AG132" s="275"/>
      <c r="AH132" s="290"/>
      <c r="AI132" s="345"/>
      <c r="AJ132" s="314"/>
      <c r="AK132" s="314"/>
      <c r="AL132" s="314"/>
      <c r="AM132" s="314"/>
      <c r="AN132" s="314"/>
      <c r="AO132" s="310"/>
      <c r="AP132" s="314"/>
      <c r="AQ132" s="314"/>
      <c r="AR132" s="314"/>
      <c r="AS132" s="314"/>
      <c r="AT132" s="314"/>
      <c r="AU132" s="310"/>
      <c r="AV132" s="314"/>
      <c r="AW132" s="314"/>
      <c r="AX132" s="310"/>
    </row>
    <row r="133" spans="1:50">
      <c r="A133" s="643"/>
      <c r="B133" s="644"/>
      <c r="C133" s="644"/>
      <c r="D133" s="644"/>
      <c r="E133" s="644"/>
      <c r="F133" s="644"/>
      <c r="G133" s="644"/>
      <c r="H133" s="644"/>
      <c r="I133" s="644"/>
      <c r="J133" s="644"/>
      <c r="K133" s="644"/>
      <c r="L133" s="644"/>
      <c r="M133" s="644"/>
      <c r="N133" s="644"/>
      <c r="O133" s="644"/>
      <c r="P133" s="644"/>
      <c r="Q133" s="644"/>
      <c r="Y133" s="288"/>
      <c r="Z133" s="284"/>
      <c r="AE133" s="288"/>
      <c r="AF133" s="284"/>
      <c r="AH133" s="288"/>
      <c r="AI133" s="343"/>
      <c r="AJ133" s="344"/>
      <c r="AK133" s="344"/>
      <c r="AL133" s="344"/>
      <c r="AM133" s="344"/>
      <c r="AN133" s="344"/>
      <c r="AO133" s="309"/>
      <c r="AP133" s="344"/>
      <c r="AQ133" s="344"/>
      <c r="AR133" s="344"/>
      <c r="AS133" s="344"/>
      <c r="AT133" s="344"/>
      <c r="AU133" s="309"/>
      <c r="AV133" s="344"/>
      <c r="AW133" s="344"/>
      <c r="AX133" s="309"/>
    </row>
    <row r="134" spans="1:50">
      <c r="A134" s="643"/>
      <c r="B134" s="644"/>
      <c r="C134" s="644"/>
      <c r="D134" s="644"/>
      <c r="E134" s="644"/>
      <c r="F134" s="644"/>
      <c r="G134" s="644"/>
      <c r="H134" s="644"/>
      <c r="I134" s="644"/>
      <c r="J134" s="644"/>
      <c r="K134" s="644"/>
      <c r="L134" s="644"/>
      <c r="M134" s="644"/>
      <c r="N134" s="644"/>
      <c r="O134" s="644"/>
      <c r="P134" s="644"/>
      <c r="Q134" s="644"/>
      <c r="R134" s="273"/>
      <c r="S134" s="275"/>
      <c r="T134" s="275"/>
      <c r="U134" s="275"/>
      <c r="V134" s="275"/>
      <c r="W134" s="275"/>
      <c r="X134" s="275"/>
      <c r="Y134" s="290"/>
      <c r="Z134" s="285"/>
      <c r="AA134" s="275"/>
      <c r="AB134" s="275"/>
      <c r="AC134" s="275"/>
      <c r="AD134" s="275"/>
      <c r="AE134" s="290"/>
      <c r="AF134" s="285"/>
      <c r="AG134" s="275"/>
      <c r="AH134" s="290"/>
      <c r="AI134" s="343"/>
      <c r="AJ134" s="344"/>
      <c r="AK134" s="344"/>
      <c r="AL134" s="344"/>
      <c r="AM134" s="344"/>
      <c r="AN134" s="344"/>
      <c r="AO134" s="309"/>
      <c r="AP134" s="344"/>
      <c r="AQ134" s="344"/>
      <c r="AR134" s="344"/>
      <c r="AS134" s="344"/>
      <c r="AT134" s="344"/>
      <c r="AU134" s="309"/>
      <c r="AV134" s="344"/>
      <c r="AW134" s="344"/>
      <c r="AX134" s="309"/>
    </row>
    <row r="135" spans="1:50">
      <c r="A135" s="643"/>
      <c r="B135" s="644"/>
      <c r="C135" s="644"/>
      <c r="D135" s="644"/>
      <c r="E135" s="644"/>
      <c r="F135" s="644"/>
      <c r="G135" s="644"/>
      <c r="H135" s="644"/>
      <c r="I135" s="644"/>
      <c r="J135" s="644"/>
      <c r="K135" s="644"/>
      <c r="L135" s="644"/>
      <c r="M135" s="644"/>
      <c r="N135" s="644"/>
      <c r="O135" s="644"/>
      <c r="P135" s="644"/>
      <c r="Q135" s="644"/>
      <c r="Y135" s="288"/>
      <c r="Z135" s="284"/>
      <c r="AE135" s="288"/>
      <c r="AF135" s="284"/>
      <c r="AH135" s="288"/>
      <c r="AI135" s="343"/>
      <c r="AJ135" s="344"/>
      <c r="AK135" s="344"/>
      <c r="AL135" s="344"/>
      <c r="AM135" s="344"/>
      <c r="AN135" s="344"/>
      <c r="AO135" s="309"/>
      <c r="AP135" s="344"/>
      <c r="AQ135" s="344"/>
      <c r="AR135" s="344"/>
      <c r="AS135" s="344"/>
      <c r="AT135" s="344"/>
      <c r="AU135" s="309"/>
      <c r="AV135" s="344"/>
      <c r="AW135" s="344"/>
      <c r="AX135" s="309"/>
    </row>
    <row r="136" spans="1:50">
      <c r="A136" s="643"/>
      <c r="B136" s="644"/>
      <c r="C136" s="644"/>
      <c r="D136" s="644"/>
      <c r="E136" s="644"/>
      <c r="F136" s="644"/>
      <c r="G136" s="644"/>
      <c r="H136" s="644"/>
      <c r="I136" s="644"/>
      <c r="J136" s="644"/>
      <c r="K136" s="644"/>
      <c r="L136" s="644"/>
      <c r="M136" s="644"/>
      <c r="N136" s="644"/>
      <c r="O136" s="644"/>
      <c r="P136" s="644"/>
      <c r="Q136" s="644"/>
      <c r="R136" s="273"/>
      <c r="S136" s="275"/>
      <c r="T136" s="275"/>
      <c r="U136" s="275"/>
      <c r="V136" s="275"/>
      <c r="W136" s="275"/>
      <c r="X136" s="275"/>
      <c r="Y136" s="290"/>
      <c r="Z136" s="285"/>
      <c r="AA136" s="275"/>
      <c r="AB136" s="275"/>
      <c r="AC136" s="275"/>
      <c r="AD136" s="275"/>
      <c r="AE136" s="290"/>
      <c r="AF136" s="285"/>
      <c r="AG136" s="275"/>
      <c r="AH136" s="290"/>
      <c r="AI136" s="312"/>
      <c r="AJ136" s="314"/>
      <c r="AK136" s="314"/>
      <c r="AL136" s="314"/>
      <c r="AM136" s="314"/>
      <c r="AN136" s="314"/>
      <c r="AO136" s="310"/>
      <c r="AP136" s="314"/>
      <c r="AQ136" s="314"/>
      <c r="AR136" s="314"/>
      <c r="AS136" s="314"/>
      <c r="AT136" s="314"/>
      <c r="AU136" s="310"/>
      <c r="AV136" s="314"/>
      <c r="AW136" s="314"/>
      <c r="AX136" s="310"/>
    </row>
    <row r="137" spans="1:50">
      <c r="A137" s="643"/>
      <c r="B137" s="644"/>
      <c r="C137" s="644"/>
      <c r="D137" s="644"/>
      <c r="E137" s="644"/>
      <c r="F137" s="644"/>
      <c r="G137" s="644"/>
      <c r="H137" s="644"/>
      <c r="I137" s="644"/>
      <c r="J137" s="644"/>
      <c r="K137" s="644"/>
      <c r="L137" s="644"/>
      <c r="M137" s="644"/>
      <c r="N137" s="644"/>
      <c r="O137" s="644"/>
      <c r="P137" s="644"/>
      <c r="Q137" s="644"/>
      <c r="Y137" s="288"/>
      <c r="Z137" s="284"/>
      <c r="AE137" s="288"/>
      <c r="AF137" s="284"/>
      <c r="AH137" s="288"/>
      <c r="AI137" s="343"/>
      <c r="AJ137" s="344"/>
      <c r="AK137" s="344"/>
      <c r="AL137" s="344"/>
      <c r="AM137" s="344"/>
      <c r="AN137" s="344"/>
      <c r="AO137" s="309"/>
      <c r="AP137" s="344"/>
      <c r="AQ137" s="344"/>
      <c r="AR137" s="344"/>
      <c r="AS137" s="344"/>
      <c r="AT137" s="344"/>
      <c r="AU137" s="309"/>
      <c r="AV137" s="344"/>
      <c r="AW137" s="344"/>
      <c r="AX137" s="309"/>
    </row>
    <row r="138" spans="1:50">
      <c r="A138" s="643"/>
      <c r="B138" s="644"/>
      <c r="C138" s="644"/>
      <c r="D138" s="644"/>
      <c r="E138" s="644"/>
      <c r="F138" s="644"/>
      <c r="G138" s="644"/>
      <c r="H138" s="644"/>
      <c r="I138" s="644"/>
      <c r="J138" s="644"/>
      <c r="K138" s="644"/>
      <c r="L138" s="644"/>
      <c r="M138" s="644"/>
      <c r="N138" s="644"/>
      <c r="O138" s="644"/>
      <c r="P138" s="644"/>
      <c r="Q138" s="644"/>
      <c r="R138" s="273"/>
      <c r="S138" s="275"/>
      <c r="T138" s="275"/>
      <c r="U138" s="275"/>
      <c r="V138" s="275"/>
      <c r="W138" s="275"/>
      <c r="X138" s="275"/>
      <c r="Y138" s="290"/>
      <c r="Z138" s="285"/>
      <c r="AA138" s="275"/>
      <c r="AB138" s="275"/>
      <c r="AC138" s="275"/>
      <c r="AD138" s="275"/>
      <c r="AE138" s="290"/>
      <c r="AF138" s="285"/>
      <c r="AG138" s="275"/>
      <c r="AH138" s="290"/>
      <c r="AI138" s="343"/>
      <c r="AJ138" s="344"/>
      <c r="AK138" s="344"/>
      <c r="AL138" s="344"/>
      <c r="AM138" s="344"/>
      <c r="AN138" s="344"/>
      <c r="AO138" s="309"/>
      <c r="AP138" s="344"/>
      <c r="AQ138" s="344"/>
      <c r="AR138" s="344"/>
      <c r="AS138" s="344"/>
      <c r="AT138" s="344"/>
      <c r="AU138" s="309"/>
      <c r="AV138" s="344"/>
      <c r="AW138" s="344"/>
      <c r="AX138" s="309"/>
    </row>
    <row r="139" spans="1:50">
      <c r="A139" s="643"/>
      <c r="B139" s="644"/>
      <c r="C139" s="644"/>
      <c r="D139" s="644"/>
      <c r="E139" s="644"/>
      <c r="F139" s="644"/>
      <c r="G139" s="644"/>
      <c r="H139" s="644"/>
      <c r="I139" s="644"/>
      <c r="J139" s="644"/>
      <c r="K139" s="644"/>
      <c r="L139" s="644"/>
      <c r="M139" s="644"/>
      <c r="N139" s="644"/>
      <c r="O139" s="644"/>
      <c r="P139" s="644"/>
      <c r="Q139" s="644"/>
      <c r="Y139" s="288"/>
      <c r="Z139" s="284"/>
      <c r="AE139" s="288"/>
      <c r="AF139" s="284"/>
      <c r="AH139" s="288"/>
      <c r="AI139" s="343"/>
      <c r="AJ139" s="344"/>
      <c r="AK139" s="344"/>
      <c r="AL139" s="344"/>
      <c r="AM139" s="344"/>
      <c r="AN139" s="344"/>
      <c r="AO139" s="309"/>
      <c r="AP139" s="344"/>
      <c r="AQ139" s="344"/>
      <c r="AR139" s="344"/>
      <c r="AS139" s="344"/>
      <c r="AT139" s="344"/>
      <c r="AU139" s="309"/>
      <c r="AV139" s="344"/>
      <c r="AW139" s="344"/>
      <c r="AX139" s="309"/>
    </row>
    <row r="140" spans="1:50">
      <c r="A140" s="643"/>
      <c r="B140" s="644"/>
      <c r="C140" s="644"/>
      <c r="D140" s="644"/>
      <c r="E140" s="644"/>
      <c r="F140" s="644"/>
      <c r="G140" s="644"/>
      <c r="H140" s="644"/>
      <c r="I140" s="644"/>
      <c r="J140" s="644"/>
      <c r="K140" s="644"/>
      <c r="L140" s="644"/>
      <c r="M140" s="644"/>
      <c r="N140" s="644"/>
      <c r="O140" s="644"/>
      <c r="P140" s="644"/>
      <c r="Q140" s="644"/>
      <c r="R140" s="273"/>
      <c r="S140" s="275"/>
      <c r="T140" s="275"/>
      <c r="U140" s="275"/>
      <c r="V140" s="275"/>
      <c r="W140" s="275"/>
      <c r="X140" s="275"/>
      <c r="Y140" s="290"/>
      <c r="Z140" s="285"/>
      <c r="AA140" s="275"/>
      <c r="AB140" s="275"/>
      <c r="AC140" s="275"/>
      <c r="AD140" s="275"/>
      <c r="AE140" s="290"/>
      <c r="AF140" s="285"/>
      <c r="AG140" s="275"/>
      <c r="AH140" s="290"/>
      <c r="AI140" s="345"/>
      <c r="AJ140" s="314"/>
      <c r="AK140" s="314"/>
      <c r="AL140" s="314"/>
      <c r="AM140" s="314"/>
      <c r="AN140" s="314"/>
      <c r="AO140" s="310"/>
      <c r="AP140" s="314"/>
      <c r="AQ140" s="314"/>
      <c r="AR140" s="314"/>
      <c r="AS140" s="314"/>
      <c r="AT140" s="314"/>
      <c r="AU140" s="310"/>
      <c r="AV140" s="314"/>
      <c r="AW140" s="314"/>
      <c r="AX140" s="310"/>
    </row>
    <row r="141" spans="1:50">
      <c r="A141" s="643"/>
      <c r="B141" s="644"/>
      <c r="C141" s="644"/>
      <c r="D141" s="644"/>
      <c r="E141" s="644"/>
      <c r="F141" s="644"/>
      <c r="G141" s="644"/>
      <c r="H141" s="644"/>
      <c r="I141" s="644"/>
      <c r="J141" s="644"/>
      <c r="K141" s="644"/>
      <c r="L141" s="644"/>
      <c r="M141" s="644"/>
      <c r="N141" s="644"/>
      <c r="O141" s="644"/>
      <c r="P141" s="644"/>
      <c r="Q141" s="644"/>
      <c r="Y141" s="288"/>
      <c r="Z141" s="284"/>
      <c r="AE141" s="288"/>
      <c r="AF141" s="284"/>
      <c r="AH141" s="288"/>
      <c r="AI141" s="343"/>
      <c r="AJ141" s="344"/>
      <c r="AK141" s="344"/>
      <c r="AL141" s="344"/>
      <c r="AM141" s="344"/>
      <c r="AN141" s="344"/>
      <c r="AO141" s="309"/>
      <c r="AP141" s="344"/>
      <c r="AQ141" s="344"/>
      <c r="AR141" s="344"/>
      <c r="AS141" s="344"/>
      <c r="AT141" s="344"/>
      <c r="AU141" s="309"/>
      <c r="AV141" s="344"/>
      <c r="AW141" s="344"/>
      <c r="AX141" s="309"/>
    </row>
    <row r="142" spans="1:50">
      <c r="A142" s="643"/>
      <c r="B142" s="644"/>
      <c r="C142" s="644"/>
      <c r="D142" s="644"/>
      <c r="E142" s="644"/>
      <c r="F142" s="644"/>
      <c r="G142" s="644"/>
      <c r="H142" s="644"/>
      <c r="I142" s="644"/>
      <c r="J142" s="644"/>
      <c r="K142" s="644"/>
      <c r="L142" s="644"/>
      <c r="M142" s="644"/>
      <c r="N142" s="644"/>
      <c r="O142" s="644"/>
      <c r="P142" s="644"/>
      <c r="Q142" s="644"/>
      <c r="R142" s="273"/>
      <c r="S142" s="275"/>
      <c r="T142" s="275"/>
      <c r="U142" s="275"/>
      <c r="V142" s="275"/>
      <c r="W142" s="275"/>
      <c r="X142" s="275"/>
      <c r="Y142" s="290"/>
      <c r="Z142" s="285"/>
      <c r="AA142" s="275"/>
      <c r="AB142" s="275"/>
      <c r="AC142" s="275"/>
      <c r="AD142" s="275"/>
      <c r="AE142" s="290"/>
      <c r="AF142" s="285"/>
      <c r="AG142" s="275"/>
      <c r="AH142" s="290"/>
      <c r="AI142" s="343"/>
      <c r="AJ142" s="344"/>
      <c r="AK142" s="344"/>
      <c r="AL142" s="344"/>
      <c r="AM142" s="344"/>
      <c r="AN142" s="344"/>
      <c r="AO142" s="309"/>
      <c r="AP142" s="344"/>
      <c r="AQ142" s="344"/>
      <c r="AR142" s="344"/>
      <c r="AS142" s="344"/>
      <c r="AT142" s="344"/>
      <c r="AU142" s="309"/>
      <c r="AV142" s="344"/>
      <c r="AW142" s="344"/>
      <c r="AX142" s="309"/>
    </row>
    <row r="143" spans="1:50">
      <c r="A143" s="643"/>
      <c r="B143" s="644"/>
      <c r="C143" s="644"/>
      <c r="D143" s="644"/>
      <c r="E143" s="644"/>
      <c r="F143" s="644"/>
      <c r="G143" s="644"/>
      <c r="H143" s="644"/>
      <c r="I143" s="644"/>
      <c r="J143" s="644"/>
      <c r="K143" s="644"/>
      <c r="L143" s="644"/>
      <c r="M143" s="644"/>
      <c r="N143" s="644"/>
      <c r="O143" s="644"/>
      <c r="P143" s="644"/>
      <c r="Q143" s="644"/>
      <c r="Y143" s="288"/>
      <c r="Z143" s="284"/>
      <c r="AE143" s="288"/>
      <c r="AF143" s="284"/>
      <c r="AH143" s="288"/>
      <c r="AI143" s="343"/>
      <c r="AJ143" s="344"/>
      <c r="AK143" s="344"/>
      <c r="AL143" s="344"/>
      <c r="AM143" s="344"/>
      <c r="AN143" s="344"/>
      <c r="AO143" s="309"/>
      <c r="AP143" s="344"/>
      <c r="AQ143" s="344"/>
      <c r="AR143" s="344"/>
      <c r="AS143" s="344"/>
      <c r="AT143" s="344"/>
      <c r="AU143" s="309"/>
      <c r="AV143" s="344"/>
      <c r="AW143" s="344"/>
      <c r="AX143" s="309"/>
    </row>
    <row r="144" spans="1:50">
      <c r="A144" s="643"/>
      <c r="B144" s="644"/>
      <c r="C144" s="644"/>
      <c r="D144" s="644"/>
      <c r="E144" s="644"/>
      <c r="F144" s="644"/>
      <c r="G144" s="644"/>
      <c r="H144" s="644"/>
      <c r="I144" s="644"/>
      <c r="J144" s="644"/>
      <c r="K144" s="644"/>
      <c r="L144" s="644"/>
      <c r="M144" s="644"/>
      <c r="N144" s="644"/>
      <c r="O144" s="644"/>
      <c r="P144" s="644"/>
      <c r="Q144" s="644"/>
      <c r="R144" s="273"/>
      <c r="S144" s="275"/>
      <c r="T144" s="275"/>
      <c r="U144" s="275"/>
      <c r="V144" s="275"/>
      <c r="W144" s="275"/>
      <c r="X144" s="275"/>
      <c r="Y144" s="290"/>
      <c r="Z144" s="285"/>
      <c r="AA144" s="275"/>
      <c r="AB144" s="275"/>
      <c r="AC144" s="275"/>
      <c r="AD144" s="275"/>
      <c r="AE144" s="290"/>
      <c r="AF144" s="285"/>
      <c r="AG144" s="275"/>
      <c r="AH144" s="290"/>
      <c r="AI144" s="345"/>
      <c r="AJ144" s="314"/>
      <c r="AK144" s="314"/>
      <c r="AL144" s="314"/>
      <c r="AM144" s="314"/>
      <c r="AN144" s="314"/>
      <c r="AO144" s="310"/>
      <c r="AP144" s="314"/>
      <c r="AQ144" s="314"/>
      <c r="AR144" s="314"/>
      <c r="AS144" s="314"/>
      <c r="AT144" s="314"/>
      <c r="AU144" s="310"/>
      <c r="AV144" s="314"/>
      <c r="AW144" s="314"/>
      <c r="AX144" s="310"/>
    </row>
    <row r="145" spans="1:50">
      <c r="A145" s="643"/>
      <c r="B145" s="644"/>
      <c r="C145" s="644"/>
      <c r="D145" s="644"/>
      <c r="E145" s="644"/>
      <c r="F145" s="644"/>
      <c r="G145" s="644"/>
      <c r="H145" s="644"/>
      <c r="I145" s="644"/>
      <c r="J145" s="644"/>
      <c r="K145" s="644"/>
      <c r="L145" s="644"/>
      <c r="M145" s="644"/>
      <c r="N145" s="644"/>
      <c r="O145" s="644"/>
      <c r="P145" s="644"/>
      <c r="Q145" s="644"/>
      <c r="Y145" s="288"/>
      <c r="Z145" s="284"/>
      <c r="AE145" s="288"/>
      <c r="AF145" s="284"/>
      <c r="AH145" s="288"/>
      <c r="AI145" s="343"/>
      <c r="AJ145" s="344"/>
      <c r="AK145" s="344"/>
      <c r="AL145" s="344"/>
      <c r="AM145" s="344"/>
      <c r="AN145" s="344"/>
      <c r="AO145" s="309"/>
      <c r="AP145" s="344"/>
      <c r="AQ145" s="344"/>
      <c r="AR145" s="344"/>
      <c r="AS145" s="344"/>
      <c r="AT145" s="344"/>
      <c r="AU145" s="309"/>
      <c r="AV145" s="344"/>
      <c r="AW145" s="344"/>
      <c r="AX145" s="309"/>
    </row>
    <row r="146" spans="1:50">
      <c r="A146" s="643"/>
      <c r="B146" s="644"/>
      <c r="C146" s="644"/>
      <c r="D146" s="644"/>
      <c r="E146" s="644"/>
      <c r="F146" s="644"/>
      <c r="G146" s="644"/>
      <c r="H146" s="644"/>
      <c r="I146" s="644"/>
      <c r="J146" s="644"/>
      <c r="K146" s="644"/>
      <c r="L146" s="644"/>
      <c r="M146" s="644"/>
      <c r="N146" s="644"/>
      <c r="O146" s="644"/>
      <c r="P146" s="644"/>
      <c r="Q146" s="644"/>
      <c r="R146" s="273"/>
      <c r="S146" s="275"/>
      <c r="T146" s="275"/>
      <c r="U146" s="275"/>
      <c r="V146" s="275"/>
      <c r="W146" s="275"/>
      <c r="X146" s="275"/>
      <c r="Y146" s="290"/>
      <c r="Z146" s="285"/>
      <c r="AA146" s="275"/>
      <c r="AB146" s="275"/>
      <c r="AC146" s="275"/>
      <c r="AD146" s="275"/>
      <c r="AE146" s="290"/>
      <c r="AF146" s="285"/>
      <c r="AG146" s="275"/>
      <c r="AH146" s="290"/>
      <c r="AI146" s="343"/>
      <c r="AJ146" s="344"/>
      <c r="AK146" s="344"/>
      <c r="AL146" s="344"/>
      <c r="AM146" s="344"/>
      <c r="AN146" s="344"/>
      <c r="AO146" s="309"/>
      <c r="AP146" s="344"/>
      <c r="AQ146" s="344"/>
      <c r="AR146" s="344"/>
      <c r="AS146" s="344"/>
      <c r="AT146" s="344"/>
      <c r="AU146" s="309"/>
      <c r="AV146" s="344"/>
      <c r="AW146" s="344"/>
      <c r="AX146" s="309"/>
    </row>
    <row r="147" spans="1:50">
      <c r="A147" s="643"/>
      <c r="B147" s="644"/>
      <c r="C147" s="644"/>
      <c r="D147" s="644"/>
      <c r="E147" s="644"/>
      <c r="F147" s="644"/>
      <c r="G147" s="644"/>
      <c r="H147" s="644"/>
      <c r="I147" s="644"/>
      <c r="J147" s="644"/>
      <c r="K147" s="644"/>
      <c r="L147" s="644"/>
      <c r="M147" s="644"/>
      <c r="N147" s="644"/>
      <c r="O147" s="644"/>
      <c r="P147" s="644"/>
      <c r="Q147" s="644"/>
      <c r="Y147" s="288"/>
      <c r="Z147" s="284"/>
      <c r="AE147" s="288"/>
      <c r="AF147" s="284"/>
      <c r="AH147" s="288"/>
      <c r="AI147" s="343"/>
      <c r="AJ147" s="344"/>
      <c r="AK147" s="344"/>
      <c r="AL147" s="344"/>
      <c r="AM147" s="344"/>
      <c r="AN147" s="344"/>
      <c r="AO147" s="309"/>
      <c r="AP147" s="344"/>
      <c r="AQ147" s="344"/>
      <c r="AR147" s="344"/>
      <c r="AS147" s="344"/>
      <c r="AT147" s="344"/>
      <c r="AU147" s="309"/>
      <c r="AV147" s="344"/>
      <c r="AW147" s="344"/>
      <c r="AX147" s="309"/>
    </row>
    <row r="148" spans="1:50" ht="13.5" thickBot="1">
      <c r="A148" s="649"/>
      <c r="B148" s="650"/>
      <c r="C148" s="650"/>
      <c r="D148" s="650"/>
      <c r="E148" s="650"/>
      <c r="F148" s="650"/>
      <c r="G148" s="650"/>
      <c r="H148" s="650"/>
      <c r="I148" s="650"/>
      <c r="J148" s="650"/>
      <c r="K148" s="650"/>
      <c r="L148" s="650"/>
      <c r="M148" s="650"/>
      <c r="N148" s="650"/>
      <c r="O148" s="650"/>
      <c r="P148" s="650"/>
      <c r="Q148" s="650"/>
      <c r="S148" s="281"/>
      <c r="T148" s="281"/>
      <c r="U148" s="281"/>
      <c r="V148" s="281"/>
      <c r="W148" s="281"/>
      <c r="X148" s="281"/>
      <c r="Y148" s="291"/>
      <c r="Z148" s="286"/>
      <c r="AA148" s="281"/>
      <c r="AB148" s="281"/>
      <c r="AC148" s="281"/>
      <c r="AD148" s="281"/>
      <c r="AE148" s="291"/>
      <c r="AF148" s="286"/>
      <c r="AG148" s="281"/>
      <c r="AH148" s="291"/>
      <c r="AI148" s="346"/>
      <c r="AJ148" s="347"/>
      <c r="AK148" s="347"/>
      <c r="AL148" s="347"/>
      <c r="AM148" s="347"/>
      <c r="AN148" s="347"/>
      <c r="AO148" s="311"/>
      <c r="AP148" s="347"/>
      <c r="AQ148" s="347"/>
      <c r="AR148" s="347"/>
      <c r="AS148" s="347"/>
      <c r="AT148" s="347"/>
      <c r="AU148" s="311"/>
      <c r="AV148" s="347"/>
      <c r="AW148" s="347"/>
      <c r="AX148" s="311"/>
    </row>
    <row r="149" spans="1:50">
      <c r="A149" s="642"/>
      <c r="B149" s="644"/>
      <c r="C149" s="644"/>
      <c r="D149" s="644"/>
      <c r="E149" s="644"/>
      <c r="F149" s="644"/>
      <c r="G149" s="644"/>
      <c r="H149" s="644"/>
      <c r="I149" s="644"/>
      <c r="J149" s="644"/>
      <c r="K149" s="644"/>
      <c r="L149" s="644"/>
      <c r="M149" s="644"/>
      <c r="N149" s="644"/>
      <c r="O149" s="644"/>
      <c r="P149" s="644"/>
      <c r="Q149" s="644"/>
      <c r="Y149" s="288"/>
      <c r="Z149" s="284"/>
      <c r="AE149" s="288"/>
      <c r="AF149" s="284"/>
      <c r="AH149" s="288"/>
      <c r="AI149" s="343"/>
      <c r="AJ149" s="344"/>
      <c r="AK149" s="344"/>
      <c r="AL149" s="344"/>
      <c r="AM149" s="344"/>
      <c r="AN149" s="344"/>
      <c r="AO149" s="309"/>
      <c r="AP149" s="344"/>
      <c r="AQ149" s="344"/>
      <c r="AR149" s="344"/>
      <c r="AS149" s="344"/>
      <c r="AT149" s="344"/>
      <c r="AU149" s="309"/>
      <c r="AV149" s="344"/>
      <c r="AW149" s="344"/>
      <c r="AX149" s="309"/>
    </row>
    <row r="150" spans="1:50">
      <c r="A150" s="643"/>
      <c r="B150" s="644"/>
      <c r="C150" s="644"/>
      <c r="D150" s="644"/>
      <c r="E150" s="644"/>
      <c r="F150" s="644"/>
      <c r="G150" s="644"/>
      <c r="H150" s="644"/>
      <c r="I150" s="644"/>
      <c r="J150" s="644"/>
      <c r="K150" s="644"/>
      <c r="L150" s="644"/>
      <c r="M150" s="644"/>
      <c r="N150" s="644"/>
      <c r="O150" s="644"/>
      <c r="P150" s="644"/>
      <c r="Q150" s="644"/>
      <c r="S150" s="274"/>
      <c r="T150" s="274"/>
      <c r="U150" s="274"/>
      <c r="V150" s="274"/>
      <c r="W150" s="274"/>
      <c r="X150" s="274"/>
      <c r="Y150" s="289"/>
      <c r="Z150" s="284"/>
      <c r="AA150" s="274"/>
      <c r="AB150" s="274"/>
      <c r="AC150" s="274"/>
      <c r="AD150" s="274"/>
      <c r="AE150" s="289"/>
      <c r="AF150" s="284"/>
      <c r="AG150" s="274"/>
      <c r="AH150" s="289"/>
      <c r="AI150" s="343"/>
      <c r="AJ150" s="344"/>
      <c r="AK150" s="344"/>
      <c r="AL150" s="344"/>
      <c r="AM150" s="344"/>
      <c r="AN150" s="344"/>
      <c r="AO150" s="309"/>
      <c r="AP150" s="344"/>
      <c r="AQ150" s="344"/>
      <c r="AR150" s="344"/>
      <c r="AS150" s="344"/>
      <c r="AT150" s="344"/>
      <c r="AU150" s="309"/>
      <c r="AV150" s="344"/>
      <c r="AW150" s="344"/>
      <c r="AX150" s="309"/>
    </row>
    <row r="151" spans="1:50">
      <c r="A151" s="643"/>
      <c r="B151" s="644"/>
      <c r="C151" s="644"/>
      <c r="D151" s="644"/>
      <c r="E151" s="644"/>
      <c r="F151" s="644"/>
      <c r="G151" s="644"/>
      <c r="H151" s="644"/>
      <c r="I151" s="644"/>
      <c r="J151" s="644"/>
      <c r="K151" s="644"/>
      <c r="L151" s="644"/>
      <c r="M151" s="644"/>
      <c r="N151" s="644"/>
      <c r="O151" s="644"/>
      <c r="P151" s="644"/>
      <c r="Q151" s="644"/>
      <c r="S151" s="275"/>
      <c r="T151" s="275"/>
      <c r="U151" s="275"/>
      <c r="V151" s="275"/>
      <c r="W151" s="275"/>
      <c r="X151" s="275"/>
      <c r="Y151" s="290"/>
      <c r="Z151" s="285"/>
      <c r="AA151" s="275"/>
      <c r="AB151" s="275"/>
      <c r="AC151" s="275"/>
      <c r="AD151" s="275"/>
      <c r="AE151" s="290"/>
      <c r="AF151" s="285"/>
      <c r="AG151" s="275"/>
      <c r="AH151" s="290"/>
      <c r="AI151" s="343"/>
      <c r="AJ151" s="344"/>
      <c r="AK151" s="344"/>
      <c r="AL151" s="344"/>
      <c r="AM151" s="344"/>
      <c r="AN151" s="344"/>
      <c r="AO151" s="309"/>
      <c r="AP151" s="344"/>
      <c r="AQ151" s="344"/>
      <c r="AR151" s="344"/>
      <c r="AS151" s="344"/>
      <c r="AT151" s="344"/>
      <c r="AU151" s="309"/>
      <c r="AV151" s="344"/>
      <c r="AW151" s="344"/>
      <c r="AX151" s="309"/>
    </row>
    <row r="152" spans="1:50">
      <c r="A152" s="643"/>
      <c r="B152" s="644"/>
      <c r="C152" s="644"/>
      <c r="D152" s="644"/>
      <c r="E152" s="644"/>
      <c r="F152" s="644"/>
      <c r="G152" s="644"/>
      <c r="H152" s="644"/>
      <c r="I152" s="644"/>
      <c r="J152" s="644"/>
      <c r="K152" s="644"/>
      <c r="L152" s="644"/>
      <c r="M152" s="644"/>
      <c r="N152" s="644"/>
      <c r="O152" s="658"/>
      <c r="P152" s="644"/>
      <c r="Q152" s="644"/>
      <c r="Y152" s="288"/>
      <c r="Z152" s="284"/>
      <c r="AE152" s="288"/>
      <c r="AF152" s="284"/>
      <c r="AH152" s="288"/>
      <c r="AI152" s="343"/>
      <c r="AJ152" s="344"/>
      <c r="AK152" s="344"/>
      <c r="AL152" s="344"/>
      <c r="AM152" s="344"/>
      <c r="AN152" s="344"/>
      <c r="AO152" s="309"/>
      <c r="AP152" s="344"/>
      <c r="AQ152" s="344"/>
      <c r="AR152" s="344"/>
      <c r="AS152" s="344"/>
      <c r="AT152" s="344"/>
      <c r="AU152" s="309"/>
      <c r="AV152" s="344"/>
      <c r="AW152" s="344"/>
      <c r="AX152" s="309"/>
    </row>
    <row r="153" spans="1:50">
      <c r="A153" s="643"/>
      <c r="B153" s="644"/>
      <c r="C153" s="644"/>
      <c r="D153" s="644"/>
      <c r="E153" s="644"/>
      <c r="F153" s="644"/>
      <c r="G153" s="644"/>
      <c r="H153" s="644"/>
      <c r="I153" s="644"/>
      <c r="J153" s="644"/>
      <c r="K153" s="644"/>
      <c r="L153" s="644"/>
      <c r="M153" s="644"/>
      <c r="N153" s="644"/>
      <c r="O153" s="644"/>
      <c r="P153" s="644"/>
      <c r="Q153" s="644"/>
      <c r="R153" s="273"/>
      <c r="S153" s="275"/>
      <c r="T153" s="275"/>
      <c r="U153" s="275"/>
      <c r="V153" s="275"/>
      <c r="W153" s="275"/>
      <c r="X153" s="275"/>
      <c r="Y153" s="290"/>
      <c r="Z153" s="285"/>
      <c r="AA153" s="275"/>
      <c r="AB153" s="275"/>
      <c r="AC153" s="275"/>
      <c r="AD153" s="275"/>
      <c r="AE153" s="290"/>
      <c r="AF153" s="285"/>
      <c r="AG153" s="275"/>
      <c r="AH153" s="290"/>
      <c r="AI153" s="345"/>
      <c r="AJ153" s="314"/>
      <c r="AK153" s="314"/>
      <c r="AL153" s="314"/>
      <c r="AM153" s="314"/>
      <c r="AN153" s="314"/>
      <c r="AO153" s="310"/>
      <c r="AP153" s="314"/>
      <c r="AQ153" s="312"/>
      <c r="AR153" s="314"/>
      <c r="AS153" s="314"/>
      <c r="AT153" s="314"/>
      <c r="AU153" s="310"/>
      <c r="AV153" s="312"/>
      <c r="AW153" s="314"/>
      <c r="AX153" s="310"/>
    </row>
    <row r="154" spans="1:50">
      <c r="A154" s="643"/>
      <c r="B154" s="644"/>
      <c r="C154" s="644"/>
      <c r="D154" s="644"/>
      <c r="E154" s="644"/>
      <c r="F154" s="644"/>
      <c r="G154" s="644"/>
      <c r="H154" s="644"/>
      <c r="I154" s="644"/>
      <c r="J154" s="644"/>
      <c r="K154" s="644"/>
      <c r="L154" s="644"/>
      <c r="M154" s="644"/>
      <c r="N154" s="644"/>
      <c r="O154" s="644"/>
      <c r="P154" s="644"/>
      <c r="Q154" s="644"/>
      <c r="Y154" s="288"/>
      <c r="Z154" s="284"/>
      <c r="AE154" s="288"/>
      <c r="AF154" s="284"/>
      <c r="AH154" s="288"/>
      <c r="AI154" s="343"/>
      <c r="AJ154" s="344"/>
      <c r="AK154" s="344"/>
      <c r="AL154" s="344"/>
      <c r="AM154" s="344"/>
      <c r="AN154" s="344"/>
      <c r="AO154" s="309"/>
      <c r="AP154" s="344"/>
      <c r="AQ154" s="344"/>
      <c r="AR154" s="344"/>
      <c r="AS154" s="344"/>
      <c r="AT154" s="344"/>
      <c r="AU154" s="309"/>
      <c r="AV154" s="344"/>
      <c r="AW154" s="344"/>
      <c r="AX154" s="309"/>
    </row>
    <row r="155" spans="1:50">
      <c r="A155" s="648"/>
      <c r="B155" s="646"/>
      <c r="C155" s="646"/>
      <c r="D155" s="646"/>
      <c r="E155" s="646"/>
      <c r="F155" s="646"/>
      <c r="G155" s="646"/>
      <c r="H155" s="646"/>
      <c r="I155" s="646"/>
      <c r="J155" s="646"/>
      <c r="K155" s="646"/>
      <c r="L155" s="646"/>
      <c r="M155" s="646"/>
      <c r="N155" s="646"/>
      <c r="O155" s="646"/>
      <c r="P155" s="646"/>
      <c r="Q155" s="646"/>
      <c r="S155" s="275"/>
      <c r="T155" s="275"/>
      <c r="U155" s="275"/>
      <c r="V155" s="275"/>
      <c r="W155" s="275"/>
      <c r="X155" s="275"/>
      <c r="Y155" s="290"/>
      <c r="Z155" s="285"/>
      <c r="AA155" s="275"/>
      <c r="AB155" s="275"/>
      <c r="AC155" s="275"/>
      <c r="AD155" s="275"/>
      <c r="AE155" s="290"/>
      <c r="AF155" s="285"/>
      <c r="AG155" s="275"/>
      <c r="AH155" s="290"/>
      <c r="AI155" s="343"/>
      <c r="AJ155" s="344"/>
      <c r="AK155" s="344"/>
      <c r="AL155" s="344"/>
      <c r="AM155" s="344"/>
      <c r="AN155" s="344"/>
      <c r="AO155" s="309"/>
      <c r="AP155" s="344"/>
      <c r="AQ155" s="344"/>
      <c r="AR155" s="344"/>
      <c r="AS155" s="344"/>
      <c r="AT155" s="344"/>
      <c r="AU155" s="309"/>
      <c r="AV155" s="344"/>
      <c r="AW155" s="344"/>
      <c r="AX155" s="309"/>
    </row>
    <row r="156" spans="1:50">
      <c r="A156" s="643"/>
      <c r="B156" s="644"/>
      <c r="C156" s="644"/>
      <c r="D156" s="644"/>
      <c r="E156" s="644"/>
      <c r="F156" s="644"/>
      <c r="G156" s="644"/>
      <c r="H156" s="644"/>
      <c r="I156" s="644"/>
      <c r="J156" s="658"/>
      <c r="K156" s="658"/>
      <c r="L156" s="644"/>
      <c r="M156" s="644"/>
      <c r="N156" s="644"/>
      <c r="O156" s="658"/>
      <c r="P156" s="644"/>
      <c r="Q156" s="644"/>
      <c r="Y156" s="288"/>
      <c r="Z156" s="284"/>
      <c r="AE156" s="288"/>
      <c r="AF156" s="284"/>
      <c r="AH156" s="288"/>
      <c r="AI156" s="343"/>
      <c r="AJ156" s="344"/>
      <c r="AK156" s="344"/>
      <c r="AL156" s="344"/>
      <c r="AM156" s="344"/>
      <c r="AN156" s="344"/>
      <c r="AO156" s="309"/>
      <c r="AP156" s="344"/>
      <c r="AQ156" s="344"/>
      <c r="AR156" s="344"/>
      <c r="AS156" s="344"/>
      <c r="AT156" s="344"/>
      <c r="AU156" s="309"/>
      <c r="AV156" s="344"/>
      <c r="AW156" s="344"/>
      <c r="AX156" s="309"/>
    </row>
    <row r="157" spans="1:50">
      <c r="A157" s="643"/>
      <c r="B157" s="644"/>
      <c r="C157" s="644"/>
      <c r="D157" s="644"/>
      <c r="E157" s="644"/>
      <c r="F157" s="644"/>
      <c r="G157" s="644"/>
      <c r="H157" s="644"/>
      <c r="I157" s="644"/>
      <c r="J157" s="644"/>
      <c r="K157" s="644"/>
      <c r="L157" s="644"/>
      <c r="M157" s="644"/>
      <c r="N157" s="644"/>
      <c r="O157" s="644"/>
      <c r="P157" s="644"/>
      <c r="Q157" s="644"/>
      <c r="R157" s="273"/>
      <c r="S157" s="275"/>
      <c r="T157" s="275"/>
      <c r="U157" s="275"/>
      <c r="V157" s="275"/>
      <c r="W157" s="275"/>
      <c r="X157" s="275"/>
      <c r="Y157" s="290"/>
      <c r="Z157" s="285"/>
      <c r="AA157" s="275"/>
      <c r="AB157" s="275"/>
      <c r="AC157" s="275"/>
      <c r="AD157" s="275"/>
      <c r="AE157" s="290"/>
      <c r="AF157" s="285"/>
      <c r="AG157" s="275"/>
      <c r="AH157" s="290"/>
      <c r="AI157" s="345"/>
      <c r="AJ157" s="314"/>
      <c r="AK157" s="314"/>
      <c r="AL157" s="314"/>
      <c r="AM157" s="314"/>
      <c r="AN157" s="314"/>
      <c r="AO157" s="310"/>
      <c r="AP157" s="314"/>
      <c r="AQ157" s="312"/>
      <c r="AR157" s="312"/>
      <c r="AS157" s="312"/>
      <c r="AT157" s="314"/>
      <c r="AU157" s="310"/>
      <c r="AV157" s="312"/>
      <c r="AW157" s="314"/>
      <c r="AX157" s="310"/>
    </row>
    <row r="158" spans="1:50">
      <c r="A158" s="643"/>
      <c r="B158" s="644"/>
      <c r="C158" s="644"/>
      <c r="D158" s="644"/>
      <c r="E158" s="644"/>
      <c r="F158" s="644"/>
      <c r="G158" s="644"/>
      <c r="H158" s="644"/>
      <c r="I158" s="644"/>
      <c r="J158" s="644"/>
      <c r="K158" s="644"/>
      <c r="L158" s="644"/>
      <c r="M158" s="644"/>
      <c r="N158" s="644"/>
      <c r="O158" s="644"/>
      <c r="P158" s="644"/>
      <c r="Q158" s="644"/>
      <c r="Y158" s="288"/>
      <c r="Z158" s="284"/>
      <c r="AE158" s="288"/>
      <c r="AF158" s="284"/>
      <c r="AH158" s="288"/>
      <c r="AI158" s="343"/>
      <c r="AJ158" s="344"/>
      <c r="AK158" s="344"/>
      <c r="AL158" s="344"/>
      <c r="AM158" s="344"/>
      <c r="AN158" s="344"/>
      <c r="AO158" s="309"/>
      <c r="AP158" s="344"/>
      <c r="AQ158" s="344"/>
      <c r="AR158" s="344"/>
      <c r="AS158" s="344"/>
      <c r="AT158" s="344"/>
      <c r="AU158" s="309"/>
      <c r="AV158" s="344"/>
      <c r="AW158" s="344"/>
      <c r="AX158" s="309"/>
    </row>
    <row r="159" spans="1:50">
      <c r="A159" s="643"/>
      <c r="B159" s="644"/>
      <c r="C159" s="644"/>
      <c r="D159" s="644"/>
      <c r="E159" s="644"/>
      <c r="F159" s="644"/>
      <c r="G159" s="644"/>
      <c r="H159" s="644"/>
      <c r="I159" s="644"/>
      <c r="J159" s="644"/>
      <c r="K159" s="644"/>
      <c r="L159" s="644"/>
      <c r="M159" s="644"/>
      <c r="N159" s="644"/>
      <c r="O159" s="644"/>
      <c r="P159" s="644"/>
      <c r="Q159" s="644"/>
      <c r="R159" s="273"/>
      <c r="S159" s="275"/>
      <c r="T159" s="275"/>
      <c r="U159" s="275"/>
      <c r="V159" s="275"/>
      <c r="W159" s="275"/>
      <c r="X159" s="275"/>
      <c r="Y159" s="290"/>
      <c r="Z159" s="285"/>
      <c r="AA159" s="275"/>
      <c r="AB159" s="275"/>
      <c r="AC159" s="275"/>
      <c r="AD159" s="275"/>
      <c r="AE159" s="290"/>
      <c r="AF159" s="285"/>
      <c r="AG159" s="275"/>
      <c r="AH159" s="290"/>
      <c r="AI159" s="343"/>
      <c r="AJ159" s="344"/>
      <c r="AK159" s="344"/>
      <c r="AL159" s="344"/>
      <c r="AM159" s="344"/>
      <c r="AN159" s="344"/>
      <c r="AO159" s="309"/>
      <c r="AP159" s="344"/>
      <c r="AQ159" s="344"/>
      <c r="AR159" s="344"/>
      <c r="AS159" s="344"/>
      <c r="AT159" s="344"/>
      <c r="AU159" s="309"/>
      <c r="AV159" s="344"/>
      <c r="AW159" s="344"/>
      <c r="AX159" s="309"/>
    </row>
    <row r="160" spans="1:50">
      <c r="A160" s="643"/>
      <c r="B160" s="644"/>
      <c r="C160" s="644"/>
      <c r="D160" s="644"/>
      <c r="E160" s="644"/>
      <c r="F160" s="644"/>
      <c r="G160" s="644"/>
      <c r="H160" s="644"/>
      <c r="I160" s="644"/>
      <c r="J160" s="658"/>
      <c r="K160" s="658"/>
      <c r="L160" s="658"/>
      <c r="M160" s="644"/>
      <c r="N160" s="644"/>
      <c r="O160" s="658"/>
      <c r="P160" s="644"/>
      <c r="Q160" s="644"/>
      <c r="Y160" s="288"/>
      <c r="Z160" s="284"/>
      <c r="AE160" s="288"/>
      <c r="AF160" s="284"/>
      <c r="AH160" s="288"/>
      <c r="AI160" s="343"/>
      <c r="AJ160" s="344"/>
      <c r="AK160" s="344"/>
      <c r="AL160" s="344"/>
      <c r="AM160" s="344"/>
      <c r="AN160" s="344"/>
      <c r="AO160" s="309"/>
      <c r="AP160" s="344"/>
      <c r="AQ160" s="344"/>
      <c r="AR160" s="344"/>
      <c r="AS160" s="344"/>
      <c r="AT160" s="344"/>
      <c r="AU160" s="309"/>
      <c r="AV160" s="344"/>
      <c r="AW160" s="344"/>
      <c r="AX160" s="309"/>
    </row>
    <row r="161" spans="1:50">
      <c r="A161" s="643"/>
      <c r="B161" s="644"/>
      <c r="C161" s="644"/>
      <c r="D161" s="644"/>
      <c r="E161" s="644"/>
      <c r="F161" s="644"/>
      <c r="G161" s="644"/>
      <c r="H161" s="644"/>
      <c r="I161" s="644"/>
      <c r="J161" s="644"/>
      <c r="K161" s="658"/>
      <c r="L161" s="644"/>
      <c r="M161" s="644"/>
      <c r="N161" s="644"/>
      <c r="O161" s="644"/>
      <c r="P161" s="644"/>
      <c r="Q161" s="644"/>
      <c r="R161" s="273"/>
      <c r="S161" s="275"/>
      <c r="T161" s="275"/>
      <c r="U161" s="275"/>
      <c r="V161" s="275"/>
      <c r="W161" s="275"/>
      <c r="X161" s="275"/>
      <c r="Y161" s="290"/>
      <c r="Z161" s="285"/>
      <c r="AA161" s="275"/>
      <c r="AB161" s="659"/>
      <c r="AC161" s="275"/>
      <c r="AD161" s="275"/>
      <c r="AE161" s="290"/>
      <c r="AF161" s="285"/>
      <c r="AG161" s="275"/>
      <c r="AH161" s="290"/>
      <c r="AI161" s="345"/>
      <c r="AJ161" s="314"/>
      <c r="AK161" s="314"/>
      <c r="AL161" s="314"/>
      <c r="AM161" s="314"/>
      <c r="AN161" s="314"/>
      <c r="AO161" s="310"/>
      <c r="AP161" s="314"/>
      <c r="AQ161" s="312"/>
      <c r="AR161" s="312"/>
      <c r="AS161" s="312"/>
      <c r="AT161" s="314"/>
      <c r="AU161" s="310"/>
      <c r="AV161" s="312"/>
      <c r="AW161" s="314"/>
      <c r="AX161" s="310"/>
    </row>
    <row r="162" spans="1:50">
      <c r="A162" s="643"/>
      <c r="B162" s="644"/>
      <c r="C162" s="644"/>
      <c r="D162" s="644"/>
      <c r="E162" s="644"/>
      <c r="F162" s="644"/>
      <c r="G162" s="644"/>
      <c r="H162" s="644"/>
      <c r="I162" s="644"/>
      <c r="J162" s="644"/>
      <c r="K162" s="644"/>
      <c r="L162" s="644"/>
      <c r="M162" s="644"/>
      <c r="N162" s="644"/>
      <c r="O162" s="644"/>
      <c r="P162" s="644"/>
      <c r="Q162" s="644"/>
      <c r="Y162" s="288"/>
      <c r="Z162" s="284"/>
      <c r="AE162" s="288"/>
      <c r="AF162" s="284"/>
      <c r="AH162" s="288"/>
      <c r="AI162" s="343"/>
      <c r="AJ162" s="344"/>
      <c r="AK162" s="344"/>
      <c r="AL162" s="344"/>
      <c r="AM162" s="344"/>
      <c r="AN162" s="344"/>
      <c r="AO162" s="309"/>
      <c r="AP162" s="344"/>
      <c r="AQ162" s="344"/>
      <c r="AR162" s="344"/>
      <c r="AS162" s="344"/>
      <c r="AT162" s="344"/>
      <c r="AU162" s="309"/>
      <c r="AV162" s="344"/>
      <c r="AW162" s="344"/>
      <c r="AX162" s="309"/>
    </row>
    <row r="163" spans="1:50">
      <c r="A163" s="643"/>
      <c r="B163" s="644"/>
      <c r="C163" s="644"/>
      <c r="D163" s="644"/>
      <c r="E163" s="644"/>
      <c r="F163" s="644"/>
      <c r="G163" s="644"/>
      <c r="H163" s="644"/>
      <c r="I163" s="644"/>
      <c r="J163" s="644"/>
      <c r="K163" s="644"/>
      <c r="L163" s="644"/>
      <c r="M163" s="644"/>
      <c r="N163" s="644"/>
      <c r="O163" s="644"/>
      <c r="P163" s="644"/>
      <c r="Q163" s="644"/>
      <c r="R163" s="273"/>
      <c r="S163" s="275"/>
      <c r="T163" s="275"/>
      <c r="U163" s="275"/>
      <c r="V163" s="275"/>
      <c r="W163" s="275"/>
      <c r="X163" s="275"/>
      <c r="Y163" s="290"/>
      <c r="Z163" s="285"/>
      <c r="AA163" s="275"/>
      <c r="AB163" s="275"/>
      <c r="AC163" s="275"/>
      <c r="AD163" s="275"/>
      <c r="AE163" s="290"/>
      <c r="AF163" s="285"/>
      <c r="AG163" s="275"/>
      <c r="AH163" s="290"/>
      <c r="AI163" s="343"/>
      <c r="AJ163" s="344"/>
      <c r="AK163" s="344"/>
      <c r="AL163" s="344"/>
      <c r="AM163" s="344"/>
      <c r="AN163" s="344"/>
      <c r="AO163" s="309"/>
      <c r="AP163" s="344"/>
      <c r="AQ163" s="344"/>
      <c r="AR163" s="344"/>
      <c r="AS163" s="344"/>
      <c r="AT163" s="344"/>
      <c r="AU163" s="309"/>
      <c r="AV163" s="344"/>
      <c r="AW163" s="344"/>
      <c r="AX163" s="309"/>
    </row>
    <row r="164" spans="1:50">
      <c r="A164" s="643"/>
      <c r="B164" s="644"/>
      <c r="C164" s="644"/>
      <c r="D164" s="644"/>
      <c r="E164" s="644"/>
      <c r="F164" s="644"/>
      <c r="G164" s="644"/>
      <c r="H164" s="644"/>
      <c r="I164" s="644"/>
      <c r="J164" s="658"/>
      <c r="K164" s="658"/>
      <c r="L164" s="658"/>
      <c r="M164" s="644"/>
      <c r="N164" s="644"/>
      <c r="O164" s="644"/>
      <c r="P164" s="644"/>
      <c r="Q164" s="644"/>
      <c r="Y164" s="288"/>
      <c r="Z164" s="284"/>
      <c r="AE164" s="288"/>
      <c r="AF164" s="284"/>
      <c r="AH164" s="288"/>
      <c r="AI164" s="343"/>
      <c r="AJ164" s="344"/>
      <c r="AK164" s="344"/>
      <c r="AL164" s="344"/>
      <c r="AM164" s="344"/>
      <c r="AN164" s="344"/>
      <c r="AO164" s="309"/>
      <c r="AP164" s="344"/>
      <c r="AQ164" s="344"/>
      <c r="AR164" s="344"/>
      <c r="AS164" s="344"/>
      <c r="AT164" s="344"/>
      <c r="AU164" s="309"/>
      <c r="AV164" s="344"/>
      <c r="AW164" s="344"/>
      <c r="AX164" s="309"/>
    </row>
    <row r="165" spans="1:50">
      <c r="A165" s="643"/>
      <c r="B165" s="644"/>
      <c r="C165" s="644"/>
      <c r="D165" s="644"/>
      <c r="E165" s="644"/>
      <c r="F165" s="644"/>
      <c r="G165" s="644"/>
      <c r="H165" s="644"/>
      <c r="I165" s="644"/>
      <c r="J165" s="644"/>
      <c r="K165" s="644"/>
      <c r="L165" s="644"/>
      <c r="M165" s="644"/>
      <c r="N165" s="644"/>
      <c r="O165" s="644"/>
      <c r="P165" s="644"/>
      <c r="Q165" s="644"/>
      <c r="R165" s="273"/>
      <c r="S165" s="275"/>
      <c r="T165" s="275"/>
      <c r="U165" s="275"/>
      <c r="V165" s="275"/>
      <c r="W165" s="275"/>
      <c r="X165" s="275"/>
      <c r="Y165" s="290"/>
      <c r="Z165" s="285"/>
      <c r="AA165" s="275"/>
      <c r="AB165" s="275"/>
      <c r="AC165" s="275"/>
      <c r="AD165" s="275"/>
      <c r="AE165" s="290"/>
      <c r="AF165" s="285"/>
      <c r="AG165" s="275"/>
      <c r="AH165" s="290"/>
      <c r="AI165" s="345"/>
      <c r="AJ165" s="314"/>
      <c r="AK165" s="314"/>
      <c r="AL165" s="314"/>
      <c r="AM165" s="314"/>
      <c r="AN165" s="314"/>
      <c r="AO165" s="310"/>
      <c r="AP165" s="314"/>
      <c r="AQ165" s="312"/>
      <c r="AR165" s="312"/>
      <c r="AS165" s="312"/>
      <c r="AT165" s="314"/>
      <c r="AU165" s="310"/>
      <c r="AV165" s="312"/>
      <c r="AW165" s="314"/>
      <c r="AX165" s="310"/>
    </row>
    <row r="166" spans="1:50">
      <c r="A166" s="643"/>
      <c r="B166" s="644"/>
      <c r="C166" s="644"/>
      <c r="D166" s="644"/>
      <c r="E166" s="644"/>
      <c r="F166" s="644"/>
      <c r="G166" s="644"/>
      <c r="H166" s="644"/>
      <c r="I166" s="644"/>
      <c r="J166" s="644"/>
      <c r="K166" s="644"/>
      <c r="L166" s="644"/>
      <c r="M166" s="644"/>
      <c r="N166" s="644"/>
      <c r="O166" s="644"/>
      <c r="P166" s="644"/>
      <c r="Q166" s="644"/>
      <c r="Y166" s="288"/>
      <c r="Z166" s="284"/>
      <c r="AE166" s="288"/>
      <c r="AF166" s="284"/>
      <c r="AH166" s="288"/>
      <c r="AI166" s="343"/>
      <c r="AJ166" s="344"/>
      <c r="AK166" s="344"/>
      <c r="AL166" s="344"/>
      <c r="AM166" s="344"/>
      <c r="AN166" s="344"/>
      <c r="AO166" s="309"/>
      <c r="AP166" s="344"/>
      <c r="AQ166" s="344"/>
      <c r="AR166" s="344"/>
      <c r="AS166" s="344"/>
      <c r="AT166" s="344"/>
      <c r="AU166" s="309"/>
      <c r="AV166" s="344"/>
      <c r="AW166" s="344"/>
      <c r="AX166" s="309"/>
    </row>
    <row r="167" spans="1:50">
      <c r="A167" s="643"/>
      <c r="B167" s="644"/>
      <c r="C167" s="644"/>
      <c r="D167" s="644"/>
      <c r="E167" s="644"/>
      <c r="F167" s="644"/>
      <c r="G167" s="644"/>
      <c r="H167" s="644"/>
      <c r="I167" s="644"/>
      <c r="J167" s="644"/>
      <c r="K167" s="644"/>
      <c r="L167" s="644"/>
      <c r="M167" s="644"/>
      <c r="N167" s="644"/>
      <c r="O167" s="644"/>
      <c r="P167" s="644"/>
      <c r="Q167" s="644"/>
      <c r="R167" s="273"/>
      <c r="S167" s="275"/>
      <c r="T167" s="275"/>
      <c r="U167" s="275"/>
      <c r="V167" s="275"/>
      <c r="W167" s="275"/>
      <c r="X167" s="275"/>
      <c r="Y167" s="290"/>
      <c r="Z167" s="285"/>
      <c r="AA167" s="275"/>
      <c r="AB167" s="275"/>
      <c r="AC167" s="275"/>
      <c r="AD167" s="275"/>
      <c r="AE167" s="290"/>
      <c r="AF167" s="285"/>
      <c r="AG167" s="275"/>
      <c r="AH167" s="290"/>
      <c r="AI167" s="343"/>
      <c r="AJ167" s="344"/>
      <c r="AK167" s="344"/>
      <c r="AL167" s="344"/>
      <c r="AM167" s="344"/>
      <c r="AN167" s="344"/>
      <c r="AO167" s="309"/>
      <c r="AP167" s="344"/>
      <c r="AQ167" s="344"/>
      <c r="AR167" s="344"/>
      <c r="AS167" s="344"/>
      <c r="AT167" s="344"/>
      <c r="AU167" s="309"/>
      <c r="AV167" s="344"/>
      <c r="AW167" s="344"/>
      <c r="AX167" s="309"/>
    </row>
    <row r="168" spans="1:50">
      <c r="A168" s="643"/>
      <c r="B168" s="644"/>
      <c r="C168" s="644"/>
      <c r="D168" s="644"/>
      <c r="E168" s="644"/>
      <c r="F168" s="644"/>
      <c r="G168" s="644"/>
      <c r="H168" s="644"/>
      <c r="I168" s="644"/>
      <c r="J168" s="658"/>
      <c r="K168" s="658"/>
      <c r="L168" s="658"/>
      <c r="M168" s="644"/>
      <c r="N168" s="644"/>
      <c r="O168" s="658"/>
      <c r="P168" s="644"/>
      <c r="Q168" s="644"/>
      <c r="Y168" s="288"/>
      <c r="Z168" s="284"/>
      <c r="AE168" s="288"/>
      <c r="AF168" s="284"/>
      <c r="AH168" s="288"/>
      <c r="AI168" s="343"/>
      <c r="AJ168" s="344"/>
      <c r="AK168" s="344"/>
      <c r="AL168" s="344"/>
      <c r="AM168" s="344"/>
      <c r="AN168" s="344"/>
      <c r="AO168" s="309"/>
      <c r="AP168" s="344"/>
      <c r="AQ168" s="344"/>
      <c r="AR168" s="344"/>
      <c r="AS168" s="344"/>
      <c r="AT168" s="344"/>
      <c r="AU168" s="309"/>
      <c r="AV168" s="344"/>
      <c r="AW168" s="344"/>
      <c r="AX168" s="309"/>
    </row>
    <row r="169" spans="1:50">
      <c r="A169" s="643"/>
      <c r="B169" s="644"/>
      <c r="C169" s="644"/>
      <c r="D169" s="644"/>
      <c r="E169" s="644"/>
      <c r="F169" s="644"/>
      <c r="G169" s="644"/>
      <c r="H169" s="644"/>
      <c r="I169" s="644"/>
      <c r="J169" s="644"/>
      <c r="K169" s="644"/>
      <c r="L169" s="644"/>
      <c r="M169" s="644"/>
      <c r="N169" s="644"/>
      <c r="O169" s="644"/>
      <c r="P169" s="644"/>
      <c r="Q169" s="644"/>
      <c r="R169" s="273"/>
      <c r="S169" s="275"/>
      <c r="T169" s="275"/>
      <c r="U169" s="275"/>
      <c r="V169" s="275"/>
      <c r="W169" s="275"/>
      <c r="X169" s="275"/>
      <c r="Y169" s="290"/>
      <c r="Z169" s="285"/>
      <c r="AA169" s="659"/>
      <c r="AB169" s="659"/>
      <c r="AC169" s="659"/>
      <c r="AD169" s="275"/>
      <c r="AE169" s="290"/>
      <c r="AF169" s="660"/>
      <c r="AG169" s="275"/>
      <c r="AH169" s="290"/>
      <c r="AI169" s="345"/>
      <c r="AJ169" s="314"/>
      <c r="AK169" s="314"/>
      <c r="AL169" s="314"/>
      <c r="AM169" s="314"/>
      <c r="AN169" s="314"/>
      <c r="AO169" s="310"/>
      <c r="AP169" s="314"/>
      <c r="AQ169" s="314"/>
      <c r="AR169" s="314"/>
      <c r="AS169" s="314"/>
      <c r="AT169" s="314"/>
      <c r="AU169" s="310"/>
      <c r="AV169" s="314"/>
      <c r="AW169" s="314"/>
      <c r="AX169" s="310"/>
    </row>
    <row r="170" spans="1:50">
      <c r="A170" s="643"/>
      <c r="B170" s="644"/>
      <c r="C170" s="644"/>
      <c r="D170" s="644"/>
      <c r="E170" s="644"/>
      <c r="F170" s="644"/>
      <c r="G170" s="644"/>
      <c r="H170" s="644"/>
      <c r="I170" s="644"/>
      <c r="J170" s="644"/>
      <c r="K170" s="644"/>
      <c r="L170" s="644"/>
      <c r="M170" s="644"/>
      <c r="N170" s="644"/>
      <c r="O170" s="644"/>
      <c r="P170" s="644"/>
      <c r="Q170" s="644"/>
      <c r="Y170" s="288"/>
      <c r="Z170" s="284"/>
      <c r="AE170" s="288"/>
      <c r="AF170" s="284"/>
      <c r="AH170" s="288"/>
      <c r="AI170" s="343"/>
      <c r="AJ170" s="344"/>
      <c r="AK170" s="344"/>
      <c r="AL170" s="344"/>
      <c r="AM170" s="344"/>
      <c r="AN170" s="344"/>
      <c r="AO170" s="309"/>
      <c r="AP170" s="344"/>
      <c r="AQ170" s="344"/>
      <c r="AR170" s="344"/>
      <c r="AS170" s="344"/>
      <c r="AT170" s="344"/>
      <c r="AU170" s="309"/>
      <c r="AV170" s="344"/>
      <c r="AW170" s="344"/>
      <c r="AX170" s="309"/>
    </row>
    <row r="171" spans="1:50">
      <c r="A171" s="643"/>
      <c r="B171" s="644"/>
      <c r="C171" s="644"/>
      <c r="D171" s="644"/>
      <c r="E171" s="644"/>
      <c r="F171" s="644"/>
      <c r="G171" s="644"/>
      <c r="H171" s="644"/>
      <c r="I171" s="644"/>
      <c r="J171" s="644"/>
      <c r="K171" s="644"/>
      <c r="L171" s="644"/>
      <c r="M171" s="644"/>
      <c r="N171" s="644"/>
      <c r="O171" s="644"/>
      <c r="P171" s="644"/>
      <c r="Q171" s="644"/>
      <c r="R171" s="273"/>
      <c r="S171" s="275"/>
      <c r="T171" s="275"/>
      <c r="U171" s="275"/>
      <c r="V171" s="275"/>
      <c r="W171" s="275"/>
      <c r="X171" s="275"/>
      <c r="Y171" s="290"/>
      <c r="Z171" s="285"/>
      <c r="AA171" s="275"/>
      <c r="AB171" s="275"/>
      <c r="AC171" s="275"/>
      <c r="AD171" s="275"/>
      <c r="AE171" s="290"/>
      <c r="AF171" s="285"/>
      <c r="AG171" s="275"/>
      <c r="AH171" s="290"/>
      <c r="AI171" s="343"/>
      <c r="AJ171" s="344"/>
      <c r="AK171" s="344"/>
      <c r="AL171" s="344"/>
      <c r="AM171" s="344"/>
      <c r="AN171" s="344"/>
      <c r="AO171" s="309"/>
      <c r="AP171" s="344"/>
      <c r="AQ171" s="344"/>
      <c r="AR171" s="344"/>
      <c r="AS171" s="344"/>
      <c r="AT171" s="344"/>
      <c r="AU171" s="309"/>
      <c r="AV171" s="344"/>
      <c r="AW171" s="344"/>
      <c r="AX171" s="309"/>
    </row>
    <row r="172" spans="1:50">
      <c r="A172" s="643"/>
      <c r="B172" s="644"/>
      <c r="C172" s="644"/>
      <c r="D172" s="644"/>
      <c r="E172" s="644"/>
      <c r="F172" s="644"/>
      <c r="G172" s="644"/>
      <c r="H172" s="644"/>
      <c r="I172" s="644"/>
      <c r="J172" s="644"/>
      <c r="K172" s="644"/>
      <c r="L172" s="644"/>
      <c r="M172" s="644"/>
      <c r="N172" s="644"/>
      <c r="O172" s="644"/>
      <c r="P172" s="644"/>
      <c r="Q172" s="644"/>
      <c r="Y172" s="288"/>
      <c r="Z172" s="284"/>
      <c r="AE172" s="288"/>
      <c r="AF172" s="284"/>
      <c r="AH172" s="288"/>
      <c r="AI172" s="343"/>
      <c r="AJ172" s="344"/>
      <c r="AK172" s="344"/>
      <c r="AL172" s="344"/>
      <c r="AM172" s="344"/>
      <c r="AN172" s="344"/>
      <c r="AO172" s="309"/>
      <c r="AP172" s="344"/>
      <c r="AQ172" s="344"/>
      <c r="AR172" s="344"/>
      <c r="AS172" s="344"/>
      <c r="AT172" s="344"/>
      <c r="AU172" s="309"/>
      <c r="AV172" s="344"/>
      <c r="AW172" s="344"/>
      <c r="AX172" s="309"/>
    </row>
    <row r="173" spans="1:50">
      <c r="A173" s="643"/>
      <c r="B173" s="644"/>
      <c r="C173" s="644"/>
      <c r="D173" s="644"/>
      <c r="E173" s="644"/>
      <c r="F173" s="644"/>
      <c r="G173" s="644"/>
      <c r="H173" s="644"/>
      <c r="I173" s="644"/>
      <c r="J173" s="644"/>
      <c r="K173" s="644"/>
      <c r="L173" s="644"/>
      <c r="M173" s="644"/>
      <c r="N173" s="644"/>
      <c r="O173" s="644"/>
      <c r="P173" s="644"/>
      <c r="Q173" s="644"/>
      <c r="R173" s="273"/>
      <c r="S173" s="275"/>
      <c r="T173" s="275"/>
      <c r="U173" s="275"/>
      <c r="V173" s="275"/>
      <c r="W173" s="275"/>
      <c r="X173" s="275"/>
      <c r="Y173" s="290"/>
      <c r="Z173" s="285"/>
      <c r="AA173" s="275"/>
      <c r="AB173" s="275"/>
      <c r="AC173" s="275"/>
      <c r="AD173" s="275"/>
      <c r="AE173" s="290"/>
      <c r="AF173" s="285"/>
      <c r="AG173" s="275"/>
      <c r="AH173" s="290"/>
      <c r="AI173" s="345"/>
      <c r="AJ173" s="314"/>
      <c r="AK173" s="314"/>
      <c r="AL173" s="314"/>
      <c r="AM173" s="314"/>
      <c r="AN173" s="314"/>
      <c r="AO173" s="310"/>
      <c r="AP173" s="314"/>
      <c r="AQ173" s="314"/>
      <c r="AR173" s="314"/>
      <c r="AS173" s="314"/>
      <c r="AT173" s="314"/>
      <c r="AU173" s="310"/>
      <c r="AV173" s="314"/>
      <c r="AW173" s="314"/>
      <c r="AX173" s="310"/>
    </row>
    <row r="174" spans="1:50">
      <c r="A174" s="643"/>
      <c r="B174" s="644"/>
      <c r="C174" s="644"/>
      <c r="D174" s="644"/>
      <c r="E174" s="644"/>
      <c r="F174" s="644"/>
      <c r="G174" s="644"/>
      <c r="H174" s="644"/>
      <c r="I174" s="644"/>
      <c r="J174" s="644"/>
      <c r="K174" s="644"/>
      <c r="L174" s="644"/>
      <c r="M174" s="644"/>
      <c r="N174" s="644"/>
      <c r="O174" s="644"/>
      <c r="P174" s="644"/>
      <c r="Q174" s="644"/>
      <c r="Y174" s="288"/>
      <c r="Z174" s="284"/>
      <c r="AE174" s="288"/>
      <c r="AF174" s="284"/>
      <c r="AH174" s="288"/>
      <c r="AI174" s="343"/>
      <c r="AJ174" s="344"/>
      <c r="AK174" s="344"/>
      <c r="AL174" s="344"/>
      <c r="AM174" s="344"/>
      <c r="AN174" s="344"/>
      <c r="AO174" s="309"/>
      <c r="AP174" s="344"/>
      <c r="AQ174" s="344"/>
      <c r="AR174" s="344"/>
      <c r="AS174" s="344"/>
      <c r="AT174" s="344"/>
      <c r="AU174" s="309"/>
      <c r="AV174" s="344"/>
      <c r="AW174" s="344"/>
      <c r="AX174" s="309"/>
    </row>
    <row r="175" spans="1:50">
      <c r="A175" s="643"/>
      <c r="B175" s="644"/>
      <c r="C175" s="644"/>
      <c r="D175" s="644"/>
      <c r="E175" s="644"/>
      <c r="F175" s="644"/>
      <c r="G175" s="644"/>
      <c r="H175" s="644"/>
      <c r="I175" s="644"/>
      <c r="J175" s="644"/>
      <c r="K175" s="644"/>
      <c r="L175" s="644"/>
      <c r="M175" s="644"/>
      <c r="N175" s="644"/>
      <c r="O175" s="644"/>
      <c r="P175" s="644"/>
      <c r="Q175" s="644"/>
      <c r="R175" s="273"/>
      <c r="S175" s="275"/>
      <c r="T175" s="275"/>
      <c r="U175" s="275"/>
      <c r="V175" s="275"/>
      <c r="W175" s="275"/>
      <c r="X175" s="275"/>
      <c r="Y175" s="290"/>
      <c r="Z175" s="285"/>
      <c r="AA175" s="275"/>
      <c r="AB175" s="275"/>
      <c r="AC175" s="275"/>
      <c r="AD175" s="275"/>
      <c r="AE175" s="290"/>
      <c r="AF175" s="285"/>
      <c r="AG175" s="275"/>
      <c r="AH175" s="290"/>
      <c r="AI175" s="343"/>
      <c r="AJ175" s="344"/>
      <c r="AK175" s="344"/>
      <c r="AL175" s="344"/>
      <c r="AM175" s="344"/>
      <c r="AN175" s="344"/>
      <c r="AO175" s="309"/>
      <c r="AP175" s="344"/>
      <c r="AQ175" s="344"/>
      <c r="AR175" s="344"/>
      <c r="AS175" s="344"/>
      <c r="AT175" s="344"/>
      <c r="AU175" s="309"/>
      <c r="AV175" s="344"/>
      <c r="AW175" s="344"/>
      <c r="AX175" s="309"/>
    </row>
    <row r="176" spans="1:50">
      <c r="A176" s="643"/>
      <c r="B176" s="644"/>
      <c r="C176" s="644"/>
      <c r="D176" s="644"/>
      <c r="E176" s="644"/>
      <c r="F176" s="644"/>
      <c r="G176" s="644"/>
      <c r="H176" s="644"/>
      <c r="I176" s="644"/>
      <c r="J176" s="644"/>
      <c r="K176" s="644"/>
      <c r="L176" s="644"/>
      <c r="M176" s="644"/>
      <c r="N176" s="644"/>
      <c r="O176" s="644"/>
      <c r="P176" s="644"/>
      <c r="Q176" s="644"/>
      <c r="Y176" s="288"/>
      <c r="Z176" s="284"/>
      <c r="AE176" s="288"/>
      <c r="AF176" s="284"/>
      <c r="AH176" s="288"/>
      <c r="AI176" s="343"/>
      <c r="AJ176" s="344"/>
      <c r="AK176" s="344"/>
      <c r="AL176" s="344"/>
      <c r="AM176" s="344"/>
      <c r="AN176" s="344"/>
      <c r="AO176" s="309"/>
      <c r="AP176" s="344"/>
      <c r="AQ176" s="344"/>
      <c r="AR176" s="344"/>
      <c r="AS176" s="344"/>
      <c r="AT176" s="344"/>
      <c r="AU176" s="309"/>
      <c r="AV176" s="344"/>
      <c r="AW176" s="344"/>
      <c r="AX176" s="309"/>
    </row>
    <row r="177" spans="1:50" ht="13.5" thickBot="1">
      <c r="A177" s="649"/>
      <c r="B177" s="650"/>
      <c r="C177" s="650"/>
      <c r="D177" s="650"/>
      <c r="E177" s="650"/>
      <c r="F177" s="650"/>
      <c r="G177" s="650"/>
      <c r="H177" s="650"/>
      <c r="I177" s="650"/>
      <c r="J177" s="650"/>
      <c r="K177" s="650"/>
      <c r="L177" s="650"/>
      <c r="M177" s="650"/>
      <c r="N177" s="650"/>
      <c r="O177" s="650"/>
      <c r="P177" s="650"/>
      <c r="Q177" s="650"/>
      <c r="S177" s="281"/>
      <c r="T177" s="281"/>
      <c r="U177" s="281"/>
      <c r="V177" s="281"/>
      <c r="W177" s="281"/>
      <c r="X177" s="281"/>
      <c r="Y177" s="291"/>
      <c r="Z177" s="286"/>
      <c r="AA177" s="281"/>
      <c r="AB177" s="281"/>
      <c r="AC177" s="281"/>
      <c r="AD177" s="281"/>
      <c r="AE177" s="291"/>
      <c r="AF177" s="286"/>
      <c r="AG177" s="281"/>
      <c r="AH177" s="291"/>
      <c r="AI177" s="346"/>
      <c r="AJ177" s="347"/>
      <c r="AK177" s="347"/>
      <c r="AL177" s="347"/>
      <c r="AM177" s="347"/>
      <c r="AN177" s="347"/>
      <c r="AO177" s="311"/>
      <c r="AP177" s="347"/>
      <c r="AQ177" s="347"/>
      <c r="AR177" s="347"/>
      <c r="AS177" s="347"/>
      <c r="AT177" s="347"/>
      <c r="AU177" s="311"/>
      <c r="AV177" s="347"/>
      <c r="AW177" s="347"/>
      <c r="AX177" s="311"/>
    </row>
    <row r="178" spans="1:50">
      <c r="A178" s="642"/>
      <c r="B178" s="644"/>
      <c r="C178" s="644"/>
      <c r="D178" s="644"/>
      <c r="E178" s="644"/>
      <c r="F178" s="644"/>
      <c r="G178" s="644"/>
      <c r="H178" s="644"/>
      <c r="I178" s="644"/>
      <c r="J178" s="644"/>
      <c r="K178" s="644"/>
      <c r="L178" s="644"/>
      <c r="M178" s="644"/>
      <c r="N178" s="644"/>
      <c r="O178" s="644"/>
      <c r="P178" s="644"/>
      <c r="Q178" s="644"/>
      <c r="Y178" s="288"/>
      <c r="Z178" s="284"/>
      <c r="AE178" s="288"/>
      <c r="AF178" s="284"/>
      <c r="AH178" s="288"/>
      <c r="AI178" s="343"/>
      <c r="AJ178" s="344"/>
      <c r="AK178" s="344"/>
      <c r="AL178" s="344"/>
      <c r="AM178" s="344"/>
      <c r="AN178" s="344"/>
      <c r="AO178" s="309"/>
      <c r="AP178" s="344"/>
      <c r="AQ178" s="344"/>
      <c r="AR178" s="344"/>
      <c r="AS178" s="344"/>
      <c r="AT178" s="344"/>
      <c r="AU178" s="309"/>
      <c r="AV178" s="344"/>
      <c r="AW178" s="344"/>
      <c r="AX178" s="309"/>
    </row>
    <row r="179" spans="1:50">
      <c r="A179" s="643"/>
      <c r="B179" s="644"/>
      <c r="C179" s="644"/>
      <c r="D179" s="644"/>
      <c r="E179" s="644"/>
      <c r="F179" s="644"/>
      <c r="G179" s="644"/>
      <c r="H179" s="644"/>
      <c r="I179" s="644"/>
      <c r="J179" s="644"/>
      <c r="K179" s="644"/>
      <c r="L179" s="644"/>
      <c r="M179" s="644"/>
      <c r="N179" s="644"/>
      <c r="O179" s="644"/>
      <c r="P179" s="644"/>
      <c r="Q179" s="644"/>
      <c r="S179" s="274"/>
      <c r="T179" s="274"/>
      <c r="U179" s="274"/>
      <c r="V179" s="274"/>
      <c r="W179" s="274"/>
      <c r="X179" s="274"/>
      <c r="Y179" s="289"/>
      <c r="Z179" s="284"/>
      <c r="AA179" s="274"/>
      <c r="AB179" s="274"/>
      <c r="AC179" s="274"/>
      <c r="AD179" s="274"/>
      <c r="AE179" s="289"/>
      <c r="AF179" s="284"/>
      <c r="AG179" s="274"/>
      <c r="AH179" s="289"/>
      <c r="AI179" s="343"/>
      <c r="AJ179" s="344"/>
      <c r="AK179" s="344"/>
      <c r="AL179" s="344"/>
      <c r="AM179" s="344"/>
      <c r="AN179" s="344"/>
      <c r="AO179" s="309"/>
      <c r="AP179" s="344"/>
      <c r="AQ179" s="344"/>
      <c r="AR179" s="344"/>
      <c r="AS179" s="344"/>
      <c r="AT179" s="344"/>
      <c r="AU179" s="309"/>
      <c r="AV179" s="344"/>
      <c r="AW179" s="344"/>
      <c r="AX179" s="309"/>
    </row>
    <row r="180" spans="1:50">
      <c r="A180" s="643"/>
      <c r="B180" s="644"/>
      <c r="C180" s="644"/>
      <c r="D180" s="644"/>
      <c r="E180" s="644"/>
      <c r="F180" s="644"/>
      <c r="G180" s="644"/>
      <c r="H180" s="644"/>
      <c r="I180" s="644"/>
      <c r="J180" s="644"/>
      <c r="K180" s="644"/>
      <c r="L180" s="644"/>
      <c r="M180" s="644"/>
      <c r="N180" s="644"/>
      <c r="O180" s="644"/>
      <c r="P180" s="644"/>
      <c r="Q180" s="644"/>
      <c r="S180" s="275"/>
      <c r="T180" s="275"/>
      <c r="U180" s="275"/>
      <c r="V180" s="275"/>
      <c r="W180" s="275"/>
      <c r="X180" s="275"/>
      <c r="Y180" s="290"/>
      <c r="Z180" s="285"/>
      <c r="AA180" s="275"/>
      <c r="AB180" s="275"/>
      <c r="AC180" s="275"/>
      <c r="AD180" s="275"/>
      <c r="AE180" s="290"/>
      <c r="AF180" s="285"/>
      <c r="AG180" s="275"/>
      <c r="AH180" s="290"/>
      <c r="AI180" s="343"/>
      <c r="AJ180" s="344"/>
      <c r="AK180" s="344"/>
      <c r="AL180" s="344"/>
      <c r="AM180" s="344"/>
      <c r="AN180" s="344"/>
      <c r="AO180" s="309"/>
      <c r="AP180" s="344"/>
      <c r="AQ180" s="344"/>
      <c r="AR180" s="344"/>
      <c r="AS180" s="344"/>
      <c r="AT180" s="344"/>
      <c r="AU180" s="309"/>
      <c r="AV180" s="344"/>
      <c r="AW180" s="344"/>
      <c r="AX180" s="309"/>
    </row>
    <row r="181" spans="1:50">
      <c r="A181" s="643"/>
      <c r="B181" s="644"/>
      <c r="C181" s="644"/>
      <c r="D181" s="644"/>
      <c r="E181" s="644"/>
      <c r="F181" s="644"/>
      <c r="G181" s="644"/>
      <c r="H181" s="644"/>
      <c r="I181" s="644"/>
      <c r="J181" s="644"/>
      <c r="K181" s="644"/>
      <c r="L181" s="644"/>
      <c r="M181" s="644"/>
      <c r="N181" s="644"/>
      <c r="O181" s="644"/>
      <c r="P181" s="644"/>
      <c r="Q181" s="644"/>
      <c r="Y181" s="288"/>
      <c r="Z181" s="284"/>
      <c r="AE181" s="288"/>
      <c r="AF181" s="284"/>
      <c r="AH181" s="288"/>
      <c r="AI181" s="343"/>
      <c r="AJ181" s="344"/>
      <c r="AK181" s="344"/>
      <c r="AL181" s="344"/>
      <c r="AM181" s="344"/>
      <c r="AN181" s="344"/>
      <c r="AO181" s="309"/>
      <c r="AP181" s="344"/>
      <c r="AQ181" s="344"/>
      <c r="AR181" s="344"/>
      <c r="AS181" s="344"/>
      <c r="AT181" s="344"/>
      <c r="AU181" s="309"/>
      <c r="AV181" s="344"/>
      <c r="AW181" s="344"/>
      <c r="AX181" s="309"/>
    </row>
    <row r="182" spans="1:50">
      <c r="A182" s="643"/>
      <c r="B182" s="644"/>
      <c r="C182" s="644"/>
      <c r="D182" s="644"/>
      <c r="E182" s="644"/>
      <c r="F182" s="644"/>
      <c r="G182" s="644"/>
      <c r="H182" s="644"/>
      <c r="I182" s="644"/>
      <c r="J182" s="644"/>
      <c r="K182" s="644"/>
      <c r="L182" s="644"/>
      <c r="M182" s="644"/>
      <c r="N182" s="644"/>
      <c r="O182" s="644"/>
      <c r="P182" s="644"/>
      <c r="Q182" s="644"/>
      <c r="R182" s="273"/>
      <c r="S182" s="275"/>
      <c r="T182" s="275"/>
      <c r="U182" s="275"/>
      <c r="V182" s="275"/>
      <c r="W182" s="275"/>
      <c r="X182" s="275"/>
      <c r="Y182" s="290"/>
      <c r="Z182" s="285"/>
      <c r="AA182" s="275"/>
      <c r="AB182" s="275"/>
      <c r="AC182" s="275"/>
      <c r="AD182" s="275"/>
      <c r="AE182" s="290"/>
      <c r="AF182" s="285"/>
      <c r="AG182" s="275"/>
      <c r="AH182" s="290"/>
      <c r="AI182" s="345"/>
      <c r="AJ182" s="314"/>
      <c r="AK182" s="314"/>
      <c r="AL182" s="314"/>
      <c r="AM182" s="314"/>
      <c r="AN182" s="314"/>
      <c r="AO182" s="310"/>
      <c r="AP182" s="314"/>
      <c r="AQ182" s="314"/>
      <c r="AR182" s="314"/>
      <c r="AS182" s="314"/>
      <c r="AT182" s="314"/>
      <c r="AU182" s="310"/>
      <c r="AV182" s="314"/>
      <c r="AW182" s="314"/>
      <c r="AX182" s="310"/>
    </row>
    <row r="183" spans="1:50">
      <c r="A183" s="643"/>
      <c r="B183" s="644"/>
      <c r="C183" s="644"/>
      <c r="D183" s="644"/>
      <c r="E183" s="644"/>
      <c r="F183" s="644"/>
      <c r="G183" s="644"/>
      <c r="H183" s="644"/>
      <c r="I183" s="644"/>
      <c r="J183" s="644"/>
      <c r="K183" s="644"/>
      <c r="L183" s="644"/>
      <c r="M183" s="644"/>
      <c r="N183" s="644"/>
      <c r="O183" s="644"/>
      <c r="P183" s="644"/>
      <c r="Q183" s="644"/>
      <c r="Y183" s="288"/>
      <c r="Z183" s="284"/>
      <c r="AE183" s="288"/>
      <c r="AF183" s="284"/>
      <c r="AH183" s="288"/>
      <c r="AI183" s="343"/>
      <c r="AJ183" s="344"/>
      <c r="AK183" s="344"/>
      <c r="AL183" s="344"/>
      <c r="AM183" s="344"/>
      <c r="AN183" s="344"/>
      <c r="AO183" s="309"/>
      <c r="AP183" s="344"/>
      <c r="AQ183" s="344"/>
      <c r="AR183" s="344"/>
      <c r="AS183" s="344"/>
      <c r="AT183" s="344"/>
      <c r="AU183" s="309"/>
      <c r="AV183" s="344"/>
      <c r="AW183" s="344"/>
      <c r="AX183" s="309"/>
    </row>
    <row r="184" spans="1:50">
      <c r="A184" s="648"/>
      <c r="B184" s="646"/>
      <c r="C184" s="646"/>
      <c r="D184" s="646"/>
      <c r="E184" s="646"/>
      <c r="F184" s="646"/>
      <c r="G184" s="646"/>
      <c r="H184" s="646"/>
      <c r="I184" s="646"/>
      <c r="J184" s="646"/>
      <c r="K184" s="646"/>
      <c r="L184" s="646"/>
      <c r="M184" s="646"/>
      <c r="N184" s="646"/>
      <c r="O184" s="646"/>
      <c r="P184" s="646"/>
      <c r="Q184" s="646"/>
      <c r="S184" s="275"/>
      <c r="T184" s="275"/>
      <c r="U184" s="275"/>
      <c r="V184" s="275"/>
      <c r="W184" s="275"/>
      <c r="X184" s="275"/>
      <c r="Y184" s="290"/>
      <c r="Z184" s="285"/>
      <c r="AA184" s="275"/>
      <c r="AB184" s="275"/>
      <c r="AC184" s="275"/>
      <c r="AD184" s="275"/>
      <c r="AE184" s="290"/>
      <c r="AF184" s="285"/>
      <c r="AG184" s="275"/>
      <c r="AH184" s="290"/>
      <c r="AI184" s="343"/>
      <c r="AJ184" s="344"/>
      <c r="AK184" s="344"/>
      <c r="AL184" s="344"/>
      <c r="AM184" s="344"/>
      <c r="AN184" s="344"/>
      <c r="AO184" s="309"/>
      <c r="AP184" s="344"/>
      <c r="AQ184" s="344"/>
      <c r="AR184" s="344"/>
      <c r="AS184" s="344"/>
      <c r="AT184" s="344"/>
      <c r="AU184" s="309"/>
      <c r="AV184" s="344"/>
      <c r="AW184" s="344"/>
      <c r="AX184" s="309"/>
    </row>
    <row r="185" spans="1:50">
      <c r="A185" s="643"/>
      <c r="B185" s="644"/>
      <c r="C185" s="644"/>
      <c r="D185" s="644"/>
      <c r="E185" s="644"/>
      <c r="F185" s="644"/>
      <c r="G185" s="644"/>
      <c r="H185" s="644"/>
      <c r="I185" s="644"/>
      <c r="J185" s="644"/>
      <c r="K185" s="644"/>
      <c r="L185" s="644"/>
      <c r="M185" s="644"/>
      <c r="N185" s="644"/>
      <c r="O185" s="644"/>
      <c r="P185" s="644"/>
      <c r="Q185" s="644"/>
      <c r="Y185" s="288"/>
      <c r="Z185" s="284"/>
      <c r="AE185" s="288"/>
      <c r="AF185" s="284"/>
      <c r="AH185" s="288"/>
      <c r="AI185" s="343"/>
      <c r="AJ185" s="344"/>
      <c r="AK185" s="344"/>
      <c r="AL185" s="344"/>
      <c r="AM185" s="344"/>
      <c r="AN185" s="344"/>
      <c r="AO185" s="309"/>
      <c r="AP185" s="344"/>
      <c r="AQ185" s="344"/>
      <c r="AR185" s="344"/>
      <c r="AS185" s="344"/>
      <c r="AT185" s="344"/>
      <c r="AU185" s="309"/>
      <c r="AV185" s="344"/>
      <c r="AW185" s="344"/>
      <c r="AX185" s="309"/>
    </row>
    <row r="186" spans="1:50">
      <c r="A186" s="643"/>
      <c r="B186" s="644"/>
      <c r="C186" s="644"/>
      <c r="D186" s="644"/>
      <c r="E186" s="644"/>
      <c r="F186" s="644"/>
      <c r="G186" s="644"/>
      <c r="H186" s="644"/>
      <c r="I186" s="644"/>
      <c r="J186" s="644"/>
      <c r="K186" s="644"/>
      <c r="L186" s="644"/>
      <c r="M186" s="644"/>
      <c r="N186" s="644"/>
      <c r="O186" s="644"/>
      <c r="P186" s="644"/>
      <c r="Q186" s="644"/>
      <c r="R186" s="273"/>
      <c r="S186" s="275"/>
      <c r="T186" s="275"/>
      <c r="U186" s="275"/>
      <c r="V186" s="275"/>
      <c r="W186" s="275"/>
      <c r="X186" s="275"/>
      <c r="Y186" s="290"/>
      <c r="Z186" s="285"/>
      <c r="AA186" s="275"/>
      <c r="AB186" s="275"/>
      <c r="AC186" s="275"/>
      <c r="AD186" s="275"/>
      <c r="AE186" s="290"/>
      <c r="AF186" s="285"/>
      <c r="AG186" s="275"/>
      <c r="AH186" s="290"/>
      <c r="AI186" s="345"/>
      <c r="AJ186" s="314"/>
      <c r="AK186" s="314"/>
      <c r="AL186" s="314"/>
      <c r="AM186" s="314"/>
      <c r="AN186" s="314"/>
      <c r="AO186" s="310"/>
      <c r="AP186" s="314"/>
      <c r="AQ186" s="314"/>
      <c r="AR186" s="314"/>
      <c r="AS186" s="314"/>
      <c r="AT186" s="314"/>
      <c r="AU186" s="310"/>
      <c r="AV186" s="314"/>
      <c r="AW186" s="314"/>
      <c r="AX186" s="310"/>
    </row>
    <row r="187" spans="1:50">
      <c r="A187" s="643"/>
      <c r="B187" s="644"/>
      <c r="C187" s="644"/>
      <c r="D187" s="644"/>
      <c r="E187" s="644"/>
      <c r="F187" s="644"/>
      <c r="G187" s="644"/>
      <c r="H187" s="644"/>
      <c r="I187" s="644"/>
      <c r="J187" s="644"/>
      <c r="K187" s="644"/>
      <c r="L187" s="644"/>
      <c r="M187" s="644"/>
      <c r="N187" s="644"/>
      <c r="O187" s="644"/>
      <c r="P187" s="644"/>
      <c r="Q187" s="644"/>
      <c r="Y187" s="288"/>
      <c r="Z187" s="284"/>
      <c r="AE187" s="288"/>
      <c r="AF187" s="284"/>
      <c r="AH187" s="288"/>
      <c r="AI187" s="343"/>
      <c r="AJ187" s="344"/>
      <c r="AK187" s="344"/>
      <c r="AL187" s="344"/>
      <c r="AM187" s="344"/>
      <c r="AN187" s="344"/>
      <c r="AO187" s="309"/>
      <c r="AP187" s="344"/>
      <c r="AQ187" s="344"/>
      <c r="AR187" s="344"/>
      <c r="AS187" s="344"/>
      <c r="AT187" s="344"/>
      <c r="AU187" s="309"/>
      <c r="AV187" s="344"/>
      <c r="AW187" s="344"/>
      <c r="AX187" s="309"/>
    </row>
    <row r="188" spans="1:50">
      <c r="A188" s="643"/>
      <c r="B188" s="644"/>
      <c r="C188" s="644"/>
      <c r="D188" s="644"/>
      <c r="E188" s="644"/>
      <c r="F188" s="644"/>
      <c r="G188" s="644"/>
      <c r="H188" s="644"/>
      <c r="I188" s="644"/>
      <c r="J188" s="644"/>
      <c r="K188" s="644"/>
      <c r="L188" s="644"/>
      <c r="M188" s="644"/>
      <c r="N188" s="644"/>
      <c r="O188" s="644"/>
      <c r="P188" s="644"/>
      <c r="Q188" s="644"/>
      <c r="R188" s="273"/>
      <c r="S188" s="275"/>
      <c r="T188" s="275"/>
      <c r="U188" s="275"/>
      <c r="V188" s="275"/>
      <c r="W188" s="275"/>
      <c r="X188" s="275"/>
      <c r="Y188" s="290"/>
      <c r="Z188" s="285"/>
      <c r="AA188" s="275"/>
      <c r="AB188" s="275"/>
      <c r="AC188" s="275"/>
      <c r="AD188" s="275"/>
      <c r="AE188" s="290"/>
      <c r="AF188" s="285"/>
      <c r="AG188" s="275"/>
      <c r="AH188" s="290"/>
      <c r="AI188" s="343"/>
      <c r="AJ188" s="344"/>
      <c r="AK188" s="344"/>
      <c r="AL188" s="344"/>
      <c r="AM188" s="344"/>
      <c r="AN188" s="344"/>
      <c r="AO188" s="309"/>
      <c r="AP188" s="344"/>
      <c r="AQ188" s="344"/>
      <c r="AR188" s="344"/>
      <c r="AS188" s="344"/>
      <c r="AT188" s="344"/>
      <c r="AU188" s="309"/>
      <c r="AV188" s="344"/>
      <c r="AW188" s="344"/>
      <c r="AX188" s="309"/>
    </row>
    <row r="189" spans="1:50">
      <c r="A189" s="643"/>
      <c r="B189" s="644"/>
      <c r="C189" s="644"/>
      <c r="D189" s="644"/>
      <c r="E189" s="644"/>
      <c r="F189" s="644"/>
      <c r="G189" s="644"/>
      <c r="H189" s="644"/>
      <c r="I189" s="644"/>
      <c r="J189" s="644"/>
      <c r="K189" s="644"/>
      <c r="L189" s="644"/>
      <c r="M189" s="644"/>
      <c r="N189" s="644"/>
      <c r="O189" s="644"/>
      <c r="P189" s="644"/>
      <c r="Q189" s="644"/>
      <c r="Y189" s="288"/>
      <c r="Z189" s="284"/>
      <c r="AE189" s="288"/>
      <c r="AF189" s="284"/>
      <c r="AH189" s="288"/>
      <c r="AI189" s="343"/>
      <c r="AJ189" s="344"/>
      <c r="AK189" s="344"/>
      <c r="AL189" s="344"/>
      <c r="AM189" s="344"/>
      <c r="AN189" s="344"/>
      <c r="AO189" s="309"/>
      <c r="AP189" s="344"/>
      <c r="AQ189" s="344"/>
      <c r="AR189" s="344"/>
      <c r="AS189" s="344"/>
      <c r="AT189" s="344"/>
      <c r="AU189" s="309"/>
      <c r="AV189" s="344"/>
      <c r="AW189" s="344"/>
      <c r="AX189" s="309"/>
    </row>
    <row r="190" spans="1:50">
      <c r="A190" s="643"/>
      <c r="B190" s="644"/>
      <c r="C190" s="644"/>
      <c r="D190" s="644"/>
      <c r="E190" s="644"/>
      <c r="F190" s="644"/>
      <c r="G190" s="644"/>
      <c r="H190" s="644"/>
      <c r="I190" s="644"/>
      <c r="J190" s="644"/>
      <c r="K190" s="644"/>
      <c r="L190" s="644"/>
      <c r="M190" s="644"/>
      <c r="N190" s="644"/>
      <c r="O190" s="644"/>
      <c r="P190" s="644"/>
      <c r="Q190" s="644"/>
      <c r="R190" s="273"/>
      <c r="S190" s="275"/>
      <c r="T190" s="275"/>
      <c r="U190" s="275"/>
      <c r="V190" s="275"/>
      <c r="W190" s="275"/>
      <c r="X190" s="275"/>
      <c r="Y190" s="290"/>
      <c r="Z190" s="285"/>
      <c r="AA190" s="275"/>
      <c r="AB190" s="275"/>
      <c r="AC190" s="275"/>
      <c r="AD190" s="275"/>
      <c r="AE190" s="290"/>
      <c r="AF190" s="285"/>
      <c r="AG190" s="275"/>
      <c r="AH190" s="290"/>
      <c r="AI190" s="345"/>
      <c r="AJ190" s="314"/>
      <c r="AK190" s="312"/>
      <c r="AL190" s="314"/>
      <c r="AM190" s="314"/>
      <c r="AN190" s="314"/>
      <c r="AO190" s="310"/>
      <c r="AP190" s="314"/>
      <c r="AQ190" s="314"/>
      <c r="AR190" s="314"/>
      <c r="AS190" s="314"/>
      <c r="AT190" s="314"/>
      <c r="AU190" s="310"/>
      <c r="AV190" s="314"/>
      <c r="AW190" s="314"/>
      <c r="AX190" s="310"/>
    </row>
    <row r="191" spans="1:50">
      <c r="A191" s="643"/>
      <c r="B191" s="644"/>
      <c r="C191" s="644"/>
      <c r="D191" s="644"/>
      <c r="E191" s="644"/>
      <c r="F191" s="644"/>
      <c r="G191" s="644"/>
      <c r="H191" s="644"/>
      <c r="I191" s="644"/>
      <c r="J191" s="644"/>
      <c r="K191" s="644"/>
      <c r="L191" s="644"/>
      <c r="M191" s="644"/>
      <c r="N191" s="644"/>
      <c r="O191" s="644"/>
      <c r="P191" s="644"/>
      <c r="Q191" s="644"/>
      <c r="Y191" s="288"/>
      <c r="Z191" s="284"/>
      <c r="AE191" s="288"/>
      <c r="AF191" s="284"/>
      <c r="AH191" s="288"/>
      <c r="AI191" s="343"/>
      <c r="AJ191" s="344"/>
      <c r="AK191" s="344"/>
      <c r="AL191" s="344"/>
      <c r="AM191" s="344"/>
      <c r="AN191" s="344"/>
      <c r="AO191" s="309"/>
      <c r="AP191" s="344"/>
      <c r="AQ191" s="344"/>
      <c r="AR191" s="344"/>
      <c r="AS191" s="344"/>
      <c r="AT191" s="344"/>
      <c r="AU191" s="309"/>
      <c r="AV191" s="344"/>
      <c r="AW191" s="344"/>
      <c r="AX191" s="309"/>
    </row>
    <row r="192" spans="1:50">
      <c r="A192" s="643"/>
      <c r="B192" s="644"/>
      <c r="C192" s="644"/>
      <c r="D192" s="644"/>
      <c r="E192" s="644"/>
      <c r="F192" s="644"/>
      <c r="G192" s="644"/>
      <c r="H192" s="644"/>
      <c r="I192" s="644"/>
      <c r="J192" s="644"/>
      <c r="K192" s="644"/>
      <c r="L192" s="644"/>
      <c r="M192" s="644"/>
      <c r="N192" s="644"/>
      <c r="O192" s="644"/>
      <c r="P192" s="644"/>
      <c r="Q192" s="644"/>
      <c r="R192" s="273"/>
      <c r="S192" s="275"/>
      <c r="T192" s="275"/>
      <c r="U192" s="275"/>
      <c r="V192" s="275"/>
      <c r="W192" s="275"/>
      <c r="X192" s="275"/>
      <c r="Y192" s="290"/>
      <c r="Z192" s="285"/>
      <c r="AA192" s="275"/>
      <c r="AB192" s="275"/>
      <c r="AC192" s="275"/>
      <c r="AD192" s="275"/>
      <c r="AE192" s="290"/>
      <c r="AF192" s="285"/>
      <c r="AG192" s="275"/>
      <c r="AH192" s="290"/>
      <c r="AI192" s="343"/>
      <c r="AJ192" s="344"/>
      <c r="AK192" s="344"/>
      <c r="AL192" s="344"/>
      <c r="AM192" s="344"/>
      <c r="AN192" s="344"/>
      <c r="AO192" s="309"/>
      <c r="AP192" s="344"/>
      <c r="AQ192" s="344"/>
      <c r="AR192" s="344"/>
      <c r="AS192" s="344"/>
      <c r="AT192" s="344"/>
      <c r="AU192" s="309"/>
      <c r="AV192" s="344"/>
      <c r="AW192" s="344"/>
      <c r="AX192" s="309"/>
    </row>
    <row r="193" spans="1:50">
      <c r="A193" s="643"/>
      <c r="B193" s="644"/>
      <c r="C193" s="644"/>
      <c r="D193" s="644"/>
      <c r="E193" s="644"/>
      <c r="F193" s="644"/>
      <c r="G193" s="644"/>
      <c r="H193" s="644"/>
      <c r="I193" s="644"/>
      <c r="J193" s="644"/>
      <c r="K193" s="644"/>
      <c r="L193" s="644"/>
      <c r="M193" s="644"/>
      <c r="N193" s="644"/>
      <c r="O193" s="644"/>
      <c r="P193" s="644"/>
      <c r="Q193" s="644"/>
      <c r="Y193" s="288"/>
      <c r="Z193" s="284"/>
      <c r="AE193" s="288"/>
      <c r="AF193" s="284"/>
      <c r="AH193" s="288"/>
      <c r="AI193" s="343"/>
      <c r="AJ193" s="344"/>
      <c r="AK193" s="344"/>
      <c r="AL193" s="344"/>
      <c r="AM193" s="344"/>
      <c r="AN193" s="344"/>
      <c r="AO193" s="309"/>
      <c r="AP193" s="344"/>
      <c r="AQ193" s="344"/>
      <c r="AR193" s="344"/>
      <c r="AS193" s="344"/>
      <c r="AT193" s="344"/>
      <c r="AU193" s="309"/>
      <c r="AV193" s="344"/>
      <c r="AW193" s="344"/>
      <c r="AX193" s="309"/>
    </row>
    <row r="194" spans="1:50">
      <c r="A194" s="643"/>
      <c r="B194" s="644"/>
      <c r="C194" s="644"/>
      <c r="D194" s="644"/>
      <c r="E194" s="644"/>
      <c r="F194" s="644"/>
      <c r="G194" s="644"/>
      <c r="H194" s="644"/>
      <c r="I194" s="644"/>
      <c r="J194" s="644"/>
      <c r="K194" s="644"/>
      <c r="L194" s="644"/>
      <c r="M194" s="644"/>
      <c r="N194" s="644"/>
      <c r="O194" s="644"/>
      <c r="P194" s="644"/>
      <c r="Q194" s="644"/>
      <c r="R194" s="273"/>
      <c r="S194" s="275"/>
      <c r="T194" s="275"/>
      <c r="U194" s="275"/>
      <c r="V194" s="275"/>
      <c r="W194" s="275"/>
      <c r="X194" s="275"/>
      <c r="Y194" s="290"/>
      <c r="Z194" s="285"/>
      <c r="AA194" s="275"/>
      <c r="AB194" s="275"/>
      <c r="AC194" s="275"/>
      <c r="AD194" s="275"/>
      <c r="AE194" s="290"/>
      <c r="AF194" s="285"/>
      <c r="AG194" s="275"/>
      <c r="AH194" s="290"/>
      <c r="AI194" s="345"/>
      <c r="AJ194" s="312"/>
      <c r="AK194" s="314"/>
      <c r="AL194" s="314"/>
      <c r="AM194" s="312"/>
      <c r="AN194" s="314"/>
      <c r="AO194" s="310"/>
      <c r="AP194" s="314"/>
      <c r="AQ194" s="314"/>
      <c r="AR194" s="314"/>
      <c r="AS194" s="314"/>
      <c r="AT194" s="314"/>
      <c r="AU194" s="310"/>
      <c r="AV194" s="314"/>
      <c r="AW194" s="314"/>
      <c r="AX194" s="310"/>
    </row>
    <row r="195" spans="1:50">
      <c r="A195" s="643"/>
      <c r="B195" s="644"/>
      <c r="C195" s="644"/>
      <c r="D195" s="644"/>
      <c r="E195" s="644"/>
      <c r="F195" s="644"/>
      <c r="G195" s="644"/>
      <c r="H195" s="644"/>
      <c r="I195" s="644"/>
      <c r="J195" s="644"/>
      <c r="K195" s="644"/>
      <c r="L195" s="644"/>
      <c r="M195" s="644"/>
      <c r="N195" s="644"/>
      <c r="O195" s="644"/>
      <c r="P195" s="644"/>
      <c r="Q195" s="644"/>
      <c r="Y195" s="288"/>
      <c r="Z195" s="284"/>
      <c r="AE195" s="288"/>
      <c r="AF195" s="284"/>
      <c r="AH195" s="288"/>
      <c r="AI195" s="343"/>
      <c r="AJ195" s="344"/>
      <c r="AK195" s="344"/>
      <c r="AL195" s="344"/>
      <c r="AM195" s="344"/>
      <c r="AN195" s="344"/>
      <c r="AO195" s="309"/>
      <c r="AP195" s="344"/>
      <c r="AQ195" s="344"/>
      <c r="AR195" s="344"/>
      <c r="AS195" s="344"/>
      <c r="AT195" s="344"/>
      <c r="AU195" s="309"/>
      <c r="AV195" s="344"/>
      <c r="AW195" s="344"/>
      <c r="AX195" s="309"/>
    </row>
    <row r="196" spans="1:50">
      <c r="A196" s="643"/>
      <c r="B196" s="644"/>
      <c r="C196" s="644"/>
      <c r="D196" s="644"/>
      <c r="E196" s="644"/>
      <c r="F196" s="644"/>
      <c r="G196" s="644"/>
      <c r="H196" s="644"/>
      <c r="I196" s="644"/>
      <c r="J196" s="644"/>
      <c r="K196" s="644"/>
      <c r="L196" s="644"/>
      <c r="M196" s="644"/>
      <c r="N196" s="644"/>
      <c r="O196" s="644"/>
      <c r="P196" s="644"/>
      <c r="Q196" s="644"/>
      <c r="R196" s="273"/>
      <c r="S196" s="275"/>
      <c r="T196" s="275"/>
      <c r="U196" s="275"/>
      <c r="V196" s="275"/>
      <c r="W196" s="275"/>
      <c r="X196" s="275"/>
      <c r="Y196" s="290"/>
      <c r="Z196" s="285"/>
      <c r="AA196" s="275"/>
      <c r="AB196" s="275"/>
      <c r="AC196" s="275"/>
      <c r="AD196" s="275"/>
      <c r="AE196" s="290"/>
      <c r="AF196" s="285"/>
      <c r="AG196" s="275"/>
      <c r="AH196" s="290"/>
      <c r="AI196" s="343"/>
      <c r="AJ196" s="344"/>
      <c r="AK196" s="344"/>
      <c r="AL196" s="344"/>
      <c r="AM196" s="344"/>
      <c r="AN196" s="344"/>
      <c r="AO196" s="309"/>
      <c r="AP196" s="344"/>
      <c r="AQ196" s="344"/>
      <c r="AR196" s="344"/>
      <c r="AS196" s="344"/>
      <c r="AT196" s="344"/>
      <c r="AU196" s="309"/>
      <c r="AV196" s="344"/>
      <c r="AW196" s="344"/>
      <c r="AX196" s="309"/>
    </row>
    <row r="197" spans="1:50">
      <c r="A197" s="643"/>
      <c r="B197" s="644"/>
      <c r="C197" s="644"/>
      <c r="D197" s="644"/>
      <c r="E197" s="644"/>
      <c r="F197" s="658"/>
      <c r="G197" s="644"/>
      <c r="H197" s="644"/>
      <c r="I197" s="644"/>
      <c r="J197" s="644"/>
      <c r="K197" s="644"/>
      <c r="L197" s="644"/>
      <c r="M197" s="644"/>
      <c r="N197" s="644"/>
      <c r="O197" s="644"/>
      <c r="P197" s="644"/>
      <c r="Q197" s="644"/>
      <c r="Y197" s="288"/>
      <c r="Z197" s="284"/>
      <c r="AE197" s="288"/>
      <c r="AF197" s="284"/>
      <c r="AH197" s="288"/>
      <c r="AI197" s="343"/>
      <c r="AJ197" s="344"/>
      <c r="AK197" s="344"/>
      <c r="AL197" s="344"/>
      <c r="AM197" s="344"/>
      <c r="AN197" s="344"/>
      <c r="AO197" s="309"/>
      <c r="AP197" s="344"/>
      <c r="AQ197" s="344"/>
      <c r="AR197" s="344"/>
      <c r="AS197" s="344"/>
      <c r="AT197" s="344"/>
      <c r="AU197" s="309"/>
      <c r="AV197" s="344"/>
      <c r="AW197" s="344"/>
      <c r="AX197" s="309"/>
    </row>
    <row r="198" spans="1:50">
      <c r="A198" s="643"/>
      <c r="B198" s="644"/>
      <c r="C198" s="644"/>
      <c r="D198" s="644"/>
      <c r="E198" s="644"/>
      <c r="F198" s="644"/>
      <c r="G198" s="644"/>
      <c r="H198" s="644"/>
      <c r="I198" s="644"/>
      <c r="J198" s="644"/>
      <c r="K198" s="644"/>
      <c r="L198" s="644"/>
      <c r="M198" s="644"/>
      <c r="N198" s="644"/>
      <c r="O198" s="644"/>
      <c r="P198" s="644"/>
      <c r="Q198" s="644"/>
      <c r="R198" s="273"/>
      <c r="S198" s="275"/>
      <c r="T198" s="275"/>
      <c r="U198" s="275"/>
      <c r="V198" s="275"/>
      <c r="W198" s="275"/>
      <c r="X198" s="275"/>
      <c r="Y198" s="290"/>
      <c r="Z198" s="285"/>
      <c r="AA198" s="275"/>
      <c r="AB198" s="275"/>
      <c r="AC198" s="275"/>
      <c r="AD198" s="275"/>
      <c r="AE198" s="290"/>
      <c r="AF198" s="285"/>
      <c r="AG198" s="275"/>
      <c r="AH198" s="290"/>
      <c r="AI198" s="345"/>
      <c r="AJ198" s="314"/>
      <c r="AK198" s="314"/>
      <c r="AL198" s="314"/>
      <c r="AM198" s="314"/>
      <c r="AN198" s="314"/>
      <c r="AO198" s="310"/>
      <c r="AP198" s="314"/>
      <c r="AQ198" s="312"/>
      <c r="AR198" s="314"/>
      <c r="AS198" s="314"/>
      <c r="AT198" s="314"/>
      <c r="AU198" s="310"/>
      <c r="AV198" s="314"/>
      <c r="AW198" s="314"/>
      <c r="AX198" s="310"/>
    </row>
    <row r="199" spans="1:50">
      <c r="A199" s="643"/>
      <c r="B199" s="644"/>
      <c r="C199" s="644"/>
      <c r="D199" s="644"/>
      <c r="E199" s="644"/>
      <c r="F199" s="644"/>
      <c r="G199" s="644"/>
      <c r="H199" s="644"/>
      <c r="I199" s="644"/>
      <c r="J199" s="644"/>
      <c r="K199" s="644"/>
      <c r="L199" s="644"/>
      <c r="M199" s="644"/>
      <c r="N199" s="644"/>
      <c r="O199" s="644"/>
      <c r="P199" s="644"/>
      <c r="Q199" s="644"/>
      <c r="Y199" s="288"/>
      <c r="Z199" s="284"/>
      <c r="AE199" s="288"/>
      <c r="AF199" s="284"/>
      <c r="AH199" s="288"/>
      <c r="AI199" s="343"/>
      <c r="AJ199" s="344"/>
      <c r="AK199" s="344"/>
      <c r="AL199" s="344"/>
      <c r="AM199" s="344"/>
      <c r="AN199" s="344"/>
      <c r="AO199" s="309"/>
      <c r="AP199" s="344"/>
      <c r="AQ199" s="344"/>
      <c r="AR199" s="344"/>
      <c r="AS199" s="344"/>
      <c r="AT199" s="344"/>
      <c r="AU199" s="309"/>
      <c r="AV199" s="344"/>
      <c r="AW199" s="344"/>
      <c r="AX199" s="309"/>
    </row>
    <row r="200" spans="1:50">
      <c r="A200" s="643"/>
      <c r="B200" s="644"/>
      <c r="C200" s="644"/>
      <c r="D200" s="644"/>
      <c r="E200" s="644"/>
      <c r="F200" s="644"/>
      <c r="G200" s="644"/>
      <c r="H200" s="644"/>
      <c r="I200" s="644"/>
      <c r="J200" s="644"/>
      <c r="K200" s="644"/>
      <c r="L200" s="644"/>
      <c r="M200" s="644"/>
      <c r="N200" s="644"/>
      <c r="O200" s="644"/>
      <c r="P200" s="644"/>
      <c r="Q200" s="644"/>
      <c r="R200" s="273"/>
      <c r="S200" s="275"/>
      <c r="T200" s="275"/>
      <c r="U200" s="275"/>
      <c r="V200" s="275"/>
      <c r="W200" s="275"/>
      <c r="X200" s="275"/>
      <c r="Y200" s="290"/>
      <c r="Z200" s="285"/>
      <c r="AA200" s="275"/>
      <c r="AB200" s="275"/>
      <c r="AC200" s="275"/>
      <c r="AD200" s="275"/>
      <c r="AE200" s="290"/>
      <c r="AF200" s="285"/>
      <c r="AG200" s="275"/>
      <c r="AH200" s="290"/>
      <c r="AI200" s="343"/>
      <c r="AJ200" s="344"/>
      <c r="AK200" s="344"/>
      <c r="AL200" s="344"/>
      <c r="AM200" s="344"/>
      <c r="AN200" s="344"/>
      <c r="AO200" s="309"/>
      <c r="AP200" s="344"/>
      <c r="AQ200" s="344"/>
      <c r="AR200" s="344"/>
      <c r="AS200" s="344"/>
      <c r="AT200" s="344"/>
      <c r="AU200" s="309"/>
      <c r="AV200" s="344"/>
      <c r="AW200" s="344"/>
      <c r="AX200" s="309"/>
    </row>
    <row r="201" spans="1:50">
      <c r="A201" s="643"/>
      <c r="B201" s="644"/>
      <c r="C201" s="644"/>
      <c r="D201" s="644"/>
      <c r="E201" s="644"/>
      <c r="F201" s="644"/>
      <c r="G201" s="644"/>
      <c r="H201" s="644"/>
      <c r="I201" s="644"/>
      <c r="J201" s="644"/>
      <c r="K201" s="644"/>
      <c r="L201" s="644"/>
      <c r="M201" s="644"/>
      <c r="N201" s="644"/>
      <c r="O201" s="644"/>
      <c r="P201" s="644"/>
      <c r="Q201" s="644"/>
      <c r="Y201" s="288"/>
      <c r="Z201" s="284"/>
      <c r="AE201" s="288"/>
      <c r="AF201" s="284"/>
      <c r="AH201" s="288"/>
      <c r="AI201" s="343"/>
      <c r="AJ201" s="344"/>
      <c r="AK201" s="344"/>
      <c r="AL201" s="344"/>
      <c r="AM201" s="344"/>
      <c r="AN201" s="344"/>
      <c r="AO201" s="309"/>
      <c r="AP201" s="344"/>
      <c r="AQ201" s="344"/>
      <c r="AR201" s="344"/>
      <c r="AS201" s="344"/>
      <c r="AT201" s="344"/>
      <c r="AU201" s="309"/>
      <c r="AV201" s="344"/>
      <c r="AW201" s="344"/>
      <c r="AX201" s="309"/>
    </row>
    <row r="202" spans="1:50">
      <c r="A202" s="643"/>
      <c r="B202" s="644"/>
      <c r="C202" s="644"/>
      <c r="D202" s="644"/>
      <c r="E202" s="644"/>
      <c r="F202" s="644"/>
      <c r="G202" s="644"/>
      <c r="H202" s="644"/>
      <c r="I202" s="644"/>
      <c r="J202" s="644"/>
      <c r="K202" s="644"/>
      <c r="L202" s="644"/>
      <c r="M202" s="644"/>
      <c r="N202" s="644"/>
      <c r="O202" s="644"/>
      <c r="P202" s="644"/>
      <c r="Q202" s="644"/>
      <c r="R202" s="273"/>
      <c r="S202" s="275"/>
      <c r="T202" s="275"/>
      <c r="U202" s="275"/>
      <c r="V202" s="275"/>
      <c r="W202" s="275"/>
      <c r="X202" s="275"/>
      <c r="Y202" s="290"/>
      <c r="Z202" s="285"/>
      <c r="AA202" s="275"/>
      <c r="AB202" s="275"/>
      <c r="AC202" s="275"/>
      <c r="AD202" s="275"/>
      <c r="AE202" s="290"/>
      <c r="AF202" s="285"/>
      <c r="AG202" s="275"/>
      <c r="AH202" s="290"/>
      <c r="AI202" s="345"/>
      <c r="AJ202" s="314"/>
      <c r="AK202" s="314"/>
      <c r="AL202" s="314"/>
      <c r="AM202" s="314"/>
      <c r="AN202" s="314"/>
      <c r="AO202" s="310"/>
      <c r="AP202" s="314"/>
      <c r="AQ202" s="314"/>
      <c r="AR202" s="314"/>
      <c r="AS202" s="314"/>
      <c r="AT202" s="314"/>
      <c r="AU202" s="310"/>
      <c r="AV202" s="314"/>
      <c r="AW202" s="314"/>
      <c r="AX202" s="310"/>
    </row>
    <row r="203" spans="1:50">
      <c r="A203" s="643"/>
      <c r="B203" s="644"/>
      <c r="C203" s="644"/>
      <c r="D203" s="644"/>
      <c r="E203" s="644"/>
      <c r="F203" s="644"/>
      <c r="G203" s="644"/>
      <c r="H203" s="644"/>
      <c r="I203" s="644"/>
      <c r="J203" s="644"/>
      <c r="K203" s="644"/>
      <c r="L203" s="644"/>
      <c r="M203" s="644"/>
      <c r="N203" s="644"/>
      <c r="O203" s="644"/>
      <c r="P203" s="644"/>
      <c r="Q203" s="644"/>
      <c r="Y203" s="288"/>
      <c r="Z203" s="284"/>
      <c r="AE203" s="288"/>
      <c r="AF203" s="284"/>
      <c r="AH203" s="288"/>
      <c r="AI203" s="343"/>
      <c r="AJ203" s="344"/>
      <c r="AK203" s="344"/>
      <c r="AL203" s="344"/>
      <c r="AM203" s="344"/>
      <c r="AN203" s="344"/>
      <c r="AO203" s="309"/>
      <c r="AP203" s="344"/>
      <c r="AQ203" s="344"/>
      <c r="AR203" s="344"/>
      <c r="AS203" s="344"/>
      <c r="AT203" s="344"/>
      <c r="AU203" s="309"/>
      <c r="AV203" s="344"/>
      <c r="AW203" s="344"/>
      <c r="AX203" s="309"/>
    </row>
    <row r="204" spans="1:50">
      <c r="A204" s="643"/>
      <c r="B204" s="644"/>
      <c r="C204" s="644"/>
      <c r="D204" s="644"/>
      <c r="E204" s="644"/>
      <c r="F204" s="644"/>
      <c r="G204" s="644"/>
      <c r="H204" s="644"/>
      <c r="I204" s="644"/>
      <c r="J204" s="644"/>
      <c r="K204" s="644"/>
      <c r="L204" s="644"/>
      <c r="M204" s="644"/>
      <c r="N204" s="644"/>
      <c r="O204" s="644"/>
      <c r="P204" s="644"/>
      <c r="Q204" s="644"/>
      <c r="R204" s="273"/>
      <c r="S204" s="275"/>
      <c r="T204" s="275"/>
      <c r="U204" s="275"/>
      <c r="V204" s="275"/>
      <c r="W204" s="275"/>
      <c r="X204" s="275"/>
      <c r="Y204" s="290"/>
      <c r="Z204" s="285"/>
      <c r="AA204" s="275"/>
      <c r="AB204" s="275"/>
      <c r="AC204" s="275"/>
      <c r="AD204" s="275"/>
      <c r="AE204" s="290"/>
      <c r="AF204" s="285"/>
      <c r="AG204" s="275"/>
      <c r="AH204" s="290"/>
      <c r="AI204" s="343"/>
      <c r="AJ204" s="344"/>
      <c r="AK204" s="344"/>
      <c r="AL204" s="344"/>
      <c r="AM204" s="344"/>
      <c r="AN204" s="344"/>
      <c r="AO204" s="309"/>
      <c r="AP204" s="344"/>
      <c r="AQ204" s="344"/>
      <c r="AR204" s="344"/>
      <c r="AS204" s="344"/>
      <c r="AT204" s="344"/>
      <c r="AU204" s="309"/>
      <c r="AV204" s="344"/>
      <c r="AW204" s="344"/>
      <c r="AX204" s="309"/>
    </row>
    <row r="205" spans="1:50">
      <c r="A205" s="643"/>
      <c r="B205" s="644"/>
      <c r="C205" s="644"/>
      <c r="D205" s="644"/>
      <c r="E205" s="644"/>
      <c r="F205" s="644"/>
      <c r="G205" s="644"/>
      <c r="H205" s="644"/>
      <c r="I205" s="644"/>
      <c r="J205" s="644"/>
      <c r="K205" s="644"/>
      <c r="L205" s="644"/>
      <c r="M205" s="644"/>
      <c r="N205" s="644"/>
      <c r="O205" s="644"/>
      <c r="P205" s="644"/>
      <c r="Q205" s="644"/>
      <c r="Y205" s="288"/>
      <c r="Z205" s="284"/>
      <c r="AE205" s="288"/>
      <c r="AF205" s="284"/>
      <c r="AH205" s="288"/>
      <c r="AI205" s="343"/>
      <c r="AJ205" s="344"/>
      <c r="AK205" s="344"/>
      <c r="AL205" s="344"/>
      <c r="AM205" s="344"/>
      <c r="AN205" s="344"/>
      <c r="AO205" s="309"/>
      <c r="AP205" s="344"/>
      <c r="AQ205" s="344"/>
      <c r="AR205" s="344"/>
      <c r="AS205" s="344"/>
      <c r="AT205" s="344"/>
      <c r="AU205" s="309"/>
      <c r="AV205" s="344"/>
      <c r="AW205" s="344"/>
      <c r="AX205" s="309"/>
    </row>
    <row r="206" spans="1:50" ht="13.5" thickBot="1">
      <c r="A206" s="649"/>
      <c r="B206" s="650"/>
      <c r="C206" s="650"/>
      <c r="D206" s="650"/>
      <c r="E206" s="650"/>
      <c r="F206" s="650"/>
      <c r="G206" s="650"/>
      <c r="H206" s="650"/>
      <c r="I206" s="650"/>
      <c r="J206" s="650"/>
      <c r="K206" s="650"/>
      <c r="L206" s="650"/>
      <c r="M206" s="650"/>
      <c r="N206" s="650"/>
      <c r="O206" s="650"/>
      <c r="P206" s="650"/>
      <c r="Q206" s="650"/>
      <c r="S206" s="281"/>
      <c r="T206" s="281"/>
      <c r="U206" s="281"/>
      <c r="V206" s="281"/>
      <c r="W206" s="281"/>
      <c r="X206" s="281"/>
      <c r="Y206" s="291"/>
      <c r="Z206" s="286"/>
      <c r="AA206" s="281"/>
      <c r="AB206" s="281"/>
      <c r="AC206" s="281"/>
      <c r="AD206" s="281"/>
      <c r="AE206" s="291"/>
      <c r="AF206" s="286"/>
      <c r="AG206" s="281"/>
      <c r="AH206" s="291"/>
      <c r="AI206" s="346"/>
      <c r="AJ206" s="347"/>
      <c r="AK206" s="347"/>
      <c r="AL206" s="347"/>
      <c r="AM206" s="347"/>
      <c r="AN206" s="347"/>
      <c r="AO206" s="311"/>
      <c r="AP206" s="347"/>
      <c r="AQ206" s="347"/>
      <c r="AR206" s="347"/>
      <c r="AS206" s="347"/>
      <c r="AT206" s="347"/>
      <c r="AU206" s="311"/>
      <c r="AV206" s="347"/>
      <c r="AW206" s="347"/>
      <c r="AX206" s="311"/>
    </row>
    <row r="207" spans="1:50">
      <c r="A207" s="642"/>
      <c r="B207" s="644"/>
      <c r="C207" s="644"/>
      <c r="D207" s="644"/>
      <c r="E207" s="644"/>
      <c r="F207" s="644"/>
      <c r="G207" s="644"/>
      <c r="H207" s="644"/>
      <c r="I207" s="644"/>
      <c r="J207" s="644"/>
      <c r="K207" s="644"/>
      <c r="L207" s="644"/>
      <c r="M207" s="644"/>
      <c r="N207" s="644"/>
      <c r="O207" s="644"/>
      <c r="P207" s="644"/>
      <c r="Q207" s="644"/>
      <c r="Y207" s="288"/>
      <c r="Z207" s="284"/>
      <c r="AE207" s="288"/>
      <c r="AF207" s="284"/>
      <c r="AH207" s="288"/>
      <c r="AI207" s="343"/>
      <c r="AJ207" s="344"/>
      <c r="AK207" s="344"/>
      <c r="AL207" s="344"/>
      <c r="AM207" s="344"/>
      <c r="AN207" s="344"/>
      <c r="AO207" s="309"/>
      <c r="AP207" s="344"/>
      <c r="AQ207" s="344"/>
      <c r="AR207" s="344"/>
      <c r="AS207" s="344"/>
      <c r="AT207" s="344"/>
      <c r="AU207" s="309"/>
      <c r="AV207" s="344"/>
      <c r="AW207" s="344"/>
      <c r="AX207" s="309"/>
    </row>
    <row r="208" spans="1:50">
      <c r="A208" s="643"/>
      <c r="B208" s="644"/>
      <c r="C208" s="644"/>
      <c r="D208" s="644"/>
      <c r="E208" s="644"/>
      <c r="F208" s="644"/>
      <c r="G208" s="644"/>
      <c r="H208" s="644"/>
      <c r="I208" s="644"/>
      <c r="J208" s="644"/>
      <c r="K208" s="644"/>
      <c r="L208" s="644"/>
      <c r="M208" s="644"/>
      <c r="N208" s="644"/>
      <c r="O208" s="644"/>
      <c r="P208" s="644"/>
      <c r="Q208" s="644"/>
      <c r="S208" s="274"/>
      <c r="T208" s="274"/>
      <c r="U208" s="274"/>
      <c r="V208" s="274"/>
      <c r="W208" s="274"/>
      <c r="X208" s="274"/>
      <c r="Y208" s="289"/>
      <c r="Z208" s="284"/>
      <c r="AA208" s="274"/>
      <c r="AB208" s="274"/>
      <c r="AC208" s="274"/>
      <c r="AD208" s="274"/>
      <c r="AE208" s="289"/>
      <c r="AF208" s="284"/>
      <c r="AG208" s="274"/>
      <c r="AH208" s="289"/>
      <c r="AI208" s="343"/>
      <c r="AJ208" s="344"/>
      <c r="AK208" s="344"/>
      <c r="AL208" s="344"/>
      <c r="AM208" s="344"/>
      <c r="AN208" s="344"/>
      <c r="AO208" s="309"/>
      <c r="AP208" s="344"/>
      <c r="AQ208" s="344"/>
      <c r="AR208" s="344"/>
      <c r="AS208" s="344"/>
      <c r="AT208" s="344"/>
      <c r="AU208" s="309"/>
      <c r="AV208" s="344"/>
      <c r="AW208" s="344"/>
      <c r="AX208" s="309"/>
    </row>
    <row r="209" spans="1:50">
      <c r="A209" s="643"/>
      <c r="B209" s="644"/>
      <c r="C209" s="644"/>
      <c r="D209" s="644"/>
      <c r="E209" s="644"/>
      <c r="F209" s="644"/>
      <c r="G209" s="644"/>
      <c r="H209" s="644"/>
      <c r="I209" s="644"/>
      <c r="J209" s="644"/>
      <c r="K209" s="644"/>
      <c r="L209" s="644"/>
      <c r="M209" s="644"/>
      <c r="N209" s="644"/>
      <c r="O209" s="644"/>
      <c r="P209" s="644"/>
      <c r="Q209" s="644"/>
      <c r="S209" s="275"/>
      <c r="T209" s="275"/>
      <c r="U209" s="275"/>
      <c r="V209" s="275"/>
      <c r="W209" s="275"/>
      <c r="X209" s="275"/>
      <c r="Y209" s="290"/>
      <c r="Z209" s="285"/>
      <c r="AA209" s="275"/>
      <c r="AB209" s="275"/>
      <c r="AC209" s="275"/>
      <c r="AD209" s="275"/>
      <c r="AE209" s="290"/>
      <c r="AF209" s="285"/>
      <c r="AG209" s="275"/>
      <c r="AH209" s="290"/>
      <c r="AI209" s="343"/>
      <c r="AJ209" s="344"/>
      <c r="AK209" s="344"/>
      <c r="AL209" s="344"/>
      <c r="AM209" s="344"/>
      <c r="AN209" s="344"/>
      <c r="AO209" s="309"/>
      <c r="AP209" s="344"/>
      <c r="AQ209" s="344"/>
      <c r="AR209" s="344"/>
      <c r="AS209" s="344"/>
      <c r="AT209" s="344"/>
      <c r="AU209" s="309"/>
      <c r="AV209" s="344"/>
      <c r="AW209" s="344"/>
      <c r="AX209" s="309"/>
    </row>
    <row r="210" spans="1:50">
      <c r="A210" s="643"/>
      <c r="B210" s="644"/>
      <c r="C210" s="644"/>
      <c r="D210" s="644"/>
      <c r="E210" s="644"/>
      <c r="F210" s="644"/>
      <c r="G210" s="644"/>
      <c r="H210" s="644"/>
      <c r="I210" s="644"/>
      <c r="J210" s="644"/>
      <c r="K210" s="644"/>
      <c r="L210" s="644"/>
      <c r="M210" s="644"/>
      <c r="N210" s="644"/>
      <c r="O210" s="644"/>
      <c r="P210" s="644"/>
      <c r="Q210" s="644"/>
      <c r="Y210" s="288"/>
      <c r="Z210" s="284"/>
      <c r="AE210" s="288"/>
      <c r="AF210" s="284"/>
      <c r="AH210" s="288"/>
      <c r="AI210" s="343"/>
      <c r="AJ210" s="344"/>
      <c r="AK210" s="344"/>
      <c r="AL210" s="344"/>
      <c r="AM210" s="344"/>
      <c r="AN210" s="344"/>
      <c r="AO210" s="309"/>
      <c r="AP210" s="344"/>
      <c r="AQ210" s="344"/>
      <c r="AR210" s="344"/>
      <c r="AS210" s="344"/>
      <c r="AT210" s="344"/>
      <c r="AU210" s="309"/>
      <c r="AV210" s="344"/>
      <c r="AW210" s="344"/>
      <c r="AX210" s="309"/>
    </row>
    <row r="211" spans="1:50">
      <c r="A211" s="643"/>
      <c r="B211" s="644"/>
      <c r="C211" s="644"/>
      <c r="D211" s="644"/>
      <c r="E211" s="644"/>
      <c r="F211" s="644"/>
      <c r="G211" s="644"/>
      <c r="H211" s="644"/>
      <c r="I211" s="644"/>
      <c r="J211" s="644"/>
      <c r="K211" s="644"/>
      <c r="L211" s="644"/>
      <c r="M211" s="644"/>
      <c r="N211" s="644"/>
      <c r="O211" s="644"/>
      <c r="P211" s="644"/>
      <c r="Q211" s="644"/>
      <c r="R211" s="273"/>
      <c r="S211" s="275"/>
      <c r="T211" s="275"/>
      <c r="U211" s="275"/>
      <c r="V211" s="275"/>
      <c r="W211" s="275"/>
      <c r="X211" s="275"/>
      <c r="Y211" s="290"/>
      <c r="Z211" s="285"/>
      <c r="AA211" s="275"/>
      <c r="AB211" s="275"/>
      <c r="AC211" s="275"/>
      <c r="AD211" s="275"/>
      <c r="AE211" s="290"/>
      <c r="AF211" s="285"/>
      <c r="AG211" s="275"/>
      <c r="AH211" s="290"/>
      <c r="AI211" s="345"/>
      <c r="AJ211" s="314"/>
      <c r="AK211" s="314"/>
      <c r="AL211" s="314"/>
      <c r="AM211" s="314"/>
      <c r="AN211" s="314"/>
      <c r="AO211" s="310"/>
      <c r="AP211" s="314"/>
      <c r="AQ211" s="314"/>
      <c r="AR211" s="314"/>
      <c r="AS211" s="314"/>
      <c r="AT211" s="314"/>
      <c r="AU211" s="310"/>
      <c r="AV211" s="314"/>
      <c r="AW211" s="314"/>
      <c r="AX211" s="310"/>
    </row>
    <row r="212" spans="1:50">
      <c r="A212" s="643"/>
      <c r="B212" s="644"/>
      <c r="C212" s="644"/>
      <c r="D212" s="644"/>
      <c r="E212" s="644"/>
      <c r="F212" s="644"/>
      <c r="G212" s="644"/>
      <c r="H212" s="644"/>
      <c r="I212" s="644"/>
      <c r="J212" s="644"/>
      <c r="K212" s="644"/>
      <c r="L212" s="644"/>
      <c r="M212" s="644"/>
      <c r="N212" s="644"/>
      <c r="O212" s="644"/>
      <c r="P212" s="644"/>
      <c r="Q212" s="644"/>
      <c r="Y212" s="288"/>
      <c r="Z212" s="284"/>
      <c r="AE212" s="288"/>
      <c r="AF212" s="284"/>
      <c r="AH212" s="288"/>
      <c r="AI212" s="343"/>
      <c r="AJ212" s="344"/>
      <c r="AK212" s="344"/>
      <c r="AL212" s="344"/>
      <c r="AM212" s="344"/>
      <c r="AN212" s="344"/>
      <c r="AO212" s="309"/>
      <c r="AP212" s="344"/>
      <c r="AQ212" s="344"/>
      <c r="AR212" s="344"/>
      <c r="AS212" s="344"/>
      <c r="AT212" s="344"/>
      <c r="AU212" s="309"/>
      <c r="AV212" s="344"/>
      <c r="AW212" s="344"/>
      <c r="AX212" s="309"/>
    </row>
    <row r="213" spans="1:50">
      <c r="A213" s="648"/>
      <c r="B213" s="646"/>
      <c r="C213" s="646"/>
      <c r="D213" s="646"/>
      <c r="E213" s="646"/>
      <c r="F213" s="646"/>
      <c r="G213" s="646"/>
      <c r="H213" s="646"/>
      <c r="I213" s="646"/>
      <c r="J213" s="646"/>
      <c r="K213" s="646"/>
      <c r="L213" s="646"/>
      <c r="M213" s="646"/>
      <c r="N213" s="646"/>
      <c r="O213" s="646"/>
      <c r="P213" s="646"/>
      <c r="Q213" s="646"/>
      <c r="S213" s="275"/>
      <c r="T213" s="275"/>
      <c r="U213" s="275"/>
      <c r="V213" s="275"/>
      <c r="W213" s="275"/>
      <c r="X213" s="275"/>
      <c r="Y213" s="290"/>
      <c r="Z213" s="285"/>
      <c r="AA213" s="275"/>
      <c r="AB213" s="275"/>
      <c r="AC213" s="275"/>
      <c r="AD213" s="275"/>
      <c r="AE213" s="290"/>
      <c r="AF213" s="285"/>
      <c r="AG213" s="275"/>
      <c r="AH213" s="290"/>
      <c r="AI213" s="343"/>
      <c r="AJ213" s="344"/>
      <c r="AK213" s="344"/>
      <c r="AL213" s="344"/>
      <c r="AM213" s="344"/>
      <c r="AN213" s="344"/>
      <c r="AO213" s="309"/>
      <c r="AP213" s="344"/>
      <c r="AQ213" s="344"/>
      <c r="AR213" s="344"/>
      <c r="AS213" s="344"/>
      <c r="AT213" s="344"/>
      <c r="AU213" s="309"/>
      <c r="AV213" s="344"/>
      <c r="AW213" s="344"/>
      <c r="AX213" s="309"/>
    </row>
    <row r="214" spans="1:50">
      <c r="A214" s="643"/>
      <c r="B214" s="644"/>
      <c r="C214" s="644"/>
      <c r="D214" s="644"/>
      <c r="E214" s="644"/>
      <c r="F214" s="644"/>
      <c r="G214" s="644"/>
      <c r="H214" s="644"/>
      <c r="I214" s="644"/>
      <c r="J214" s="644"/>
      <c r="K214" s="644"/>
      <c r="L214" s="644"/>
      <c r="M214" s="644"/>
      <c r="N214" s="644"/>
      <c r="O214" s="644"/>
      <c r="P214" s="644"/>
      <c r="Q214" s="644"/>
      <c r="Y214" s="288"/>
      <c r="Z214" s="284"/>
      <c r="AE214" s="288"/>
      <c r="AF214" s="284"/>
      <c r="AH214" s="288"/>
      <c r="AI214" s="343"/>
      <c r="AJ214" s="344"/>
      <c r="AK214" s="344"/>
      <c r="AL214" s="344"/>
      <c r="AM214" s="344"/>
      <c r="AN214" s="344"/>
      <c r="AO214" s="309"/>
      <c r="AP214" s="344"/>
      <c r="AQ214" s="344"/>
      <c r="AR214" s="344"/>
      <c r="AS214" s="344"/>
      <c r="AT214" s="344"/>
      <c r="AU214" s="309"/>
      <c r="AV214" s="344"/>
      <c r="AW214" s="344"/>
      <c r="AX214" s="309"/>
    </row>
    <row r="215" spans="1:50">
      <c r="A215" s="643"/>
      <c r="B215" s="644"/>
      <c r="C215" s="644"/>
      <c r="D215" s="644"/>
      <c r="E215" s="644"/>
      <c r="F215" s="644"/>
      <c r="G215" s="644"/>
      <c r="H215" s="644"/>
      <c r="I215" s="644"/>
      <c r="J215" s="644"/>
      <c r="K215" s="644"/>
      <c r="L215" s="644"/>
      <c r="M215" s="644"/>
      <c r="N215" s="644"/>
      <c r="O215" s="644"/>
      <c r="P215" s="644"/>
      <c r="Q215" s="644"/>
      <c r="R215" s="273"/>
      <c r="S215" s="275"/>
      <c r="T215" s="275"/>
      <c r="U215" s="275"/>
      <c r="V215" s="275"/>
      <c r="W215" s="275"/>
      <c r="X215" s="275"/>
      <c r="Y215" s="290"/>
      <c r="Z215" s="285"/>
      <c r="AA215" s="275"/>
      <c r="AB215" s="275"/>
      <c r="AC215" s="275"/>
      <c r="AD215" s="275"/>
      <c r="AE215" s="290"/>
      <c r="AF215" s="285"/>
      <c r="AG215" s="275"/>
      <c r="AH215" s="290"/>
      <c r="AI215" s="345"/>
      <c r="AJ215" s="314"/>
      <c r="AK215" s="314"/>
      <c r="AL215" s="314"/>
      <c r="AM215" s="314"/>
      <c r="AN215" s="314"/>
      <c r="AO215" s="310"/>
      <c r="AP215" s="314"/>
      <c r="AQ215" s="314"/>
      <c r="AR215" s="314"/>
      <c r="AS215" s="314"/>
      <c r="AT215" s="314"/>
      <c r="AU215" s="310"/>
      <c r="AV215" s="314"/>
      <c r="AW215" s="314"/>
      <c r="AX215" s="310"/>
    </row>
    <row r="216" spans="1:50">
      <c r="A216" s="643"/>
      <c r="B216" s="644"/>
      <c r="C216" s="644"/>
      <c r="D216" s="644"/>
      <c r="E216" s="644"/>
      <c r="F216" s="644"/>
      <c r="G216" s="644"/>
      <c r="H216" s="644"/>
      <c r="I216" s="644"/>
      <c r="J216" s="644"/>
      <c r="K216" s="644"/>
      <c r="L216" s="644"/>
      <c r="M216" s="644"/>
      <c r="N216" s="644"/>
      <c r="O216" s="644"/>
      <c r="P216" s="644"/>
      <c r="Q216" s="644"/>
      <c r="Y216" s="288"/>
      <c r="Z216" s="284"/>
      <c r="AE216" s="288"/>
      <c r="AF216" s="284"/>
      <c r="AH216" s="288"/>
      <c r="AI216" s="343"/>
      <c r="AJ216" s="344"/>
      <c r="AK216" s="344"/>
      <c r="AL216" s="344"/>
      <c r="AM216" s="344"/>
      <c r="AN216" s="344"/>
      <c r="AO216" s="309"/>
      <c r="AP216" s="344"/>
      <c r="AQ216" s="344"/>
      <c r="AR216" s="344"/>
      <c r="AS216" s="344"/>
      <c r="AT216" s="344"/>
      <c r="AU216" s="309"/>
      <c r="AV216" s="344"/>
      <c r="AW216" s="344"/>
      <c r="AX216" s="309"/>
    </row>
    <row r="217" spans="1:50">
      <c r="A217" s="643"/>
      <c r="B217" s="644"/>
      <c r="C217" s="644"/>
      <c r="D217" s="644"/>
      <c r="E217" s="644"/>
      <c r="F217" s="644"/>
      <c r="G217" s="644"/>
      <c r="H217" s="644"/>
      <c r="I217" s="644"/>
      <c r="J217" s="644"/>
      <c r="K217" s="644"/>
      <c r="L217" s="644"/>
      <c r="M217" s="644"/>
      <c r="N217" s="644"/>
      <c r="O217" s="644"/>
      <c r="P217" s="644"/>
      <c r="Q217" s="644"/>
      <c r="R217" s="273"/>
      <c r="S217" s="275"/>
      <c r="T217" s="275"/>
      <c r="U217" s="275"/>
      <c r="V217" s="275"/>
      <c r="W217" s="275"/>
      <c r="X217" s="275"/>
      <c r="Y217" s="290"/>
      <c r="Z217" s="285"/>
      <c r="AA217" s="275"/>
      <c r="AB217" s="275"/>
      <c r="AC217" s="275"/>
      <c r="AD217" s="275"/>
      <c r="AE217" s="290"/>
      <c r="AF217" s="285"/>
      <c r="AG217" s="275"/>
      <c r="AH217" s="290"/>
      <c r="AI217" s="343"/>
      <c r="AJ217" s="344"/>
      <c r="AK217" s="344"/>
      <c r="AL217" s="344"/>
      <c r="AM217" s="344"/>
      <c r="AN217" s="344"/>
      <c r="AO217" s="309"/>
      <c r="AP217" s="344"/>
      <c r="AQ217" s="344"/>
      <c r="AR217" s="344"/>
      <c r="AS217" s="344"/>
      <c r="AT217" s="344"/>
      <c r="AU217" s="309"/>
      <c r="AV217" s="344"/>
      <c r="AW217" s="344"/>
      <c r="AX217" s="309"/>
    </row>
    <row r="218" spans="1:50">
      <c r="A218" s="643"/>
      <c r="B218" s="644"/>
      <c r="C218" s="644"/>
      <c r="D218" s="644"/>
      <c r="E218" s="644"/>
      <c r="F218" s="644"/>
      <c r="G218" s="644"/>
      <c r="H218" s="644"/>
      <c r="I218" s="644"/>
      <c r="J218" s="644"/>
      <c r="K218" s="644"/>
      <c r="L218" s="644"/>
      <c r="M218" s="644"/>
      <c r="N218" s="644"/>
      <c r="O218" s="644"/>
      <c r="P218" s="644"/>
      <c r="Q218" s="644"/>
      <c r="Y218" s="288"/>
      <c r="Z218" s="284"/>
      <c r="AE218" s="288"/>
      <c r="AF218" s="284"/>
      <c r="AH218" s="288"/>
      <c r="AI218" s="343"/>
      <c r="AJ218" s="344"/>
      <c r="AK218" s="344"/>
      <c r="AL218" s="344"/>
      <c r="AM218" s="344"/>
      <c r="AN218" s="344"/>
      <c r="AO218" s="309"/>
      <c r="AP218" s="344"/>
      <c r="AQ218" s="344"/>
      <c r="AR218" s="344"/>
      <c r="AS218" s="344"/>
      <c r="AT218" s="344"/>
      <c r="AU218" s="309"/>
      <c r="AV218" s="344"/>
      <c r="AW218" s="344"/>
      <c r="AX218" s="309"/>
    </row>
    <row r="219" spans="1:50">
      <c r="A219" s="643"/>
      <c r="B219" s="644"/>
      <c r="C219" s="644"/>
      <c r="D219" s="644"/>
      <c r="E219" s="644"/>
      <c r="F219" s="644"/>
      <c r="G219" s="644"/>
      <c r="H219" s="644"/>
      <c r="I219" s="644"/>
      <c r="J219" s="644"/>
      <c r="K219" s="644"/>
      <c r="L219" s="644"/>
      <c r="M219" s="644"/>
      <c r="N219" s="644"/>
      <c r="O219" s="644"/>
      <c r="P219" s="644"/>
      <c r="Q219" s="644"/>
      <c r="R219" s="273"/>
      <c r="S219" s="275"/>
      <c r="T219" s="275"/>
      <c r="U219" s="275"/>
      <c r="V219" s="275"/>
      <c r="W219" s="275"/>
      <c r="X219" s="275"/>
      <c r="Y219" s="290"/>
      <c r="Z219" s="285"/>
      <c r="AA219" s="275"/>
      <c r="AB219" s="275"/>
      <c r="AC219" s="275"/>
      <c r="AD219" s="275"/>
      <c r="AE219" s="290"/>
      <c r="AF219" s="285"/>
      <c r="AG219" s="275"/>
      <c r="AH219" s="290"/>
      <c r="AI219" s="345"/>
      <c r="AJ219" s="314"/>
      <c r="AK219" s="314"/>
      <c r="AL219" s="314"/>
      <c r="AM219" s="314"/>
      <c r="AN219" s="314"/>
      <c r="AO219" s="310"/>
      <c r="AP219" s="314"/>
      <c r="AQ219" s="314"/>
      <c r="AR219" s="314"/>
      <c r="AS219" s="314"/>
      <c r="AT219" s="314"/>
      <c r="AU219" s="310"/>
      <c r="AV219" s="314"/>
      <c r="AW219" s="314"/>
      <c r="AX219" s="310"/>
    </row>
    <row r="220" spans="1:50">
      <c r="A220" s="643"/>
      <c r="B220" s="644"/>
      <c r="C220" s="644"/>
      <c r="D220" s="644"/>
      <c r="E220" s="644"/>
      <c r="F220" s="644"/>
      <c r="G220" s="644"/>
      <c r="H220" s="644"/>
      <c r="I220" s="644"/>
      <c r="J220" s="644"/>
      <c r="K220" s="644"/>
      <c r="L220" s="644"/>
      <c r="M220" s="644"/>
      <c r="N220" s="644"/>
      <c r="O220" s="644"/>
      <c r="P220" s="644"/>
      <c r="Q220" s="644"/>
      <c r="Y220" s="288"/>
      <c r="Z220" s="284"/>
      <c r="AE220" s="288"/>
      <c r="AF220" s="284"/>
      <c r="AH220" s="288"/>
      <c r="AI220" s="343"/>
      <c r="AJ220" s="344"/>
      <c r="AK220" s="344"/>
      <c r="AL220" s="344"/>
      <c r="AM220" s="344"/>
      <c r="AN220" s="344"/>
      <c r="AO220" s="309"/>
      <c r="AP220" s="344"/>
      <c r="AQ220" s="344"/>
      <c r="AR220" s="344"/>
      <c r="AS220" s="344"/>
      <c r="AT220" s="344"/>
      <c r="AU220" s="309"/>
      <c r="AV220" s="344"/>
      <c r="AW220" s="344"/>
      <c r="AX220" s="309"/>
    </row>
    <row r="221" spans="1:50">
      <c r="A221" s="643"/>
      <c r="B221" s="644"/>
      <c r="C221" s="644"/>
      <c r="D221" s="644"/>
      <c r="E221" s="644"/>
      <c r="F221" s="644"/>
      <c r="G221" s="644"/>
      <c r="H221" s="644"/>
      <c r="I221" s="644"/>
      <c r="J221" s="644"/>
      <c r="K221" s="644"/>
      <c r="L221" s="644"/>
      <c r="M221" s="644"/>
      <c r="N221" s="644"/>
      <c r="O221" s="644"/>
      <c r="P221" s="644"/>
      <c r="Q221" s="644"/>
      <c r="R221" s="273"/>
      <c r="S221" s="275"/>
      <c r="T221" s="275"/>
      <c r="U221" s="275"/>
      <c r="V221" s="275"/>
      <c r="W221" s="275"/>
      <c r="X221" s="275"/>
      <c r="Y221" s="290"/>
      <c r="Z221" s="285"/>
      <c r="AA221" s="275"/>
      <c r="AB221" s="275"/>
      <c r="AC221" s="275"/>
      <c r="AD221" s="275"/>
      <c r="AE221" s="290"/>
      <c r="AF221" s="285"/>
      <c r="AG221" s="275"/>
      <c r="AH221" s="290"/>
      <c r="AI221" s="343"/>
      <c r="AJ221" s="344"/>
      <c r="AK221" s="344"/>
      <c r="AL221" s="344"/>
      <c r="AM221" s="344"/>
      <c r="AN221" s="344"/>
      <c r="AO221" s="309"/>
      <c r="AP221" s="344"/>
      <c r="AQ221" s="344"/>
      <c r="AR221" s="344"/>
      <c r="AS221" s="344"/>
      <c r="AT221" s="344"/>
      <c r="AU221" s="309"/>
      <c r="AV221" s="344"/>
      <c r="AW221" s="344"/>
      <c r="AX221" s="309"/>
    </row>
    <row r="222" spans="1:50">
      <c r="A222" s="643"/>
      <c r="B222" s="644"/>
      <c r="C222" s="644"/>
      <c r="D222" s="644"/>
      <c r="E222" s="644"/>
      <c r="F222" s="644"/>
      <c r="G222" s="644"/>
      <c r="H222" s="644"/>
      <c r="I222" s="644"/>
      <c r="J222" s="644"/>
      <c r="K222" s="644"/>
      <c r="L222" s="644"/>
      <c r="M222" s="644"/>
      <c r="N222" s="644"/>
      <c r="O222" s="644"/>
      <c r="P222" s="644"/>
      <c r="Q222" s="644"/>
      <c r="Y222" s="288"/>
      <c r="Z222" s="284"/>
      <c r="AE222" s="288"/>
      <c r="AF222" s="284"/>
      <c r="AH222" s="288"/>
      <c r="AI222" s="343"/>
      <c r="AJ222" s="344"/>
      <c r="AK222" s="344"/>
      <c r="AL222" s="344"/>
      <c r="AM222" s="344"/>
      <c r="AN222" s="344"/>
      <c r="AO222" s="309"/>
      <c r="AP222" s="344"/>
      <c r="AQ222" s="344"/>
      <c r="AR222" s="344"/>
      <c r="AS222" s="344"/>
      <c r="AT222" s="344"/>
      <c r="AU222" s="309"/>
      <c r="AV222" s="344"/>
      <c r="AW222" s="344"/>
      <c r="AX222" s="309"/>
    </row>
    <row r="223" spans="1:50">
      <c r="A223" s="643"/>
      <c r="B223" s="644"/>
      <c r="C223" s="644"/>
      <c r="D223" s="644"/>
      <c r="E223" s="644"/>
      <c r="F223" s="644"/>
      <c r="G223" s="651"/>
      <c r="H223" s="644"/>
      <c r="I223" s="644"/>
      <c r="J223" s="644"/>
      <c r="K223" s="644"/>
      <c r="L223" s="644"/>
      <c r="M223" s="644"/>
      <c r="N223" s="644"/>
      <c r="O223" s="644"/>
      <c r="P223" s="644"/>
      <c r="Q223" s="644"/>
      <c r="R223" s="273"/>
      <c r="S223" s="275"/>
      <c r="T223" s="275"/>
      <c r="U223" s="275"/>
      <c r="V223" s="275"/>
      <c r="W223" s="275"/>
      <c r="X223" s="275"/>
      <c r="Y223" s="290"/>
      <c r="Z223" s="285"/>
      <c r="AA223" s="275"/>
      <c r="AB223" s="275"/>
      <c r="AC223" s="275"/>
      <c r="AD223" s="275"/>
      <c r="AE223" s="290"/>
      <c r="AF223" s="285"/>
      <c r="AG223" s="275"/>
      <c r="AH223" s="290"/>
      <c r="AI223" s="345"/>
      <c r="AJ223" s="314"/>
      <c r="AK223" s="314"/>
      <c r="AL223" s="314"/>
      <c r="AM223" s="314"/>
      <c r="AN223" s="314"/>
      <c r="AO223" s="310"/>
      <c r="AP223" s="314"/>
      <c r="AQ223" s="314"/>
      <c r="AR223" s="314"/>
      <c r="AS223" s="312"/>
      <c r="AT223" s="314"/>
      <c r="AU223" s="310"/>
      <c r="AV223" s="314"/>
      <c r="AW223" s="314"/>
      <c r="AX223" s="310"/>
    </row>
    <row r="224" spans="1:50">
      <c r="A224" s="643"/>
      <c r="B224" s="644"/>
      <c r="C224" s="644"/>
      <c r="D224" s="644"/>
      <c r="E224" s="644"/>
      <c r="F224" s="644"/>
      <c r="G224" s="644"/>
      <c r="H224" s="644"/>
      <c r="I224" s="644"/>
      <c r="J224" s="644"/>
      <c r="K224" s="644"/>
      <c r="L224" s="644"/>
      <c r="M224" s="644"/>
      <c r="N224" s="644"/>
      <c r="O224" s="644"/>
      <c r="P224" s="644"/>
      <c r="Q224" s="644"/>
      <c r="Y224" s="288"/>
      <c r="Z224" s="284"/>
      <c r="AE224" s="288"/>
      <c r="AF224" s="284"/>
      <c r="AH224" s="288"/>
      <c r="AI224" s="343"/>
      <c r="AJ224" s="344"/>
      <c r="AK224" s="344"/>
      <c r="AL224" s="344"/>
      <c r="AM224" s="344"/>
      <c r="AN224" s="344"/>
      <c r="AO224" s="309"/>
      <c r="AP224" s="344"/>
      <c r="AQ224" s="344"/>
      <c r="AR224" s="344"/>
      <c r="AS224" s="344"/>
      <c r="AT224" s="344"/>
      <c r="AU224" s="309"/>
      <c r="AV224" s="344"/>
      <c r="AW224" s="344"/>
      <c r="AX224" s="309"/>
    </row>
    <row r="225" spans="1:50">
      <c r="A225" s="643"/>
      <c r="B225" s="644"/>
      <c r="C225" s="644"/>
      <c r="D225" s="644"/>
      <c r="E225" s="644"/>
      <c r="F225" s="644"/>
      <c r="G225" s="644"/>
      <c r="H225" s="644"/>
      <c r="I225" s="644"/>
      <c r="J225" s="644"/>
      <c r="K225" s="644"/>
      <c r="L225" s="644"/>
      <c r="M225" s="644"/>
      <c r="N225" s="644"/>
      <c r="O225" s="644"/>
      <c r="P225" s="644"/>
      <c r="Q225" s="644"/>
      <c r="R225" s="273"/>
      <c r="S225" s="275"/>
      <c r="T225" s="275"/>
      <c r="U225" s="275"/>
      <c r="V225" s="275"/>
      <c r="W225" s="275"/>
      <c r="X225" s="275"/>
      <c r="Y225" s="290"/>
      <c r="Z225" s="285"/>
      <c r="AA225" s="275"/>
      <c r="AB225" s="275"/>
      <c r="AC225" s="275"/>
      <c r="AD225" s="275"/>
      <c r="AE225" s="290"/>
      <c r="AF225" s="285"/>
      <c r="AG225" s="275"/>
      <c r="AH225" s="290"/>
      <c r="AI225" s="343"/>
      <c r="AJ225" s="344"/>
      <c r="AK225" s="344"/>
      <c r="AL225" s="344"/>
      <c r="AM225" s="344"/>
      <c r="AN225" s="344"/>
      <c r="AO225" s="309"/>
      <c r="AP225" s="344"/>
      <c r="AQ225" s="344"/>
      <c r="AR225" s="344"/>
      <c r="AS225" s="344"/>
      <c r="AT225" s="344"/>
      <c r="AU225" s="309"/>
      <c r="AV225" s="344"/>
      <c r="AW225" s="344"/>
      <c r="AX225" s="309"/>
    </row>
    <row r="226" spans="1:50">
      <c r="A226" s="643"/>
      <c r="B226" s="644"/>
      <c r="C226" s="644"/>
      <c r="D226" s="644"/>
      <c r="E226" s="644"/>
      <c r="F226" s="644"/>
      <c r="G226" s="644"/>
      <c r="H226" s="644"/>
      <c r="I226" s="644"/>
      <c r="J226" s="644"/>
      <c r="K226" s="644"/>
      <c r="L226" s="644"/>
      <c r="M226" s="644"/>
      <c r="N226" s="644"/>
      <c r="O226" s="644"/>
      <c r="P226" s="644"/>
      <c r="Q226" s="644"/>
      <c r="Y226" s="288"/>
      <c r="Z226" s="284"/>
      <c r="AE226" s="288"/>
      <c r="AF226" s="284"/>
      <c r="AH226" s="288"/>
      <c r="AI226" s="343"/>
      <c r="AJ226" s="344"/>
      <c r="AK226" s="344"/>
      <c r="AL226" s="344"/>
      <c r="AM226" s="344"/>
      <c r="AN226" s="344"/>
      <c r="AO226" s="309"/>
      <c r="AP226" s="344"/>
      <c r="AQ226" s="344"/>
      <c r="AR226" s="344"/>
      <c r="AS226" s="344"/>
      <c r="AT226" s="344"/>
      <c r="AU226" s="309"/>
      <c r="AV226" s="344"/>
      <c r="AW226" s="344"/>
      <c r="AX226" s="309"/>
    </row>
    <row r="227" spans="1:50">
      <c r="A227" s="643"/>
      <c r="B227" s="644"/>
      <c r="C227" s="644"/>
      <c r="D227" s="644"/>
      <c r="E227" s="644"/>
      <c r="F227" s="644"/>
      <c r="G227" s="644"/>
      <c r="H227" s="644"/>
      <c r="I227" s="644"/>
      <c r="J227" s="644"/>
      <c r="K227" s="644"/>
      <c r="L227" s="644"/>
      <c r="M227" s="644"/>
      <c r="N227" s="644"/>
      <c r="O227" s="644"/>
      <c r="P227" s="644"/>
      <c r="Q227" s="644"/>
      <c r="R227" s="273"/>
      <c r="S227" s="275"/>
      <c r="T227" s="275"/>
      <c r="U227" s="275"/>
      <c r="V227" s="275"/>
      <c r="W227" s="275"/>
      <c r="X227" s="275"/>
      <c r="Y227" s="290"/>
      <c r="Z227" s="285"/>
      <c r="AA227" s="275"/>
      <c r="AB227" s="275"/>
      <c r="AC227" s="275"/>
      <c r="AD227" s="275"/>
      <c r="AE227" s="290"/>
      <c r="AF227" s="285"/>
      <c r="AG227" s="275"/>
      <c r="AH227" s="290"/>
      <c r="AI227" s="348"/>
      <c r="AJ227" s="314"/>
      <c r="AK227" s="314"/>
      <c r="AL227" s="314"/>
      <c r="AM227" s="314"/>
      <c r="AN227" s="314"/>
      <c r="AO227" s="310"/>
      <c r="AP227" s="314"/>
      <c r="AQ227" s="314"/>
      <c r="AR227" s="314"/>
      <c r="AS227" s="314"/>
      <c r="AT227" s="314"/>
      <c r="AU227" s="310"/>
      <c r="AV227" s="314"/>
      <c r="AW227" s="314"/>
      <c r="AX227" s="310"/>
    </row>
    <row r="228" spans="1:50">
      <c r="A228" s="643"/>
      <c r="B228" s="644"/>
      <c r="C228" s="644"/>
      <c r="D228" s="644"/>
      <c r="E228" s="644"/>
      <c r="F228" s="644"/>
      <c r="G228" s="644"/>
      <c r="H228" s="644"/>
      <c r="I228" s="644"/>
      <c r="J228" s="644"/>
      <c r="K228" s="644"/>
      <c r="L228" s="644"/>
      <c r="M228" s="644"/>
      <c r="N228" s="644"/>
      <c r="O228" s="644"/>
      <c r="P228" s="644"/>
      <c r="Q228" s="644"/>
      <c r="Y228" s="288"/>
      <c r="Z228" s="284"/>
      <c r="AE228" s="288"/>
      <c r="AF228" s="284"/>
      <c r="AH228" s="288"/>
      <c r="AI228" s="343"/>
      <c r="AJ228" s="344"/>
      <c r="AK228" s="344"/>
      <c r="AL228" s="344"/>
      <c r="AM228" s="344"/>
      <c r="AN228" s="344"/>
      <c r="AO228" s="309"/>
      <c r="AP228" s="344"/>
      <c r="AQ228" s="344"/>
      <c r="AR228" s="344"/>
      <c r="AS228" s="344"/>
      <c r="AT228" s="344"/>
      <c r="AU228" s="309"/>
      <c r="AV228" s="344"/>
      <c r="AW228" s="344"/>
      <c r="AX228" s="309"/>
    </row>
    <row r="229" spans="1:50">
      <c r="A229" s="643"/>
      <c r="B229" s="644"/>
      <c r="C229" s="644"/>
      <c r="D229" s="644"/>
      <c r="E229" s="644"/>
      <c r="F229" s="644"/>
      <c r="G229" s="644"/>
      <c r="H229" s="644"/>
      <c r="I229" s="644"/>
      <c r="J229" s="644"/>
      <c r="K229" s="644"/>
      <c r="L229" s="644"/>
      <c r="M229" s="644"/>
      <c r="N229" s="644"/>
      <c r="O229" s="644"/>
      <c r="P229" s="644"/>
      <c r="Q229" s="644"/>
      <c r="R229" s="273"/>
      <c r="S229" s="275"/>
      <c r="T229" s="275"/>
      <c r="U229" s="275"/>
      <c r="V229" s="275"/>
      <c r="W229" s="275"/>
      <c r="X229" s="275"/>
      <c r="Y229" s="290"/>
      <c r="Z229" s="285"/>
      <c r="AA229" s="275"/>
      <c r="AB229" s="275"/>
      <c r="AC229" s="275"/>
      <c r="AD229" s="275"/>
      <c r="AE229" s="290"/>
      <c r="AF229" s="285"/>
      <c r="AG229" s="275"/>
      <c r="AH229" s="290"/>
      <c r="AI229" s="343"/>
      <c r="AJ229" s="344"/>
      <c r="AK229" s="344"/>
      <c r="AL229" s="344"/>
      <c r="AM229" s="344"/>
      <c r="AN229" s="344"/>
      <c r="AO229" s="309"/>
      <c r="AP229" s="344"/>
      <c r="AQ229" s="344"/>
      <c r="AR229" s="344"/>
      <c r="AS229" s="344"/>
      <c r="AT229" s="344"/>
      <c r="AU229" s="309"/>
      <c r="AV229" s="344"/>
      <c r="AW229" s="344"/>
      <c r="AX229" s="309"/>
    </row>
    <row r="230" spans="1:50">
      <c r="A230" s="643"/>
      <c r="B230" s="644"/>
      <c r="C230" s="644"/>
      <c r="D230" s="644"/>
      <c r="E230" s="644"/>
      <c r="F230" s="644"/>
      <c r="G230" s="644"/>
      <c r="H230" s="644"/>
      <c r="I230" s="644"/>
      <c r="J230" s="644"/>
      <c r="K230" s="644"/>
      <c r="L230" s="644"/>
      <c r="M230" s="644"/>
      <c r="N230" s="644"/>
      <c r="O230" s="644"/>
      <c r="P230" s="644"/>
      <c r="Q230" s="644"/>
      <c r="Y230" s="288"/>
      <c r="Z230" s="284"/>
      <c r="AE230" s="288"/>
      <c r="AF230" s="284"/>
      <c r="AH230" s="288"/>
      <c r="AI230" s="343"/>
      <c r="AJ230" s="344"/>
      <c r="AK230" s="344"/>
      <c r="AL230" s="344"/>
      <c r="AM230" s="344"/>
      <c r="AN230" s="344"/>
      <c r="AO230" s="309"/>
      <c r="AP230" s="344"/>
      <c r="AQ230" s="344"/>
      <c r="AR230" s="344"/>
      <c r="AS230" s="344"/>
      <c r="AT230" s="344"/>
      <c r="AU230" s="309"/>
      <c r="AV230" s="344"/>
      <c r="AW230" s="344"/>
      <c r="AX230" s="309"/>
    </row>
    <row r="231" spans="1:50">
      <c r="A231" s="643"/>
      <c r="B231" s="644"/>
      <c r="C231" s="644"/>
      <c r="D231" s="644"/>
      <c r="E231" s="644"/>
      <c r="F231" s="644"/>
      <c r="G231" s="644"/>
      <c r="H231" s="644"/>
      <c r="I231" s="644"/>
      <c r="J231" s="644"/>
      <c r="K231" s="644"/>
      <c r="L231" s="644"/>
      <c r="M231" s="644"/>
      <c r="N231" s="644"/>
      <c r="O231" s="644"/>
      <c r="P231" s="644"/>
      <c r="Q231" s="644"/>
      <c r="R231" s="273"/>
      <c r="S231" s="275"/>
      <c r="T231" s="275"/>
      <c r="U231" s="275"/>
      <c r="V231" s="275"/>
      <c r="W231" s="275"/>
      <c r="X231" s="275"/>
      <c r="Y231" s="290"/>
      <c r="Z231" s="285"/>
      <c r="AA231" s="275"/>
      <c r="AB231" s="275"/>
      <c r="AC231" s="275"/>
      <c r="AD231" s="275"/>
      <c r="AE231" s="290"/>
      <c r="AF231" s="285"/>
      <c r="AG231" s="275"/>
      <c r="AH231" s="290"/>
      <c r="AI231" s="345"/>
      <c r="AJ231" s="314"/>
      <c r="AK231" s="314"/>
      <c r="AL231" s="314"/>
      <c r="AM231" s="314"/>
      <c r="AN231" s="314"/>
      <c r="AO231" s="310"/>
      <c r="AP231" s="314"/>
      <c r="AQ231" s="314"/>
      <c r="AR231" s="314"/>
      <c r="AS231" s="314"/>
      <c r="AT231" s="314"/>
      <c r="AU231" s="310"/>
      <c r="AV231" s="314"/>
      <c r="AW231" s="314"/>
      <c r="AX231" s="310"/>
    </row>
    <row r="232" spans="1:50">
      <c r="A232" s="643"/>
      <c r="B232" s="644"/>
      <c r="C232" s="644"/>
      <c r="D232" s="644"/>
      <c r="E232" s="644"/>
      <c r="F232" s="644"/>
      <c r="G232" s="644"/>
      <c r="H232" s="644"/>
      <c r="I232" s="644"/>
      <c r="J232" s="644"/>
      <c r="K232" s="644"/>
      <c r="L232" s="644"/>
      <c r="M232" s="644"/>
      <c r="N232" s="644"/>
      <c r="O232" s="644"/>
      <c r="P232" s="644"/>
      <c r="Q232" s="644"/>
      <c r="Y232" s="288"/>
      <c r="Z232" s="284"/>
      <c r="AE232" s="288"/>
      <c r="AF232" s="284"/>
      <c r="AH232" s="288"/>
      <c r="AI232" s="343"/>
      <c r="AJ232" s="344"/>
      <c r="AK232" s="344"/>
      <c r="AL232" s="344"/>
      <c r="AM232" s="344"/>
      <c r="AN232" s="344"/>
      <c r="AO232" s="309"/>
      <c r="AP232" s="344"/>
      <c r="AQ232" s="344"/>
      <c r="AR232" s="344"/>
      <c r="AS232" s="344"/>
      <c r="AT232" s="344"/>
      <c r="AU232" s="309"/>
      <c r="AV232" s="344"/>
      <c r="AW232" s="344"/>
      <c r="AX232" s="309"/>
    </row>
    <row r="233" spans="1:50">
      <c r="A233" s="643"/>
      <c r="B233" s="644"/>
      <c r="C233" s="644"/>
      <c r="D233" s="644"/>
      <c r="E233" s="644"/>
      <c r="F233" s="644"/>
      <c r="G233" s="644"/>
      <c r="H233" s="644"/>
      <c r="I233" s="644"/>
      <c r="J233" s="644"/>
      <c r="K233" s="644"/>
      <c r="L233" s="644"/>
      <c r="M233" s="644"/>
      <c r="N233" s="644"/>
      <c r="O233" s="644"/>
      <c r="P233" s="644"/>
      <c r="Q233" s="644"/>
      <c r="R233" s="273"/>
      <c r="S233" s="275"/>
      <c r="T233" s="275"/>
      <c r="U233" s="275"/>
      <c r="V233" s="275"/>
      <c r="W233" s="275"/>
      <c r="X233" s="275"/>
      <c r="Y233" s="290"/>
      <c r="Z233" s="285"/>
      <c r="AA233" s="275"/>
      <c r="AB233" s="275"/>
      <c r="AC233" s="275"/>
      <c r="AD233" s="275"/>
      <c r="AE233" s="290"/>
      <c r="AF233" s="285"/>
      <c r="AG233" s="275"/>
      <c r="AH233" s="290"/>
      <c r="AI233" s="343"/>
      <c r="AJ233" s="344"/>
      <c r="AK233" s="344"/>
      <c r="AL233" s="344"/>
      <c r="AM233" s="344"/>
      <c r="AN233" s="344"/>
      <c r="AO233" s="309"/>
      <c r="AP233" s="344"/>
      <c r="AQ233" s="344"/>
      <c r="AR233" s="344"/>
      <c r="AS233" s="344"/>
      <c r="AT233" s="344"/>
      <c r="AU233" s="309"/>
      <c r="AV233" s="344"/>
      <c r="AW233" s="344"/>
      <c r="AX233" s="309"/>
    </row>
    <row r="234" spans="1:50">
      <c r="A234" s="643"/>
      <c r="B234" s="644"/>
      <c r="C234" s="644"/>
      <c r="D234" s="644"/>
      <c r="E234" s="644"/>
      <c r="F234" s="644"/>
      <c r="G234" s="644"/>
      <c r="H234" s="644"/>
      <c r="I234" s="644"/>
      <c r="J234" s="644"/>
      <c r="K234" s="644"/>
      <c r="L234" s="644"/>
      <c r="M234" s="644"/>
      <c r="N234" s="644"/>
      <c r="O234" s="644"/>
      <c r="P234" s="644"/>
      <c r="Q234" s="644"/>
      <c r="Y234" s="288"/>
      <c r="Z234" s="284"/>
      <c r="AE234" s="288"/>
      <c r="AF234" s="284"/>
      <c r="AH234" s="288"/>
      <c r="AI234" s="343"/>
      <c r="AJ234" s="344"/>
      <c r="AK234" s="344"/>
      <c r="AL234" s="344"/>
      <c r="AM234" s="344"/>
      <c r="AN234" s="344"/>
      <c r="AO234" s="309"/>
      <c r="AP234" s="344"/>
      <c r="AQ234" s="344"/>
      <c r="AR234" s="344"/>
      <c r="AS234" s="344"/>
      <c r="AT234" s="344"/>
      <c r="AU234" s="309"/>
      <c r="AV234" s="344"/>
      <c r="AW234" s="344"/>
      <c r="AX234" s="309"/>
    </row>
    <row r="235" spans="1:50" ht="13.5" thickBot="1">
      <c r="A235" s="649"/>
      <c r="B235" s="650"/>
      <c r="C235" s="650"/>
      <c r="D235" s="650"/>
      <c r="E235" s="650"/>
      <c r="F235" s="650"/>
      <c r="G235" s="650"/>
      <c r="H235" s="650"/>
      <c r="I235" s="650"/>
      <c r="J235" s="650"/>
      <c r="K235" s="650"/>
      <c r="L235" s="650"/>
      <c r="M235" s="650"/>
      <c r="N235" s="650"/>
      <c r="O235" s="650"/>
      <c r="P235" s="650"/>
      <c r="Q235" s="650"/>
      <c r="S235" s="281"/>
      <c r="T235" s="281"/>
      <c r="U235" s="281"/>
      <c r="V235" s="281"/>
      <c r="W235" s="281"/>
      <c r="X235" s="281"/>
      <c r="Y235" s="291"/>
      <c r="Z235" s="286"/>
      <c r="AA235" s="281"/>
      <c r="AB235" s="281"/>
      <c r="AC235" s="281"/>
      <c r="AD235" s="281"/>
      <c r="AE235" s="291"/>
      <c r="AF235" s="286"/>
      <c r="AG235" s="281"/>
      <c r="AH235" s="291"/>
      <c r="AI235" s="346"/>
      <c r="AJ235" s="347"/>
      <c r="AK235" s="347"/>
      <c r="AL235" s="347"/>
      <c r="AM235" s="347"/>
      <c r="AN235" s="347"/>
      <c r="AO235" s="311"/>
      <c r="AP235" s="347"/>
      <c r="AQ235" s="347"/>
      <c r="AR235" s="347"/>
      <c r="AS235" s="347"/>
      <c r="AT235" s="347"/>
      <c r="AU235" s="311"/>
      <c r="AV235" s="347"/>
      <c r="AW235" s="347"/>
      <c r="AX235" s="311"/>
    </row>
    <row r="236" spans="1:50">
      <c r="A236" s="642"/>
      <c r="B236" s="644"/>
      <c r="C236" s="644"/>
      <c r="D236" s="644"/>
      <c r="E236" s="644"/>
      <c r="F236" s="644"/>
      <c r="G236" s="644"/>
      <c r="H236" s="644"/>
      <c r="I236" s="644"/>
      <c r="J236" s="644"/>
      <c r="K236" s="644"/>
      <c r="L236" s="644"/>
      <c r="M236" s="644"/>
      <c r="N236" s="644"/>
      <c r="O236" s="644"/>
      <c r="P236" s="644"/>
      <c r="Q236" s="644"/>
      <c r="Y236" s="288"/>
      <c r="Z236" s="284"/>
      <c r="AE236" s="288"/>
      <c r="AF236" s="284"/>
      <c r="AH236" s="288"/>
      <c r="AI236" s="343"/>
      <c r="AJ236" s="344"/>
      <c r="AK236" s="344"/>
      <c r="AL236" s="344"/>
      <c r="AM236" s="344"/>
      <c r="AN236" s="344"/>
      <c r="AO236" s="309"/>
      <c r="AP236" s="344"/>
      <c r="AQ236" s="344"/>
      <c r="AR236" s="344"/>
      <c r="AS236" s="344"/>
      <c r="AT236" s="344"/>
      <c r="AU236" s="309"/>
      <c r="AV236" s="344"/>
      <c r="AW236" s="344"/>
      <c r="AX236" s="309"/>
    </row>
    <row r="237" spans="1:50">
      <c r="A237" s="643"/>
      <c r="B237" s="644"/>
      <c r="C237" s="644"/>
      <c r="D237" s="644"/>
      <c r="E237" s="644"/>
      <c r="F237" s="644"/>
      <c r="G237" s="644"/>
      <c r="H237" s="644"/>
      <c r="I237" s="644"/>
      <c r="J237" s="644"/>
      <c r="K237" s="644"/>
      <c r="L237" s="644"/>
      <c r="M237" s="644"/>
      <c r="N237" s="644"/>
      <c r="O237" s="644"/>
      <c r="P237" s="644"/>
      <c r="Q237" s="644"/>
      <c r="S237" s="274"/>
      <c r="T237" s="274"/>
      <c r="U237" s="274"/>
      <c r="V237" s="274"/>
      <c r="W237" s="274"/>
      <c r="X237" s="274"/>
      <c r="Y237" s="289"/>
      <c r="Z237" s="284"/>
      <c r="AA237" s="274"/>
      <c r="AB237" s="274"/>
      <c r="AC237" s="274"/>
      <c r="AD237" s="274"/>
      <c r="AE237" s="289"/>
      <c r="AF237" s="284"/>
      <c r="AG237" s="274"/>
      <c r="AH237" s="289"/>
      <c r="AI237" s="343"/>
      <c r="AJ237" s="344"/>
      <c r="AK237" s="344"/>
      <c r="AL237" s="344"/>
      <c r="AM237" s="344"/>
      <c r="AN237" s="344"/>
      <c r="AO237" s="309"/>
      <c r="AP237" s="344"/>
      <c r="AQ237" s="344"/>
      <c r="AR237" s="344"/>
      <c r="AS237" s="344"/>
      <c r="AT237" s="344"/>
      <c r="AU237" s="309"/>
      <c r="AV237" s="344"/>
      <c r="AW237" s="344"/>
      <c r="AX237" s="309"/>
    </row>
    <row r="238" spans="1:50">
      <c r="A238" s="643"/>
      <c r="B238" s="644"/>
      <c r="C238" s="644"/>
      <c r="D238" s="644"/>
      <c r="E238" s="644"/>
      <c r="F238" s="644"/>
      <c r="G238" s="644"/>
      <c r="H238" s="644"/>
      <c r="I238" s="644"/>
      <c r="J238" s="644"/>
      <c r="K238" s="644"/>
      <c r="L238" s="644"/>
      <c r="M238" s="644"/>
      <c r="N238" s="644"/>
      <c r="O238" s="644"/>
      <c r="P238" s="644"/>
      <c r="Q238" s="644"/>
      <c r="S238" s="275"/>
      <c r="T238" s="275"/>
      <c r="U238" s="275"/>
      <c r="V238" s="275"/>
      <c r="W238" s="275"/>
      <c r="X238" s="275"/>
      <c r="Y238" s="290"/>
      <c r="Z238" s="285"/>
      <c r="AA238" s="275"/>
      <c r="AB238" s="275"/>
      <c r="AC238" s="275"/>
      <c r="AD238" s="275"/>
      <c r="AE238" s="290"/>
      <c r="AF238" s="285"/>
      <c r="AG238" s="275"/>
      <c r="AH238" s="290"/>
      <c r="AI238" s="343"/>
      <c r="AJ238" s="344"/>
      <c r="AK238" s="344"/>
      <c r="AL238" s="344"/>
      <c r="AM238" s="344"/>
      <c r="AN238" s="344"/>
      <c r="AO238" s="309"/>
      <c r="AP238" s="344"/>
      <c r="AQ238" s="344"/>
      <c r="AR238" s="344"/>
      <c r="AS238" s="344"/>
      <c r="AT238" s="344"/>
      <c r="AU238" s="309"/>
      <c r="AV238" s="344"/>
      <c r="AW238" s="344"/>
      <c r="AX238" s="309"/>
    </row>
    <row r="239" spans="1:50">
      <c r="A239" s="643"/>
      <c r="B239" s="644"/>
      <c r="C239" s="644"/>
      <c r="D239" s="644"/>
      <c r="E239" s="644"/>
      <c r="F239" s="644"/>
      <c r="G239" s="644"/>
      <c r="H239" s="644"/>
      <c r="I239" s="644"/>
      <c r="J239" s="644"/>
      <c r="K239" s="644"/>
      <c r="L239" s="644"/>
      <c r="M239" s="644"/>
      <c r="N239" s="644"/>
      <c r="O239" s="644"/>
      <c r="P239" s="644"/>
      <c r="Q239" s="644"/>
      <c r="Y239" s="288"/>
      <c r="Z239" s="284"/>
      <c r="AE239" s="288"/>
      <c r="AF239" s="284"/>
      <c r="AH239" s="288"/>
      <c r="AI239" s="343"/>
      <c r="AJ239" s="344"/>
      <c r="AK239" s="344"/>
      <c r="AL239" s="344"/>
      <c r="AM239" s="344"/>
      <c r="AN239" s="344"/>
      <c r="AO239" s="309"/>
      <c r="AP239" s="344"/>
      <c r="AQ239" s="344"/>
      <c r="AR239" s="344"/>
      <c r="AS239" s="344"/>
      <c r="AT239" s="344"/>
      <c r="AU239" s="309"/>
      <c r="AV239" s="344"/>
      <c r="AW239" s="344"/>
      <c r="AX239" s="309"/>
    </row>
    <row r="240" spans="1:50">
      <c r="A240" s="643"/>
      <c r="B240" s="644"/>
      <c r="C240" s="644"/>
      <c r="D240" s="644"/>
      <c r="E240" s="644"/>
      <c r="F240" s="644"/>
      <c r="G240" s="644"/>
      <c r="H240" s="644"/>
      <c r="I240" s="644"/>
      <c r="J240" s="644"/>
      <c r="K240" s="644"/>
      <c r="L240" s="644"/>
      <c r="M240" s="644"/>
      <c r="N240" s="644"/>
      <c r="O240" s="644"/>
      <c r="P240" s="644"/>
      <c r="Q240" s="644"/>
      <c r="R240" s="273"/>
      <c r="S240" s="275"/>
      <c r="T240" s="275"/>
      <c r="U240" s="275"/>
      <c r="V240" s="275"/>
      <c r="W240" s="275"/>
      <c r="X240" s="275"/>
      <c r="Y240" s="290"/>
      <c r="Z240" s="285"/>
      <c r="AA240" s="275"/>
      <c r="AB240" s="275"/>
      <c r="AC240" s="275"/>
      <c r="AD240" s="275"/>
      <c r="AE240" s="290"/>
      <c r="AF240" s="285"/>
      <c r="AG240" s="275"/>
      <c r="AH240" s="290"/>
      <c r="AI240" s="345"/>
      <c r="AJ240" s="314"/>
      <c r="AK240" s="314"/>
      <c r="AL240" s="314"/>
      <c r="AM240" s="314"/>
      <c r="AN240" s="314"/>
      <c r="AO240" s="310"/>
      <c r="AP240" s="314"/>
      <c r="AQ240" s="314"/>
      <c r="AR240" s="314"/>
      <c r="AS240" s="314"/>
      <c r="AT240" s="314"/>
      <c r="AU240" s="310"/>
      <c r="AV240" s="314"/>
      <c r="AW240" s="314"/>
      <c r="AX240" s="310"/>
    </row>
    <row r="241" spans="1:50">
      <c r="A241" s="643"/>
      <c r="B241" s="644"/>
      <c r="C241" s="644"/>
      <c r="D241" s="644"/>
      <c r="E241" s="644"/>
      <c r="F241" s="644"/>
      <c r="G241" s="644"/>
      <c r="H241" s="644"/>
      <c r="I241" s="644"/>
      <c r="J241" s="644"/>
      <c r="K241" s="644"/>
      <c r="L241" s="644"/>
      <c r="M241" s="644"/>
      <c r="N241" s="644"/>
      <c r="O241" s="644"/>
      <c r="P241" s="644"/>
      <c r="Q241" s="644"/>
      <c r="Y241" s="288"/>
      <c r="Z241" s="284"/>
      <c r="AE241" s="288"/>
      <c r="AF241" s="284"/>
      <c r="AH241" s="288"/>
      <c r="AI241" s="343"/>
      <c r="AJ241" s="344"/>
      <c r="AK241" s="344"/>
      <c r="AL241" s="344"/>
      <c r="AM241" s="344"/>
      <c r="AN241" s="344"/>
      <c r="AO241" s="309"/>
      <c r="AP241" s="344"/>
      <c r="AQ241" s="344"/>
      <c r="AR241" s="344"/>
      <c r="AS241" s="344"/>
      <c r="AT241" s="344"/>
      <c r="AU241" s="309"/>
      <c r="AV241" s="344"/>
      <c r="AW241" s="344"/>
      <c r="AX241" s="309"/>
    </row>
    <row r="242" spans="1:50">
      <c r="A242" s="648"/>
      <c r="B242" s="646"/>
      <c r="C242" s="646"/>
      <c r="D242" s="646"/>
      <c r="E242" s="646"/>
      <c r="F242" s="646"/>
      <c r="G242" s="646"/>
      <c r="H242" s="646"/>
      <c r="I242" s="646"/>
      <c r="J242" s="646"/>
      <c r="K242" s="646"/>
      <c r="L242" s="646"/>
      <c r="M242" s="646"/>
      <c r="N242" s="646"/>
      <c r="O242" s="646"/>
      <c r="P242" s="646"/>
      <c r="Q242" s="646"/>
      <c r="S242" s="275"/>
      <c r="T242" s="275"/>
      <c r="U242" s="275"/>
      <c r="V242" s="275"/>
      <c r="W242" s="275"/>
      <c r="X242" s="275"/>
      <c r="Y242" s="290"/>
      <c r="Z242" s="285"/>
      <c r="AA242" s="275"/>
      <c r="AB242" s="275"/>
      <c r="AC242" s="275"/>
      <c r="AD242" s="275"/>
      <c r="AE242" s="290"/>
      <c r="AF242" s="285"/>
      <c r="AG242" s="275"/>
      <c r="AH242" s="290"/>
      <c r="AI242" s="343"/>
      <c r="AJ242" s="344"/>
      <c r="AK242" s="344"/>
      <c r="AL242" s="344"/>
      <c r="AM242" s="344"/>
      <c r="AN242" s="344"/>
      <c r="AO242" s="309"/>
      <c r="AP242" s="344"/>
      <c r="AQ242" s="344"/>
      <c r="AR242" s="344"/>
      <c r="AS242" s="344"/>
      <c r="AT242" s="344"/>
      <c r="AU242" s="309"/>
      <c r="AV242" s="344"/>
      <c r="AW242" s="344"/>
      <c r="AX242" s="309"/>
    </row>
    <row r="243" spans="1:50">
      <c r="A243" s="643"/>
      <c r="B243" s="644"/>
      <c r="C243" s="644"/>
      <c r="D243" s="644"/>
      <c r="E243" s="644"/>
      <c r="F243" s="644"/>
      <c r="G243" s="644"/>
      <c r="H243" s="644"/>
      <c r="I243" s="644"/>
      <c r="J243" s="644"/>
      <c r="K243" s="644"/>
      <c r="L243" s="644"/>
      <c r="M243" s="644"/>
      <c r="N243" s="644"/>
      <c r="O243" s="644"/>
      <c r="P243" s="644"/>
      <c r="Q243" s="644"/>
      <c r="Y243" s="288"/>
      <c r="Z243" s="284"/>
      <c r="AE243" s="288"/>
      <c r="AF243" s="284"/>
      <c r="AH243" s="288"/>
      <c r="AI243" s="343"/>
      <c r="AJ243" s="344"/>
      <c r="AK243" s="344"/>
      <c r="AL243" s="344"/>
      <c r="AM243" s="344"/>
      <c r="AN243" s="344"/>
      <c r="AO243" s="309"/>
      <c r="AP243" s="344"/>
      <c r="AQ243" s="344"/>
      <c r="AR243" s="344"/>
      <c r="AS243" s="344"/>
      <c r="AT243" s="344"/>
      <c r="AU243" s="309"/>
      <c r="AV243" s="344"/>
      <c r="AW243" s="344"/>
      <c r="AX243" s="309"/>
    </row>
    <row r="244" spans="1:50">
      <c r="A244" s="643"/>
      <c r="B244" s="644"/>
      <c r="C244" s="644"/>
      <c r="D244" s="644"/>
      <c r="E244" s="644"/>
      <c r="F244" s="644"/>
      <c r="G244" s="644"/>
      <c r="H244" s="644"/>
      <c r="I244" s="644"/>
      <c r="J244" s="644"/>
      <c r="K244" s="644"/>
      <c r="L244" s="644"/>
      <c r="M244" s="644"/>
      <c r="N244" s="644"/>
      <c r="O244" s="644"/>
      <c r="P244" s="644"/>
      <c r="Q244" s="644"/>
      <c r="R244" s="273"/>
      <c r="S244" s="275"/>
      <c r="T244" s="275"/>
      <c r="U244" s="275"/>
      <c r="V244" s="275"/>
      <c r="W244" s="275"/>
      <c r="X244" s="275"/>
      <c r="Y244" s="290"/>
      <c r="Z244" s="285"/>
      <c r="AA244" s="275"/>
      <c r="AB244" s="275"/>
      <c r="AC244" s="275"/>
      <c r="AD244" s="275"/>
      <c r="AE244" s="290"/>
      <c r="AF244" s="285"/>
      <c r="AG244" s="275"/>
      <c r="AH244" s="290"/>
      <c r="AI244" s="345"/>
      <c r="AJ244" s="314"/>
      <c r="AK244" s="314"/>
      <c r="AL244" s="314"/>
      <c r="AM244" s="314"/>
      <c r="AN244" s="314"/>
      <c r="AO244" s="310"/>
      <c r="AP244" s="314"/>
      <c r="AQ244" s="314"/>
      <c r="AR244" s="314"/>
      <c r="AS244" s="314"/>
      <c r="AT244" s="314"/>
      <c r="AU244" s="310"/>
      <c r="AV244" s="314"/>
      <c r="AW244" s="314"/>
      <c r="AX244" s="310"/>
    </row>
    <row r="245" spans="1:50">
      <c r="A245" s="643"/>
      <c r="B245" s="644"/>
      <c r="C245" s="644"/>
      <c r="D245" s="644"/>
      <c r="E245" s="644"/>
      <c r="F245" s="644"/>
      <c r="G245" s="644"/>
      <c r="H245" s="644"/>
      <c r="I245" s="644"/>
      <c r="J245" s="644"/>
      <c r="K245" s="644"/>
      <c r="L245" s="644"/>
      <c r="M245" s="644"/>
      <c r="N245" s="644"/>
      <c r="O245" s="644"/>
      <c r="P245" s="644"/>
      <c r="Q245" s="644"/>
      <c r="Y245" s="288"/>
      <c r="Z245" s="284"/>
      <c r="AE245" s="288"/>
      <c r="AF245" s="284"/>
      <c r="AH245" s="288"/>
      <c r="AI245" s="343"/>
      <c r="AJ245" s="344"/>
      <c r="AK245" s="344"/>
      <c r="AL245" s="344"/>
      <c r="AM245" s="344"/>
      <c r="AN245" s="344"/>
      <c r="AO245" s="309"/>
      <c r="AP245" s="344"/>
      <c r="AQ245" s="344"/>
      <c r="AR245" s="344"/>
      <c r="AS245" s="344"/>
      <c r="AT245" s="344"/>
      <c r="AU245" s="309"/>
      <c r="AV245" s="344"/>
      <c r="AW245" s="344"/>
      <c r="AX245" s="309"/>
    </row>
    <row r="246" spans="1:50">
      <c r="A246" s="643"/>
      <c r="B246" s="644"/>
      <c r="C246" s="644"/>
      <c r="D246" s="644"/>
      <c r="E246" s="644"/>
      <c r="F246" s="644"/>
      <c r="G246" s="644"/>
      <c r="H246" s="644"/>
      <c r="I246" s="644"/>
      <c r="J246" s="644"/>
      <c r="K246" s="644"/>
      <c r="L246" s="644"/>
      <c r="M246" s="644"/>
      <c r="N246" s="644"/>
      <c r="O246" s="644"/>
      <c r="P246" s="644"/>
      <c r="Q246" s="644"/>
      <c r="R246" s="273"/>
      <c r="S246" s="275"/>
      <c r="T246" s="275"/>
      <c r="U246" s="275"/>
      <c r="V246" s="275"/>
      <c r="W246" s="275"/>
      <c r="X246" s="275"/>
      <c r="Y246" s="290"/>
      <c r="Z246" s="285"/>
      <c r="AA246" s="275"/>
      <c r="AB246" s="275"/>
      <c r="AC246" s="275"/>
      <c r="AD246" s="275"/>
      <c r="AE246" s="290"/>
      <c r="AF246" s="285"/>
      <c r="AG246" s="275"/>
      <c r="AH246" s="290"/>
      <c r="AI246" s="343"/>
      <c r="AJ246" s="344"/>
      <c r="AK246" s="344"/>
      <c r="AL246" s="344"/>
      <c r="AM246" s="344"/>
      <c r="AN246" s="344"/>
      <c r="AO246" s="309"/>
      <c r="AP246" s="344"/>
      <c r="AQ246" s="344"/>
      <c r="AR246" s="344"/>
      <c r="AS246" s="344"/>
      <c r="AT246" s="344"/>
      <c r="AU246" s="309"/>
      <c r="AV246" s="344"/>
      <c r="AW246" s="344"/>
      <c r="AX246" s="309"/>
    </row>
    <row r="247" spans="1:50">
      <c r="A247" s="643"/>
      <c r="B247" s="644"/>
      <c r="C247" s="644"/>
      <c r="D247" s="644"/>
      <c r="E247" s="644"/>
      <c r="F247" s="644"/>
      <c r="G247" s="644"/>
      <c r="H247" s="644"/>
      <c r="I247" s="644"/>
      <c r="J247" s="644"/>
      <c r="K247" s="644"/>
      <c r="L247" s="644"/>
      <c r="M247" s="644"/>
      <c r="N247" s="644"/>
      <c r="O247" s="644"/>
      <c r="P247" s="644"/>
      <c r="Q247" s="644"/>
      <c r="Y247" s="288"/>
      <c r="Z247" s="284"/>
      <c r="AE247" s="288"/>
      <c r="AF247" s="284"/>
      <c r="AH247" s="288"/>
      <c r="AI247" s="343"/>
      <c r="AJ247" s="344"/>
      <c r="AK247" s="344"/>
      <c r="AL247" s="344"/>
      <c r="AM247" s="344"/>
      <c r="AN247" s="344"/>
      <c r="AO247" s="309"/>
      <c r="AP247" s="344"/>
      <c r="AQ247" s="344"/>
      <c r="AR247" s="344"/>
      <c r="AS247" s="344"/>
      <c r="AT247" s="344"/>
      <c r="AU247" s="309"/>
      <c r="AV247" s="344"/>
      <c r="AW247" s="344"/>
      <c r="AX247" s="309"/>
    </row>
    <row r="248" spans="1:50">
      <c r="A248" s="643"/>
      <c r="B248" s="644"/>
      <c r="C248" s="644"/>
      <c r="D248" s="644"/>
      <c r="E248" s="644"/>
      <c r="F248" s="644"/>
      <c r="G248" s="644"/>
      <c r="H248" s="644"/>
      <c r="I248" s="644"/>
      <c r="J248" s="644"/>
      <c r="K248" s="644"/>
      <c r="L248" s="644"/>
      <c r="M248" s="644"/>
      <c r="N248" s="644"/>
      <c r="O248" s="644"/>
      <c r="P248" s="644"/>
      <c r="Q248" s="644"/>
      <c r="R248" s="273"/>
      <c r="S248" s="275"/>
      <c r="T248" s="275"/>
      <c r="U248" s="275"/>
      <c r="V248" s="275"/>
      <c r="W248" s="275"/>
      <c r="X248" s="275"/>
      <c r="Y248" s="290"/>
      <c r="Z248" s="285"/>
      <c r="AA248" s="275"/>
      <c r="AB248" s="275"/>
      <c r="AC248" s="275"/>
      <c r="AD248" s="275"/>
      <c r="AE248" s="290"/>
      <c r="AF248" s="285"/>
      <c r="AG248" s="275"/>
      <c r="AH248" s="290"/>
      <c r="AI248" s="345"/>
      <c r="AJ248" s="314"/>
      <c r="AK248" s="314"/>
      <c r="AL248" s="314"/>
      <c r="AM248" s="314"/>
      <c r="AN248" s="314"/>
      <c r="AO248" s="310"/>
      <c r="AP248" s="314"/>
      <c r="AQ248" s="314"/>
      <c r="AR248" s="314"/>
      <c r="AS248" s="314"/>
      <c r="AT248" s="314"/>
      <c r="AU248" s="310"/>
      <c r="AV248" s="314"/>
      <c r="AW248" s="314"/>
      <c r="AX248" s="310"/>
    </row>
    <row r="249" spans="1:50">
      <c r="A249" s="643"/>
      <c r="B249" s="644"/>
      <c r="C249" s="644"/>
      <c r="D249" s="644"/>
      <c r="E249" s="644"/>
      <c r="F249" s="644"/>
      <c r="G249" s="644"/>
      <c r="H249" s="644"/>
      <c r="I249" s="644"/>
      <c r="J249" s="644"/>
      <c r="K249" s="644"/>
      <c r="L249" s="644"/>
      <c r="M249" s="644"/>
      <c r="N249" s="644"/>
      <c r="O249" s="644"/>
      <c r="P249" s="644"/>
      <c r="Q249" s="644"/>
      <c r="Y249" s="288"/>
      <c r="Z249" s="284"/>
      <c r="AE249" s="288"/>
      <c r="AF249" s="284"/>
      <c r="AH249" s="288"/>
      <c r="AI249" s="343"/>
      <c r="AJ249" s="344"/>
      <c r="AK249" s="344"/>
      <c r="AL249" s="344"/>
      <c r="AM249" s="344"/>
      <c r="AN249" s="344"/>
      <c r="AO249" s="309"/>
      <c r="AP249" s="344"/>
      <c r="AQ249" s="344"/>
      <c r="AR249" s="344"/>
      <c r="AS249" s="344"/>
      <c r="AT249" s="344"/>
      <c r="AU249" s="309"/>
      <c r="AV249" s="344"/>
      <c r="AW249" s="344"/>
      <c r="AX249" s="309"/>
    </row>
    <row r="250" spans="1:50">
      <c r="A250" s="643"/>
      <c r="B250" s="644"/>
      <c r="C250" s="644"/>
      <c r="D250" s="644"/>
      <c r="E250" s="644"/>
      <c r="F250" s="644"/>
      <c r="G250" s="644"/>
      <c r="H250" s="644"/>
      <c r="I250" s="644"/>
      <c r="J250" s="644"/>
      <c r="K250" s="644"/>
      <c r="L250" s="644"/>
      <c r="M250" s="644"/>
      <c r="N250" s="644"/>
      <c r="O250" s="644"/>
      <c r="P250" s="644"/>
      <c r="Q250" s="644"/>
      <c r="R250" s="273"/>
      <c r="S250" s="275"/>
      <c r="T250" s="275"/>
      <c r="U250" s="275"/>
      <c r="V250" s="275"/>
      <c r="W250" s="275"/>
      <c r="X250" s="275"/>
      <c r="Y250" s="290"/>
      <c r="Z250" s="285"/>
      <c r="AA250" s="275"/>
      <c r="AB250" s="275"/>
      <c r="AC250" s="275"/>
      <c r="AD250" s="275"/>
      <c r="AE250" s="290"/>
      <c r="AF250" s="285"/>
      <c r="AG250" s="275"/>
      <c r="AH250" s="290"/>
      <c r="AI250" s="343"/>
      <c r="AJ250" s="344"/>
      <c r="AK250" s="344"/>
      <c r="AL250" s="344"/>
      <c r="AM250" s="344"/>
      <c r="AN250" s="344"/>
      <c r="AO250" s="309"/>
      <c r="AP250" s="344"/>
      <c r="AQ250" s="344"/>
      <c r="AR250" s="344"/>
      <c r="AS250" s="344"/>
      <c r="AT250" s="344"/>
      <c r="AU250" s="309"/>
      <c r="AV250" s="344"/>
      <c r="AW250" s="344"/>
      <c r="AX250" s="309"/>
    </row>
    <row r="251" spans="1:50">
      <c r="A251" s="643"/>
      <c r="B251" s="644"/>
      <c r="C251" s="644"/>
      <c r="D251" s="644"/>
      <c r="E251" s="644"/>
      <c r="F251" s="644"/>
      <c r="G251" s="644"/>
      <c r="H251" s="644"/>
      <c r="I251" s="644"/>
      <c r="J251" s="644"/>
      <c r="K251" s="644"/>
      <c r="L251" s="644"/>
      <c r="M251" s="644"/>
      <c r="N251" s="644"/>
      <c r="O251" s="644"/>
      <c r="P251" s="644"/>
      <c r="Q251" s="644"/>
      <c r="Y251" s="288"/>
      <c r="Z251" s="284"/>
      <c r="AE251" s="288"/>
      <c r="AF251" s="284"/>
      <c r="AH251" s="288"/>
      <c r="AI251" s="343"/>
      <c r="AJ251" s="344"/>
      <c r="AK251" s="344"/>
      <c r="AL251" s="344"/>
      <c r="AM251" s="344"/>
      <c r="AN251" s="344"/>
      <c r="AO251" s="309"/>
      <c r="AP251" s="344"/>
      <c r="AQ251" s="344"/>
      <c r="AR251" s="344"/>
      <c r="AS251" s="344"/>
      <c r="AT251" s="344"/>
      <c r="AU251" s="309"/>
      <c r="AV251" s="344"/>
      <c r="AW251" s="344"/>
      <c r="AX251" s="309"/>
    </row>
    <row r="252" spans="1:50">
      <c r="A252" s="643"/>
      <c r="B252" s="644"/>
      <c r="C252" s="644"/>
      <c r="D252" s="644"/>
      <c r="E252" s="644"/>
      <c r="F252" s="644"/>
      <c r="G252" s="644"/>
      <c r="H252" s="644"/>
      <c r="I252" s="644"/>
      <c r="J252" s="644"/>
      <c r="K252" s="644"/>
      <c r="L252" s="644"/>
      <c r="M252" s="644"/>
      <c r="N252" s="644"/>
      <c r="O252" s="644"/>
      <c r="P252" s="644"/>
      <c r="Q252" s="644"/>
      <c r="R252" s="273"/>
      <c r="S252" s="275"/>
      <c r="T252" s="275"/>
      <c r="U252" s="275"/>
      <c r="V252" s="275"/>
      <c r="W252" s="275"/>
      <c r="X252" s="275"/>
      <c r="Y252" s="290"/>
      <c r="Z252" s="285"/>
      <c r="AA252" s="275"/>
      <c r="AB252" s="275"/>
      <c r="AC252" s="275"/>
      <c r="AD252" s="275"/>
      <c r="AE252" s="290"/>
      <c r="AF252" s="285"/>
      <c r="AG252" s="275"/>
      <c r="AH252" s="290"/>
      <c r="AI252" s="345"/>
      <c r="AJ252" s="314"/>
      <c r="AK252" s="314"/>
      <c r="AL252" s="312"/>
      <c r="AM252" s="314"/>
      <c r="AN252" s="314"/>
      <c r="AO252" s="310"/>
      <c r="AP252" s="314"/>
      <c r="AQ252" s="314"/>
      <c r="AR252" s="314"/>
      <c r="AS252" s="314"/>
      <c r="AT252" s="314"/>
      <c r="AU252" s="310"/>
      <c r="AV252" s="314"/>
      <c r="AW252" s="314"/>
      <c r="AX252" s="310"/>
    </row>
    <row r="253" spans="1:50">
      <c r="A253" s="643"/>
      <c r="B253" s="644"/>
      <c r="C253" s="644"/>
      <c r="D253" s="644"/>
      <c r="E253" s="644"/>
      <c r="F253" s="644"/>
      <c r="G253" s="644"/>
      <c r="H253" s="644"/>
      <c r="I253" s="644"/>
      <c r="J253" s="644"/>
      <c r="K253" s="644"/>
      <c r="L253" s="644"/>
      <c r="M253" s="644"/>
      <c r="N253" s="644"/>
      <c r="O253" s="644"/>
      <c r="P253" s="644"/>
      <c r="Q253" s="644"/>
      <c r="Y253" s="288"/>
      <c r="Z253" s="284"/>
      <c r="AE253" s="288"/>
      <c r="AF253" s="284"/>
      <c r="AH253" s="288"/>
      <c r="AI253" s="343"/>
      <c r="AJ253" s="344"/>
      <c r="AK253" s="344"/>
      <c r="AL253" s="344"/>
      <c r="AM253" s="344"/>
      <c r="AN253" s="344"/>
      <c r="AO253" s="309"/>
      <c r="AP253" s="344"/>
      <c r="AQ253" s="344"/>
      <c r="AR253" s="344"/>
      <c r="AS253" s="344"/>
      <c r="AT253" s="344"/>
      <c r="AU253" s="309"/>
      <c r="AV253" s="344"/>
      <c r="AW253" s="344"/>
      <c r="AX253" s="309"/>
    </row>
    <row r="254" spans="1:50">
      <c r="A254" s="643"/>
      <c r="B254" s="644"/>
      <c r="C254" s="644"/>
      <c r="D254" s="644"/>
      <c r="E254" s="644"/>
      <c r="F254" s="644"/>
      <c r="G254" s="644"/>
      <c r="H254" s="644"/>
      <c r="I254" s="644"/>
      <c r="J254" s="644"/>
      <c r="K254" s="644"/>
      <c r="L254" s="644"/>
      <c r="M254" s="644"/>
      <c r="N254" s="644"/>
      <c r="O254" s="644"/>
      <c r="P254" s="644"/>
      <c r="Q254" s="644"/>
      <c r="R254" s="273"/>
      <c r="S254" s="275"/>
      <c r="T254" s="275"/>
      <c r="U254" s="275"/>
      <c r="V254" s="275"/>
      <c r="W254" s="275"/>
      <c r="X254" s="275"/>
      <c r="Y254" s="290"/>
      <c r="Z254" s="285"/>
      <c r="AA254" s="275"/>
      <c r="AB254" s="275"/>
      <c r="AC254" s="275"/>
      <c r="AD254" s="275"/>
      <c r="AE254" s="290"/>
      <c r="AF254" s="285"/>
      <c r="AG254" s="275"/>
      <c r="AH254" s="290"/>
      <c r="AI254" s="343"/>
      <c r="AJ254" s="344"/>
      <c r="AK254" s="344"/>
      <c r="AL254" s="344"/>
      <c r="AM254" s="344"/>
      <c r="AN254" s="344"/>
      <c r="AO254" s="309"/>
      <c r="AP254" s="344"/>
      <c r="AQ254" s="344"/>
      <c r="AR254" s="344"/>
      <c r="AS254" s="344"/>
      <c r="AT254" s="344"/>
      <c r="AU254" s="309"/>
      <c r="AV254" s="344"/>
      <c r="AW254" s="344"/>
      <c r="AX254" s="309"/>
    </row>
    <row r="255" spans="1:50">
      <c r="A255" s="643"/>
      <c r="B255" s="644"/>
      <c r="C255" s="644"/>
      <c r="D255" s="644"/>
      <c r="E255" s="658"/>
      <c r="F255" s="644"/>
      <c r="G255" s="644"/>
      <c r="H255" s="644"/>
      <c r="I255" s="644"/>
      <c r="J255" s="644"/>
      <c r="K255" s="644"/>
      <c r="L255" s="644"/>
      <c r="M255" s="644"/>
      <c r="N255" s="644"/>
      <c r="O255" s="644"/>
      <c r="P255" s="644"/>
      <c r="Q255" s="644"/>
      <c r="Y255" s="288"/>
      <c r="Z255" s="284"/>
      <c r="AE255" s="288"/>
      <c r="AF255" s="284"/>
      <c r="AH255" s="288"/>
      <c r="AI255" s="343"/>
      <c r="AJ255" s="344"/>
      <c r="AK255" s="344"/>
      <c r="AL255" s="344"/>
      <c r="AM255" s="344"/>
      <c r="AN255" s="344"/>
      <c r="AO255" s="309"/>
      <c r="AP255" s="344"/>
      <c r="AQ255" s="344"/>
      <c r="AR255" s="344"/>
      <c r="AS255" s="344"/>
      <c r="AT255" s="344"/>
      <c r="AU255" s="309"/>
      <c r="AV255" s="344"/>
      <c r="AW255" s="344"/>
      <c r="AX255" s="309"/>
    </row>
    <row r="256" spans="1:50">
      <c r="A256" s="643"/>
      <c r="B256" s="644"/>
      <c r="C256" s="644"/>
      <c r="D256" s="644"/>
      <c r="E256" s="644"/>
      <c r="F256" s="644"/>
      <c r="G256" s="644"/>
      <c r="H256" s="644"/>
      <c r="I256" s="644"/>
      <c r="J256" s="644"/>
      <c r="K256" s="644"/>
      <c r="L256" s="644"/>
      <c r="M256" s="644"/>
      <c r="N256" s="644"/>
      <c r="O256" s="644"/>
      <c r="P256" s="644"/>
      <c r="Q256" s="644"/>
      <c r="R256" s="273"/>
      <c r="S256" s="275"/>
      <c r="T256" s="275"/>
      <c r="U256" s="275"/>
      <c r="V256" s="659"/>
      <c r="W256" s="275"/>
      <c r="X256" s="275"/>
      <c r="Y256" s="290"/>
      <c r="Z256" s="285"/>
      <c r="AA256" s="275"/>
      <c r="AB256" s="275"/>
      <c r="AC256" s="275"/>
      <c r="AD256" s="275"/>
      <c r="AE256" s="290"/>
      <c r="AF256" s="285"/>
      <c r="AG256" s="275"/>
      <c r="AH256" s="290"/>
      <c r="AI256" s="345"/>
      <c r="AJ256" s="314"/>
      <c r="AK256" s="314"/>
      <c r="AL256" s="314"/>
      <c r="AM256" s="314"/>
      <c r="AN256" s="314"/>
      <c r="AO256" s="656"/>
      <c r="AP256" s="314"/>
      <c r="AQ256" s="314"/>
      <c r="AR256" s="314"/>
      <c r="AS256" s="314"/>
      <c r="AT256" s="314"/>
      <c r="AU256" s="310"/>
      <c r="AV256" s="314"/>
      <c r="AW256" s="314"/>
      <c r="AX256" s="310"/>
    </row>
    <row r="257" spans="1:50">
      <c r="A257" s="643"/>
      <c r="B257" s="644"/>
      <c r="C257" s="644"/>
      <c r="D257" s="644"/>
      <c r="E257" s="644"/>
      <c r="F257" s="644"/>
      <c r="G257" s="644"/>
      <c r="H257" s="644"/>
      <c r="I257" s="644"/>
      <c r="J257" s="644"/>
      <c r="K257" s="644"/>
      <c r="L257" s="644"/>
      <c r="M257" s="644"/>
      <c r="N257" s="644"/>
      <c r="O257" s="644"/>
      <c r="P257" s="644"/>
      <c r="Q257" s="644"/>
      <c r="Y257" s="288"/>
      <c r="Z257" s="284"/>
      <c r="AE257" s="288"/>
      <c r="AF257" s="284"/>
      <c r="AH257" s="288"/>
      <c r="AI257" s="343"/>
      <c r="AJ257" s="344"/>
      <c r="AK257" s="344"/>
      <c r="AL257" s="344"/>
      <c r="AM257" s="344"/>
      <c r="AN257" s="344"/>
      <c r="AO257" s="309"/>
      <c r="AP257" s="344"/>
      <c r="AQ257" s="344"/>
      <c r="AR257" s="344"/>
      <c r="AS257" s="344"/>
      <c r="AT257" s="344"/>
      <c r="AU257" s="309"/>
      <c r="AV257" s="344"/>
      <c r="AW257" s="344"/>
      <c r="AX257" s="309"/>
    </row>
    <row r="258" spans="1:50">
      <c r="A258" s="643"/>
      <c r="B258" s="644"/>
      <c r="C258" s="644"/>
      <c r="D258" s="644"/>
      <c r="E258" s="644"/>
      <c r="F258" s="644"/>
      <c r="G258" s="644"/>
      <c r="H258" s="644"/>
      <c r="I258" s="644"/>
      <c r="J258" s="644"/>
      <c r="K258" s="644"/>
      <c r="L258" s="644"/>
      <c r="M258" s="644"/>
      <c r="N258" s="644"/>
      <c r="O258" s="644"/>
      <c r="P258" s="644"/>
      <c r="Q258" s="644"/>
      <c r="R258" s="273"/>
      <c r="S258" s="275"/>
      <c r="T258" s="275"/>
      <c r="U258" s="275"/>
      <c r="V258" s="275"/>
      <c r="W258" s="275"/>
      <c r="X258" s="275"/>
      <c r="Y258" s="290"/>
      <c r="Z258" s="285"/>
      <c r="AA258" s="275"/>
      <c r="AB258" s="275"/>
      <c r="AC258" s="275"/>
      <c r="AD258" s="275"/>
      <c r="AE258" s="290"/>
      <c r="AF258" s="285"/>
      <c r="AG258" s="275"/>
      <c r="AH258" s="290"/>
      <c r="AI258" s="343"/>
      <c r="AJ258" s="344"/>
      <c r="AK258" s="344"/>
      <c r="AL258" s="344"/>
      <c r="AM258" s="344"/>
      <c r="AN258" s="344"/>
      <c r="AO258" s="309"/>
      <c r="AP258" s="344"/>
      <c r="AQ258" s="344"/>
      <c r="AR258" s="344"/>
      <c r="AS258" s="344"/>
      <c r="AT258" s="344"/>
      <c r="AU258" s="309"/>
      <c r="AV258" s="344"/>
      <c r="AW258" s="344"/>
      <c r="AX258" s="309"/>
    </row>
    <row r="259" spans="1:50">
      <c r="A259" s="643"/>
      <c r="B259" s="644"/>
      <c r="C259" s="644"/>
      <c r="D259" s="644"/>
      <c r="E259" s="644"/>
      <c r="F259" s="644"/>
      <c r="G259" s="644"/>
      <c r="H259" s="644"/>
      <c r="I259" s="644"/>
      <c r="J259" s="644"/>
      <c r="K259" s="644"/>
      <c r="L259" s="644"/>
      <c r="M259" s="644"/>
      <c r="N259" s="644"/>
      <c r="O259" s="644"/>
      <c r="P259" s="644"/>
      <c r="Q259" s="644"/>
      <c r="Y259" s="288"/>
      <c r="Z259" s="284"/>
      <c r="AE259" s="288"/>
      <c r="AF259" s="284"/>
      <c r="AH259" s="288"/>
      <c r="AI259" s="343"/>
      <c r="AJ259" s="344"/>
      <c r="AK259" s="344"/>
      <c r="AL259" s="344"/>
      <c r="AM259" s="344"/>
      <c r="AN259" s="344"/>
      <c r="AO259" s="309"/>
      <c r="AP259" s="344"/>
      <c r="AQ259" s="344"/>
      <c r="AR259" s="344"/>
      <c r="AS259" s="344"/>
      <c r="AT259" s="344"/>
      <c r="AU259" s="309"/>
      <c r="AV259" s="344"/>
      <c r="AW259" s="344"/>
      <c r="AX259" s="309"/>
    </row>
    <row r="260" spans="1:50">
      <c r="A260" s="643"/>
      <c r="B260" s="644"/>
      <c r="C260" s="644"/>
      <c r="D260" s="644"/>
      <c r="E260" s="644"/>
      <c r="F260" s="644"/>
      <c r="G260" s="644"/>
      <c r="H260" s="644"/>
      <c r="I260" s="644"/>
      <c r="J260" s="644"/>
      <c r="K260" s="644"/>
      <c r="L260" s="644"/>
      <c r="M260" s="644"/>
      <c r="N260" s="644"/>
      <c r="O260" s="644"/>
      <c r="P260" s="644"/>
      <c r="Q260" s="644"/>
      <c r="R260" s="273"/>
      <c r="S260" s="275"/>
      <c r="T260" s="275"/>
      <c r="U260" s="275"/>
      <c r="V260" s="275"/>
      <c r="W260" s="275"/>
      <c r="X260" s="275"/>
      <c r="Y260" s="290"/>
      <c r="Z260" s="285"/>
      <c r="AA260" s="275"/>
      <c r="AB260" s="275"/>
      <c r="AC260" s="275"/>
      <c r="AD260" s="275"/>
      <c r="AE260" s="290"/>
      <c r="AF260" s="285"/>
      <c r="AG260" s="275"/>
      <c r="AH260" s="290"/>
      <c r="AI260" s="345"/>
      <c r="AJ260" s="314"/>
      <c r="AK260" s="314"/>
      <c r="AL260" s="314"/>
      <c r="AM260" s="314"/>
      <c r="AN260" s="314"/>
      <c r="AO260" s="310"/>
      <c r="AP260" s="314"/>
      <c r="AQ260" s="314"/>
      <c r="AR260" s="314"/>
      <c r="AS260" s="314"/>
      <c r="AT260" s="314"/>
      <c r="AU260" s="310"/>
      <c r="AV260" s="314"/>
      <c r="AW260" s="314"/>
      <c r="AX260" s="310"/>
    </row>
    <row r="261" spans="1:50">
      <c r="A261" s="643"/>
      <c r="B261" s="644"/>
      <c r="C261" s="644"/>
      <c r="D261" s="644"/>
      <c r="E261" s="644"/>
      <c r="F261" s="644"/>
      <c r="G261" s="644"/>
      <c r="H261" s="644"/>
      <c r="I261" s="644"/>
      <c r="J261" s="644"/>
      <c r="K261" s="644"/>
      <c r="L261" s="644"/>
      <c r="M261" s="644"/>
      <c r="N261" s="644"/>
      <c r="O261" s="644"/>
      <c r="P261" s="644"/>
      <c r="Q261" s="644"/>
      <c r="Y261" s="288"/>
      <c r="Z261" s="284"/>
      <c r="AE261" s="288"/>
      <c r="AF261" s="284"/>
      <c r="AH261" s="288"/>
      <c r="AI261" s="343"/>
      <c r="AJ261" s="344"/>
      <c r="AK261" s="344"/>
      <c r="AL261" s="344"/>
      <c r="AM261" s="344"/>
      <c r="AN261" s="344"/>
      <c r="AO261" s="309"/>
      <c r="AP261" s="344"/>
      <c r="AQ261" s="344"/>
      <c r="AR261" s="344"/>
      <c r="AS261" s="344"/>
      <c r="AT261" s="344"/>
      <c r="AU261" s="309"/>
      <c r="AV261" s="344"/>
      <c r="AW261" s="344"/>
      <c r="AX261" s="309"/>
    </row>
    <row r="262" spans="1:50">
      <c r="A262" s="643"/>
      <c r="B262" s="644"/>
      <c r="C262" s="644"/>
      <c r="D262" s="644"/>
      <c r="E262" s="644"/>
      <c r="F262" s="644"/>
      <c r="G262" s="644"/>
      <c r="H262" s="644"/>
      <c r="I262" s="644"/>
      <c r="J262" s="644"/>
      <c r="K262" s="644"/>
      <c r="L262" s="644"/>
      <c r="M262" s="644"/>
      <c r="N262" s="644"/>
      <c r="O262" s="644"/>
      <c r="P262" s="644"/>
      <c r="Q262" s="644"/>
      <c r="R262" s="273"/>
      <c r="S262" s="275"/>
      <c r="T262" s="275"/>
      <c r="U262" s="275"/>
      <c r="V262" s="275"/>
      <c r="W262" s="275"/>
      <c r="X262" s="275"/>
      <c r="Y262" s="290"/>
      <c r="Z262" s="285"/>
      <c r="AA262" s="275"/>
      <c r="AB262" s="275"/>
      <c r="AC262" s="275"/>
      <c r="AD262" s="275"/>
      <c r="AE262" s="290"/>
      <c r="AF262" s="285"/>
      <c r="AG262" s="275"/>
      <c r="AH262" s="290"/>
      <c r="AI262" s="343"/>
      <c r="AJ262" s="344"/>
      <c r="AK262" s="344"/>
      <c r="AL262" s="344"/>
      <c r="AM262" s="344"/>
      <c r="AN262" s="344"/>
      <c r="AO262" s="309"/>
      <c r="AP262" s="344"/>
      <c r="AQ262" s="344"/>
      <c r="AR262" s="344"/>
      <c r="AS262" s="344"/>
      <c r="AT262" s="344"/>
      <c r="AU262" s="309"/>
      <c r="AV262" s="344"/>
      <c r="AW262" s="344"/>
      <c r="AX262" s="309"/>
    </row>
    <row r="263" spans="1:50">
      <c r="A263" s="643"/>
      <c r="B263" s="644"/>
      <c r="C263" s="644"/>
      <c r="D263" s="644"/>
      <c r="E263" s="644"/>
      <c r="F263" s="644"/>
      <c r="G263" s="644"/>
      <c r="H263" s="644"/>
      <c r="I263" s="644"/>
      <c r="J263" s="644"/>
      <c r="K263" s="644"/>
      <c r="L263" s="644"/>
      <c r="M263" s="644"/>
      <c r="N263" s="644"/>
      <c r="O263" s="644"/>
      <c r="P263" s="644"/>
      <c r="Q263" s="644"/>
      <c r="Y263" s="288"/>
      <c r="Z263" s="284"/>
      <c r="AE263" s="288"/>
      <c r="AF263" s="284"/>
      <c r="AH263" s="288"/>
      <c r="AI263" s="343"/>
      <c r="AJ263" s="344"/>
      <c r="AK263" s="344"/>
      <c r="AL263" s="344"/>
      <c r="AM263" s="344"/>
      <c r="AN263" s="344"/>
      <c r="AO263" s="309"/>
      <c r="AP263" s="344"/>
      <c r="AQ263" s="344"/>
      <c r="AR263" s="344"/>
      <c r="AS263" s="344"/>
      <c r="AT263" s="344"/>
      <c r="AU263" s="309"/>
      <c r="AV263" s="344"/>
      <c r="AW263" s="344"/>
      <c r="AX263" s="309"/>
    </row>
    <row r="264" spans="1:50" ht="13.5" thickBot="1">
      <c r="A264" s="649"/>
      <c r="B264" s="650"/>
      <c r="C264" s="650"/>
      <c r="D264" s="650"/>
      <c r="E264" s="650"/>
      <c r="F264" s="650"/>
      <c r="G264" s="650"/>
      <c r="H264" s="650"/>
      <c r="I264" s="650"/>
      <c r="J264" s="650"/>
      <c r="K264" s="650"/>
      <c r="L264" s="650"/>
      <c r="M264" s="650"/>
      <c r="N264" s="650"/>
      <c r="O264" s="650"/>
      <c r="P264" s="650"/>
      <c r="Q264" s="650"/>
      <c r="S264" s="281"/>
      <c r="T264" s="281"/>
      <c r="U264" s="281"/>
      <c r="V264" s="281"/>
      <c r="W264" s="281"/>
      <c r="X264" s="281"/>
      <c r="Y264" s="291"/>
      <c r="Z264" s="286"/>
      <c r="AA264" s="281"/>
      <c r="AB264" s="281"/>
      <c r="AC264" s="281"/>
      <c r="AD264" s="281"/>
      <c r="AE264" s="291"/>
      <c r="AF264" s="286"/>
      <c r="AG264" s="281"/>
      <c r="AH264" s="291"/>
      <c r="AI264" s="346"/>
      <c r="AJ264" s="347"/>
      <c r="AK264" s="347"/>
      <c r="AL264" s="347"/>
      <c r="AM264" s="347"/>
      <c r="AN264" s="347"/>
      <c r="AO264" s="311"/>
      <c r="AP264" s="347"/>
      <c r="AQ264" s="347"/>
      <c r="AR264" s="347"/>
      <c r="AS264" s="347"/>
      <c r="AT264" s="347"/>
      <c r="AU264" s="311"/>
      <c r="AV264" s="347"/>
      <c r="AW264" s="347"/>
      <c r="AX264" s="311"/>
    </row>
    <row r="265" spans="1:50">
      <c r="A265" s="642"/>
      <c r="B265" s="644"/>
      <c r="C265" s="644"/>
      <c r="D265" s="644"/>
      <c r="E265" s="644"/>
      <c r="F265" s="644"/>
      <c r="G265" s="644"/>
      <c r="H265" s="644"/>
      <c r="I265" s="644"/>
      <c r="J265" s="644"/>
      <c r="K265" s="644"/>
      <c r="L265" s="644"/>
      <c r="M265" s="644"/>
      <c r="N265" s="644"/>
      <c r="O265" s="644"/>
      <c r="P265" s="644"/>
      <c r="Q265" s="644"/>
      <c r="Y265" s="288"/>
      <c r="Z265" s="284"/>
      <c r="AE265" s="288"/>
      <c r="AF265" s="284"/>
      <c r="AH265" s="288"/>
      <c r="AI265" s="343"/>
      <c r="AJ265" s="344"/>
      <c r="AK265" s="344"/>
      <c r="AL265" s="344"/>
      <c r="AM265" s="344"/>
      <c r="AN265" s="344"/>
      <c r="AO265" s="309"/>
      <c r="AP265" s="344"/>
      <c r="AQ265" s="344"/>
      <c r="AR265" s="344"/>
      <c r="AS265" s="344"/>
      <c r="AT265" s="344"/>
      <c r="AU265" s="309"/>
      <c r="AV265" s="344"/>
      <c r="AW265" s="344"/>
      <c r="AX265" s="309"/>
    </row>
    <row r="266" spans="1:50">
      <c r="A266" s="643"/>
      <c r="B266" s="644"/>
      <c r="C266" s="644"/>
      <c r="D266" s="644"/>
      <c r="E266" s="644"/>
      <c r="F266" s="644"/>
      <c r="G266" s="644"/>
      <c r="H266" s="644"/>
      <c r="I266" s="644"/>
      <c r="J266" s="644"/>
      <c r="K266" s="644"/>
      <c r="L266" s="644"/>
      <c r="M266" s="644"/>
      <c r="N266" s="644"/>
      <c r="O266" s="644"/>
      <c r="P266" s="644"/>
      <c r="Q266" s="644"/>
      <c r="S266" s="274"/>
      <c r="T266" s="274"/>
      <c r="U266" s="274"/>
      <c r="V266" s="274"/>
      <c r="W266" s="274"/>
      <c r="X266" s="274"/>
      <c r="Y266" s="289"/>
      <c r="Z266" s="284"/>
      <c r="AA266" s="274"/>
      <c r="AB266" s="274"/>
      <c r="AC266" s="274"/>
      <c r="AD266" s="274"/>
      <c r="AE266" s="289"/>
      <c r="AF266" s="284"/>
      <c r="AG266" s="274"/>
      <c r="AH266" s="289"/>
      <c r="AI266" s="343"/>
      <c r="AJ266" s="344"/>
      <c r="AK266" s="344"/>
      <c r="AL266" s="344"/>
      <c r="AM266" s="344"/>
      <c r="AN266" s="344"/>
      <c r="AO266" s="309"/>
      <c r="AP266" s="344"/>
      <c r="AQ266" s="344"/>
      <c r="AR266" s="344"/>
      <c r="AS266" s="344"/>
      <c r="AT266" s="344"/>
      <c r="AU266" s="309"/>
      <c r="AV266" s="344"/>
      <c r="AW266" s="344"/>
      <c r="AX266" s="309"/>
    </row>
    <row r="267" spans="1:50">
      <c r="A267" s="643"/>
      <c r="B267" s="644"/>
      <c r="C267" s="644"/>
      <c r="D267" s="644"/>
      <c r="E267" s="644"/>
      <c r="F267" s="644"/>
      <c r="G267" s="644"/>
      <c r="H267" s="644"/>
      <c r="I267" s="644"/>
      <c r="J267" s="644"/>
      <c r="K267" s="644"/>
      <c r="L267" s="644"/>
      <c r="M267" s="644"/>
      <c r="N267" s="644"/>
      <c r="O267" s="644"/>
      <c r="P267" s="644"/>
      <c r="Q267" s="644"/>
      <c r="S267" s="275"/>
      <c r="T267" s="275"/>
      <c r="U267" s="275"/>
      <c r="V267" s="275"/>
      <c r="W267" s="275"/>
      <c r="X267" s="275"/>
      <c r="Y267" s="290"/>
      <c r="Z267" s="285"/>
      <c r="AA267" s="275"/>
      <c r="AB267" s="275"/>
      <c r="AC267" s="275"/>
      <c r="AD267" s="275"/>
      <c r="AE267" s="290"/>
      <c r="AF267" s="285"/>
      <c r="AG267" s="275"/>
      <c r="AH267" s="290"/>
      <c r="AI267" s="343"/>
      <c r="AJ267" s="344"/>
      <c r="AK267" s="344"/>
      <c r="AL267" s="344"/>
      <c r="AM267" s="344"/>
      <c r="AN267" s="344"/>
      <c r="AO267" s="309"/>
      <c r="AP267" s="344"/>
      <c r="AQ267" s="344"/>
      <c r="AR267" s="344"/>
      <c r="AS267" s="344"/>
      <c r="AT267" s="344"/>
      <c r="AU267" s="309"/>
      <c r="AV267" s="344"/>
      <c r="AW267" s="344"/>
      <c r="AX267" s="309"/>
    </row>
    <row r="268" spans="1:50">
      <c r="A268" s="643"/>
      <c r="B268" s="644"/>
      <c r="C268" s="644"/>
      <c r="D268" s="644"/>
      <c r="E268" s="644"/>
      <c r="F268" s="644"/>
      <c r="G268" s="644"/>
      <c r="H268" s="644"/>
      <c r="I268" s="644"/>
      <c r="J268" s="644"/>
      <c r="K268" s="644"/>
      <c r="L268" s="644"/>
      <c r="M268" s="644"/>
      <c r="N268" s="644"/>
      <c r="O268" s="644"/>
      <c r="P268" s="644"/>
      <c r="Q268" s="644"/>
      <c r="Y268" s="288"/>
      <c r="Z268" s="284"/>
      <c r="AE268" s="288"/>
      <c r="AF268" s="284"/>
      <c r="AH268" s="288"/>
      <c r="AI268" s="343"/>
      <c r="AJ268" s="344"/>
      <c r="AK268" s="344"/>
      <c r="AL268" s="344"/>
      <c r="AM268" s="344"/>
      <c r="AN268" s="344"/>
      <c r="AO268" s="309"/>
      <c r="AP268" s="344"/>
      <c r="AQ268" s="344"/>
      <c r="AR268" s="344"/>
      <c r="AS268" s="344"/>
      <c r="AT268" s="344"/>
      <c r="AU268" s="309"/>
      <c r="AV268" s="344"/>
      <c r="AW268" s="344"/>
      <c r="AX268" s="309"/>
    </row>
    <row r="269" spans="1:50">
      <c r="A269" s="643"/>
      <c r="B269" s="644"/>
      <c r="C269" s="644"/>
      <c r="D269" s="644"/>
      <c r="E269" s="644"/>
      <c r="F269" s="644"/>
      <c r="G269" s="644"/>
      <c r="H269" s="644"/>
      <c r="I269" s="644"/>
      <c r="J269" s="644"/>
      <c r="K269" s="644"/>
      <c r="L269" s="644"/>
      <c r="M269" s="644"/>
      <c r="N269" s="644"/>
      <c r="O269" s="644"/>
      <c r="P269" s="644"/>
      <c r="Q269" s="644"/>
      <c r="R269" s="273"/>
      <c r="S269" s="275"/>
      <c r="T269" s="275"/>
      <c r="U269" s="275"/>
      <c r="V269" s="275"/>
      <c r="W269" s="275"/>
      <c r="X269" s="275"/>
      <c r="Y269" s="290"/>
      <c r="Z269" s="285"/>
      <c r="AA269" s="275"/>
      <c r="AB269" s="275"/>
      <c r="AC269" s="275"/>
      <c r="AD269" s="275"/>
      <c r="AE269" s="290"/>
      <c r="AF269" s="285"/>
      <c r="AG269" s="275"/>
      <c r="AH269" s="290"/>
      <c r="AI269" s="345"/>
      <c r="AJ269" s="314"/>
      <c r="AK269" s="314"/>
      <c r="AL269" s="314"/>
      <c r="AM269" s="314"/>
      <c r="AN269" s="314"/>
      <c r="AO269" s="310"/>
      <c r="AP269" s="314"/>
      <c r="AQ269" s="314"/>
      <c r="AR269" s="314"/>
      <c r="AS269" s="314"/>
      <c r="AT269" s="314"/>
      <c r="AU269" s="310"/>
      <c r="AV269" s="314"/>
      <c r="AW269" s="314"/>
      <c r="AX269" s="310"/>
    </row>
    <row r="270" spans="1:50">
      <c r="A270" s="643"/>
      <c r="B270" s="644"/>
      <c r="C270" s="644"/>
      <c r="D270" s="644"/>
      <c r="E270" s="644"/>
      <c r="F270" s="644"/>
      <c r="G270" s="644"/>
      <c r="H270" s="644"/>
      <c r="I270" s="644"/>
      <c r="J270" s="644"/>
      <c r="K270" s="644"/>
      <c r="L270" s="644"/>
      <c r="M270" s="644"/>
      <c r="N270" s="644"/>
      <c r="O270" s="644"/>
      <c r="P270" s="644"/>
      <c r="Q270" s="644"/>
      <c r="Y270" s="288"/>
      <c r="Z270" s="284"/>
      <c r="AE270" s="288"/>
      <c r="AF270" s="284"/>
      <c r="AH270" s="288"/>
      <c r="AI270" s="343"/>
      <c r="AJ270" s="344"/>
      <c r="AK270" s="344"/>
      <c r="AL270" s="344"/>
      <c r="AM270" s="344"/>
      <c r="AN270" s="344"/>
      <c r="AO270" s="309"/>
      <c r="AP270" s="344"/>
      <c r="AQ270" s="344"/>
      <c r="AR270" s="344"/>
      <c r="AS270" s="344"/>
      <c r="AT270" s="344"/>
      <c r="AU270" s="309"/>
      <c r="AV270" s="344"/>
      <c r="AW270" s="344"/>
      <c r="AX270" s="309"/>
    </row>
    <row r="271" spans="1:50">
      <c r="A271" s="648"/>
      <c r="B271" s="646"/>
      <c r="C271" s="646"/>
      <c r="D271" s="646"/>
      <c r="E271" s="646"/>
      <c r="F271" s="646"/>
      <c r="G271" s="646"/>
      <c r="H271" s="646"/>
      <c r="I271" s="646"/>
      <c r="J271" s="646"/>
      <c r="K271" s="646"/>
      <c r="L271" s="646"/>
      <c r="M271" s="646"/>
      <c r="N271" s="646"/>
      <c r="O271" s="646"/>
      <c r="P271" s="646"/>
      <c r="Q271" s="646"/>
      <c r="S271" s="275"/>
      <c r="T271" s="275"/>
      <c r="U271" s="275"/>
      <c r="V271" s="275"/>
      <c r="W271" s="275"/>
      <c r="X271" s="275"/>
      <c r="Y271" s="290"/>
      <c r="Z271" s="285"/>
      <c r="AA271" s="275"/>
      <c r="AB271" s="275"/>
      <c r="AC271" s="275"/>
      <c r="AD271" s="275"/>
      <c r="AE271" s="290"/>
      <c r="AF271" s="285"/>
      <c r="AG271" s="275"/>
      <c r="AH271" s="290"/>
      <c r="AI271" s="343"/>
      <c r="AJ271" s="344"/>
      <c r="AK271" s="344"/>
      <c r="AL271" s="344"/>
      <c r="AM271" s="344"/>
      <c r="AN271" s="344"/>
      <c r="AO271" s="309"/>
      <c r="AP271" s="344"/>
      <c r="AQ271" s="344"/>
      <c r="AR271" s="344"/>
      <c r="AS271" s="344"/>
      <c r="AT271" s="344"/>
      <c r="AU271" s="309"/>
      <c r="AV271" s="344"/>
      <c r="AW271" s="344"/>
      <c r="AX271" s="309"/>
    </row>
    <row r="272" spans="1:50">
      <c r="A272" s="643"/>
      <c r="B272" s="644"/>
      <c r="C272" s="644"/>
      <c r="D272" s="644"/>
      <c r="E272" s="644"/>
      <c r="F272" s="644"/>
      <c r="G272" s="644"/>
      <c r="H272" s="644"/>
      <c r="I272" s="644"/>
      <c r="J272" s="644"/>
      <c r="K272" s="644"/>
      <c r="L272" s="644"/>
      <c r="M272" s="644"/>
      <c r="N272" s="644"/>
      <c r="O272" s="644"/>
      <c r="P272" s="644"/>
      <c r="Q272" s="644"/>
      <c r="Y272" s="288"/>
      <c r="Z272" s="284"/>
      <c r="AE272" s="288"/>
      <c r="AF272" s="284"/>
      <c r="AH272" s="288"/>
      <c r="AI272" s="343"/>
      <c r="AJ272" s="344"/>
      <c r="AK272" s="344"/>
      <c r="AL272" s="344"/>
      <c r="AM272" s="344"/>
      <c r="AN272" s="344"/>
      <c r="AO272" s="309"/>
      <c r="AP272" s="344"/>
      <c r="AQ272" s="344"/>
      <c r="AR272" s="344"/>
      <c r="AS272" s="344"/>
      <c r="AT272" s="344"/>
      <c r="AU272" s="309"/>
      <c r="AV272" s="344"/>
      <c r="AW272" s="344"/>
      <c r="AX272" s="309"/>
    </row>
    <row r="273" spans="1:50">
      <c r="A273" s="643"/>
      <c r="B273" s="644"/>
      <c r="C273" s="644"/>
      <c r="D273" s="644"/>
      <c r="E273" s="644"/>
      <c r="F273" s="644"/>
      <c r="G273" s="644"/>
      <c r="H273" s="644"/>
      <c r="I273" s="644"/>
      <c r="J273" s="644"/>
      <c r="K273" s="644"/>
      <c r="L273" s="644"/>
      <c r="M273" s="644"/>
      <c r="N273" s="644"/>
      <c r="O273" s="644"/>
      <c r="P273" s="644"/>
      <c r="Q273" s="644"/>
      <c r="R273" s="273"/>
      <c r="S273" s="275"/>
      <c r="T273" s="275"/>
      <c r="U273" s="275"/>
      <c r="V273" s="275"/>
      <c r="W273" s="275"/>
      <c r="X273" s="275"/>
      <c r="Y273" s="290"/>
      <c r="Z273" s="285"/>
      <c r="AA273" s="275"/>
      <c r="AB273" s="275"/>
      <c r="AC273" s="275"/>
      <c r="AD273" s="275"/>
      <c r="AE273" s="290"/>
      <c r="AF273" s="285"/>
      <c r="AG273" s="275"/>
      <c r="AH273" s="290"/>
      <c r="AI273" s="345"/>
      <c r="AJ273" s="314"/>
      <c r="AK273" s="314"/>
      <c r="AL273" s="314"/>
      <c r="AM273" s="314"/>
      <c r="AN273" s="314"/>
      <c r="AO273" s="310"/>
      <c r="AP273" s="314"/>
      <c r="AQ273" s="314"/>
      <c r="AR273" s="314"/>
      <c r="AS273" s="314"/>
      <c r="AT273" s="314"/>
      <c r="AU273" s="310"/>
      <c r="AV273" s="314"/>
      <c r="AW273" s="314"/>
      <c r="AX273" s="310"/>
    </row>
    <row r="274" spans="1:50">
      <c r="A274" s="643"/>
      <c r="B274" s="644"/>
      <c r="C274" s="644"/>
      <c r="D274" s="644"/>
      <c r="E274" s="644"/>
      <c r="F274" s="644"/>
      <c r="G274" s="644"/>
      <c r="H274" s="644"/>
      <c r="I274" s="644"/>
      <c r="J274" s="644"/>
      <c r="K274" s="644"/>
      <c r="L274" s="644"/>
      <c r="M274" s="644"/>
      <c r="N274" s="644"/>
      <c r="O274" s="644"/>
      <c r="P274" s="644"/>
      <c r="Q274" s="644"/>
      <c r="Y274" s="288"/>
      <c r="Z274" s="284"/>
      <c r="AE274" s="288"/>
      <c r="AF274" s="284"/>
      <c r="AH274" s="288"/>
      <c r="AI274" s="343"/>
      <c r="AJ274" s="344"/>
      <c r="AK274" s="344"/>
      <c r="AL274" s="344"/>
      <c r="AM274" s="344"/>
      <c r="AN274" s="344"/>
      <c r="AO274" s="309"/>
      <c r="AP274" s="344"/>
      <c r="AQ274" s="344"/>
      <c r="AR274" s="344"/>
      <c r="AS274" s="344"/>
      <c r="AT274" s="344"/>
      <c r="AU274" s="309"/>
      <c r="AV274" s="344"/>
      <c r="AW274" s="344"/>
      <c r="AX274" s="309"/>
    </row>
    <row r="275" spans="1:50">
      <c r="A275" s="643"/>
      <c r="B275" s="644"/>
      <c r="C275" s="644"/>
      <c r="D275" s="644"/>
      <c r="E275" s="644"/>
      <c r="F275" s="644"/>
      <c r="G275" s="644"/>
      <c r="H275" s="644"/>
      <c r="I275" s="644"/>
      <c r="J275" s="644"/>
      <c r="K275" s="644"/>
      <c r="L275" s="644"/>
      <c r="M275" s="644"/>
      <c r="N275" s="644"/>
      <c r="O275" s="644"/>
      <c r="P275" s="644"/>
      <c r="Q275" s="644"/>
      <c r="R275" s="273"/>
      <c r="S275" s="275"/>
      <c r="T275" s="275"/>
      <c r="U275" s="275"/>
      <c r="V275" s="275"/>
      <c r="W275" s="275"/>
      <c r="X275" s="275"/>
      <c r="Y275" s="290"/>
      <c r="Z275" s="285"/>
      <c r="AA275" s="275"/>
      <c r="AB275" s="275"/>
      <c r="AC275" s="275"/>
      <c r="AD275" s="275"/>
      <c r="AE275" s="290"/>
      <c r="AF275" s="285"/>
      <c r="AG275" s="275"/>
      <c r="AH275" s="290"/>
      <c r="AI275" s="343"/>
      <c r="AJ275" s="344"/>
      <c r="AK275" s="344"/>
      <c r="AL275" s="344"/>
      <c r="AM275" s="344"/>
      <c r="AN275" s="344"/>
      <c r="AO275" s="309"/>
      <c r="AP275" s="344"/>
      <c r="AQ275" s="344"/>
      <c r="AR275" s="344"/>
      <c r="AS275" s="344"/>
      <c r="AT275" s="344"/>
      <c r="AU275" s="309"/>
      <c r="AV275" s="344"/>
      <c r="AW275" s="344"/>
      <c r="AX275" s="309"/>
    </row>
    <row r="276" spans="1:50">
      <c r="A276" s="643"/>
      <c r="B276" s="644"/>
      <c r="C276" s="644"/>
      <c r="D276" s="644"/>
      <c r="E276" s="644"/>
      <c r="F276" s="644"/>
      <c r="G276" s="644"/>
      <c r="H276" s="644"/>
      <c r="I276" s="644"/>
      <c r="J276" s="644"/>
      <c r="K276" s="644"/>
      <c r="L276" s="658"/>
      <c r="M276" s="644"/>
      <c r="N276" s="644"/>
      <c r="O276" s="644"/>
      <c r="P276" s="644"/>
      <c r="Q276" s="644"/>
      <c r="Y276" s="288"/>
      <c r="Z276" s="284"/>
      <c r="AE276" s="288"/>
      <c r="AF276" s="284"/>
      <c r="AH276" s="288"/>
      <c r="AI276" s="343"/>
      <c r="AJ276" s="344"/>
      <c r="AK276" s="344"/>
      <c r="AL276" s="344"/>
      <c r="AM276" s="344"/>
      <c r="AN276" s="344"/>
      <c r="AO276" s="309"/>
      <c r="AP276" s="344"/>
      <c r="AQ276" s="344"/>
      <c r="AR276" s="344"/>
      <c r="AS276" s="344"/>
      <c r="AT276" s="344"/>
      <c r="AU276" s="309"/>
      <c r="AV276" s="344"/>
      <c r="AW276" s="344"/>
      <c r="AX276" s="309"/>
    </row>
    <row r="277" spans="1:50">
      <c r="A277" s="643"/>
      <c r="B277" s="644"/>
      <c r="C277" s="644"/>
      <c r="D277" s="644"/>
      <c r="E277" s="644"/>
      <c r="F277" s="644"/>
      <c r="G277" s="644"/>
      <c r="H277" s="644"/>
      <c r="I277" s="644"/>
      <c r="J277" s="644"/>
      <c r="K277" s="644"/>
      <c r="L277" s="644"/>
      <c r="M277" s="644"/>
      <c r="N277" s="644"/>
      <c r="O277" s="644"/>
      <c r="P277" s="644"/>
      <c r="Q277" s="644"/>
      <c r="R277" s="273"/>
      <c r="S277" s="275"/>
      <c r="T277" s="275"/>
      <c r="U277" s="275"/>
      <c r="V277" s="275"/>
      <c r="W277" s="275"/>
      <c r="X277" s="275"/>
      <c r="Y277" s="290"/>
      <c r="Z277" s="285"/>
      <c r="AA277" s="275"/>
      <c r="AB277" s="275"/>
      <c r="AC277" s="659"/>
      <c r="AD277" s="275"/>
      <c r="AE277" s="290"/>
      <c r="AF277" s="285"/>
      <c r="AG277" s="275"/>
      <c r="AH277" s="290"/>
      <c r="AI277" s="345"/>
      <c r="AJ277" s="314"/>
      <c r="AK277" s="314"/>
      <c r="AL277" s="314"/>
      <c r="AM277" s="314"/>
      <c r="AN277" s="314"/>
      <c r="AO277" s="310"/>
      <c r="AP277" s="314"/>
      <c r="AQ277" s="314"/>
      <c r="AR277" s="314"/>
      <c r="AS277" s="314"/>
      <c r="AT277" s="314"/>
      <c r="AU277" s="310"/>
      <c r="AV277" s="314"/>
      <c r="AW277" s="314"/>
      <c r="AX277" s="310"/>
    </row>
    <row r="278" spans="1:50">
      <c r="A278" s="643"/>
      <c r="B278" s="644"/>
      <c r="C278" s="644"/>
      <c r="D278" s="644"/>
      <c r="E278" s="644"/>
      <c r="F278" s="644"/>
      <c r="G278" s="644"/>
      <c r="H278" s="644"/>
      <c r="I278" s="644"/>
      <c r="J278" s="644"/>
      <c r="K278" s="644"/>
      <c r="L278" s="644"/>
      <c r="M278" s="644"/>
      <c r="N278" s="644"/>
      <c r="O278" s="644"/>
      <c r="P278" s="644"/>
      <c r="Q278" s="644"/>
      <c r="Y278" s="288"/>
      <c r="Z278" s="284"/>
      <c r="AE278" s="288"/>
      <c r="AF278" s="284"/>
      <c r="AH278" s="288"/>
      <c r="AI278" s="343"/>
      <c r="AJ278" s="344"/>
      <c r="AK278" s="344"/>
      <c r="AL278" s="344"/>
      <c r="AM278" s="344"/>
      <c r="AN278" s="344"/>
      <c r="AO278" s="309"/>
      <c r="AP278" s="344"/>
      <c r="AQ278" s="344"/>
      <c r="AR278" s="344"/>
      <c r="AS278" s="344"/>
      <c r="AT278" s="344"/>
      <c r="AU278" s="309"/>
      <c r="AV278" s="344"/>
      <c r="AW278" s="344"/>
      <c r="AX278" s="309"/>
    </row>
    <row r="279" spans="1:50">
      <c r="A279" s="643"/>
      <c r="B279" s="644"/>
      <c r="C279" s="644"/>
      <c r="D279" s="644"/>
      <c r="E279" s="644"/>
      <c r="F279" s="644"/>
      <c r="G279" s="644"/>
      <c r="H279" s="644"/>
      <c r="I279" s="644"/>
      <c r="J279" s="644"/>
      <c r="K279" s="644"/>
      <c r="L279" s="644"/>
      <c r="M279" s="644"/>
      <c r="N279" s="644"/>
      <c r="O279" s="644"/>
      <c r="P279" s="644"/>
      <c r="Q279" s="644"/>
      <c r="R279" s="273"/>
      <c r="S279" s="275"/>
      <c r="T279" s="275"/>
      <c r="U279" s="275"/>
      <c r="V279" s="275"/>
      <c r="W279" s="275"/>
      <c r="X279" s="275"/>
      <c r="Y279" s="290"/>
      <c r="Z279" s="285"/>
      <c r="AA279" s="275"/>
      <c r="AB279" s="275"/>
      <c r="AC279" s="275"/>
      <c r="AD279" s="275"/>
      <c r="AE279" s="290"/>
      <c r="AF279" s="285"/>
      <c r="AG279" s="275"/>
      <c r="AH279" s="290"/>
      <c r="AI279" s="343"/>
      <c r="AJ279" s="344"/>
      <c r="AK279" s="344"/>
      <c r="AL279" s="344"/>
      <c r="AM279" s="344"/>
      <c r="AN279" s="344"/>
      <c r="AO279" s="309"/>
      <c r="AP279" s="344"/>
      <c r="AQ279" s="344"/>
      <c r="AR279" s="344"/>
      <c r="AS279" s="344"/>
      <c r="AT279" s="344"/>
      <c r="AU279" s="309"/>
      <c r="AV279" s="344"/>
      <c r="AW279" s="344"/>
      <c r="AX279" s="309"/>
    </row>
    <row r="280" spans="1:50">
      <c r="A280" s="643"/>
      <c r="B280" s="644"/>
      <c r="C280" s="644"/>
      <c r="D280" s="644"/>
      <c r="E280" s="644"/>
      <c r="F280" s="644"/>
      <c r="G280" s="644"/>
      <c r="H280" s="644"/>
      <c r="I280" s="644"/>
      <c r="J280" s="644"/>
      <c r="K280" s="644"/>
      <c r="L280" s="644"/>
      <c r="M280" s="644"/>
      <c r="N280" s="644"/>
      <c r="O280" s="644"/>
      <c r="P280" s="644"/>
      <c r="Q280" s="644"/>
      <c r="Y280" s="288"/>
      <c r="Z280" s="284"/>
      <c r="AE280" s="288"/>
      <c r="AF280" s="284"/>
      <c r="AH280" s="288"/>
      <c r="AI280" s="343"/>
      <c r="AJ280" s="344"/>
      <c r="AK280" s="344"/>
      <c r="AL280" s="344"/>
      <c r="AM280" s="344"/>
      <c r="AN280" s="344"/>
      <c r="AO280" s="309"/>
      <c r="AP280" s="344"/>
      <c r="AQ280" s="344"/>
      <c r="AR280" s="344"/>
      <c r="AS280" s="344"/>
      <c r="AT280" s="344"/>
      <c r="AU280" s="309"/>
      <c r="AV280" s="344"/>
      <c r="AW280" s="344"/>
      <c r="AX280" s="309"/>
    </row>
    <row r="281" spans="1:50">
      <c r="A281" s="643"/>
      <c r="B281" s="644"/>
      <c r="C281" s="644"/>
      <c r="D281" s="644"/>
      <c r="E281" s="644"/>
      <c r="F281" s="644"/>
      <c r="G281" s="644"/>
      <c r="H281" s="644"/>
      <c r="I281" s="644"/>
      <c r="J281" s="644"/>
      <c r="K281" s="644"/>
      <c r="L281" s="644"/>
      <c r="M281" s="644"/>
      <c r="N281" s="644"/>
      <c r="O281" s="644"/>
      <c r="P281" s="644"/>
      <c r="Q281" s="644"/>
      <c r="R281" s="273"/>
      <c r="S281" s="275"/>
      <c r="T281" s="275"/>
      <c r="U281" s="275"/>
      <c r="V281" s="275"/>
      <c r="W281" s="275"/>
      <c r="X281" s="275"/>
      <c r="Y281" s="290"/>
      <c r="Z281" s="285"/>
      <c r="AA281" s="275"/>
      <c r="AB281" s="275"/>
      <c r="AC281" s="275"/>
      <c r="AD281" s="275"/>
      <c r="AE281" s="290"/>
      <c r="AF281" s="285"/>
      <c r="AG281" s="275"/>
      <c r="AH281" s="290"/>
      <c r="AI281" s="345"/>
      <c r="AJ281" s="314"/>
      <c r="AK281" s="314"/>
      <c r="AL281" s="312"/>
      <c r="AM281" s="314"/>
      <c r="AN281" s="314"/>
      <c r="AO281" s="310"/>
      <c r="AP281" s="314"/>
      <c r="AQ281" s="314"/>
      <c r="AR281" s="314"/>
      <c r="AS281" s="314"/>
      <c r="AT281" s="314"/>
      <c r="AU281" s="310"/>
      <c r="AV281" s="314"/>
      <c r="AW281" s="314"/>
      <c r="AX281" s="310"/>
    </row>
    <row r="282" spans="1:50">
      <c r="A282" s="643"/>
      <c r="B282" s="644"/>
      <c r="C282" s="644"/>
      <c r="D282" s="644"/>
      <c r="E282" s="644"/>
      <c r="F282" s="644"/>
      <c r="G282" s="644"/>
      <c r="H282" s="644"/>
      <c r="I282" s="644"/>
      <c r="J282" s="644"/>
      <c r="K282" s="644"/>
      <c r="L282" s="644"/>
      <c r="M282" s="644"/>
      <c r="N282" s="644"/>
      <c r="O282" s="644"/>
      <c r="P282" s="644"/>
      <c r="Q282" s="644"/>
      <c r="Y282" s="288"/>
      <c r="Z282" s="284"/>
      <c r="AE282" s="288"/>
      <c r="AF282" s="284"/>
      <c r="AH282" s="288"/>
      <c r="AI282" s="343"/>
      <c r="AJ282" s="344"/>
      <c r="AK282" s="344"/>
      <c r="AL282" s="344"/>
      <c r="AM282" s="344"/>
      <c r="AN282" s="344"/>
      <c r="AO282" s="309"/>
      <c r="AP282" s="344"/>
      <c r="AQ282" s="344"/>
      <c r="AR282" s="344"/>
      <c r="AS282" s="344"/>
      <c r="AT282" s="344"/>
      <c r="AU282" s="309"/>
      <c r="AV282" s="344"/>
      <c r="AW282" s="344"/>
      <c r="AX282" s="309"/>
    </row>
    <row r="283" spans="1:50">
      <c r="A283" s="643"/>
      <c r="B283" s="644"/>
      <c r="C283" s="644"/>
      <c r="D283" s="644"/>
      <c r="E283" s="644"/>
      <c r="F283" s="644"/>
      <c r="G283" s="644"/>
      <c r="H283" s="644"/>
      <c r="I283" s="644"/>
      <c r="J283" s="644"/>
      <c r="K283" s="644"/>
      <c r="L283" s="644"/>
      <c r="M283" s="644"/>
      <c r="N283" s="644"/>
      <c r="O283" s="644"/>
      <c r="P283" s="644"/>
      <c r="Q283" s="644"/>
      <c r="R283" s="273"/>
      <c r="S283" s="275"/>
      <c r="T283" s="275"/>
      <c r="U283" s="275"/>
      <c r="V283" s="275"/>
      <c r="W283" s="275"/>
      <c r="X283" s="275"/>
      <c r="Y283" s="290"/>
      <c r="Z283" s="285"/>
      <c r="AA283" s="275"/>
      <c r="AB283" s="275"/>
      <c r="AC283" s="275"/>
      <c r="AD283" s="275"/>
      <c r="AE283" s="290"/>
      <c r="AF283" s="285"/>
      <c r="AG283" s="275"/>
      <c r="AH283" s="290"/>
      <c r="AI283" s="343"/>
      <c r="AJ283" s="344"/>
      <c r="AK283" s="344"/>
      <c r="AL283" s="344"/>
      <c r="AM283" s="344"/>
      <c r="AN283" s="344"/>
      <c r="AO283" s="309"/>
      <c r="AP283" s="344"/>
      <c r="AQ283" s="344"/>
      <c r="AR283" s="344"/>
      <c r="AS283" s="344"/>
      <c r="AT283" s="344"/>
      <c r="AU283" s="309"/>
      <c r="AV283" s="344"/>
      <c r="AW283" s="344"/>
      <c r="AX283" s="309"/>
    </row>
    <row r="284" spans="1:50">
      <c r="A284" s="643"/>
      <c r="B284" s="644"/>
      <c r="C284" s="644"/>
      <c r="D284" s="644"/>
      <c r="E284" s="644"/>
      <c r="F284" s="644"/>
      <c r="G284" s="644"/>
      <c r="H284" s="644"/>
      <c r="I284" s="644"/>
      <c r="J284" s="644"/>
      <c r="K284" s="644"/>
      <c r="L284" s="658"/>
      <c r="M284" s="644"/>
      <c r="N284" s="644"/>
      <c r="O284" s="644"/>
      <c r="P284" s="644"/>
      <c r="Q284" s="644"/>
      <c r="Y284" s="288"/>
      <c r="Z284" s="284"/>
      <c r="AE284" s="288"/>
      <c r="AF284" s="284"/>
      <c r="AH284" s="288"/>
      <c r="AI284" s="343"/>
      <c r="AJ284" s="344"/>
      <c r="AK284" s="344"/>
      <c r="AL284" s="344"/>
      <c r="AM284" s="344"/>
      <c r="AN284" s="344"/>
      <c r="AO284" s="309"/>
      <c r="AP284" s="344"/>
      <c r="AQ284" s="344"/>
      <c r="AR284" s="344"/>
      <c r="AS284" s="344"/>
      <c r="AT284" s="344"/>
      <c r="AU284" s="309"/>
      <c r="AV284" s="344"/>
      <c r="AW284" s="344"/>
      <c r="AX284" s="309"/>
    </row>
    <row r="285" spans="1:50">
      <c r="A285" s="643"/>
      <c r="B285" s="644"/>
      <c r="C285" s="644"/>
      <c r="D285" s="644"/>
      <c r="E285" s="644"/>
      <c r="F285" s="644"/>
      <c r="G285" s="644"/>
      <c r="H285" s="644"/>
      <c r="I285" s="644"/>
      <c r="J285" s="644"/>
      <c r="K285" s="644"/>
      <c r="L285" s="644"/>
      <c r="M285" s="644"/>
      <c r="N285" s="644"/>
      <c r="O285" s="644"/>
      <c r="P285" s="644"/>
      <c r="Q285" s="644"/>
      <c r="R285" s="273"/>
      <c r="S285" s="275"/>
      <c r="T285" s="275"/>
      <c r="U285" s="275"/>
      <c r="V285" s="275"/>
      <c r="W285" s="275"/>
      <c r="X285" s="275"/>
      <c r="Y285" s="290"/>
      <c r="Z285" s="285"/>
      <c r="AA285" s="275"/>
      <c r="AB285" s="275"/>
      <c r="AC285" s="275"/>
      <c r="AD285" s="275"/>
      <c r="AE285" s="290"/>
      <c r="AF285" s="285"/>
      <c r="AG285" s="275"/>
      <c r="AH285" s="290"/>
      <c r="AI285" s="345"/>
      <c r="AJ285" s="314"/>
      <c r="AK285" s="314"/>
      <c r="AL285" s="314"/>
      <c r="AM285" s="314"/>
      <c r="AN285" s="314"/>
      <c r="AO285" s="310"/>
      <c r="AP285" s="314"/>
      <c r="AQ285" s="314"/>
      <c r="AR285" s="314"/>
      <c r="AS285" s="312"/>
      <c r="AT285" s="314"/>
      <c r="AU285" s="310"/>
      <c r="AV285" s="314"/>
      <c r="AW285" s="314"/>
      <c r="AX285" s="310"/>
    </row>
    <row r="286" spans="1:50">
      <c r="A286" s="643"/>
      <c r="B286" s="644"/>
      <c r="C286" s="644"/>
      <c r="D286" s="644"/>
      <c r="E286" s="644"/>
      <c r="F286" s="644"/>
      <c r="G286" s="644"/>
      <c r="H286" s="644"/>
      <c r="I286" s="644"/>
      <c r="J286" s="644"/>
      <c r="K286" s="644"/>
      <c r="L286" s="644"/>
      <c r="M286" s="644"/>
      <c r="N286" s="644"/>
      <c r="O286" s="644"/>
      <c r="P286" s="644"/>
      <c r="Q286" s="644"/>
      <c r="Y286" s="288"/>
      <c r="Z286" s="284"/>
      <c r="AE286" s="288"/>
      <c r="AF286" s="284"/>
      <c r="AH286" s="288"/>
      <c r="AI286" s="343"/>
      <c r="AJ286" s="344"/>
      <c r="AK286" s="344"/>
      <c r="AL286" s="344"/>
      <c r="AM286" s="344"/>
      <c r="AN286" s="344"/>
      <c r="AO286" s="309"/>
      <c r="AP286" s="344"/>
      <c r="AQ286" s="344"/>
      <c r="AR286" s="344"/>
      <c r="AS286" s="344"/>
      <c r="AT286" s="344"/>
      <c r="AU286" s="309"/>
      <c r="AV286" s="344"/>
      <c r="AW286" s="344"/>
      <c r="AX286" s="309"/>
    </row>
    <row r="287" spans="1:50">
      <c r="A287" s="643"/>
      <c r="B287" s="644"/>
      <c r="C287" s="644"/>
      <c r="D287" s="644"/>
      <c r="E287" s="644"/>
      <c r="F287" s="644"/>
      <c r="G287" s="644"/>
      <c r="H287" s="644"/>
      <c r="I287" s="644"/>
      <c r="J287" s="651"/>
      <c r="K287" s="644"/>
      <c r="L287" s="644"/>
      <c r="M287" s="644"/>
      <c r="N287" s="644"/>
      <c r="O287" s="644"/>
      <c r="P287" s="644"/>
      <c r="Q287" s="644"/>
      <c r="R287" s="273"/>
      <c r="S287" s="275"/>
      <c r="T287" s="275"/>
      <c r="U287" s="275"/>
      <c r="V287" s="275"/>
      <c r="W287" s="275"/>
      <c r="X287" s="275"/>
      <c r="Y287" s="290"/>
      <c r="Z287" s="285"/>
      <c r="AA287" s="275"/>
      <c r="AB287" s="275"/>
      <c r="AC287" s="275"/>
      <c r="AD287" s="275"/>
      <c r="AE287" s="290"/>
      <c r="AF287" s="285"/>
      <c r="AG287" s="275"/>
      <c r="AH287" s="290"/>
      <c r="AI287" s="343"/>
      <c r="AJ287" s="344"/>
      <c r="AK287" s="344"/>
      <c r="AL287" s="344"/>
      <c r="AM287" s="344"/>
      <c r="AN287" s="344"/>
      <c r="AO287" s="309"/>
      <c r="AP287" s="344"/>
      <c r="AQ287" s="344"/>
      <c r="AR287" s="344"/>
      <c r="AS287" s="344"/>
      <c r="AT287" s="344"/>
      <c r="AU287" s="309"/>
      <c r="AV287" s="344"/>
      <c r="AW287" s="344"/>
      <c r="AX287" s="309"/>
    </row>
    <row r="288" spans="1:50">
      <c r="A288" s="643"/>
      <c r="B288" s="644"/>
      <c r="C288" s="644"/>
      <c r="D288" s="644"/>
      <c r="E288" s="644"/>
      <c r="F288" s="644"/>
      <c r="G288" s="644"/>
      <c r="H288" s="644"/>
      <c r="I288" s="644"/>
      <c r="J288" s="644"/>
      <c r="K288" s="644"/>
      <c r="L288" s="644"/>
      <c r="M288" s="644"/>
      <c r="N288" s="644"/>
      <c r="O288" s="644"/>
      <c r="P288" s="644"/>
      <c r="Q288" s="644"/>
      <c r="Y288" s="288"/>
      <c r="Z288" s="284"/>
      <c r="AE288" s="288"/>
      <c r="AF288" s="284"/>
      <c r="AH288" s="288"/>
      <c r="AI288" s="343"/>
      <c r="AJ288" s="344"/>
      <c r="AK288" s="344"/>
      <c r="AL288" s="344"/>
      <c r="AM288" s="344"/>
      <c r="AN288" s="344"/>
      <c r="AO288" s="309"/>
      <c r="AP288" s="344"/>
      <c r="AQ288" s="344"/>
      <c r="AR288" s="344"/>
      <c r="AS288" s="344"/>
      <c r="AT288" s="344"/>
      <c r="AU288" s="309"/>
      <c r="AV288" s="344"/>
      <c r="AW288" s="344"/>
      <c r="AX288" s="309"/>
    </row>
    <row r="289" spans="1:50">
      <c r="A289" s="643"/>
      <c r="B289" s="644"/>
      <c r="C289" s="644"/>
      <c r="D289" s="644"/>
      <c r="E289" s="644"/>
      <c r="F289" s="644"/>
      <c r="G289" s="644"/>
      <c r="H289" s="644"/>
      <c r="I289" s="644"/>
      <c r="J289" s="644"/>
      <c r="K289" s="644"/>
      <c r="L289" s="644"/>
      <c r="M289" s="644"/>
      <c r="N289" s="644"/>
      <c r="O289" s="644"/>
      <c r="P289" s="644"/>
      <c r="Q289" s="644"/>
      <c r="R289" s="273"/>
      <c r="S289" s="275"/>
      <c r="T289" s="275"/>
      <c r="U289" s="275"/>
      <c r="V289" s="275"/>
      <c r="W289" s="275"/>
      <c r="X289" s="275"/>
      <c r="Y289" s="290"/>
      <c r="Z289" s="285"/>
      <c r="AA289" s="275"/>
      <c r="AB289" s="275"/>
      <c r="AC289" s="275"/>
      <c r="AD289" s="275"/>
      <c r="AE289" s="290"/>
      <c r="AF289" s="285"/>
      <c r="AG289" s="275"/>
      <c r="AH289" s="290"/>
      <c r="AI289" s="345"/>
      <c r="AJ289" s="314"/>
      <c r="AK289" s="314"/>
      <c r="AL289" s="314"/>
      <c r="AM289" s="314"/>
      <c r="AN289" s="314"/>
      <c r="AO289" s="310"/>
      <c r="AP289" s="314"/>
      <c r="AQ289" s="314"/>
      <c r="AR289" s="314"/>
      <c r="AS289" s="314"/>
      <c r="AT289" s="314"/>
      <c r="AU289" s="310"/>
      <c r="AV289" s="314"/>
      <c r="AW289" s="314"/>
      <c r="AX289" s="310"/>
    </row>
    <row r="290" spans="1:50">
      <c r="A290" s="643"/>
      <c r="B290" s="644"/>
      <c r="C290" s="644"/>
      <c r="D290" s="644"/>
      <c r="E290" s="644"/>
      <c r="F290" s="644"/>
      <c r="G290" s="644"/>
      <c r="H290" s="644"/>
      <c r="I290" s="644"/>
      <c r="J290" s="644"/>
      <c r="K290" s="644"/>
      <c r="L290" s="644"/>
      <c r="M290" s="644"/>
      <c r="N290" s="644"/>
      <c r="O290" s="644"/>
      <c r="P290" s="644"/>
      <c r="Q290" s="644"/>
      <c r="Y290" s="288"/>
      <c r="Z290" s="284"/>
      <c r="AE290" s="288"/>
      <c r="AF290" s="284"/>
      <c r="AH290" s="288"/>
      <c r="AI290" s="343"/>
      <c r="AJ290" s="344"/>
      <c r="AK290" s="344"/>
      <c r="AL290" s="344"/>
      <c r="AM290" s="344"/>
      <c r="AN290" s="344"/>
      <c r="AO290" s="309"/>
      <c r="AP290" s="344"/>
      <c r="AQ290" s="344"/>
      <c r="AR290" s="344"/>
      <c r="AS290" s="344"/>
      <c r="AT290" s="344"/>
      <c r="AU290" s="309"/>
      <c r="AV290" s="344"/>
      <c r="AW290" s="344"/>
      <c r="AX290" s="309"/>
    </row>
    <row r="291" spans="1:50">
      <c r="A291" s="643"/>
      <c r="B291" s="644"/>
      <c r="C291" s="644"/>
      <c r="D291" s="644"/>
      <c r="E291" s="644"/>
      <c r="F291" s="644"/>
      <c r="G291" s="644"/>
      <c r="H291" s="644"/>
      <c r="I291" s="644"/>
      <c r="J291" s="644"/>
      <c r="K291" s="644"/>
      <c r="L291" s="644"/>
      <c r="M291" s="644"/>
      <c r="N291" s="644"/>
      <c r="O291" s="644"/>
      <c r="P291" s="644"/>
      <c r="Q291" s="644"/>
      <c r="R291" s="273"/>
      <c r="S291" s="275"/>
      <c r="T291" s="275"/>
      <c r="U291" s="275"/>
      <c r="V291" s="275"/>
      <c r="W291" s="275"/>
      <c r="X291" s="275"/>
      <c r="Y291" s="290"/>
      <c r="Z291" s="285"/>
      <c r="AA291" s="275"/>
      <c r="AB291" s="275"/>
      <c r="AC291" s="275"/>
      <c r="AD291" s="275"/>
      <c r="AE291" s="290"/>
      <c r="AF291" s="285"/>
      <c r="AG291" s="275"/>
      <c r="AH291" s="290"/>
      <c r="AI291" s="343"/>
      <c r="AJ291" s="344"/>
      <c r="AK291" s="344"/>
      <c r="AL291" s="344"/>
      <c r="AM291" s="344"/>
      <c r="AN291" s="344"/>
      <c r="AO291" s="309"/>
      <c r="AP291" s="344"/>
      <c r="AQ291" s="344"/>
      <c r="AR291" s="344"/>
      <c r="AS291" s="344"/>
      <c r="AT291" s="344"/>
      <c r="AU291" s="309"/>
      <c r="AV291" s="344"/>
      <c r="AW291" s="344"/>
      <c r="AX291" s="309"/>
    </row>
    <row r="292" spans="1:50">
      <c r="A292" s="643"/>
      <c r="B292" s="644"/>
      <c r="C292" s="644"/>
      <c r="D292" s="644"/>
      <c r="E292" s="644"/>
      <c r="F292" s="644"/>
      <c r="G292" s="644"/>
      <c r="H292" s="644"/>
      <c r="I292" s="644"/>
      <c r="J292" s="644"/>
      <c r="K292" s="644"/>
      <c r="L292" s="644"/>
      <c r="M292" s="644"/>
      <c r="N292" s="644"/>
      <c r="O292" s="644"/>
      <c r="P292" s="644"/>
      <c r="Q292" s="644"/>
      <c r="Y292" s="288"/>
      <c r="Z292" s="284"/>
      <c r="AE292" s="288"/>
      <c r="AF292" s="284"/>
      <c r="AH292" s="288"/>
      <c r="AI292" s="343"/>
      <c r="AJ292" s="344"/>
      <c r="AK292" s="344"/>
      <c r="AL292" s="344"/>
      <c r="AM292" s="344"/>
      <c r="AN292" s="344"/>
      <c r="AO292" s="309"/>
      <c r="AP292" s="344"/>
      <c r="AQ292" s="344"/>
      <c r="AR292" s="344"/>
      <c r="AS292" s="344"/>
      <c r="AT292" s="344"/>
      <c r="AU292" s="309"/>
      <c r="AV292" s="344"/>
      <c r="AW292" s="344"/>
      <c r="AX292" s="309"/>
    </row>
    <row r="293" spans="1:50" ht="13.5" thickBot="1">
      <c r="A293" s="649"/>
      <c r="B293" s="650"/>
      <c r="C293" s="650"/>
      <c r="D293" s="650"/>
      <c r="E293" s="650"/>
      <c r="F293" s="650"/>
      <c r="G293" s="650"/>
      <c r="H293" s="650"/>
      <c r="I293" s="650"/>
      <c r="J293" s="650"/>
      <c r="K293" s="650"/>
      <c r="L293" s="650"/>
      <c r="M293" s="650"/>
      <c r="N293" s="650"/>
      <c r="O293" s="650"/>
      <c r="P293" s="650"/>
      <c r="Q293" s="650"/>
      <c r="S293" s="281"/>
      <c r="T293" s="281"/>
      <c r="U293" s="281"/>
      <c r="V293" s="281"/>
      <c r="W293" s="281"/>
      <c r="X293" s="281"/>
      <c r="Y293" s="291"/>
      <c r="Z293" s="286"/>
      <c r="AA293" s="281"/>
      <c r="AB293" s="281"/>
      <c r="AC293" s="281"/>
      <c r="AD293" s="281"/>
      <c r="AE293" s="291"/>
      <c r="AF293" s="286"/>
      <c r="AG293" s="281"/>
      <c r="AH293" s="291"/>
      <c r="AI293" s="346"/>
      <c r="AJ293" s="347"/>
      <c r="AK293" s="347"/>
      <c r="AL293" s="347"/>
      <c r="AM293" s="347"/>
      <c r="AN293" s="347"/>
      <c r="AO293" s="311"/>
      <c r="AP293" s="347"/>
      <c r="AQ293" s="347"/>
      <c r="AR293" s="347"/>
      <c r="AS293" s="347"/>
      <c r="AT293" s="347"/>
      <c r="AU293" s="311"/>
      <c r="AV293" s="347"/>
      <c r="AW293" s="347"/>
      <c r="AX293" s="311"/>
    </row>
    <row r="294" spans="1:50">
      <c r="A294" s="642"/>
      <c r="B294" s="644"/>
      <c r="C294" s="644"/>
      <c r="D294" s="644"/>
      <c r="E294" s="644"/>
      <c r="F294" s="644"/>
      <c r="G294" s="644"/>
      <c r="H294" s="644"/>
      <c r="I294" s="644"/>
      <c r="J294" s="644"/>
      <c r="K294" s="644"/>
      <c r="L294" s="644"/>
      <c r="M294" s="644"/>
      <c r="N294" s="644"/>
      <c r="O294" s="644"/>
      <c r="P294" s="644"/>
      <c r="Q294" s="644"/>
      <c r="Y294" s="288"/>
      <c r="Z294" s="284"/>
      <c r="AE294" s="288"/>
      <c r="AF294" s="284"/>
      <c r="AH294" s="288"/>
      <c r="AI294" s="343"/>
      <c r="AJ294" s="344"/>
      <c r="AK294" s="344"/>
      <c r="AL294" s="344"/>
      <c r="AM294" s="344"/>
      <c r="AN294" s="344"/>
      <c r="AO294" s="309"/>
      <c r="AP294" s="344"/>
      <c r="AQ294" s="344"/>
      <c r="AR294" s="344"/>
      <c r="AS294" s="344"/>
      <c r="AT294" s="344"/>
      <c r="AU294" s="309"/>
      <c r="AV294" s="344"/>
      <c r="AW294" s="344"/>
      <c r="AX294" s="309"/>
    </row>
    <row r="295" spans="1:50">
      <c r="A295" s="643"/>
      <c r="B295" s="644"/>
      <c r="C295" s="644"/>
      <c r="D295" s="644"/>
      <c r="E295" s="644"/>
      <c r="F295" s="644"/>
      <c r="G295" s="644"/>
      <c r="H295" s="644"/>
      <c r="I295" s="644"/>
      <c r="J295" s="644"/>
      <c r="K295" s="644"/>
      <c r="L295" s="644"/>
      <c r="M295" s="644"/>
      <c r="N295" s="644"/>
      <c r="O295" s="644"/>
      <c r="P295" s="644"/>
      <c r="Q295" s="644"/>
      <c r="S295" s="274"/>
      <c r="T295" s="274"/>
      <c r="U295" s="274"/>
      <c r="V295" s="274"/>
      <c r="W295" s="274"/>
      <c r="X295" s="274"/>
      <c r="Y295" s="289"/>
      <c r="Z295" s="284"/>
      <c r="AA295" s="274"/>
      <c r="AB295" s="274"/>
      <c r="AC295" s="274"/>
      <c r="AD295" s="274"/>
      <c r="AE295" s="289"/>
      <c r="AF295" s="284"/>
      <c r="AG295" s="274"/>
      <c r="AH295" s="289"/>
      <c r="AI295" s="343"/>
      <c r="AJ295" s="344"/>
      <c r="AK295" s="344"/>
      <c r="AL295" s="344"/>
      <c r="AM295" s="344"/>
      <c r="AN295" s="344"/>
      <c r="AO295" s="309"/>
      <c r="AP295" s="344"/>
      <c r="AQ295" s="344"/>
      <c r="AR295" s="344"/>
      <c r="AS295" s="344"/>
      <c r="AT295" s="344"/>
      <c r="AU295" s="309"/>
      <c r="AV295" s="344"/>
      <c r="AW295" s="344"/>
      <c r="AX295" s="309"/>
    </row>
    <row r="296" spans="1:50">
      <c r="A296" s="643"/>
      <c r="B296" s="644"/>
      <c r="C296" s="644"/>
      <c r="D296" s="644"/>
      <c r="E296" s="644"/>
      <c r="F296" s="644"/>
      <c r="G296" s="644"/>
      <c r="H296" s="644"/>
      <c r="I296" s="644"/>
      <c r="J296" s="644"/>
      <c r="K296" s="644"/>
      <c r="L296" s="644"/>
      <c r="M296" s="644"/>
      <c r="N296" s="644"/>
      <c r="O296" s="644"/>
      <c r="P296" s="644"/>
      <c r="Q296" s="644"/>
      <c r="S296" s="275"/>
      <c r="T296" s="275"/>
      <c r="U296" s="275"/>
      <c r="V296" s="275"/>
      <c r="W296" s="275"/>
      <c r="X296" s="275"/>
      <c r="Y296" s="290"/>
      <c r="Z296" s="285"/>
      <c r="AA296" s="275"/>
      <c r="AB296" s="275"/>
      <c r="AC296" s="275"/>
      <c r="AD296" s="275"/>
      <c r="AE296" s="290"/>
      <c r="AF296" s="285"/>
      <c r="AG296" s="275"/>
      <c r="AH296" s="290"/>
      <c r="AI296" s="343"/>
      <c r="AJ296" s="344"/>
      <c r="AK296" s="344"/>
      <c r="AL296" s="344"/>
      <c r="AM296" s="344"/>
      <c r="AN296" s="344"/>
      <c r="AO296" s="309"/>
      <c r="AP296" s="344"/>
      <c r="AQ296" s="344"/>
      <c r="AR296" s="344"/>
      <c r="AS296" s="344"/>
      <c r="AT296" s="344"/>
      <c r="AU296" s="309"/>
      <c r="AV296" s="344"/>
      <c r="AW296" s="344"/>
      <c r="AX296" s="309"/>
    </row>
    <row r="297" spans="1:50">
      <c r="A297" s="643"/>
      <c r="B297" s="644"/>
      <c r="C297" s="644"/>
      <c r="D297" s="644"/>
      <c r="E297" s="644"/>
      <c r="F297" s="644"/>
      <c r="G297" s="644"/>
      <c r="H297" s="644"/>
      <c r="I297" s="644"/>
      <c r="J297" s="644"/>
      <c r="K297" s="644"/>
      <c r="L297" s="644"/>
      <c r="M297" s="644"/>
      <c r="N297" s="644"/>
      <c r="O297" s="644"/>
      <c r="P297" s="644"/>
      <c r="Q297" s="644"/>
      <c r="Y297" s="288"/>
      <c r="Z297" s="284"/>
      <c r="AE297" s="288"/>
      <c r="AF297" s="284"/>
      <c r="AH297" s="288"/>
      <c r="AI297" s="343"/>
      <c r="AJ297" s="344"/>
      <c r="AK297" s="344"/>
      <c r="AL297" s="344"/>
      <c r="AM297" s="344"/>
      <c r="AN297" s="344"/>
      <c r="AO297" s="309"/>
      <c r="AP297" s="344"/>
      <c r="AQ297" s="344"/>
      <c r="AR297" s="344"/>
      <c r="AS297" s="344"/>
      <c r="AT297" s="344"/>
      <c r="AU297" s="309"/>
      <c r="AV297" s="344"/>
      <c r="AW297" s="344"/>
      <c r="AX297" s="309"/>
    </row>
    <row r="298" spans="1:50">
      <c r="A298" s="643"/>
      <c r="B298" s="644"/>
      <c r="C298" s="644"/>
      <c r="D298" s="644"/>
      <c r="E298" s="644"/>
      <c r="F298" s="644"/>
      <c r="G298" s="644"/>
      <c r="H298" s="644"/>
      <c r="I298" s="644"/>
      <c r="J298" s="644"/>
      <c r="K298" s="644"/>
      <c r="L298" s="644"/>
      <c r="M298" s="644"/>
      <c r="N298" s="644"/>
      <c r="O298" s="644"/>
      <c r="P298" s="644"/>
      <c r="Q298" s="644"/>
      <c r="R298" s="273"/>
      <c r="S298" s="275"/>
      <c r="T298" s="275"/>
      <c r="U298" s="275"/>
      <c r="V298" s="275"/>
      <c r="W298" s="275"/>
      <c r="X298" s="275"/>
      <c r="Y298" s="290"/>
      <c r="Z298" s="285"/>
      <c r="AA298" s="275"/>
      <c r="AB298" s="275"/>
      <c r="AC298" s="275"/>
      <c r="AD298" s="275"/>
      <c r="AE298" s="290"/>
      <c r="AF298" s="285"/>
      <c r="AG298" s="275"/>
      <c r="AH298" s="290"/>
      <c r="AI298" s="345"/>
      <c r="AJ298" s="314"/>
      <c r="AK298" s="314"/>
      <c r="AL298" s="314"/>
      <c r="AM298" s="314"/>
      <c r="AN298" s="314"/>
      <c r="AO298" s="310"/>
      <c r="AP298" s="314"/>
      <c r="AQ298" s="314"/>
      <c r="AR298" s="314"/>
      <c r="AS298" s="314"/>
      <c r="AT298" s="314"/>
      <c r="AU298" s="310"/>
      <c r="AV298" s="314"/>
      <c r="AW298" s="314"/>
      <c r="AX298" s="310"/>
    </row>
    <row r="299" spans="1:50">
      <c r="A299" s="643"/>
      <c r="B299" s="644"/>
      <c r="C299" s="644"/>
      <c r="D299" s="644"/>
      <c r="E299" s="644"/>
      <c r="F299" s="644"/>
      <c r="G299" s="644"/>
      <c r="H299" s="644"/>
      <c r="I299" s="644"/>
      <c r="J299" s="644"/>
      <c r="K299" s="644"/>
      <c r="L299" s="644"/>
      <c r="M299" s="644"/>
      <c r="N299" s="644"/>
      <c r="O299" s="644"/>
      <c r="P299" s="644"/>
      <c r="Q299" s="644"/>
      <c r="Y299" s="288"/>
      <c r="Z299" s="284"/>
      <c r="AE299" s="288"/>
      <c r="AF299" s="284"/>
      <c r="AH299" s="288"/>
      <c r="AI299" s="343"/>
      <c r="AJ299" s="344"/>
      <c r="AK299" s="344"/>
      <c r="AL299" s="344"/>
      <c r="AM299" s="344"/>
      <c r="AN299" s="344"/>
      <c r="AO299" s="309"/>
      <c r="AP299" s="344"/>
      <c r="AQ299" s="344"/>
      <c r="AR299" s="344"/>
      <c r="AS299" s="344"/>
      <c r="AT299" s="344"/>
      <c r="AU299" s="309"/>
      <c r="AV299" s="344"/>
      <c r="AW299" s="344"/>
      <c r="AX299" s="309"/>
    </row>
    <row r="300" spans="1:50">
      <c r="A300" s="648"/>
      <c r="B300" s="646"/>
      <c r="C300" s="646"/>
      <c r="D300" s="646"/>
      <c r="E300" s="646"/>
      <c r="F300" s="646"/>
      <c r="G300" s="646"/>
      <c r="H300" s="646"/>
      <c r="I300" s="646"/>
      <c r="J300" s="646"/>
      <c r="K300" s="646"/>
      <c r="L300" s="646"/>
      <c r="M300" s="646"/>
      <c r="N300" s="646"/>
      <c r="O300" s="646"/>
      <c r="P300" s="646"/>
      <c r="Q300" s="646"/>
      <c r="S300" s="275"/>
      <c r="T300" s="275"/>
      <c r="U300" s="275"/>
      <c r="V300" s="275"/>
      <c r="W300" s="275"/>
      <c r="X300" s="275"/>
      <c r="Y300" s="290"/>
      <c r="Z300" s="285"/>
      <c r="AA300" s="275"/>
      <c r="AB300" s="275"/>
      <c r="AC300" s="275"/>
      <c r="AD300" s="275"/>
      <c r="AE300" s="290"/>
      <c r="AF300" s="285"/>
      <c r="AG300" s="275"/>
      <c r="AH300" s="290"/>
      <c r="AI300" s="343"/>
      <c r="AJ300" s="344"/>
      <c r="AK300" s="344"/>
      <c r="AL300" s="344"/>
      <c r="AM300" s="344"/>
      <c r="AN300" s="344"/>
      <c r="AO300" s="309"/>
      <c r="AP300" s="344"/>
      <c r="AQ300" s="344"/>
      <c r="AR300" s="344"/>
      <c r="AS300" s="344"/>
      <c r="AT300" s="344"/>
      <c r="AU300" s="309"/>
      <c r="AV300" s="344"/>
      <c r="AW300" s="344"/>
      <c r="AX300" s="309"/>
    </row>
    <row r="301" spans="1:50">
      <c r="A301" s="643"/>
      <c r="B301" s="644"/>
      <c r="C301" s="644"/>
      <c r="D301" s="644"/>
      <c r="E301" s="644"/>
      <c r="F301" s="644"/>
      <c r="G301" s="644"/>
      <c r="H301" s="644"/>
      <c r="I301" s="644"/>
      <c r="J301" s="644"/>
      <c r="K301" s="644"/>
      <c r="L301" s="644"/>
      <c r="M301" s="644"/>
      <c r="N301" s="644"/>
      <c r="O301" s="644"/>
      <c r="P301" s="644"/>
      <c r="Q301" s="644"/>
      <c r="Y301" s="288"/>
      <c r="Z301" s="284"/>
      <c r="AE301" s="288"/>
      <c r="AF301" s="284"/>
      <c r="AH301" s="288"/>
      <c r="AI301" s="343"/>
      <c r="AJ301" s="344"/>
      <c r="AK301" s="344"/>
      <c r="AL301" s="344"/>
      <c r="AM301" s="344"/>
      <c r="AN301" s="344"/>
      <c r="AO301" s="309"/>
      <c r="AP301" s="344"/>
      <c r="AQ301" s="344"/>
      <c r="AR301" s="344"/>
      <c r="AS301" s="344"/>
      <c r="AT301" s="344"/>
      <c r="AU301" s="309"/>
      <c r="AV301" s="344"/>
      <c r="AW301" s="344"/>
      <c r="AX301" s="309"/>
    </row>
    <row r="302" spans="1:50">
      <c r="A302" s="643"/>
      <c r="B302" s="644"/>
      <c r="C302" s="644"/>
      <c r="D302" s="644"/>
      <c r="E302" s="644"/>
      <c r="F302" s="644"/>
      <c r="G302" s="644"/>
      <c r="H302" s="644"/>
      <c r="I302" s="644"/>
      <c r="J302" s="644"/>
      <c r="K302" s="644"/>
      <c r="L302" s="644"/>
      <c r="M302" s="644"/>
      <c r="N302" s="644"/>
      <c r="O302" s="644"/>
      <c r="P302" s="644"/>
      <c r="Q302" s="644"/>
      <c r="R302" s="273"/>
      <c r="S302" s="275"/>
      <c r="T302" s="275"/>
      <c r="U302" s="275"/>
      <c r="V302" s="275"/>
      <c r="W302" s="275"/>
      <c r="X302" s="275"/>
      <c r="Y302" s="290"/>
      <c r="Z302" s="285"/>
      <c r="AA302" s="275"/>
      <c r="AB302" s="275"/>
      <c r="AC302" s="275"/>
      <c r="AD302" s="275"/>
      <c r="AE302" s="290"/>
      <c r="AF302" s="285"/>
      <c r="AG302" s="275"/>
      <c r="AH302" s="290"/>
      <c r="AI302" s="348"/>
      <c r="AJ302" s="314"/>
      <c r="AK302" s="314"/>
      <c r="AL302" s="312"/>
      <c r="AM302" s="314"/>
      <c r="AN302" s="314"/>
      <c r="AO302" s="310"/>
      <c r="AP302" s="314"/>
      <c r="AQ302" s="314"/>
      <c r="AR302" s="314"/>
      <c r="AS302" s="314"/>
      <c r="AT302" s="314"/>
      <c r="AU302" s="310"/>
      <c r="AV302" s="314"/>
      <c r="AW302" s="314"/>
      <c r="AX302" s="310"/>
    </row>
    <row r="303" spans="1:50">
      <c r="A303" s="643"/>
      <c r="B303" s="644"/>
      <c r="C303" s="644"/>
      <c r="D303" s="644"/>
      <c r="E303" s="644"/>
      <c r="F303" s="644"/>
      <c r="G303" s="644"/>
      <c r="H303" s="644"/>
      <c r="I303" s="644"/>
      <c r="J303" s="644"/>
      <c r="K303" s="644"/>
      <c r="L303" s="644"/>
      <c r="M303" s="644"/>
      <c r="N303" s="644"/>
      <c r="O303" s="644"/>
      <c r="P303" s="644"/>
      <c r="Q303" s="644"/>
      <c r="Y303" s="288"/>
      <c r="Z303" s="284"/>
      <c r="AE303" s="288"/>
      <c r="AF303" s="284"/>
      <c r="AH303" s="288"/>
      <c r="AI303" s="343"/>
      <c r="AJ303" s="344"/>
      <c r="AK303" s="344"/>
      <c r="AL303" s="344"/>
      <c r="AM303" s="344"/>
      <c r="AN303" s="344"/>
      <c r="AO303" s="309"/>
      <c r="AP303" s="344"/>
      <c r="AQ303" s="344"/>
      <c r="AR303" s="344"/>
      <c r="AS303" s="344"/>
      <c r="AT303" s="344"/>
      <c r="AU303" s="309"/>
      <c r="AV303" s="344"/>
      <c r="AW303" s="344"/>
      <c r="AX303" s="309"/>
    </row>
    <row r="304" spans="1:50">
      <c r="A304" s="643"/>
      <c r="B304" s="644"/>
      <c r="C304" s="644"/>
      <c r="D304" s="644"/>
      <c r="E304" s="644"/>
      <c r="F304" s="644"/>
      <c r="G304" s="644"/>
      <c r="H304" s="644"/>
      <c r="I304" s="644"/>
      <c r="J304" s="644"/>
      <c r="K304" s="644"/>
      <c r="L304" s="644"/>
      <c r="M304" s="644"/>
      <c r="N304" s="644"/>
      <c r="O304" s="644"/>
      <c r="P304" s="644"/>
      <c r="Q304" s="644"/>
      <c r="R304" s="273"/>
      <c r="S304" s="275"/>
      <c r="T304" s="275"/>
      <c r="U304" s="275"/>
      <c r="V304" s="275"/>
      <c r="W304" s="275"/>
      <c r="X304" s="275"/>
      <c r="Y304" s="290"/>
      <c r="Z304" s="285"/>
      <c r="AA304" s="275"/>
      <c r="AB304" s="275"/>
      <c r="AC304" s="275"/>
      <c r="AD304" s="275"/>
      <c r="AE304" s="290"/>
      <c r="AF304" s="285"/>
      <c r="AG304" s="275"/>
      <c r="AH304" s="290"/>
      <c r="AI304" s="343"/>
      <c r="AJ304" s="344"/>
      <c r="AK304" s="344"/>
      <c r="AL304" s="344"/>
      <c r="AM304" s="344"/>
      <c r="AN304" s="344"/>
      <c r="AO304" s="309"/>
      <c r="AP304" s="344"/>
      <c r="AQ304" s="344"/>
      <c r="AR304" s="344"/>
      <c r="AS304" s="344"/>
      <c r="AT304" s="344"/>
      <c r="AU304" s="309"/>
      <c r="AV304" s="344"/>
      <c r="AW304" s="344"/>
      <c r="AX304" s="309"/>
    </row>
    <row r="305" spans="1:50">
      <c r="A305" s="643"/>
      <c r="B305" s="644"/>
      <c r="C305" s="644"/>
      <c r="D305" s="644"/>
      <c r="E305" s="644"/>
      <c r="F305" s="644"/>
      <c r="G305" s="644"/>
      <c r="H305" s="644"/>
      <c r="I305" s="644"/>
      <c r="J305" s="644"/>
      <c r="K305" s="644"/>
      <c r="L305" s="644"/>
      <c r="M305" s="644"/>
      <c r="N305" s="644"/>
      <c r="O305" s="644"/>
      <c r="P305" s="644"/>
      <c r="Q305" s="644"/>
      <c r="Y305" s="288"/>
      <c r="Z305" s="284"/>
      <c r="AE305" s="288"/>
      <c r="AF305" s="284"/>
      <c r="AH305" s="288"/>
      <c r="AI305" s="343"/>
      <c r="AJ305" s="344"/>
      <c r="AK305" s="344"/>
      <c r="AL305" s="344"/>
      <c r="AM305" s="344"/>
      <c r="AN305" s="344"/>
      <c r="AO305" s="309"/>
      <c r="AP305" s="344"/>
      <c r="AQ305" s="344"/>
      <c r="AR305" s="344"/>
      <c r="AS305" s="344"/>
      <c r="AT305" s="344"/>
      <c r="AU305" s="309"/>
      <c r="AV305" s="344"/>
      <c r="AW305" s="344"/>
      <c r="AX305" s="309"/>
    </row>
    <row r="306" spans="1:50">
      <c r="A306" s="643"/>
      <c r="B306" s="644"/>
      <c r="C306" s="644"/>
      <c r="D306" s="644"/>
      <c r="E306" s="644"/>
      <c r="F306" s="644"/>
      <c r="G306" s="644"/>
      <c r="H306" s="644"/>
      <c r="I306" s="644"/>
      <c r="J306" s="644"/>
      <c r="K306" s="644"/>
      <c r="L306" s="644"/>
      <c r="M306" s="644"/>
      <c r="N306" s="644"/>
      <c r="O306" s="644"/>
      <c r="P306" s="644"/>
      <c r="Q306" s="644"/>
      <c r="R306" s="273"/>
      <c r="S306" s="275"/>
      <c r="T306" s="275"/>
      <c r="U306" s="275"/>
      <c r="V306" s="275"/>
      <c r="W306" s="275"/>
      <c r="X306" s="275"/>
      <c r="Y306" s="290"/>
      <c r="Z306" s="285"/>
      <c r="AA306" s="275"/>
      <c r="AB306" s="275"/>
      <c r="AC306" s="275"/>
      <c r="AD306" s="275"/>
      <c r="AE306" s="290"/>
      <c r="AF306" s="285"/>
      <c r="AG306" s="275"/>
      <c r="AH306" s="290"/>
      <c r="AI306" s="345"/>
      <c r="AJ306" s="314"/>
      <c r="AK306" s="314"/>
      <c r="AL306" s="314"/>
      <c r="AM306" s="312"/>
      <c r="AN306" s="314"/>
      <c r="AO306" s="310"/>
      <c r="AP306" s="314"/>
      <c r="AQ306" s="314"/>
      <c r="AR306" s="314"/>
      <c r="AS306" s="314"/>
      <c r="AT306" s="314"/>
      <c r="AU306" s="310"/>
      <c r="AV306" s="314"/>
      <c r="AW306" s="314"/>
      <c r="AX306" s="310"/>
    </row>
    <row r="307" spans="1:50">
      <c r="A307" s="643"/>
      <c r="B307" s="644"/>
      <c r="C307" s="644"/>
      <c r="D307" s="644"/>
      <c r="E307" s="644"/>
      <c r="F307" s="644"/>
      <c r="G307" s="644"/>
      <c r="H307" s="644"/>
      <c r="I307" s="644"/>
      <c r="J307" s="644"/>
      <c r="K307" s="644"/>
      <c r="L307" s="644"/>
      <c r="M307" s="644"/>
      <c r="N307" s="644"/>
      <c r="O307" s="644"/>
      <c r="P307" s="644"/>
      <c r="Q307" s="644"/>
      <c r="Y307" s="288"/>
      <c r="Z307" s="284"/>
      <c r="AE307" s="288"/>
      <c r="AF307" s="284"/>
      <c r="AH307" s="288"/>
      <c r="AI307" s="343"/>
      <c r="AJ307" s="344"/>
      <c r="AK307" s="344"/>
      <c r="AL307" s="344"/>
      <c r="AM307" s="344"/>
      <c r="AN307" s="344"/>
      <c r="AO307" s="309"/>
      <c r="AP307" s="344"/>
      <c r="AQ307" s="344"/>
      <c r="AR307" s="344"/>
      <c r="AS307" s="344"/>
      <c r="AT307" s="344"/>
      <c r="AU307" s="309"/>
      <c r="AV307" s="344"/>
      <c r="AW307" s="344"/>
      <c r="AX307" s="309"/>
    </row>
    <row r="308" spans="1:50">
      <c r="A308" s="643"/>
      <c r="B308" s="644"/>
      <c r="C308" s="644"/>
      <c r="D308" s="644"/>
      <c r="E308" s="644"/>
      <c r="F308" s="644"/>
      <c r="G308" s="644"/>
      <c r="H308" s="644"/>
      <c r="I308" s="644"/>
      <c r="J308" s="644"/>
      <c r="K308" s="644"/>
      <c r="L308" s="644"/>
      <c r="M308" s="644"/>
      <c r="N308" s="644"/>
      <c r="O308" s="644"/>
      <c r="P308" s="644"/>
      <c r="Q308" s="644"/>
      <c r="R308" s="273"/>
      <c r="S308" s="275"/>
      <c r="T308" s="275"/>
      <c r="U308" s="275"/>
      <c r="V308" s="275"/>
      <c r="W308" s="275"/>
      <c r="X308" s="275"/>
      <c r="Y308" s="290"/>
      <c r="Z308" s="285"/>
      <c r="AA308" s="275"/>
      <c r="AB308" s="275"/>
      <c r="AC308" s="275"/>
      <c r="AD308" s="275"/>
      <c r="AE308" s="290"/>
      <c r="AF308" s="285"/>
      <c r="AG308" s="275"/>
      <c r="AH308" s="290"/>
      <c r="AI308" s="343"/>
      <c r="AJ308" s="344"/>
      <c r="AK308" s="344"/>
      <c r="AL308" s="344"/>
      <c r="AM308" s="344"/>
      <c r="AN308" s="344"/>
      <c r="AO308" s="309"/>
      <c r="AP308" s="344"/>
      <c r="AQ308" s="344"/>
      <c r="AR308" s="344"/>
      <c r="AS308" s="344"/>
      <c r="AT308" s="344"/>
      <c r="AU308" s="309"/>
      <c r="AV308" s="344"/>
      <c r="AW308" s="344"/>
      <c r="AX308" s="309"/>
    </row>
    <row r="309" spans="1:50">
      <c r="A309" s="643"/>
      <c r="B309" s="644"/>
      <c r="C309" s="644"/>
      <c r="D309" s="644"/>
      <c r="E309" s="644"/>
      <c r="F309" s="644"/>
      <c r="G309" s="644"/>
      <c r="H309" s="644"/>
      <c r="I309" s="644"/>
      <c r="J309" s="644"/>
      <c r="K309" s="644"/>
      <c r="L309" s="644"/>
      <c r="M309" s="644"/>
      <c r="N309" s="644"/>
      <c r="O309" s="644"/>
      <c r="P309" s="644"/>
      <c r="Q309" s="644"/>
      <c r="Y309" s="288"/>
      <c r="Z309" s="284"/>
      <c r="AE309" s="288"/>
      <c r="AF309" s="284"/>
      <c r="AH309" s="288"/>
      <c r="AI309" s="343"/>
      <c r="AJ309" s="344"/>
      <c r="AK309" s="344"/>
      <c r="AL309" s="344"/>
      <c r="AM309" s="344"/>
      <c r="AN309" s="344"/>
      <c r="AO309" s="309"/>
      <c r="AP309" s="344"/>
      <c r="AQ309" s="344"/>
      <c r="AR309" s="344"/>
      <c r="AS309" s="344"/>
      <c r="AT309" s="344"/>
      <c r="AU309" s="309"/>
      <c r="AV309" s="344"/>
      <c r="AW309" s="344"/>
      <c r="AX309" s="309"/>
    </row>
    <row r="310" spans="1:50">
      <c r="A310" s="643"/>
      <c r="B310" s="644"/>
      <c r="C310" s="644"/>
      <c r="D310" s="644"/>
      <c r="E310" s="644"/>
      <c r="F310" s="644"/>
      <c r="G310" s="644"/>
      <c r="H310" s="644"/>
      <c r="I310" s="644"/>
      <c r="J310" s="644"/>
      <c r="K310" s="644"/>
      <c r="L310" s="644"/>
      <c r="M310" s="644"/>
      <c r="N310" s="644"/>
      <c r="O310" s="644"/>
      <c r="P310" s="644"/>
      <c r="Q310" s="644"/>
      <c r="R310" s="273"/>
      <c r="S310" s="275"/>
      <c r="T310" s="275"/>
      <c r="U310" s="275"/>
      <c r="V310" s="275"/>
      <c r="W310" s="275"/>
      <c r="X310" s="275"/>
      <c r="Y310" s="290"/>
      <c r="Z310" s="285"/>
      <c r="AA310" s="275"/>
      <c r="AB310" s="275"/>
      <c r="AC310" s="275"/>
      <c r="AD310" s="275"/>
      <c r="AE310" s="290"/>
      <c r="AF310" s="285"/>
      <c r="AG310" s="275"/>
      <c r="AH310" s="290"/>
      <c r="AI310" s="345"/>
      <c r="AJ310" s="314"/>
      <c r="AK310" s="314"/>
      <c r="AL310" s="312"/>
      <c r="AM310" s="314"/>
      <c r="AN310" s="314"/>
      <c r="AO310" s="310"/>
      <c r="AP310" s="314"/>
      <c r="AQ310" s="314"/>
      <c r="AR310" s="314"/>
      <c r="AS310" s="314"/>
      <c r="AT310" s="314"/>
      <c r="AU310" s="310"/>
      <c r="AV310" s="314"/>
      <c r="AW310" s="314"/>
      <c r="AX310" s="310"/>
    </row>
    <row r="311" spans="1:50">
      <c r="A311" s="643"/>
      <c r="B311" s="644"/>
      <c r="C311" s="644"/>
      <c r="D311" s="644"/>
      <c r="E311" s="644"/>
      <c r="F311" s="644"/>
      <c r="G311" s="644"/>
      <c r="H311" s="644"/>
      <c r="I311" s="644"/>
      <c r="J311" s="644"/>
      <c r="K311" s="644"/>
      <c r="L311" s="644"/>
      <c r="M311" s="644"/>
      <c r="N311" s="644"/>
      <c r="O311" s="644"/>
      <c r="P311" s="644"/>
      <c r="Q311" s="644"/>
      <c r="Y311" s="288"/>
      <c r="Z311" s="284"/>
      <c r="AE311" s="288"/>
      <c r="AF311" s="284"/>
      <c r="AH311" s="288"/>
      <c r="AI311" s="343"/>
      <c r="AJ311" s="344"/>
      <c r="AK311" s="344"/>
      <c r="AL311" s="344"/>
      <c r="AM311" s="344"/>
      <c r="AN311" s="344"/>
      <c r="AO311" s="309"/>
      <c r="AP311" s="344"/>
      <c r="AQ311" s="344"/>
      <c r="AR311" s="344"/>
      <c r="AS311" s="344"/>
      <c r="AT311" s="344"/>
      <c r="AU311" s="309"/>
      <c r="AV311" s="344"/>
      <c r="AW311" s="344"/>
      <c r="AX311" s="309"/>
    </row>
    <row r="312" spans="1:50">
      <c r="A312" s="643"/>
      <c r="B312" s="644"/>
      <c r="C312" s="644"/>
      <c r="D312" s="644"/>
      <c r="E312" s="644"/>
      <c r="F312" s="644"/>
      <c r="G312" s="644"/>
      <c r="H312" s="644"/>
      <c r="I312" s="644"/>
      <c r="J312" s="644"/>
      <c r="K312" s="644"/>
      <c r="L312" s="644"/>
      <c r="M312" s="644"/>
      <c r="N312" s="644"/>
      <c r="O312" s="644"/>
      <c r="P312" s="644"/>
      <c r="Q312" s="644"/>
      <c r="R312" s="273"/>
      <c r="S312" s="275"/>
      <c r="T312" s="275"/>
      <c r="U312" s="275"/>
      <c r="V312" s="275"/>
      <c r="W312" s="275"/>
      <c r="X312" s="275"/>
      <c r="Y312" s="290"/>
      <c r="Z312" s="285"/>
      <c r="AA312" s="275"/>
      <c r="AB312" s="275"/>
      <c r="AC312" s="275"/>
      <c r="AD312" s="275"/>
      <c r="AE312" s="290"/>
      <c r="AF312" s="285"/>
      <c r="AG312" s="275"/>
      <c r="AH312" s="290"/>
      <c r="AI312" s="343"/>
      <c r="AJ312" s="344"/>
      <c r="AK312" s="344"/>
      <c r="AL312" s="344"/>
      <c r="AM312" s="344"/>
      <c r="AN312" s="344"/>
      <c r="AO312" s="309"/>
      <c r="AP312" s="344"/>
      <c r="AQ312" s="344"/>
      <c r="AR312" s="344"/>
      <c r="AS312" s="344"/>
      <c r="AT312" s="344"/>
      <c r="AU312" s="309"/>
      <c r="AV312" s="344"/>
      <c r="AW312" s="344"/>
      <c r="AX312" s="309"/>
    </row>
    <row r="313" spans="1:50">
      <c r="A313" s="643"/>
      <c r="B313" s="644"/>
      <c r="C313" s="644"/>
      <c r="D313" s="644"/>
      <c r="E313" s="644"/>
      <c r="F313" s="644"/>
      <c r="G313" s="644"/>
      <c r="H313" s="644"/>
      <c r="I313" s="644"/>
      <c r="J313" s="644"/>
      <c r="K313" s="644"/>
      <c r="L313" s="644"/>
      <c r="M313" s="644"/>
      <c r="N313" s="644"/>
      <c r="O313" s="644"/>
      <c r="P313" s="644"/>
      <c r="Q313" s="644"/>
      <c r="Y313" s="288"/>
      <c r="Z313" s="284"/>
      <c r="AE313" s="288"/>
      <c r="AF313" s="284"/>
      <c r="AH313" s="288"/>
      <c r="AI313" s="343"/>
      <c r="AJ313" s="344"/>
      <c r="AK313" s="344"/>
      <c r="AL313" s="344"/>
      <c r="AM313" s="344"/>
      <c r="AN313" s="344"/>
      <c r="AO313" s="309"/>
      <c r="AP313" s="344"/>
      <c r="AQ313" s="344"/>
      <c r="AR313" s="344"/>
      <c r="AS313" s="344"/>
      <c r="AT313" s="344"/>
      <c r="AU313" s="309"/>
      <c r="AV313" s="344"/>
      <c r="AW313" s="344"/>
      <c r="AX313" s="309"/>
    </row>
    <row r="314" spans="1:50">
      <c r="A314" s="643"/>
      <c r="B314" s="644"/>
      <c r="C314" s="644"/>
      <c r="D314" s="644"/>
      <c r="E314" s="644"/>
      <c r="F314" s="644"/>
      <c r="G314" s="644"/>
      <c r="H314" s="644"/>
      <c r="I314" s="644"/>
      <c r="J314" s="644"/>
      <c r="K314" s="644"/>
      <c r="L314" s="644"/>
      <c r="M314" s="644"/>
      <c r="N314" s="644"/>
      <c r="O314" s="644"/>
      <c r="P314" s="644"/>
      <c r="Q314" s="644"/>
      <c r="R314" s="273"/>
      <c r="S314" s="275"/>
      <c r="T314" s="275"/>
      <c r="U314" s="275"/>
      <c r="V314" s="275"/>
      <c r="W314" s="275"/>
      <c r="X314" s="275"/>
      <c r="Y314" s="290"/>
      <c r="Z314" s="285"/>
      <c r="AA314" s="275"/>
      <c r="AB314" s="275"/>
      <c r="AC314" s="275"/>
      <c r="AD314" s="275"/>
      <c r="AE314" s="290"/>
      <c r="AF314" s="285"/>
      <c r="AG314" s="275"/>
      <c r="AH314" s="290"/>
      <c r="AI314" s="345"/>
      <c r="AJ314" s="314"/>
      <c r="AK314" s="314"/>
      <c r="AL314" s="314"/>
      <c r="AM314" s="314"/>
      <c r="AN314" s="314"/>
      <c r="AO314" s="310"/>
      <c r="AP314" s="314"/>
      <c r="AQ314" s="314"/>
      <c r="AR314" s="314"/>
      <c r="AS314" s="314"/>
      <c r="AT314" s="314"/>
      <c r="AU314" s="310"/>
      <c r="AV314" s="314"/>
      <c r="AW314" s="314"/>
      <c r="AX314" s="310"/>
    </row>
    <row r="315" spans="1:50">
      <c r="A315" s="643"/>
      <c r="B315" s="644"/>
      <c r="C315" s="644"/>
      <c r="D315" s="644"/>
      <c r="E315" s="644"/>
      <c r="F315" s="644"/>
      <c r="G315" s="644"/>
      <c r="H315" s="644"/>
      <c r="I315" s="644"/>
      <c r="J315" s="644"/>
      <c r="K315" s="644"/>
      <c r="L315" s="644"/>
      <c r="M315" s="644"/>
      <c r="N315" s="644"/>
      <c r="O315" s="644"/>
      <c r="P315" s="644"/>
      <c r="Q315" s="644"/>
      <c r="Y315" s="288"/>
      <c r="Z315" s="284"/>
      <c r="AE315" s="288"/>
      <c r="AF315" s="284"/>
      <c r="AH315" s="288"/>
      <c r="AI315" s="343"/>
      <c r="AJ315" s="344"/>
      <c r="AK315" s="344"/>
      <c r="AL315" s="344"/>
      <c r="AM315" s="344"/>
      <c r="AN315" s="344"/>
      <c r="AO315" s="309"/>
      <c r="AP315" s="344"/>
      <c r="AQ315" s="344"/>
      <c r="AR315" s="344"/>
      <c r="AS315" s="344"/>
      <c r="AT315" s="344"/>
      <c r="AU315" s="309"/>
      <c r="AV315" s="344"/>
      <c r="AW315" s="344"/>
      <c r="AX315" s="309"/>
    </row>
    <row r="316" spans="1:50">
      <c r="A316" s="643"/>
      <c r="B316" s="644"/>
      <c r="C316" s="644"/>
      <c r="D316" s="644"/>
      <c r="E316" s="644"/>
      <c r="F316" s="644"/>
      <c r="G316" s="644"/>
      <c r="H316" s="644"/>
      <c r="I316" s="644"/>
      <c r="J316" s="644"/>
      <c r="K316" s="644"/>
      <c r="L316" s="644"/>
      <c r="M316" s="644"/>
      <c r="N316" s="644"/>
      <c r="O316" s="644"/>
      <c r="P316" s="644"/>
      <c r="Q316" s="644"/>
      <c r="R316" s="273"/>
      <c r="S316" s="275"/>
      <c r="T316" s="275"/>
      <c r="U316" s="275"/>
      <c r="V316" s="275"/>
      <c r="W316" s="275"/>
      <c r="X316" s="275"/>
      <c r="Y316" s="290"/>
      <c r="Z316" s="285"/>
      <c r="AA316" s="275"/>
      <c r="AB316" s="275"/>
      <c r="AC316" s="275"/>
      <c r="AD316" s="275"/>
      <c r="AE316" s="290"/>
      <c r="AF316" s="285"/>
      <c r="AG316" s="275"/>
      <c r="AH316" s="290"/>
      <c r="AI316" s="343"/>
      <c r="AJ316" s="344"/>
      <c r="AK316" s="344"/>
      <c r="AL316" s="344"/>
      <c r="AM316" s="344"/>
      <c r="AN316" s="344"/>
      <c r="AO316" s="309"/>
      <c r="AP316" s="344"/>
      <c r="AQ316" s="344"/>
      <c r="AR316" s="344"/>
      <c r="AS316" s="344"/>
      <c r="AT316" s="344"/>
      <c r="AU316" s="309"/>
      <c r="AV316" s="344"/>
      <c r="AW316" s="344"/>
      <c r="AX316" s="309"/>
    </row>
    <row r="317" spans="1:50">
      <c r="A317" s="643"/>
      <c r="B317" s="644"/>
      <c r="C317" s="644"/>
      <c r="D317" s="644"/>
      <c r="E317" s="644"/>
      <c r="F317" s="644"/>
      <c r="G317" s="644"/>
      <c r="H317" s="644"/>
      <c r="I317" s="644"/>
      <c r="J317" s="644"/>
      <c r="K317" s="644"/>
      <c r="L317" s="644"/>
      <c r="M317" s="644"/>
      <c r="N317" s="644"/>
      <c r="O317" s="644"/>
      <c r="P317" s="644"/>
      <c r="Q317" s="644"/>
      <c r="Y317" s="288"/>
      <c r="Z317" s="284"/>
      <c r="AE317" s="288"/>
      <c r="AF317" s="284"/>
      <c r="AH317" s="288"/>
      <c r="AI317" s="343"/>
      <c r="AJ317" s="344"/>
      <c r="AK317" s="344"/>
      <c r="AL317" s="344"/>
      <c r="AM317" s="344"/>
      <c r="AN317" s="344"/>
      <c r="AO317" s="309"/>
      <c r="AP317" s="344"/>
      <c r="AQ317" s="344"/>
      <c r="AR317" s="344"/>
      <c r="AS317" s="344"/>
      <c r="AT317" s="344"/>
      <c r="AU317" s="309"/>
      <c r="AV317" s="344"/>
      <c r="AW317" s="344"/>
      <c r="AX317" s="309"/>
    </row>
    <row r="318" spans="1:50">
      <c r="A318" s="643"/>
      <c r="B318" s="644"/>
      <c r="C318" s="644"/>
      <c r="D318" s="644"/>
      <c r="E318" s="644"/>
      <c r="F318" s="644"/>
      <c r="G318" s="644"/>
      <c r="H318" s="644"/>
      <c r="I318" s="644"/>
      <c r="J318" s="644"/>
      <c r="K318" s="644"/>
      <c r="L318" s="644"/>
      <c r="M318" s="644"/>
      <c r="N318" s="644"/>
      <c r="O318" s="644"/>
      <c r="P318" s="644"/>
      <c r="Q318" s="644"/>
      <c r="R318" s="273"/>
      <c r="S318" s="275"/>
      <c r="T318" s="275"/>
      <c r="U318" s="275"/>
      <c r="V318" s="275"/>
      <c r="W318" s="275"/>
      <c r="X318" s="275"/>
      <c r="Y318" s="290"/>
      <c r="Z318" s="285"/>
      <c r="AA318" s="275"/>
      <c r="AB318" s="275"/>
      <c r="AC318" s="275"/>
      <c r="AD318" s="275"/>
      <c r="AE318" s="290"/>
      <c r="AF318" s="285"/>
      <c r="AG318" s="275"/>
      <c r="AH318" s="290"/>
      <c r="AI318" s="345"/>
      <c r="AJ318" s="314"/>
      <c r="AK318" s="314"/>
      <c r="AL318" s="314"/>
      <c r="AM318" s="314"/>
      <c r="AN318" s="314"/>
      <c r="AO318" s="310"/>
      <c r="AP318" s="314"/>
      <c r="AQ318" s="314"/>
      <c r="AR318" s="314"/>
      <c r="AS318" s="314"/>
      <c r="AT318" s="314"/>
      <c r="AU318" s="310"/>
      <c r="AV318" s="314"/>
      <c r="AW318" s="314"/>
      <c r="AX318" s="310"/>
    </row>
    <row r="319" spans="1:50">
      <c r="A319" s="643"/>
      <c r="B319" s="644"/>
      <c r="C319" s="644"/>
      <c r="D319" s="644"/>
      <c r="E319" s="644"/>
      <c r="F319" s="644"/>
      <c r="G319" s="644"/>
      <c r="H319" s="644"/>
      <c r="I319" s="644"/>
      <c r="J319" s="644"/>
      <c r="K319" s="644"/>
      <c r="L319" s="644"/>
      <c r="M319" s="644"/>
      <c r="N319" s="644"/>
      <c r="O319" s="644"/>
      <c r="P319" s="644"/>
      <c r="Q319" s="644"/>
      <c r="Y319" s="288"/>
      <c r="Z319" s="284"/>
      <c r="AE319" s="288"/>
      <c r="AF319" s="284"/>
      <c r="AH319" s="288"/>
      <c r="AI319" s="343"/>
      <c r="AJ319" s="344"/>
      <c r="AK319" s="344"/>
      <c r="AL319" s="344"/>
      <c r="AM319" s="344"/>
      <c r="AN319" s="344"/>
      <c r="AO319" s="309"/>
      <c r="AP319" s="344"/>
      <c r="AQ319" s="344"/>
      <c r="AR319" s="344"/>
      <c r="AS319" s="344"/>
      <c r="AT319" s="344"/>
      <c r="AU319" s="309"/>
      <c r="AV319" s="344"/>
      <c r="AW319" s="344"/>
      <c r="AX319" s="309"/>
    </row>
    <row r="320" spans="1:50">
      <c r="A320" s="643"/>
      <c r="B320" s="644"/>
      <c r="C320" s="644"/>
      <c r="D320" s="644"/>
      <c r="E320" s="644"/>
      <c r="F320" s="644"/>
      <c r="G320" s="644"/>
      <c r="H320" s="644"/>
      <c r="I320" s="644"/>
      <c r="J320" s="644"/>
      <c r="K320" s="644"/>
      <c r="L320" s="644"/>
      <c r="M320" s="644"/>
      <c r="N320" s="644"/>
      <c r="O320" s="644"/>
      <c r="P320" s="644"/>
      <c r="Q320" s="644"/>
      <c r="R320" s="273"/>
      <c r="S320" s="275"/>
      <c r="T320" s="275"/>
      <c r="U320" s="275"/>
      <c r="V320" s="275"/>
      <c r="W320" s="275"/>
      <c r="X320" s="275"/>
      <c r="Y320" s="290"/>
      <c r="Z320" s="285"/>
      <c r="AA320" s="275"/>
      <c r="AB320" s="275"/>
      <c r="AC320" s="275"/>
      <c r="AD320" s="275"/>
      <c r="AE320" s="290"/>
      <c r="AF320" s="285"/>
      <c r="AG320" s="275"/>
      <c r="AH320" s="290"/>
      <c r="AI320" s="343"/>
      <c r="AJ320" s="344"/>
      <c r="AK320" s="344"/>
      <c r="AL320" s="344"/>
      <c r="AM320" s="344"/>
      <c r="AN320" s="344"/>
      <c r="AO320" s="309"/>
      <c r="AP320" s="344"/>
      <c r="AQ320" s="344"/>
      <c r="AR320" s="344"/>
      <c r="AS320" s="344"/>
      <c r="AT320" s="344"/>
      <c r="AU320" s="309"/>
      <c r="AV320" s="344"/>
      <c r="AW320" s="344"/>
      <c r="AX320" s="309"/>
    </row>
    <row r="321" spans="1:50">
      <c r="A321" s="643"/>
      <c r="B321" s="644"/>
      <c r="C321" s="644"/>
      <c r="D321" s="644"/>
      <c r="E321" s="644"/>
      <c r="F321" s="644"/>
      <c r="G321" s="644"/>
      <c r="H321" s="644"/>
      <c r="I321" s="644"/>
      <c r="J321" s="644"/>
      <c r="K321" s="644"/>
      <c r="L321" s="644"/>
      <c r="M321" s="644"/>
      <c r="N321" s="644"/>
      <c r="O321" s="644"/>
      <c r="P321" s="644"/>
      <c r="Q321" s="644"/>
      <c r="Y321" s="288"/>
      <c r="Z321" s="284"/>
      <c r="AE321" s="288"/>
      <c r="AF321" s="284"/>
      <c r="AH321" s="288"/>
      <c r="AI321" s="343"/>
      <c r="AJ321" s="344"/>
      <c r="AK321" s="344"/>
      <c r="AL321" s="344"/>
      <c r="AM321" s="344"/>
      <c r="AN321" s="344"/>
      <c r="AO321" s="309"/>
      <c r="AP321" s="344"/>
      <c r="AQ321" s="344"/>
      <c r="AR321" s="344"/>
      <c r="AS321" s="344"/>
      <c r="AT321" s="344"/>
      <c r="AU321" s="309"/>
      <c r="AV321" s="344"/>
      <c r="AW321" s="344"/>
      <c r="AX321" s="309"/>
    </row>
    <row r="322" spans="1:50" ht="13.5" thickBot="1">
      <c r="A322" s="649"/>
      <c r="B322" s="650"/>
      <c r="C322" s="650"/>
      <c r="D322" s="650"/>
      <c r="E322" s="650"/>
      <c r="F322" s="650"/>
      <c r="G322" s="650"/>
      <c r="H322" s="650"/>
      <c r="I322" s="650"/>
      <c r="J322" s="650"/>
      <c r="K322" s="650"/>
      <c r="L322" s="650"/>
      <c r="M322" s="650"/>
      <c r="N322" s="650"/>
      <c r="O322" s="650"/>
      <c r="P322" s="650"/>
      <c r="Q322" s="650"/>
      <c r="S322" s="281"/>
      <c r="T322" s="281"/>
      <c r="U322" s="281"/>
      <c r="V322" s="281"/>
      <c r="W322" s="281"/>
      <c r="X322" s="281"/>
      <c r="Y322" s="291"/>
      <c r="Z322" s="286"/>
      <c r="AA322" s="281"/>
      <c r="AB322" s="281"/>
      <c r="AC322" s="281"/>
      <c r="AD322" s="281"/>
      <c r="AE322" s="291"/>
      <c r="AF322" s="286"/>
      <c r="AG322" s="281"/>
      <c r="AH322" s="291"/>
      <c r="AI322" s="346"/>
      <c r="AJ322" s="347"/>
      <c r="AK322" s="347"/>
      <c r="AL322" s="347"/>
      <c r="AM322" s="347"/>
      <c r="AN322" s="347"/>
      <c r="AO322" s="311"/>
      <c r="AP322" s="347"/>
      <c r="AQ322" s="347"/>
      <c r="AR322" s="347"/>
      <c r="AS322" s="347"/>
      <c r="AT322" s="347"/>
      <c r="AU322" s="311"/>
      <c r="AV322" s="347"/>
      <c r="AW322" s="347"/>
      <c r="AX322" s="311"/>
    </row>
    <row r="323" spans="1:50">
      <c r="A323" s="642"/>
      <c r="B323" s="644"/>
      <c r="C323" s="644"/>
      <c r="D323" s="644"/>
      <c r="E323" s="644"/>
      <c r="F323" s="644"/>
      <c r="G323" s="644"/>
      <c r="H323" s="644"/>
      <c r="I323" s="644"/>
      <c r="J323" s="644"/>
      <c r="K323" s="644"/>
      <c r="L323" s="644"/>
      <c r="M323" s="644"/>
      <c r="N323" s="644"/>
      <c r="O323" s="644"/>
      <c r="P323" s="644"/>
      <c r="Q323" s="644"/>
      <c r="Y323" s="288"/>
      <c r="Z323" s="284"/>
      <c r="AE323" s="288"/>
      <c r="AF323" s="284"/>
      <c r="AH323" s="288"/>
      <c r="AI323" s="343"/>
      <c r="AJ323" s="344"/>
      <c r="AK323" s="344"/>
      <c r="AL323" s="344"/>
      <c r="AM323" s="344"/>
      <c r="AN323" s="344"/>
      <c r="AO323" s="309"/>
      <c r="AP323" s="344"/>
      <c r="AQ323" s="344"/>
      <c r="AR323" s="344"/>
      <c r="AS323" s="344"/>
      <c r="AT323" s="344"/>
      <c r="AU323" s="309"/>
      <c r="AV323" s="344"/>
      <c r="AW323" s="344"/>
      <c r="AX323" s="309"/>
    </row>
    <row r="324" spans="1:50">
      <c r="A324" s="643"/>
      <c r="B324" s="644"/>
      <c r="C324" s="644"/>
      <c r="D324" s="644"/>
      <c r="E324" s="644"/>
      <c r="F324" s="644"/>
      <c r="G324" s="644"/>
      <c r="H324" s="644"/>
      <c r="I324" s="644"/>
      <c r="J324" s="644"/>
      <c r="K324" s="644"/>
      <c r="L324" s="644"/>
      <c r="M324" s="644"/>
      <c r="N324" s="644"/>
      <c r="O324" s="644"/>
      <c r="P324" s="644"/>
      <c r="Q324" s="644"/>
      <c r="S324" s="274"/>
      <c r="T324" s="274"/>
      <c r="U324" s="274"/>
      <c r="V324" s="274"/>
      <c r="W324" s="274"/>
      <c r="X324" s="274"/>
      <c r="Y324" s="289"/>
      <c r="Z324" s="284"/>
      <c r="AA324" s="274"/>
      <c r="AB324" s="274"/>
      <c r="AC324" s="274"/>
      <c r="AD324" s="274"/>
      <c r="AE324" s="289"/>
      <c r="AF324" s="284"/>
      <c r="AG324" s="274"/>
      <c r="AH324" s="289"/>
      <c r="AI324" s="343"/>
      <c r="AJ324" s="344"/>
      <c r="AK324" s="344"/>
      <c r="AL324" s="344"/>
      <c r="AM324" s="344"/>
      <c r="AN324" s="344"/>
      <c r="AO324" s="309"/>
      <c r="AP324" s="344"/>
      <c r="AQ324" s="344"/>
      <c r="AR324" s="344"/>
      <c r="AS324" s="344"/>
      <c r="AT324" s="344"/>
      <c r="AU324" s="309"/>
      <c r="AV324" s="344"/>
      <c r="AW324" s="344"/>
      <c r="AX324" s="309"/>
    </row>
    <row r="325" spans="1:50">
      <c r="A325" s="643"/>
      <c r="B325" s="644"/>
      <c r="C325" s="644"/>
      <c r="D325" s="644"/>
      <c r="E325" s="644"/>
      <c r="F325" s="644"/>
      <c r="G325" s="644"/>
      <c r="H325" s="644"/>
      <c r="I325" s="644"/>
      <c r="J325" s="644"/>
      <c r="K325" s="644"/>
      <c r="L325" s="644"/>
      <c r="M325" s="644"/>
      <c r="N325" s="644"/>
      <c r="O325" s="644"/>
      <c r="P325" s="644"/>
      <c r="Q325" s="644"/>
      <c r="S325" s="275"/>
      <c r="T325" s="275"/>
      <c r="U325" s="275"/>
      <c r="V325" s="275"/>
      <c r="W325" s="275"/>
      <c r="X325" s="275"/>
      <c r="Y325" s="290"/>
      <c r="Z325" s="285"/>
      <c r="AA325" s="275"/>
      <c r="AB325" s="275"/>
      <c r="AC325" s="275"/>
      <c r="AD325" s="275"/>
      <c r="AE325" s="290"/>
      <c r="AF325" s="285"/>
      <c r="AG325" s="275"/>
      <c r="AH325" s="290"/>
      <c r="AI325" s="343"/>
      <c r="AJ325" s="344"/>
      <c r="AK325" s="344"/>
      <c r="AL325" s="344"/>
      <c r="AM325" s="344"/>
      <c r="AN325" s="344"/>
      <c r="AO325" s="309"/>
      <c r="AP325" s="344"/>
      <c r="AQ325" s="344"/>
      <c r="AR325" s="344"/>
      <c r="AS325" s="344"/>
      <c r="AT325" s="344"/>
      <c r="AU325" s="309"/>
      <c r="AV325" s="344"/>
      <c r="AW325" s="344"/>
      <c r="AX325" s="309"/>
    </row>
    <row r="326" spans="1:50">
      <c r="A326" s="643"/>
      <c r="B326" s="644"/>
      <c r="C326" s="644"/>
      <c r="D326" s="644"/>
      <c r="E326" s="644"/>
      <c r="F326" s="644"/>
      <c r="G326" s="644"/>
      <c r="H326" s="644"/>
      <c r="I326" s="644"/>
      <c r="J326" s="644"/>
      <c r="K326" s="644"/>
      <c r="L326" s="644"/>
      <c r="M326" s="644"/>
      <c r="N326" s="644"/>
      <c r="O326" s="644"/>
      <c r="P326" s="644"/>
      <c r="Q326" s="644"/>
      <c r="Y326" s="288"/>
      <c r="Z326" s="284"/>
      <c r="AE326" s="288"/>
      <c r="AF326" s="284"/>
      <c r="AH326" s="288"/>
      <c r="AI326" s="343"/>
      <c r="AJ326" s="344"/>
      <c r="AK326" s="344"/>
      <c r="AL326" s="344"/>
      <c r="AM326" s="344"/>
      <c r="AN326" s="344"/>
      <c r="AO326" s="309"/>
      <c r="AP326" s="344"/>
      <c r="AQ326" s="344"/>
      <c r="AR326" s="344"/>
      <c r="AS326" s="344"/>
      <c r="AT326" s="344"/>
      <c r="AU326" s="309"/>
      <c r="AV326" s="344"/>
      <c r="AW326" s="344"/>
      <c r="AX326" s="309"/>
    </row>
    <row r="327" spans="1:50">
      <c r="A327" s="643"/>
      <c r="B327" s="644"/>
      <c r="C327" s="644"/>
      <c r="D327" s="644"/>
      <c r="E327" s="644"/>
      <c r="F327" s="644"/>
      <c r="G327" s="644"/>
      <c r="H327" s="644"/>
      <c r="I327" s="644"/>
      <c r="J327" s="644"/>
      <c r="K327" s="644"/>
      <c r="L327" s="644"/>
      <c r="M327" s="644"/>
      <c r="N327" s="644"/>
      <c r="O327" s="644"/>
      <c r="P327" s="644"/>
      <c r="Q327" s="644"/>
      <c r="R327" s="273"/>
      <c r="S327" s="275"/>
      <c r="T327" s="275"/>
      <c r="U327" s="275"/>
      <c r="V327" s="275"/>
      <c r="W327" s="275"/>
      <c r="X327" s="275"/>
      <c r="Y327" s="290"/>
      <c r="Z327" s="285"/>
      <c r="AA327" s="275"/>
      <c r="AB327" s="275"/>
      <c r="AC327" s="275"/>
      <c r="AD327" s="275"/>
      <c r="AE327" s="290"/>
      <c r="AF327" s="285"/>
      <c r="AG327" s="275"/>
      <c r="AH327" s="290"/>
      <c r="AI327" s="345"/>
      <c r="AJ327" s="314"/>
      <c r="AK327" s="314"/>
      <c r="AL327" s="314"/>
      <c r="AM327" s="314"/>
      <c r="AN327" s="314"/>
      <c r="AO327" s="310"/>
      <c r="AP327" s="314"/>
      <c r="AQ327" s="314"/>
      <c r="AR327" s="314"/>
      <c r="AS327" s="314"/>
      <c r="AT327" s="314"/>
      <c r="AU327" s="310"/>
      <c r="AV327" s="314"/>
      <c r="AW327" s="314"/>
      <c r="AX327" s="310"/>
    </row>
    <row r="328" spans="1:50">
      <c r="A328" s="643"/>
      <c r="B328" s="644"/>
      <c r="C328" s="644"/>
      <c r="D328" s="644"/>
      <c r="E328" s="644"/>
      <c r="F328" s="644"/>
      <c r="G328" s="644"/>
      <c r="H328" s="644"/>
      <c r="I328" s="644"/>
      <c r="J328" s="644"/>
      <c r="K328" s="644"/>
      <c r="L328" s="644"/>
      <c r="M328" s="644"/>
      <c r="N328" s="644"/>
      <c r="O328" s="644"/>
      <c r="P328" s="644"/>
      <c r="Q328" s="644"/>
      <c r="Y328" s="288"/>
      <c r="Z328" s="284"/>
      <c r="AE328" s="288"/>
      <c r="AF328" s="284"/>
      <c r="AH328" s="288"/>
      <c r="AI328" s="343"/>
      <c r="AJ328" s="344"/>
      <c r="AK328" s="344"/>
      <c r="AL328" s="344"/>
      <c r="AM328" s="344"/>
      <c r="AN328" s="344"/>
      <c r="AO328" s="309"/>
      <c r="AP328" s="344"/>
      <c r="AQ328" s="344"/>
      <c r="AR328" s="344"/>
      <c r="AS328" s="344"/>
      <c r="AT328" s="344"/>
      <c r="AU328" s="309"/>
      <c r="AV328" s="344"/>
      <c r="AW328" s="344"/>
      <c r="AX328" s="309"/>
    </row>
    <row r="329" spans="1:50">
      <c r="A329" s="648"/>
      <c r="B329" s="646"/>
      <c r="C329" s="646"/>
      <c r="D329" s="646"/>
      <c r="E329" s="646"/>
      <c r="F329" s="646"/>
      <c r="G329" s="646"/>
      <c r="H329" s="646"/>
      <c r="I329" s="646"/>
      <c r="J329" s="646"/>
      <c r="K329" s="646"/>
      <c r="L329" s="646"/>
      <c r="M329" s="646"/>
      <c r="N329" s="646"/>
      <c r="O329" s="646"/>
      <c r="P329" s="646"/>
      <c r="Q329" s="646"/>
      <c r="S329" s="275"/>
      <c r="T329" s="275"/>
      <c r="U329" s="275"/>
      <c r="V329" s="275"/>
      <c r="W329" s="275"/>
      <c r="X329" s="275"/>
      <c r="Y329" s="290"/>
      <c r="Z329" s="285"/>
      <c r="AA329" s="275"/>
      <c r="AB329" s="275"/>
      <c r="AC329" s="275"/>
      <c r="AD329" s="275"/>
      <c r="AE329" s="290"/>
      <c r="AF329" s="285"/>
      <c r="AG329" s="275"/>
      <c r="AH329" s="290"/>
      <c r="AI329" s="343"/>
      <c r="AJ329" s="344"/>
      <c r="AK329" s="344"/>
      <c r="AL329" s="344"/>
      <c r="AM329" s="344"/>
      <c r="AN329" s="344"/>
      <c r="AO329" s="309"/>
      <c r="AP329" s="344"/>
      <c r="AQ329" s="344"/>
      <c r="AR329" s="344"/>
      <c r="AS329" s="344"/>
      <c r="AT329" s="344"/>
      <c r="AU329" s="309"/>
      <c r="AV329" s="344"/>
      <c r="AW329" s="344"/>
      <c r="AX329" s="309"/>
    </row>
    <row r="330" spans="1:50">
      <c r="A330" s="643"/>
      <c r="B330" s="644"/>
      <c r="C330" s="644"/>
      <c r="D330" s="644"/>
      <c r="E330" s="644"/>
      <c r="F330" s="644"/>
      <c r="G330" s="644"/>
      <c r="H330" s="644"/>
      <c r="I330" s="644"/>
      <c r="J330" s="644"/>
      <c r="K330" s="644"/>
      <c r="L330" s="644"/>
      <c r="M330" s="644"/>
      <c r="N330" s="644"/>
      <c r="O330" s="644"/>
      <c r="P330" s="644"/>
      <c r="Q330" s="644"/>
      <c r="Y330" s="288"/>
      <c r="Z330" s="284"/>
      <c r="AE330" s="288"/>
      <c r="AF330" s="284"/>
      <c r="AH330" s="288"/>
      <c r="AI330" s="343"/>
      <c r="AJ330" s="344"/>
      <c r="AK330" s="344"/>
      <c r="AL330" s="344"/>
      <c r="AM330" s="344"/>
      <c r="AN330" s="344"/>
      <c r="AO330" s="309"/>
      <c r="AP330" s="344"/>
      <c r="AQ330" s="344"/>
      <c r="AR330" s="344"/>
      <c r="AS330" s="344"/>
      <c r="AT330" s="344"/>
      <c r="AU330" s="309"/>
      <c r="AV330" s="344"/>
      <c r="AW330" s="344"/>
      <c r="AX330" s="309"/>
    </row>
    <row r="331" spans="1:50">
      <c r="A331" s="643"/>
      <c r="B331" s="644"/>
      <c r="C331" s="644"/>
      <c r="D331" s="644"/>
      <c r="E331" s="644"/>
      <c r="F331" s="644"/>
      <c r="G331" s="644"/>
      <c r="H331" s="644"/>
      <c r="I331" s="644"/>
      <c r="J331" s="644"/>
      <c r="K331" s="644"/>
      <c r="L331" s="644"/>
      <c r="M331" s="644"/>
      <c r="N331" s="644"/>
      <c r="O331" s="644"/>
      <c r="P331" s="644"/>
      <c r="Q331" s="644"/>
      <c r="R331" s="273"/>
      <c r="S331" s="275"/>
      <c r="T331" s="275"/>
      <c r="U331" s="275"/>
      <c r="V331" s="275"/>
      <c r="W331" s="275"/>
      <c r="X331" s="275"/>
      <c r="Y331" s="290"/>
      <c r="Z331" s="285"/>
      <c r="AA331" s="275"/>
      <c r="AB331" s="275"/>
      <c r="AC331" s="275"/>
      <c r="AD331" s="275"/>
      <c r="AE331" s="290"/>
      <c r="AF331" s="285"/>
      <c r="AG331" s="275"/>
      <c r="AH331" s="290"/>
      <c r="AI331" s="345"/>
      <c r="AJ331" s="314"/>
      <c r="AK331" s="314"/>
      <c r="AL331" s="314"/>
      <c r="AM331" s="314"/>
      <c r="AN331" s="314"/>
      <c r="AO331" s="310"/>
      <c r="AP331" s="314"/>
      <c r="AQ331" s="314"/>
      <c r="AR331" s="314"/>
      <c r="AS331" s="314"/>
      <c r="AT331" s="314"/>
      <c r="AU331" s="310"/>
      <c r="AV331" s="314"/>
      <c r="AW331" s="314"/>
      <c r="AX331" s="310"/>
    </row>
    <row r="332" spans="1:50">
      <c r="A332" s="643"/>
      <c r="B332" s="644"/>
      <c r="C332" s="644"/>
      <c r="D332" s="644"/>
      <c r="E332" s="644"/>
      <c r="F332" s="644"/>
      <c r="G332" s="644"/>
      <c r="H332" s="644"/>
      <c r="I332" s="644"/>
      <c r="J332" s="644"/>
      <c r="K332" s="644"/>
      <c r="L332" s="644"/>
      <c r="M332" s="644"/>
      <c r="N332" s="644"/>
      <c r="O332" s="644"/>
      <c r="P332" s="644"/>
      <c r="Q332" s="644"/>
      <c r="Y332" s="288"/>
      <c r="Z332" s="284"/>
      <c r="AE332" s="288"/>
      <c r="AF332" s="284"/>
      <c r="AH332" s="288"/>
      <c r="AI332" s="343"/>
      <c r="AJ332" s="344"/>
      <c r="AK332" s="344"/>
      <c r="AL332" s="344"/>
      <c r="AM332" s="344"/>
      <c r="AN332" s="344"/>
      <c r="AO332" s="309"/>
      <c r="AP332" s="344"/>
      <c r="AQ332" s="344"/>
      <c r="AR332" s="344"/>
      <c r="AS332" s="344"/>
      <c r="AT332" s="344"/>
      <c r="AU332" s="309"/>
      <c r="AV332" s="344"/>
      <c r="AW332" s="344"/>
      <c r="AX332" s="309"/>
    </row>
    <row r="333" spans="1:50">
      <c r="A333" s="643"/>
      <c r="B333" s="644"/>
      <c r="C333" s="644"/>
      <c r="D333" s="644"/>
      <c r="E333" s="644"/>
      <c r="F333" s="644"/>
      <c r="G333" s="644"/>
      <c r="H333" s="644"/>
      <c r="I333" s="644"/>
      <c r="J333" s="644"/>
      <c r="K333" s="644"/>
      <c r="L333" s="644"/>
      <c r="M333" s="644"/>
      <c r="N333" s="644"/>
      <c r="O333" s="644"/>
      <c r="P333" s="644"/>
      <c r="Q333" s="644"/>
      <c r="R333" s="273"/>
      <c r="S333" s="275"/>
      <c r="T333" s="275"/>
      <c r="U333" s="275"/>
      <c r="V333" s="275"/>
      <c r="W333" s="275"/>
      <c r="X333" s="275"/>
      <c r="Y333" s="290"/>
      <c r="Z333" s="285"/>
      <c r="AA333" s="275"/>
      <c r="AB333" s="275"/>
      <c r="AC333" s="275"/>
      <c r="AD333" s="275"/>
      <c r="AE333" s="290"/>
      <c r="AF333" s="285"/>
      <c r="AG333" s="275"/>
      <c r="AH333" s="290"/>
      <c r="AI333" s="343"/>
      <c r="AJ333" s="344"/>
      <c r="AK333" s="344"/>
      <c r="AL333" s="344"/>
      <c r="AM333" s="344"/>
      <c r="AN333" s="344"/>
      <c r="AO333" s="309"/>
      <c r="AP333" s="344"/>
      <c r="AQ333" s="344"/>
      <c r="AR333" s="344"/>
      <c r="AS333" s="344"/>
      <c r="AT333" s="344"/>
      <c r="AU333" s="309"/>
      <c r="AV333" s="344"/>
      <c r="AW333" s="344"/>
      <c r="AX333" s="309"/>
    </row>
    <row r="334" spans="1:50">
      <c r="A334" s="643"/>
      <c r="B334" s="644"/>
      <c r="C334" s="644"/>
      <c r="D334" s="644"/>
      <c r="E334" s="644"/>
      <c r="F334" s="644"/>
      <c r="G334" s="644"/>
      <c r="H334" s="644"/>
      <c r="I334" s="644"/>
      <c r="J334" s="644"/>
      <c r="K334" s="644"/>
      <c r="L334" s="644"/>
      <c r="M334" s="644"/>
      <c r="N334" s="644"/>
      <c r="O334" s="644"/>
      <c r="P334" s="644"/>
      <c r="Q334" s="644"/>
      <c r="Y334" s="288"/>
      <c r="Z334" s="284"/>
      <c r="AE334" s="288"/>
      <c r="AF334" s="284"/>
      <c r="AH334" s="288"/>
      <c r="AI334" s="343"/>
      <c r="AJ334" s="344"/>
      <c r="AK334" s="344"/>
      <c r="AL334" s="344"/>
      <c r="AM334" s="344"/>
      <c r="AN334" s="344"/>
      <c r="AO334" s="309"/>
      <c r="AP334" s="344"/>
      <c r="AQ334" s="344"/>
      <c r="AR334" s="344"/>
      <c r="AS334" s="344"/>
      <c r="AT334" s="344"/>
      <c r="AU334" s="309"/>
      <c r="AV334" s="344"/>
      <c r="AW334" s="344"/>
      <c r="AX334" s="309"/>
    </row>
    <row r="335" spans="1:50">
      <c r="A335" s="643"/>
      <c r="B335" s="644"/>
      <c r="C335" s="644"/>
      <c r="D335" s="644"/>
      <c r="E335" s="644"/>
      <c r="F335" s="644"/>
      <c r="G335" s="644"/>
      <c r="H335" s="644"/>
      <c r="I335" s="644"/>
      <c r="J335" s="644"/>
      <c r="K335" s="644"/>
      <c r="L335" s="644"/>
      <c r="M335" s="644"/>
      <c r="N335" s="644"/>
      <c r="O335" s="644"/>
      <c r="P335" s="644"/>
      <c r="Q335" s="644"/>
      <c r="R335" s="273"/>
      <c r="S335" s="275"/>
      <c r="T335" s="275"/>
      <c r="U335" s="275"/>
      <c r="V335" s="275"/>
      <c r="W335" s="275"/>
      <c r="X335" s="275"/>
      <c r="Y335" s="290"/>
      <c r="Z335" s="285"/>
      <c r="AA335" s="275"/>
      <c r="AB335" s="275"/>
      <c r="AC335" s="275"/>
      <c r="AD335" s="275"/>
      <c r="AE335" s="290"/>
      <c r="AF335" s="285"/>
      <c r="AG335" s="275"/>
      <c r="AH335" s="290"/>
      <c r="AI335" s="345"/>
      <c r="AJ335" s="314"/>
      <c r="AK335" s="314"/>
      <c r="AL335" s="314"/>
      <c r="AM335" s="314"/>
      <c r="AN335" s="314"/>
      <c r="AO335" s="310"/>
      <c r="AP335" s="314"/>
      <c r="AQ335" s="314"/>
      <c r="AR335" s="314"/>
      <c r="AS335" s="314"/>
      <c r="AT335" s="314"/>
      <c r="AU335" s="310"/>
      <c r="AV335" s="314"/>
      <c r="AW335" s="314"/>
      <c r="AX335" s="310"/>
    </row>
    <row r="336" spans="1:50">
      <c r="A336" s="643"/>
      <c r="B336" s="644"/>
      <c r="C336" s="644"/>
      <c r="D336" s="644"/>
      <c r="E336" s="644"/>
      <c r="F336" s="644"/>
      <c r="G336" s="644"/>
      <c r="H336" s="644"/>
      <c r="I336" s="644"/>
      <c r="J336" s="644"/>
      <c r="K336" s="644"/>
      <c r="L336" s="644"/>
      <c r="M336" s="644"/>
      <c r="N336" s="644"/>
      <c r="O336" s="644"/>
      <c r="P336" s="644"/>
      <c r="Q336" s="644"/>
      <c r="Y336" s="288"/>
      <c r="Z336" s="284"/>
      <c r="AE336" s="288"/>
      <c r="AF336" s="284"/>
      <c r="AH336" s="288"/>
      <c r="AI336" s="343"/>
      <c r="AJ336" s="344"/>
      <c r="AK336" s="344"/>
      <c r="AL336" s="344"/>
      <c r="AM336" s="344"/>
      <c r="AN336" s="344"/>
      <c r="AO336" s="309"/>
      <c r="AP336" s="344"/>
      <c r="AQ336" s="344"/>
      <c r="AR336" s="344"/>
      <c r="AS336" s="344"/>
      <c r="AT336" s="344"/>
      <c r="AU336" s="309"/>
      <c r="AV336" s="344"/>
      <c r="AW336" s="344"/>
      <c r="AX336" s="309"/>
    </row>
    <row r="337" spans="1:50">
      <c r="A337" s="643"/>
      <c r="B337" s="644"/>
      <c r="C337" s="644"/>
      <c r="D337" s="644"/>
      <c r="E337" s="644"/>
      <c r="F337" s="644"/>
      <c r="G337" s="644"/>
      <c r="H337" s="644"/>
      <c r="I337" s="644"/>
      <c r="J337" s="644"/>
      <c r="K337" s="644"/>
      <c r="L337" s="644"/>
      <c r="M337" s="644"/>
      <c r="N337" s="644"/>
      <c r="O337" s="644"/>
      <c r="P337" s="644"/>
      <c r="Q337" s="644"/>
      <c r="R337" s="273"/>
      <c r="S337" s="275"/>
      <c r="T337" s="275"/>
      <c r="U337" s="275"/>
      <c r="V337" s="275"/>
      <c r="W337" s="275"/>
      <c r="X337" s="275"/>
      <c r="Y337" s="290"/>
      <c r="Z337" s="285"/>
      <c r="AA337" s="275"/>
      <c r="AB337" s="275"/>
      <c r="AC337" s="275"/>
      <c r="AD337" s="275"/>
      <c r="AE337" s="290"/>
      <c r="AF337" s="285"/>
      <c r="AG337" s="275"/>
      <c r="AH337" s="290"/>
      <c r="AI337" s="343"/>
      <c r="AJ337" s="344"/>
      <c r="AK337" s="344"/>
      <c r="AL337" s="344"/>
      <c r="AM337" s="344"/>
      <c r="AN337" s="344"/>
      <c r="AO337" s="309"/>
      <c r="AP337" s="344"/>
      <c r="AQ337" s="344"/>
      <c r="AR337" s="344"/>
      <c r="AS337" s="344"/>
      <c r="AT337" s="344"/>
      <c r="AU337" s="309"/>
      <c r="AV337" s="344"/>
      <c r="AW337" s="344"/>
      <c r="AX337" s="309"/>
    </row>
    <row r="338" spans="1:50">
      <c r="A338" s="643"/>
      <c r="B338" s="644"/>
      <c r="C338" s="644"/>
      <c r="D338" s="644"/>
      <c r="E338" s="644"/>
      <c r="F338" s="644"/>
      <c r="G338" s="644"/>
      <c r="H338" s="644"/>
      <c r="I338" s="644"/>
      <c r="J338" s="644"/>
      <c r="K338" s="644"/>
      <c r="L338" s="644"/>
      <c r="M338" s="644"/>
      <c r="N338" s="644"/>
      <c r="O338" s="644"/>
      <c r="P338" s="644"/>
      <c r="Q338" s="644"/>
      <c r="Y338" s="288"/>
      <c r="Z338" s="284"/>
      <c r="AE338" s="288"/>
      <c r="AF338" s="284"/>
      <c r="AH338" s="288"/>
      <c r="AI338" s="343"/>
      <c r="AJ338" s="344"/>
      <c r="AK338" s="344"/>
      <c r="AL338" s="344"/>
      <c r="AM338" s="344"/>
      <c r="AN338" s="344"/>
      <c r="AO338" s="309"/>
      <c r="AP338" s="344"/>
      <c r="AQ338" s="344"/>
      <c r="AR338" s="344"/>
      <c r="AS338" s="344"/>
      <c r="AT338" s="344"/>
      <c r="AU338" s="309"/>
      <c r="AV338" s="344"/>
      <c r="AW338" s="344"/>
      <c r="AX338" s="309"/>
    </row>
    <row r="339" spans="1:50">
      <c r="A339" s="643"/>
      <c r="B339" s="644"/>
      <c r="C339" s="644"/>
      <c r="D339" s="644"/>
      <c r="E339" s="644"/>
      <c r="F339" s="644"/>
      <c r="G339" s="644"/>
      <c r="H339" s="644"/>
      <c r="I339" s="644"/>
      <c r="J339" s="644"/>
      <c r="K339" s="644"/>
      <c r="L339" s="644"/>
      <c r="M339" s="644"/>
      <c r="N339" s="644"/>
      <c r="O339" s="644"/>
      <c r="P339" s="644"/>
      <c r="Q339" s="644"/>
      <c r="R339" s="273"/>
      <c r="S339" s="275"/>
      <c r="T339" s="275"/>
      <c r="U339" s="275"/>
      <c r="V339" s="275"/>
      <c r="W339" s="275"/>
      <c r="X339" s="275"/>
      <c r="Y339" s="290"/>
      <c r="Z339" s="285"/>
      <c r="AA339" s="275"/>
      <c r="AB339" s="275"/>
      <c r="AC339" s="275"/>
      <c r="AD339" s="275"/>
      <c r="AE339" s="290"/>
      <c r="AF339" s="285"/>
      <c r="AG339" s="275"/>
      <c r="AH339" s="290"/>
      <c r="AI339" s="345"/>
      <c r="AJ339" s="314"/>
      <c r="AK339" s="314"/>
      <c r="AL339" s="314"/>
      <c r="AM339" s="314"/>
      <c r="AN339" s="314"/>
      <c r="AO339" s="310"/>
      <c r="AP339" s="314"/>
      <c r="AQ339" s="314"/>
      <c r="AR339" s="314"/>
      <c r="AS339" s="314"/>
      <c r="AT339" s="314"/>
      <c r="AU339" s="310"/>
      <c r="AV339" s="314"/>
      <c r="AW339" s="314"/>
      <c r="AX339" s="310"/>
    </row>
    <row r="340" spans="1:50">
      <c r="A340" s="643"/>
      <c r="B340" s="644"/>
      <c r="C340" s="644"/>
      <c r="D340" s="644"/>
      <c r="E340" s="644"/>
      <c r="F340" s="644"/>
      <c r="G340" s="644"/>
      <c r="H340" s="644"/>
      <c r="I340" s="644"/>
      <c r="J340" s="644"/>
      <c r="K340" s="644"/>
      <c r="L340" s="644"/>
      <c r="M340" s="644"/>
      <c r="N340" s="644"/>
      <c r="O340" s="644"/>
      <c r="P340" s="644"/>
      <c r="Q340" s="644"/>
      <c r="Y340" s="288"/>
      <c r="Z340" s="284"/>
      <c r="AE340" s="288"/>
      <c r="AF340" s="284"/>
      <c r="AH340" s="288"/>
      <c r="AI340" s="343"/>
      <c r="AJ340" s="344"/>
      <c r="AK340" s="344"/>
      <c r="AL340" s="344"/>
      <c r="AM340" s="344"/>
      <c r="AN340" s="344"/>
      <c r="AO340" s="309"/>
      <c r="AP340" s="344"/>
      <c r="AQ340" s="344"/>
      <c r="AR340" s="344"/>
      <c r="AS340" s="344"/>
      <c r="AT340" s="344"/>
      <c r="AU340" s="309"/>
      <c r="AV340" s="344"/>
      <c r="AW340" s="344"/>
      <c r="AX340" s="309"/>
    </row>
    <row r="341" spans="1:50">
      <c r="A341" s="643"/>
      <c r="B341" s="644"/>
      <c r="C341" s="644"/>
      <c r="D341" s="644"/>
      <c r="E341" s="644"/>
      <c r="F341" s="644"/>
      <c r="G341" s="644"/>
      <c r="H341" s="644"/>
      <c r="I341" s="644"/>
      <c r="J341" s="644"/>
      <c r="K341" s="644"/>
      <c r="L341" s="644"/>
      <c r="M341" s="644"/>
      <c r="N341" s="644"/>
      <c r="O341" s="644"/>
      <c r="P341" s="644"/>
      <c r="Q341" s="644"/>
      <c r="R341" s="273"/>
      <c r="S341" s="275"/>
      <c r="T341" s="275"/>
      <c r="U341" s="275"/>
      <c r="V341" s="275"/>
      <c r="W341" s="275"/>
      <c r="X341" s="275"/>
      <c r="Y341" s="290"/>
      <c r="Z341" s="285"/>
      <c r="AA341" s="275"/>
      <c r="AB341" s="275"/>
      <c r="AC341" s="275"/>
      <c r="AD341" s="275"/>
      <c r="AE341" s="290"/>
      <c r="AF341" s="285"/>
      <c r="AG341" s="275"/>
      <c r="AH341" s="290"/>
      <c r="AI341" s="343"/>
      <c r="AJ341" s="344"/>
      <c r="AK341" s="344"/>
      <c r="AL341" s="344"/>
      <c r="AM341" s="344"/>
      <c r="AN341" s="344"/>
      <c r="AO341" s="309"/>
      <c r="AP341" s="344"/>
      <c r="AQ341" s="344"/>
      <c r="AR341" s="344"/>
      <c r="AS341" s="344"/>
      <c r="AT341" s="344"/>
      <c r="AU341" s="309"/>
      <c r="AV341" s="344"/>
      <c r="AW341" s="344"/>
      <c r="AX341" s="309"/>
    </row>
    <row r="342" spans="1:50">
      <c r="A342" s="643"/>
      <c r="B342" s="644"/>
      <c r="C342" s="644"/>
      <c r="D342" s="644"/>
      <c r="E342" s="644"/>
      <c r="F342" s="644"/>
      <c r="G342" s="644"/>
      <c r="H342" s="644"/>
      <c r="I342" s="644"/>
      <c r="J342" s="644"/>
      <c r="K342" s="644"/>
      <c r="L342" s="644"/>
      <c r="M342" s="644"/>
      <c r="N342" s="644"/>
      <c r="O342" s="644"/>
      <c r="P342" s="644"/>
      <c r="Q342" s="644"/>
      <c r="Y342" s="288"/>
      <c r="Z342" s="284"/>
      <c r="AE342" s="288"/>
      <c r="AF342" s="284"/>
      <c r="AH342" s="288"/>
      <c r="AI342" s="343"/>
      <c r="AJ342" s="344"/>
      <c r="AK342" s="344"/>
      <c r="AL342" s="344"/>
      <c r="AM342" s="344"/>
      <c r="AN342" s="344"/>
      <c r="AO342" s="309"/>
      <c r="AP342" s="344"/>
      <c r="AQ342" s="344"/>
      <c r="AR342" s="344"/>
      <c r="AS342" s="344"/>
      <c r="AT342" s="344"/>
      <c r="AU342" s="309"/>
      <c r="AV342" s="344"/>
      <c r="AW342" s="344"/>
      <c r="AX342" s="309"/>
    </row>
    <row r="343" spans="1:50">
      <c r="A343" s="643"/>
      <c r="B343" s="644"/>
      <c r="C343" s="644"/>
      <c r="D343" s="644"/>
      <c r="E343" s="644"/>
      <c r="F343" s="644"/>
      <c r="G343" s="644"/>
      <c r="H343" s="644"/>
      <c r="I343" s="644"/>
      <c r="J343" s="644"/>
      <c r="K343" s="644"/>
      <c r="L343" s="644"/>
      <c r="M343" s="644"/>
      <c r="N343" s="644"/>
      <c r="O343" s="644"/>
      <c r="P343" s="644"/>
      <c r="Q343" s="644"/>
      <c r="R343" s="273"/>
      <c r="S343" s="275"/>
      <c r="T343" s="275"/>
      <c r="U343" s="275"/>
      <c r="V343" s="275"/>
      <c r="W343" s="275"/>
      <c r="X343" s="275"/>
      <c r="Y343" s="290"/>
      <c r="Z343" s="285"/>
      <c r="AA343" s="275"/>
      <c r="AB343" s="275"/>
      <c r="AC343" s="275"/>
      <c r="AD343" s="275"/>
      <c r="AE343" s="290"/>
      <c r="AF343" s="285"/>
      <c r="AG343" s="275"/>
      <c r="AH343" s="290"/>
      <c r="AI343" s="345"/>
      <c r="AJ343" s="314"/>
      <c r="AK343" s="312"/>
      <c r="AL343" s="314"/>
      <c r="AM343" s="314"/>
      <c r="AN343" s="314"/>
      <c r="AO343" s="310"/>
      <c r="AP343" s="314"/>
      <c r="AQ343" s="312"/>
      <c r="AR343" s="314"/>
      <c r="AS343" s="314"/>
      <c r="AT343" s="314"/>
      <c r="AU343" s="310"/>
      <c r="AV343" s="314"/>
      <c r="AW343" s="314"/>
      <c r="AX343" s="310"/>
    </row>
    <row r="344" spans="1:50">
      <c r="A344" s="643"/>
      <c r="B344" s="644"/>
      <c r="C344" s="644"/>
      <c r="D344" s="644"/>
      <c r="E344" s="644"/>
      <c r="F344" s="644"/>
      <c r="G344" s="644"/>
      <c r="H344" s="644"/>
      <c r="I344" s="644"/>
      <c r="J344" s="644"/>
      <c r="K344" s="644"/>
      <c r="L344" s="644"/>
      <c r="M344" s="644"/>
      <c r="N344" s="644"/>
      <c r="O344" s="644"/>
      <c r="P344" s="644"/>
      <c r="Q344" s="644"/>
      <c r="Y344" s="288"/>
      <c r="Z344" s="284"/>
      <c r="AE344" s="288"/>
      <c r="AF344" s="284"/>
      <c r="AH344" s="288"/>
      <c r="AI344" s="343"/>
      <c r="AJ344" s="344"/>
      <c r="AK344" s="344"/>
      <c r="AL344" s="344"/>
      <c r="AM344" s="344"/>
      <c r="AN344" s="344"/>
      <c r="AO344" s="309"/>
      <c r="AP344" s="344"/>
      <c r="AQ344" s="344"/>
      <c r="AR344" s="344"/>
      <c r="AS344" s="344"/>
      <c r="AT344" s="344"/>
      <c r="AU344" s="309"/>
      <c r="AV344" s="344"/>
      <c r="AW344" s="344"/>
      <c r="AX344" s="309"/>
    </row>
    <row r="345" spans="1:50">
      <c r="A345" s="643"/>
      <c r="B345" s="644"/>
      <c r="C345" s="644"/>
      <c r="D345" s="644"/>
      <c r="E345" s="644"/>
      <c r="F345" s="644"/>
      <c r="G345" s="644"/>
      <c r="H345" s="644"/>
      <c r="I345" s="644"/>
      <c r="J345" s="644"/>
      <c r="K345" s="644"/>
      <c r="L345" s="644"/>
      <c r="M345" s="644"/>
      <c r="N345" s="644"/>
      <c r="O345" s="644"/>
      <c r="P345" s="644"/>
      <c r="Q345" s="644"/>
      <c r="R345" s="273"/>
      <c r="S345" s="275"/>
      <c r="T345" s="275"/>
      <c r="U345" s="275"/>
      <c r="V345" s="275"/>
      <c r="W345" s="275"/>
      <c r="X345" s="275"/>
      <c r="Y345" s="290"/>
      <c r="Z345" s="285"/>
      <c r="AA345" s="275"/>
      <c r="AB345" s="275"/>
      <c r="AC345" s="275"/>
      <c r="AD345" s="275"/>
      <c r="AE345" s="290"/>
      <c r="AF345" s="285"/>
      <c r="AG345" s="275"/>
      <c r="AH345" s="290"/>
      <c r="AI345" s="343"/>
      <c r="AJ345" s="344"/>
      <c r="AK345" s="344"/>
      <c r="AL345" s="344"/>
      <c r="AM345" s="344"/>
      <c r="AN345" s="344"/>
      <c r="AO345" s="309"/>
      <c r="AP345" s="344"/>
      <c r="AQ345" s="344"/>
      <c r="AR345" s="344"/>
      <c r="AS345" s="344"/>
      <c r="AT345" s="344"/>
      <c r="AU345" s="309"/>
      <c r="AV345" s="344"/>
      <c r="AW345" s="344"/>
      <c r="AX345" s="309"/>
    </row>
    <row r="346" spans="1:50">
      <c r="A346" s="643"/>
      <c r="B346" s="644"/>
      <c r="C346" s="644"/>
      <c r="D346" s="644"/>
      <c r="E346" s="644"/>
      <c r="F346" s="644"/>
      <c r="G346" s="644"/>
      <c r="H346" s="644"/>
      <c r="I346" s="644"/>
      <c r="J346" s="644"/>
      <c r="K346" s="644"/>
      <c r="L346" s="644"/>
      <c r="M346" s="644"/>
      <c r="N346" s="644"/>
      <c r="O346" s="644"/>
      <c r="P346" s="644"/>
      <c r="Q346" s="644"/>
      <c r="Y346" s="288"/>
      <c r="Z346" s="284"/>
      <c r="AE346" s="288"/>
      <c r="AF346" s="284"/>
      <c r="AH346" s="288"/>
      <c r="AI346" s="343"/>
      <c r="AJ346" s="344"/>
      <c r="AK346" s="344"/>
      <c r="AL346" s="344"/>
      <c r="AM346" s="344"/>
      <c r="AN346" s="344"/>
      <c r="AO346" s="309"/>
      <c r="AP346" s="344"/>
      <c r="AQ346" s="344"/>
      <c r="AR346" s="344"/>
      <c r="AS346" s="344"/>
      <c r="AT346" s="344"/>
      <c r="AU346" s="309"/>
      <c r="AV346" s="344"/>
      <c r="AW346" s="344"/>
      <c r="AX346" s="309"/>
    </row>
    <row r="347" spans="1:50">
      <c r="A347" s="643"/>
      <c r="B347" s="644"/>
      <c r="C347" s="644"/>
      <c r="D347" s="644"/>
      <c r="E347" s="644"/>
      <c r="F347" s="644"/>
      <c r="G347" s="644"/>
      <c r="H347" s="644"/>
      <c r="I347" s="644"/>
      <c r="J347" s="644"/>
      <c r="K347" s="644"/>
      <c r="L347" s="644"/>
      <c r="M347" s="644"/>
      <c r="N347" s="644"/>
      <c r="O347" s="644"/>
      <c r="P347" s="644"/>
      <c r="Q347" s="644"/>
      <c r="R347" s="273"/>
      <c r="S347" s="275"/>
      <c r="T347" s="275"/>
      <c r="U347" s="275"/>
      <c r="V347" s="275"/>
      <c r="W347" s="275"/>
      <c r="X347" s="275"/>
      <c r="Y347" s="290"/>
      <c r="Z347" s="285"/>
      <c r="AA347" s="275"/>
      <c r="AB347" s="275"/>
      <c r="AC347" s="275"/>
      <c r="AD347" s="275"/>
      <c r="AE347" s="290"/>
      <c r="AF347" s="285"/>
      <c r="AG347" s="275"/>
      <c r="AH347" s="290"/>
      <c r="AI347" s="345"/>
      <c r="AJ347" s="314"/>
      <c r="AK347" s="314"/>
      <c r="AL347" s="314"/>
      <c r="AM347" s="314"/>
      <c r="AN347" s="314"/>
      <c r="AO347" s="310"/>
      <c r="AP347" s="314"/>
      <c r="AQ347" s="314"/>
      <c r="AR347" s="314"/>
      <c r="AS347" s="314"/>
      <c r="AT347" s="314"/>
      <c r="AU347" s="310"/>
      <c r="AV347" s="314"/>
      <c r="AW347" s="314"/>
      <c r="AX347" s="310"/>
    </row>
    <row r="348" spans="1:50">
      <c r="A348" s="643"/>
      <c r="B348" s="644"/>
      <c r="C348" s="644"/>
      <c r="D348" s="644"/>
      <c r="E348" s="644"/>
      <c r="F348" s="644"/>
      <c r="G348" s="644"/>
      <c r="H348" s="644"/>
      <c r="I348" s="644"/>
      <c r="J348" s="644"/>
      <c r="K348" s="644"/>
      <c r="L348" s="644"/>
      <c r="M348" s="644"/>
      <c r="N348" s="644"/>
      <c r="O348" s="644"/>
      <c r="P348" s="644"/>
      <c r="Q348" s="644"/>
      <c r="Y348" s="288"/>
      <c r="Z348" s="284"/>
      <c r="AE348" s="288"/>
      <c r="AF348" s="284"/>
      <c r="AH348" s="288"/>
      <c r="AI348" s="343"/>
      <c r="AJ348" s="344"/>
      <c r="AK348" s="344"/>
      <c r="AL348" s="344"/>
      <c r="AM348" s="344"/>
      <c r="AN348" s="344"/>
      <c r="AO348" s="309"/>
      <c r="AP348" s="344"/>
      <c r="AQ348" s="344"/>
      <c r="AR348" s="344"/>
      <c r="AS348" s="344"/>
      <c r="AT348" s="344"/>
      <c r="AU348" s="309"/>
      <c r="AV348" s="344"/>
      <c r="AW348" s="344"/>
      <c r="AX348" s="309"/>
    </row>
    <row r="349" spans="1:50">
      <c r="A349" s="643"/>
      <c r="B349" s="644"/>
      <c r="C349" s="644"/>
      <c r="D349" s="644"/>
      <c r="E349" s="644"/>
      <c r="F349" s="644"/>
      <c r="G349" s="644"/>
      <c r="H349" s="644"/>
      <c r="I349" s="644"/>
      <c r="J349" s="644"/>
      <c r="K349" s="644"/>
      <c r="L349" s="644"/>
      <c r="M349" s="644"/>
      <c r="N349" s="644"/>
      <c r="O349" s="644"/>
      <c r="P349" s="644"/>
      <c r="Q349" s="644"/>
      <c r="R349" s="273"/>
      <c r="S349" s="275"/>
      <c r="T349" s="275"/>
      <c r="U349" s="275"/>
      <c r="V349" s="275"/>
      <c r="W349" s="275"/>
      <c r="X349" s="275"/>
      <c r="Y349" s="290"/>
      <c r="Z349" s="285"/>
      <c r="AA349" s="275"/>
      <c r="AB349" s="275"/>
      <c r="AC349" s="275"/>
      <c r="AD349" s="275"/>
      <c r="AE349" s="290"/>
      <c r="AF349" s="285"/>
      <c r="AG349" s="275"/>
      <c r="AH349" s="290"/>
      <c r="AI349" s="343"/>
      <c r="AJ349" s="344"/>
      <c r="AK349" s="344"/>
      <c r="AL349" s="344"/>
      <c r="AM349" s="344"/>
      <c r="AN349" s="344"/>
      <c r="AO349" s="309"/>
      <c r="AP349" s="344"/>
      <c r="AQ349" s="344"/>
      <c r="AR349" s="344"/>
      <c r="AS349" s="344"/>
      <c r="AT349" s="344"/>
      <c r="AU349" s="309"/>
      <c r="AV349" s="344"/>
      <c r="AW349" s="344"/>
      <c r="AX349" s="309"/>
    </row>
    <row r="350" spans="1:50">
      <c r="A350" s="643"/>
      <c r="B350" s="644"/>
      <c r="C350" s="644"/>
      <c r="D350" s="644"/>
      <c r="E350" s="644"/>
      <c r="F350" s="644"/>
      <c r="G350" s="644"/>
      <c r="H350" s="644"/>
      <c r="I350" s="644"/>
      <c r="J350" s="644"/>
      <c r="K350" s="644"/>
      <c r="L350" s="644"/>
      <c r="M350" s="644"/>
      <c r="N350" s="644"/>
      <c r="O350" s="644"/>
      <c r="P350" s="644"/>
      <c r="Q350" s="644"/>
      <c r="Y350" s="288"/>
      <c r="Z350" s="284"/>
      <c r="AE350" s="288"/>
      <c r="AF350" s="284"/>
      <c r="AH350" s="288"/>
      <c r="AI350" s="343"/>
      <c r="AJ350" s="344"/>
      <c r="AK350" s="344"/>
      <c r="AL350" s="344"/>
      <c r="AM350" s="344"/>
      <c r="AN350" s="344"/>
      <c r="AO350" s="309"/>
      <c r="AP350" s="344"/>
      <c r="AQ350" s="344"/>
      <c r="AR350" s="344"/>
      <c r="AS350" s="344"/>
      <c r="AT350" s="344"/>
      <c r="AU350" s="309"/>
      <c r="AV350" s="344"/>
      <c r="AW350" s="344"/>
      <c r="AX350" s="309"/>
    </row>
    <row r="351" spans="1:50" ht="13.5" thickBot="1">
      <c r="A351" s="649"/>
      <c r="B351" s="650"/>
      <c r="C351" s="650"/>
      <c r="D351" s="650"/>
      <c r="E351" s="650"/>
      <c r="F351" s="650"/>
      <c r="G351" s="650"/>
      <c r="H351" s="650"/>
      <c r="I351" s="650"/>
      <c r="J351" s="650"/>
      <c r="K351" s="650"/>
      <c r="L351" s="650"/>
      <c r="M351" s="650"/>
      <c r="N351" s="650"/>
      <c r="O351" s="650"/>
      <c r="P351" s="650"/>
      <c r="Q351" s="650"/>
      <c r="S351" s="281"/>
      <c r="T351" s="281"/>
      <c r="U351" s="281"/>
      <c r="V351" s="281"/>
      <c r="W351" s="281"/>
      <c r="X351" s="281"/>
      <c r="Y351" s="291"/>
      <c r="Z351" s="286"/>
      <c r="AA351" s="281"/>
      <c r="AB351" s="281"/>
      <c r="AC351" s="281"/>
      <c r="AD351" s="281"/>
      <c r="AE351" s="291"/>
      <c r="AF351" s="286"/>
      <c r="AG351" s="281"/>
      <c r="AH351" s="291"/>
      <c r="AI351" s="346"/>
      <c r="AJ351" s="347"/>
      <c r="AK351" s="347"/>
      <c r="AL351" s="347"/>
      <c r="AM351" s="347"/>
      <c r="AN351" s="347"/>
      <c r="AO351" s="311"/>
      <c r="AP351" s="347"/>
      <c r="AQ351" s="347"/>
      <c r="AR351" s="347"/>
      <c r="AS351" s="347"/>
      <c r="AT351" s="347"/>
      <c r="AU351" s="311"/>
      <c r="AV351" s="347"/>
      <c r="AW351" s="347"/>
      <c r="AX351" s="311"/>
    </row>
    <row r="352" spans="1:50">
      <c r="A352" s="642"/>
      <c r="B352" s="644"/>
      <c r="C352" s="644"/>
      <c r="D352" s="644"/>
      <c r="E352" s="644"/>
      <c r="F352" s="644"/>
      <c r="G352" s="644"/>
      <c r="H352" s="644"/>
      <c r="I352" s="644"/>
      <c r="J352" s="644"/>
      <c r="K352" s="644"/>
      <c r="L352" s="644"/>
      <c r="M352" s="644"/>
      <c r="N352" s="644"/>
      <c r="O352" s="644"/>
      <c r="P352" s="644"/>
      <c r="Q352" s="644"/>
      <c r="Y352" s="288"/>
      <c r="Z352" s="284"/>
      <c r="AE352" s="288"/>
      <c r="AF352" s="284"/>
      <c r="AH352" s="288"/>
      <c r="AI352" s="343"/>
      <c r="AJ352" s="344"/>
      <c r="AK352" s="344"/>
      <c r="AL352" s="344"/>
      <c r="AM352" s="344"/>
      <c r="AN352" s="344"/>
      <c r="AO352" s="309"/>
      <c r="AP352" s="344"/>
      <c r="AQ352" s="344"/>
      <c r="AR352" s="344"/>
      <c r="AS352" s="344"/>
      <c r="AT352" s="344"/>
      <c r="AU352" s="309"/>
      <c r="AV352" s="344"/>
      <c r="AW352" s="344"/>
      <c r="AX352" s="309"/>
    </row>
    <row r="353" spans="1:50">
      <c r="A353" s="643"/>
      <c r="B353" s="644"/>
      <c r="C353" s="644"/>
      <c r="D353" s="644"/>
      <c r="E353" s="644"/>
      <c r="F353" s="644"/>
      <c r="G353" s="644"/>
      <c r="H353" s="644"/>
      <c r="I353" s="644"/>
      <c r="J353" s="644"/>
      <c r="K353" s="644"/>
      <c r="L353" s="644"/>
      <c r="M353" s="644"/>
      <c r="N353" s="644"/>
      <c r="O353" s="644"/>
      <c r="P353" s="644"/>
      <c r="Q353" s="644"/>
      <c r="S353" s="274"/>
      <c r="T353" s="274"/>
      <c r="U353" s="274"/>
      <c r="V353" s="274"/>
      <c r="W353" s="274"/>
      <c r="X353" s="274"/>
      <c r="Y353" s="289"/>
      <c r="Z353" s="284"/>
      <c r="AA353" s="274"/>
      <c r="AB353" s="274"/>
      <c r="AC353" s="274"/>
      <c r="AD353" s="274"/>
      <c r="AE353" s="289"/>
      <c r="AF353" s="284"/>
      <c r="AG353" s="274"/>
      <c r="AH353" s="289"/>
      <c r="AI353" s="343"/>
      <c r="AJ353" s="344"/>
      <c r="AK353" s="344"/>
      <c r="AL353" s="344"/>
      <c r="AM353" s="344"/>
      <c r="AN353" s="344"/>
      <c r="AO353" s="309"/>
      <c r="AP353" s="344"/>
      <c r="AQ353" s="344"/>
      <c r="AR353" s="344"/>
      <c r="AS353" s="344"/>
      <c r="AT353" s="344"/>
      <c r="AU353" s="309"/>
      <c r="AV353" s="344"/>
      <c r="AW353" s="344"/>
      <c r="AX353" s="309"/>
    </row>
    <row r="354" spans="1:50">
      <c r="A354" s="643"/>
      <c r="B354" s="644"/>
      <c r="C354" s="644"/>
      <c r="D354" s="644"/>
      <c r="E354" s="644"/>
      <c r="F354" s="644"/>
      <c r="G354" s="644"/>
      <c r="H354" s="644"/>
      <c r="I354" s="644"/>
      <c r="J354" s="644"/>
      <c r="K354" s="644"/>
      <c r="L354" s="644"/>
      <c r="M354" s="644"/>
      <c r="N354" s="644"/>
      <c r="O354" s="644"/>
      <c r="P354" s="644"/>
      <c r="Q354" s="644"/>
      <c r="S354" s="275"/>
      <c r="T354" s="275"/>
      <c r="U354" s="275"/>
      <c r="V354" s="275"/>
      <c r="W354" s="275"/>
      <c r="X354" s="275"/>
      <c r="Y354" s="290"/>
      <c r="Z354" s="285"/>
      <c r="AA354" s="275"/>
      <c r="AB354" s="275"/>
      <c r="AC354" s="275"/>
      <c r="AD354" s="275"/>
      <c r="AE354" s="290"/>
      <c r="AF354" s="285"/>
      <c r="AG354" s="275"/>
      <c r="AH354" s="290"/>
      <c r="AI354" s="343"/>
      <c r="AJ354" s="344"/>
      <c r="AK354" s="344"/>
      <c r="AL354" s="344"/>
      <c r="AM354" s="344"/>
      <c r="AN354" s="344"/>
      <c r="AO354" s="309"/>
      <c r="AP354" s="344"/>
      <c r="AQ354" s="344"/>
      <c r="AR354" s="344"/>
      <c r="AS354" s="344"/>
      <c r="AT354" s="344"/>
      <c r="AU354" s="309"/>
      <c r="AV354" s="344"/>
      <c r="AW354" s="344"/>
      <c r="AX354" s="309"/>
    </row>
    <row r="355" spans="1:50">
      <c r="A355" s="643"/>
      <c r="B355" s="644"/>
      <c r="C355" s="644"/>
      <c r="D355" s="644"/>
      <c r="E355" s="644"/>
      <c r="F355" s="644"/>
      <c r="G355" s="644"/>
      <c r="H355" s="644"/>
      <c r="I355" s="644"/>
      <c r="J355" s="644"/>
      <c r="K355" s="644"/>
      <c r="L355" s="644"/>
      <c r="M355" s="644"/>
      <c r="N355" s="644"/>
      <c r="O355" s="644"/>
      <c r="P355" s="644"/>
      <c r="Q355" s="644"/>
      <c r="Y355" s="288"/>
      <c r="Z355" s="284"/>
      <c r="AE355" s="288"/>
      <c r="AF355" s="284"/>
      <c r="AH355" s="288"/>
      <c r="AI355" s="343"/>
      <c r="AJ355" s="344"/>
      <c r="AK355" s="344"/>
      <c r="AL355" s="344"/>
      <c r="AM355" s="344"/>
      <c r="AN355" s="344"/>
      <c r="AO355" s="309"/>
      <c r="AP355" s="344"/>
      <c r="AQ355" s="344"/>
      <c r="AR355" s="344"/>
      <c r="AS355" s="344"/>
      <c r="AT355" s="344"/>
      <c r="AU355" s="309"/>
      <c r="AV355" s="344"/>
      <c r="AW355" s="344"/>
      <c r="AX355" s="309"/>
    </row>
    <row r="356" spans="1:50">
      <c r="A356" s="643"/>
      <c r="B356" s="644"/>
      <c r="C356" s="644"/>
      <c r="D356" s="644"/>
      <c r="E356" s="644"/>
      <c r="F356" s="644"/>
      <c r="G356" s="644"/>
      <c r="H356" s="644"/>
      <c r="I356" s="644"/>
      <c r="J356" s="644"/>
      <c r="K356" s="644"/>
      <c r="L356" s="644"/>
      <c r="M356" s="644"/>
      <c r="N356" s="644"/>
      <c r="O356" s="644"/>
      <c r="P356" s="644"/>
      <c r="Q356" s="644"/>
      <c r="R356" s="273"/>
      <c r="S356" s="275"/>
      <c r="T356" s="275"/>
      <c r="U356" s="275"/>
      <c r="V356" s="275"/>
      <c r="W356" s="275"/>
      <c r="X356" s="275"/>
      <c r="Y356" s="290"/>
      <c r="Z356" s="285"/>
      <c r="AA356" s="275"/>
      <c r="AB356" s="275"/>
      <c r="AC356" s="275"/>
      <c r="AD356" s="275"/>
      <c r="AE356" s="290"/>
      <c r="AF356" s="285"/>
      <c r="AG356" s="275"/>
      <c r="AH356" s="290"/>
      <c r="AI356" s="345"/>
      <c r="AJ356" s="314"/>
      <c r="AK356" s="314"/>
      <c r="AL356" s="314"/>
      <c r="AM356" s="314"/>
      <c r="AN356" s="314"/>
      <c r="AO356" s="310"/>
      <c r="AP356" s="314"/>
      <c r="AQ356" s="314"/>
      <c r="AR356" s="314"/>
      <c r="AS356" s="314"/>
      <c r="AT356" s="314"/>
      <c r="AU356" s="310"/>
      <c r="AV356" s="314"/>
      <c r="AW356" s="314"/>
      <c r="AX356" s="310"/>
    </row>
    <row r="357" spans="1:50">
      <c r="A357" s="643"/>
      <c r="B357" s="644"/>
      <c r="C357" s="644"/>
      <c r="D357" s="644"/>
      <c r="E357" s="644"/>
      <c r="F357" s="644"/>
      <c r="G357" s="644"/>
      <c r="H357" s="644"/>
      <c r="I357" s="644"/>
      <c r="J357" s="644"/>
      <c r="K357" s="644"/>
      <c r="L357" s="644"/>
      <c r="M357" s="644"/>
      <c r="N357" s="644"/>
      <c r="O357" s="644"/>
      <c r="P357" s="644"/>
      <c r="Q357" s="644"/>
      <c r="Y357" s="288"/>
      <c r="Z357" s="284"/>
      <c r="AE357" s="288"/>
      <c r="AF357" s="284"/>
      <c r="AH357" s="288"/>
      <c r="AI357" s="343"/>
      <c r="AJ357" s="344"/>
      <c r="AK357" s="344"/>
      <c r="AL357" s="344"/>
      <c r="AM357" s="344"/>
      <c r="AN357" s="344"/>
      <c r="AO357" s="309"/>
      <c r="AP357" s="344"/>
      <c r="AQ357" s="344"/>
      <c r="AR357" s="344"/>
      <c r="AS357" s="344"/>
      <c r="AT357" s="344"/>
      <c r="AU357" s="309"/>
      <c r="AV357" s="344"/>
      <c r="AW357" s="344"/>
      <c r="AX357" s="309"/>
    </row>
    <row r="358" spans="1:50">
      <c r="A358" s="648"/>
      <c r="B358" s="646"/>
      <c r="C358" s="646"/>
      <c r="D358" s="646"/>
      <c r="E358" s="646"/>
      <c r="F358" s="646"/>
      <c r="G358" s="646"/>
      <c r="H358" s="646"/>
      <c r="I358" s="646"/>
      <c r="J358" s="646"/>
      <c r="K358" s="646"/>
      <c r="L358" s="646"/>
      <c r="M358" s="646"/>
      <c r="N358" s="646"/>
      <c r="O358" s="646"/>
      <c r="P358" s="646"/>
      <c r="Q358" s="646"/>
      <c r="S358" s="275"/>
      <c r="T358" s="275"/>
      <c r="U358" s="275"/>
      <c r="V358" s="275"/>
      <c r="W358" s="275"/>
      <c r="X358" s="275"/>
      <c r="Y358" s="290"/>
      <c r="Z358" s="285"/>
      <c r="AA358" s="275"/>
      <c r="AB358" s="275"/>
      <c r="AC358" s="275"/>
      <c r="AD358" s="275"/>
      <c r="AE358" s="290"/>
      <c r="AF358" s="285"/>
      <c r="AG358" s="275"/>
      <c r="AH358" s="290"/>
      <c r="AI358" s="343"/>
      <c r="AJ358" s="344"/>
      <c r="AK358" s="344"/>
      <c r="AL358" s="344"/>
      <c r="AM358" s="344"/>
      <c r="AN358" s="344"/>
      <c r="AO358" s="309"/>
      <c r="AP358" s="344"/>
      <c r="AQ358" s="344"/>
      <c r="AR358" s="344"/>
      <c r="AS358" s="344"/>
      <c r="AT358" s="344"/>
      <c r="AU358" s="309"/>
      <c r="AV358" s="344"/>
      <c r="AW358" s="344"/>
      <c r="AX358" s="309"/>
    </row>
    <row r="359" spans="1:50">
      <c r="A359" s="643"/>
      <c r="B359" s="644"/>
      <c r="C359" s="644"/>
      <c r="D359" s="644"/>
      <c r="E359" s="644"/>
      <c r="F359" s="644"/>
      <c r="G359" s="644"/>
      <c r="H359" s="644"/>
      <c r="I359" s="644"/>
      <c r="J359" s="644"/>
      <c r="K359" s="644"/>
      <c r="L359" s="644"/>
      <c r="M359" s="644"/>
      <c r="N359" s="644"/>
      <c r="O359" s="644"/>
      <c r="P359" s="644"/>
      <c r="Q359" s="644"/>
      <c r="Y359" s="288"/>
      <c r="Z359" s="284"/>
      <c r="AE359" s="288"/>
      <c r="AF359" s="284"/>
      <c r="AH359" s="288"/>
      <c r="AI359" s="343"/>
      <c r="AJ359" s="344"/>
      <c r="AK359" s="344"/>
      <c r="AL359" s="344"/>
      <c r="AM359" s="344"/>
      <c r="AN359" s="344"/>
      <c r="AO359" s="309"/>
      <c r="AP359" s="344"/>
      <c r="AQ359" s="344"/>
      <c r="AR359" s="344"/>
      <c r="AS359" s="344"/>
      <c r="AT359" s="344"/>
      <c r="AU359" s="309"/>
      <c r="AV359" s="344"/>
      <c r="AW359" s="344"/>
      <c r="AX359" s="309"/>
    </row>
    <row r="360" spans="1:50">
      <c r="A360" s="643"/>
      <c r="B360" s="644"/>
      <c r="C360" s="644"/>
      <c r="D360" s="644"/>
      <c r="E360" s="644"/>
      <c r="F360" s="644"/>
      <c r="G360" s="644"/>
      <c r="H360" s="644"/>
      <c r="I360" s="644"/>
      <c r="J360" s="644"/>
      <c r="K360" s="644"/>
      <c r="L360" s="644"/>
      <c r="M360" s="644"/>
      <c r="N360" s="644"/>
      <c r="O360" s="644"/>
      <c r="P360" s="644"/>
      <c r="Q360" s="644"/>
      <c r="R360" s="273"/>
      <c r="S360" s="275"/>
      <c r="T360" s="275"/>
      <c r="U360" s="275"/>
      <c r="V360" s="275"/>
      <c r="W360" s="275"/>
      <c r="X360" s="275"/>
      <c r="Y360" s="290"/>
      <c r="Z360" s="285"/>
      <c r="AA360" s="275"/>
      <c r="AB360" s="275"/>
      <c r="AC360" s="275"/>
      <c r="AD360" s="275"/>
      <c r="AE360" s="290"/>
      <c r="AF360" s="285"/>
      <c r="AG360" s="275"/>
      <c r="AH360" s="290"/>
      <c r="AI360" s="345"/>
      <c r="AJ360" s="314"/>
      <c r="AK360" s="314"/>
      <c r="AL360" s="314"/>
      <c r="AM360" s="314"/>
      <c r="AN360" s="314"/>
      <c r="AO360" s="310"/>
      <c r="AP360" s="314"/>
      <c r="AQ360" s="314"/>
      <c r="AR360" s="314"/>
      <c r="AS360" s="314"/>
      <c r="AT360" s="314"/>
      <c r="AU360" s="310"/>
      <c r="AV360" s="314"/>
      <c r="AW360" s="314"/>
      <c r="AX360" s="310"/>
    </row>
    <row r="361" spans="1:50">
      <c r="A361" s="643"/>
      <c r="B361" s="644"/>
      <c r="C361" s="644"/>
      <c r="D361" s="644"/>
      <c r="E361" s="644"/>
      <c r="F361" s="644"/>
      <c r="G361" s="644"/>
      <c r="H361" s="644"/>
      <c r="I361" s="644"/>
      <c r="J361" s="644"/>
      <c r="K361" s="644"/>
      <c r="L361" s="644"/>
      <c r="M361" s="644"/>
      <c r="N361" s="644"/>
      <c r="O361" s="644"/>
      <c r="P361" s="644"/>
      <c r="Q361" s="644"/>
      <c r="Y361" s="288"/>
      <c r="Z361" s="284"/>
      <c r="AE361" s="288"/>
      <c r="AF361" s="284"/>
      <c r="AH361" s="288"/>
      <c r="AI361" s="343"/>
      <c r="AJ361" s="344"/>
      <c r="AK361" s="344"/>
      <c r="AL361" s="344"/>
      <c r="AM361" s="344"/>
      <c r="AN361" s="344"/>
      <c r="AO361" s="309"/>
      <c r="AP361" s="344"/>
      <c r="AQ361" s="344"/>
      <c r="AR361" s="344"/>
      <c r="AS361" s="344"/>
      <c r="AT361" s="344"/>
      <c r="AU361" s="309"/>
      <c r="AV361" s="344"/>
      <c r="AW361" s="344"/>
      <c r="AX361" s="309"/>
    </row>
    <row r="362" spans="1:50">
      <c r="A362" s="643"/>
      <c r="B362" s="644"/>
      <c r="C362" s="644"/>
      <c r="D362" s="644"/>
      <c r="E362" s="644"/>
      <c r="F362" s="644"/>
      <c r="G362" s="644"/>
      <c r="H362" s="644"/>
      <c r="I362" s="644"/>
      <c r="J362" s="644"/>
      <c r="K362" s="644"/>
      <c r="L362" s="644"/>
      <c r="M362" s="644"/>
      <c r="N362" s="644"/>
      <c r="O362" s="644"/>
      <c r="P362" s="644"/>
      <c r="Q362" s="644"/>
      <c r="R362" s="273"/>
      <c r="S362" s="275"/>
      <c r="T362" s="275"/>
      <c r="U362" s="275"/>
      <c r="V362" s="275"/>
      <c r="W362" s="275"/>
      <c r="X362" s="275"/>
      <c r="Y362" s="290"/>
      <c r="Z362" s="285"/>
      <c r="AA362" s="275"/>
      <c r="AB362" s="275"/>
      <c r="AC362" s="275"/>
      <c r="AD362" s="275"/>
      <c r="AE362" s="290"/>
      <c r="AF362" s="285"/>
      <c r="AG362" s="275"/>
      <c r="AH362" s="290"/>
      <c r="AI362" s="343"/>
      <c r="AJ362" s="344"/>
      <c r="AK362" s="344"/>
      <c r="AL362" s="344"/>
      <c r="AM362" s="344"/>
      <c r="AN362" s="344"/>
      <c r="AO362" s="309"/>
      <c r="AP362" s="344"/>
      <c r="AQ362" s="344"/>
      <c r="AR362" s="344"/>
      <c r="AS362" s="344"/>
      <c r="AT362" s="344"/>
      <c r="AU362" s="309"/>
      <c r="AV362" s="344"/>
      <c r="AW362" s="344"/>
      <c r="AX362" s="309"/>
    </row>
    <row r="363" spans="1:50">
      <c r="A363" s="643"/>
      <c r="B363" s="644"/>
      <c r="C363" s="644"/>
      <c r="D363" s="644"/>
      <c r="E363" s="644"/>
      <c r="F363" s="644"/>
      <c r="G363" s="644"/>
      <c r="H363" s="644"/>
      <c r="I363" s="644"/>
      <c r="J363" s="644"/>
      <c r="K363" s="644"/>
      <c r="L363" s="644"/>
      <c r="M363" s="644"/>
      <c r="N363" s="644"/>
      <c r="O363" s="644"/>
      <c r="P363" s="644"/>
      <c r="Q363" s="644"/>
      <c r="Y363" s="288"/>
      <c r="Z363" s="284"/>
      <c r="AE363" s="288"/>
      <c r="AF363" s="284"/>
      <c r="AH363" s="288"/>
      <c r="AI363" s="343"/>
      <c r="AJ363" s="344"/>
      <c r="AK363" s="344"/>
      <c r="AL363" s="344"/>
      <c r="AM363" s="344"/>
      <c r="AN363" s="344"/>
      <c r="AO363" s="309"/>
      <c r="AP363" s="344"/>
      <c r="AQ363" s="344"/>
      <c r="AR363" s="344"/>
      <c r="AS363" s="344"/>
      <c r="AT363" s="344"/>
      <c r="AU363" s="309"/>
      <c r="AV363" s="344"/>
      <c r="AW363" s="344"/>
      <c r="AX363" s="309"/>
    </row>
    <row r="364" spans="1:50">
      <c r="A364" s="643"/>
      <c r="B364" s="644"/>
      <c r="C364" s="644"/>
      <c r="D364" s="644"/>
      <c r="E364" s="644"/>
      <c r="F364" s="644"/>
      <c r="G364" s="644"/>
      <c r="H364" s="644"/>
      <c r="I364" s="644"/>
      <c r="J364" s="644"/>
      <c r="K364" s="644"/>
      <c r="L364" s="644"/>
      <c r="M364" s="644"/>
      <c r="N364" s="644"/>
      <c r="O364" s="644"/>
      <c r="P364" s="644"/>
      <c r="Q364" s="644"/>
      <c r="R364" s="273"/>
      <c r="S364" s="275"/>
      <c r="T364" s="275"/>
      <c r="U364" s="275"/>
      <c r="V364" s="275"/>
      <c r="W364" s="275"/>
      <c r="X364" s="275"/>
      <c r="Y364" s="290"/>
      <c r="Z364" s="285"/>
      <c r="AA364" s="275"/>
      <c r="AB364" s="275"/>
      <c r="AC364" s="275"/>
      <c r="AD364" s="275"/>
      <c r="AE364" s="290"/>
      <c r="AF364" s="285"/>
      <c r="AG364" s="275"/>
      <c r="AH364" s="290"/>
      <c r="AI364" s="345"/>
      <c r="AJ364" s="314"/>
      <c r="AK364" s="314"/>
      <c r="AL364" s="314"/>
      <c r="AM364" s="314"/>
      <c r="AN364" s="314"/>
      <c r="AO364" s="310"/>
      <c r="AP364" s="314"/>
      <c r="AQ364" s="314"/>
      <c r="AR364" s="314"/>
      <c r="AS364" s="314"/>
      <c r="AT364" s="314"/>
      <c r="AU364" s="310"/>
      <c r="AV364" s="314"/>
      <c r="AW364" s="314"/>
      <c r="AX364" s="310"/>
    </row>
    <row r="365" spans="1:50">
      <c r="A365" s="643"/>
      <c r="B365" s="644"/>
      <c r="C365" s="644"/>
      <c r="D365" s="644"/>
      <c r="E365" s="644"/>
      <c r="F365" s="644"/>
      <c r="G365" s="644"/>
      <c r="H365" s="644"/>
      <c r="I365" s="644"/>
      <c r="J365" s="644"/>
      <c r="K365" s="644"/>
      <c r="L365" s="644"/>
      <c r="M365" s="644"/>
      <c r="N365" s="644"/>
      <c r="O365" s="644"/>
      <c r="P365" s="644"/>
      <c r="Q365" s="644"/>
      <c r="Y365" s="288"/>
      <c r="Z365" s="284"/>
      <c r="AE365" s="288"/>
      <c r="AF365" s="284"/>
      <c r="AH365" s="288"/>
      <c r="AI365" s="343"/>
      <c r="AJ365" s="344"/>
      <c r="AK365" s="344"/>
      <c r="AL365" s="344"/>
      <c r="AM365" s="344"/>
      <c r="AN365" s="344"/>
      <c r="AO365" s="309"/>
      <c r="AP365" s="344"/>
      <c r="AQ365" s="344"/>
      <c r="AR365" s="344"/>
      <c r="AS365" s="344"/>
      <c r="AT365" s="344"/>
      <c r="AU365" s="309"/>
      <c r="AV365" s="344"/>
      <c r="AW365" s="344"/>
      <c r="AX365" s="309"/>
    </row>
    <row r="366" spans="1:50">
      <c r="A366" s="643"/>
      <c r="B366" s="644"/>
      <c r="C366" s="644"/>
      <c r="D366" s="644"/>
      <c r="E366" s="644"/>
      <c r="F366" s="644"/>
      <c r="G366" s="644"/>
      <c r="H366" s="644"/>
      <c r="I366" s="644"/>
      <c r="J366" s="644"/>
      <c r="K366" s="644"/>
      <c r="L366" s="644"/>
      <c r="M366" s="644"/>
      <c r="N366" s="644"/>
      <c r="O366" s="644"/>
      <c r="P366" s="644"/>
      <c r="Q366" s="644"/>
      <c r="R366" s="273"/>
      <c r="S366" s="275"/>
      <c r="T366" s="275"/>
      <c r="U366" s="275"/>
      <c r="V366" s="275"/>
      <c r="W366" s="275"/>
      <c r="X366" s="275"/>
      <c r="Y366" s="290"/>
      <c r="Z366" s="285"/>
      <c r="AA366" s="275"/>
      <c r="AB366" s="275"/>
      <c r="AC366" s="275"/>
      <c r="AD366" s="275"/>
      <c r="AE366" s="290"/>
      <c r="AF366" s="285"/>
      <c r="AG366" s="275"/>
      <c r="AH366" s="290"/>
      <c r="AI366" s="343"/>
      <c r="AJ366" s="344"/>
      <c r="AK366" s="344"/>
      <c r="AL366" s="344"/>
      <c r="AM366" s="344"/>
      <c r="AN366" s="344"/>
      <c r="AO366" s="309"/>
      <c r="AP366" s="344"/>
      <c r="AQ366" s="344"/>
      <c r="AR366" s="344"/>
      <c r="AS366" s="344"/>
      <c r="AT366" s="344"/>
      <c r="AU366" s="309"/>
      <c r="AV366" s="344"/>
      <c r="AW366" s="344"/>
      <c r="AX366" s="309"/>
    </row>
    <row r="367" spans="1:50">
      <c r="A367" s="643"/>
      <c r="B367" s="644"/>
      <c r="C367" s="644"/>
      <c r="D367" s="644"/>
      <c r="E367" s="644"/>
      <c r="F367" s="644"/>
      <c r="G367" s="644"/>
      <c r="H367" s="644"/>
      <c r="I367" s="644"/>
      <c r="J367" s="644"/>
      <c r="K367" s="644"/>
      <c r="L367" s="644"/>
      <c r="M367" s="644"/>
      <c r="N367" s="644"/>
      <c r="O367" s="644"/>
      <c r="P367" s="644"/>
      <c r="Q367" s="644"/>
      <c r="Y367" s="288"/>
      <c r="Z367" s="284"/>
      <c r="AE367" s="288"/>
      <c r="AF367" s="284"/>
      <c r="AH367" s="288"/>
      <c r="AI367" s="343"/>
      <c r="AJ367" s="344"/>
      <c r="AK367" s="344"/>
      <c r="AL367" s="344"/>
      <c r="AM367" s="344"/>
      <c r="AN367" s="344"/>
      <c r="AO367" s="309"/>
      <c r="AP367" s="344"/>
      <c r="AQ367" s="344"/>
      <c r="AR367" s="344"/>
      <c r="AS367" s="344"/>
      <c r="AT367" s="344"/>
      <c r="AU367" s="309"/>
      <c r="AV367" s="344"/>
      <c r="AW367" s="344"/>
      <c r="AX367" s="309"/>
    </row>
    <row r="368" spans="1:50">
      <c r="A368" s="643"/>
      <c r="B368" s="644"/>
      <c r="C368" s="644"/>
      <c r="D368" s="644"/>
      <c r="E368" s="644"/>
      <c r="F368" s="644"/>
      <c r="G368" s="644"/>
      <c r="H368" s="644"/>
      <c r="I368" s="644"/>
      <c r="J368" s="644"/>
      <c r="K368" s="644"/>
      <c r="L368" s="644"/>
      <c r="M368" s="644"/>
      <c r="N368" s="644"/>
      <c r="O368" s="644"/>
      <c r="P368" s="644"/>
      <c r="Q368" s="644"/>
      <c r="R368" s="273"/>
      <c r="S368" s="275"/>
      <c r="T368" s="275"/>
      <c r="U368" s="275"/>
      <c r="V368" s="275"/>
      <c r="W368" s="275"/>
      <c r="X368" s="275"/>
      <c r="Y368" s="290"/>
      <c r="Z368" s="285"/>
      <c r="AA368" s="275"/>
      <c r="AB368" s="275"/>
      <c r="AC368" s="275"/>
      <c r="AD368" s="275"/>
      <c r="AE368" s="290"/>
      <c r="AF368" s="285"/>
      <c r="AG368" s="275"/>
      <c r="AH368" s="290"/>
      <c r="AI368" s="345"/>
      <c r="AJ368" s="312"/>
      <c r="AK368" s="314"/>
      <c r="AL368" s="314"/>
      <c r="AM368" s="314"/>
      <c r="AN368" s="314"/>
      <c r="AO368" s="310"/>
      <c r="AP368" s="314"/>
      <c r="AQ368" s="314"/>
      <c r="AR368" s="314"/>
      <c r="AS368" s="314"/>
      <c r="AT368" s="314"/>
      <c r="AU368" s="310"/>
      <c r="AV368" s="314"/>
      <c r="AW368" s="314"/>
      <c r="AX368" s="310"/>
    </row>
    <row r="369" spans="1:50">
      <c r="A369" s="643"/>
      <c r="B369" s="644"/>
      <c r="C369" s="644"/>
      <c r="D369" s="644"/>
      <c r="E369" s="644"/>
      <c r="F369" s="644"/>
      <c r="G369" s="644"/>
      <c r="H369" s="644"/>
      <c r="I369" s="644"/>
      <c r="J369" s="644"/>
      <c r="K369" s="644"/>
      <c r="L369" s="644"/>
      <c r="M369" s="644"/>
      <c r="N369" s="644"/>
      <c r="O369" s="644"/>
      <c r="P369" s="644"/>
      <c r="Q369" s="644"/>
      <c r="Y369" s="288"/>
      <c r="Z369" s="284"/>
      <c r="AE369" s="288"/>
      <c r="AF369" s="284"/>
      <c r="AH369" s="288"/>
      <c r="AI369" s="343"/>
      <c r="AJ369" s="344"/>
      <c r="AK369" s="344"/>
      <c r="AL369" s="344"/>
      <c r="AM369" s="344"/>
      <c r="AN369" s="344"/>
      <c r="AO369" s="309"/>
      <c r="AP369" s="344"/>
      <c r="AQ369" s="344"/>
      <c r="AR369" s="344"/>
      <c r="AS369" s="344"/>
      <c r="AT369" s="344"/>
      <c r="AU369" s="309"/>
      <c r="AV369" s="344"/>
      <c r="AW369" s="344"/>
      <c r="AX369" s="309"/>
    </row>
    <row r="370" spans="1:50">
      <c r="A370" s="643"/>
      <c r="B370" s="644"/>
      <c r="C370" s="644"/>
      <c r="D370" s="644"/>
      <c r="E370" s="644"/>
      <c r="F370" s="644"/>
      <c r="G370" s="644"/>
      <c r="H370" s="644"/>
      <c r="I370" s="644"/>
      <c r="J370" s="644"/>
      <c r="K370" s="644"/>
      <c r="L370" s="644"/>
      <c r="M370" s="644"/>
      <c r="N370" s="644"/>
      <c r="O370" s="644"/>
      <c r="P370" s="644"/>
      <c r="Q370" s="644"/>
      <c r="R370" s="273"/>
      <c r="S370" s="275"/>
      <c r="T370" s="275"/>
      <c r="U370" s="275"/>
      <c r="V370" s="275"/>
      <c r="W370" s="275"/>
      <c r="X370" s="275"/>
      <c r="Y370" s="290"/>
      <c r="Z370" s="285"/>
      <c r="AA370" s="275"/>
      <c r="AB370" s="275"/>
      <c r="AC370" s="275"/>
      <c r="AD370" s="275"/>
      <c r="AE370" s="290"/>
      <c r="AF370" s="285"/>
      <c r="AG370" s="275"/>
      <c r="AH370" s="290"/>
      <c r="AI370" s="343"/>
      <c r="AJ370" s="344"/>
      <c r="AK370" s="344"/>
      <c r="AL370" s="344"/>
      <c r="AM370" s="344"/>
      <c r="AN370" s="344"/>
      <c r="AO370" s="309"/>
      <c r="AP370" s="344"/>
      <c r="AQ370" s="344"/>
      <c r="AR370" s="344"/>
      <c r="AS370" s="344"/>
      <c r="AT370" s="344"/>
      <c r="AU370" s="309"/>
      <c r="AV370" s="344"/>
      <c r="AW370" s="344"/>
      <c r="AX370" s="309"/>
    </row>
    <row r="371" spans="1:50">
      <c r="A371" s="643"/>
      <c r="B371" s="644"/>
      <c r="C371" s="644"/>
      <c r="D371" s="644"/>
      <c r="E371" s="644"/>
      <c r="F371" s="644"/>
      <c r="G371" s="644"/>
      <c r="H371" s="644"/>
      <c r="I371" s="644"/>
      <c r="J371" s="644"/>
      <c r="K371" s="644"/>
      <c r="L371" s="644"/>
      <c r="M371" s="644"/>
      <c r="N371" s="644"/>
      <c r="O371" s="644"/>
      <c r="P371" s="644"/>
      <c r="Q371" s="644"/>
      <c r="Y371" s="288"/>
      <c r="Z371" s="284"/>
      <c r="AE371" s="288"/>
      <c r="AF371" s="284"/>
      <c r="AH371" s="288"/>
      <c r="AI371" s="343"/>
      <c r="AJ371" s="344"/>
      <c r="AK371" s="344"/>
      <c r="AL371" s="344"/>
      <c r="AM371" s="344"/>
      <c r="AN371" s="344"/>
      <c r="AO371" s="309"/>
      <c r="AP371" s="344"/>
      <c r="AQ371" s="344"/>
      <c r="AR371" s="344"/>
      <c r="AS371" s="344"/>
      <c r="AT371" s="344"/>
      <c r="AU371" s="309"/>
      <c r="AV371" s="344"/>
      <c r="AW371" s="344"/>
      <c r="AX371" s="309"/>
    </row>
    <row r="372" spans="1:50">
      <c r="A372" s="643"/>
      <c r="B372" s="644"/>
      <c r="C372" s="644"/>
      <c r="D372" s="644"/>
      <c r="E372" s="644"/>
      <c r="F372" s="644"/>
      <c r="G372" s="644"/>
      <c r="H372" s="644"/>
      <c r="I372" s="644"/>
      <c r="J372" s="644"/>
      <c r="K372" s="644"/>
      <c r="L372" s="644"/>
      <c r="M372" s="644"/>
      <c r="N372" s="644"/>
      <c r="O372" s="644"/>
      <c r="P372" s="644"/>
      <c r="Q372" s="644"/>
      <c r="R372" s="273"/>
      <c r="S372" s="275"/>
      <c r="T372" s="275"/>
      <c r="U372" s="275"/>
      <c r="V372" s="275"/>
      <c r="W372" s="275"/>
      <c r="X372" s="275"/>
      <c r="Y372" s="290"/>
      <c r="Z372" s="285"/>
      <c r="AA372" s="275"/>
      <c r="AB372" s="275"/>
      <c r="AC372" s="275"/>
      <c r="AD372" s="275"/>
      <c r="AE372" s="290"/>
      <c r="AF372" s="285"/>
      <c r="AG372" s="275"/>
      <c r="AH372" s="290"/>
      <c r="AI372" s="345"/>
      <c r="AJ372" s="312"/>
      <c r="AK372" s="314"/>
      <c r="AL372" s="314"/>
      <c r="AM372" s="314"/>
      <c r="AN372" s="314"/>
      <c r="AO372" s="310"/>
      <c r="AP372" s="314"/>
      <c r="AQ372" s="314"/>
      <c r="AR372" s="312"/>
      <c r="AS372" s="314"/>
      <c r="AT372" s="314"/>
      <c r="AU372" s="310"/>
      <c r="AV372" s="314"/>
      <c r="AW372" s="314"/>
      <c r="AX372" s="310"/>
    </row>
    <row r="373" spans="1:50">
      <c r="A373" s="643"/>
      <c r="B373" s="644"/>
      <c r="C373" s="644"/>
      <c r="D373" s="644"/>
      <c r="E373" s="644"/>
      <c r="F373" s="644"/>
      <c r="G373" s="644"/>
      <c r="H373" s="644"/>
      <c r="I373" s="644"/>
      <c r="J373" s="644"/>
      <c r="K373" s="644"/>
      <c r="L373" s="644"/>
      <c r="M373" s="644"/>
      <c r="N373" s="644"/>
      <c r="O373" s="644"/>
      <c r="P373" s="644"/>
      <c r="Q373" s="644"/>
      <c r="Y373" s="288"/>
      <c r="Z373" s="284"/>
      <c r="AE373" s="288"/>
      <c r="AF373" s="284"/>
      <c r="AH373" s="288"/>
      <c r="AI373" s="343"/>
      <c r="AJ373" s="344"/>
      <c r="AK373" s="344"/>
      <c r="AL373" s="344"/>
      <c r="AM373" s="344"/>
      <c r="AN373" s="344"/>
      <c r="AO373" s="309"/>
      <c r="AP373" s="344"/>
      <c r="AQ373" s="344"/>
      <c r="AR373" s="344"/>
      <c r="AS373" s="344"/>
      <c r="AT373" s="344"/>
      <c r="AU373" s="309"/>
      <c r="AV373" s="344"/>
      <c r="AW373" s="344"/>
      <c r="AX373" s="309"/>
    </row>
    <row r="374" spans="1:50">
      <c r="A374" s="643"/>
      <c r="B374" s="644"/>
      <c r="C374" s="644"/>
      <c r="D374" s="644"/>
      <c r="E374" s="644"/>
      <c r="F374" s="644"/>
      <c r="G374" s="644"/>
      <c r="H374" s="644"/>
      <c r="I374" s="644"/>
      <c r="J374" s="644"/>
      <c r="K374" s="644"/>
      <c r="L374" s="644"/>
      <c r="M374" s="644"/>
      <c r="N374" s="644"/>
      <c r="O374" s="644"/>
      <c r="P374" s="644"/>
      <c r="Q374" s="644"/>
      <c r="R374" s="273"/>
      <c r="S374" s="275"/>
      <c r="T374" s="275"/>
      <c r="U374" s="275"/>
      <c r="V374" s="275"/>
      <c r="W374" s="275"/>
      <c r="X374" s="275"/>
      <c r="Y374" s="290"/>
      <c r="Z374" s="285"/>
      <c r="AA374" s="275"/>
      <c r="AB374" s="275"/>
      <c r="AC374" s="275"/>
      <c r="AD374" s="275"/>
      <c r="AE374" s="290"/>
      <c r="AF374" s="285"/>
      <c r="AG374" s="275"/>
      <c r="AH374" s="290"/>
      <c r="AI374" s="343"/>
      <c r="AJ374" s="344"/>
      <c r="AK374" s="344"/>
      <c r="AL374" s="344"/>
      <c r="AM374" s="344"/>
      <c r="AN374" s="344"/>
      <c r="AO374" s="309"/>
      <c r="AP374" s="344"/>
      <c r="AQ374" s="344"/>
      <c r="AR374" s="344"/>
      <c r="AS374" s="344"/>
      <c r="AT374" s="344"/>
      <c r="AU374" s="309"/>
      <c r="AV374" s="344"/>
      <c r="AW374" s="344"/>
      <c r="AX374" s="309"/>
    </row>
    <row r="375" spans="1:50">
      <c r="A375" s="643"/>
      <c r="B375" s="644"/>
      <c r="C375" s="644"/>
      <c r="D375" s="644"/>
      <c r="E375" s="644"/>
      <c r="F375" s="644"/>
      <c r="G375" s="644"/>
      <c r="H375" s="644"/>
      <c r="I375" s="644"/>
      <c r="J375" s="644"/>
      <c r="K375" s="644"/>
      <c r="L375" s="644"/>
      <c r="M375" s="644"/>
      <c r="N375" s="644"/>
      <c r="O375" s="644"/>
      <c r="P375" s="644"/>
      <c r="Q375" s="644"/>
      <c r="Y375" s="288"/>
      <c r="Z375" s="284"/>
      <c r="AE375" s="288"/>
      <c r="AF375" s="284"/>
      <c r="AH375" s="288"/>
      <c r="AI375" s="343"/>
      <c r="AJ375" s="344"/>
      <c r="AK375" s="344"/>
      <c r="AL375" s="344"/>
      <c r="AM375" s="344"/>
      <c r="AN375" s="344"/>
      <c r="AO375" s="309"/>
      <c r="AP375" s="344"/>
      <c r="AQ375" s="344"/>
      <c r="AR375" s="344"/>
      <c r="AS375" s="344"/>
      <c r="AT375" s="344"/>
      <c r="AU375" s="309"/>
      <c r="AV375" s="344"/>
      <c r="AW375" s="344"/>
      <c r="AX375" s="309"/>
    </row>
    <row r="376" spans="1:50">
      <c r="A376" s="643"/>
      <c r="B376" s="644"/>
      <c r="C376" s="644"/>
      <c r="D376" s="644"/>
      <c r="E376" s="644"/>
      <c r="F376" s="644"/>
      <c r="G376" s="644"/>
      <c r="H376" s="644"/>
      <c r="I376" s="644"/>
      <c r="J376" s="644"/>
      <c r="K376" s="644"/>
      <c r="L376" s="644"/>
      <c r="M376" s="644"/>
      <c r="N376" s="644"/>
      <c r="O376" s="644"/>
      <c r="P376" s="644"/>
      <c r="Q376" s="644"/>
      <c r="R376" s="273"/>
      <c r="S376" s="275"/>
      <c r="T376" s="275"/>
      <c r="U376" s="275"/>
      <c r="V376" s="275"/>
      <c r="W376" s="275"/>
      <c r="X376" s="275"/>
      <c r="Y376" s="290"/>
      <c r="Z376" s="285"/>
      <c r="AA376" s="275"/>
      <c r="AB376" s="275"/>
      <c r="AC376" s="275"/>
      <c r="AD376" s="275"/>
      <c r="AE376" s="290"/>
      <c r="AF376" s="285"/>
      <c r="AG376" s="275"/>
      <c r="AH376" s="290"/>
      <c r="AI376" s="345"/>
      <c r="AJ376" s="314"/>
      <c r="AK376" s="314"/>
      <c r="AL376" s="314"/>
      <c r="AM376" s="314"/>
      <c r="AN376" s="314"/>
      <c r="AO376" s="310"/>
      <c r="AP376" s="314"/>
      <c r="AQ376" s="314"/>
      <c r="AR376" s="314"/>
      <c r="AS376" s="314"/>
      <c r="AT376" s="314"/>
      <c r="AU376" s="310"/>
      <c r="AV376" s="314"/>
      <c r="AW376" s="314"/>
      <c r="AX376" s="310"/>
    </row>
    <row r="377" spans="1:50">
      <c r="A377" s="643"/>
      <c r="B377" s="644"/>
      <c r="C377" s="644"/>
      <c r="D377" s="644"/>
      <c r="E377" s="644"/>
      <c r="F377" s="644"/>
      <c r="G377" s="644"/>
      <c r="H377" s="644"/>
      <c r="I377" s="644"/>
      <c r="J377" s="644"/>
      <c r="K377" s="644"/>
      <c r="L377" s="644"/>
      <c r="M377" s="644"/>
      <c r="N377" s="644"/>
      <c r="O377" s="644"/>
      <c r="P377" s="644"/>
      <c r="Q377" s="644"/>
      <c r="Y377" s="288"/>
      <c r="Z377" s="284"/>
      <c r="AE377" s="288"/>
      <c r="AF377" s="284"/>
      <c r="AH377" s="288"/>
      <c r="AI377" s="343"/>
      <c r="AJ377" s="344"/>
      <c r="AK377" s="344"/>
      <c r="AL377" s="344"/>
      <c r="AM377" s="344"/>
      <c r="AN377" s="344"/>
      <c r="AO377" s="309"/>
      <c r="AP377" s="344"/>
      <c r="AQ377" s="344"/>
      <c r="AR377" s="344"/>
      <c r="AS377" s="344"/>
      <c r="AT377" s="344"/>
      <c r="AU377" s="309"/>
      <c r="AV377" s="344"/>
      <c r="AW377" s="344"/>
      <c r="AX377" s="309"/>
    </row>
    <row r="378" spans="1:50">
      <c r="A378" s="643"/>
      <c r="B378" s="644"/>
      <c r="C378" s="644"/>
      <c r="D378" s="644"/>
      <c r="E378" s="644"/>
      <c r="F378" s="644"/>
      <c r="G378" s="644"/>
      <c r="H378" s="644"/>
      <c r="I378" s="644"/>
      <c r="J378" s="644"/>
      <c r="K378" s="644"/>
      <c r="L378" s="644"/>
      <c r="M378" s="644"/>
      <c r="N378" s="644"/>
      <c r="O378" s="644"/>
      <c r="P378" s="644"/>
      <c r="Q378" s="644"/>
      <c r="R378" s="273"/>
      <c r="S378" s="275"/>
      <c r="T378" s="275"/>
      <c r="U378" s="275"/>
      <c r="V378" s="275"/>
      <c r="W378" s="275"/>
      <c r="X378" s="275"/>
      <c r="Y378" s="290"/>
      <c r="Z378" s="285"/>
      <c r="AA378" s="275"/>
      <c r="AB378" s="275"/>
      <c r="AC378" s="275"/>
      <c r="AD378" s="275"/>
      <c r="AE378" s="290"/>
      <c r="AF378" s="285"/>
      <c r="AG378" s="275"/>
      <c r="AH378" s="290"/>
      <c r="AI378" s="343"/>
      <c r="AJ378" s="344"/>
      <c r="AK378" s="344"/>
      <c r="AL378" s="344"/>
      <c r="AM378" s="344"/>
      <c r="AN378" s="344"/>
      <c r="AO378" s="309"/>
      <c r="AP378" s="344"/>
      <c r="AQ378" s="344"/>
      <c r="AR378" s="344"/>
      <c r="AS378" s="344"/>
      <c r="AT378" s="344"/>
      <c r="AU378" s="309"/>
      <c r="AV378" s="344"/>
      <c r="AW378" s="344"/>
      <c r="AX378" s="309"/>
    </row>
    <row r="379" spans="1:50">
      <c r="A379" s="643"/>
      <c r="B379" s="644"/>
      <c r="C379" s="644"/>
      <c r="D379" s="644"/>
      <c r="E379" s="644"/>
      <c r="F379" s="644"/>
      <c r="G379" s="644"/>
      <c r="H379" s="644"/>
      <c r="I379" s="644"/>
      <c r="J379" s="644"/>
      <c r="K379" s="644"/>
      <c r="L379" s="644"/>
      <c r="M379" s="644"/>
      <c r="N379" s="644"/>
      <c r="O379" s="644"/>
      <c r="P379" s="644"/>
      <c r="Q379" s="644"/>
      <c r="Y379" s="288"/>
      <c r="Z379" s="284"/>
      <c r="AE379" s="288"/>
      <c r="AF379" s="284"/>
      <c r="AH379" s="288"/>
      <c r="AI379" s="343"/>
      <c r="AJ379" s="344"/>
      <c r="AK379" s="344"/>
      <c r="AL379" s="344"/>
      <c r="AM379" s="344"/>
      <c r="AN379" s="344"/>
      <c r="AO379" s="309"/>
      <c r="AP379" s="344"/>
      <c r="AQ379" s="344"/>
      <c r="AR379" s="344"/>
      <c r="AS379" s="344"/>
      <c r="AT379" s="344"/>
      <c r="AU379" s="309"/>
      <c r="AV379" s="344"/>
      <c r="AW379" s="344"/>
      <c r="AX379" s="309"/>
    </row>
    <row r="380" spans="1:50" ht="13.5" thickBot="1">
      <c r="A380" s="649"/>
      <c r="B380" s="650"/>
      <c r="C380" s="650"/>
      <c r="D380" s="650"/>
      <c r="E380" s="650"/>
      <c r="F380" s="650"/>
      <c r="G380" s="650"/>
      <c r="H380" s="650"/>
      <c r="I380" s="650"/>
      <c r="J380" s="650"/>
      <c r="K380" s="650"/>
      <c r="L380" s="650"/>
      <c r="M380" s="650"/>
      <c r="N380" s="650"/>
      <c r="O380" s="650"/>
      <c r="P380" s="650"/>
      <c r="Q380" s="650"/>
      <c r="S380" s="281"/>
      <c r="T380" s="281"/>
      <c r="U380" s="281"/>
      <c r="V380" s="281"/>
      <c r="W380" s="281"/>
      <c r="X380" s="281"/>
      <c r="Y380" s="291"/>
      <c r="Z380" s="286"/>
      <c r="AA380" s="281"/>
      <c r="AB380" s="281"/>
      <c r="AC380" s="281"/>
      <c r="AD380" s="281"/>
      <c r="AE380" s="291"/>
      <c r="AF380" s="286"/>
      <c r="AG380" s="281"/>
      <c r="AH380" s="291"/>
      <c r="AI380" s="346"/>
      <c r="AJ380" s="347"/>
      <c r="AK380" s="347"/>
      <c r="AL380" s="347"/>
      <c r="AM380" s="347"/>
      <c r="AN380" s="347"/>
      <c r="AO380" s="311"/>
      <c r="AP380" s="347"/>
      <c r="AQ380" s="347"/>
      <c r="AR380" s="347"/>
      <c r="AS380" s="347"/>
      <c r="AT380" s="347"/>
      <c r="AU380" s="311"/>
      <c r="AV380" s="347"/>
      <c r="AW380" s="347"/>
      <c r="AX380" s="311"/>
    </row>
    <row r="381" spans="1:50">
      <c r="A381" s="642"/>
      <c r="B381" s="644"/>
      <c r="C381" s="644"/>
      <c r="D381" s="644"/>
      <c r="E381" s="644"/>
      <c r="F381" s="644"/>
      <c r="G381" s="644"/>
      <c r="H381" s="644"/>
      <c r="I381" s="644"/>
      <c r="J381" s="644"/>
      <c r="K381" s="644"/>
      <c r="L381" s="644"/>
      <c r="M381" s="644"/>
      <c r="N381" s="644"/>
      <c r="O381" s="644"/>
      <c r="P381" s="644"/>
      <c r="Q381" s="644"/>
      <c r="Y381" s="288"/>
      <c r="Z381" s="284"/>
      <c r="AE381" s="288"/>
      <c r="AF381" s="284"/>
      <c r="AH381" s="288"/>
      <c r="AI381" s="343"/>
      <c r="AJ381" s="344"/>
      <c r="AK381" s="344"/>
      <c r="AL381" s="344"/>
      <c r="AM381" s="344"/>
      <c r="AN381" s="344"/>
      <c r="AO381" s="309"/>
      <c r="AP381" s="344"/>
      <c r="AQ381" s="344"/>
      <c r="AR381" s="344"/>
      <c r="AS381" s="344"/>
      <c r="AT381" s="344"/>
      <c r="AU381" s="309"/>
      <c r="AV381" s="344"/>
      <c r="AW381" s="344"/>
      <c r="AX381" s="309"/>
    </row>
    <row r="382" spans="1:50">
      <c r="A382" s="643"/>
      <c r="B382" s="644"/>
      <c r="C382" s="644"/>
      <c r="D382" s="644"/>
      <c r="E382" s="644"/>
      <c r="F382" s="644"/>
      <c r="G382" s="644"/>
      <c r="H382" s="644"/>
      <c r="I382" s="644"/>
      <c r="J382" s="644"/>
      <c r="K382" s="644"/>
      <c r="L382" s="644"/>
      <c r="M382" s="644"/>
      <c r="N382" s="644"/>
      <c r="O382" s="644"/>
      <c r="P382" s="644"/>
      <c r="Q382" s="644"/>
      <c r="S382" s="274"/>
      <c r="T382" s="274"/>
      <c r="U382" s="274"/>
      <c r="V382" s="274"/>
      <c r="W382" s="274"/>
      <c r="X382" s="274"/>
      <c r="Y382" s="289"/>
      <c r="Z382" s="284"/>
      <c r="AA382" s="274"/>
      <c r="AB382" s="274"/>
      <c r="AC382" s="274"/>
      <c r="AD382" s="274"/>
      <c r="AE382" s="289"/>
      <c r="AF382" s="284"/>
      <c r="AG382" s="274"/>
      <c r="AH382" s="289"/>
      <c r="AI382" s="343"/>
      <c r="AJ382" s="344"/>
      <c r="AK382" s="344"/>
      <c r="AL382" s="344"/>
      <c r="AM382" s="344"/>
      <c r="AN382" s="344"/>
      <c r="AO382" s="309"/>
      <c r="AP382" s="344"/>
      <c r="AQ382" s="344"/>
      <c r="AR382" s="344"/>
      <c r="AS382" s="344"/>
      <c r="AT382" s="344"/>
      <c r="AU382" s="309"/>
      <c r="AV382" s="344"/>
      <c r="AW382" s="344"/>
      <c r="AX382" s="309"/>
    </row>
    <row r="383" spans="1:50">
      <c r="A383" s="643"/>
      <c r="B383" s="644"/>
      <c r="C383" s="644"/>
      <c r="D383" s="644"/>
      <c r="E383" s="644"/>
      <c r="F383" s="644"/>
      <c r="G383" s="644"/>
      <c r="H383" s="644"/>
      <c r="I383" s="644"/>
      <c r="J383" s="644"/>
      <c r="K383" s="644"/>
      <c r="L383" s="644"/>
      <c r="M383" s="644"/>
      <c r="N383" s="644"/>
      <c r="O383" s="644"/>
      <c r="P383" s="644"/>
      <c r="Q383" s="644"/>
      <c r="S383" s="275"/>
      <c r="T383" s="275"/>
      <c r="U383" s="275"/>
      <c r="V383" s="275"/>
      <c r="W383" s="275"/>
      <c r="X383" s="654"/>
      <c r="Y383" s="290"/>
      <c r="Z383" s="285"/>
      <c r="AA383" s="275"/>
      <c r="AB383" s="275"/>
      <c r="AC383" s="275"/>
      <c r="AD383" s="275"/>
      <c r="AE383" s="290"/>
      <c r="AF383" s="285"/>
      <c r="AG383" s="275"/>
      <c r="AH383" s="290"/>
      <c r="AI383" s="343"/>
      <c r="AJ383" s="344"/>
      <c r="AK383" s="344"/>
      <c r="AL383" s="344"/>
      <c r="AM383" s="344"/>
      <c r="AN383" s="344"/>
      <c r="AO383" s="309"/>
      <c r="AP383" s="344"/>
      <c r="AQ383" s="344"/>
      <c r="AR383" s="344"/>
      <c r="AS383" s="344"/>
      <c r="AT383" s="344"/>
      <c r="AU383" s="309"/>
      <c r="AV383" s="344"/>
      <c r="AW383" s="344"/>
      <c r="AX383" s="309"/>
    </row>
    <row r="384" spans="1:50">
      <c r="A384" s="643"/>
      <c r="B384" s="644"/>
      <c r="C384" s="644"/>
      <c r="D384" s="644"/>
      <c r="E384" s="644"/>
      <c r="F384" s="644"/>
      <c r="G384" s="651"/>
      <c r="H384" s="644"/>
      <c r="I384" s="644"/>
      <c r="J384" s="644"/>
      <c r="K384" s="644"/>
      <c r="L384" s="644"/>
      <c r="M384" s="644"/>
      <c r="N384" s="644"/>
      <c r="O384" s="644"/>
      <c r="P384" s="644"/>
      <c r="Q384" s="644"/>
      <c r="X384" s="532"/>
      <c r="Y384" s="288"/>
      <c r="Z384" s="284"/>
      <c r="AE384" s="288"/>
      <c r="AF384" s="284"/>
      <c r="AH384" s="288"/>
      <c r="AI384" s="343"/>
      <c r="AJ384" s="344"/>
      <c r="AK384" s="344"/>
      <c r="AL384" s="344"/>
      <c r="AM384" s="344"/>
      <c r="AN384" s="344"/>
      <c r="AO384" s="309"/>
      <c r="AP384" s="344"/>
      <c r="AQ384" s="344"/>
      <c r="AR384" s="344"/>
      <c r="AS384" s="344"/>
      <c r="AT384" s="344"/>
      <c r="AU384" s="309"/>
      <c r="AV384" s="344"/>
      <c r="AW384" s="344"/>
      <c r="AX384" s="309"/>
    </row>
    <row r="385" spans="1:50">
      <c r="A385" s="643"/>
      <c r="B385" s="644"/>
      <c r="C385" s="644"/>
      <c r="D385" s="644"/>
      <c r="E385" s="644"/>
      <c r="F385" s="644"/>
      <c r="G385" s="651"/>
      <c r="H385" s="644"/>
      <c r="I385" s="644"/>
      <c r="J385" s="644"/>
      <c r="K385" s="644"/>
      <c r="L385" s="644"/>
      <c r="M385" s="644"/>
      <c r="N385" s="644"/>
      <c r="O385" s="644"/>
      <c r="P385" s="644"/>
      <c r="Q385" s="644"/>
      <c r="R385" s="273"/>
      <c r="S385" s="275"/>
      <c r="T385" s="275"/>
      <c r="U385" s="275"/>
      <c r="V385" s="275"/>
      <c r="W385" s="275"/>
      <c r="X385" s="654"/>
      <c r="Y385" s="290"/>
      <c r="Z385" s="285"/>
      <c r="AA385" s="275"/>
      <c r="AB385" s="275"/>
      <c r="AC385" s="275"/>
      <c r="AD385" s="275"/>
      <c r="AE385" s="290"/>
      <c r="AF385" s="285"/>
      <c r="AG385" s="275"/>
      <c r="AH385" s="290"/>
      <c r="AI385" s="345"/>
      <c r="AJ385" s="314"/>
      <c r="AK385" s="314"/>
      <c r="AL385" s="314"/>
      <c r="AM385" s="314"/>
      <c r="AN385" s="314"/>
      <c r="AO385" s="310"/>
      <c r="AP385" s="314"/>
      <c r="AQ385" s="314"/>
      <c r="AR385" s="312"/>
      <c r="AS385" s="314"/>
      <c r="AT385" s="314"/>
      <c r="AU385" s="310"/>
      <c r="AV385" s="314"/>
      <c r="AW385" s="314"/>
      <c r="AX385" s="310"/>
    </row>
    <row r="386" spans="1:50">
      <c r="A386" s="643"/>
      <c r="B386" s="644"/>
      <c r="C386" s="644"/>
      <c r="D386" s="644"/>
      <c r="E386" s="644"/>
      <c r="F386" s="644"/>
      <c r="G386" s="651"/>
      <c r="H386" s="644"/>
      <c r="I386" s="644"/>
      <c r="J386" s="644"/>
      <c r="K386" s="644"/>
      <c r="L386" s="644"/>
      <c r="M386" s="644"/>
      <c r="N386" s="644"/>
      <c r="O386" s="644"/>
      <c r="P386" s="644"/>
      <c r="Q386" s="644"/>
      <c r="X386" s="532"/>
      <c r="Y386" s="288"/>
      <c r="Z386" s="284"/>
      <c r="AE386" s="288"/>
      <c r="AF386" s="284"/>
      <c r="AH386" s="288"/>
      <c r="AI386" s="343"/>
      <c r="AJ386" s="344"/>
      <c r="AK386" s="344"/>
      <c r="AL386" s="344"/>
      <c r="AM386" s="344"/>
      <c r="AN386" s="344"/>
      <c r="AO386" s="309"/>
      <c r="AP386" s="344"/>
      <c r="AQ386" s="344"/>
      <c r="AR386" s="344"/>
      <c r="AS386" s="344"/>
      <c r="AT386" s="344"/>
      <c r="AU386" s="309"/>
      <c r="AV386" s="344"/>
      <c r="AW386" s="344"/>
      <c r="AX386" s="309"/>
    </row>
    <row r="387" spans="1:50">
      <c r="A387" s="648"/>
      <c r="B387" s="646"/>
      <c r="C387" s="646"/>
      <c r="D387" s="646"/>
      <c r="E387" s="646"/>
      <c r="F387" s="646"/>
      <c r="G387" s="652"/>
      <c r="H387" s="646"/>
      <c r="I387" s="646"/>
      <c r="J387" s="646"/>
      <c r="K387" s="646"/>
      <c r="L387" s="646"/>
      <c r="M387" s="646"/>
      <c r="N387" s="646"/>
      <c r="O387" s="646"/>
      <c r="P387" s="646"/>
      <c r="Q387" s="646"/>
      <c r="S387" s="275"/>
      <c r="T387" s="275"/>
      <c r="U387" s="275"/>
      <c r="V387" s="275"/>
      <c r="W387" s="275"/>
      <c r="X387" s="654"/>
      <c r="Y387" s="290"/>
      <c r="Z387" s="285"/>
      <c r="AA387" s="275"/>
      <c r="AB387" s="275"/>
      <c r="AC387" s="275"/>
      <c r="AD387" s="275"/>
      <c r="AE387" s="290"/>
      <c r="AF387" s="285"/>
      <c r="AG387" s="275"/>
      <c r="AH387" s="290"/>
      <c r="AI387" s="343"/>
      <c r="AJ387" s="344"/>
      <c r="AK387" s="344"/>
      <c r="AL387" s="344"/>
      <c r="AM387" s="344"/>
      <c r="AN387" s="344"/>
      <c r="AO387" s="309"/>
      <c r="AP387" s="344"/>
      <c r="AQ387" s="344"/>
      <c r="AR387" s="344"/>
      <c r="AS387" s="344"/>
      <c r="AT387" s="344"/>
      <c r="AU387" s="309"/>
      <c r="AV387" s="344"/>
      <c r="AW387" s="344"/>
      <c r="AX387" s="309"/>
    </row>
    <row r="388" spans="1:50">
      <c r="A388" s="643"/>
      <c r="B388" s="644"/>
      <c r="C388" s="644"/>
      <c r="D388" s="644"/>
      <c r="E388" s="644"/>
      <c r="F388" s="644"/>
      <c r="G388" s="651"/>
      <c r="H388" s="644"/>
      <c r="I388" s="644"/>
      <c r="J388" s="644"/>
      <c r="K388" s="644"/>
      <c r="L388" s="644"/>
      <c r="M388" s="644"/>
      <c r="N388" s="644"/>
      <c r="O388" s="644"/>
      <c r="P388" s="644"/>
      <c r="Q388" s="644"/>
      <c r="X388" s="532"/>
      <c r="Y388" s="288"/>
      <c r="Z388" s="284"/>
      <c r="AE388" s="288"/>
      <c r="AF388" s="284"/>
      <c r="AH388" s="288"/>
      <c r="AI388" s="343"/>
      <c r="AJ388" s="344"/>
      <c r="AK388" s="344"/>
      <c r="AL388" s="344"/>
      <c r="AM388" s="344"/>
      <c r="AN388" s="344"/>
      <c r="AO388" s="309"/>
      <c r="AP388" s="344"/>
      <c r="AQ388" s="344"/>
      <c r="AR388" s="344"/>
      <c r="AS388" s="344"/>
      <c r="AT388" s="344"/>
      <c r="AU388" s="309"/>
      <c r="AV388" s="344"/>
      <c r="AW388" s="344"/>
      <c r="AX388" s="309"/>
    </row>
    <row r="389" spans="1:50">
      <c r="A389" s="643"/>
      <c r="B389" s="644"/>
      <c r="C389" s="644"/>
      <c r="D389" s="644"/>
      <c r="E389" s="644"/>
      <c r="F389" s="644"/>
      <c r="G389" s="651"/>
      <c r="H389" s="644"/>
      <c r="I389" s="644"/>
      <c r="J389" s="644"/>
      <c r="K389" s="644"/>
      <c r="L389" s="644"/>
      <c r="M389" s="644"/>
      <c r="N389" s="644"/>
      <c r="O389" s="644"/>
      <c r="P389" s="644"/>
      <c r="Q389" s="644"/>
      <c r="R389" s="273"/>
      <c r="S389" s="275"/>
      <c r="T389" s="275"/>
      <c r="U389" s="275"/>
      <c r="V389" s="275"/>
      <c r="W389" s="275"/>
      <c r="X389" s="654"/>
      <c r="Y389" s="290"/>
      <c r="Z389" s="285"/>
      <c r="AA389" s="275"/>
      <c r="AB389" s="275"/>
      <c r="AC389" s="275"/>
      <c r="AD389" s="275"/>
      <c r="AE389" s="290"/>
      <c r="AF389" s="285"/>
      <c r="AG389" s="275"/>
      <c r="AH389" s="290"/>
      <c r="AI389" s="345"/>
      <c r="AJ389" s="314"/>
      <c r="AK389" s="314"/>
      <c r="AL389" s="314"/>
      <c r="AM389" s="314"/>
      <c r="AN389" s="314"/>
      <c r="AO389" s="310"/>
      <c r="AP389" s="314"/>
      <c r="AQ389" s="314"/>
      <c r="AR389" s="314"/>
      <c r="AS389" s="312"/>
      <c r="AT389" s="314"/>
      <c r="AU389" s="310"/>
      <c r="AV389" s="314"/>
      <c r="AW389" s="314"/>
      <c r="AX389" s="310"/>
    </row>
    <row r="390" spans="1:50">
      <c r="A390" s="643"/>
      <c r="B390" s="644"/>
      <c r="C390" s="644"/>
      <c r="D390" s="644"/>
      <c r="E390" s="644"/>
      <c r="F390" s="644"/>
      <c r="G390" s="651"/>
      <c r="H390" s="644"/>
      <c r="I390" s="644"/>
      <c r="J390" s="644"/>
      <c r="K390" s="644"/>
      <c r="L390" s="644"/>
      <c r="M390" s="644"/>
      <c r="N390" s="644"/>
      <c r="O390" s="644"/>
      <c r="P390" s="644"/>
      <c r="Q390" s="644"/>
      <c r="X390" s="532"/>
      <c r="Y390" s="288"/>
      <c r="Z390" s="284"/>
      <c r="AE390" s="288"/>
      <c r="AF390" s="284"/>
      <c r="AH390" s="288"/>
      <c r="AI390" s="343"/>
      <c r="AJ390" s="344"/>
      <c r="AK390" s="344"/>
      <c r="AL390" s="344"/>
      <c r="AM390" s="344"/>
      <c r="AN390" s="344"/>
      <c r="AO390" s="309"/>
      <c r="AP390" s="344"/>
      <c r="AQ390" s="344"/>
      <c r="AR390" s="344"/>
      <c r="AS390" s="344"/>
      <c r="AT390" s="344"/>
      <c r="AU390" s="309"/>
      <c r="AV390" s="344"/>
      <c r="AW390" s="344"/>
      <c r="AX390" s="309"/>
    </row>
    <row r="391" spans="1:50">
      <c r="A391" s="643"/>
      <c r="B391" s="644"/>
      <c r="C391" s="644"/>
      <c r="D391" s="644"/>
      <c r="E391" s="644"/>
      <c r="F391" s="644"/>
      <c r="G391" s="651"/>
      <c r="H391" s="644"/>
      <c r="I391" s="644"/>
      <c r="J391" s="644"/>
      <c r="K391" s="644"/>
      <c r="L391" s="644"/>
      <c r="M391" s="644"/>
      <c r="N391" s="644"/>
      <c r="O391" s="644"/>
      <c r="P391" s="644"/>
      <c r="Q391" s="644"/>
      <c r="R391" s="273"/>
      <c r="S391" s="275"/>
      <c r="T391" s="275"/>
      <c r="U391" s="275"/>
      <c r="V391" s="275"/>
      <c r="W391" s="275"/>
      <c r="X391" s="654"/>
      <c r="Y391" s="290"/>
      <c r="Z391" s="285"/>
      <c r="AA391" s="275"/>
      <c r="AB391" s="275"/>
      <c r="AC391" s="275"/>
      <c r="AD391" s="275"/>
      <c r="AE391" s="290"/>
      <c r="AF391" s="285"/>
      <c r="AG391" s="275"/>
      <c r="AH391" s="290"/>
      <c r="AI391" s="343"/>
      <c r="AJ391" s="344"/>
      <c r="AK391" s="344"/>
      <c r="AL391" s="344"/>
      <c r="AM391" s="344"/>
      <c r="AN391" s="344"/>
      <c r="AO391" s="309"/>
      <c r="AP391" s="344"/>
      <c r="AQ391" s="344"/>
      <c r="AR391" s="344"/>
      <c r="AS391" s="344"/>
      <c r="AT391" s="344"/>
      <c r="AU391" s="309"/>
      <c r="AV391" s="344"/>
      <c r="AW391" s="344"/>
      <c r="AX391" s="309"/>
    </row>
    <row r="392" spans="1:50">
      <c r="A392" s="643"/>
      <c r="B392" s="644"/>
      <c r="C392" s="644"/>
      <c r="D392" s="644"/>
      <c r="E392" s="644"/>
      <c r="F392" s="644"/>
      <c r="G392" s="651"/>
      <c r="H392" s="644"/>
      <c r="I392" s="644"/>
      <c r="J392" s="644"/>
      <c r="K392" s="644"/>
      <c r="L392" s="644"/>
      <c r="M392" s="644"/>
      <c r="N392" s="644"/>
      <c r="O392" s="644"/>
      <c r="P392" s="644"/>
      <c r="Q392" s="644"/>
      <c r="X392" s="532"/>
      <c r="Y392" s="288"/>
      <c r="Z392" s="284"/>
      <c r="AE392" s="288"/>
      <c r="AF392" s="284"/>
      <c r="AH392" s="288"/>
      <c r="AI392" s="343"/>
      <c r="AJ392" s="344"/>
      <c r="AK392" s="344"/>
      <c r="AL392" s="344"/>
      <c r="AM392" s="344"/>
      <c r="AN392" s="344"/>
      <c r="AO392" s="309"/>
      <c r="AP392" s="344"/>
      <c r="AQ392" s="344"/>
      <c r="AR392" s="344"/>
      <c r="AS392" s="344"/>
      <c r="AT392" s="344"/>
      <c r="AU392" s="309"/>
      <c r="AV392" s="344"/>
      <c r="AW392" s="344"/>
      <c r="AX392" s="309"/>
    </row>
    <row r="393" spans="1:50">
      <c r="A393" s="643"/>
      <c r="B393" s="644"/>
      <c r="C393" s="644"/>
      <c r="D393" s="644"/>
      <c r="E393" s="644"/>
      <c r="F393" s="644"/>
      <c r="G393" s="651"/>
      <c r="H393" s="644"/>
      <c r="I393" s="644"/>
      <c r="J393" s="644"/>
      <c r="K393" s="644"/>
      <c r="L393" s="644"/>
      <c r="M393" s="644"/>
      <c r="N393" s="644"/>
      <c r="O393" s="644"/>
      <c r="P393" s="644"/>
      <c r="Q393" s="644"/>
      <c r="R393" s="273"/>
      <c r="S393" s="275"/>
      <c r="T393" s="275"/>
      <c r="U393" s="275"/>
      <c r="V393" s="275"/>
      <c r="W393" s="275"/>
      <c r="X393" s="654"/>
      <c r="Y393" s="290"/>
      <c r="Z393" s="285"/>
      <c r="AA393" s="275"/>
      <c r="AB393" s="275"/>
      <c r="AC393" s="275"/>
      <c r="AD393" s="275"/>
      <c r="AE393" s="290"/>
      <c r="AF393" s="285"/>
      <c r="AG393" s="275"/>
      <c r="AH393" s="290"/>
      <c r="AI393" s="345"/>
      <c r="AJ393" s="314"/>
      <c r="AK393" s="314"/>
      <c r="AL393" s="312"/>
      <c r="AM393" s="314"/>
      <c r="AN393" s="314"/>
      <c r="AO393" s="310"/>
      <c r="AP393" s="314"/>
      <c r="AQ393" s="314"/>
      <c r="AR393" s="314"/>
      <c r="AS393" s="314"/>
      <c r="AT393" s="314"/>
      <c r="AU393" s="310"/>
      <c r="AV393" s="314"/>
      <c r="AW393" s="314"/>
      <c r="AX393" s="310"/>
    </row>
    <row r="394" spans="1:50">
      <c r="A394" s="643"/>
      <c r="B394" s="644"/>
      <c r="C394" s="644"/>
      <c r="D394" s="644"/>
      <c r="E394" s="644"/>
      <c r="F394" s="644"/>
      <c r="G394" s="651"/>
      <c r="H394" s="644"/>
      <c r="I394" s="644"/>
      <c r="J394" s="644"/>
      <c r="K394" s="644"/>
      <c r="L394" s="644"/>
      <c r="M394" s="644"/>
      <c r="N394" s="644"/>
      <c r="O394" s="644"/>
      <c r="P394" s="644"/>
      <c r="Q394" s="644"/>
      <c r="X394" s="532"/>
      <c r="Y394" s="288"/>
      <c r="Z394" s="284"/>
      <c r="AE394" s="288"/>
      <c r="AF394" s="284"/>
      <c r="AH394" s="288"/>
      <c r="AI394" s="343"/>
      <c r="AJ394" s="344"/>
      <c r="AK394" s="344"/>
      <c r="AL394" s="344"/>
      <c r="AM394" s="344"/>
      <c r="AN394" s="344"/>
      <c r="AO394" s="309"/>
      <c r="AP394" s="344"/>
      <c r="AQ394" s="344"/>
      <c r="AR394" s="344"/>
      <c r="AS394" s="344"/>
      <c r="AT394" s="344"/>
      <c r="AU394" s="309"/>
      <c r="AV394" s="344"/>
      <c r="AW394" s="344"/>
      <c r="AX394" s="309"/>
    </row>
    <row r="395" spans="1:50">
      <c r="A395" s="643"/>
      <c r="B395" s="644"/>
      <c r="C395" s="644"/>
      <c r="D395" s="644"/>
      <c r="E395" s="644"/>
      <c r="F395" s="644"/>
      <c r="G395" s="651"/>
      <c r="H395" s="644"/>
      <c r="I395" s="644"/>
      <c r="J395" s="644"/>
      <c r="K395" s="644"/>
      <c r="L395" s="644"/>
      <c r="M395" s="644"/>
      <c r="N395" s="644"/>
      <c r="O395" s="644"/>
      <c r="P395" s="644"/>
      <c r="Q395" s="644"/>
      <c r="R395" s="273"/>
      <c r="S395" s="275"/>
      <c r="T395" s="275"/>
      <c r="U395" s="275"/>
      <c r="V395" s="275"/>
      <c r="W395" s="275"/>
      <c r="X395" s="654"/>
      <c r="Y395" s="290"/>
      <c r="Z395" s="285"/>
      <c r="AA395" s="275"/>
      <c r="AB395" s="275"/>
      <c r="AC395" s="275"/>
      <c r="AD395" s="275"/>
      <c r="AE395" s="290"/>
      <c r="AF395" s="285"/>
      <c r="AG395" s="275"/>
      <c r="AH395" s="290"/>
      <c r="AI395" s="343"/>
      <c r="AJ395" s="344"/>
      <c r="AK395" s="344"/>
      <c r="AL395" s="344"/>
      <c r="AM395" s="344"/>
      <c r="AN395" s="344"/>
      <c r="AO395" s="309"/>
      <c r="AP395" s="344"/>
      <c r="AQ395" s="344"/>
      <c r="AR395" s="344"/>
      <c r="AS395" s="344"/>
      <c r="AT395" s="344"/>
      <c r="AU395" s="309"/>
      <c r="AV395" s="344"/>
      <c r="AW395" s="344"/>
      <c r="AX395" s="309"/>
    </row>
    <row r="396" spans="1:50">
      <c r="A396" s="643"/>
      <c r="B396" s="644"/>
      <c r="C396" s="644"/>
      <c r="D396" s="644"/>
      <c r="E396" s="644"/>
      <c r="F396" s="644"/>
      <c r="G396" s="651"/>
      <c r="H396" s="644"/>
      <c r="I396" s="644"/>
      <c r="J396" s="644"/>
      <c r="K396" s="644"/>
      <c r="L396" s="644"/>
      <c r="M396" s="644"/>
      <c r="N396" s="644"/>
      <c r="O396" s="644"/>
      <c r="P396" s="644"/>
      <c r="Q396" s="644"/>
      <c r="X396" s="532"/>
      <c r="Y396" s="288"/>
      <c r="Z396" s="284"/>
      <c r="AE396" s="288"/>
      <c r="AF396" s="284"/>
      <c r="AH396" s="288"/>
      <c r="AI396" s="343"/>
      <c r="AJ396" s="344"/>
      <c r="AK396" s="344"/>
      <c r="AL396" s="344"/>
      <c r="AM396" s="344"/>
      <c r="AN396" s="344"/>
      <c r="AO396" s="309"/>
      <c r="AP396" s="344"/>
      <c r="AQ396" s="344"/>
      <c r="AR396" s="344"/>
      <c r="AS396" s="344"/>
      <c r="AT396" s="344"/>
      <c r="AU396" s="309"/>
      <c r="AV396" s="344"/>
      <c r="AW396" s="344"/>
      <c r="AX396" s="309"/>
    </row>
    <row r="397" spans="1:50">
      <c r="A397" s="643"/>
      <c r="B397" s="644"/>
      <c r="C397" s="644"/>
      <c r="D397" s="644"/>
      <c r="E397" s="644"/>
      <c r="F397" s="644"/>
      <c r="G397" s="651"/>
      <c r="H397" s="644"/>
      <c r="I397" s="644"/>
      <c r="J397" s="644"/>
      <c r="K397" s="644"/>
      <c r="L397" s="644"/>
      <c r="M397" s="644"/>
      <c r="N397" s="644"/>
      <c r="O397" s="644"/>
      <c r="P397" s="644"/>
      <c r="Q397" s="644"/>
      <c r="R397" s="273"/>
      <c r="S397" s="275"/>
      <c r="T397" s="275"/>
      <c r="U397" s="275"/>
      <c r="V397" s="275"/>
      <c r="W397" s="275"/>
      <c r="X397" s="654"/>
      <c r="Y397" s="290"/>
      <c r="Z397" s="285"/>
      <c r="AA397" s="275"/>
      <c r="AB397" s="275"/>
      <c r="AC397" s="275"/>
      <c r="AD397" s="275"/>
      <c r="AE397" s="290"/>
      <c r="AF397" s="285"/>
      <c r="AG397" s="275"/>
      <c r="AH397" s="290"/>
      <c r="AI397" s="345"/>
      <c r="AJ397" s="312"/>
      <c r="AK397" s="314"/>
      <c r="AL397" s="314"/>
      <c r="AM397" s="314"/>
      <c r="AN397" s="314"/>
      <c r="AO397" s="310"/>
      <c r="AP397" s="314"/>
      <c r="AQ397" s="314"/>
      <c r="AR397" s="314"/>
      <c r="AS397" s="314"/>
      <c r="AT397" s="314"/>
      <c r="AU397" s="310"/>
      <c r="AV397" s="314"/>
      <c r="AW397" s="314"/>
      <c r="AX397" s="310"/>
    </row>
    <row r="398" spans="1:50">
      <c r="A398" s="643"/>
      <c r="B398" s="644"/>
      <c r="C398" s="644"/>
      <c r="D398" s="644"/>
      <c r="E398" s="644"/>
      <c r="F398" s="644"/>
      <c r="G398" s="651"/>
      <c r="H398" s="644"/>
      <c r="I398" s="644"/>
      <c r="J398" s="644"/>
      <c r="K398" s="644"/>
      <c r="L398" s="644"/>
      <c r="M398" s="644"/>
      <c r="N398" s="644"/>
      <c r="O398" s="644"/>
      <c r="P398" s="644"/>
      <c r="Q398" s="644"/>
      <c r="X398" s="532"/>
      <c r="Y398" s="288"/>
      <c r="Z398" s="284"/>
      <c r="AE398" s="288"/>
      <c r="AF398" s="284"/>
      <c r="AH398" s="288"/>
      <c r="AI398" s="343"/>
      <c r="AJ398" s="344"/>
      <c r="AK398" s="344"/>
      <c r="AL398" s="344"/>
      <c r="AM398" s="344"/>
      <c r="AN398" s="344"/>
      <c r="AO398" s="309"/>
      <c r="AP398" s="344"/>
      <c r="AQ398" s="344"/>
      <c r="AR398" s="344"/>
      <c r="AS398" s="344"/>
      <c r="AT398" s="344"/>
      <c r="AU398" s="309"/>
      <c r="AV398" s="344"/>
      <c r="AW398" s="344"/>
      <c r="AX398" s="309"/>
    </row>
    <row r="399" spans="1:50">
      <c r="A399" s="643"/>
      <c r="B399" s="644"/>
      <c r="C399" s="644"/>
      <c r="D399" s="644"/>
      <c r="E399" s="644"/>
      <c r="F399" s="644"/>
      <c r="G399" s="651"/>
      <c r="H399" s="644"/>
      <c r="I399" s="644"/>
      <c r="J399" s="644"/>
      <c r="K399" s="644"/>
      <c r="L399" s="644"/>
      <c r="M399" s="644"/>
      <c r="N399" s="644"/>
      <c r="O399" s="644"/>
      <c r="P399" s="644"/>
      <c r="Q399" s="644"/>
      <c r="R399" s="273"/>
      <c r="S399" s="275"/>
      <c r="T399" s="275"/>
      <c r="U399" s="275"/>
      <c r="V399" s="275"/>
      <c r="W399" s="275"/>
      <c r="X399" s="654"/>
      <c r="Y399" s="290"/>
      <c r="Z399" s="285"/>
      <c r="AA399" s="275"/>
      <c r="AB399" s="275"/>
      <c r="AC399" s="275"/>
      <c r="AD399" s="275"/>
      <c r="AE399" s="290"/>
      <c r="AF399" s="285"/>
      <c r="AG399" s="275"/>
      <c r="AH399" s="290"/>
      <c r="AI399" s="343"/>
      <c r="AJ399" s="344"/>
      <c r="AK399" s="344"/>
      <c r="AL399" s="344"/>
      <c r="AM399" s="344"/>
      <c r="AN399" s="344"/>
      <c r="AO399" s="309"/>
      <c r="AP399" s="344"/>
      <c r="AQ399" s="344"/>
      <c r="AR399" s="344"/>
      <c r="AS399" s="344"/>
      <c r="AT399" s="344"/>
      <c r="AU399" s="309"/>
      <c r="AV399" s="344"/>
      <c r="AW399" s="344"/>
      <c r="AX399" s="309"/>
    </row>
    <row r="400" spans="1:50">
      <c r="A400" s="643"/>
      <c r="B400" s="644"/>
      <c r="C400" s="644"/>
      <c r="D400" s="644"/>
      <c r="E400" s="644"/>
      <c r="F400" s="644"/>
      <c r="G400" s="651"/>
      <c r="H400" s="644"/>
      <c r="I400" s="644"/>
      <c r="J400" s="644"/>
      <c r="K400" s="644"/>
      <c r="L400" s="644"/>
      <c r="M400" s="644"/>
      <c r="N400" s="644"/>
      <c r="O400" s="644"/>
      <c r="P400" s="644"/>
      <c r="Q400" s="644"/>
      <c r="X400" s="532"/>
      <c r="Y400" s="288"/>
      <c r="Z400" s="284"/>
      <c r="AE400" s="288"/>
      <c r="AF400" s="284"/>
      <c r="AH400" s="288"/>
      <c r="AI400" s="343"/>
      <c r="AJ400" s="344"/>
      <c r="AK400" s="344"/>
      <c r="AL400" s="344"/>
      <c r="AM400" s="344"/>
      <c r="AN400" s="344"/>
      <c r="AO400" s="309"/>
      <c r="AP400" s="344"/>
      <c r="AQ400" s="344"/>
      <c r="AR400" s="344"/>
      <c r="AS400" s="344"/>
      <c r="AT400" s="344"/>
      <c r="AU400" s="309"/>
      <c r="AV400" s="344"/>
      <c r="AW400" s="344"/>
      <c r="AX400" s="309"/>
    </row>
    <row r="401" spans="1:50">
      <c r="A401" s="643"/>
      <c r="B401" s="644"/>
      <c r="C401" s="644"/>
      <c r="D401" s="644"/>
      <c r="E401" s="644"/>
      <c r="F401" s="644"/>
      <c r="G401" s="651"/>
      <c r="H401" s="644"/>
      <c r="I401" s="644"/>
      <c r="J401" s="644"/>
      <c r="K401" s="644"/>
      <c r="L401" s="644"/>
      <c r="M401" s="644"/>
      <c r="N401" s="644"/>
      <c r="O401" s="644"/>
      <c r="P401" s="644"/>
      <c r="Q401" s="644"/>
      <c r="R401" s="273"/>
      <c r="S401" s="275"/>
      <c r="T401" s="275"/>
      <c r="U401" s="275"/>
      <c r="V401" s="275"/>
      <c r="W401" s="275"/>
      <c r="X401" s="654"/>
      <c r="Y401" s="290"/>
      <c r="Z401" s="285"/>
      <c r="AA401" s="275"/>
      <c r="AB401" s="275"/>
      <c r="AC401" s="275"/>
      <c r="AD401" s="275"/>
      <c r="AE401" s="290"/>
      <c r="AF401" s="285"/>
      <c r="AG401" s="275"/>
      <c r="AH401" s="290"/>
      <c r="AI401" s="345"/>
      <c r="AJ401" s="312"/>
      <c r="AK401" s="314"/>
      <c r="AL401" s="314"/>
      <c r="AM401" s="314"/>
      <c r="AN401" s="314"/>
      <c r="AO401" s="310"/>
      <c r="AP401" s="314"/>
      <c r="AQ401" s="314"/>
      <c r="AR401" s="314"/>
      <c r="AS401" s="314"/>
      <c r="AT401" s="314"/>
      <c r="AU401" s="310"/>
      <c r="AV401" s="314"/>
      <c r="AW401" s="314"/>
      <c r="AX401" s="310"/>
    </row>
    <row r="402" spans="1:50">
      <c r="A402" s="643"/>
      <c r="B402" s="644"/>
      <c r="C402" s="644"/>
      <c r="D402" s="644"/>
      <c r="E402" s="644"/>
      <c r="F402" s="644"/>
      <c r="G402" s="651"/>
      <c r="H402" s="644"/>
      <c r="I402" s="644"/>
      <c r="J402" s="644"/>
      <c r="K402" s="644"/>
      <c r="L402" s="644"/>
      <c r="M402" s="644"/>
      <c r="N402" s="644"/>
      <c r="O402" s="644"/>
      <c r="P402" s="644"/>
      <c r="Q402" s="644"/>
      <c r="X402" s="532"/>
      <c r="Y402" s="288"/>
      <c r="Z402" s="284"/>
      <c r="AE402" s="288"/>
      <c r="AF402" s="284"/>
      <c r="AH402" s="288"/>
      <c r="AI402" s="343"/>
      <c r="AJ402" s="344"/>
      <c r="AK402" s="344"/>
      <c r="AL402" s="344"/>
      <c r="AM402" s="344"/>
      <c r="AN402" s="344"/>
      <c r="AO402" s="309"/>
      <c r="AP402" s="344"/>
      <c r="AQ402" s="344"/>
      <c r="AR402" s="344"/>
      <c r="AS402" s="344"/>
      <c r="AT402" s="344"/>
      <c r="AU402" s="309"/>
      <c r="AV402" s="344"/>
      <c r="AW402" s="344"/>
      <c r="AX402" s="309"/>
    </row>
    <row r="403" spans="1:50">
      <c r="A403" s="643"/>
      <c r="B403" s="644"/>
      <c r="C403" s="644"/>
      <c r="D403" s="644"/>
      <c r="E403" s="644"/>
      <c r="F403" s="644"/>
      <c r="G403" s="651"/>
      <c r="H403" s="644"/>
      <c r="I403" s="644"/>
      <c r="J403" s="644"/>
      <c r="K403" s="644"/>
      <c r="L403" s="644"/>
      <c r="M403" s="644"/>
      <c r="N403" s="644"/>
      <c r="O403" s="644"/>
      <c r="P403" s="644"/>
      <c r="Q403" s="644"/>
      <c r="R403" s="273"/>
      <c r="S403" s="275"/>
      <c r="T403" s="275"/>
      <c r="U403" s="275"/>
      <c r="V403" s="275"/>
      <c r="W403" s="275"/>
      <c r="X403" s="654"/>
      <c r="Y403" s="290"/>
      <c r="Z403" s="285"/>
      <c r="AA403" s="275"/>
      <c r="AB403" s="275"/>
      <c r="AC403" s="275"/>
      <c r="AD403" s="275"/>
      <c r="AE403" s="290"/>
      <c r="AF403" s="285"/>
      <c r="AG403" s="275"/>
      <c r="AH403" s="290"/>
      <c r="AI403" s="343"/>
      <c r="AJ403" s="344"/>
      <c r="AK403" s="344"/>
      <c r="AL403" s="344"/>
      <c r="AM403" s="344"/>
      <c r="AN403" s="344"/>
      <c r="AO403" s="309"/>
      <c r="AP403" s="344"/>
      <c r="AQ403" s="344"/>
      <c r="AR403" s="344"/>
      <c r="AS403" s="344"/>
      <c r="AT403" s="344"/>
      <c r="AU403" s="309"/>
      <c r="AV403" s="344"/>
      <c r="AW403" s="344"/>
      <c r="AX403" s="309"/>
    </row>
    <row r="404" spans="1:50">
      <c r="A404" s="643"/>
      <c r="B404" s="644"/>
      <c r="C404" s="644"/>
      <c r="D404" s="644"/>
      <c r="E404" s="644"/>
      <c r="F404" s="644"/>
      <c r="G404" s="651"/>
      <c r="H404" s="644"/>
      <c r="I404" s="644"/>
      <c r="J404" s="644"/>
      <c r="K404" s="644"/>
      <c r="L404" s="644"/>
      <c r="M404" s="644"/>
      <c r="N404" s="644"/>
      <c r="O404" s="644"/>
      <c r="P404" s="644"/>
      <c r="Q404" s="644"/>
      <c r="X404" s="532"/>
      <c r="Y404" s="288"/>
      <c r="Z404" s="284"/>
      <c r="AE404" s="288"/>
      <c r="AF404" s="284"/>
      <c r="AH404" s="288"/>
      <c r="AI404" s="343"/>
      <c r="AJ404" s="344"/>
      <c r="AK404" s="344"/>
      <c r="AL404" s="344"/>
      <c r="AM404" s="344"/>
      <c r="AN404" s="344"/>
      <c r="AO404" s="309"/>
      <c r="AP404" s="344"/>
      <c r="AQ404" s="344"/>
      <c r="AR404" s="344"/>
      <c r="AS404" s="344"/>
      <c r="AT404" s="344"/>
      <c r="AU404" s="309"/>
      <c r="AV404" s="344"/>
      <c r="AW404" s="344"/>
      <c r="AX404" s="309"/>
    </row>
    <row r="405" spans="1:50">
      <c r="A405" s="643"/>
      <c r="B405" s="644"/>
      <c r="C405" s="644"/>
      <c r="D405" s="644"/>
      <c r="E405" s="644"/>
      <c r="F405" s="644"/>
      <c r="G405" s="651"/>
      <c r="H405" s="644"/>
      <c r="I405" s="644"/>
      <c r="J405" s="644"/>
      <c r="K405" s="644"/>
      <c r="L405" s="644"/>
      <c r="M405" s="644"/>
      <c r="N405" s="644"/>
      <c r="O405" s="644"/>
      <c r="P405" s="644"/>
      <c r="Q405" s="644"/>
      <c r="R405" s="273"/>
      <c r="S405" s="275"/>
      <c r="T405" s="275"/>
      <c r="U405" s="275"/>
      <c r="V405" s="275"/>
      <c r="W405" s="275"/>
      <c r="X405" s="654"/>
      <c r="Y405" s="290"/>
      <c r="Z405" s="285"/>
      <c r="AA405" s="275"/>
      <c r="AB405" s="275"/>
      <c r="AC405" s="275"/>
      <c r="AD405" s="275"/>
      <c r="AE405" s="290"/>
      <c r="AF405" s="285"/>
      <c r="AG405" s="275"/>
      <c r="AH405" s="290"/>
      <c r="AI405" s="345"/>
      <c r="AJ405" s="314"/>
      <c r="AK405" s="314"/>
      <c r="AL405" s="314"/>
      <c r="AM405" s="314"/>
      <c r="AN405" s="314"/>
      <c r="AO405" s="310"/>
      <c r="AP405" s="312"/>
      <c r="AQ405" s="312"/>
      <c r="AR405" s="314"/>
      <c r="AS405" s="314"/>
      <c r="AT405" s="314"/>
      <c r="AU405" s="310"/>
      <c r="AV405" s="314"/>
      <c r="AW405" s="314"/>
      <c r="AX405" s="310"/>
    </row>
    <row r="406" spans="1:50">
      <c r="A406" s="643"/>
      <c r="B406" s="644"/>
      <c r="C406" s="644"/>
      <c r="D406" s="644"/>
      <c r="E406" s="644"/>
      <c r="F406" s="644"/>
      <c r="G406" s="651"/>
      <c r="H406" s="644"/>
      <c r="I406" s="644"/>
      <c r="J406" s="644"/>
      <c r="K406" s="644"/>
      <c r="L406" s="644"/>
      <c r="M406" s="644"/>
      <c r="N406" s="644"/>
      <c r="O406" s="644"/>
      <c r="P406" s="644"/>
      <c r="Q406" s="644"/>
      <c r="X406" s="532"/>
      <c r="Y406" s="288"/>
      <c r="Z406" s="284"/>
      <c r="AE406" s="288"/>
      <c r="AF406" s="284"/>
      <c r="AH406" s="288"/>
      <c r="AI406" s="343"/>
      <c r="AJ406" s="344"/>
      <c r="AK406" s="344"/>
      <c r="AL406" s="344"/>
      <c r="AM406" s="344"/>
      <c r="AN406" s="344"/>
      <c r="AO406" s="309"/>
      <c r="AP406" s="344"/>
      <c r="AQ406" s="344"/>
      <c r="AR406" s="344"/>
      <c r="AS406" s="344"/>
      <c r="AT406" s="344"/>
      <c r="AU406" s="309"/>
      <c r="AV406" s="344"/>
      <c r="AW406" s="344"/>
      <c r="AX406" s="309"/>
    </row>
    <row r="407" spans="1:50">
      <c r="A407" s="643"/>
      <c r="B407" s="644"/>
      <c r="C407" s="644"/>
      <c r="D407" s="644"/>
      <c r="E407" s="644"/>
      <c r="F407" s="644"/>
      <c r="G407" s="651"/>
      <c r="H407" s="644"/>
      <c r="I407" s="644"/>
      <c r="J407" s="644"/>
      <c r="K407" s="644"/>
      <c r="L407" s="644"/>
      <c r="M407" s="644"/>
      <c r="N407" s="644"/>
      <c r="O407" s="644"/>
      <c r="P407" s="644"/>
      <c r="Q407" s="644"/>
      <c r="R407" s="273"/>
      <c r="S407" s="275"/>
      <c r="T407" s="275"/>
      <c r="U407" s="275"/>
      <c r="V407" s="275"/>
      <c r="W407" s="275"/>
      <c r="X407" s="654"/>
      <c r="Y407" s="290"/>
      <c r="Z407" s="285"/>
      <c r="AA407" s="275"/>
      <c r="AB407" s="275"/>
      <c r="AC407" s="275"/>
      <c r="AD407" s="275"/>
      <c r="AE407" s="290"/>
      <c r="AF407" s="285"/>
      <c r="AG407" s="275"/>
      <c r="AH407" s="290"/>
      <c r="AI407" s="343"/>
      <c r="AJ407" s="344"/>
      <c r="AK407" s="344"/>
      <c r="AL407" s="344"/>
      <c r="AM407" s="344"/>
      <c r="AN407" s="344"/>
      <c r="AO407" s="309"/>
      <c r="AP407" s="344"/>
      <c r="AQ407" s="344"/>
      <c r="AR407" s="344"/>
      <c r="AS407" s="344"/>
      <c r="AT407" s="344"/>
      <c r="AU407" s="309"/>
      <c r="AV407" s="344"/>
      <c r="AW407" s="344"/>
      <c r="AX407" s="309"/>
    </row>
    <row r="408" spans="1:50">
      <c r="A408" s="643"/>
      <c r="B408" s="644"/>
      <c r="C408" s="644"/>
      <c r="D408" s="644"/>
      <c r="E408" s="644"/>
      <c r="F408" s="644"/>
      <c r="G408" s="651"/>
      <c r="H408" s="644"/>
      <c r="I408" s="644"/>
      <c r="J408" s="644"/>
      <c r="K408" s="644"/>
      <c r="L408" s="644"/>
      <c r="M408" s="644"/>
      <c r="N408" s="644"/>
      <c r="O408" s="644"/>
      <c r="P408" s="644"/>
      <c r="Q408" s="644"/>
      <c r="X408" s="532"/>
      <c r="Y408" s="288"/>
      <c r="Z408" s="284"/>
      <c r="AE408" s="288"/>
      <c r="AF408" s="284"/>
      <c r="AH408" s="288"/>
      <c r="AI408" s="343"/>
      <c r="AJ408" s="344"/>
      <c r="AK408" s="344"/>
      <c r="AL408" s="344"/>
      <c r="AM408" s="344"/>
      <c r="AN408" s="344"/>
      <c r="AO408" s="309"/>
      <c r="AP408" s="344"/>
      <c r="AQ408" s="344"/>
      <c r="AR408" s="344"/>
      <c r="AS408" s="344"/>
      <c r="AT408" s="344"/>
      <c r="AU408" s="309"/>
      <c r="AV408" s="344"/>
      <c r="AW408" s="344"/>
      <c r="AX408" s="309"/>
    </row>
    <row r="409" spans="1:50" ht="13.5" thickBot="1">
      <c r="A409" s="649"/>
      <c r="B409" s="650"/>
      <c r="C409" s="650"/>
      <c r="D409" s="650"/>
      <c r="E409" s="650"/>
      <c r="F409" s="650"/>
      <c r="G409" s="653"/>
      <c r="H409" s="650"/>
      <c r="I409" s="650"/>
      <c r="J409" s="650"/>
      <c r="K409" s="650"/>
      <c r="L409" s="650"/>
      <c r="M409" s="650"/>
      <c r="N409" s="650"/>
      <c r="O409" s="650"/>
      <c r="P409" s="650"/>
      <c r="Q409" s="650"/>
      <c r="S409" s="281"/>
      <c r="T409" s="281"/>
      <c r="U409" s="281"/>
      <c r="V409" s="281"/>
      <c r="W409" s="281"/>
      <c r="X409" s="655"/>
      <c r="Y409" s="291"/>
      <c r="Z409" s="286"/>
      <c r="AA409" s="281"/>
      <c r="AB409" s="281"/>
      <c r="AC409" s="281"/>
      <c r="AD409" s="281"/>
      <c r="AE409" s="291"/>
      <c r="AF409" s="286"/>
      <c r="AG409" s="281"/>
      <c r="AH409" s="291"/>
      <c r="AI409" s="346"/>
      <c r="AJ409" s="347"/>
      <c r="AK409" s="347"/>
      <c r="AL409" s="347"/>
      <c r="AM409" s="347"/>
      <c r="AN409" s="347"/>
      <c r="AO409" s="311"/>
      <c r="AP409" s="347"/>
      <c r="AQ409" s="347"/>
      <c r="AR409" s="347"/>
      <c r="AS409" s="347"/>
      <c r="AT409" s="347"/>
      <c r="AU409" s="311"/>
      <c r="AV409" s="347"/>
      <c r="AW409" s="347"/>
      <c r="AX409" s="311"/>
    </row>
    <row r="410" spans="1:50">
      <c r="A410" s="642"/>
      <c r="B410" s="644"/>
      <c r="C410" s="644"/>
      <c r="D410" s="644"/>
      <c r="E410" s="644"/>
      <c r="F410" s="644"/>
      <c r="G410" s="651"/>
      <c r="H410" s="644"/>
      <c r="I410" s="644"/>
      <c r="J410" s="644"/>
      <c r="K410" s="644"/>
      <c r="L410" s="644"/>
      <c r="M410" s="644"/>
      <c r="N410" s="644"/>
      <c r="O410" s="644"/>
      <c r="P410" s="644"/>
      <c r="Q410" s="644"/>
      <c r="Y410" s="288"/>
      <c r="Z410" s="284"/>
      <c r="AE410" s="288"/>
      <c r="AF410" s="284"/>
      <c r="AH410" s="288"/>
      <c r="AI410" s="343"/>
      <c r="AJ410" s="344"/>
      <c r="AK410" s="344"/>
      <c r="AL410" s="344"/>
      <c r="AM410" s="344"/>
      <c r="AN410" s="344"/>
      <c r="AO410" s="309"/>
      <c r="AP410" s="344"/>
      <c r="AQ410" s="344"/>
      <c r="AR410" s="344"/>
      <c r="AS410" s="344"/>
      <c r="AT410" s="344"/>
      <c r="AU410" s="309"/>
      <c r="AV410" s="344"/>
      <c r="AW410" s="344"/>
      <c r="AX410" s="309"/>
    </row>
    <row r="411" spans="1:50">
      <c r="A411" s="643"/>
      <c r="B411" s="644"/>
      <c r="C411" s="644"/>
      <c r="D411" s="644"/>
      <c r="E411" s="644"/>
      <c r="F411" s="644"/>
      <c r="G411" s="651"/>
      <c r="H411" s="644"/>
      <c r="I411" s="644"/>
      <c r="J411" s="644"/>
      <c r="K411" s="644"/>
      <c r="L411" s="644"/>
      <c r="M411" s="644"/>
      <c r="N411" s="644"/>
      <c r="O411" s="644"/>
      <c r="P411" s="644"/>
      <c r="Q411" s="644"/>
      <c r="S411" s="274"/>
      <c r="T411" s="274"/>
      <c r="U411" s="274"/>
      <c r="V411" s="274"/>
      <c r="W411" s="274"/>
      <c r="X411" s="274"/>
      <c r="Y411" s="289"/>
      <c r="Z411" s="284"/>
      <c r="AA411" s="274"/>
      <c r="AB411" s="274"/>
      <c r="AC411" s="274"/>
      <c r="AD411" s="274"/>
      <c r="AE411" s="289"/>
      <c r="AF411" s="284"/>
      <c r="AG411" s="274"/>
      <c r="AH411" s="289"/>
      <c r="AI411" s="343"/>
      <c r="AJ411" s="344"/>
      <c r="AK411" s="344"/>
      <c r="AL411" s="344"/>
      <c r="AM411" s="344"/>
      <c r="AN411" s="344"/>
      <c r="AO411" s="309"/>
      <c r="AP411" s="344"/>
      <c r="AQ411" s="344"/>
      <c r="AR411" s="344"/>
      <c r="AS411" s="344"/>
      <c r="AT411" s="344"/>
      <c r="AU411" s="309"/>
      <c r="AV411" s="344"/>
      <c r="AW411" s="344"/>
      <c r="AX411" s="309"/>
    </row>
    <row r="412" spans="1:50">
      <c r="A412" s="643"/>
      <c r="B412" s="644"/>
      <c r="C412" s="644"/>
      <c r="D412" s="644"/>
      <c r="E412" s="644"/>
      <c r="F412" s="644"/>
      <c r="G412" s="651"/>
      <c r="H412" s="644"/>
      <c r="I412" s="644"/>
      <c r="J412" s="644"/>
      <c r="K412" s="644"/>
      <c r="L412" s="644"/>
      <c r="M412" s="644"/>
      <c r="N412" s="644"/>
      <c r="O412" s="644"/>
      <c r="P412" s="644"/>
      <c r="Q412" s="644"/>
      <c r="S412" s="275"/>
      <c r="T412" s="275"/>
      <c r="U412" s="275"/>
      <c r="V412" s="275"/>
      <c r="W412" s="275"/>
      <c r="X412" s="275"/>
      <c r="Y412" s="290"/>
      <c r="Z412" s="285"/>
      <c r="AA412" s="275"/>
      <c r="AB412" s="275"/>
      <c r="AC412" s="275"/>
      <c r="AD412" s="275"/>
      <c r="AE412" s="290"/>
      <c r="AF412" s="285"/>
      <c r="AG412" s="275"/>
      <c r="AH412" s="290"/>
      <c r="AI412" s="343"/>
      <c r="AJ412" s="344"/>
      <c r="AK412" s="344"/>
      <c r="AL412" s="344"/>
      <c r="AM412" s="344"/>
      <c r="AN412" s="344"/>
      <c r="AO412" s="309"/>
      <c r="AP412" s="344"/>
      <c r="AQ412" s="344"/>
      <c r="AR412" s="344"/>
      <c r="AS412" s="344"/>
      <c r="AT412" s="344"/>
      <c r="AU412" s="309"/>
      <c r="AV412" s="344"/>
      <c r="AW412" s="344"/>
      <c r="AX412" s="309"/>
    </row>
    <row r="413" spans="1:50">
      <c r="A413" s="643"/>
      <c r="B413" s="644"/>
      <c r="C413" s="644"/>
      <c r="D413" s="644"/>
      <c r="E413" s="644"/>
      <c r="F413" s="644"/>
      <c r="G413" s="651"/>
      <c r="H413" s="644"/>
      <c r="I413" s="644"/>
      <c r="J413" s="644"/>
      <c r="K413" s="644"/>
      <c r="L413" s="644"/>
      <c r="M413" s="644"/>
      <c r="N413" s="644"/>
      <c r="O413" s="644"/>
      <c r="P413" s="644"/>
      <c r="Q413" s="644"/>
      <c r="Y413" s="288"/>
      <c r="Z413" s="284"/>
      <c r="AE413" s="288"/>
      <c r="AF413" s="284"/>
      <c r="AH413" s="288"/>
      <c r="AI413" s="343"/>
      <c r="AJ413" s="344"/>
      <c r="AK413" s="344"/>
      <c r="AL413" s="344"/>
      <c r="AM413" s="344"/>
      <c r="AN413" s="344"/>
      <c r="AO413" s="309"/>
      <c r="AP413" s="344"/>
      <c r="AQ413" s="344"/>
      <c r="AR413" s="344"/>
      <c r="AS413" s="344"/>
      <c r="AT413" s="344"/>
      <c r="AU413" s="309"/>
      <c r="AV413" s="344"/>
      <c r="AW413" s="344"/>
      <c r="AX413" s="309"/>
    </row>
    <row r="414" spans="1:50">
      <c r="A414" s="643"/>
      <c r="B414" s="644"/>
      <c r="C414" s="644"/>
      <c r="D414" s="644"/>
      <c r="E414" s="644"/>
      <c r="F414" s="644"/>
      <c r="G414" s="651"/>
      <c r="H414" s="644"/>
      <c r="I414" s="644"/>
      <c r="J414" s="644"/>
      <c r="K414" s="644"/>
      <c r="L414" s="644"/>
      <c r="M414" s="644"/>
      <c r="N414" s="644"/>
      <c r="O414" s="644"/>
      <c r="P414" s="644"/>
      <c r="Q414" s="644"/>
      <c r="R414" s="273"/>
      <c r="S414" s="275"/>
      <c r="T414" s="275"/>
      <c r="U414" s="275"/>
      <c r="V414" s="275"/>
      <c r="W414" s="275"/>
      <c r="X414" s="275"/>
      <c r="Y414" s="290"/>
      <c r="Z414" s="285"/>
      <c r="AA414" s="275"/>
      <c r="AB414" s="275"/>
      <c r="AC414" s="275"/>
      <c r="AD414" s="275"/>
      <c r="AE414" s="290"/>
      <c r="AF414" s="285"/>
      <c r="AG414" s="275"/>
      <c r="AH414" s="290"/>
      <c r="AI414" s="345"/>
      <c r="AJ414" s="314"/>
      <c r="AK414" s="314"/>
      <c r="AL414" s="314"/>
      <c r="AM414" s="314"/>
      <c r="AN414" s="314"/>
      <c r="AO414" s="310"/>
      <c r="AP414" s="314"/>
      <c r="AQ414" s="314"/>
      <c r="AR414" s="314"/>
      <c r="AS414" s="314"/>
      <c r="AT414" s="314"/>
      <c r="AU414" s="310"/>
      <c r="AV414" s="314"/>
      <c r="AW414" s="314"/>
      <c r="AX414" s="310"/>
    </row>
    <row r="415" spans="1:50">
      <c r="A415" s="643"/>
      <c r="B415" s="644"/>
      <c r="C415" s="644"/>
      <c r="D415" s="644"/>
      <c r="E415" s="644"/>
      <c r="F415" s="644"/>
      <c r="G415" s="651"/>
      <c r="H415" s="644"/>
      <c r="I415" s="644"/>
      <c r="J415" s="644"/>
      <c r="K415" s="644"/>
      <c r="L415" s="644"/>
      <c r="M415" s="644"/>
      <c r="N415" s="644"/>
      <c r="O415" s="644"/>
      <c r="P415" s="644"/>
      <c r="Q415" s="644"/>
      <c r="Y415" s="288"/>
      <c r="Z415" s="284"/>
      <c r="AE415" s="288"/>
      <c r="AF415" s="284"/>
      <c r="AH415" s="288"/>
      <c r="AI415" s="343"/>
      <c r="AJ415" s="344"/>
      <c r="AK415" s="344"/>
      <c r="AL415" s="344"/>
      <c r="AM415" s="344"/>
      <c r="AN415" s="344"/>
      <c r="AO415" s="309"/>
      <c r="AP415" s="344"/>
      <c r="AQ415" s="344"/>
      <c r="AR415" s="344"/>
      <c r="AS415" s="344"/>
      <c r="AT415" s="344"/>
      <c r="AU415" s="309"/>
      <c r="AV415" s="344"/>
      <c r="AW415" s="344"/>
      <c r="AX415" s="309"/>
    </row>
    <row r="416" spans="1:50">
      <c r="A416" s="648"/>
      <c r="B416" s="646"/>
      <c r="C416" s="646"/>
      <c r="D416" s="646"/>
      <c r="E416" s="646"/>
      <c r="F416" s="646"/>
      <c r="G416" s="652"/>
      <c r="H416" s="646"/>
      <c r="I416" s="646"/>
      <c r="J416" s="646"/>
      <c r="K416" s="646"/>
      <c r="L416" s="646"/>
      <c r="M416" s="646"/>
      <c r="N416" s="646"/>
      <c r="O416" s="646"/>
      <c r="P416" s="646"/>
      <c r="Q416" s="646"/>
      <c r="S416" s="275"/>
      <c r="T416" s="275"/>
      <c r="U416" s="275"/>
      <c r="V416" s="275"/>
      <c r="W416" s="275"/>
      <c r="X416" s="275"/>
      <c r="Y416" s="290"/>
      <c r="Z416" s="285"/>
      <c r="AA416" s="275"/>
      <c r="AB416" s="275"/>
      <c r="AC416" s="275"/>
      <c r="AD416" s="275"/>
      <c r="AE416" s="290"/>
      <c r="AF416" s="285"/>
      <c r="AG416" s="275"/>
      <c r="AH416" s="290"/>
      <c r="AI416" s="343"/>
      <c r="AJ416" s="344"/>
      <c r="AK416" s="344"/>
      <c r="AL416" s="344"/>
      <c r="AM416" s="344"/>
      <c r="AN416" s="344"/>
      <c r="AO416" s="309"/>
      <c r="AP416" s="344"/>
      <c r="AQ416" s="344"/>
      <c r="AR416" s="344"/>
      <c r="AS416" s="344"/>
      <c r="AT416" s="344"/>
      <c r="AU416" s="309"/>
      <c r="AV416" s="344"/>
      <c r="AW416" s="344"/>
      <c r="AX416" s="309"/>
    </row>
    <row r="417" spans="1:50">
      <c r="A417" s="643"/>
      <c r="B417" s="644"/>
      <c r="C417" s="644"/>
      <c r="D417" s="644"/>
      <c r="E417" s="644"/>
      <c r="F417" s="644"/>
      <c r="G417" s="651"/>
      <c r="H417" s="644"/>
      <c r="I417" s="644"/>
      <c r="J417" s="644"/>
      <c r="K417" s="644"/>
      <c r="L417" s="644"/>
      <c r="M417" s="644"/>
      <c r="N417" s="644"/>
      <c r="O417" s="644"/>
      <c r="P417" s="644"/>
      <c r="Q417" s="644"/>
      <c r="Y417" s="288"/>
      <c r="Z417" s="284"/>
      <c r="AE417" s="288"/>
      <c r="AF417" s="284"/>
      <c r="AH417" s="288"/>
      <c r="AI417" s="343"/>
      <c r="AJ417" s="344"/>
      <c r="AK417" s="344"/>
      <c r="AL417" s="344"/>
      <c r="AM417" s="344"/>
      <c r="AN417" s="344"/>
      <c r="AO417" s="309"/>
      <c r="AP417" s="344"/>
      <c r="AQ417" s="344"/>
      <c r="AR417" s="344"/>
      <c r="AS417" s="344"/>
      <c r="AT417" s="344"/>
      <c r="AU417" s="309"/>
      <c r="AV417" s="344"/>
      <c r="AW417" s="344"/>
      <c r="AX417" s="309"/>
    </row>
    <row r="418" spans="1:50">
      <c r="A418" s="643"/>
      <c r="B418" s="644"/>
      <c r="C418" s="644"/>
      <c r="D418" s="644"/>
      <c r="E418" s="644"/>
      <c r="F418" s="644"/>
      <c r="G418" s="651"/>
      <c r="H418" s="644"/>
      <c r="I418" s="644"/>
      <c r="J418" s="644"/>
      <c r="K418" s="644"/>
      <c r="L418" s="644"/>
      <c r="M418" s="644"/>
      <c r="N418" s="644"/>
      <c r="O418" s="644"/>
      <c r="P418" s="644"/>
      <c r="Q418" s="644"/>
      <c r="R418" s="273"/>
      <c r="S418" s="275"/>
      <c r="T418" s="275"/>
      <c r="U418" s="275"/>
      <c r="V418" s="275"/>
      <c r="W418" s="275"/>
      <c r="X418" s="275"/>
      <c r="Y418" s="290"/>
      <c r="Z418" s="285"/>
      <c r="AA418" s="275"/>
      <c r="AB418" s="275"/>
      <c r="AC418" s="275"/>
      <c r="AD418" s="275"/>
      <c r="AE418" s="290"/>
      <c r="AF418" s="285"/>
      <c r="AG418" s="275"/>
      <c r="AH418" s="290"/>
      <c r="AI418" s="345"/>
      <c r="AJ418" s="314"/>
      <c r="AK418" s="314"/>
      <c r="AL418" s="314"/>
      <c r="AM418" s="314"/>
      <c r="AN418" s="314"/>
      <c r="AO418" s="310"/>
      <c r="AP418" s="314"/>
      <c r="AQ418" s="314"/>
      <c r="AR418" s="314"/>
      <c r="AS418" s="312"/>
      <c r="AT418" s="314"/>
      <c r="AU418" s="310"/>
      <c r="AV418" s="314"/>
      <c r="AW418" s="314"/>
      <c r="AX418" s="310"/>
    </row>
    <row r="419" spans="1:50">
      <c r="A419" s="643"/>
      <c r="B419" s="644"/>
      <c r="C419" s="644"/>
      <c r="D419" s="644"/>
      <c r="E419" s="644"/>
      <c r="F419" s="644"/>
      <c r="G419" s="651"/>
      <c r="H419" s="644"/>
      <c r="I419" s="644"/>
      <c r="J419" s="644"/>
      <c r="K419" s="644"/>
      <c r="L419" s="644"/>
      <c r="M419" s="644"/>
      <c r="N419" s="644"/>
      <c r="O419" s="644"/>
      <c r="P419" s="644"/>
      <c r="Q419" s="644"/>
      <c r="Y419" s="288"/>
      <c r="Z419" s="284"/>
      <c r="AE419" s="288"/>
      <c r="AF419" s="284"/>
      <c r="AH419" s="288"/>
      <c r="AI419" s="343"/>
      <c r="AJ419" s="344"/>
      <c r="AK419" s="344"/>
      <c r="AL419" s="344"/>
      <c r="AM419" s="344"/>
      <c r="AN419" s="344"/>
      <c r="AO419" s="309"/>
      <c r="AP419" s="344"/>
      <c r="AQ419" s="344"/>
      <c r="AR419" s="344"/>
      <c r="AS419" s="344"/>
      <c r="AT419" s="344"/>
      <c r="AU419" s="309"/>
      <c r="AV419" s="344"/>
      <c r="AW419" s="344"/>
      <c r="AX419" s="309"/>
    </row>
    <row r="420" spans="1:50">
      <c r="A420" s="643"/>
      <c r="B420" s="644"/>
      <c r="C420" s="644"/>
      <c r="D420" s="644"/>
      <c r="E420" s="644"/>
      <c r="F420" s="644"/>
      <c r="G420" s="651"/>
      <c r="H420" s="644"/>
      <c r="I420" s="644"/>
      <c r="J420" s="644"/>
      <c r="K420" s="644"/>
      <c r="L420" s="644"/>
      <c r="M420" s="644"/>
      <c r="N420" s="644"/>
      <c r="O420" s="644"/>
      <c r="P420" s="644"/>
      <c r="Q420" s="644"/>
      <c r="R420" s="273"/>
      <c r="S420" s="275"/>
      <c r="T420" s="275"/>
      <c r="U420" s="275"/>
      <c r="V420" s="275"/>
      <c r="W420" s="275"/>
      <c r="X420" s="275"/>
      <c r="Y420" s="290"/>
      <c r="Z420" s="285"/>
      <c r="AA420" s="275"/>
      <c r="AB420" s="275"/>
      <c r="AC420" s="275"/>
      <c r="AD420" s="275"/>
      <c r="AE420" s="290"/>
      <c r="AF420" s="285"/>
      <c r="AG420" s="275"/>
      <c r="AH420" s="290"/>
      <c r="AI420" s="343"/>
      <c r="AJ420" s="344"/>
      <c r="AK420" s="344"/>
      <c r="AL420" s="344"/>
      <c r="AM420" s="344"/>
      <c r="AN420" s="344"/>
      <c r="AO420" s="309"/>
      <c r="AP420" s="344"/>
      <c r="AQ420" s="344"/>
      <c r="AR420" s="344"/>
      <c r="AS420" s="344"/>
      <c r="AT420" s="344"/>
      <c r="AU420" s="309"/>
      <c r="AV420" s="344"/>
      <c r="AW420" s="344"/>
      <c r="AX420" s="309"/>
    </row>
    <row r="421" spans="1:50">
      <c r="A421" s="643"/>
      <c r="B421" s="644"/>
      <c r="C421" s="644"/>
      <c r="D421" s="644"/>
      <c r="E421" s="644"/>
      <c r="F421" s="644"/>
      <c r="G421" s="651"/>
      <c r="H421" s="644"/>
      <c r="I421" s="644"/>
      <c r="J421" s="644"/>
      <c r="K421" s="644"/>
      <c r="L421" s="644"/>
      <c r="M421" s="644"/>
      <c r="N421" s="644"/>
      <c r="O421" s="644"/>
      <c r="P421" s="644"/>
      <c r="Q421" s="644"/>
      <c r="Y421" s="288"/>
      <c r="Z421" s="284"/>
      <c r="AE421" s="288"/>
      <c r="AF421" s="284"/>
      <c r="AH421" s="288"/>
      <c r="AI421" s="343"/>
      <c r="AJ421" s="344"/>
      <c r="AK421" s="344"/>
      <c r="AL421" s="344"/>
      <c r="AM421" s="344"/>
      <c r="AN421" s="344"/>
      <c r="AO421" s="309"/>
      <c r="AP421" s="344"/>
      <c r="AQ421" s="344"/>
      <c r="AR421" s="344"/>
      <c r="AS421" s="344"/>
      <c r="AT421" s="344"/>
      <c r="AU421" s="309"/>
      <c r="AV421" s="344"/>
      <c r="AW421" s="344"/>
      <c r="AX421" s="309"/>
    </row>
    <row r="422" spans="1:50">
      <c r="A422" s="643"/>
      <c r="B422" s="644"/>
      <c r="C422" s="644"/>
      <c r="D422" s="644"/>
      <c r="E422" s="644"/>
      <c r="F422" s="644"/>
      <c r="G422" s="651"/>
      <c r="H422" s="644"/>
      <c r="I422" s="644"/>
      <c r="J422" s="644"/>
      <c r="K422" s="644"/>
      <c r="L422" s="644"/>
      <c r="M422" s="644"/>
      <c r="N422" s="644"/>
      <c r="O422" s="644"/>
      <c r="P422" s="644"/>
      <c r="Q422" s="644"/>
      <c r="R422" s="273"/>
      <c r="S422" s="275"/>
      <c r="T422" s="275"/>
      <c r="U422" s="275"/>
      <c r="V422" s="275"/>
      <c r="W422" s="275"/>
      <c r="X422" s="275"/>
      <c r="Y422" s="290"/>
      <c r="Z422" s="285"/>
      <c r="AA422" s="275"/>
      <c r="AB422" s="275"/>
      <c r="AC422" s="275"/>
      <c r="AD422" s="275"/>
      <c r="AE422" s="290"/>
      <c r="AF422" s="285"/>
      <c r="AG422" s="275"/>
      <c r="AH422" s="290"/>
      <c r="AI422" s="345"/>
      <c r="AJ422" s="314"/>
      <c r="AK422" s="314"/>
      <c r="AL422" s="314"/>
      <c r="AM422" s="314"/>
      <c r="AN422" s="314"/>
      <c r="AO422" s="310"/>
      <c r="AP422" s="314"/>
      <c r="AQ422" s="314"/>
      <c r="AR422" s="314"/>
      <c r="AS422" s="314"/>
      <c r="AT422" s="314"/>
      <c r="AU422" s="310"/>
      <c r="AV422" s="314"/>
      <c r="AW422" s="314"/>
      <c r="AX422" s="310"/>
    </row>
    <row r="423" spans="1:50">
      <c r="A423" s="643"/>
      <c r="B423" s="644"/>
      <c r="C423" s="644"/>
      <c r="D423" s="644"/>
      <c r="E423" s="644"/>
      <c r="F423" s="644"/>
      <c r="G423" s="651"/>
      <c r="H423" s="644"/>
      <c r="I423" s="644"/>
      <c r="J423" s="644"/>
      <c r="K423" s="644"/>
      <c r="L423" s="644"/>
      <c r="M423" s="644"/>
      <c r="N423" s="644"/>
      <c r="O423" s="644"/>
      <c r="P423" s="644"/>
      <c r="Q423" s="644"/>
      <c r="Y423" s="288"/>
      <c r="Z423" s="284"/>
      <c r="AE423" s="288"/>
      <c r="AF423" s="284"/>
      <c r="AH423" s="288"/>
      <c r="AI423" s="343"/>
      <c r="AJ423" s="344"/>
      <c r="AK423" s="344"/>
      <c r="AL423" s="344"/>
      <c r="AM423" s="344"/>
      <c r="AN423" s="344"/>
      <c r="AO423" s="309"/>
      <c r="AP423" s="344"/>
      <c r="AQ423" s="344"/>
      <c r="AR423" s="344"/>
      <c r="AS423" s="344"/>
      <c r="AT423" s="344"/>
      <c r="AU423" s="309"/>
      <c r="AV423" s="344"/>
      <c r="AW423" s="344"/>
      <c r="AX423" s="309"/>
    </row>
    <row r="424" spans="1:50">
      <c r="A424" s="643"/>
      <c r="B424" s="644"/>
      <c r="C424" s="644"/>
      <c r="D424" s="644"/>
      <c r="E424" s="644"/>
      <c r="F424" s="644"/>
      <c r="G424" s="651"/>
      <c r="H424" s="644"/>
      <c r="I424" s="644"/>
      <c r="J424" s="644"/>
      <c r="K424" s="644"/>
      <c r="L424" s="644"/>
      <c r="M424" s="644"/>
      <c r="N424" s="644"/>
      <c r="O424" s="644"/>
      <c r="P424" s="644"/>
      <c r="Q424" s="644"/>
      <c r="R424" s="273"/>
      <c r="S424" s="275"/>
      <c r="T424" s="275"/>
      <c r="U424" s="275"/>
      <c r="V424" s="275"/>
      <c r="W424" s="275"/>
      <c r="X424" s="275"/>
      <c r="Y424" s="290"/>
      <c r="Z424" s="285"/>
      <c r="AA424" s="275"/>
      <c r="AB424" s="275"/>
      <c r="AC424" s="275"/>
      <c r="AD424" s="275"/>
      <c r="AE424" s="290"/>
      <c r="AF424" s="285"/>
      <c r="AG424" s="275"/>
      <c r="AH424" s="290"/>
      <c r="AI424" s="343"/>
      <c r="AJ424" s="344"/>
      <c r="AK424" s="344"/>
      <c r="AL424" s="344"/>
      <c r="AM424" s="344"/>
      <c r="AN424" s="344"/>
      <c r="AO424" s="309"/>
      <c r="AP424" s="344"/>
      <c r="AQ424" s="344"/>
      <c r="AR424" s="344"/>
      <c r="AS424" s="344"/>
      <c r="AT424" s="344"/>
      <c r="AU424" s="309"/>
      <c r="AV424" s="344"/>
      <c r="AW424" s="344"/>
      <c r="AX424" s="309"/>
    </row>
    <row r="425" spans="1:50">
      <c r="A425" s="643"/>
      <c r="B425" s="644"/>
      <c r="C425" s="644"/>
      <c r="D425" s="644"/>
      <c r="E425" s="644"/>
      <c r="F425" s="644"/>
      <c r="G425" s="651"/>
      <c r="H425" s="644"/>
      <c r="I425" s="644"/>
      <c r="J425" s="644"/>
      <c r="K425" s="644"/>
      <c r="L425" s="644"/>
      <c r="M425" s="644"/>
      <c r="N425" s="644"/>
      <c r="O425" s="644"/>
      <c r="P425" s="644"/>
      <c r="Q425" s="644"/>
      <c r="Y425" s="288"/>
      <c r="Z425" s="284"/>
      <c r="AE425" s="288"/>
      <c r="AF425" s="284"/>
      <c r="AH425" s="288"/>
      <c r="AI425" s="343"/>
      <c r="AJ425" s="344"/>
      <c r="AK425" s="344"/>
      <c r="AL425" s="344"/>
      <c r="AM425" s="344"/>
      <c r="AN425" s="344"/>
      <c r="AO425" s="309"/>
      <c r="AP425" s="344"/>
      <c r="AQ425" s="344"/>
      <c r="AR425" s="344"/>
      <c r="AS425" s="344"/>
      <c r="AT425" s="344"/>
      <c r="AU425" s="309"/>
      <c r="AV425" s="344"/>
      <c r="AW425" s="344"/>
      <c r="AX425" s="309"/>
    </row>
    <row r="426" spans="1:50">
      <c r="A426" s="643"/>
      <c r="B426" s="644"/>
      <c r="C426" s="644"/>
      <c r="D426" s="644"/>
      <c r="E426" s="644"/>
      <c r="F426" s="644"/>
      <c r="G426" s="644"/>
      <c r="H426" s="644"/>
      <c r="I426" s="644"/>
      <c r="J426" s="644"/>
      <c r="K426" s="644"/>
      <c r="L426" s="644"/>
      <c r="M426" s="644"/>
      <c r="N426" s="644"/>
      <c r="O426" s="644"/>
      <c r="P426" s="644"/>
      <c r="Q426" s="644"/>
      <c r="R426" s="273"/>
      <c r="S426" s="275"/>
      <c r="T426" s="275"/>
      <c r="U426" s="275"/>
      <c r="V426" s="275"/>
      <c r="W426" s="275"/>
      <c r="X426" s="275"/>
      <c r="Y426" s="290"/>
      <c r="Z426" s="285"/>
      <c r="AA426" s="275"/>
      <c r="AB426" s="275"/>
      <c r="AC426" s="275"/>
      <c r="AD426" s="275"/>
      <c r="AE426" s="290"/>
      <c r="AF426" s="285"/>
      <c r="AG426" s="275"/>
      <c r="AH426" s="290"/>
      <c r="AI426" s="345"/>
      <c r="AJ426" s="314"/>
      <c r="AK426" s="314"/>
      <c r="AL426" s="314"/>
      <c r="AM426" s="314"/>
      <c r="AN426" s="314"/>
      <c r="AO426" s="310"/>
      <c r="AP426" s="314"/>
      <c r="AQ426" s="314"/>
      <c r="AR426" s="314"/>
      <c r="AS426" s="312"/>
      <c r="AT426" s="314"/>
      <c r="AU426" s="310"/>
      <c r="AV426" s="314"/>
      <c r="AW426" s="314"/>
      <c r="AX426" s="310"/>
    </row>
    <row r="427" spans="1:50">
      <c r="A427" s="643"/>
      <c r="B427" s="644"/>
      <c r="C427" s="644"/>
      <c r="D427" s="644"/>
      <c r="E427" s="644"/>
      <c r="F427" s="644"/>
      <c r="G427" s="644"/>
      <c r="H427" s="644"/>
      <c r="I427" s="644"/>
      <c r="J427" s="644"/>
      <c r="K427" s="644"/>
      <c r="L427" s="644"/>
      <c r="M427" s="644"/>
      <c r="N427" s="644"/>
      <c r="O427" s="644"/>
      <c r="P427" s="644"/>
      <c r="Q427" s="644"/>
      <c r="Y427" s="288"/>
      <c r="Z427" s="284"/>
      <c r="AE427" s="288"/>
      <c r="AF427" s="284"/>
      <c r="AH427" s="288"/>
      <c r="AI427" s="343"/>
      <c r="AJ427" s="344"/>
      <c r="AK427" s="344"/>
      <c r="AL427" s="344"/>
      <c r="AM427" s="344"/>
      <c r="AN427" s="344"/>
      <c r="AO427" s="309"/>
      <c r="AP427" s="344"/>
      <c r="AQ427" s="344"/>
      <c r="AR427" s="344"/>
      <c r="AS427" s="344"/>
      <c r="AT427" s="344"/>
      <c r="AU427" s="309"/>
      <c r="AV427" s="344"/>
      <c r="AW427" s="344"/>
      <c r="AX427" s="309"/>
    </row>
    <row r="428" spans="1:50">
      <c r="A428" s="643"/>
      <c r="B428" s="644"/>
      <c r="C428" s="644"/>
      <c r="D428" s="644"/>
      <c r="E428" s="644"/>
      <c r="F428" s="644"/>
      <c r="G428" s="644"/>
      <c r="H428" s="644"/>
      <c r="I428" s="644"/>
      <c r="J428" s="644"/>
      <c r="K428" s="644"/>
      <c r="L428" s="644"/>
      <c r="M428" s="644"/>
      <c r="N428" s="644"/>
      <c r="O428" s="644"/>
      <c r="P428" s="644"/>
      <c r="Q428" s="644"/>
      <c r="R428" s="273"/>
      <c r="S428" s="275"/>
      <c r="T428" s="275"/>
      <c r="U428" s="275"/>
      <c r="V428" s="275"/>
      <c r="W428" s="275"/>
      <c r="X428" s="275"/>
      <c r="Y428" s="290"/>
      <c r="Z428" s="285"/>
      <c r="AA428" s="275"/>
      <c r="AB428" s="275"/>
      <c r="AC428" s="275"/>
      <c r="AD428" s="275"/>
      <c r="AE428" s="290"/>
      <c r="AF428" s="285"/>
      <c r="AG428" s="275"/>
      <c r="AH428" s="290"/>
      <c r="AI428" s="343"/>
      <c r="AJ428" s="344"/>
      <c r="AK428" s="344"/>
      <c r="AL428" s="344"/>
      <c r="AM428" s="344"/>
      <c r="AN428" s="344"/>
      <c r="AO428" s="309"/>
      <c r="AP428" s="344"/>
      <c r="AQ428" s="344"/>
      <c r="AR428" s="344"/>
      <c r="AS428" s="344"/>
      <c r="AT428" s="344"/>
      <c r="AU428" s="309"/>
      <c r="AV428" s="344"/>
      <c r="AW428" s="344"/>
      <c r="AX428" s="309"/>
    </row>
    <row r="429" spans="1:50">
      <c r="A429" s="643"/>
      <c r="B429" s="644"/>
      <c r="C429" s="644"/>
      <c r="D429" s="644"/>
      <c r="E429" s="644"/>
      <c r="F429" s="644"/>
      <c r="G429" s="644"/>
      <c r="H429" s="644"/>
      <c r="I429" s="644"/>
      <c r="J429" s="644"/>
      <c r="K429" s="644"/>
      <c r="L429" s="644"/>
      <c r="M429" s="644"/>
      <c r="N429" s="644"/>
      <c r="O429" s="644"/>
      <c r="P429" s="644"/>
      <c r="Q429" s="644"/>
      <c r="Y429" s="288"/>
      <c r="Z429" s="284"/>
      <c r="AE429" s="288"/>
      <c r="AF429" s="284"/>
      <c r="AH429" s="288"/>
      <c r="AI429" s="343"/>
      <c r="AJ429" s="344"/>
      <c r="AK429" s="344"/>
      <c r="AL429" s="344"/>
      <c r="AM429" s="344"/>
      <c r="AN429" s="344"/>
      <c r="AO429" s="309"/>
      <c r="AP429" s="344"/>
      <c r="AQ429" s="344"/>
      <c r="AR429" s="344"/>
      <c r="AS429" s="344"/>
      <c r="AT429" s="344"/>
      <c r="AU429" s="309"/>
      <c r="AV429" s="344"/>
      <c r="AW429" s="344"/>
      <c r="AX429" s="309"/>
    </row>
    <row r="430" spans="1:50">
      <c r="A430" s="643"/>
      <c r="B430" s="644"/>
      <c r="C430" s="644"/>
      <c r="D430" s="644"/>
      <c r="E430" s="644"/>
      <c r="F430" s="644"/>
      <c r="G430" s="644"/>
      <c r="H430" s="644"/>
      <c r="I430" s="644"/>
      <c r="J430" s="644"/>
      <c r="K430" s="644"/>
      <c r="L430" s="644"/>
      <c r="M430" s="644"/>
      <c r="N430" s="644"/>
      <c r="O430" s="644"/>
      <c r="P430" s="644"/>
      <c r="Q430" s="644"/>
      <c r="R430" s="273"/>
      <c r="S430" s="275"/>
      <c r="T430" s="275"/>
      <c r="U430" s="275"/>
      <c r="V430" s="275"/>
      <c r="W430" s="275"/>
      <c r="X430" s="275"/>
      <c r="Y430" s="290"/>
      <c r="Z430" s="285"/>
      <c r="AA430" s="275"/>
      <c r="AB430" s="275"/>
      <c r="AC430" s="275"/>
      <c r="AD430" s="275"/>
      <c r="AE430" s="290"/>
      <c r="AF430" s="285"/>
      <c r="AG430" s="275"/>
      <c r="AH430" s="290"/>
      <c r="AI430" s="345"/>
      <c r="AJ430" s="312"/>
      <c r="AK430" s="312"/>
      <c r="AL430" s="314"/>
      <c r="AM430" s="314"/>
      <c r="AN430" s="314"/>
      <c r="AO430" s="310"/>
      <c r="AP430" s="314"/>
      <c r="AQ430" s="314"/>
      <c r="AR430" s="314"/>
      <c r="AS430" s="314"/>
      <c r="AT430" s="314"/>
      <c r="AU430" s="310"/>
      <c r="AV430" s="314"/>
      <c r="AW430" s="314"/>
      <c r="AX430" s="310"/>
    </row>
    <row r="431" spans="1:50">
      <c r="A431" s="643"/>
      <c r="B431" s="644"/>
      <c r="C431" s="644"/>
      <c r="D431" s="644"/>
      <c r="E431" s="644"/>
      <c r="F431" s="644"/>
      <c r="G431" s="644"/>
      <c r="H431" s="644"/>
      <c r="I431" s="644"/>
      <c r="J431" s="644"/>
      <c r="K431" s="644"/>
      <c r="L431" s="644"/>
      <c r="M431" s="644"/>
      <c r="N431" s="644"/>
      <c r="O431" s="644"/>
      <c r="P431" s="644"/>
      <c r="Q431" s="644"/>
      <c r="Y431" s="288"/>
      <c r="Z431" s="284"/>
      <c r="AE431" s="288"/>
      <c r="AF431" s="284"/>
      <c r="AH431" s="288"/>
      <c r="AI431" s="343"/>
      <c r="AJ431" s="344"/>
      <c r="AK431" s="344"/>
      <c r="AL431" s="344"/>
      <c r="AM431" s="344"/>
      <c r="AN431" s="344"/>
      <c r="AO431" s="309"/>
      <c r="AP431" s="344"/>
      <c r="AQ431" s="344"/>
      <c r="AR431" s="344"/>
      <c r="AS431" s="344"/>
      <c r="AT431" s="344"/>
      <c r="AU431" s="309"/>
      <c r="AV431" s="344"/>
      <c r="AW431" s="344"/>
      <c r="AX431" s="309"/>
    </row>
    <row r="432" spans="1:50">
      <c r="A432" s="643"/>
      <c r="B432" s="644"/>
      <c r="C432" s="644"/>
      <c r="D432" s="644"/>
      <c r="E432" s="644"/>
      <c r="F432" s="644"/>
      <c r="G432" s="644"/>
      <c r="H432" s="644"/>
      <c r="I432" s="644"/>
      <c r="J432" s="644"/>
      <c r="K432" s="644"/>
      <c r="L432" s="644"/>
      <c r="M432" s="644"/>
      <c r="N432" s="644"/>
      <c r="O432" s="644"/>
      <c r="P432" s="644"/>
      <c r="Q432" s="644"/>
      <c r="R432" s="273"/>
      <c r="S432" s="275"/>
      <c r="T432" s="275"/>
      <c r="U432" s="275"/>
      <c r="V432" s="275"/>
      <c r="W432" s="275"/>
      <c r="X432" s="275"/>
      <c r="Y432" s="290"/>
      <c r="Z432" s="285"/>
      <c r="AA432" s="275"/>
      <c r="AB432" s="275"/>
      <c r="AC432" s="275"/>
      <c r="AD432" s="275"/>
      <c r="AE432" s="290"/>
      <c r="AF432" s="285"/>
      <c r="AG432" s="275"/>
      <c r="AH432" s="290"/>
      <c r="AI432" s="343"/>
      <c r="AJ432" s="344"/>
      <c r="AK432" s="344"/>
      <c r="AL432" s="344"/>
      <c r="AM432" s="344"/>
      <c r="AN432" s="344"/>
      <c r="AO432" s="309"/>
      <c r="AP432" s="344"/>
      <c r="AQ432" s="344"/>
      <c r="AR432" s="344"/>
      <c r="AS432" s="344"/>
      <c r="AT432" s="344"/>
      <c r="AU432" s="309"/>
      <c r="AV432" s="344"/>
      <c r="AW432" s="344"/>
      <c r="AX432" s="309"/>
    </row>
    <row r="433" spans="1:50">
      <c r="A433" s="643"/>
      <c r="B433" s="644"/>
      <c r="C433" s="644"/>
      <c r="D433" s="644"/>
      <c r="E433" s="644"/>
      <c r="F433" s="644"/>
      <c r="G433" s="644"/>
      <c r="H433" s="644"/>
      <c r="I433" s="644"/>
      <c r="J433" s="644"/>
      <c r="K433" s="644"/>
      <c r="L433" s="644"/>
      <c r="M433" s="644"/>
      <c r="N433" s="644"/>
      <c r="O433" s="644"/>
      <c r="P433" s="644"/>
      <c r="Q433" s="644"/>
      <c r="Y433" s="288"/>
      <c r="Z433" s="284"/>
      <c r="AE433" s="288"/>
      <c r="AF433" s="284"/>
      <c r="AH433" s="288"/>
      <c r="AI433" s="343"/>
      <c r="AJ433" s="344"/>
      <c r="AK433" s="344"/>
      <c r="AL433" s="344"/>
      <c r="AM433" s="344"/>
      <c r="AN433" s="344"/>
      <c r="AO433" s="309"/>
      <c r="AP433" s="344"/>
      <c r="AQ433" s="344"/>
      <c r="AR433" s="344"/>
      <c r="AS433" s="344"/>
      <c r="AT433" s="344"/>
      <c r="AU433" s="309"/>
      <c r="AV433" s="344"/>
      <c r="AW433" s="344"/>
      <c r="AX433" s="309"/>
    </row>
    <row r="434" spans="1:50">
      <c r="A434" s="643"/>
      <c r="B434" s="644"/>
      <c r="C434" s="644"/>
      <c r="D434" s="644"/>
      <c r="E434" s="644"/>
      <c r="F434" s="644"/>
      <c r="G434" s="644"/>
      <c r="H434" s="644"/>
      <c r="I434" s="644"/>
      <c r="J434" s="644"/>
      <c r="K434" s="644"/>
      <c r="L434" s="644"/>
      <c r="M434" s="644"/>
      <c r="N434" s="644"/>
      <c r="O434" s="644"/>
      <c r="P434" s="644"/>
      <c r="Q434" s="644"/>
      <c r="R434" s="273"/>
      <c r="S434" s="275"/>
      <c r="T434" s="275"/>
      <c r="U434" s="275"/>
      <c r="V434" s="275"/>
      <c r="W434" s="275"/>
      <c r="X434" s="275"/>
      <c r="Y434" s="290"/>
      <c r="Z434" s="285"/>
      <c r="AA434" s="275"/>
      <c r="AB434" s="275"/>
      <c r="AC434" s="275"/>
      <c r="AD434" s="275"/>
      <c r="AE434" s="290"/>
      <c r="AF434" s="285"/>
      <c r="AG434" s="275"/>
      <c r="AH434" s="290"/>
      <c r="AI434" s="345"/>
      <c r="AJ434" s="314"/>
      <c r="AK434" s="314"/>
      <c r="AL434" s="314"/>
      <c r="AM434" s="314"/>
      <c r="AN434" s="314"/>
      <c r="AO434" s="310"/>
      <c r="AP434" s="314"/>
      <c r="AQ434" s="314"/>
      <c r="AR434" s="314"/>
      <c r="AS434" s="314"/>
      <c r="AT434" s="314"/>
      <c r="AU434" s="310"/>
      <c r="AV434" s="314"/>
      <c r="AW434" s="314"/>
      <c r="AX434" s="310"/>
    </row>
    <row r="435" spans="1:50">
      <c r="A435" s="643"/>
      <c r="B435" s="644"/>
      <c r="C435" s="644"/>
      <c r="D435" s="644"/>
      <c r="E435" s="644"/>
      <c r="F435" s="644"/>
      <c r="G435" s="644"/>
      <c r="H435" s="644"/>
      <c r="I435" s="644"/>
      <c r="J435" s="644"/>
      <c r="K435" s="644"/>
      <c r="L435" s="644"/>
      <c r="M435" s="644"/>
      <c r="N435" s="644"/>
      <c r="O435" s="644"/>
      <c r="P435" s="644"/>
      <c r="Q435" s="644"/>
      <c r="Y435" s="288"/>
      <c r="Z435" s="284"/>
      <c r="AE435" s="288"/>
      <c r="AF435" s="284"/>
      <c r="AH435" s="288"/>
      <c r="AI435" s="343"/>
      <c r="AJ435" s="344"/>
      <c r="AK435" s="344"/>
      <c r="AL435" s="344"/>
      <c r="AM435" s="344"/>
      <c r="AN435" s="344"/>
      <c r="AO435" s="309"/>
      <c r="AP435" s="344"/>
      <c r="AQ435" s="344"/>
      <c r="AR435" s="344"/>
      <c r="AS435" s="344"/>
      <c r="AT435" s="344"/>
      <c r="AU435" s="309"/>
      <c r="AV435" s="344"/>
      <c r="AW435" s="344"/>
      <c r="AX435" s="309"/>
    </row>
    <row r="436" spans="1:50">
      <c r="A436" s="643"/>
      <c r="B436" s="644"/>
      <c r="C436" s="644"/>
      <c r="D436" s="644"/>
      <c r="E436" s="644"/>
      <c r="F436" s="644"/>
      <c r="G436" s="644"/>
      <c r="H436" s="644"/>
      <c r="I436" s="644"/>
      <c r="J436" s="644"/>
      <c r="K436" s="644"/>
      <c r="L436" s="644"/>
      <c r="M436" s="644"/>
      <c r="N436" s="644"/>
      <c r="O436" s="644"/>
      <c r="P436" s="644"/>
      <c r="Q436" s="644"/>
      <c r="R436" s="273"/>
      <c r="S436" s="275"/>
      <c r="T436" s="275"/>
      <c r="U436" s="275"/>
      <c r="V436" s="275"/>
      <c r="W436" s="275"/>
      <c r="X436" s="275"/>
      <c r="Y436" s="290"/>
      <c r="Z436" s="285"/>
      <c r="AA436" s="275"/>
      <c r="AB436" s="275"/>
      <c r="AC436" s="275"/>
      <c r="AD436" s="275"/>
      <c r="AE436" s="290"/>
      <c r="AF436" s="285"/>
      <c r="AG436" s="275"/>
      <c r="AH436" s="290"/>
      <c r="AI436" s="343"/>
      <c r="AJ436" s="344"/>
      <c r="AK436" s="344"/>
      <c r="AL436" s="344"/>
      <c r="AM436" s="344"/>
      <c r="AN436" s="344"/>
      <c r="AO436" s="309"/>
      <c r="AP436" s="344"/>
      <c r="AQ436" s="344"/>
      <c r="AR436" s="344"/>
      <c r="AS436" s="344"/>
      <c r="AT436" s="344"/>
      <c r="AU436" s="309"/>
      <c r="AV436" s="344"/>
      <c r="AW436" s="344"/>
      <c r="AX436" s="309"/>
    </row>
    <row r="437" spans="1:50">
      <c r="A437" s="643"/>
      <c r="B437" s="644"/>
      <c r="C437" s="644"/>
      <c r="D437" s="644"/>
      <c r="E437" s="644"/>
      <c r="F437" s="644"/>
      <c r="G437" s="644"/>
      <c r="H437" s="644"/>
      <c r="I437" s="644"/>
      <c r="J437" s="644"/>
      <c r="K437" s="644"/>
      <c r="L437" s="644"/>
      <c r="M437" s="644"/>
      <c r="N437" s="644"/>
      <c r="O437" s="644"/>
      <c r="P437" s="644"/>
      <c r="Q437" s="644"/>
      <c r="Y437" s="288"/>
      <c r="Z437" s="284"/>
      <c r="AE437" s="288"/>
      <c r="AF437" s="284"/>
      <c r="AH437" s="288"/>
      <c r="AI437" s="343"/>
      <c r="AJ437" s="344"/>
      <c r="AK437" s="344"/>
      <c r="AL437" s="344"/>
      <c r="AM437" s="344"/>
      <c r="AN437" s="344"/>
      <c r="AO437" s="309"/>
      <c r="AP437" s="344"/>
      <c r="AQ437" s="344"/>
      <c r="AR437" s="344"/>
      <c r="AS437" s="344"/>
      <c r="AT437" s="344"/>
      <c r="AU437" s="309"/>
      <c r="AV437" s="344"/>
      <c r="AW437" s="344"/>
      <c r="AX437" s="309"/>
    </row>
    <row r="438" spans="1:50" ht="13.5" thickBot="1">
      <c r="A438" s="649"/>
      <c r="B438" s="650"/>
      <c r="C438" s="650"/>
      <c r="D438" s="650"/>
      <c r="E438" s="650"/>
      <c r="F438" s="650"/>
      <c r="G438" s="650"/>
      <c r="H438" s="650"/>
      <c r="I438" s="650"/>
      <c r="J438" s="650"/>
      <c r="K438" s="650"/>
      <c r="L438" s="650"/>
      <c r="M438" s="650"/>
      <c r="N438" s="650"/>
      <c r="O438" s="650"/>
      <c r="P438" s="650"/>
      <c r="Q438" s="650"/>
      <c r="S438" s="281"/>
      <c r="T438" s="281"/>
      <c r="U438" s="281"/>
      <c r="V438" s="281"/>
      <c r="W438" s="281"/>
      <c r="X438" s="281"/>
      <c r="Y438" s="291"/>
      <c r="Z438" s="286"/>
      <c r="AA438" s="281"/>
      <c r="AB438" s="281"/>
      <c r="AC438" s="281"/>
      <c r="AD438" s="281"/>
      <c r="AE438" s="291"/>
      <c r="AF438" s="286"/>
      <c r="AG438" s="281"/>
      <c r="AH438" s="291"/>
      <c r="AI438" s="346"/>
      <c r="AJ438" s="347"/>
      <c r="AK438" s="347"/>
      <c r="AL438" s="347"/>
      <c r="AM438" s="347"/>
      <c r="AN438" s="347"/>
      <c r="AO438" s="311"/>
      <c r="AP438" s="347"/>
      <c r="AQ438" s="347"/>
      <c r="AR438" s="347"/>
      <c r="AS438" s="347"/>
      <c r="AT438" s="347"/>
      <c r="AU438" s="311"/>
      <c r="AV438" s="347"/>
      <c r="AW438" s="347"/>
      <c r="AX438" s="311"/>
    </row>
    <row r="439" spans="1:50">
      <c r="A439" s="642"/>
      <c r="B439" s="644"/>
      <c r="C439" s="644"/>
      <c r="D439" s="644"/>
      <c r="E439" s="644"/>
      <c r="F439" s="644"/>
      <c r="G439" s="644"/>
      <c r="H439" s="644"/>
      <c r="I439" s="644"/>
      <c r="J439" s="644"/>
      <c r="K439" s="644"/>
      <c r="L439" s="644"/>
      <c r="M439" s="644"/>
      <c r="N439" s="644"/>
      <c r="O439" s="644"/>
      <c r="P439" s="644"/>
      <c r="Q439" s="644"/>
      <c r="Y439" s="288"/>
      <c r="Z439" s="284"/>
      <c r="AE439" s="288"/>
      <c r="AF439" s="284"/>
      <c r="AH439" s="288"/>
      <c r="AI439" s="343"/>
      <c r="AJ439" s="344"/>
      <c r="AK439" s="344"/>
      <c r="AL439" s="344"/>
      <c r="AM439" s="344"/>
      <c r="AN439" s="344"/>
      <c r="AO439" s="309"/>
      <c r="AP439" s="344"/>
      <c r="AQ439" s="344"/>
      <c r="AR439" s="344"/>
      <c r="AS439" s="344"/>
      <c r="AT439" s="344"/>
      <c r="AU439" s="309"/>
      <c r="AV439" s="344"/>
      <c r="AW439" s="344"/>
      <c r="AX439" s="309"/>
    </row>
    <row r="440" spans="1:50">
      <c r="A440" s="643"/>
      <c r="B440" s="644"/>
      <c r="C440" s="644"/>
      <c r="D440" s="644"/>
      <c r="E440" s="644"/>
      <c r="F440" s="644"/>
      <c r="G440" s="644"/>
      <c r="H440" s="644"/>
      <c r="I440" s="644"/>
      <c r="J440" s="644"/>
      <c r="K440" s="644"/>
      <c r="L440" s="644"/>
      <c r="M440" s="644"/>
      <c r="N440" s="644"/>
      <c r="O440" s="644"/>
      <c r="P440" s="644"/>
      <c r="Q440" s="644"/>
      <c r="S440" s="274"/>
      <c r="T440" s="274"/>
      <c r="U440" s="274"/>
      <c r="V440" s="274"/>
      <c r="W440" s="274"/>
      <c r="X440" s="274"/>
      <c r="Y440" s="289"/>
      <c r="Z440" s="284"/>
      <c r="AA440" s="274"/>
      <c r="AB440" s="274"/>
      <c r="AC440" s="274"/>
      <c r="AD440" s="274"/>
      <c r="AE440" s="289"/>
      <c r="AF440" s="284"/>
      <c r="AG440" s="274"/>
      <c r="AH440" s="289"/>
      <c r="AI440" s="343"/>
      <c r="AJ440" s="344"/>
      <c r="AK440" s="344"/>
      <c r="AL440" s="344"/>
      <c r="AM440" s="344"/>
      <c r="AN440" s="344"/>
      <c r="AO440" s="309"/>
      <c r="AP440" s="344"/>
      <c r="AQ440" s="344"/>
      <c r="AR440" s="344"/>
      <c r="AS440" s="344"/>
      <c r="AT440" s="344"/>
      <c r="AU440" s="309"/>
      <c r="AV440" s="344"/>
      <c r="AW440" s="344"/>
      <c r="AX440" s="309"/>
    </row>
    <row r="441" spans="1:50">
      <c r="A441" s="643"/>
      <c r="B441" s="644"/>
      <c r="C441" s="644"/>
      <c r="D441" s="644"/>
      <c r="E441" s="644"/>
      <c r="F441" s="644"/>
      <c r="G441" s="644"/>
      <c r="H441" s="644"/>
      <c r="I441" s="644"/>
      <c r="J441" s="644"/>
      <c r="K441" s="644"/>
      <c r="L441" s="644"/>
      <c r="M441" s="644"/>
      <c r="N441" s="644"/>
      <c r="O441" s="644"/>
      <c r="P441" s="644"/>
      <c r="Q441" s="644"/>
      <c r="S441" s="275"/>
      <c r="T441" s="275"/>
      <c r="U441" s="275"/>
      <c r="V441" s="275"/>
      <c r="W441" s="275"/>
      <c r="X441" s="275"/>
      <c r="Y441" s="290"/>
      <c r="Z441" s="285"/>
      <c r="AA441" s="275"/>
      <c r="AB441" s="275"/>
      <c r="AC441" s="275"/>
      <c r="AD441" s="275"/>
      <c r="AE441" s="290"/>
      <c r="AF441" s="285"/>
      <c r="AG441" s="275"/>
      <c r="AH441" s="290"/>
      <c r="AI441" s="343"/>
      <c r="AJ441" s="344"/>
      <c r="AK441" s="344"/>
      <c r="AL441" s="344"/>
      <c r="AM441" s="344"/>
      <c r="AN441" s="344"/>
      <c r="AO441" s="309"/>
      <c r="AP441" s="344"/>
      <c r="AQ441" s="344"/>
      <c r="AR441" s="344"/>
      <c r="AS441" s="344"/>
      <c r="AT441" s="344"/>
      <c r="AU441" s="309"/>
      <c r="AV441" s="344"/>
      <c r="AW441" s="344"/>
      <c r="AX441" s="309"/>
    </row>
    <row r="442" spans="1:50">
      <c r="A442" s="643"/>
      <c r="B442" s="644"/>
      <c r="C442" s="644"/>
      <c r="D442" s="644"/>
      <c r="E442" s="644"/>
      <c r="F442" s="644"/>
      <c r="G442" s="644"/>
      <c r="H442" s="644"/>
      <c r="I442" s="644"/>
      <c r="J442" s="644"/>
      <c r="K442" s="644"/>
      <c r="L442" s="644"/>
      <c r="M442" s="644"/>
      <c r="N442" s="644"/>
      <c r="O442" s="644"/>
      <c r="P442" s="644"/>
      <c r="Q442" s="644"/>
      <c r="Y442" s="288"/>
      <c r="Z442" s="284"/>
      <c r="AE442" s="288"/>
      <c r="AF442" s="284"/>
      <c r="AH442" s="288"/>
      <c r="AI442" s="343"/>
      <c r="AJ442" s="344"/>
      <c r="AK442" s="344"/>
      <c r="AL442" s="344"/>
      <c r="AM442" s="344"/>
      <c r="AN442" s="344"/>
      <c r="AO442" s="309"/>
      <c r="AP442" s="344"/>
      <c r="AQ442" s="344"/>
      <c r="AR442" s="344"/>
      <c r="AS442" s="344"/>
      <c r="AT442" s="344"/>
      <c r="AU442" s="309"/>
      <c r="AV442" s="344"/>
      <c r="AW442" s="344"/>
      <c r="AX442" s="309"/>
    </row>
    <row r="443" spans="1:50">
      <c r="A443" s="643"/>
      <c r="B443" s="644"/>
      <c r="C443" s="644"/>
      <c r="D443" s="644"/>
      <c r="E443" s="644"/>
      <c r="F443" s="644"/>
      <c r="G443" s="644"/>
      <c r="H443" s="644"/>
      <c r="I443" s="644"/>
      <c r="J443" s="644"/>
      <c r="K443" s="644"/>
      <c r="L443" s="644"/>
      <c r="M443" s="644"/>
      <c r="N443" s="644"/>
      <c r="O443" s="644"/>
      <c r="P443" s="644"/>
      <c r="Q443" s="644"/>
      <c r="R443" s="273"/>
      <c r="S443" s="275"/>
      <c r="T443" s="275"/>
      <c r="U443" s="275"/>
      <c r="V443" s="275"/>
      <c r="W443" s="275"/>
      <c r="X443" s="275"/>
      <c r="Y443" s="290"/>
      <c r="Z443" s="285"/>
      <c r="AA443" s="275"/>
      <c r="AB443" s="275"/>
      <c r="AC443" s="275"/>
      <c r="AD443" s="275"/>
      <c r="AE443" s="290"/>
      <c r="AF443" s="285"/>
      <c r="AG443" s="275"/>
      <c r="AH443" s="290"/>
      <c r="AI443" s="345"/>
      <c r="AJ443" s="314"/>
      <c r="AK443" s="350"/>
      <c r="AL443" s="314"/>
      <c r="AM443" s="314"/>
      <c r="AN443" s="314"/>
      <c r="AO443" s="310"/>
      <c r="AP443" s="314"/>
      <c r="AQ443" s="314"/>
      <c r="AR443" s="314"/>
      <c r="AS443" s="314"/>
      <c r="AT443" s="314"/>
      <c r="AU443" s="310"/>
      <c r="AV443" s="314"/>
      <c r="AW443" s="314"/>
      <c r="AX443" s="310"/>
    </row>
    <row r="444" spans="1:50">
      <c r="A444" s="643"/>
      <c r="B444" s="644"/>
      <c r="C444" s="644"/>
      <c r="D444" s="644"/>
      <c r="E444" s="644"/>
      <c r="F444" s="644"/>
      <c r="G444" s="644"/>
      <c r="H444" s="644"/>
      <c r="I444" s="644"/>
      <c r="J444" s="644"/>
      <c r="K444" s="644"/>
      <c r="L444" s="644"/>
      <c r="M444" s="644"/>
      <c r="N444" s="644"/>
      <c r="O444" s="644"/>
      <c r="P444" s="644"/>
      <c r="Q444" s="644"/>
      <c r="Y444" s="288"/>
      <c r="Z444" s="284"/>
      <c r="AE444" s="288"/>
      <c r="AF444" s="284"/>
      <c r="AH444" s="288"/>
      <c r="AI444" s="343"/>
      <c r="AJ444" s="344"/>
      <c r="AK444" s="344"/>
      <c r="AL444" s="344"/>
      <c r="AM444" s="344"/>
      <c r="AN444" s="344"/>
      <c r="AO444" s="309"/>
      <c r="AP444" s="344"/>
      <c r="AQ444" s="344"/>
      <c r="AR444" s="344"/>
      <c r="AS444" s="344"/>
      <c r="AT444" s="344"/>
      <c r="AU444" s="309"/>
      <c r="AV444" s="344"/>
      <c r="AW444" s="344"/>
      <c r="AX444" s="309"/>
    </row>
    <row r="445" spans="1:50">
      <c r="A445" s="648"/>
      <c r="B445" s="646"/>
      <c r="C445" s="646"/>
      <c r="D445" s="646"/>
      <c r="E445" s="646"/>
      <c r="F445" s="646"/>
      <c r="G445" s="646"/>
      <c r="H445" s="646"/>
      <c r="I445" s="646"/>
      <c r="J445" s="646"/>
      <c r="K445" s="646"/>
      <c r="L445" s="646"/>
      <c r="M445" s="646"/>
      <c r="N445" s="646"/>
      <c r="O445" s="646"/>
      <c r="P445" s="646"/>
      <c r="Q445" s="646"/>
      <c r="S445" s="275"/>
      <c r="T445" s="275"/>
      <c r="U445" s="275"/>
      <c r="V445" s="275"/>
      <c r="W445" s="275"/>
      <c r="X445" s="275"/>
      <c r="Y445" s="290"/>
      <c r="Z445" s="285"/>
      <c r="AA445" s="275"/>
      <c r="AB445" s="275"/>
      <c r="AC445" s="275"/>
      <c r="AD445" s="275"/>
      <c r="AE445" s="290"/>
      <c r="AF445" s="285"/>
      <c r="AG445" s="275"/>
      <c r="AH445" s="290"/>
      <c r="AI445" s="343"/>
      <c r="AJ445" s="344"/>
      <c r="AK445" s="344"/>
      <c r="AL445" s="344"/>
      <c r="AM445" s="344"/>
      <c r="AN445" s="344"/>
      <c r="AO445" s="309"/>
      <c r="AP445" s="344"/>
      <c r="AQ445" s="344"/>
      <c r="AR445" s="344"/>
      <c r="AS445" s="344"/>
      <c r="AT445" s="344"/>
      <c r="AU445" s="309"/>
      <c r="AV445" s="344"/>
      <c r="AW445" s="344"/>
      <c r="AX445" s="309"/>
    </row>
    <row r="446" spans="1:50">
      <c r="A446" s="643"/>
      <c r="B446" s="644"/>
      <c r="C446" s="644"/>
      <c r="D446" s="644"/>
      <c r="E446" s="644"/>
      <c r="F446" s="644"/>
      <c r="G446" s="644"/>
      <c r="H446" s="644"/>
      <c r="I446" s="644"/>
      <c r="J446" s="644"/>
      <c r="K446" s="644"/>
      <c r="L446" s="644"/>
      <c r="M446" s="644"/>
      <c r="N446" s="644"/>
      <c r="O446" s="644"/>
      <c r="P446" s="644"/>
      <c r="Q446" s="644"/>
      <c r="Y446" s="288"/>
      <c r="Z446" s="284"/>
      <c r="AE446" s="288"/>
      <c r="AF446" s="284"/>
      <c r="AH446" s="288"/>
      <c r="AI446" s="343"/>
      <c r="AJ446" s="344"/>
      <c r="AK446" s="344"/>
      <c r="AL446" s="344"/>
      <c r="AM446" s="344"/>
      <c r="AN446" s="344"/>
      <c r="AO446" s="309"/>
      <c r="AP446" s="344"/>
      <c r="AQ446" s="344"/>
      <c r="AR446" s="344"/>
      <c r="AS446" s="344"/>
      <c r="AT446" s="344"/>
      <c r="AU446" s="309"/>
      <c r="AV446" s="344"/>
      <c r="AW446" s="344"/>
      <c r="AX446" s="309"/>
    </row>
    <row r="447" spans="1:50">
      <c r="A447" s="643"/>
      <c r="B447" s="644"/>
      <c r="C447" s="644"/>
      <c r="D447" s="644"/>
      <c r="E447" s="644"/>
      <c r="F447" s="644"/>
      <c r="G447" s="644"/>
      <c r="H447" s="644"/>
      <c r="I447" s="644"/>
      <c r="J447" s="644"/>
      <c r="K447" s="644"/>
      <c r="L447" s="644"/>
      <c r="M447" s="644"/>
      <c r="N447" s="644"/>
      <c r="O447" s="644"/>
      <c r="P447" s="644"/>
      <c r="Q447" s="644"/>
      <c r="R447" s="273"/>
      <c r="S447" s="275"/>
      <c r="T447" s="275"/>
      <c r="U447" s="275"/>
      <c r="V447" s="275"/>
      <c r="W447" s="275"/>
      <c r="X447" s="275"/>
      <c r="Y447" s="290"/>
      <c r="Z447" s="285"/>
      <c r="AA447" s="275"/>
      <c r="AB447" s="275"/>
      <c r="AC447" s="275"/>
      <c r="AD447" s="275"/>
      <c r="AE447" s="290"/>
      <c r="AF447" s="285"/>
      <c r="AG447" s="275"/>
      <c r="AH447" s="290"/>
      <c r="AI447" s="345"/>
      <c r="AJ447" s="314"/>
      <c r="AK447" s="350"/>
      <c r="AL447" s="314"/>
      <c r="AM447" s="314"/>
      <c r="AN447" s="314"/>
      <c r="AO447" s="310"/>
      <c r="AP447" s="314"/>
      <c r="AQ447" s="314"/>
      <c r="AR447" s="314"/>
      <c r="AS447" s="314"/>
      <c r="AT447" s="314"/>
      <c r="AU447" s="310"/>
      <c r="AV447" s="314"/>
      <c r="AW447" s="314"/>
      <c r="AX447" s="310"/>
    </row>
    <row r="448" spans="1:50">
      <c r="A448" s="643"/>
      <c r="B448" s="644"/>
      <c r="C448" s="644"/>
      <c r="D448" s="644"/>
      <c r="E448" s="644"/>
      <c r="F448" s="644"/>
      <c r="G448" s="644"/>
      <c r="H448" s="644"/>
      <c r="I448" s="644"/>
      <c r="J448" s="644"/>
      <c r="K448" s="644"/>
      <c r="L448" s="644"/>
      <c r="M448" s="644"/>
      <c r="N448" s="644"/>
      <c r="O448" s="644"/>
      <c r="P448" s="644"/>
      <c r="Q448" s="644"/>
      <c r="Y448" s="288"/>
      <c r="Z448" s="284"/>
      <c r="AE448" s="288"/>
      <c r="AF448" s="284"/>
      <c r="AH448" s="288"/>
      <c r="AI448" s="343"/>
      <c r="AJ448" s="344"/>
      <c r="AK448" s="344"/>
      <c r="AL448" s="344"/>
      <c r="AM448" s="344"/>
      <c r="AN448" s="344"/>
      <c r="AO448" s="309"/>
      <c r="AP448" s="344"/>
      <c r="AQ448" s="344"/>
      <c r="AR448" s="344"/>
      <c r="AS448" s="344"/>
      <c r="AT448" s="344"/>
      <c r="AU448" s="309"/>
      <c r="AV448" s="344"/>
      <c r="AW448" s="344"/>
      <c r="AX448" s="309"/>
    </row>
    <row r="449" spans="1:50">
      <c r="A449" s="643"/>
      <c r="B449" s="644"/>
      <c r="C449" s="644"/>
      <c r="D449" s="644"/>
      <c r="E449" s="644"/>
      <c r="F449" s="644"/>
      <c r="G449" s="644"/>
      <c r="H449" s="644"/>
      <c r="I449" s="644"/>
      <c r="J449" s="644"/>
      <c r="K449" s="644"/>
      <c r="L449" s="644"/>
      <c r="M449" s="644"/>
      <c r="N449" s="644"/>
      <c r="O449" s="644"/>
      <c r="P449" s="644"/>
      <c r="Q449" s="644"/>
      <c r="R449" s="273"/>
      <c r="S449" s="275"/>
      <c r="T449" s="275"/>
      <c r="U449" s="275"/>
      <c r="V449" s="275"/>
      <c r="W449" s="275"/>
      <c r="X449" s="275"/>
      <c r="Y449" s="290"/>
      <c r="Z449" s="285"/>
      <c r="AA449" s="275"/>
      <c r="AB449" s="275"/>
      <c r="AC449" s="275"/>
      <c r="AD449" s="275"/>
      <c r="AE449" s="290"/>
      <c r="AF449" s="285"/>
      <c r="AG449" s="275"/>
      <c r="AH449" s="290"/>
      <c r="AI449" s="343"/>
      <c r="AJ449" s="344"/>
      <c r="AK449" s="344"/>
      <c r="AL449" s="344"/>
      <c r="AM449" s="344"/>
      <c r="AN449" s="344"/>
      <c r="AO449" s="309"/>
      <c r="AP449" s="344"/>
      <c r="AQ449" s="344"/>
      <c r="AR449" s="344"/>
      <c r="AS449" s="344"/>
      <c r="AT449" s="344"/>
      <c r="AU449" s="309"/>
      <c r="AV449" s="344"/>
      <c r="AW449" s="344"/>
      <c r="AX449" s="309"/>
    </row>
    <row r="450" spans="1:50">
      <c r="A450" s="643"/>
      <c r="B450" s="644"/>
      <c r="C450" s="644"/>
      <c r="D450" s="644"/>
      <c r="E450" s="644"/>
      <c r="F450" s="644"/>
      <c r="G450" s="644"/>
      <c r="H450" s="644"/>
      <c r="I450" s="644"/>
      <c r="J450" s="644"/>
      <c r="K450" s="644"/>
      <c r="L450" s="644"/>
      <c r="M450" s="644"/>
      <c r="N450" s="644"/>
      <c r="O450" s="644"/>
      <c r="P450" s="644"/>
      <c r="Q450" s="644"/>
      <c r="Y450" s="288"/>
      <c r="Z450" s="284"/>
      <c r="AE450" s="288"/>
      <c r="AF450" s="284"/>
      <c r="AH450" s="288"/>
      <c r="AI450" s="343"/>
      <c r="AJ450" s="344"/>
      <c r="AK450" s="344"/>
      <c r="AL450" s="344"/>
      <c r="AM450" s="344"/>
      <c r="AN450" s="344"/>
      <c r="AO450" s="309"/>
      <c r="AP450" s="344"/>
      <c r="AQ450" s="344"/>
      <c r="AR450" s="344"/>
      <c r="AS450" s="344"/>
      <c r="AT450" s="344"/>
      <c r="AU450" s="309"/>
      <c r="AV450" s="344"/>
      <c r="AW450" s="344"/>
      <c r="AX450" s="309"/>
    </row>
    <row r="451" spans="1:50">
      <c r="A451" s="643"/>
      <c r="B451" s="644"/>
      <c r="C451" s="644"/>
      <c r="D451" s="644"/>
      <c r="E451" s="644"/>
      <c r="F451" s="644"/>
      <c r="G451" s="644"/>
      <c r="H451" s="644"/>
      <c r="I451" s="644"/>
      <c r="J451" s="644"/>
      <c r="K451" s="644"/>
      <c r="L451" s="644"/>
      <c r="M451" s="644"/>
      <c r="N451" s="644"/>
      <c r="O451" s="644"/>
      <c r="P451" s="644"/>
      <c r="Q451" s="644"/>
      <c r="R451" s="273"/>
      <c r="S451" s="275"/>
      <c r="T451" s="275"/>
      <c r="U451" s="275"/>
      <c r="V451" s="275"/>
      <c r="W451" s="275"/>
      <c r="X451" s="275"/>
      <c r="Y451" s="290"/>
      <c r="Z451" s="285"/>
      <c r="AA451" s="275"/>
      <c r="AB451" s="275"/>
      <c r="AC451" s="275"/>
      <c r="AD451" s="275"/>
      <c r="AE451" s="290"/>
      <c r="AF451" s="285"/>
      <c r="AG451" s="275"/>
      <c r="AH451" s="290"/>
      <c r="AI451" s="345"/>
      <c r="AJ451" s="314"/>
      <c r="AK451" s="350"/>
      <c r="AL451" s="314"/>
      <c r="AM451" s="314"/>
      <c r="AN451" s="314"/>
      <c r="AO451" s="310"/>
      <c r="AP451" s="314"/>
      <c r="AQ451" s="314"/>
      <c r="AR451" s="314"/>
      <c r="AS451" s="314"/>
      <c r="AT451" s="314"/>
      <c r="AU451" s="310"/>
      <c r="AV451" s="314"/>
      <c r="AW451" s="314"/>
      <c r="AX451" s="310"/>
    </row>
    <row r="452" spans="1:50">
      <c r="A452" s="643"/>
      <c r="B452" s="644"/>
      <c r="C452" s="644"/>
      <c r="D452" s="644"/>
      <c r="E452" s="644"/>
      <c r="F452" s="644"/>
      <c r="G452" s="644"/>
      <c r="H452" s="644"/>
      <c r="I452" s="644"/>
      <c r="J452" s="644"/>
      <c r="K452" s="644"/>
      <c r="L452" s="644"/>
      <c r="M452" s="644"/>
      <c r="N452" s="644"/>
      <c r="O452" s="644"/>
      <c r="P452" s="644"/>
      <c r="Q452" s="644"/>
      <c r="Y452" s="288"/>
      <c r="Z452" s="284"/>
      <c r="AE452" s="288"/>
      <c r="AF452" s="284"/>
      <c r="AH452" s="288"/>
      <c r="AI452" s="343"/>
      <c r="AJ452" s="344"/>
      <c r="AK452" s="344"/>
      <c r="AL452" s="344"/>
      <c r="AM452" s="344"/>
      <c r="AN452" s="344"/>
      <c r="AO452" s="309"/>
      <c r="AP452" s="344"/>
      <c r="AQ452" s="344"/>
      <c r="AR452" s="344"/>
      <c r="AS452" s="344"/>
      <c r="AT452" s="344"/>
      <c r="AU452" s="309"/>
      <c r="AV452" s="344"/>
      <c r="AW452" s="344"/>
      <c r="AX452" s="309"/>
    </row>
    <row r="453" spans="1:50">
      <c r="A453" s="643"/>
      <c r="B453" s="644"/>
      <c r="C453" s="644"/>
      <c r="D453" s="644"/>
      <c r="E453" s="644"/>
      <c r="F453" s="644"/>
      <c r="G453" s="644"/>
      <c r="H453" s="644"/>
      <c r="I453" s="644"/>
      <c r="J453" s="644"/>
      <c r="K453" s="644"/>
      <c r="L453" s="644"/>
      <c r="M453" s="644"/>
      <c r="N453" s="644"/>
      <c r="O453" s="644"/>
      <c r="P453" s="644"/>
      <c r="Q453" s="644"/>
      <c r="R453" s="273"/>
      <c r="S453" s="275"/>
      <c r="T453" s="275"/>
      <c r="U453" s="275"/>
      <c r="V453" s="275"/>
      <c r="W453" s="275"/>
      <c r="X453" s="275"/>
      <c r="Y453" s="290"/>
      <c r="Z453" s="285"/>
      <c r="AA453" s="275"/>
      <c r="AB453" s="275"/>
      <c r="AC453" s="275"/>
      <c r="AD453" s="275"/>
      <c r="AE453" s="290"/>
      <c r="AF453" s="285"/>
      <c r="AG453" s="275"/>
      <c r="AH453" s="290"/>
      <c r="AI453" s="343"/>
      <c r="AJ453" s="344"/>
      <c r="AK453" s="344"/>
      <c r="AL453" s="344"/>
      <c r="AM453" s="344"/>
      <c r="AN453" s="344"/>
      <c r="AO453" s="309"/>
      <c r="AP453" s="344"/>
      <c r="AQ453" s="344"/>
      <c r="AR453" s="344"/>
      <c r="AS453" s="344"/>
      <c r="AT453" s="344"/>
      <c r="AU453" s="309"/>
      <c r="AV453" s="344"/>
      <c r="AW453" s="344"/>
      <c r="AX453" s="309"/>
    </row>
    <row r="454" spans="1:50">
      <c r="A454" s="643"/>
      <c r="B454" s="644"/>
      <c r="C454" s="644"/>
      <c r="D454" s="644"/>
      <c r="E454" s="644"/>
      <c r="F454" s="644"/>
      <c r="G454" s="644"/>
      <c r="H454" s="644"/>
      <c r="I454" s="644"/>
      <c r="J454" s="644"/>
      <c r="K454" s="644"/>
      <c r="L454" s="644"/>
      <c r="M454" s="644"/>
      <c r="N454" s="644"/>
      <c r="O454" s="644"/>
      <c r="P454" s="644"/>
      <c r="Q454" s="644"/>
      <c r="Y454" s="288"/>
      <c r="Z454" s="284"/>
      <c r="AE454" s="288"/>
      <c r="AF454" s="284"/>
      <c r="AH454" s="288"/>
      <c r="AI454" s="343"/>
      <c r="AJ454" s="344"/>
      <c r="AK454" s="344"/>
      <c r="AL454" s="344"/>
      <c r="AM454" s="344"/>
      <c r="AN454" s="344"/>
      <c r="AO454" s="309"/>
      <c r="AP454" s="344"/>
      <c r="AQ454" s="344"/>
      <c r="AR454" s="344"/>
      <c r="AS454" s="344"/>
      <c r="AT454" s="344"/>
      <c r="AU454" s="309"/>
      <c r="AV454" s="344"/>
      <c r="AW454" s="344"/>
      <c r="AX454" s="309"/>
    </row>
    <row r="455" spans="1:50">
      <c r="A455" s="643"/>
      <c r="B455" s="644"/>
      <c r="C455" s="644"/>
      <c r="D455" s="644"/>
      <c r="E455" s="644"/>
      <c r="F455" s="644"/>
      <c r="G455" s="644"/>
      <c r="H455" s="644"/>
      <c r="I455" s="644"/>
      <c r="J455" s="644"/>
      <c r="K455" s="644"/>
      <c r="L455" s="644"/>
      <c r="M455" s="644"/>
      <c r="N455" s="644"/>
      <c r="O455" s="644"/>
      <c r="P455" s="644"/>
      <c r="Q455" s="644"/>
      <c r="R455" s="273"/>
      <c r="S455" s="275"/>
      <c r="T455" s="275"/>
      <c r="U455" s="275"/>
      <c r="V455" s="275"/>
      <c r="W455" s="275"/>
      <c r="X455" s="275"/>
      <c r="Y455" s="290"/>
      <c r="Z455" s="285"/>
      <c r="AA455" s="275"/>
      <c r="AB455" s="275"/>
      <c r="AC455" s="275"/>
      <c r="AD455" s="275"/>
      <c r="AE455" s="290"/>
      <c r="AF455" s="285"/>
      <c r="AG455" s="275"/>
      <c r="AH455" s="290"/>
      <c r="AI455" s="345"/>
      <c r="AJ455" s="314"/>
      <c r="AK455" s="314"/>
      <c r="AL455" s="314"/>
      <c r="AM455" s="312"/>
      <c r="AN455" s="314"/>
      <c r="AO455" s="310"/>
      <c r="AP455" s="314"/>
      <c r="AQ455" s="314"/>
      <c r="AR455" s="314"/>
      <c r="AS455" s="314"/>
      <c r="AT455" s="314"/>
      <c r="AU455" s="310"/>
      <c r="AV455" s="314"/>
      <c r="AW455" s="314"/>
      <c r="AX455" s="310"/>
    </row>
    <row r="456" spans="1:50">
      <c r="A456" s="643"/>
      <c r="B456" s="644"/>
      <c r="C456" s="644"/>
      <c r="D456" s="644"/>
      <c r="E456" s="644"/>
      <c r="F456" s="644"/>
      <c r="G456" s="644"/>
      <c r="H456" s="644"/>
      <c r="I456" s="644"/>
      <c r="J456" s="644"/>
      <c r="K456" s="644"/>
      <c r="L456" s="644"/>
      <c r="M456" s="644"/>
      <c r="N456" s="644"/>
      <c r="O456" s="644"/>
      <c r="P456" s="644"/>
      <c r="Q456" s="644"/>
      <c r="Y456" s="288"/>
      <c r="Z456" s="284"/>
      <c r="AE456" s="288"/>
      <c r="AF456" s="284"/>
      <c r="AH456" s="288"/>
      <c r="AI456" s="343"/>
      <c r="AJ456" s="344"/>
      <c r="AK456" s="344"/>
      <c r="AL456" s="344"/>
      <c r="AM456" s="344"/>
      <c r="AN456" s="344"/>
      <c r="AO456" s="309"/>
      <c r="AP456" s="344"/>
      <c r="AQ456" s="344"/>
      <c r="AR456" s="344"/>
      <c r="AS456" s="344"/>
      <c r="AT456" s="344"/>
      <c r="AU456" s="309"/>
      <c r="AV456" s="344"/>
      <c r="AW456" s="344"/>
      <c r="AX456" s="309"/>
    </row>
    <row r="457" spans="1:50">
      <c r="A457" s="643"/>
      <c r="B457" s="644"/>
      <c r="C457" s="644"/>
      <c r="D457" s="644"/>
      <c r="E457" s="644"/>
      <c r="F457" s="644"/>
      <c r="G457" s="644"/>
      <c r="H457" s="644"/>
      <c r="I457" s="644"/>
      <c r="J457" s="644"/>
      <c r="K457" s="644"/>
      <c r="L457" s="644"/>
      <c r="M457" s="644"/>
      <c r="N457" s="644"/>
      <c r="O457" s="644"/>
      <c r="P457" s="644"/>
      <c r="Q457" s="644"/>
      <c r="R457" s="273"/>
      <c r="S457" s="275"/>
      <c r="T457" s="275"/>
      <c r="U457" s="275"/>
      <c r="V457" s="275"/>
      <c r="W457" s="275"/>
      <c r="X457" s="275"/>
      <c r="Y457" s="290"/>
      <c r="Z457" s="285"/>
      <c r="AA457" s="275"/>
      <c r="AB457" s="275"/>
      <c r="AC457" s="275"/>
      <c r="AD457" s="275"/>
      <c r="AE457" s="290"/>
      <c r="AF457" s="285"/>
      <c r="AG457" s="275"/>
      <c r="AH457" s="290"/>
      <c r="AI457" s="343"/>
      <c r="AJ457" s="344"/>
      <c r="AK457" s="344"/>
      <c r="AL457" s="344"/>
      <c r="AM457" s="344"/>
      <c r="AN457" s="344"/>
      <c r="AO457" s="309"/>
      <c r="AP457" s="344"/>
      <c r="AQ457" s="344"/>
      <c r="AR457" s="344"/>
      <c r="AS457" s="344"/>
      <c r="AT457" s="344"/>
      <c r="AU457" s="309"/>
      <c r="AV457" s="344"/>
      <c r="AW457" s="344"/>
      <c r="AX457" s="309"/>
    </row>
    <row r="458" spans="1:50">
      <c r="A458" s="643"/>
      <c r="B458" s="644"/>
      <c r="C458" s="644"/>
      <c r="D458" s="644"/>
      <c r="E458" s="644"/>
      <c r="F458" s="644"/>
      <c r="G458" s="644"/>
      <c r="H458" s="644"/>
      <c r="I458" s="644"/>
      <c r="J458" s="644"/>
      <c r="K458" s="644"/>
      <c r="L458" s="644"/>
      <c r="M458" s="644"/>
      <c r="N458" s="644"/>
      <c r="O458" s="644"/>
      <c r="P458" s="644"/>
      <c r="Q458" s="644"/>
      <c r="Y458" s="288"/>
      <c r="Z458" s="284"/>
      <c r="AE458" s="288"/>
      <c r="AF458" s="284"/>
      <c r="AH458" s="288"/>
      <c r="AI458" s="343"/>
      <c r="AJ458" s="344"/>
      <c r="AK458" s="344"/>
      <c r="AL458" s="344"/>
      <c r="AM458" s="344"/>
      <c r="AN458" s="344"/>
      <c r="AO458" s="309"/>
      <c r="AP458" s="344"/>
      <c r="AQ458" s="344"/>
      <c r="AR458" s="344"/>
      <c r="AS458" s="344"/>
      <c r="AT458" s="344"/>
      <c r="AU458" s="309"/>
      <c r="AV458" s="344"/>
      <c r="AW458" s="344"/>
      <c r="AX458" s="309"/>
    </row>
    <row r="459" spans="1:50">
      <c r="A459" s="643"/>
      <c r="B459" s="644"/>
      <c r="C459" s="644"/>
      <c r="D459" s="644"/>
      <c r="E459" s="644"/>
      <c r="F459" s="644"/>
      <c r="G459" s="644"/>
      <c r="H459" s="644"/>
      <c r="I459" s="644"/>
      <c r="J459" s="644"/>
      <c r="K459" s="644"/>
      <c r="L459" s="644"/>
      <c r="M459" s="644"/>
      <c r="N459" s="644"/>
      <c r="O459" s="644"/>
      <c r="P459" s="644"/>
      <c r="Q459" s="644"/>
      <c r="R459" s="273"/>
      <c r="S459" s="275"/>
      <c r="T459" s="275"/>
      <c r="U459" s="275"/>
      <c r="V459" s="275"/>
      <c r="W459" s="275"/>
      <c r="X459" s="275"/>
      <c r="Y459" s="290"/>
      <c r="Z459" s="285"/>
      <c r="AA459" s="275"/>
      <c r="AB459" s="275"/>
      <c r="AC459" s="275"/>
      <c r="AD459" s="275"/>
      <c r="AE459" s="290"/>
      <c r="AF459" s="285"/>
      <c r="AG459" s="275"/>
      <c r="AH459" s="290"/>
      <c r="AI459" s="345"/>
      <c r="AJ459" s="314"/>
      <c r="AK459" s="312"/>
      <c r="AL459" s="314"/>
      <c r="AM459" s="314"/>
      <c r="AN459" s="314"/>
      <c r="AO459" s="310"/>
      <c r="AP459" s="314"/>
      <c r="AQ459" s="314"/>
      <c r="AR459" s="312"/>
      <c r="AS459" s="314"/>
      <c r="AT459" s="314"/>
      <c r="AU459" s="310"/>
      <c r="AV459" s="314"/>
      <c r="AW459" s="314"/>
      <c r="AX459" s="310"/>
    </row>
    <row r="460" spans="1:50">
      <c r="A460" s="643"/>
      <c r="B460" s="644"/>
      <c r="C460" s="644"/>
      <c r="D460" s="644"/>
      <c r="E460" s="644"/>
      <c r="F460" s="644"/>
      <c r="G460" s="644"/>
      <c r="H460" s="644"/>
      <c r="I460" s="644"/>
      <c r="J460" s="644"/>
      <c r="K460" s="644"/>
      <c r="L460" s="644"/>
      <c r="M460" s="644"/>
      <c r="N460" s="644"/>
      <c r="O460" s="644"/>
      <c r="P460" s="644"/>
      <c r="Q460" s="644"/>
      <c r="Y460" s="288"/>
      <c r="Z460" s="284"/>
      <c r="AE460" s="288"/>
      <c r="AF460" s="284"/>
      <c r="AH460" s="288"/>
      <c r="AI460" s="343"/>
      <c r="AJ460" s="344"/>
      <c r="AK460" s="344"/>
      <c r="AL460" s="344"/>
      <c r="AM460" s="344"/>
      <c r="AN460" s="344"/>
      <c r="AO460" s="309"/>
      <c r="AP460" s="344"/>
      <c r="AQ460" s="344"/>
      <c r="AR460" s="344"/>
      <c r="AS460" s="344"/>
      <c r="AT460" s="344"/>
      <c r="AU460" s="309"/>
      <c r="AV460" s="344"/>
      <c r="AW460" s="344"/>
      <c r="AX460" s="309"/>
    </row>
    <row r="461" spans="1:50">
      <c r="A461" s="643"/>
      <c r="B461" s="644"/>
      <c r="C461" s="644"/>
      <c r="D461" s="644"/>
      <c r="E461" s="644"/>
      <c r="F461" s="644"/>
      <c r="G461" s="644"/>
      <c r="H461" s="644"/>
      <c r="I461" s="644"/>
      <c r="J461" s="644"/>
      <c r="K461" s="644"/>
      <c r="L461" s="644"/>
      <c r="M461" s="644"/>
      <c r="N461" s="644"/>
      <c r="O461" s="644"/>
      <c r="P461" s="644"/>
      <c r="Q461" s="644"/>
      <c r="R461" s="273"/>
      <c r="S461" s="275"/>
      <c r="T461" s="275"/>
      <c r="U461" s="275"/>
      <c r="V461" s="275"/>
      <c r="W461" s="275"/>
      <c r="X461" s="275"/>
      <c r="Y461" s="290"/>
      <c r="Z461" s="285"/>
      <c r="AA461" s="275"/>
      <c r="AB461" s="275"/>
      <c r="AC461" s="275"/>
      <c r="AD461" s="275"/>
      <c r="AE461" s="290"/>
      <c r="AF461" s="285"/>
      <c r="AG461" s="275"/>
      <c r="AH461" s="290"/>
      <c r="AI461" s="343"/>
      <c r="AJ461" s="344"/>
      <c r="AK461" s="344"/>
      <c r="AL461" s="344"/>
      <c r="AM461" s="344"/>
      <c r="AN461" s="344"/>
      <c r="AO461" s="309"/>
      <c r="AP461" s="344"/>
      <c r="AQ461" s="344"/>
      <c r="AR461" s="344"/>
      <c r="AS461" s="344"/>
      <c r="AT461" s="344"/>
      <c r="AU461" s="309"/>
      <c r="AV461" s="344"/>
      <c r="AW461" s="344"/>
      <c r="AX461" s="309"/>
    </row>
    <row r="462" spans="1:50">
      <c r="A462" s="643"/>
      <c r="B462" s="644"/>
      <c r="C462" s="644"/>
      <c r="D462" s="644"/>
      <c r="E462" s="644"/>
      <c r="F462" s="644"/>
      <c r="G462" s="644"/>
      <c r="H462" s="644"/>
      <c r="I462" s="644"/>
      <c r="J462" s="644"/>
      <c r="K462" s="644"/>
      <c r="L462" s="644"/>
      <c r="M462" s="644"/>
      <c r="N462" s="644"/>
      <c r="O462" s="644"/>
      <c r="P462" s="644"/>
      <c r="Q462" s="644"/>
      <c r="Y462" s="288"/>
      <c r="Z462" s="284"/>
      <c r="AE462" s="288"/>
      <c r="AF462" s="284"/>
      <c r="AH462" s="288"/>
      <c r="AI462" s="343"/>
      <c r="AJ462" s="344"/>
      <c r="AK462" s="344"/>
      <c r="AL462" s="344"/>
      <c r="AM462" s="344"/>
      <c r="AN462" s="344"/>
      <c r="AO462" s="309"/>
      <c r="AP462" s="344"/>
      <c r="AQ462" s="344"/>
      <c r="AR462" s="344"/>
      <c r="AS462" s="344"/>
      <c r="AT462" s="344"/>
      <c r="AU462" s="309"/>
      <c r="AV462" s="344"/>
      <c r="AW462" s="344"/>
      <c r="AX462" s="309"/>
    </row>
    <row r="463" spans="1:50">
      <c r="A463" s="643"/>
      <c r="B463" s="644"/>
      <c r="C463" s="644"/>
      <c r="D463" s="644"/>
      <c r="E463" s="644"/>
      <c r="F463" s="644"/>
      <c r="G463" s="644"/>
      <c r="H463" s="644"/>
      <c r="I463" s="644"/>
      <c r="J463" s="644"/>
      <c r="K463" s="644"/>
      <c r="L463" s="644"/>
      <c r="M463" s="644"/>
      <c r="N463" s="644"/>
      <c r="O463" s="644"/>
      <c r="P463" s="644"/>
      <c r="Q463" s="644"/>
      <c r="R463" s="273"/>
      <c r="S463" s="275"/>
      <c r="T463" s="275"/>
      <c r="U463" s="275"/>
      <c r="V463" s="275"/>
      <c r="W463" s="275"/>
      <c r="X463" s="275"/>
      <c r="Y463" s="290"/>
      <c r="Z463" s="285"/>
      <c r="AA463" s="275"/>
      <c r="AB463" s="275"/>
      <c r="AC463" s="275"/>
      <c r="AD463" s="275"/>
      <c r="AE463" s="290"/>
      <c r="AF463" s="285"/>
      <c r="AG463" s="275"/>
      <c r="AH463" s="290"/>
      <c r="AI463" s="345"/>
      <c r="AJ463" s="314"/>
      <c r="AK463" s="314"/>
      <c r="AL463" s="314"/>
      <c r="AM463" s="314"/>
      <c r="AN463" s="314"/>
      <c r="AO463" s="310"/>
      <c r="AP463" s="314"/>
      <c r="AQ463" s="314"/>
      <c r="AR463" s="314"/>
      <c r="AS463" s="314"/>
      <c r="AT463" s="314"/>
      <c r="AU463" s="310"/>
      <c r="AV463" s="314"/>
      <c r="AW463" s="314"/>
      <c r="AX463" s="310"/>
    </row>
    <row r="464" spans="1:50">
      <c r="A464" s="643"/>
      <c r="B464" s="644"/>
      <c r="C464" s="644"/>
      <c r="D464" s="644"/>
      <c r="E464" s="644"/>
      <c r="F464" s="644"/>
      <c r="G464" s="644"/>
      <c r="H464" s="644"/>
      <c r="I464" s="644"/>
      <c r="J464" s="644"/>
      <c r="K464" s="644"/>
      <c r="L464" s="644"/>
      <c r="M464" s="644"/>
      <c r="N464" s="644"/>
      <c r="O464" s="644"/>
      <c r="P464" s="644"/>
      <c r="Q464" s="644"/>
      <c r="Y464" s="288"/>
      <c r="Z464" s="284"/>
      <c r="AE464" s="288"/>
      <c r="AF464" s="284"/>
      <c r="AH464" s="288"/>
      <c r="AI464" s="343"/>
      <c r="AJ464" s="344"/>
      <c r="AK464" s="344"/>
      <c r="AL464" s="344"/>
      <c r="AM464" s="344"/>
      <c r="AN464" s="344"/>
      <c r="AO464" s="309"/>
      <c r="AP464" s="344"/>
      <c r="AQ464" s="344"/>
      <c r="AR464" s="344"/>
      <c r="AS464" s="344"/>
      <c r="AT464" s="344"/>
      <c r="AU464" s="309"/>
      <c r="AV464" s="344"/>
      <c r="AW464" s="344"/>
      <c r="AX464" s="309"/>
    </row>
    <row r="465" spans="1:50">
      <c r="A465" s="643"/>
      <c r="B465" s="644"/>
      <c r="C465" s="644"/>
      <c r="D465" s="644"/>
      <c r="E465" s="644"/>
      <c r="F465" s="644"/>
      <c r="G465" s="644"/>
      <c r="H465" s="644"/>
      <c r="I465" s="644"/>
      <c r="J465" s="644"/>
      <c r="K465" s="644"/>
      <c r="L465" s="644"/>
      <c r="M465" s="644"/>
      <c r="N465" s="644"/>
      <c r="O465" s="644"/>
      <c r="P465" s="644"/>
      <c r="Q465" s="644"/>
      <c r="R465" s="273"/>
      <c r="S465" s="275"/>
      <c r="T465" s="275"/>
      <c r="U465" s="275"/>
      <c r="V465" s="275"/>
      <c r="W465" s="275"/>
      <c r="X465" s="275"/>
      <c r="Y465" s="290"/>
      <c r="Z465" s="285"/>
      <c r="AA465" s="275"/>
      <c r="AB465" s="275"/>
      <c r="AC465" s="275"/>
      <c r="AD465" s="275"/>
      <c r="AE465" s="290"/>
      <c r="AF465" s="285"/>
      <c r="AG465" s="275"/>
      <c r="AH465" s="290"/>
      <c r="AI465" s="343"/>
      <c r="AJ465" s="344"/>
      <c r="AK465" s="344"/>
      <c r="AL465" s="344"/>
      <c r="AM465" s="344"/>
      <c r="AN465" s="344"/>
      <c r="AO465" s="309"/>
      <c r="AP465" s="344"/>
      <c r="AQ465" s="344"/>
      <c r="AR465" s="344"/>
      <c r="AS465" s="344"/>
      <c r="AT465" s="344"/>
      <c r="AU465" s="309"/>
      <c r="AV465" s="344"/>
      <c r="AW465" s="344"/>
      <c r="AX465" s="309"/>
    </row>
    <row r="466" spans="1:50">
      <c r="A466" s="643"/>
      <c r="B466" s="644"/>
      <c r="C466" s="644"/>
      <c r="D466" s="644"/>
      <c r="E466" s="644"/>
      <c r="F466" s="644"/>
      <c r="G466" s="644"/>
      <c r="H466" s="644"/>
      <c r="I466" s="644"/>
      <c r="J466" s="644"/>
      <c r="K466" s="644"/>
      <c r="L466" s="644"/>
      <c r="M466" s="644"/>
      <c r="N466" s="644"/>
      <c r="O466" s="644"/>
      <c r="P466" s="644"/>
      <c r="Q466" s="644"/>
      <c r="Y466" s="288"/>
      <c r="Z466" s="284"/>
      <c r="AE466" s="288"/>
      <c r="AF466" s="284"/>
      <c r="AH466" s="288"/>
      <c r="AI466" s="343"/>
      <c r="AJ466" s="344"/>
      <c r="AK466" s="344"/>
      <c r="AL466" s="344"/>
      <c r="AM466" s="344"/>
      <c r="AN466" s="344"/>
      <c r="AO466" s="309"/>
      <c r="AP466" s="344"/>
      <c r="AQ466" s="344"/>
      <c r="AR466" s="344"/>
      <c r="AS466" s="344"/>
      <c r="AT466" s="344"/>
      <c r="AU466" s="309"/>
      <c r="AV466" s="344"/>
      <c r="AW466" s="344"/>
      <c r="AX466" s="309"/>
    </row>
    <row r="467" spans="1:50" ht="13.5" thickBot="1">
      <c r="A467" s="649"/>
      <c r="B467" s="650"/>
      <c r="C467" s="650"/>
      <c r="D467" s="650"/>
      <c r="E467" s="650"/>
      <c r="F467" s="650"/>
      <c r="G467" s="650"/>
      <c r="H467" s="650"/>
      <c r="I467" s="650"/>
      <c r="J467" s="650"/>
      <c r="K467" s="650"/>
      <c r="L467" s="650"/>
      <c r="M467" s="650"/>
      <c r="N467" s="650"/>
      <c r="O467" s="650"/>
      <c r="P467" s="650"/>
      <c r="Q467" s="650"/>
      <c r="S467" s="281"/>
      <c r="T467" s="281"/>
      <c r="U467" s="281"/>
      <c r="V467" s="281"/>
      <c r="W467" s="281"/>
      <c r="X467" s="281"/>
      <c r="Y467" s="291"/>
      <c r="Z467" s="286"/>
      <c r="AA467" s="281"/>
      <c r="AB467" s="281"/>
      <c r="AC467" s="281"/>
      <c r="AD467" s="281"/>
      <c r="AE467" s="291"/>
      <c r="AF467" s="286"/>
      <c r="AG467" s="281"/>
      <c r="AH467" s="291"/>
      <c r="AI467" s="346"/>
      <c r="AJ467" s="347"/>
      <c r="AK467" s="347"/>
      <c r="AL467" s="347"/>
      <c r="AM467" s="347"/>
      <c r="AN467" s="347"/>
      <c r="AO467" s="311"/>
      <c r="AP467" s="347"/>
      <c r="AQ467" s="347"/>
      <c r="AR467" s="347"/>
      <c r="AS467" s="347"/>
      <c r="AT467" s="347"/>
      <c r="AU467" s="311"/>
      <c r="AV467" s="347"/>
      <c r="AW467" s="347"/>
      <c r="AX467" s="311"/>
    </row>
    <row r="468" spans="1:50">
      <c r="A468" s="648"/>
      <c r="B468" s="644"/>
      <c r="C468" s="644"/>
      <c r="D468" s="644"/>
      <c r="E468" s="644"/>
      <c r="F468" s="644"/>
      <c r="G468" s="644"/>
      <c r="H468" s="644"/>
      <c r="I468" s="644"/>
      <c r="J468" s="644"/>
      <c r="K468" s="644"/>
      <c r="L468" s="644"/>
      <c r="M468" s="644"/>
      <c r="N468" s="644"/>
      <c r="O468" s="644"/>
      <c r="P468" s="644"/>
      <c r="Q468" s="644"/>
      <c r="Y468" s="288"/>
      <c r="Z468" s="284"/>
      <c r="AE468" s="288"/>
      <c r="AF468" s="284"/>
      <c r="AH468" s="288"/>
      <c r="AI468" s="343"/>
      <c r="AJ468" s="344"/>
      <c r="AK468" s="344"/>
      <c r="AL468" s="344"/>
      <c r="AM468" s="344"/>
      <c r="AN468" s="344"/>
      <c r="AO468" s="309"/>
      <c r="AP468" s="344"/>
      <c r="AQ468" s="344"/>
      <c r="AR468" s="344"/>
      <c r="AS468" s="344"/>
      <c r="AT468" s="344"/>
      <c r="AU468" s="309"/>
      <c r="AV468" s="344"/>
      <c r="AW468" s="344"/>
      <c r="AX468" s="309"/>
    </row>
    <row r="469" spans="1:50">
      <c r="A469" s="648"/>
      <c r="B469" s="646"/>
      <c r="C469" s="646"/>
      <c r="D469" s="646"/>
      <c r="E469" s="646"/>
      <c r="F469" s="646"/>
      <c r="G469" s="646"/>
      <c r="H469" s="646"/>
      <c r="I469" s="646"/>
      <c r="J469" s="646"/>
      <c r="K469" s="646"/>
      <c r="L469" s="646"/>
      <c r="M469" s="646"/>
      <c r="N469" s="646"/>
      <c r="O469" s="646"/>
      <c r="P469" s="646"/>
      <c r="Q469" s="646"/>
      <c r="S469" s="275"/>
      <c r="T469" s="275"/>
      <c r="U469" s="275"/>
      <c r="V469" s="275"/>
      <c r="W469" s="275"/>
      <c r="X469" s="275"/>
      <c r="Y469" s="290"/>
      <c r="Z469" s="285"/>
      <c r="AA469" s="275"/>
      <c r="AB469" s="275"/>
      <c r="AC469" s="275"/>
      <c r="AD469" s="275"/>
      <c r="AE469" s="290"/>
      <c r="AF469" s="285"/>
      <c r="AG469" s="275"/>
      <c r="AH469" s="290"/>
      <c r="AI469" s="343"/>
      <c r="AJ469" s="344"/>
      <c r="AK469" s="344"/>
      <c r="AL469" s="344"/>
      <c r="AM469" s="344"/>
      <c r="AN469" s="344"/>
      <c r="AO469" s="309"/>
      <c r="AP469" s="344"/>
      <c r="AQ469" s="344"/>
      <c r="AR469" s="344"/>
      <c r="AS469" s="344"/>
      <c r="AT469" s="344"/>
      <c r="AU469" s="309"/>
      <c r="AV469" s="344"/>
      <c r="AW469" s="344"/>
      <c r="AX469" s="309"/>
    </row>
    <row r="470" spans="1:50">
      <c r="A470" s="648"/>
      <c r="B470" s="644"/>
      <c r="C470" s="644"/>
      <c r="D470" s="644"/>
      <c r="E470" s="644"/>
      <c r="F470" s="644"/>
      <c r="G470" s="644"/>
      <c r="H470" s="644"/>
      <c r="I470" s="644"/>
      <c r="J470" s="644"/>
      <c r="K470" s="644"/>
      <c r="L470" s="644"/>
      <c r="M470" s="644"/>
      <c r="N470" s="644"/>
      <c r="O470" s="644"/>
      <c r="P470" s="644"/>
      <c r="Q470" s="644"/>
      <c r="Y470" s="288"/>
      <c r="Z470" s="284"/>
      <c r="AE470" s="288"/>
      <c r="AF470" s="284"/>
      <c r="AH470" s="288"/>
      <c r="AI470" s="343"/>
      <c r="AJ470" s="344"/>
      <c r="AK470" s="344"/>
      <c r="AL470" s="344"/>
      <c r="AM470" s="344"/>
      <c r="AN470" s="344"/>
      <c r="AO470" s="309"/>
      <c r="AP470" s="344"/>
      <c r="AQ470" s="344"/>
      <c r="AR470" s="344"/>
      <c r="AS470" s="344"/>
      <c r="AT470" s="344"/>
      <c r="AU470" s="309"/>
      <c r="AV470" s="344"/>
      <c r="AW470" s="344"/>
      <c r="AX470" s="309"/>
    </row>
    <row r="471" spans="1:50">
      <c r="A471" s="648"/>
      <c r="B471" s="646"/>
      <c r="C471" s="646"/>
      <c r="D471" s="646"/>
      <c r="E471" s="646"/>
      <c r="F471" s="646"/>
      <c r="G471" s="646"/>
      <c r="H471" s="646"/>
      <c r="I471" s="646"/>
      <c r="J471" s="646"/>
      <c r="K471" s="646"/>
      <c r="L471" s="646"/>
      <c r="M471" s="646"/>
      <c r="N471" s="646"/>
      <c r="O471" s="646"/>
      <c r="P471" s="646"/>
      <c r="Q471" s="646"/>
      <c r="S471" s="275"/>
      <c r="T471" s="275"/>
      <c r="U471" s="275"/>
      <c r="V471" s="275"/>
      <c r="W471" s="275"/>
      <c r="X471" s="275"/>
      <c r="Y471" s="290"/>
      <c r="Z471" s="285"/>
      <c r="AA471" s="275"/>
      <c r="AB471" s="275"/>
      <c r="AC471" s="275"/>
      <c r="AD471" s="275"/>
      <c r="AE471" s="290"/>
      <c r="AF471" s="285"/>
      <c r="AG471" s="275"/>
      <c r="AH471" s="290"/>
      <c r="AI471" s="345"/>
      <c r="AJ471" s="314"/>
      <c r="AK471" s="314"/>
      <c r="AL471" s="314"/>
      <c r="AM471" s="314"/>
      <c r="AN471" s="314"/>
      <c r="AO471" s="310"/>
      <c r="AP471" s="314"/>
      <c r="AQ471" s="314"/>
      <c r="AR471" s="314"/>
      <c r="AS471" s="314"/>
      <c r="AT471" s="314"/>
      <c r="AU471" s="310"/>
      <c r="AV471" s="314"/>
      <c r="AW471" s="314"/>
      <c r="AX471" s="310"/>
    </row>
    <row r="472" spans="1:50">
      <c r="A472" s="648"/>
      <c r="B472" s="644"/>
      <c r="C472" s="644"/>
      <c r="D472" s="644"/>
      <c r="E472" s="644"/>
      <c r="F472" s="644"/>
      <c r="G472" s="644"/>
      <c r="H472" s="644"/>
      <c r="I472" s="644"/>
      <c r="J472" s="644"/>
      <c r="K472" s="644"/>
      <c r="L472" s="644"/>
      <c r="M472" s="644"/>
      <c r="N472" s="644"/>
      <c r="O472" s="644"/>
      <c r="P472" s="644"/>
      <c r="Q472" s="644"/>
      <c r="R472" s="273"/>
      <c r="Y472" s="288"/>
      <c r="Z472" s="284"/>
      <c r="AE472" s="288"/>
      <c r="AF472" s="284"/>
      <c r="AH472" s="288"/>
      <c r="AI472" s="343"/>
      <c r="AJ472" s="344"/>
      <c r="AK472" s="344"/>
      <c r="AL472" s="344"/>
      <c r="AM472" s="344"/>
      <c r="AN472" s="344"/>
      <c r="AO472" s="309"/>
      <c r="AP472" s="344"/>
      <c r="AQ472" s="344"/>
      <c r="AR472" s="344"/>
      <c r="AS472" s="344"/>
      <c r="AT472" s="344"/>
      <c r="AU472" s="309"/>
      <c r="AV472" s="344"/>
      <c r="AW472" s="344"/>
      <c r="AX472" s="309"/>
    </row>
    <row r="473" spans="1:50">
      <c r="A473" s="648"/>
      <c r="B473" s="646"/>
      <c r="C473" s="646"/>
      <c r="D473" s="646"/>
      <c r="E473" s="646"/>
      <c r="F473" s="646"/>
      <c r="G473" s="646"/>
      <c r="H473" s="646"/>
      <c r="I473" s="646"/>
      <c r="J473" s="646"/>
      <c r="K473" s="646"/>
      <c r="L473" s="646"/>
      <c r="M473" s="646"/>
      <c r="N473" s="646"/>
      <c r="O473" s="646"/>
      <c r="P473" s="646"/>
      <c r="Q473" s="646"/>
      <c r="S473" s="275"/>
      <c r="T473" s="275"/>
      <c r="U473" s="275"/>
      <c r="V473" s="275"/>
      <c r="W473" s="275"/>
      <c r="X473" s="275"/>
      <c r="Y473" s="290"/>
      <c r="Z473" s="285"/>
      <c r="AA473" s="275"/>
      <c r="AB473" s="275"/>
      <c r="AC473" s="275"/>
      <c r="AD473" s="275"/>
      <c r="AE473" s="290"/>
      <c r="AF473" s="285"/>
      <c r="AG473" s="275"/>
      <c r="AH473" s="290"/>
      <c r="AI473" s="343"/>
      <c r="AJ473" s="344"/>
      <c r="AK473" s="344"/>
      <c r="AL473" s="344"/>
      <c r="AM473" s="344"/>
      <c r="AN473" s="344"/>
      <c r="AO473" s="309"/>
      <c r="AP473" s="344"/>
      <c r="AQ473" s="344"/>
      <c r="AR473" s="344"/>
      <c r="AS473" s="344"/>
      <c r="AT473" s="344"/>
      <c r="AU473" s="309"/>
      <c r="AV473" s="344"/>
      <c r="AW473" s="344"/>
      <c r="AX473" s="309"/>
    </row>
    <row r="474" spans="1:50">
      <c r="A474" s="648"/>
      <c r="B474" s="647"/>
      <c r="C474" s="647"/>
      <c r="D474" s="647"/>
      <c r="E474" s="647"/>
      <c r="F474" s="647"/>
      <c r="G474" s="647"/>
      <c r="H474" s="647"/>
      <c r="I474" s="647"/>
      <c r="J474" s="647"/>
      <c r="K474" s="647"/>
      <c r="L474" s="647"/>
      <c r="M474" s="647"/>
      <c r="N474" s="647"/>
      <c r="O474" s="647"/>
      <c r="P474" s="647"/>
      <c r="Q474" s="647"/>
      <c r="Y474" s="288"/>
      <c r="Z474" s="284"/>
      <c r="AE474" s="288"/>
      <c r="AF474" s="284"/>
      <c r="AH474" s="288"/>
      <c r="AI474" s="343"/>
      <c r="AJ474" s="344"/>
      <c r="AK474" s="344"/>
      <c r="AL474" s="344"/>
      <c r="AM474" s="344"/>
      <c r="AN474" s="344"/>
      <c r="AO474" s="309"/>
      <c r="AP474" s="344"/>
      <c r="AQ474" s="344"/>
      <c r="AR474" s="344"/>
      <c r="AS474" s="344"/>
      <c r="AT474" s="344"/>
      <c r="AU474" s="309"/>
      <c r="AV474" s="344"/>
      <c r="AW474" s="344"/>
      <c r="AX474" s="309"/>
    </row>
    <row r="475" spans="1:50">
      <c r="A475" s="648"/>
      <c r="B475" s="646"/>
      <c r="C475" s="646"/>
      <c r="D475" s="646"/>
      <c r="E475" s="646"/>
      <c r="F475" s="646"/>
      <c r="G475" s="646"/>
      <c r="H475" s="646"/>
      <c r="I475" s="646"/>
      <c r="J475" s="646"/>
      <c r="K475" s="646"/>
      <c r="L475" s="646"/>
      <c r="M475" s="646"/>
      <c r="N475" s="646"/>
      <c r="O475" s="646"/>
      <c r="P475" s="646"/>
      <c r="Q475" s="646"/>
      <c r="S475" s="275"/>
      <c r="T475" s="275"/>
      <c r="U475" s="275"/>
      <c r="V475" s="275"/>
      <c r="W475" s="275"/>
      <c r="X475" s="275"/>
      <c r="Y475" s="290"/>
      <c r="Z475" s="285"/>
      <c r="AA475" s="275"/>
      <c r="AB475" s="275"/>
      <c r="AC475" s="275"/>
      <c r="AD475" s="275"/>
      <c r="AE475" s="290"/>
      <c r="AF475" s="285"/>
      <c r="AG475" s="275"/>
      <c r="AH475" s="290"/>
      <c r="AI475" s="345"/>
      <c r="AJ475" s="314"/>
      <c r="AK475" s="314"/>
      <c r="AL475" s="314"/>
      <c r="AM475" s="314"/>
      <c r="AN475" s="314"/>
      <c r="AO475" s="310"/>
      <c r="AP475" s="314"/>
      <c r="AQ475" s="314"/>
      <c r="AR475" s="314"/>
      <c r="AS475" s="314"/>
      <c r="AT475" s="314"/>
      <c r="AU475" s="310"/>
      <c r="AV475" s="314"/>
      <c r="AW475" s="314"/>
      <c r="AX475" s="310"/>
    </row>
    <row r="476" spans="1:50">
      <c r="A476" s="648"/>
      <c r="B476" s="647"/>
      <c r="C476" s="647"/>
      <c r="D476" s="647"/>
      <c r="E476" s="647"/>
      <c r="F476" s="647"/>
      <c r="G476" s="647"/>
      <c r="H476" s="647"/>
      <c r="I476" s="647"/>
      <c r="J476" s="647"/>
      <c r="K476" s="647"/>
      <c r="L476" s="647"/>
      <c r="M476" s="647"/>
      <c r="N476" s="647"/>
      <c r="O476" s="647"/>
      <c r="P476" s="647"/>
      <c r="Q476" s="647"/>
      <c r="R476" s="273"/>
      <c r="Y476" s="288"/>
      <c r="Z476" s="284"/>
      <c r="AE476" s="288"/>
      <c r="AF476" s="284"/>
      <c r="AH476" s="288"/>
      <c r="AI476" s="343"/>
      <c r="AJ476" s="344"/>
      <c r="AK476" s="344"/>
      <c r="AL476" s="344"/>
      <c r="AM476" s="344"/>
      <c r="AN476" s="344"/>
      <c r="AO476" s="309"/>
      <c r="AP476" s="344"/>
      <c r="AQ476" s="344"/>
      <c r="AR476" s="344"/>
      <c r="AS476" s="344"/>
      <c r="AT476" s="344"/>
      <c r="AU476" s="309"/>
      <c r="AV476" s="344"/>
      <c r="AW476" s="344"/>
      <c r="AX476" s="309"/>
    </row>
    <row r="477" spans="1:50">
      <c r="A477" s="648"/>
      <c r="B477" s="646"/>
      <c r="C477" s="646"/>
      <c r="D477" s="646"/>
      <c r="E477" s="646"/>
      <c r="F477" s="646"/>
      <c r="G477" s="646"/>
      <c r="H477" s="646"/>
      <c r="I477" s="646"/>
      <c r="J477" s="646"/>
      <c r="K477" s="646"/>
      <c r="L477" s="646"/>
      <c r="M477" s="646"/>
      <c r="N477" s="646"/>
      <c r="O477" s="646"/>
      <c r="P477" s="646"/>
      <c r="Q477" s="646"/>
      <c r="S477" s="275"/>
      <c r="T477" s="275"/>
      <c r="U477" s="275"/>
      <c r="V477" s="275"/>
      <c r="W477" s="275"/>
      <c r="X477" s="275"/>
      <c r="Y477" s="290"/>
      <c r="Z477" s="285"/>
      <c r="AA477" s="275"/>
      <c r="AB477" s="275"/>
      <c r="AC477" s="275"/>
      <c r="AD477" s="275"/>
      <c r="AE477" s="290"/>
      <c r="AF477" s="285"/>
      <c r="AG477" s="275"/>
      <c r="AH477" s="290"/>
      <c r="AI477" s="343"/>
      <c r="AJ477" s="344"/>
      <c r="AK477" s="344"/>
      <c r="AL477" s="344"/>
      <c r="AM477" s="344"/>
      <c r="AN477" s="344"/>
      <c r="AO477" s="309"/>
      <c r="AP477" s="344"/>
      <c r="AQ477" s="344"/>
      <c r="AR477" s="344"/>
      <c r="AS477" s="344"/>
      <c r="AT477" s="344"/>
      <c r="AU477" s="309"/>
      <c r="AV477" s="344"/>
      <c r="AW477" s="344"/>
      <c r="AX477" s="309"/>
    </row>
    <row r="478" spans="1:50">
      <c r="A478" s="648"/>
      <c r="B478" s="647"/>
      <c r="C478" s="647"/>
      <c r="D478" s="647"/>
      <c r="E478" s="647"/>
      <c r="F478" s="647"/>
      <c r="G478" s="647"/>
      <c r="H478" s="647"/>
      <c r="I478" s="647"/>
      <c r="J478" s="647"/>
      <c r="K478" s="647"/>
      <c r="L478" s="647"/>
      <c r="M478" s="647"/>
      <c r="N478" s="647"/>
      <c r="O478" s="647"/>
      <c r="P478" s="647"/>
      <c r="Q478" s="647"/>
      <c r="R478" s="273"/>
      <c r="Y478" s="288"/>
      <c r="Z478" s="284"/>
      <c r="AE478" s="288"/>
      <c r="AF478" s="284"/>
      <c r="AH478" s="288"/>
      <c r="AI478" s="343"/>
      <c r="AJ478" s="344"/>
      <c r="AK478" s="344"/>
      <c r="AL478" s="344"/>
      <c r="AM478" s="344"/>
      <c r="AN478" s="344"/>
      <c r="AO478" s="309"/>
      <c r="AP478" s="344"/>
      <c r="AQ478" s="344"/>
      <c r="AR478" s="344"/>
      <c r="AS478" s="344"/>
      <c r="AT478" s="344"/>
      <c r="AU478" s="309"/>
      <c r="AV478" s="344"/>
      <c r="AW478" s="344"/>
      <c r="AX478" s="309"/>
    </row>
    <row r="479" spans="1:50">
      <c r="A479" s="648"/>
      <c r="B479" s="646"/>
      <c r="C479" s="646"/>
      <c r="D479" s="646"/>
      <c r="E479" s="646"/>
      <c r="F479" s="646"/>
      <c r="G479" s="646"/>
      <c r="H479" s="646"/>
      <c r="I479" s="646"/>
      <c r="J479" s="646"/>
      <c r="K479" s="646"/>
      <c r="L479" s="646"/>
      <c r="M479" s="646"/>
      <c r="N479" s="646"/>
      <c r="O479" s="646"/>
      <c r="P479" s="646"/>
      <c r="Q479" s="646"/>
      <c r="S479" s="275"/>
      <c r="T479" s="275"/>
      <c r="U479" s="275"/>
      <c r="V479" s="275"/>
      <c r="W479" s="275"/>
      <c r="X479" s="275"/>
      <c r="Y479" s="290"/>
      <c r="Z479" s="285"/>
      <c r="AA479" s="275"/>
      <c r="AB479" s="275"/>
      <c r="AC479" s="275"/>
      <c r="AD479" s="275"/>
      <c r="AE479" s="290"/>
      <c r="AF479" s="285"/>
      <c r="AG479" s="275"/>
      <c r="AH479" s="290"/>
      <c r="AI479" s="345"/>
      <c r="AJ479" s="314"/>
      <c r="AK479" s="314"/>
      <c r="AL479" s="314"/>
      <c r="AM479" s="314"/>
      <c r="AN479" s="314"/>
      <c r="AO479" s="310"/>
      <c r="AP479" s="314"/>
      <c r="AQ479" s="314"/>
      <c r="AR479" s="314"/>
      <c r="AS479" s="314"/>
      <c r="AT479" s="314"/>
      <c r="AU479" s="310"/>
      <c r="AV479" s="314"/>
      <c r="AW479" s="314"/>
      <c r="AX479" s="310"/>
    </row>
    <row r="480" spans="1:50">
      <c r="A480" s="648"/>
      <c r="B480" s="647"/>
      <c r="C480" s="647"/>
      <c r="D480" s="647"/>
      <c r="E480" s="647"/>
      <c r="F480" s="647"/>
      <c r="G480" s="647"/>
      <c r="H480" s="647"/>
      <c r="I480" s="647"/>
      <c r="J480" s="647"/>
      <c r="K480" s="647"/>
      <c r="L480" s="647"/>
      <c r="M480" s="647"/>
      <c r="N480" s="647"/>
      <c r="O480" s="647"/>
      <c r="P480" s="647"/>
      <c r="Q480" s="647"/>
      <c r="R480" s="273"/>
      <c r="Y480" s="288"/>
      <c r="Z480" s="284"/>
      <c r="AE480" s="288"/>
      <c r="AF480" s="284"/>
      <c r="AH480" s="288"/>
      <c r="AI480" s="343"/>
      <c r="AJ480" s="344"/>
      <c r="AK480" s="344"/>
      <c r="AL480" s="344"/>
      <c r="AM480" s="344"/>
      <c r="AN480" s="344"/>
      <c r="AO480" s="309"/>
      <c r="AP480" s="344"/>
      <c r="AQ480" s="344"/>
      <c r="AR480" s="344"/>
      <c r="AS480" s="344"/>
      <c r="AT480" s="344"/>
      <c r="AU480" s="309"/>
      <c r="AV480" s="344"/>
      <c r="AW480" s="344"/>
      <c r="AX480" s="309"/>
    </row>
    <row r="481" spans="1:50">
      <c r="A481" s="648"/>
      <c r="B481" s="646"/>
      <c r="C481" s="646"/>
      <c r="D481" s="646"/>
      <c r="E481" s="646"/>
      <c r="F481" s="646"/>
      <c r="G481" s="646"/>
      <c r="H481" s="646"/>
      <c r="I481" s="646"/>
      <c r="J481" s="646"/>
      <c r="K481" s="646"/>
      <c r="L481" s="646"/>
      <c r="M481" s="646"/>
      <c r="N481" s="646"/>
      <c r="O481" s="646"/>
      <c r="P481" s="646"/>
      <c r="Q481" s="646"/>
      <c r="S481" s="275"/>
      <c r="T481" s="275"/>
      <c r="U481" s="275"/>
      <c r="V481" s="275"/>
      <c r="W481" s="275"/>
      <c r="X481" s="275"/>
      <c r="Y481" s="290"/>
      <c r="Z481" s="285"/>
      <c r="AA481" s="275"/>
      <c r="AB481" s="275"/>
      <c r="AC481" s="275"/>
      <c r="AD481" s="275"/>
      <c r="AE481" s="290"/>
      <c r="AF481" s="285"/>
      <c r="AG481" s="275"/>
      <c r="AH481" s="290"/>
      <c r="AI481" s="343"/>
      <c r="AJ481" s="344"/>
      <c r="AK481" s="344"/>
      <c r="AL481" s="344"/>
      <c r="AM481" s="344"/>
      <c r="AN481" s="344"/>
      <c r="AO481" s="309"/>
      <c r="AP481" s="344"/>
      <c r="AQ481" s="344"/>
      <c r="AR481" s="344"/>
      <c r="AS481" s="344"/>
      <c r="AT481" s="344"/>
      <c r="AU481" s="309"/>
      <c r="AV481" s="344"/>
      <c r="AW481" s="344"/>
      <c r="AX481" s="309"/>
    </row>
    <row r="482" spans="1:50">
      <c r="A482" s="648"/>
      <c r="B482" s="644"/>
      <c r="C482" s="644"/>
      <c r="D482" s="644"/>
      <c r="E482" s="644"/>
      <c r="F482" s="644"/>
      <c r="G482" s="644"/>
      <c r="H482" s="644"/>
      <c r="I482" s="644"/>
      <c r="J482" s="644"/>
      <c r="K482" s="644"/>
      <c r="L482" s="644"/>
      <c r="M482" s="644"/>
      <c r="N482" s="644"/>
      <c r="O482" s="644"/>
      <c r="P482" s="644"/>
      <c r="Q482" s="644"/>
      <c r="R482" s="273"/>
      <c r="Y482" s="288"/>
      <c r="Z482" s="284"/>
      <c r="AE482" s="288"/>
      <c r="AF482" s="284"/>
      <c r="AH482" s="288"/>
      <c r="AI482" s="343"/>
      <c r="AJ482" s="344"/>
      <c r="AK482" s="344"/>
      <c r="AL482" s="344"/>
      <c r="AM482" s="344"/>
      <c r="AN482" s="344"/>
      <c r="AO482" s="309"/>
      <c r="AP482" s="344"/>
      <c r="AQ482" s="344"/>
      <c r="AR482" s="344"/>
      <c r="AS482" s="344"/>
      <c r="AT482" s="344"/>
      <c r="AU482" s="309"/>
      <c r="AV482" s="344"/>
      <c r="AW482" s="344"/>
      <c r="AX482" s="309"/>
    </row>
    <row r="483" spans="1:50">
      <c r="A483" s="648"/>
      <c r="B483" s="646"/>
      <c r="C483" s="646"/>
      <c r="D483" s="646"/>
      <c r="E483" s="646"/>
      <c r="F483" s="646"/>
      <c r="G483" s="646"/>
      <c r="H483" s="646"/>
      <c r="I483" s="646"/>
      <c r="J483" s="646"/>
      <c r="K483" s="646"/>
      <c r="L483" s="646"/>
      <c r="M483" s="646"/>
      <c r="N483" s="646"/>
      <c r="O483" s="646"/>
      <c r="P483" s="646"/>
      <c r="Q483" s="646"/>
      <c r="S483" s="275"/>
      <c r="T483" s="275"/>
      <c r="U483" s="275"/>
      <c r="V483" s="275"/>
      <c r="W483" s="275"/>
      <c r="X483" s="275"/>
      <c r="Y483" s="290"/>
      <c r="Z483" s="285"/>
      <c r="AA483" s="275"/>
      <c r="AB483" s="275"/>
      <c r="AC483" s="275"/>
      <c r="AD483" s="275"/>
      <c r="AE483" s="290"/>
      <c r="AF483" s="285"/>
      <c r="AG483" s="275"/>
      <c r="AH483" s="290"/>
      <c r="AI483" s="345"/>
      <c r="AJ483" s="314"/>
      <c r="AK483" s="314"/>
      <c r="AL483" s="314"/>
      <c r="AM483" s="314"/>
      <c r="AN483" s="314"/>
      <c r="AO483" s="310"/>
      <c r="AP483" s="314"/>
      <c r="AQ483" s="314"/>
      <c r="AR483" s="314"/>
      <c r="AS483" s="314"/>
      <c r="AT483" s="314"/>
      <c r="AU483" s="310"/>
      <c r="AV483" s="314"/>
      <c r="AW483" s="314"/>
      <c r="AX483" s="310"/>
    </row>
    <row r="484" spans="1:50">
      <c r="A484" s="648"/>
      <c r="B484" s="644"/>
      <c r="C484" s="644"/>
      <c r="D484" s="644"/>
      <c r="E484" s="644"/>
      <c r="F484" s="644"/>
      <c r="G484" s="644"/>
      <c r="H484" s="644"/>
      <c r="I484" s="644"/>
      <c r="J484" s="644"/>
      <c r="K484" s="644"/>
      <c r="L484" s="644"/>
      <c r="M484" s="644"/>
      <c r="N484" s="644"/>
      <c r="O484" s="644"/>
      <c r="P484" s="644"/>
      <c r="Q484" s="644"/>
      <c r="R484" s="273"/>
      <c r="Y484" s="288"/>
      <c r="Z484" s="284"/>
      <c r="AE484" s="288"/>
      <c r="AF484" s="284"/>
      <c r="AH484" s="288"/>
      <c r="AI484" s="343"/>
      <c r="AJ484" s="344"/>
      <c r="AK484" s="344"/>
      <c r="AL484" s="344"/>
      <c r="AM484" s="344"/>
      <c r="AN484" s="344"/>
      <c r="AO484" s="309"/>
      <c r="AP484" s="344"/>
      <c r="AQ484" s="344"/>
      <c r="AR484" s="344"/>
      <c r="AS484" s="344"/>
      <c r="AT484" s="344"/>
      <c r="AU484" s="309"/>
      <c r="AV484" s="344"/>
      <c r="AW484" s="344"/>
      <c r="AX484" s="309"/>
    </row>
    <row r="485" spans="1:50">
      <c r="A485" s="648"/>
      <c r="B485" s="646"/>
      <c r="C485" s="646"/>
      <c r="D485" s="646"/>
      <c r="E485" s="646"/>
      <c r="F485" s="646"/>
      <c r="G485" s="646"/>
      <c r="H485" s="646"/>
      <c r="I485" s="646"/>
      <c r="J485" s="646"/>
      <c r="K485" s="646"/>
      <c r="L485" s="646"/>
      <c r="M485" s="646"/>
      <c r="N485" s="646"/>
      <c r="O485" s="646"/>
      <c r="P485" s="646"/>
      <c r="Q485" s="646"/>
      <c r="S485" s="275"/>
      <c r="T485" s="275"/>
      <c r="U485" s="275"/>
      <c r="V485" s="275"/>
      <c r="W485" s="275"/>
      <c r="X485" s="275"/>
      <c r="Y485" s="290"/>
      <c r="Z485" s="285"/>
      <c r="AA485" s="275"/>
      <c r="AB485" s="275"/>
      <c r="AC485" s="275"/>
      <c r="AD485" s="275"/>
      <c r="AE485" s="290"/>
      <c r="AF485" s="285"/>
      <c r="AG485" s="275"/>
      <c r="AH485" s="290"/>
      <c r="AI485" s="343"/>
      <c r="AJ485" s="344"/>
      <c r="AK485" s="344"/>
      <c r="AL485" s="344"/>
      <c r="AM485" s="344"/>
      <c r="AN485" s="344"/>
      <c r="AO485" s="309"/>
      <c r="AP485" s="344"/>
      <c r="AQ485" s="344"/>
      <c r="AR485" s="344"/>
      <c r="AS485" s="344"/>
      <c r="AT485" s="344"/>
      <c r="AU485" s="309"/>
      <c r="AV485" s="344"/>
      <c r="AW485" s="344"/>
      <c r="AX485" s="309"/>
    </row>
    <row r="486" spans="1:50">
      <c r="A486" s="648"/>
      <c r="B486" s="644"/>
      <c r="C486" s="644"/>
      <c r="D486" s="644"/>
      <c r="E486" s="644"/>
      <c r="F486" s="644"/>
      <c r="G486" s="644"/>
      <c r="H486" s="644"/>
      <c r="I486" s="644"/>
      <c r="J486" s="644"/>
      <c r="K486" s="644"/>
      <c r="L486" s="644"/>
      <c r="M486" s="644"/>
      <c r="N486" s="644"/>
      <c r="O486" s="644"/>
      <c r="P486" s="644"/>
      <c r="Q486" s="644"/>
      <c r="R486" s="273"/>
      <c r="Y486" s="288"/>
      <c r="Z486" s="284"/>
      <c r="AE486" s="288"/>
      <c r="AF486" s="284"/>
      <c r="AH486" s="288"/>
      <c r="AI486" s="343"/>
      <c r="AJ486" s="344"/>
      <c r="AK486" s="344"/>
      <c r="AL486" s="344"/>
      <c r="AM486" s="344"/>
      <c r="AN486" s="344"/>
      <c r="AO486" s="309"/>
      <c r="AP486" s="344"/>
      <c r="AQ486" s="344"/>
      <c r="AR486" s="344"/>
      <c r="AS486" s="344"/>
      <c r="AT486" s="344"/>
      <c r="AU486" s="309"/>
      <c r="AV486" s="344"/>
      <c r="AW486" s="344"/>
      <c r="AX486" s="309"/>
    </row>
    <row r="487" spans="1:50">
      <c r="A487" s="648"/>
      <c r="B487" s="646"/>
      <c r="C487" s="646"/>
      <c r="D487" s="646"/>
      <c r="E487" s="646"/>
      <c r="F487" s="646"/>
      <c r="G487" s="646"/>
      <c r="H487" s="646"/>
      <c r="I487" s="646"/>
      <c r="J487" s="646"/>
      <c r="K487" s="646"/>
      <c r="L487" s="646"/>
      <c r="M487" s="646"/>
      <c r="N487" s="646"/>
      <c r="O487" s="646"/>
      <c r="P487" s="646"/>
      <c r="Q487" s="646"/>
      <c r="S487" s="275"/>
      <c r="T487" s="275"/>
      <c r="U487" s="275"/>
      <c r="V487" s="275"/>
      <c r="W487" s="275"/>
      <c r="X487" s="275"/>
      <c r="Y487" s="290"/>
      <c r="Z487" s="285"/>
      <c r="AA487" s="275"/>
      <c r="AB487" s="275"/>
      <c r="AC487" s="275"/>
      <c r="AD487" s="275"/>
      <c r="AE487" s="290"/>
      <c r="AF487" s="285"/>
      <c r="AG487" s="275"/>
      <c r="AH487" s="290"/>
      <c r="AI487" s="345"/>
      <c r="AJ487" s="314"/>
      <c r="AK487" s="314"/>
      <c r="AL487" s="314"/>
      <c r="AM487" s="314"/>
      <c r="AN487" s="314"/>
      <c r="AO487" s="310"/>
      <c r="AP487" s="314"/>
      <c r="AQ487" s="314"/>
      <c r="AR487" s="314"/>
      <c r="AS487" s="314"/>
      <c r="AT487" s="314"/>
      <c r="AU487" s="310"/>
      <c r="AV487" s="314"/>
      <c r="AW487" s="314"/>
      <c r="AX487" s="310"/>
    </row>
    <row r="488" spans="1:50">
      <c r="A488" s="648"/>
      <c r="B488" s="644"/>
      <c r="C488" s="644"/>
      <c r="D488" s="644"/>
      <c r="E488" s="644"/>
      <c r="F488" s="644"/>
      <c r="G488" s="644"/>
      <c r="H488" s="644"/>
      <c r="I488" s="644"/>
      <c r="J488" s="644"/>
      <c r="K488" s="644"/>
      <c r="L488" s="644"/>
      <c r="M488" s="644"/>
      <c r="N488" s="644"/>
      <c r="O488" s="644"/>
      <c r="P488" s="644"/>
      <c r="Q488" s="644"/>
      <c r="R488" s="273"/>
      <c r="Y488" s="288"/>
      <c r="Z488" s="284"/>
      <c r="AE488" s="288"/>
      <c r="AF488" s="284"/>
      <c r="AH488" s="288"/>
      <c r="AI488" s="343"/>
      <c r="AJ488" s="344"/>
      <c r="AK488" s="344"/>
      <c r="AL488" s="344"/>
      <c r="AM488" s="344"/>
      <c r="AN488" s="344"/>
      <c r="AO488" s="309"/>
      <c r="AP488" s="344"/>
      <c r="AQ488" s="344"/>
      <c r="AR488" s="344"/>
      <c r="AS488" s="344"/>
      <c r="AT488" s="344"/>
      <c r="AU488" s="309"/>
      <c r="AV488" s="344"/>
      <c r="AW488" s="344"/>
      <c r="AX488" s="309"/>
    </row>
    <row r="489" spans="1:50">
      <c r="A489" s="648"/>
      <c r="B489" s="646"/>
      <c r="C489" s="646"/>
      <c r="D489" s="646"/>
      <c r="E489" s="646"/>
      <c r="F489" s="646"/>
      <c r="G489" s="646"/>
      <c r="H489" s="646"/>
      <c r="I489" s="646"/>
      <c r="J489" s="646"/>
      <c r="K489" s="646"/>
      <c r="L489" s="646"/>
      <c r="M489" s="646"/>
      <c r="N489" s="646"/>
      <c r="O489" s="646"/>
      <c r="P489" s="646"/>
      <c r="Q489" s="646"/>
      <c r="S489" s="275"/>
      <c r="T489" s="275"/>
      <c r="U489" s="275"/>
      <c r="V489" s="275"/>
      <c r="W489" s="275"/>
      <c r="X489" s="275"/>
      <c r="Y489" s="290"/>
      <c r="Z489" s="285"/>
      <c r="AA489" s="275"/>
      <c r="AB489" s="275"/>
      <c r="AC489" s="275"/>
      <c r="AD489" s="275"/>
      <c r="AE489" s="290"/>
      <c r="AF489" s="285"/>
      <c r="AG489" s="275"/>
      <c r="AH489" s="290"/>
      <c r="AI489" s="343"/>
      <c r="AJ489" s="344"/>
      <c r="AK489" s="344"/>
      <c r="AL489" s="344"/>
      <c r="AM489" s="344"/>
      <c r="AN489" s="344"/>
      <c r="AO489" s="309"/>
      <c r="AP489" s="344"/>
      <c r="AQ489" s="344"/>
      <c r="AR489" s="344"/>
      <c r="AS489" s="344"/>
      <c r="AT489" s="344"/>
      <c r="AU489" s="309"/>
      <c r="AV489" s="344"/>
      <c r="AW489" s="344"/>
      <c r="AX489" s="309"/>
    </row>
    <row r="490" spans="1:50">
      <c r="A490" s="648"/>
      <c r="B490" s="644"/>
      <c r="C490" s="644"/>
      <c r="D490" s="644"/>
      <c r="E490" s="644"/>
      <c r="F490" s="644"/>
      <c r="G490" s="644"/>
      <c r="H490" s="644"/>
      <c r="I490" s="644"/>
      <c r="J490" s="644"/>
      <c r="K490" s="644"/>
      <c r="L490" s="644"/>
      <c r="M490" s="644"/>
      <c r="N490" s="644"/>
      <c r="O490" s="644"/>
      <c r="P490" s="644"/>
      <c r="Q490" s="644"/>
      <c r="R490" s="273"/>
      <c r="Y490" s="288"/>
      <c r="Z490" s="284"/>
      <c r="AE490" s="288"/>
      <c r="AF490" s="284"/>
      <c r="AH490" s="288"/>
      <c r="AI490" s="343"/>
      <c r="AJ490" s="344"/>
      <c r="AK490" s="344"/>
      <c r="AL490" s="344"/>
      <c r="AM490" s="344"/>
      <c r="AN490" s="344"/>
      <c r="AO490" s="309"/>
      <c r="AP490" s="344"/>
      <c r="AQ490" s="344"/>
      <c r="AR490" s="344"/>
      <c r="AS490" s="344"/>
      <c r="AT490" s="344"/>
      <c r="AU490" s="309"/>
      <c r="AV490" s="344"/>
      <c r="AW490" s="344"/>
      <c r="AX490" s="309"/>
    </row>
    <row r="491" spans="1:50">
      <c r="A491" s="648"/>
      <c r="B491" s="646"/>
      <c r="C491" s="646"/>
      <c r="D491" s="646"/>
      <c r="E491" s="646"/>
      <c r="F491" s="646"/>
      <c r="G491" s="646"/>
      <c r="H491" s="646"/>
      <c r="I491" s="646"/>
      <c r="J491" s="646"/>
      <c r="K491" s="646"/>
      <c r="L491" s="646"/>
      <c r="M491" s="646"/>
      <c r="N491" s="646"/>
      <c r="O491" s="646"/>
      <c r="P491" s="646"/>
      <c r="Q491" s="646"/>
      <c r="S491" s="275"/>
      <c r="T491" s="275"/>
      <c r="U491" s="275"/>
      <c r="V491" s="275"/>
      <c r="W491" s="275"/>
      <c r="X491" s="275"/>
      <c r="Y491" s="290"/>
      <c r="Z491" s="285"/>
      <c r="AA491" s="275"/>
      <c r="AB491" s="275"/>
      <c r="AC491" s="275"/>
      <c r="AD491" s="275"/>
      <c r="AE491" s="290"/>
      <c r="AF491" s="285"/>
      <c r="AG491" s="275"/>
      <c r="AH491" s="290"/>
      <c r="AI491" s="345"/>
      <c r="AJ491" s="314"/>
      <c r="AK491" s="314"/>
      <c r="AL491" s="314"/>
      <c r="AM491" s="314"/>
      <c r="AN491" s="314"/>
      <c r="AO491" s="310"/>
      <c r="AP491" s="314"/>
      <c r="AQ491" s="314"/>
      <c r="AR491" s="314"/>
      <c r="AS491" s="314"/>
      <c r="AT491" s="314"/>
      <c r="AU491" s="310"/>
      <c r="AV491" s="314"/>
      <c r="AW491" s="314"/>
      <c r="AX491" s="310"/>
    </row>
    <row r="492" spans="1:50">
      <c r="A492" s="648"/>
      <c r="B492" s="644"/>
      <c r="C492" s="644"/>
      <c r="D492" s="644"/>
      <c r="E492" s="644"/>
      <c r="F492" s="644"/>
      <c r="G492" s="644"/>
      <c r="H492" s="644"/>
      <c r="I492" s="644"/>
      <c r="J492" s="644"/>
      <c r="K492" s="644"/>
      <c r="L492" s="644"/>
      <c r="M492" s="644"/>
      <c r="N492" s="644"/>
      <c r="O492" s="644"/>
      <c r="P492" s="644"/>
      <c r="Q492" s="644"/>
      <c r="R492" s="273"/>
      <c r="Y492" s="288"/>
      <c r="Z492" s="284"/>
      <c r="AE492" s="288"/>
      <c r="AF492" s="284"/>
      <c r="AH492" s="288"/>
      <c r="AI492" s="343"/>
      <c r="AJ492" s="344"/>
      <c r="AK492" s="344"/>
      <c r="AL492" s="344"/>
      <c r="AM492" s="344"/>
      <c r="AN492" s="344"/>
      <c r="AO492" s="309"/>
      <c r="AP492" s="344"/>
      <c r="AQ492" s="344"/>
      <c r="AR492" s="344"/>
      <c r="AS492" s="344"/>
      <c r="AT492" s="344"/>
      <c r="AU492" s="309"/>
      <c r="AV492" s="344"/>
      <c r="AW492" s="344"/>
      <c r="AX492" s="309"/>
    </row>
    <row r="493" spans="1:50">
      <c r="A493" s="648"/>
      <c r="B493" s="646"/>
      <c r="C493" s="646"/>
      <c r="D493" s="646"/>
      <c r="E493" s="646"/>
      <c r="F493" s="646"/>
      <c r="G493" s="646"/>
      <c r="H493" s="646"/>
      <c r="I493" s="646"/>
      <c r="J493" s="646"/>
      <c r="K493" s="646"/>
      <c r="L493" s="646"/>
      <c r="M493" s="646"/>
      <c r="N493" s="646"/>
      <c r="O493" s="646"/>
      <c r="P493" s="646"/>
      <c r="Q493" s="646"/>
      <c r="S493" s="275"/>
      <c r="T493" s="275"/>
      <c r="U493" s="275"/>
      <c r="V493" s="275"/>
      <c r="W493" s="275"/>
      <c r="X493" s="275"/>
      <c r="Y493" s="290"/>
      <c r="Z493" s="285"/>
      <c r="AA493" s="275"/>
      <c r="AB493" s="275"/>
      <c r="AC493" s="275"/>
      <c r="AD493" s="275"/>
      <c r="AE493" s="290"/>
      <c r="AF493" s="285"/>
      <c r="AG493" s="275"/>
      <c r="AH493" s="290"/>
      <c r="AI493" s="343"/>
      <c r="AJ493" s="344"/>
      <c r="AK493" s="344"/>
      <c r="AL493" s="344"/>
      <c r="AM493" s="344"/>
      <c r="AN493" s="344"/>
      <c r="AO493" s="309"/>
      <c r="AP493" s="344"/>
      <c r="AQ493" s="344"/>
      <c r="AR493" s="344"/>
      <c r="AS493" s="344"/>
      <c r="AT493" s="344"/>
      <c r="AU493" s="309"/>
      <c r="AV493" s="344"/>
      <c r="AW493" s="344"/>
      <c r="AX493" s="309"/>
    </row>
    <row r="494" spans="1:50">
      <c r="A494" s="648"/>
      <c r="B494" s="644"/>
      <c r="C494" s="644"/>
      <c r="D494" s="644"/>
      <c r="E494" s="644"/>
      <c r="F494" s="644"/>
      <c r="G494" s="644"/>
      <c r="H494" s="644"/>
      <c r="I494" s="644"/>
      <c r="J494" s="644"/>
      <c r="K494" s="644"/>
      <c r="L494" s="644"/>
      <c r="M494" s="644"/>
      <c r="N494" s="644"/>
      <c r="O494" s="644"/>
      <c r="P494" s="644"/>
      <c r="Q494" s="644"/>
      <c r="R494" s="273"/>
      <c r="Y494" s="288"/>
      <c r="Z494" s="284"/>
      <c r="AE494" s="288"/>
      <c r="AF494" s="284"/>
      <c r="AH494" s="288"/>
      <c r="AI494" s="343"/>
      <c r="AJ494" s="344"/>
      <c r="AK494" s="344"/>
      <c r="AL494" s="344"/>
      <c r="AM494" s="344"/>
      <c r="AN494" s="344"/>
      <c r="AO494" s="309"/>
      <c r="AP494" s="344"/>
      <c r="AQ494" s="344"/>
      <c r="AR494" s="344"/>
      <c r="AS494" s="344"/>
      <c r="AT494" s="344"/>
      <c r="AU494" s="309"/>
      <c r="AV494" s="344"/>
      <c r="AW494" s="344"/>
      <c r="AX494" s="309"/>
    </row>
    <row r="495" spans="1:50" ht="13.5" thickBot="1">
      <c r="A495" s="649"/>
      <c r="B495" s="650"/>
      <c r="C495" s="650"/>
      <c r="D495" s="650"/>
      <c r="E495" s="650"/>
      <c r="F495" s="650"/>
      <c r="G495" s="650"/>
      <c r="H495" s="650"/>
      <c r="I495" s="650"/>
      <c r="J495" s="650"/>
      <c r="K495" s="650"/>
      <c r="L495" s="650"/>
      <c r="M495" s="650"/>
      <c r="N495" s="650"/>
      <c r="O495" s="650"/>
      <c r="P495" s="650"/>
      <c r="Q495" s="650"/>
      <c r="S495" s="281"/>
      <c r="T495" s="281"/>
      <c r="U495" s="281"/>
      <c r="V495" s="281"/>
      <c r="W495" s="281"/>
      <c r="X495" s="281"/>
      <c r="Y495" s="291"/>
      <c r="Z495" s="286"/>
      <c r="AA495" s="281"/>
      <c r="AB495" s="281"/>
      <c r="AC495" s="281"/>
      <c r="AD495" s="281"/>
      <c r="AE495" s="291"/>
      <c r="AF495" s="286"/>
      <c r="AG495" s="281"/>
      <c r="AH495" s="291"/>
      <c r="AI495" s="346"/>
      <c r="AJ495" s="347"/>
      <c r="AK495" s="347"/>
      <c r="AL495" s="347"/>
      <c r="AM495" s="347"/>
      <c r="AN495" s="347"/>
      <c r="AO495" s="311"/>
      <c r="AP495" s="347"/>
      <c r="AQ495" s="347"/>
      <c r="AR495" s="347"/>
      <c r="AS495" s="347"/>
      <c r="AT495" s="347"/>
      <c r="AU495" s="311"/>
      <c r="AV495" s="347"/>
      <c r="AW495" s="347"/>
      <c r="AX495" s="311"/>
    </row>
    <row r="496" spans="1:50">
      <c r="A496" s="277"/>
      <c r="B496" s="274"/>
      <c r="C496" s="274"/>
      <c r="D496" s="274"/>
      <c r="E496" s="274"/>
      <c r="F496" s="274"/>
      <c r="G496" s="274"/>
      <c r="H496" s="274"/>
      <c r="I496" s="274"/>
      <c r="J496" s="274"/>
      <c r="K496" s="274"/>
      <c r="L496" s="274"/>
      <c r="M496" s="274"/>
      <c r="N496" s="274"/>
      <c r="O496" s="274"/>
      <c r="P496" s="274"/>
      <c r="Q496" s="274"/>
      <c r="S496" s="274"/>
      <c r="T496" s="274"/>
      <c r="U496" s="274"/>
      <c r="V496" s="274"/>
      <c r="W496" s="274"/>
      <c r="X496" s="274"/>
      <c r="Y496" s="274"/>
      <c r="Z496" s="274"/>
      <c r="AA496" s="274"/>
      <c r="AB496" s="274"/>
      <c r="AC496" s="274"/>
      <c r="AD496" s="274"/>
      <c r="AE496" s="274"/>
      <c r="AF496" s="274"/>
      <c r="AG496" s="274"/>
      <c r="AH496" s="274"/>
    </row>
    <row r="497" spans="1:34">
      <c r="A497" s="277"/>
      <c r="B497" s="274"/>
      <c r="C497" s="274"/>
      <c r="D497" s="274"/>
      <c r="E497" s="274"/>
      <c r="F497" s="274"/>
      <c r="G497" s="274"/>
      <c r="H497" s="274"/>
      <c r="I497" s="274"/>
      <c r="J497" s="274"/>
      <c r="K497" s="274"/>
      <c r="L497" s="274"/>
      <c r="M497" s="274"/>
      <c r="N497" s="274"/>
      <c r="O497" s="274"/>
      <c r="P497" s="274"/>
      <c r="Q497" s="274"/>
      <c r="S497" s="274"/>
      <c r="T497" s="274"/>
      <c r="U497" s="274"/>
      <c r="V497" s="274"/>
      <c r="W497" s="274"/>
      <c r="X497" s="274"/>
      <c r="Y497" s="274"/>
      <c r="Z497" s="274"/>
      <c r="AA497" s="274"/>
      <c r="AB497" s="274"/>
      <c r="AC497" s="274"/>
      <c r="AD497" s="274"/>
      <c r="AE497" s="274"/>
      <c r="AF497" s="274"/>
      <c r="AG497" s="274"/>
      <c r="AH497" s="27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99"/>
  <sheetViews>
    <sheetView workbookViewId="0">
      <selection sqref="A1:XFD1048576"/>
    </sheetView>
  </sheetViews>
  <sheetFormatPr defaultColWidth="9" defaultRowHeight="12.75"/>
  <cols>
    <col min="1" max="1" width="20.77734375" style="271" customWidth="1"/>
    <col min="2" max="2" width="13.109375" style="272" customWidth="1"/>
    <col min="3" max="4" width="5.109375" style="272" customWidth="1"/>
    <col min="5" max="7" width="4.33203125" style="272" customWidth="1"/>
    <col min="8" max="8" width="11.6640625" style="272" customWidth="1"/>
    <col min="9" max="9" width="9" style="272" customWidth="1"/>
    <col min="10" max="11" width="5.109375" style="272" customWidth="1"/>
    <col min="12" max="13" width="4.33203125" style="272" customWidth="1"/>
    <col min="14" max="14" width="11.44140625" style="272" customWidth="1"/>
    <col min="15" max="15" width="9.21875" style="272" customWidth="1"/>
    <col min="16" max="16" width="4.33203125" style="272" customWidth="1"/>
    <col min="17"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bestFit="1" customWidth="1"/>
    <col min="367" max="367" width="32.44140625" style="277" bestFit="1" customWidth="1"/>
    <col min="368" max="368" width="31.109375" style="277" bestFit="1" customWidth="1"/>
    <col min="369" max="369" width="31.77734375" style="277" bestFit="1" customWidth="1"/>
    <col min="370" max="370" width="31" style="277" bestFit="1" customWidth="1"/>
    <col min="371" max="372" width="31.6640625" style="277" bestFit="1" customWidth="1"/>
    <col min="373" max="373" width="32.21875" style="277" bestFit="1" customWidth="1"/>
    <col min="374" max="374" width="31.6640625" style="277" bestFit="1" customWidth="1"/>
    <col min="375" max="375" width="32.21875" style="277" bestFit="1" customWidth="1"/>
    <col min="376" max="376" width="30.6640625" style="277" bestFit="1" customWidth="1"/>
    <col min="377" max="377" width="31.21875" style="277" bestFit="1" customWidth="1"/>
    <col min="378" max="378" width="30.88671875" style="277" bestFit="1" customWidth="1"/>
    <col min="379" max="379" width="31.44140625" style="277" bestFit="1" customWidth="1"/>
    <col min="380" max="380" width="25.109375" style="277" bestFit="1" customWidth="1"/>
    <col min="381" max="381" width="23.77734375" style="277" bestFit="1" customWidth="1"/>
    <col min="382" max="382" width="24.33203125" style="277" bestFit="1" customWidth="1"/>
    <col min="383" max="383" width="23.6640625" style="277" bestFit="1" customWidth="1"/>
    <col min="384" max="385" width="24.21875" style="277" bestFit="1" customWidth="1"/>
    <col min="386" max="386" width="24.88671875" style="277" bestFit="1" customWidth="1"/>
    <col min="387" max="387" width="24.21875" style="277" bestFit="1" customWidth="1"/>
    <col min="388" max="388" width="24.88671875" style="277" bestFit="1" customWidth="1"/>
    <col min="389" max="389" width="23.21875" style="277" bestFit="1" customWidth="1"/>
    <col min="390" max="390" width="23.88671875" style="277" bestFit="1" customWidth="1"/>
    <col min="391" max="391" width="23.44140625" style="277" bestFit="1" customWidth="1"/>
    <col min="392" max="392" width="24.109375" style="277" bestFit="1" customWidth="1"/>
    <col min="393" max="16384" width="9" style="277"/>
  </cols>
  <sheetData>
    <row r="1" spans="1:17">
      <c r="A1" s="641"/>
      <c r="B1" s="644"/>
      <c r="C1" s="644"/>
      <c r="D1" s="644"/>
      <c r="E1" s="644"/>
      <c r="F1" s="644"/>
      <c r="G1" s="644"/>
      <c r="H1" s="644"/>
      <c r="I1" s="644"/>
      <c r="J1" s="644"/>
      <c r="K1" s="644"/>
      <c r="L1" s="644"/>
      <c r="M1" s="644"/>
      <c r="N1" s="644"/>
      <c r="O1" s="644"/>
      <c r="P1" s="644"/>
      <c r="Q1" s="644"/>
    </row>
    <row r="2" spans="1:17" s="279" customFormat="1">
      <c r="A2" s="641"/>
      <c r="B2" s="644"/>
      <c r="C2" s="644"/>
      <c r="D2" s="644"/>
      <c r="E2" s="644"/>
      <c r="F2" s="644"/>
      <c r="G2" s="644"/>
      <c r="H2" s="644"/>
      <c r="I2" s="644"/>
      <c r="J2" s="644"/>
      <c r="K2" s="644"/>
      <c r="L2" s="644"/>
      <c r="M2" s="644"/>
      <c r="N2" s="644"/>
      <c r="O2" s="644"/>
      <c r="P2" s="644"/>
      <c r="Q2" s="644"/>
    </row>
    <row r="3" spans="1:17">
      <c r="A3" s="641"/>
      <c r="B3" s="644"/>
      <c r="C3" s="644"/>
      <c r="D3" s="644"/>
      <c r="E3" s="644"/>
      <c r="F3" s="644"/>
      <c r="G3" s="644"/>
      <c r="H3" s="644"/>
      <c r="I3" s="644"/>
      <c r="J3" s="644"/>
      <c r="K3" s="644"/>
      <c r="L3" s="644"/>
      <c r="M3" s="644"/>
      <c r="N3" s="644"/>
      <c r="O3" s="644"/>
      <c r="P3" s="644"/>
      <c r="Q3" s="644"/>
    </row>
    <row r="4" spans="1:17">
      <c r="A4" s="642"/>
      <c r="B4" s="644"/>
      <c r="C4" s="644"/>
      <c r="D4" s="644"/>
      <c r="E4" s="644"/>
      <c r="F4" s="644"/>
      <c r="G4" s="644"/>
      <c r="H4" s="644"/>
      <c r="I4" s="644"/>
      <c r="J4" s="644"/>
      <c r="K4" s="644"/>
      <c r="L4" s="644"/>
      <c r="M4" s="644"/>
      <c r="N4" s="644"/>
      <c r="O4" s="644"/>
      <c r="P4" s="644"/>
      <c r="Q4" s="644"/>
    </row>
    <row r="5" spans="1:17">
      <c r="A5" s="643"/>
      <c r="B5" s="644"/>
      <c r="C5" s="644"/>
      <c r="D5" s="644"/>
      <c r="E5" s="644"/>
      <c r="F5" s="644"/>
      <c r="G5" s="644"/>
      <c r="H5" s="644"/>
      <c r="I5" s="644"/>
      <c r="J5" s="644"/>
      <c r="K5" s="644"/>
      <c r="L5" s="644"/>
      <c r="M5" s="644"/>
      <c r="N5" s="644"/>
      <c r="O5" s="644"/>
      <c r="P5" s="644"/>
      <c r="Q5" s="644"/>
    </row>
    <row r="6" spans="1:17">
      <c r="A6" s="643"/>
      <c r="B6" s="644"/>
      <c r="C6" s="644"/>
      <c r="D6" s="644"/>
      <c r="E6" s="644"/>
      <c r="F6" s="644"/>
      <c r="G6" s="644"/>
      <c r="H6" s="644"/>
      <c r="I6" s="644"/>
      <c r="J6" s="644"/>
      <c r="K6" s="644"/>
      <c r="L6" s="644"/>
      <c r="M6" s="644"/>
      <c r="N6" s="644"/>
      <c r="O6" s="644"/>
      <c r="P6" s="644"/>
      <c r="Q6" s="644"/>
    </row>
    <row r="7" spans="1:17">
      <c r="A7" s="643"/>
      <c r="B7" s="644"/>
      <c r="C7" s="644"/>
      <c r="D7" s="644"/>
      <c r="E7" s="644"/>
      <c r="F7" s="644"/>
      <c r="G7" s="644"/>
      <c r="H7" s="644"/>
      <c r="I7" s="644"/>
      <c r="J7" s="644"/>
      <c r="K7" s="644"/>
      <c r="L7" s="644"/>
      <c r="M7" s="644"/>
      <c r="N7" s="644"/>
      <c r="O7" s="644"/>
      <c r="P7" s="644"/>
      <c r="Q7" s="644"/>
    </row>
    <row r="8" spans="1:17">
      <c r="A8" s="643"/>
      <c r="B8" s="644"/>
      <c r="C8" s="644"/>
      <c r="D8" s="644"/>
      <c r="E8" s="644"/>
      <c r="F8" s="644"/>
      <c r="G8" s="644"/>
      <c r="H8" s="644"/>
      <c r="I8" s="644"/>
      <c r="J8" s="644"/>
      <c r="K8" s="644"/>
      <c r="L8" s="644"/>
      <c r="M8" s="644"/>
      <c r="N8" s="644"/>
      <c r="O8" s="644"/>
      <c r="P8" s="644"/>
      <c r="Q8" s="644"/>
    </row>
    <row r="9" spans="1:17">
      <c r="A9" s="643"/>
      <c r="B9" s="644"/>
      <c r="C9" s="644"/>
      <c r="D9" s="644"/>
      <c r="E9" s="644"/>
      <c r="F9" s="644"/>
      <c r="G9" s="644"/>
      <c r="H9" s="644"/>
      <c r="I9" s="644"/>
      <c r="J9" s="644"/>
      <c r="K9" s="644"/>
      <c r="L9" s="644"/>
      <c r="M9" s="644"/>
      <c r="N9" s="644"/>
      <c r="O9" s="644"/>
      <c r="P9" s="644"/>
      <c r="Q9" s="644"/>
    </row>
    <row r="10" spans="1:17">
      <c r="A10" s="643"/>
      <c r="B10" s="644"/>
      <c r="C10" s="644"/>
      <c r="D10" s="644"/>
      <c r="E10" s="644"/>
      <c r="F10" s="644"/>
      <c r="G10" s="644"/>
      <c r="H10" s="644"/>
      <c r="I10" s="644"/>
      <c r="J10" s="644"/>
      <c r="K10" s="644"/>
      <c r="L10" s="644"/>
      <c r="M10" s="644"/>
      <c r="N10" s="644"/>
      <c r="O10" s="644"/>
      <c r="P10" s="644"/>
      <c r="Q10" s="644"/>
    </row>
    <row r="11" spans="1:17">
      <c r="A11" s="643"/>
      <c r="B11" s="644"/>
      <c r="C11" s="644"/>
      <c r="D11" s="644"/>
      <c r="E11" s="644"/>
      <c r="F11" s="644"/>
      <c r="G11" s="644"/>
      <c r="H11" s="644"/>
      <c r="I11" s="644"/>
      <c r="J11" s="644"/>
      <c r="K11" s="644"/>
      <c r="L11" s="644"/>
      <c r="M11" s="644"/>
      <c r="N11" s="644"/>
      <c r="O11" s="644"/>
      <c r="P11" s="644"/>
      <c r="Q11" s="644"/>
    </row>
    <row r="12" spans="1:17">
      <c r="A12" s="642"/>
      <c r="B12" s="644"/>
      <c r="C12" s="644"/>
      <c r="D12" s="644"/>
      <c r="E12" s="644"/>
      <c r="F12" s="644"/>
      <c r="G12" s="644"/>
      <c r="H12" s="644"/>
      <c r="I12" s="644"/>
      <c r="J12" s="644"/>
      <c r="K12" s="644"/>
      <c r="L12" s="644"/>
      <c r="M12" s="644"/>
      <c r="N12" s="644"/>
      <c r="O12" s="644"/>
      <c r="P12" s="644"/>
      <c r="Q12" s="644"/>
    </row>
    <row r="13" spans="1:17">
      <c r="A13" s="643"/>
      <c r="B13" s="644"/>
      <c r="C13" s="644"/>
      <c r="D13" s="644"/>
      <c r="E13" s="644"/>
      <c r="F13" s="644"/>
      <c r="G13" s="644"/>
      <c r="H13" s="644"/>
      <c r="I13" s="644"/>
      <c r="J13" s="644"/>
      <c r="K13" s="644"/>
      <c r="L13" s="644"/>
      <c r="M13" s="644"/>
      <c r="N13" s="644"/>
      <c r="O13" s="644"/>
      <c r="P13" s="644"/>
      <c r="Q13" s="644"/>
    </row>
    <row r="14" spans="1:17">
      <c r="A14" s="643"/>
      <c r="B14" s="644"/>
      <c r="C14" s="644"/>
      <c r="D14" s="644"/>
      <c r="E14" s="644"/>
      <c r="F14" s="644"/>
      <c r="G14" s="644"/>
      <c r="H14" s="644"/>
      <c r="I14" s="644"/>
      <c r="J14" s="644"/>
      <c r="K14" s="644"/>
      <c r="L14" s="644"/>
      <c r="M14" s="644"/>
      <c r="N14" s="644"/>
      <c r="O14" s="644"/>
      <c r="P14" s="644"/>
      <c r="Q14" s="644"/>
    </row>
    <row r="15" spans="1:17">
      <c r="A15" s="643"/>
      <c r="B15" s="644"/>
      <c r="C15" s="644"/>
      <c r="D15" s="644"/>
      <c r="E15" s="644"/>
      <c r="F15" s="644"/>
      <c r="G15" s="644"/>
      <c r="H15" s="644"/>
      <c r="I15" s="644"/>
      <c r="J15" s="644"/>
      <c r="K15" s="644"/>
      <c r="L15" s="644"/>
      <c r="M15" s="644"/>
      <c r="N15" s="644"/>
      <c r="O15" s="644"/>
      <c r="P15" s="644"/>
      <c r="Q15" s="644"/>
    </row>
    <row r="16" spans="1:17">
      <c r="A16" s="643"/>
      <c r="B16" s="644"/>
      <c r="C16" s="644"/>
      <c r="D16" s="644"/>
      <c r="E16" s="644"/>
      <c r="F16" s="644"/>
      <c r="G16" s="644"/>
      <c r="H16" s="644"/>
      <c r="I16" s="644"/>
      <c r="J16" s="644"/>
      <c r="K16" s="644"/>
      <c r="L16" s="644"/>
      <c r="M16" s="644"/>
      <c r="N16" s="644"/>
      <c r="O16" s="644"/>
      <c r="P16" s="644"/>
      <c r="Q16" s="644"/>
    </row>
    <row r="17" spans="1:17">
      <c r="A17" s="643"/>
      <c r="B17" s="644"/>
      <c r="C17" s="644"/>
      <c r="D17" s="644"/>
      <c r="E17" s="644"/>
      <c r="F17" s="644"/>
      <c r="G17" s="644"/>
      <c r="H17" s="644"/>
      <c r="I17" s="644"/>
      <c r="J17" s="644"/>
      <c r="K17" s="644"/>
      <c r="L17" s="644"/>
      <c r="M17" s="644"/>
      <c r="N17" s="644"/>
      <c r="O17" s="644"/>
      <c r="P17" s="644"/>
      <c r="Q17" s="644"/>
    </row>
    <row r="18" spans="1:17">
      <c r="A18" s="643"/>
      <c r="B18" s="644"/>
      <c r="C18" s="644"/>
      <c r="D18" s="644"/>
      <c r="E18" s="644"/>
      <c r="F18" s="644"/>
      <c r="G18" s="644"/>
      <c r="H18" s="644"/>
      <c r="I18" s="644"/>
      <c r="J18" s="644"/>
      <c r="K18" s="644"/>
      <c r="L18" s="644"/>
      <c r="M18" s="644"/>
      <c r="N18" s="644"/>
      <c r="O18" s="644"/>
      <c r="P18" s="644"/>
      <c r="Q18" s="644"/>
    </row>
    <row r="19" spans="1:17">
      <c r="A19" s="643"/>
      <c r="B19" s="644"/>
      <c r="C19" s="644"/>
      <c r="D19" s="644"/>
      <c r="E19" s="644"/>
      <c r="F19" s="644"/>
      <c r="G19" s="644"/>
      <c r="H19" s="644"/>
      <c r="I19" s="644"/>
      <c r="J19" s="644"/>
      <c r="K19" s="644"/>
      <c r="L19" s="644"/>
      <c r="M19" s="644"/>
      <c r="N19" s="644"/>
      <c r="O19" s="644"/>
      <c r="P19" s="644"/>
      <c r="Q19" s="644"/>
    </row>
    <row r="20" spans="1:17">
      <c r="A20" s="642"/>
      <c r="B20" s="644"/>
      <c r="C20" s="644"/>
      <c r="D20" s="644"/>
      <c r="E20" s="644"/>
      <c r="F20" s="644"/>
      <c r="G20" s="644"/>
      <c r="H20" s="644"/>
      <c r="I20" s="644"/>
      <c r="J20" s="644"/>
      <c r="K20" s="644"/>
      <c r="L20" s="644"/>
      <c r="M20" s="644"/>
      <c r="N20" s="644"/>
      <c r="O20" s="644"/>
      <c r="P20" s="644"/>
      <c r="Q20" s="644"/>
    </row>
    <row r="21" spans="1:17">
      <c r="A21" s="643"/>
      <c r="B21" s="644"/>
      <c r="C21" s="644"/>
      <c r="D21" s="644"/>
      <c r="E21" s="644"/>
      <c r="F21" s="644"/>
      <c r="G21" s="644"/>
      <c r="H21" s="644"/>
      <c r="I21" s="644"/>
      <c r="J21" s="644"/>
      <c r="K21" s="644"/>
      <c r="L21" s="644"/>
      <c r="M21" s="644"/>
      <c r="N21" s="644"/>
      <c r="O21" s="644"/>
      <c r="P21" s="644"/>
      <c r="Q21" s="644"/>
    </row>
    <row r="22" spans="1:17">
      <c r="A22" s="643"/>
      <c r="B22" s="644"/>
      <c r="C22" s="644"/>
      <c r="D22" s="644"/>
      <c r="E22" s="644"/>
      <c r="F22" s="644"/>
      <c r="G22" s="644"/>
      <c r="H22" s="644"/>
      <c r="I22" s="644"/>
      <c r="J22" s="644"/>
      <c r="K22" s="644"/>
      <c r="L22" s="644"/>
      <c r="M22" s="644"/>
      <c r="N22" s="644"/>
      <c r="O22" s="644"/>
      <c r="P22" s="644"/>
      <c r="Q22" s="644"/>
    </row>
    <row r="23" spans="1:17">
      <c r="A23" s="643"/>
      <c r="B23" s="644"/>
      <c r="C23" s="644"/>
      <c r="D23" s="644"/>
      <c r="E23" s="644"/>
      <c r="F23" s="644"/>
      <c r="G23" s="644"/>
      <c r="H23" s="644"/>
      <c r="I23" s="644"/>
      <c r="J23" s="644"/>
      <c r="K23" s="644"/>
      <c r="L23" s="644"/>
      <c r="M23" s="644"/>
      <c r="N23" s="644"/>
      <c r="O23" s="644"/>
      <c r="P23" s="644"/>
      <c r="Q23" s="644"/>
    </row>
    <row r="24" spans="1:17">
      <c r="A24" s="643"/>
      <c r="B24" s="644"/>
      <c r="C24" s="644"/>
      <c r="D24" s="644"/>
      <c r="E24" s="644"/>
      <c r="F24" s="644"/>
      <c r="G24" s="644"/>
      <c r="H24" s="644"/>
      <c r="I24" s="644"/>
      <c r="J24" s="644"/>
      <c r="K24" s="644"/>
      <c r="L24" s="644"/>
      <c r="M24" s="644"/>
      <c r="N24" s="644"/>
      <c r="O24" s="644"/>
      <c r="P24" s="644"/>
      <c r="Q24" s="644"/>
    </row>
    <row r="25" spans="1:17">
      <c r="A25" s="643"/>
      <c r="B25" s="644"/>
      <c r="C25" s="644"/>
      <c r="D25" s="644"/>
      <c r="E25" s="644"/>
      <c r="F25" s="644"/>
      <c r="G25" s="644"/>
      <c r="H25" s="644"/>
      <c r="I25" s="644"/>
      <c r="J25" s="644"/>
      <c r="K25" s="644"/>
      <c r="L25" s="644"/>
      <c r="M25" s="644"/>
      <c r="N25" s="644"/>
      <c r="O25" s="644"/>
      <c r="P25" s="644"/>
      <c r="Q25" s="644"/>
    </row>
    <row r="26" spans="1:17">
      <c r="A26" s="643"/>
      <c r="B26" s="644"/>
      <c r="C26" s="644"/>
      <c r="D26" s="644"/>
      <c r="E26" s="644"/>
      <c r="F26" s="644"/>
      <c r="G26" s="644"/>
      <c r="H26" s="644"/>
      <c r="I26" s="644"/>
      <c r="J26" s="644"/>
      <c r="K26" s="644"/>
      <c r="L26" s="644"/>
      <c r="M26" s="644"/>
      <c r="N26" s="644"/>
      <c r="O26" s="644"/>
      <c r="P26" s="644"/>
      <c r="Q26" s="644"/>
    </row>
    <row r="27" spans="1:17">
      <c r="A27" s="643"/>
      <c r="B27" s="644"/>
      <c r="C27" s="644"/>
      <c r="D27" s="644"/>
      <c r="E27" s="644"/>
      <c r="F27" s="644"/>
      <c r="G27" s="644"/>
      <c r="H27" s="644"/>
      <c r="I27" s="644"/>
      <c r="J27" s="644"/>
      <c r="K27" s="644"/>
      <c r="L27" s="644"/>
      <c r="M27" s="644"/>
      <c r="N27" s="644"/>
      <c r="O27" s="644"/>
      <c r="P27" s="644"/>
      <c r="Q27" s="644"/>
    </row>
    <row r="28" spans="1:17">
      <c r="A28" s="642"/>
      <c r="B28" s="644"/>
      <c r="C28" s="644"/>
      <c r="D28" s="644"/>
      <c r="E28" s="644"/>
      <c r="F28" s="644"/>
      <c r="G28" s="644"/>
      <c r="H28" s="644"/>
      <c r="I28" s="644"/>
      <c r="J28" s="644"/>
      <c r="K28" s="644"/>
      <c r="L28" s="644"/>
      <c r="M28" s="644"/>
      <c r="N28" s="644"/>
      <c r="O28" s="644"/>
      <c r="P28" s="644"/>
      <c r="Q28" s="644"/>
    </row>
    <row r="29" spans="1:17">
      <c r="A29" s="643"/>
      <c r="B29" s="644"/>
      <c r="C29" s="644"/>
      <c r="D29" s="644"/>
      <c r="E29" s="644"/>
      <c r="F29" s="644"/>
      <c r="G29" s="644"/>
      <c r="H29" s="644"/>
      <c r="I29" s="644"/>
      <c r="J29" s="644"/>
      <c r="K29" s="644"/>
      <c r="L29" s="644"/>
      <c r="M29" s="644"/>
      <c r="N29" s="644"/>
      <c r="O29" s="644"/>
      <c r="P29" s="644"/>
      <c r="Q29" s="644"/>
    </row>
    <row r="30" spans="1:17">
      <c r="A30" s="643"/>
      <c r="B30" s="644"/>
      <c r="C30" s="644"/>
      <c r="D30" s="644"/>
      <c r="E30" s="644"/>
      <c r="F30" s="644"/>
      <c r="G30" s="644"/>
      <c r="H30" s="644"/>
      <c r="I30" s="644"/>
      <c r="J30" s="644"/>
      <c r="K30" s="644"/>
      <c r="L30" s="644"/>
      <c r="M30" s="644"/>
      <c r="N30" s="644"/>
      <c r="O30" s="644"/>
      <c r="P30" s="644"/>
      <c r="Q30" s="644"/>
    </row>
    <row r="31" spans="1:17">
      <c r="A31" s="643"/>
      <c r="B31" s="644"/>
      <c r="C31" s="644"/>
      <c r="D31" s="644"/>
      <c r="E31" s="644"/>
      <c r="F31" s="644"/>
      <c r="G31" s="644"/>
      <c r="H31" s="644"/>
      <c r="I31" s="644"/>
      <c r="J31" s="644"/>
      <c r="K31" s="644"/>
      <c r="L31" s="644"/>
      <c r="M31" s="644"/>
      <c r="N31" s="644"/>
      <c r="O31" s="644"/>
      <c r="P31" s="644"/>
      <c r="Q31" s="644"/>
    </row>
    <row r="32" spans="1:17">
      <c r="A32" s="643"/>
      <c r="B32" s="644"/>
      <c r="C32" s="644"/>
      <c r="D32" s="644"/>
      <c r="E32" s="644"/>
      <c r="F32" s="644"/>
      <c r="G32" s="644"/>
      <c r="H32" s="644"/>
      <c r="I32" s="644"/>
      <c r="J32" s="644"/>
      <c r="K32" s="644"/>
      <c r="L32" s="644"/>
      <c r="M32" s="644"/>
      <c r="N32" s="644"/>
      <c r="O32" s="644"/>
      <c r="P32" s="644"/>
      <c r="Q32" s="644"/>
    </row>
    <row r="33" spans="1:17">
      <c r="A33" s="643"/>
      <c r="B33" s="644"/>
      <c r="C33" s="644"/>
      <c r="D33" s="644"/>
      <c r="E33" s="644"/>
      <c r="F33" s="644"/>
      <c r="G33" s="644"/>
      <c r="H33" s="644"/>
      <c r="I33" s="644"/>
      <c r="J33" s="644"/>
      <c r="K33" s="644"/>
      <c r="L33" s="644"/>
      <c r="M33" s="644"/>
      <c r="N33" s="644"/>
      <c r="O33" s="644"/>
      <c r="P33" s="644"/>
      <c r="Q33" s="644"/>
    </row>
    <row r="34" spans="1:17">
      <c r="A34" s="643"/>
      <c r="B34" s="644"/>
      <c r="C34" s="644"/>
      <c r="D34" s="644"/>
      <c r="E34" s="644"/>
      <c r="F34" s="644"/>
      <c r="G34" s="644"/>
      <c r="H34" s="644"/>
      <c r="I34" s="644"/>
      <c r="J34" s="644"/>
      <c r="K34" s="644"/>
      <c r="L34" s="644"/>
      <c r="M34" s="644"/>
      <c r="N34" s="644"/>
      <c r="O34" s="644"/>
      <c r="P34" s="644"/>
      <c r="Q34" s="644"/>
    </row>
    <row r="35" spans="1:17">
      <c r="A35" s="643"/>
      <c r="B35" s="644"/>
      <c r="C35" s="644"/>
      <c r="D35" s="644"/>
      <c r="E35" s="644"/>
      <c r="F35" s="644"/>
      <c r="G35" s="644"/>
      <c r="H35" s="644"/>
      <c r="I35" s="644"/>
      <c r="J35" s="644"/>
      <c r="K35" s="644"/>
      <c r="L35" s="644"/>
      <c r="M35" s="644"/>
      <c r="N35" s="644"/>
      <c r="O35" s="644"/>
      <c r="P35" s="644"/>
      <c r="Q35" s="644"/>
    </row>
    <row r="36" spans="1:17">
      <c r="A36" s="642"/>
      <c r="B36" s="644"/>
      <c r="C36" s="644"/>
      <c r="D36" s="644"/>
      <c r="E36" s="644"/>
      <c r="F36" s="644"/>
      <c r="G36" s="644"/>
      <c r="H36" s="644"/>
      <c r="I36" s="644"/>
      <c r="J36" s="644"/>
      <c r="K36" s="644"/>
      <c r="L36" s="644"/>
      <c r="M36" s="644"/>
      <c r="N36" s="644"/>
      <c r="O36" s="644"/>
      <c r="P36" s="644"/>
      <c r="Q36" s="644"/>
    </row>
    <row r="37" spans="1:17">
      <c r="A37" s="643"/>
      <c r="B37" s="644"/>
      <c r="C37" s="644"/>
      <c r="D37" s="644"/>
      <c r="E37" s="644"/>
      <c r="F37" s="644"/>
      <c r="G37" s="644"/>
      <c r="H37" s="644"/>
      <c r="I37" s="644"/>
      <c r="J37" s="644"/>
      <c r="K37" s="644"/>
      <c r="L37" s="644"/>
      <c r="M37" s="644"/>
      <c r="N37" s="644"/>
      <c r="O37" s="644"/>
      <c r="P37" s="644"/>
      <c r="Q37" s="644"/>
    </row>
    <row r="38" spans="1:17">
      <c r="A38" s="643"/>
      <c r="B38" s="644"/>
      <c r="C38" s="644"/>
      <c r="D38" s="644"/>
      <c r="E38" s="644"/>
      <c r="F38" s="644"/>
      <c r="G38" s="644"/>
      <c r="H38" s="644"/>
      <c r="I38" s="644"/>
      <c r="J38" s="644"/>
      <c r="K38" s="644"/>
      <c r="L38" s="644"/>
      <c r="M38" s="644"/>
      <c r="N38" s="644"/>
      <c r="O38" s="644"/>
      <c r="P38" s="644"/>
      <c r="Q38" s="644"/>
    </row>
    <row r="39" spans="1:17">
      <c r="A39" s="643"/>
      <c r="B39" s="644"/>
      <c r="C39" s="644"/>
      <c r="D39" s="644"/>
      <c r="E39" s="644"/>
      <c r="F39" s="644"/>
      <c r="G39" s="644"/>
      <c r="H39" s="644"/>
      <c r="I39" s="644"/>
      <c r="J39" s="644"/>
      <c r="K39" s="644"/>
      <c r="L39" s="644"/>
      <c r="M39" s="644"/>
      <c r="N39" s="644"/>
      <c r="O39" s="644"/>
      <c r="P39" s="644"/>
      <c r="Q39" s="644"/>
    </row>
    <row r="40" spans="1:17">
      <c r="A40" s="643"/>
      <c r="B40" s="644"/>
      <c r="C40" s="644"/>
      <c r="D40" s="644"/>
      <c r="E40" s="644"/>
      <c r="F40" s="644"/>
      <c r="G40" s="644"/>
      <c r="H40" s="644"/>
      <c r="I40" s="644"/>
      <c r="J40" s="644"/>
      <c r="K40" s="644"/>
      <c r="L40" s="644"/>
      <c r="M40" s="644"/>
      <c r="N40" s="644"/>
      <c r="O40" s="644"/>
      <c r="P40" s="644"/>
      <c r="Q40" s="644"/>
    </row>
    <row r="41" spans="1:17">
      <c r="A41" s="643"/>
      <c r="B41" s="644"/>
      <c r="C41" s="644"/>
      <c r="D41" s="644"/>
      <c r="E41" s="644"/>
      <c r="F41" s="644"/>
      <c r="G41" s="644"/>
      <c r="H41" s="644"/>
      <c r="I41" s="644"/>
      <c r="J41" s="644"/>
      <c r="K41" s="644"/>
      <c r="L41" s="644"/>
      <c r="M41" s="644"/>
      <c r="N41" s="644"/>
      <c r="O41" s="644"/>
      <c r="P41" s="644"/>
      <c r="Q41" s="644"/>
    </row>
    <row r="42" spans="1:17">
      <c r="A42" s="643"/>
      <c r="B42" s="644"/>
      <c r="C42" s="644"/>
      <c r="D42" s="644"/>
      <c r="E42" s="644"/>
      <c r="F42" s="644"/>
      <c r="G42" s="644"/>
      <c r="H42" s="644"/>
      <c r="I42" s="644"/>
      <c r="J42" s="644"/>
      <c r="K42" s="644"/>
      <c r="L42" s="644"/>
      <c r="M42" s="644"/>
      <c r="N42" s="644"/>
      <c r="O42" s="644"/>
      <c r="P42" s="644"/>
      <c r="Q42" s="644"/>
    </row>
    <row r="43" spans="1:17">
      <c r="A43" s="643"/>
      <c r="B43" s="644"/>
      <c r="C43" s="644"/>
      <c r="D43" s="644"/>
      <c r="E43" s="644"/>
      <c r="F43" s="644"/>
      <c r="G43" s="644"/>
      <c r="H43" s="644"/>
      <c r="I43" s="644"/>
      <c r="J43" s="644"/>
      <c r="K43" s="644"/>
      <c r="L43" s="644"/>
      <c r="M43" s="644"/>
      <c r="N43" s="644"/>
      <c r="O43" s="644"/>
      <c r="P43" s="644"/>
      <c r="Q43" s="644"/>
    </row>
    <row r="44" spans="1:17">
      <c r="A44" s="642"/>
      <c r="B44" s="644"/>
      <c r="C44" s="644"/>
      <c r="D44" s="644"/>
      <c r="E44" s="644"/>
      <c r="F44" s="644"/>
      <c r="G44" s="644"/>
      <c r="H44" s="644"/>
      <c r="I44" s="644"/>
      <c r="J44" s="644"/>
      <c r="K44" s="644"/>
      <c r="L44" s="644"/>
      <c r="M44" s="644"/>
      <c r="N44" s="644"/>
      <c r="O44" s="644"/>
      <c r="P44" s="644"/>
      <c r="Q44" s="644"/>
    </row>
    <row r="45" spans="1:17">
      <c r="A45" s="643"/>
      <c r="B45" s="644"/>
      <c r="C45" s="644"/>
      <c r="D45" s="644"/>
      <c r="E45" s="644"/>
      <c r="F45" s="644"/>
      <c r="G45" s="644"/>
      <c r="H45" s="644"/>
      <c r="I45" s="644"/>
      <c r="J45" s="644"/>
      <c r="K45" s="644"/>
      <c r="L45" s="644"/>
      <c r="M45" s="644"/>
      <c r="N45" s="644"/>
      <c r="O45" s="644"/>
      <c r="P45" s="644"/>
      <c r="Q45" s="644"/>
    </row>
    <row r="46" spans="1:17">
      <c r="A46" s="643"/>
      <c r="B46" s="644"/>
      <c r="C46" s="644"/>
      <c r="D46" s="644"/>
      <c r="E46" s="644"/>
      <c r="F46" s="644"/>
      <c r="G46" s="644"/>
      <c r="H46" s="644"/>
      <c r="I46" s="644"/>
      <c r="J46" s="644"/>
      <c r="K46" s="644"/>
      <c r="L46" s="644"/>
      <c r="M46" s="644"/>
      <c r="N46" s="644"/>
      <c r="O46" s="644"/>
      <c r="P46" s="644"/>
      <c r="Q46" s="644"/>
    </row>
    <row r="47" spans="1:17">
      <c r="A47" s="643"/>
      <c r="B47" s="644"/>
      <c r="C47" s="644"/>
      <c r="D47" s="644"/>
      <c r="E47" s="644"/>
      <c r="F47" s="644"/>
      <c r="G47" s="644"/>
      <c r="H47" s="644"/>
      <c r="I47" s="644"/>
      <c r="J47" s="644"/>
      <c r="K47" s="644"/>
      <c r="L47" s="644"/>
      <c r="M47" s="644"/>
      <c r="N47" s="644"/>
      <c r="O47" s="644"/>
      <c r="P47" s="644"/>
      <c r="Q47" s="644"/>
    </row>
    <row r="48" spans="1:17">
      <c r="A48" s="643"/>
      <c r="B48" s="644"/>
      <c r="C48" s="644"/>
      <c r="D48" s="644"/>
      <c r="E48" s="644"/>
      <c r="F48" s="644"/>
      <c r="G48" s="644"/>
      <c r="H48" s="644"/>
      <c r="I48" s="644"/>
      <c r="J48" s="644"/>
      <c r="K48" s="644"/>
      <c r="L48" s="644"/>
      <c r="M48" s="644"/>
      <c r="N48" s="644"/>
      <c r="O48" s="644"/>
      <c r="P48" s="644"/>
      <c r="Q48" s="644"/>
    </row>
    <row r="49" spans="1:17">
      <c r="A49" s="643"/>
      <c r="B49" s="644"/>
      <c r="C49" s="644"/>
      <c r="D49" s="644"/>
      <c r="E49" s="644"/>
      <c r="F49" s="644"/>
      <c r="G49" s="644"/>
      <c r="H49" s="644"/>
      <c r="I49" s="644"/>
      <c r="J49" s="644"/>
      <c r="K49" s="644"/>
      <c r="L49" s="644"/>
      <c r="M49" s="644"/>
      <c r="N49" s="644"/>
      <c r="O49" s="644"/>
      <c r="P49" s="644"/>
      <c r="Q49" s="644"/>
    </row>
    <row r="50" spans="1:17">
      <c r="A50" s="643"/>
      <c r="B50" s="644"/>
      <c r="C50" s="644"/>
      <c r="D50" s="644"/>
      <c r="E50" s="644"/>
      <c r="F50" s="644"/>
      <c r="G50" s="644"/>
      <c r="H50" s="644"/>
      <c r="I50" s="644"/>
      <c r="J50" s="644"/>
      <c r="K50" s="644"/>
      <c r="L50" s="644"/>
      <c r="M50" s="644"/>
      <c r="N50" s="644"/>
      <c r="O50" s="644"/>
      <c r="P50" s="644"/>
      <c r="Q50" s="644"/>
    </row>
    <row r="51" spans="1:17">
      <c r="A51" s="643"/>
      <c r="B51" s="644"/>
      <c r="C51" s="644"/>
      <c r="D51" s="644"/>
      <c r="E51" s="644"/>
      <c r="F51" s="644"/>
      <c r="G51" s="644"/>
      <c r="H51" s="644"/>
      <c r="I51" s="644"/>
      <c r="J51" s="644"/>
      <c r="K51" s="644"/>
      <c r="L51" s="644"/>
      <c r="M51" s="644"/>
      <c r="N51" s="644"/>
      <c r="O51" s="644"/>
      <c r="P51" s="644"/>
      <c r="Q51" s="644"/>
    </row>
    <row r="52" spans="1:17">
      <c r="A52" s="642"/>
      <c r="B52" s="644"/>
      <c r="C52" s="644"/>
      <c r="D52" s="644"/>
      <c r="E52" s="644"/>
      <c r="F52" s="644"/>
      <c r="G52" s="644"/>
      <c r="H52" s="644"/>
      <c r="I52" s="644"/>
      <c r="J52" s="644"/>
      <c r="K52" s="644"/>
      <c r="L52" s="644"/>
      <c r="M52" s="644"/>
      <c r="N52" s="644"/>
      <c r="O52" s="644"/>
      <c r="P52" s="644"/>
      <c r="Q52" s="644"/>
    </row>
    <row r="53" spans="1:17">
      <c r="A53" s="643"/>
      <c r="B53" s="644"/>
      <c r="C53" s="644"/>
      <c r="D53" s="644"/>
      <c r="E53" s="644"/>
      <c r="F53" s="644"/>
      <c r="G53" s="644"/>
      <c r="H53" s="644"/>
      <c r="I53" s="644"/>
      <c r="J53" s="644"/>
      <c r="K53" s="644"/>
      <c r="L53" s="644"/>
      <c r="M53" s="644"/>
      <c r="N53" s="644"/>
      <c r="O53" s="644"/>
      <c r="P53" s="644"/>
      <c r="Q53" s="644"/>
    </row>
    <row r="54" spans="1:17">
      <c r="A54" s="643"/>
      <c r="B54" s="644"/>
      <c r="C54" s="644"/>
      <c r="D54" s="644"/>
      <c r="E54" s="644"/>
      <c r="F54" s="644"/>
      <c r="G54" s="644"/>
      <c r="H54" s="644"/>
      <c r="I54" s="644"/>
      <c r="J54" s="644"/>
      <c r="K54" s="644"/>
      <c r="L54" s="644"/>
      <c r="M54" s="644"/>
      <c r="N54" s="644"/>
      <c r="O54" s="644"/>
      <c r="P54" s="644"/>
      <c r="Q54" s="644"/>
    </row>
    <row r="55" spans="1:17">
      <c r="A55" s="643"/>
      <c r="B55" s="644"/>
      <c r="C55" s="644"/>
      <c r="D55" s="644"/>
      <c r="E55" s="644"/>
      <c r="F55" s="644"/>
      <c r="G55" s="644"/>
      <c r="H55" s="644"/>
      <c r="I55" s="644"/>
      <c r="J55" s="644"/>
      <c r="K55" s="644"/>
      <c r="L55" s="644"/>
      <c r="M55" s="644"/>
      <c r="N55" s="644"/>
      <c r="O55" s="644"/>
      <c r="P55" s="644"/>
      <c r="Q55" s="644"/>
    </row>
    <row r="56" spans="1:17">
      <c r="A56" s="643"/>
      <c r="B56" s="644"/>
      <c r="C56" s="644"/>
      <c r="D56" s="644"/>
      <c r="E56" s="644"/>
      <c r="F56" s="644"/>
      <c r="G56" s="644"/>
      <c r="H56" s="644"/>
      <c r="I56" s="644"/>
      <c r="J56" s="644"/>
      <c r="K56" s="644"/>
      <c r="L56" s="644"/>
      <c r="M56" s="644"/>
      <c r="N56" s="644"/>
      <c r="O56" s="644"/>
      <c r="P56" s="644"/>
      <c r="Q56" s="644"/>
    </row>
    <row r="57" spans="1:17">
      <c r="A57" s="643"/>
      <c r="B57" s="644"/>
      <c r="C57" s="644"/>
      <c r="D57" s="644"/>
      <c r="E57" s="644"/>
      <c r="F57" s="644"/>
      <c r="G57" s="644"/>
      <c r="H57" s="644"/>
      <c r="I57" s="644"/>
      <c r="J57" s="644"/>
      <c r="K57" s="644"/>
      <c r="L57" s="644"/>
      <c r="M57" s="644"/>
      <c r="N57" s="644"/>
      <c r="O57" s="644"/>
      <c r="P57" s="644"/>
      <c r="Q57" s="644"/>
    </row>
    <row r="58" spans="1:17">
      <c r="A58" s="643"/>
      <c r="B58" s="644"/>
      <c r="C58" s="644"/>
      <c r="D58" s="644"/>
      <c r="E58" s="644"/>
      <c r="F58" s="644"/>
      <c r="G58" s="644"/>
      <c r="H58" s="644"/>
      <c r="I58" s="644"/>
      <c r="J58" s="644"/>
      <c r="K58" s="644"/>
      <c r="L58" s="644"/>
      <c r="M58" s="644"/>
      <c r="N58" s="644"/>
      <c r="O58" s="644"/>
      <c r="P58" s="644"/>
      <c r="Q58" s="644"/>
    </row>
    <row r="59" spans="1:17">
      <c r="A59" s="643"/>
      <c r="B59" s="644"/>
      <c r="C59" s="644"/>
      <c r="D59" s="644"/>
      <c r="E59" s="644"/>
      <c r="F59" s="644"/>
      <c r="G59" s="644"/>
      <c r="H59" s="644"/>
      <c r="I59" s="644"/>
      <c r="J59" s="644"/>
      <c r="K59" s="644"/>
      <c r="L59" s="644"/>
      <c r="M59" s="644"/>
      <c r="N59" s="644"/>
      <c r="O59" s="644"/>
      <c r="P59" s="644"/>
      <c r="Q59" s="644"/>
    </row>
    <row r="60" spans="1:17">
      <c r="A60" s="642"/>
      <c r="B60" s="644"/>
      <c r="C60" s="644"/>
      <c r="D60" s="644"/>
      <c r="E60" s="644"/>
      <c r="F60" s="644"/>
      <c r="G60" s="644"/>
      <c r="H60" s="644"/>
      <c r="I60" s="644"/>
      <c r="J60" s="644"/>
      <c r="K60" s="644"/>
      <c r="L60" s="644"/>
      <c r="M60" s="644"/>
      <c r="N60" s="644"/>
      <c r="O60" s="644"/>
      <c r="P60" s="644"/>
      <c r="Q60" s="644"/>
    </row>
    <row r="61" spans="1:17">
      <c r="A61" s="643"/>
      <c r="B61" s="644"/>
      <c r="C61" s="644"/>
      <c r="D61" s="644"/>
      <c r="E61" s="644"/>
      <c r="F61" s="644"/>
      <c r="G61" s="644"/>
      <c r="H61" s="644"/>
      <c r="I61" s="644"/>
      <c r="J61" s="644"/>
      <c r="K61" s="644"/>
      <c r="L61" s="644"/>
      <c r="M61" s="644"/>
      <c r="N61" s="644"/>
      <c r="O61" s="644"/>
      <c r="P61" s="644"/>
      <c r="Q61" s="644"/>
    </row>
    <row r="62" spans="1:17">
      <c r="A62" s="643"/>
      <c r="B62" s="644"/>
      <c r="C62" s="644"/>
      <c r="D62" s="644"/>
      <c r="E62" s="644"/>
      <c r="F62" s="644"/>
      <c r="G62" s="644"/>
      <c r="H62" s="644"/>
      <c r="I62" s="644"/>
      <c r="J62" s="644"/>
      <c r="K62" s="644"/>
      <c r="L62" s="644"/>
      <c r="M62" s="644"/>
      <c r="N62" s="644"/>
      <c r="O62" s="644"/>
      <c r="P62" s="644"/>
      <c r="Q62" s="644"/>
    </row>
    <row r="63" spans="1:17">
      <c r="A63" s="643"/>
      <c r="B63" s="644"/>
      <c r="C63" s="644"/>
      <c r="D63" s="644"/>
      <c r="E63" s="644"/>
      <c r="F63" s="644"/>
      <c r="G63" s="644"/>
      <c r="H63" s="644"/>
      <c r="I63" s="644"/>
      <c r="J63" s="644"/>
      <c r="K63" s="644"/>
      <c r="L63" s="644"/>
      <c r="M63" s="644"/>
      <c r="N63" s="644"/>
      <c r="O63" s="644"/>
      <c r="P63" s="644"/>
      <c r="Q63" s="644"/>
    </row>
    <row r="64" spans="1:17">
      <c r="A64" s="643"/>
      <c r="B64" s="644"/>
      <c r="C64" s="644"/>
      <c r="D64" s="644"/>
      <c r="E64" s="644"/>
      <c r="F64" s="644"/>
      <c r="G64" s="644"/>
      <c r="H64" s="644"/>
      <c r="I64" s="644"/>
      <c r="J64" s="644"/>
      <c r="K64" s="644"/>
      <c r="L64" s="644"/>
      <c r="M64" s="644"/>
      <c r="N64" s="644"/>
      <c r="O64" s="644"/>
      <c r="P64" s="644"/>
      <c r="Q64" s="644"/>
    </row>
    <row r="65" spans="1:17">
      <c r="A65" s="643"/>
      <c r="B65" s="644"/>
      <c r="C65" s="644"/>
      <c r="D65" s="644"/>
      <c r="E65" s="644"/>
      <c r="F65" s="644"/>
      <c r="G65" s="644"/>
      <c r="H65" s="644"/>
      <c r="I65" s="644"/>
      <c r="J65" s="644"/>
      <c r="K65" s="644"/>
      <c r="L65" s="644"/>
      <c r="M65" s="644"/>
      <c r="N65" s="644"/>
      <c r="O65" s="644"/>
      <c r="P65" s="644"/>
      <c r="Q65" s="644"/>
    </row>
    <row r="66" spans="1:17">
      <c r="A66" s="643"/>
      <c r="B66" s="644"/>
      <c r="C66" s="644"/>
      <c r="D66" s="644"/>
      <c r="E66" s="644"/>
      <c r="F66" s="644"/>
      <c r="G66" s="644"/>
      <c r="H66" s="644"/>
      <c r="I66" s="644"/>
      <c r="J66" s="644"/>
      <c r="K66" s="644"/>
      <c r="L66" s="644"/>
      <c r="M66" s="644"/>
      <c r="N66" s="644"/>
      <c r="O66" s="644"/>
      <c r="P66" s="644"/>
      <c r="Q66" s="644"/>
    </row>
    <row r="67" spans="1:17">
      <c r="A67" s="643"/>
      <c r="B67" s="644"/>
      <c r="C67" s="644"/>
      <c r="D67" s="644"/>
      <c r="E67" s="644"/>
      <c r="F67" s="644"/>
      <c r="G67" s="644"/>
      <c r="H67" s="644"/>
      <c r="I67" s="644"/>
      <c r="J67" s="644"/>
      <c r="K67" s="644"/>
      <c r="L67" s="644"/>
      <c r="M67" s="644"/>
      <c r="N67" s="644"/>
      <c r="O67" s="644"/>
      <c r="P67" s="644"/>
      <c r="Q67" s="644"/>
    </row>
    <row r="68" spans="1:17">
      <c r="A68" s="642"/>
      <c r="B68" s="644"/>
      <c r="C68" s="644"/>
      <c r="D68" s="644"/>
      <c r="E68" s="644"/>
      <c r="F68" s="644"/>
      <c r="G68" s="644"/>
      <c r="H68" s="644"/>
      <c r="I68" s="644"/>
      <c r="J68" s="644"/>
      <c r="K68" s="644"/>
      <c r="L68" s="644"/>
      <c r="M68" s="644"/>
      <c r="N68" s="644"/>
      <c r="O68" s="644"/>
      <c r="P68" s="644"/>
      <c r="Q68" s="644"/>
    </row>
    <row r="69" spans="1:17">
      <c r="A69" s="643"/>
      <c r="B69" s="644"/>
      <c r="C69" s="644"/>
      <c r="D69" s="644"/>
      <c r="E69" s="644"/>
      <c r="F69" s="644"/>
      <c r="G69" s="644"/>
      <c r="H69" s="644"/>
      <c r="I69" s="644"/>
      <c r="J69" s="644"/>
      <c r="K69" s="644"/>
      <c r="L69" s="644"/>
      <c r="M69" s="644"/>
      <c r="N69" s="644"/>
      <c r="O69" s="644"/>
      <c r="P69" s="644"/>
      <c r="Q69" s="644"/>
    </row>
    <row r="70" spans="1:17">
      <c r="A70" s="643"/>
      <c r="B70" s="644"/>
      <c r="C70" s="644"/>
      <c r="D70" s="644"/>
      <c r="E70" s="644"/>
      <c r="F70" s="644"/>
      <c r="G70" s="644"/>
      <c r="H70" s="644"/>
      <c r="I70" s="644"/>
      <c r="J70" s="644"/>
      <c r="K70" s="644"/>
      <c r="L70" s="644"/>
      <c r="M70" s="644"/>
      <c r="N70" s="644"/>
      <c r="O70" s="644"/>
      <c r="P70" s="644"/>
      <c r="Q70" s="644"/>
    </row>
    <row r="71" spans="1:17">
      <c r="A71" s="643"/>
      <c r="B71" s="644"/>
      <c r="C71" s="644"/>
      <c r="D71" s="644"/>
      <c r="E71" s="644"/>
      <c r="F71" s="644"/>
      <c r="G71" s="644"/>
      <c r="H71" s="644"/>
      <c r="I71" s="644"/>
      <c r="J71" s="644"/>
      <c r="K71" s="644"/>
      <c r="L71" s="644"/>
      <c r="M71" s="644"/>
      <c r="N71" s="644"/>
      <c r="O71" s="644"/>
      <c r="P71" s="644"/>
      <c r="Q71" s="644"/>
    </row>
    <row r="72" spans="1:17">
      <c r="A72" s="643"/>
      <c r="B72" s="644"/>
      <c r="C72" s="644"/>
      <c r="D72" s="644"/>
      <c r="E72" s="644"/>
      <c r="F72" s="644"/>
      <c r="G72" s="644"/>
      <c r="H72" s="644"/>
      <c r="I72" s="644"/>
      <c r="J72" s="644"/>
      <c r="K72" s="644"/>
      <c r="L72" s="644"/>
      <c r="M72" s="644"/>
      <c r="N72" s="644"/>
      <c r="O72" s="644"/>
      <c r="P72" s="644"/>
      <c r="Q72" s="644"/>
    </row>
    <row r="73" spans="1:17">
      <c r="A73" s="643"/>
      <c r="B73" s="644"/>
      <c r="C73" s="644"/>
      <c r="D73" s="644"/>
      <c r="E73" s="644"/>
      <c r="F73" s="644"/>
      <c r="G73" s="644"/>
      <c r="H73" s="644"/>
      <c r="I73" s="644"/>
      <c r="J73" s="644"/>
      <c r="K73" s="644"/>
      <c r="L73" s="644"/>
      <c r="M73" s="644"/>
      <c r="N73" s="644"/>
      <c r="O73" s="644"/>
      <c r="P73" s="644"/>
      <c r="Q73" s="644"/>
    </row>
    <row r="74" spans="1:17">
      <c r="A74" s="643"/>
      <c r="B74" s="644"/>
      <c r="C74" s="644"/>
      <c r="D74" s="644"/>
      <c r="E74" s="644"/>
      <c r="F74" s="644"/>
      <c r="G74" s="644"/>
      <c r="H74" s="644"/>
      <c r="I74" s="644"/>
      <c r="J74" s="644"/>
      <c r="K74" s="644"/>
      <c r="L74" s="644"/>
      <c r="M74" s="644"/>
      <c r="N74" s="644"/>
      <c r="O74" s="644"/>
      <c r="P74" s="644"/>
      <c r="Q74" s="644"/>
    </row>
    <row r="75" spans="1:17">
      <c r="A75" s="643"/>
      <c r="B75" s="644"/>
      <c r="C75" s="644"/>
      <c r="D75" s="644"/>
      <c r="E75" s="644"/>
      <c r="F75" s="644"/>
      <c r="G75" s="644"/>
      <c r="H75" s="644"/>
      <c r="I75" s="644"/>
      <c r="J75" s="644"/>
      <c r="K75" s="644"/>
      <c r="L75" s="644"/>
      <c r="M75" s="644"/>
      <c r="N75" s="644"/>
      <c r="O75" s="644"/>
      <c r="P75" s="644"/>
      <c r="Q75" s="644"/>
    </row>
    <row r="76" spans="1:17">
      <c r="A76" s="642"/>
      <c r="B76" s="644"/>
      <c r="C76" s="644"/>
      <c r="D76" s="644"/>
      <c r="E76" s="644"/>
      <c r="F76" s="644"/>
      <c r="G76" s="644"/>
      <c r="H76" s="644"/>
      <c r="I76" s="644"/>
      <c r="J76" s="644"/>
      <c r="K76" s="644"/>
      <c r="L76" s="644"/>
      <c r="M76" s="644"/>
      <c r="N76" s="644"/>
      <c r="O76" s="644"/>
      <c r="P76" s="644"/>
      <c r="Q76" s="644"/>
    </row>
    <row r="77" spans="1:17">
      <c r="A77" s="643"/>
      <c r="B77" s="644"/>
      <c r="C77" s="644"/>
      <c r="D77" s="644"/>
      <c r="E77" s="644"/>
      <c r="F77" s="644"/>
      <c r="G77" s="644"/>
      <c r="H77" s="644"/>
      <c r="I77" s="644"/>
      <c r="J77" s="644"/>
      <c r="K77" s="644"/>
      <c r="L77" s="644"/>
      <c r="M77" s="644"/>
      <c r="N77" s="644"/>
      <c r="O77" s="644"/>
      <c r="P77" s="644"/>
      <c r="Q77" s="644"/>
    </row>
    <row r="78" spans="1:17">
      <c r="A78" s="643"/>
      <c r="B78" s="644"/>
      <c r="C78" s="644"/>
      <c r="D78" s="644"/>
      <c r="E78" s="644"/>
      <c r="F78" s="644"/>
      <c r="G78" s="644"/>
      <c r="H78" s="644"/>
      <c r="I78" s="644"/>
      <c r="J78" s="644"/>
      <c r="K78" s="644"/>
      <c r="L78" s="644"/>
      <c r="M78" s="644"/>
      <c r="N78" s="644"/>
      <c r="O78" s="644"/>
      <c r="P78" s="644"/>
      <c r="Q78" s="644"/>
    </row>
    <row r="79" spans="1:17">
      <c r="A79" s="643"/>
      <c r="B79" s="644"/>
      <c r="C79" s="644"/>
      <c r="D79" s="644"/>
      <c r="E79" s="644"/>
      <c r="F79" s="644"/>
      <c r="G79" s="644"/>
      <c r="H79" s="644"/>
      <c r="I79" s="644"/>
      <c r="J79" s="644"/>
      <c r="K79" s="644"/>
      <c r="L79" s="644"/>
      <c r="M79" s="644"/>
      <c r="N79" s="644"/>
      <c r="O79" s="644"/>
      <c r="P79" s="644"/>
      <c r="Q79" s="644"/>
    </row>
    <row r="80" spans="1:17">
      <c r="A80" s="643"/>
      <c r="B80" s="644"/>
      <c r="C80" s="644"/>
      <c r="D80" s="644"/>
      <c r="E80" s="644"/>
      <c r="F80" s="644"/>
      <c r="G80" s="644"/>
      <c r="H80" s="644"/>
      <c r="I80" s="644"/>
      <c r="J80" s="644"/>
      <c r="K80" s="644"/>
      <c r="L80" s="644"/>
      <c r="M80" s="644"/>
      <c r="N80" s="644"/>
      <c r="O80" s="644"/>
      <c r="P80" s="644"/>
      <c r="Q80" s="644"/>
    </row>
    <row r="81" spans="1:17">
      <c r="A81" s="643"/>
      <c r="B81" s="644"/>
      <c r="C81" s="644"/>
      <c r="D81" s="644"/>
      <c r="E81" s="644"/>
      <c r="F81" s="644"/>
      <c r="G81" s="644"/>
      <c r="H81" s="644"/>
      <c r="I81" s="644"/>
      <c r="J81" s="644"/>
      <c r="K81" s="644"/>
      <c r="L81" s="644"/>
      <c r="M81" s="644"/>
      <c r="N81" s="644"/>
      <c r="O81" s="644"/>
      <c r="P81" s="644"/>
      <c r="Q81" s="644"/>
    </row>
    <row r="82" spans="1:17">
      <c r="A82" s="643"/>
      <c r="B82" s="644"/>
      <c r="C82" s="644"/>
      <c r="D82" s="644"/>
      <c r="E82" s="644"/>
      <c r="F82" s="644"/>
      <c r="G82" s="644"/>
      <c r="H82" s="644"/>
      <c r="I82" s="644"/>
      <c r="J82" s="644"/>
      <c r="K82" s="644"/>
      <c r="L82" s="644"/>
      <c r="M82" s="644"/>
      <c r="N82" s="644"/>
      <c r="O82" s="644"/>
      <c r="P82" s="644"/>
      <c r="Q82" s="644"/>
    </row>
    <row r="83" spans="1:17">
      <c r="A83" s="643"/>
      <c r="B83" s="644"/>
      <c r="C83" s="644"/>
      <c r="D83" s="644"/>
      <c r="E83" s="644"/>
      <c r="F83" s="644"/>
      <c r="G83" s="644"/>
      <c r="H83" s="644"/>
      <c r="I83" s="644"/>
      <c r="J83" s="644"/>
      <c r="K83" s="644"/>
      <c r="L83" s="644"/>
      <c r="M83" s="644"/>
      <c r="N83" s="644"/>
      <c r="O83" s="644"/>
      <c r="P83" s="644"/>
      <c r="Q83" s="644"/>
    </row>
    <row r="84" spans="1:17">
      <c r="A84" s="642"/>
      <c r="B84" s="644"/>
      <c r="C84" s="644"/>
      <c r="D84" s="644"/>
      <c r="E84" s="644"/>
      <c r="F84" s="644"/>
      <c r="G84" s="644"/>
      <c r="H84" s="644"/>
      <c r="I84" s="644"/>
      <c r="J84" s="644"/>
      <c r="K84" s="644"/>
      <c r="L84" s="644"/>
      <c r="M84" s="644"/>
      <c r="N84" s="644"/>
      <c r="O84" s="644"/>
      <c r="P84" s="644"/>
      <c r="Q84" s="644"/>
    </row>
    <row r="85" spans="1:17">
      <c r="A85" s="643"/>
      <c r="B85" s="644"/>
      <c r="C85" s="644"/>
      <c r="D85" s="644"/>
      <c r="E85" s="644"/>
      <c r="F85" s="644"/>
      <c r="G85" s="644"/>
      <c r="H85" s="644"/>
      <c r="I85" s="644"/>
      <c r="J85" s="644"/>
      <c r="K85" s="644"/>
      <c r="L85" s="644"/>
      <c r="M85" s="644"/>
      <c r="N85" s="644"/>
      <c r="O85" s="644"/>
      <c r="P85" s="644"/>
      <c r="Q85" s="644"/>
    </row>
    <row r="86" spans="1:17">
      <c r="A86" s="643"/>
      <c r="B86" s="644"/>
      <c r="C86" s="644"/>
      <c r="D86" s="644"/>
      <c r="E86" s="644"/>
      <c r="F86" s="644"/>
      <c r="G86" s="644"/>
      <c r="H86" s="644"/>
      <c r="I86" s="644"/>
      <c r="J86" s="644"/>
      <c r="K86" s="644"/>
      <c r="L86" s="644"/>
      <c r="M86" s="644"/>
      <c r="N86" s="644"/>
      <c r="O86" s="644"/>
      <c r="P86" s="644"/>
      <c r="Q86" s="644"/>
    </row>
    <row r="87" spans="1:17">
      <c r="A87" s="643"/>
      <c r="B87" s="644"/>
      <c r="C87" s="644"/>
      <c r="D87" s="644"/>
      <c r="E87" s="644"/>
      <c r="F87" s="644"/>
      <c r="G87" s="644"/>
      <c r="H87" s="644"/>
      <c r="I87" s="644"/>
      <c r="J87" s="644"/>
      <c r="K87" s="644"/>
      <c r="L87" s="644"/>
      <c r="M87" s="644"/>
      <c r="N87" s="644"/>
      <c r="O87" s="644"/>
      <c r="P87" s="644"/>
      <c r="Q87" s="644"/>
    </row>
    <row r="88" spans="1:17">
      <c r="A88" s="643"/>
      <c r="B88" s="644"/>
      <c r="C88" s="644"/>
      <c r="D88" s="644"/>
      <c r="E88" s="644"/>
      <c r="F88" s="644"/>
      <c r="G88" s="644"/>
      <c r="H88" s="644"/>
      <c r="I88" s="644"/>
      <c r="J88" s="644"/>
      <c r="K88" s="644"/>
      <c r="L88" s="644"/>
      <c r="M88" s="644"/>
      <c r="N88" s="644"/>
      <c r="O88" s="644"/>
      <c r="P88" s="644"/>
      <c r="Q88" s="644"/>
    </row>
    <row r="89" spans="1:17">
      <c r="A89" s="643"/>
      <c r="B89" s="644"/>
      <c r="C89" s="644"/>
      <c r="D89" s="644"/>
      <c r="E89" s="644"/>
      <c r="F89" s="644"/>
      <c r="G89" s="644"/>
      <c r="H89" s="644"/>
      <c r="I89" s="644"/>
      <c r="J89" s="644"/>
      <c r="K89" s="644"/>
      <c r="L89" s="644"/>
      <c r="M89" s="644"/>
      <c r="N89" s="644"/>
      <c r="O89" s="644"/>
      <c r="P89" s="644"/>
      <c r="Q89" s="644"/>
    </row>
    <row r="90" spans="1:17">
      <c r="A90" s="643"/>
      <c r="B90" s="644"/>
      <c r="C90" s="644"/>
      <c r="D90" s="644"/>
      <c r="E90" s="644"/>
      <c r="F90" s="644"/>
      <c r="G90" s="644"/>
      <c r="H90" s="644"/>
      <c r="I90" s="644"/>
      <c r="J90" s="644"/>
      <c r="K90" s="644"/>
      <c r="L90" s="644"/>
      <c r="M90" s="644"/>
      <c r="N90" s="644"/>
      <c r="O90" s="644"/>
      <c r="P90" s="644"/>
      <c r="Q90" s="644"/>
    </row>
    <row r="91" spans="1:17">
      <c r="A91" s="643"/>
      <c r="B91" s="644"/>
      <c r="C91" s="644"/>
      <c r="D91" s="644"/>
      <c r="E91" s="644"/>
      <c r="F91" s="644"/>
      <c r="G91" s="644"/>
      <c r="H91" s="644"/>
      <c r="I91" s="644"/>
      <c r="J91" s="644"/>
      <c r="K91" s="644"/>
      <c r="L91" s="644"/>
      <c r="M91" s="644"/>
      <c r="N91" s="644"/>
      <c r="O91" s="644"/>
      <c r="P91" s="644"/>
      <c r="Q91" s="644"/>
    </row>
    <row r="92" spans="1:17">
      <c r="A92" s="642"/>
      <c r="B92" s="644"/>
      <c r="C92" s="644"/>
      <c r="D92" s="644"/>
      <c r="E92" s="644"/>
      <c r="F92" s="644"/>
      <c r="G92" s="644"/>
      <c r="H92" s="644"/>
      <c r="I92" s="644"/>
      <c r="J92" s="644"/>
      <c r="K92" s="644"/>
      <c r="L92" s="644"/>
      <c r="M92" s="644"/>
      <c r="N92" s="644"/>
      <c r="O92" s="644"/>
      <c r="P92" s="644"/>
      <c r="Q92" s="644"/>
    </row>
    <row r="93" spans="1:17">
      <c r="A93" s="643"/>
      <c r="B93" s="644"/>
      <c r="C93" s="644"/>
      <c r="D93" s="644"/>
      <c r="E93" s="644"/>
      <c r="F93" s="644"/>
      <c r="G93" s="644"/>
      <c r="H93" s="644"/>
      <c r="I93" s="644"/>
      <c r="J93" s="644"/>
      <c r="K93" s="644"/>
      <c r="L93" s="644"/>
      <c r="M93" s="644"/>
      <c r="N93" s="644"/>
      <c r="O93" s="644"/>
      <c r="P93" s="644"/>
      <c r="Q93" s="644"/>
    </row>
    <row r="94" spans="1:17">
      <c r="A94" s="643"/>
      <c r="B94" s="644"/>
      <c r="C94" s="644"/>
      <c r="D94" s="644"/>
      <c r="E94" s="644"/>
      <c r="F94" s="644"/>
      <c r="G94" s="644"/>
      <c r="H94" s="644"/>
      <c r="I94" s="644"/>
      <c r="J94" s="644"/>
      <c r="K94" s="644"/>
      <c r="L94" s="644"/>
      <c r="M94" s="644"/>
      <c r="N94" s="644"/>
      <c r="O94" s="644"/>
      <c r="P94" s="644"/>
      <c r="Q94" s="644"/>
    </row>
    <row r="95" spans="1:17">
      <c r="A95" s="643"/>
      <c r="B95" s="644"/>
      <c r="C95" s="644"/>
      <c r="D95" s="644"/>
      <c r="E95" s="644"/>
      <c r="F95" s="644"/>
      <c r="G95" s="644"/>
      <c r="H95" s="644"/>
      <c r="I95" s="644"/>
      <c r="J95" s="644"/>
      <c r="K95" s="644"/>
      <c r="L95" s="644"/>
      <c r="M95" s="644"/>
      <c r="N95" s="644"/>
      <c r="O95" s="644"/>
      <c r="P95" s="644"/>
      <c r="Q95" s="644"/>
    </row>
    <row r="96" spans="1:17">
      <c r="A96" s="643"/>
      <c r="B96" s="644"/>
      <c r="C96" s="644"/>
      <c r="D96" s="644"/>
      <c r="E96" s="644"/>
      <c r="F96" s="644"/>
      <c r="G96" s="644"/>
      <c r="H96" s="644"/>
      <c r="I96" s="644"/>
      <c r="J96" s="644"/>
      <c r="K96" s="644"/>
      <c r="L96" s="644"/>
      <c r="M96" s="644"/>
      <c r="N96" s="644"/>
      <c r="O96" s="644"/>
      <c r="P96" s="644"/>
      <c r="Q96" s="644"/>
    </row>
    <row r="97" spans="1:17">
      <c r="A97" s="643"/>
      <c r="B97" s="644"/>
      <c r="C97" s="644"/>
      <c r="D97" s="644"/>
      <c r="E97" s="644"/>
      <c r="F97" s="644"/>
      <c r="G97" s="644"/>
      <c r="H97" s="644"/>
      <c r="I97" s="644"/>
      <c r="J97" s="644"/>
      <c r="K97" s="644"/>
      <c r="L97" s="644"/>
      <c r="M97" s="644"/>
      <c r="N97" s="644"/>
      <c r="O97" s="644"/>
      <c r="P97" s="644"/>
      <c r="Q97" s="644"/>
    </row>
    <row r="98" spans="1:17">
      <c r="A98" s="643"/>
      <c r="B98" s="644"/>
      <c r="C98" s="644"/>
      <c r="D98" s="644"/>
      <c r="E98" s="644"/>
      <c r="F98" s="644"/>
      <c r="G98" s="644"/>
      <c r="H98" s="644"/>
      <c r="I98" s="644"/>
      <c r="J98" s="644"/>
      <c r="K98" s="644"/>
      <c r="L98" s="644"/>
      <c r="M98" s="644"/>
      <c r="N98" s="644"/>
      <c r="O98" s="644"/>
      <c r="P98" s="644"/>
      <c r="Q98" s="644"/>
    </row>
    <row r="99" spans="1:17">
      <c r="A99" s="643"/>
      <c r="B99" s="644"/>
      <c r="C99" s="644"/>
      <c r="D99" s="644"/>
      <c r="E99" s="644"/>
      <c r="F99" s="644"/>
      <c r="G99" s="644"/>
      <c r="H99" s="644"/>
      <c r="I99" s="644"/>
      <c r="J99" s="644"/>
      <c r="K99" s="644"/>
      <c r="L99" s="644"/>
      <c r="M99" s="644"/>
      <c r="N99" s="644"/>
      <c r="O99" s="644"/>
      <c r="P99" s="644"/>
      <c r="Q99" s="644"/>
    </row>
    <row r="100" spans="1:17">
      <c r="A100" s="642"/>
      <c r="B100" s="644"/>
      <c r="C100" s="644"/>
      <c r="D100" s="644"/>
      <c r="E100" s="644"/>
      <c r="F100" s="644"/>
      <c r="G100" s="644"/>
      <c r="H100" s="644"/>
      <c r="I100" s="644"/>
      <c r="J100" s="644"/>
      <c r="K100" s="644"/>
      <c r="L100" s="644"/>
      <c r="M100" s="644"/>
      <c r="N100" s="644"/>
      <c r="O100" s="644"/>
      <c r="P100" s="644"/>
      <c r="Q100" s="644"/>
    </row>
    <row r="101" spans="1:17">
      <c r="A101" s="643"/>
      <c r="B101" s="644"/>
      <c r="C101" s="644"/>
      <c r="D101" s="644"/>
      <c r="E101" s="644"/>
      <c r="F101" s="644"/>
      <c r="G101" s="644"/>
      <c r="H101" s="644"/>
      <c r="I101" s="644"/>
      <c r="J101" s="644"/>
      <c r="K101" s="644"/>
      <c r="L101" s="644"/>
      <c r="M101" s="644"/>
      <c r="N101" s="644"/>
      <c r="O101" s="644"/>
      <c r="P101" s="644"/>
      <c r="Q101" s="644"/>
    </row>
    <row r="102" spans="1:17">
      <c r="A102" s="643"/>
      <c r="B102" s="644"/>
      <c r="C102" s="644"/>
      <c r="D102" s="644"/>
      <c r="E102" s="644"/>
      <c r="F102" s="644"/>
      <c r="G102" s="644"/>
      <c r="H102" s="644"/>
      <c r="I102" s="644"/>
      <c r="J102" s="644"/>
      <c r="K102" s="644"/>
      <c r="L102" s="644"/>
      <c r="M102" s="644"/>
      <c r="N102" s="644"/>
      <c r="O102" s="644"/>
      <c r="P102" s="644"/>
      <c r="Q102" s="644"/>
    </row>
    <row r="103" spans="1:17">
      <c r="A103" s="643"/>
      <c r="B103" s="644"/>
      <c r="C103" s="644"/>
      <c r="D103" s="644"/>
      <c r="E103" s="644"/>
      <c r="F103" s="644"/>
      <c r="G103" s="644"/>
      <c r="H103" s="644"/>
      <c r="I103" s="644"/>
      <c r="J103" s="644"/>
      <c r="K103" s="644"/>
      <c r="L103" s="644"/>
      <c r="M103" s="644"/>
      <c r="N103" s="644"/>
      <c r="O103" s="644"/>
      <c r="P103" s="644"/>
      <c r="Q103" s="644"/>
    </row>
    <row r="104" spans="1:17">
      <c r="A104" s="643"/>
      <c r="B104" s="644"/>
      <c r="C104" s="644"/>
      <c r="D104" s="644"/>
      <c r="E104" s="644"/>
      <c r="F104" s="644"/>
      <c r="G104" s="644"/>
      <c r="H104" s="644"/>
      <c r="I104" s="644"/>
      <c r="J104" s="644"/>
      <c r="K104" s="644"/>
      <c r="L104" s="644"/>
      <c r="M104" s="644"/>
      <c r="N104" s="644"/>
      <c r="O104" s="644"/>
      <c r="P104" s="644"/>
      <c r="Q104" s="644"/>
    </row>
    <row r="105" spans="1:17">
      <c r="A105" s="643"/>
      <c r="B105" s="644"/>
      <c r="C105" s="644"/>
      <c r="D105" s="644"/>
      <c r="E105" s="644"/>
      <c r="F105" s="644"/>
      <c r="G105" s="644"/>
      <c r="H105" s="644"/>
      <c r="I105" s="644"/>
      <c r="J105" s="644"/>
      <c r="K105" s="644"/>
      <c r="L105" s="644"/>
      <c r="M105" s="644"/>
      <c r="N105" s="644"/>
      <c r="O105" s="644"/>
      <c r="P105" s="644"/>
      <c r="Q105" s="644"/>
    </row>
    <row r="106" spans="1:17">
      <c r="A106" s="643"/>
      <c r="B106" s="644"/>
      <c r="C106" s="644"/>
      <c r="D106" s="644"/>
      <c r="E106" s="644"/>
      <c r="F106" s="644"/>
      <c r="G106" s="644"/>
      <c r="H106" s="644"/>
      <c r="I106" s="644"/>
      <c r="J106" s="644"/>
      <c r="K106" s="644"/>
      <c r="L106" s="644"/>
      <c r="M106" s="644"/>
      <c r="N106" s="644"/>
      <c r="O106" s="644"/>
      <c r="P106" s="644"/>
      <c r="Q106" s="644"/>
    </row>
    <row r="107" spans="1:17">
      <c r="A107" s="643"/>
      <c r="B107" s="644"/>
      <c r="C107" s="644"/>
      <c r="D107" s="644"/>
      <c r="E107" s="644"/>
      <c r="F107" s="644"/>
      <c r="G107" s="644"/>
      <c r="H107" s="644"/>
      <c r="I107" s="644"/>
      <c r="J107" s="644"/>
      <c r="K107" s="644"/>
      <c r="L107" s="644"/>
      <c r="M107" s="644"/>
      <c r="N107" s="644"/>
      <c r="O107" s="644"/>
      <c r="P107" s="644"/>
      <c r="Q107" s="644"/>
    </row>
    <row r="108" spans="1:17">
      <c r="A108" s="642"/>
      <c r="B108" s="644"/>
      <c r="C108" s="644"/>
      <c r="D108" s="644"/>
      <c r="E108" s="644"/>
      <c r="F108" s="644"/>
      <c r="G108" s="644"/>
      <c r="H108" s="644"/>
      <c r="I108" s="644"/>
      <c r="J108" s="644"/>
      <c r="K108" s="644"/>
      <c r="L108" s="644"/>
      <c r="M108" s="644"/>
      <c r="N108" s="644"/>
      <c r="O108" s="644"/>
      <c r="P108" s="644"/>
      <c r="Q108" s="644"/>
    </row>
    <row r="109" spans="1:17">
      <c r="A109" s="643"/>
      <c r="B109" s="644"/>
      <c r="C109" s="644"/>
      <c r="D109" s="644"/>
      <c r="E109" s="644"/>
      <c r="F109" s="644"/>
      <c r="G109" s="644"/>
      <c r="H109" s="644"/>
      <c r="I109" s="644"/>
      <c r="J109" s="644"/>
      <c r="K109" s="644"/>
      <c r="L109" s="644"/>
      <c r="M109" s="644"/>
      <c r="N109" s="644"/>
      <c r="O109" s="644"/>
      <c r="P109" s="644"/>
      <c r="Q109" s="644"/>
    </row>
    <row r="110" spans="1:17">
      <c r="A110" s="643"/>
      <c r="B110" s="644"/>
      <c r="C110" s="644"/>
      <c r="D110" s="644"/>
      <c r="E110" s="644"/>
      <c r="F110" s="644"/>
      <c r="G110" s="644"/>
      <c r="H110" s="644"/>
      <c r="I110" s="644"/>
      <c r="J110" s="644"/>
      <c r="K110" s="644"/>
      <c r="L110" s="644"/>
      <c r="M110" s="644"/>
      <c r="N110" s="644"/>
      <c r="O110" s="644"/>
      <c r="P110" s="644"/>
      <c r="Q110" s="644"/>
    </row>
    <row r="111" spans="1:17">
      <c r="A111" s="643"/>
      <c r="B111" s="644"/>
      <c r="C111" s="644"/>
      <c r="D111" s="644"/>
      <c r="E111" s="644"/>
      <c r="F111" s="644"/>
      <c r="G111" s="644"/>
      <c r="H111" s="644"/>
      <c r="I111" s="644"/>
      <c r="J111" s="644"/>
      <c r="K111" s="644"/>
      <c r="L111" s="644"/>
      <c r="M111" s="644"/>
      <c r="N111" s="644"/>
      <c r="O111" s="644"/>
      <c r="P111" s="644"/>
      <c r="Q111" s="644"/>
    </row>
    <row r="112" spans="1:17">
      <c r="A112" s="643"/>
      <c r="B112" s="644"/>
      <c r="C112" s="644"/>
      <c r="D112" s="644"/>
      <c r="E112" s="644"/>
      <c r="F112" s="644"/>
      <c r="G112" s="644"/>
      <c r="H112" s="644"/>
      <c r="I112" s="644"/>
      <c r="J112" s="644"/>
      <c r="K112" s="644"/>
      <c r="L112" s="644"/>
      <c r="M112" s="644"/>
      <c r="N112" s="644"/>
      <c r="O112" s="644"/>
      <c r="P112" s="644"/>
      <c r="Q112" s="644"/>
    </row>
    <row r="113" spans="1:17">
      <c r="A113" s="643"/>
      <c r="B113" s="644"/>
      <c r="C113" s="644"/>
      <c r="D113" s="644"/>
      <c r="E113" s="644"/>
      <c r="F113" s="644"/>
      <c r="G113" s="644"/>
      <c r="H113" s="644"/>
      <c r="I113" s="644"/>
      <c r="J113" s="644"/>
      <c r="K113" s="644"/>
      <c r="L113" s="644"/>
      <c r="M113" s="644"/>
      <c r="N113" s="644"/>
      <c r="O113" s="644"/>
      <c r="P113" s="644"/>
      <c r="Q113" s="644"/>
    </row>
    <row r="114" spans="1:17">
      <c r="A114" s="643"/>
      <c r="B114" s="644"/>
      <c r="C114" s="644"/>
      <c r="D114" s="644"/>
      <c r="E114" s="644"/>
      <c r="F114" s="644"/>
      <c r="G114" s="644"/>
      <c r="H114" s="644"/>
      <c r="I114" s="644"/>
      <c r="J114" s="644"/>
      <c r="K114" s="644"/>
      <c r="L114" s="644"/>
      <c r="M114" s="644"/>
      <c r="N114" s="644"/>
      <c r="O114" s="644"/>
      <c r="P114" s="644"/>
      <c r="Q114" s="644"/>
    </row>
    <row r="115" spans="1:17">
      <c r="A115" s="643"/>
      <c r="B115" s="644"/>
      <c r="C115" s="644"/>
      <c r="D115" s="644"/>
      <c r="E115" s="644"/>
      <c r="F115" s="644"/>
      <c r="G115" s="644"/>
      <c r="H115" s="644"/>
      <c r="I115" s="644"/>
      <c r="J115" s="644"/>
      <c r="K115" s="644"/>
      <c r="L115" s="644"/>
      <c r="M115" s="644"/>
      <c r="N115" s="644"/>
      <c r="O115" s="644"/>
      <c r="P115" s="644"/>
      <c r="Q115" s="644"/>
    </row>
    <row r="116" spans="1:17">
      <c r="A116" s="642"/>
      <c r="B116" s="644"/>
      <c r="C116" s="644"/>
      <c r="D116" s="644"/>
      <c r="E116" s="644"/>
      <c r="F116" s="644"/>
      <c r="G116" s="644"/>
      <c r="H116" s="644"/>
      <c r="I116" s="644"/>
      <c r="J116" s="644"/>
      <c r="K116" s="644"/>
      <c r="L116" s="644"/>
      <c r="M116" s="644"/>
      <c r="N116" s="644"/>
      <c r="O116" s="644"/>
      <c r="P116" s="644"/>
      <c r="Q116" s="644"/>
    </row>
    <row r="117" spans="1:17">
      <c r="A117" s="643"/>
      <c r="B117" s="644"/>
      <c r="C117" s="644"/>
      <c r="D117" s="644"/>
      <c r="E117" s="644"/>
      <c r="F117" s="644"/>
      <c r="G117" s="644"/>
      <c r="H117" s="644"/>
      <c r="I117" s="644"/>
      <c r="J117" s="644"/>
      <c r="K117" s="644"/>
      <c r="L117" s="644"/>
      <c r="M117" s="644"/>
      <c r="N117" s="644"/>
      <c r="O117" s="644"/>
      <c r="P117" s="644"/>
      <c r="Q117" s="644"/>
    </row>
    <row r="118" spans="1:17">
      <c r="A118" s="643"/>
      <c r="B118" s="644"/>
      <c r="C118" s="644"/>
      <c r="D118" s="644"/>
      <c r="E118" s="644"/>
      <c r="F118" s="644"/>
      <c r="G118" s="644"/>
      <c r="H118" s="644"/>
      <c r="I118" s="644"/>
      <c r="J118" s="644"/>
      <c r="K118" s="644"/>
      <c r="L118" s="644"/>
      <c r="M118" s="644"/>
      <c r="N118" s="644"/>
      <c r="O118" s="644"/>
      <c r="P118" s="644"/>
      <c r="Q118" s="644"/>
    </row>
    <row r="119" spans="1:17">
      <c r="A119" s="643"/>
      <c r="B119" s="644"/>
      <c r="C119" s="644"/>
      <c r="D119" s="644"/>
      <c r="E119" s="644"/>
      <c r="F119" s="644"/>
      <c r="G119" s="644"/>
      <c r="H119" s="644"/>
      <c r="I119" s="644"/>
      <c r="J119" s="644"/>
      <c r="K119" s="644"/>
      <c r="L119" s="644"/>
      <c r="M119" s="644"/>
      <c r="N119" s="644"/>
      <c r="O119" s="644"/>
      <c r="P119" s="644"/>
      <c r="Q119" s="644"/>
    </row>
    <row r="120" spans="1:17">
      <c r="A120" s="643"/>
      <c r="B120" s="644"/>
      <c r="C120" s="644"/>
      <c r="D120" s="644"/>
      <c r="E120" s="644"/>
      <c r="F120" s="644"/>
      <c r="G120" s="644"/>
      <c r="H120" s="644"/>
      <c r="I120" s="644"/>
      <c r="J120" s="644"/>
      <c r="K120" s="644"/>
      <c r="L120" s="644"/>
      <c r="M120" s="644"/>
      <c r="N120" s="644"/>
      <c r="O120" s="644"/>
      <c r="P120" s="644"/>
      <c r="Q120" s="644"/>
    </row>
    <row r="121" spans="1:17">
      <c r="A121" s="643"/>
      <c r="B121" s="644"/>
      <c r="C121" s="644"/>
      <c r="D121" s="644"/>
      <c r="E121" s="644"/>
      <c r="F121" s="644"/>
      <c r="G121" s="644"/>
      <c r="H121" s="644"/>
      <c r="I121" s="644"/>
      <c r="J121" s="644"/>
      <c r="K121" s="644"/>
      <c r="L121" s="644"/>
      <c r="M121" s="644"/>
      <c r="N121" s="644"/>
      <c r="O121" s="644"/>
      <c r="P121" s="644"/>
      <c r="Q121" s="644"/>
    </row>
    <row r="122" spans="1:17">
      <c r="A122" s="643"/>
      <c r="B122" s="644"/>
      <c r="C122" s="644"/>
      <c r="D122" s="644"/>
      <c r="E122" s="644"/>
      <c r="F122" s="644"/>
      <c r="G122" s="644"/>
      <c r="H122" s="644"/>
      <c r="I122" s="644"/>
      <c r="J122" s="644"/>
      <c r="K122" s="644"/>
      <c r="L122" s="644"/>
      <c r="M122" s="644"/>
      <c r="N122" s="644"/>
      <c r="O122" s="644"/>
      <c r="P122" s="644"/>
      <c r="Q122" s="644"/>
    </row>
    <row r="123" spans="1:17">
      <c r="A123" s="643"/>
      <c r="B123" s="644"/>
      <c r="C123" s="644"/>
      <c r="D123" s="644"/>
      <c r="E123" s="644"/>
      <c r="F123" s="644"/>
      <c r="G123" s="644"/>
      <c r="H123" s="644"/>
      <c r="I123" s="644"/>
      <c r="J123" s="644"/>
      <c r="K123" s="644"/>
      <c r="L123" s="644"/>
      <c r="M123" s="644"/>
      <c r="N123" s="644"/>
      <c r="O123" s="644"/>
      <c r="P123" s="644"/>
      <c r="Q123" s="644"/>
    </row>
    <row r="124" spans="1:17">
      <c r="A124" s="642"/>
      <c r="B124" s="644"/>
      <c r="C124" s="644"/>
      <c r="D124" s="644"/>
      <c r="E124" s="644"/>
      <c r="F124" s="644"/>
      <c r="G124" s="644"/>
      <c r="H124" s="644"/>
      <c r="I124" s="644"/>
      <c r="J124" s="644"/>
      <c r="K124" s="644"/>
      <c r="L124" s="644"/>
      <c r="M124" s="644"/>
      <c r="N124" s="644"/>
      <c r="O124" s="644"/>
      <c r="P124" s="644"/>
      <c r="Q124" s="644"/>
    </row>
    <row r="125" spans="1:17">
      <c r="A125" s="643"/>
      <c r="B125" s="644"/>
      <c r="C125" s="644"/>
      <c r="D125" s="644"/>
      <c r="E125" s="644"/>
      <c r="F125" s="644"/>
      <c r="G125" s="644"/>
      <c r="H125" s="644"/>
      <c r="I125" s="644"/>
      <c r="J125" s="644"/>
      <c r="K125" s="644"/>
      <c r="L125" s="644"/>
      <c r="M125" s="644"/>
      <c r="N125" s="644"/>
      <c r="O125" s="644"/>
      <c r="P125" s="644"/>
      <c r="Q125" s="644"/>
    </row>
    <row r="126" spans="1:17">
      <c r="A126" s="643"/>
      <c r="B126" s="644"/>
      <c r="C126" s="644"/>
      <c r="D126" s="644"/>
      <c r="E126" s="644"/>
      <c r="F126" s="644"/>
      <c r="G126" s="644"/>
      <c r="H126" s="644"/>
      <c r="I126" s="644"/>
      <c r="J126" s="644"/>
      <c r="K126" s="644"/>
      <c r="L126" s="644"/>
      <c r="M126" s="644"/>
      <c r="N126" s="644"/>
      <c r="O126" s="644"/>
      <c r="P126" s="644"/>
      <c r="Q126" s="644"/>
    </row>
    <row r="127" spans="1:17">
      <c r="A127" s="643"/>
      <c r="B127" s="644"/>
      <c r="C127" s="644"/>
      <c r="D127" s="644"/>
      <c r="E127" s="644"/>
      <c r="F127" s="644"/>
      <c r="G127" s="644"/>
      <c r="H127" s="644"/>
      <c r="I127" s="644"/>
      <c r="J127" s="644"/>
      <c r="K127" s="644"/>
      <c r="L127" s="644"/>
      <c r="M127" s="644"/>
      <c r="N127" s="644"/>
      <c r="O127" s="644"/>
      <c r="P127" s="644"/>
      <c r="Q127" s="644"/>
    </row>
    <row r="128" spans="1:17">
      <c r="A128" s="643"/>
      <c r="B128" s="644"/>
      <c r="C128" s="644"/>
      <c r="D128" s="644"/>
      <c r="E128" s="644"/>
      <c r="F128" s="644"/>
      <c r="G128" s="644"/>
      <c r="H128" s="644"/>
      <c r="I128" s="644"/>
      <c r="J128" s="644"/>
      <c r="K128" s="644"/>
      <c r="L128" s="644"/>
      <c r="M128" s="644"/>
      <c r="N128" s="644"/>
      <c r="O128" s="644"/>
      <c r="P128" s="644"/>
      <c r="Q128" s="644"/>
    </row>
    <row r="129" spans="1:17">
      <c r="A129" s="643"/>
      <c r="B129" s="644"/>
      <c r="C129" s="644"/>
      <c r="D129" s="644"/>
      <c r="E129" s="644"/>
      <c r="F129" s="644"/>
      <c r="G129" s="644"/>
      <c r="H129" s="644"/>
      <c r="I129" s="644"/>
      <c r="J129" s="644"/>
      <c r="K129" s="644"/>
      <c r="L129" s="644"/>
      <c r="M129" s="644"/>
      <c r="N129" s="644"/>
      <c r="O129" s="644"/>
      <c r="P129" s="644"/>
      <c r="Q129" s="644"/>
    </row>
    <row r="130" spans="1:17">
      <c r="A130" s="643"/>
      <c r="B130" s="644"/>
      <c r="C130" s="644"/>
      <c r="D130" s="644"/>
      <c r="E130" s="644"/>
      <c r="F130" s="644"/>
      <c r="G130" s="644"/>
      <c r="H130" s="644"/>
      <c r="I130" s="644"/>
      <c r="J130" s="644"/>
      <c r="K130" s="644"/>
      <c r="L130" s="644"/>
      <c r="M130" s="644"/>
      <c r="N130" s="644"/>
      <c r="O130" s="644"/>
      <c r="P130" s="644"/>
      <c r="Q130" s="644"/>
    </row>
    <row r="131" spans="1:17">
      <c r="A131" s="643"/>
      <c r="B131" s="644"/>
      <c r="C131" s="644"/>
      <c r="D131" s="644"/>
      <c r="E131" s="644"/>
      <c r="F131" s="644"/>
      <c r="G131" s="644"/>
      <c r="H131" s="644"/>
      <c r="I131" s="644"/>
      <c r="J131" s="644"/>
      <c r="K131" s="644"/>
      <c r="L131" s="644"/>
      <c r="M131" s="644"/>
      <c r="N131" s="644"/>
      <c r="O131" s="644"/>
      <c r="P131" s="644"/>
      <c r="Q131" s="644"/>
    </row>
    <row r="132" spans="1:17">
      <c r="A132" s="645"/>
      <c r="B132" s="644"/>
      <c r="C132" s="644"/>
      <c r="D132" s="644"/>
      <c r="E132" s="644"/>
      <c r="F132" s="644"/>
      <c r="G132" s="644"/>
      <c r="H132" s="644"/>
      <c r="I132" s="644"/>
      <c r="J132" s="644"/>
      <c r="K132" s="644"/>
      <c r="L132" s="644"/>
      <c r="M132" s="644"/>
      <c r="N132" s="644"/>
      <c r="O132" s="644"/>
      <c r="P132" s="644"/>
      <c r="Q132" s="644"/>
    </row>
    <row r="133" spans="1:17">
      <c r="A133" s="645"/>
      <c r="B133" s="647"/>
      <c r="C133" s="647"/>
      <c r="D133" s="647"/>
      <c r="E133" s="647"/>
      <c r="F133" s="647"/>
      <c r="G133" s="647"/>
      <c r="H133" s="647"/>
      <c r="I133" s="647"/>
      <c r="J133" s="647"/>
      <c r="K133" s="647"/>
      <c r="L133" s="647"/>
      <c r="M133" s="647"/>
      <c r="N133" s="647"/>
      <c r="O133" s="647"/>
      <c r="P133" s="647"/>
      <c r="Q133" s="647"/>
    </row>
    <row r="134" spans="1:17">
      <c r="A134" s="645"/>
      <c r="B134" s="647"/>
      <c r="C134" s="647"/>
      <c r="D134" s="647"/>
      <c r="E134" s="647"/>
      <c r="F134" s="647"/>
      <c r="G134" s="647"/>
      <c r="H134" s="647"/>
      <c r="I134" s="647"/>
      <c r="J134" s="647"/>
      <c r="K134" s="647"/>
      <c r="L134" s="647"/>
      <c r="M134" s="647"/>
      <c r="N134" s="647"/>
      <c r="O134" s="647"/>
      <c r="P134" s="647"/>
      <c r="Q134" s="647"/>
    </row>
    <row r="135" spans="1:17">
      <c r="A135" s="645"/>
      <c r="B135" s="644"/>
      <c r="C135" s="644"/>
      <c r="D135" s="644"/>
      <c r="E135" s="644"/>
      <c r="F135" s="644"/>
      <c r="G135" s="644"/>
      <c r="H135" s="644"/>
      <c r="I135" s="644"/>
      <c r="J135" s="644"/>
      <c r="K135" s="644"/>
      <c r="L135" s="644"/>
      <c r="M135" s="644"/>
      <c r="N135" s="644"/>
      <c r="O135" s="644"/>
      <c r="P135" s="644"/>
      <c r="Q135" s="644"/>
    </row>
    <row r="136" spans="1:17">
      <c r="A136" s="645"/>
      <c r="B136" s="644"/>
      <c r="C136" s="644"/>
      <c r="D136" s="644"/>
      <c r="E136" s="644"/>
      <c r="F136" s="644"/>
      <c r="G136" s="644"/>
      <c r="H136" s="644"/>
      <c r="I136" s="644"/>
      <c r="J136" s="644"/>
      <c r="K136" s="644"/>
      <c r="L136" s="644"/>
      <c r="M136" s="644"/>
      <c r="N136" s="644"/>
      <c r="O136" s="644"/>
      <c r="P136" s="644"/>
      <c r="Q136" s="644"/>
    </row>
    <row r="137" spans="1:17">
      <c r="A137" s="642"/>
      <c r="B137" s="644"/>
      <c r="C137" s="644"/>
      <c r="D137" s="644"/>
      <c r="E137" s="644"/>
      <c r="F137" s="644"/>
      <c r="G137" s="644"/>
      <c r="H137" s="644"/>
      <c r="I137" s="644"/>
      <c r="J137" s="644"/>
      <c r="K137" s="644"/>
      <c r="L137" s="644"/>
      <c r="M137" s="644"/>
      <c r="N137" s="644"/>
      <c r="O137" s="644"/>
      <c r="P137" s="644"/>
      <c r="Q137" s="644"/>
    </row>
    <row r="138" spans="1:17">
      <c r="A138" s="645"/>
      <c r="B138" s="644"/>
      <c r="C138" s="644"/>
      <c r="D138" s="644"/>
      <c r="E138" s="644"/>
      <c r="F138" s="644"/>
      <c r="G138" s="644"/>
      <c r="H138" s="644"/>
      <c r="I138" s="644"/>
      <c r="J138" s="644"/>
      <c r="K138" s="644"/>
      <c r="L138" s="644"/>
      <c r="M138" s="644"/>
      <c r="N138" s="644"/>
      <c r="O138" s="644"/>
      <c r="P138" s="644"/>
      <c r="Q138" s="644"/>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99"/>
  <sheetViews>
    <sheetView workbookViewId="0">
      <selection sqref="A1:XFD1048576"/>
    </sheetView>
  </sheetViews>
  <sheetFormatPr defaultColWidth="9" defaultRowHeight="12.75"/>
  <cols>
    <col min="1" max="1" width="20.109375" style="271" customWidth="1"/>
    <col min="2" max="2" width="13.109375" style="272" customWidth="1"/>
    <col min="3" max="4" width="5.109375" style="272" customWidth="1"/>
    <col min="5" max="7" width="4.33203125" style="272" customWidth="1"/>
    <col min="8" max="8" width="11.6640625" style="272" customWidth="1"/>
    <col min="9" max="9" width="9" style="272" customWidth="1"/>
    <col min="10" max="11" width="5.109375" style="272" customWidth="1"/>
    <col min="12" max="13" width="4.33203125" style="272" customWidth="1"/>
    <col min="14" max="14" width="11.44140625" style="272" customWidth="1"/>
    <col min="15" max="15" width="9.21875" style="272" customWidth="1"/>
    <col min="16" max="16" width="4.33203125" style="272" customWidth="1"/>
    <col min="17"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bestFit="1" customWidth="1"/>
    <col min="367" max="367" width="32.44140625" style="277" bestFit="1" customWidth="1"/>
    <col min="368" max="368" width="31.109375" style="277" bestFit="1" customWidth="1"/>
    <col min="369" max="369" width="31.77734375" style="277" bestFit="1" customWidth="1"/>
    <col min="370" max="370" width="31" style="277" bestFit="1" customWidth="1"/>
    <col min="371" max="372" width="31.6640625" style="277" bestFit="1" customWidth="1"/>
    <col min="373" max="373" width="32.21875" style="277" bestFit="1" customWidth="1"/>
    <col min="374" max="374" width="31.6640625" style="277" bestFit="1" customWidth="1"/>
    <col min="375" max="375" width="32.21875" style="277" bestFit="1" customWidth="1"/>
    <col min="376" max="376" width="30.6640625" style="277" bestFit="1" customWidth="1"/>
    <col min="377" max="377" width="31.21875" style="277" bestFit="1" customWidth="1"/>
    <col min="378" max="378" width="30.88671875" style="277" bestFit="1" customWidth="1"/>
    <col min="379" max="379" width="31.44140625" style="277" bestFit="1" customWidth="1"/>
    <col min="380" max="380" width="25.109375" style="277" bestFit="1" customWidth="1"/>
    <col min="381" max="381" width="23.77734375" style="277" bestFit="1" customWidth="1"/>
    <col min="382" max="382" width="24.33203125" style="277" bestFit="1" customWidth="1"/>
    <col min="383" max="383" width="23.6640625" style="277" bestFit="1" customWidth="1"/>
    <col min="384" max="385" width="24.21875" style="277" bestFit="1" customWidth="1"/>
    <col min="386" max="386" width="24.88671875" style="277" bestFit="1" customWidth="1"/>
    <col min="387" max="387" width="24.21875" style="277" bestFit="1" customWidth="1"/>
    <col min="388" max="388" width="24.88671875" style="277" bestFit="1" customWidth="1"/>
    <col min="389" max="389" width="23.21875" style="277" bestFit="1" customWidth="1"/>
    <col min="390" max="390" width="23.88671875" style="277" bestFit="1" customWidth="1"/>
    <col min="391" max="391" width="23.44140625" style="277" bestFit="1" customWidth="1"/>
    <col min="392" max="392" width="24.109375" style="277" bestFit="1" customWidth="1"/>
    <col min="393" max="16384" width="9" style="277"/>
  </cols>
  <sheetData>
    <row r="1" spans="1:17">
      <c r="A1" s="641"/>
      <c r="B1" s="644"/>
      <c r="C1" s="644"/>
      <c r="D1" s="644"/>
      <c r="E1" s="644"/>
      <c r="F1" s="644"/>
      <c r="G1" s="644"/>
      <c r="H1" s="644"/>
      <c r="I1" s="644"/>
      <c r="J1" s="644"/>
      <c r="K1" s="644"/>
      <c r="L1" s="644"/>
      <c r="M1" s="644"/>
      <c r="N1" s="644"/>
      <c r="O1" s="644"/>
      <c r="P1" s="644"/>
      <c r="Q1" s="644"/>
    </row>
    <row r="2" spans="1:17" s="279" customFormat="1">
      <c r="A2" s="641"/>
      <c r="B2" s="644"/>
      <c r="C2" s="644"/>
      <c r="D2" s="644"/>
      <c r="E2" s="644"/>
      <c r="F2" s="644"/>
      <c r="G2" s="644"/>
      <c r="H2" s="644"/>
      <c r="I2" s="644"/>
      <c r="J2" s="644"/>
      <c r="K2" s="644"/>
      <c r="L2" s="644"/>
      <c r="M2" s="644"/>
      <c r="N2" s="644"/>
      <c r="O2" s="644"/>
      <c r="P2" s="644"/>
      <c r="Q2" s="644"/>
    </row>
    <row r="3" spans="1:17">
      <c r="A3" s="641"/>
      <c r="B3" s="644"/>
      <c r="C3" s="644"/>
      <c r="D3" s="644"/>
      <c r="E3" s="644"/>
      <c r="F3" s="644"/>
      <c r="G3" s="644"/>
      <c r="H3" s="644"/>
      <c r="I3" s="644"/>
      <c r="J3" s="644"/>
      <c r="K3" s="644"/>
      <c r="L3" s="644"/>
      <c r="M3" s="644"/>
      <c r="N3" s="644"/>
      <c r="O3" s="644"/>
      <c r="P3" s="644"/>
      <c r="Q3" s="644"/>
    </row>
    <row r="4" spans="1:17">
      <c r="A4" s="642"/>
      <c r="B4" s="644"/>
      <c r="C4" s="644"/>
      <c r="D4" s="644"/>
      <c r="E4" s="644"/>
      <c r="F4" s="644"/>
      <c r="G4" s="644"/>
      <c r="H4" s="644"/>
      <c r="I4" s="644"/>
      <c r="J4" s="644"/>
      <c r="K4" s="644"/>
      <c r="L4" s="644"/>
      <c r="M4" s="644"/>
      <c r="N4" s="644"/>
      <c r="O4" s="644"/>
      <c r="P4" s="644"/>
      <c r="Q4" s="644"/>
    </row>
    <row r="5" spans="1:17">
      <c r="A5" s="643"/>
      <c r="B5" s="644"/>
      <c r="C5" s="644"/>
      <c r="D5" s="644"/>
      <c r="E5" s="644"/>
      <c r="F5" s="644"/>
      <c r="G5" s="644"/>
      <c r="H5" s="644"/>
      <c r="I5" s="644"/>
      <c r="J5" s="644"/>
      <c r="K5" s="644"/>
      <c r="L5" s="644"/>
      <c r="M5" s="644"/>
      <c r="N5" s="644"/>
      <c r="O5" s="644"/>
      <c r="P5" s="644"/>
      <c r="Q5" s="644"/>
    </row>
    <row r="6" spans="1:17">
      <c r="A6" s="643"/>
      <c r="B6" s="644"/>
      <c r="C6" s="644"/>
      <c r="D6" s="644"/>
      <c r="E6" s="644"/>
      <c r="F6" s="644"/>
      <c r="G6" s="644"/>
      <c r="H6" s="644"/>
      <c r="I6" s="644"/>
      <c r="J6" s="644"/>
      <c r="K6" s="644"/>
      <c r="L6" s="644"/>
      <c r="M6" s="644"/>
      <c r="N6" s="644"/>
      <c r="O6" s="644"/>
      <c r="P6" s="644"/>
      <c r="Q6" s="644"/>
    </row>
    <row r="7" spans="1:17">
      <c r="A7" s="643"/>
      <c r="B7" s="644"/>
      <c r="C7" s="644"/>
      <c r="D7" s="644"/>
      <c r="E7" s="644"/>
      <c r="F7" s="644"/>
      <c r="G7" s="644"/>
      <c r="H7" s="644"/>
      <c r="I7" s="644"/>
      <c r="J7" s="644"/>
      <c r="K7" s="644"/>
      <c r="L7" s="644"/>
      <c r="M7" s="644"/>
      <c r="N7" s="644"/>
      <c r="O7" s="644"/>
      <c r="P7" s="644"/>
      <c r="Q7" s="644"/>
    </row>
    <row r="8" spans="1:17">
      <c r="A8" s="643"/>
      <c r="B8" s="644"/>
      <c r="C8" s="644"/>
      <c r="D8" s="644"/>
      <c r="E8" s="644"/>
      <c r="F8" s="644"/>
      <c r="G8" s="644"/>
      <c r="H8" s="644"/>
      <c r="I8" s="644"/>
      <c r="J8" s="644"/>
      <c r="K8" s="644"/>
      <c r="L8" s="644"/>
      <c r="M8" s="644"/>
      <c r="N8" s="644"/>
      <c r="O8" s="644"/>
      <c r="P8" s="644"/>
      <c r="Q8" s="644"/>
    </row>
    <row r="9" spans="1:17">
      <c r="A9" s="643"/>
      <c r="B9" s="644"/>
      <c r="C9" s="644"/>
      <c r="D9" s="644"/>
      <c r="E9" s="644"/>
      <c r="F9" s="644"/>
      <c r="G9" s="644"/>
      <c r="H9" s="644"/>
      <c r="I9" s="644"/>
      <c r="J9" s="644"/>
      <c r="K9" s="644"/>
      <c r="L9" s="644"/>
      <c r="M9" s="644"/>
      <c r="N9" s="644"/>
      <c r="O9" s="644"/>
      <c r="P9" s="644"/>
      <c r="Q9" s="644"/>
    </row>
    <row r="10" spans="1:17">
      <c r="A10" s="643"/>
      <c r="B10" s="644"/>
      <c r="C10" s="644"/>
      <c r="D10" s="644"/>
      <c r="E10" s="644"/>
      <c r="F10" s="644"/>
      <c r="G10" s="644"/>
      <c r="H10" s="644"/>
      <c r="I10" s="644"/>
      <c r="J10" s="644"/>
      <c r="K10" s="644"/>
      <c r="L10" s="644"/>
      <c r="M10" s="644"/>
      <c r="N10" s="644"/>
      <c r="O10" s="644"/>
      <c r="P10" s="644"/>
      <c r="Q10" s="644"/>
    </row>
    <row r="11" spans="1:17">
      <c r="A11" s="643"/>
      <c r="B11" s="644"/>
      <c r="C11" s="644"/>
      <c r="D11" s="644"/>
      <c r="E11" s="644"/>
      <c r="F11" s="644"/>
      <c r="G11" s="644"/>
      <c r="H11" s="644"/>
      <c r="I11" s="644"/>
      <c r="J11" s="644"/>
      <c r="K11" s="644"/>
      <c r="L11" s="644"/>
      <c r="M11" s="644"/>
      <c r="N11" s="644"/>
      <c r="O11" s="644"/>
      <c r="P11" s="644"/>
      <c r="Q11" s="644"/>
    </row>
    <row r="12" spans="1:17">
      <c r="A12" s="642"/>
      <c r="B12" s="644"/>
      <c r="C12" s="644"/>
      <c r="D12" s="644"/>
      <c r="E12" s="644"/>
      <c r="F12" s="644"/>
      <c r="G12" s="644"/>
      <c r="H12" s="644"/>
      <c r="I12" s="644"/>
      <c r="J12" s="644"/>
      <c r="K12" s="644"/>
      <c r="L12" s="644"/>
      <c r="M12" s="644"/>
      <c r="N12" s="644"/>
      <c r="O12" s="644"/>
      <c r="P12" s="644"/>
      <c r="Q12" s="644"/>
    </row>
    <row r="13" spans="1:17">
      <c r="A13" s="643"/>
      <c r="B13" s="644"/>
      <c r="C13" s="644"/>
      <c r="D13" s="644"/>
      <c r="E13" s="644"/>
      <c r="F13" s="644"/>
      <c r="G13" s="644"/>
      <c r="H13" s="644"/>
      <c r="I13" s="644"/>
      <c r="J13" s="644"/>
      <c r="K13" s="644"/>
      <c r="L13" s="644"/>
      <c r="M13" s="644"/>
      <c r="N13" s="644"/>
      <c r="O13" s="644"/>
      <c r="P13" s="644"/>
      <c r="Q13" s="644"/>
    </row>
    <row r="14" spans="1:17">
      <c r="A14" s="643"/>
      <c r="B14" s="644"/>
      <c r="C14" s="644"/>
      <c r="D14" s="644"/>
      <c r="E14" s="644"/>
      <c r="F14" s="644"/>
      <c r="G14" s="644"/>
      <c r="H14" s="644"/>
      <c r="I14" s="644"/>
      <c r="J14" s="644"/>
      <c r="K14" s="644"/>
      <c r="L14" s="644"/>
      <c r="M14" s="644"/>
      <c r="N14" s="644"/>
      <c r="O14" s="644"/>
      <c r="P14" s="644"/>
      <c r="Q14" s="644"/>
    </row>
    <row r="15" spans="1:17">
      <c r="A15" s="643"/>
      <c r="B15" s="644"/>
      <c r="C15" s="644"/>
      <c r="D15" s="644"/>
      <c r="E15" s="644"/>
      <c r="F15" s="644"/>
      <c r="G15" s="644"/>
      <c r="H15" s="644"/>
      <c r="I15" s="644"/>
      <c r="J15" s="644"/>
      <c r="K15" s="644"/>
      <c r="L15" s="644"/>
      <c r="M15" s="644"/>
      <c r="N15" s="644"/>
      <c r="O15" s="644"/>
      <c r="P15" s="644"/>
      <c r="Q15" s="644"/>
    </row>
    <row r="16" spans="1:17">
      <c r="A16" s="643"/>
      <c r="B16" s="644"/>
      <c r="C16" s="644"/>
      <c r="D16" s="644"/>
      <c r="E16" s="644"/>
      <c r="F16" s="644"/>
      <c r="G16" s="644"/>
      <c r="H16" s="644"/>
      <c r="I16" s="644"/>
      <c r="J16" s="644"/>
      <c r="K16" s="644"/>
      <c r="L16" s="644"/>
      <c r="M16" s="644"/>
      <c r="N16" s="644"/>
      <c r="O16" s="644"/>
      <c r="P16" s="644"/>
      <c r="Q16" s="644"/>
    </row>
    <row r="17" spans="1:17">
      <c r="A17" s="643"/>
      <c r="B17" s="644"/>
      <c r="C17" s="644"/>
      <c r="D17" s="644"/>
      <c r="E17" s="644"/>
      <c r="F17" s="644"/>
      <c r="G17" s="644"/>
      <c r="H17" s="644"/>
      <c r="I17" s="644"/>
      <c r="J17" s="644"/>
      <c r="K17" s="644"/>
      <c r="L17" s="644"/>
      <c r="M17" s="644"/>
      <c r="N17" s="644"/>
      <c r="O17" s="644"/>
      <c r="P17" s="644"/>
      <c r="Q17" s="644"/>
    </row>
    <row r="18" spans="1:17">
      <c r="A18" s="643"/>
      <c r="B18" s="644"/>
      <c r="C18" s="644"/>
      <c r="D18" s="644"/>
      <c r="E18" s="644"/>
      <c r="F18" s="644"/>
      <c r="G18" s="644"/>
      <c r="H18" s="644"/>
      <c r="I18" s="644"/>
      <c r="J18" s="644"/>
      <c r="K18" s="644"/>
      <c r="L18" s="644"/>
      <c r="M18" s="644"/>
      <c r="N18" s="644"/>
      <c r="O18" s="644"/>
      <c r="P18" s="644"/>
      <c r="Q18" s="644"/>
    </row>
    <row r="19" spans="1:17">
      <c r="A19" s="643"/>
      <c r="B19" s="644"/>
      <c r="C19" s="644"/>
      <c r="D19" s="644"/>
      <c r="E19" s="644"/>
      <c r="F19" s="644"/>
      <c r="G19" s="644"/>
      <c r="H19" s="644"/>
      <c r="I19" s="644"/>
      <c r="J19" s="644"/>
      <c r="K19" s="644"/>
      <c r="L19" s="644"/>
      <c r="M19" s="644"/>
      <c r="N19" s="644"/>
      <c r="O19" s="644"/>
      <c r="P19" s="644"/>
      <c r="Q19" s="644"/>
    </row>
    <row r="20" spans="1:17">
      <c r="A20" s="642"/>
      <c r="B20" s="644"/>
      <c r="C20" s="644"/>
      <c r="D20" s="644"/>
      <c r="E20" s="644"/>
      <c r="F20" s="644"/>
      <c r="G20" s="644"/>
      <c r="H20" s="644"/>
      <c r="I20" s="644"/>
      <c r="J20" s="644"/>
      <c r="K20" s="644"/>
      <c r="L20" s="644"/>
      <c r="M20" s="644"/>
      <c r="N20" s="644"/>
      <c r="O20" s="644"/>
      <c r="P20" s="644"/>
      <c r="Q20" s="644"/>
    </row>
    <row r="21" spans="1:17">
      <c r="A21" s="643"/>
      <c r="B21" s="644"/>
      <c r="C21" s="644"/>
      <c r="D21" s="644"/>
      <c r="E21" s="644"/>
      <c r="F21" s="644"/>
      <c r="G21" s="644"/>
      <c r="H21" s="644"/>
      <c r="I21" s="644"/>
      <c r="J21" s="644"/>
      <c r="K21" s="644"/>
      <c r="L21" s="644"/>
      <c r="M21" s="644"/>
      <c r="N21" s="644"/>
      <c r="O21" s="644"/>
      <c r="P21" s="644"/>
      <c r="Q21" s="644"/>
    </row>
    <row r="22" spans="1:17">
      <c r="A22" s="643"/>
      <c r="B22" s="644"/>
      <c r="C22" s="644"/>
      <c r="D22" s="644"/>
      <c r="E22" s="644"/>
      <c r="F22" s="644"/>
      <c r="G22" s="644"/>
      <c r="H22" s="644"/>
      <c r="I22" s="644"/>
      <c r="J22" s="644"/>
      <c r="K22" s="644"/>
      <c r="L22" s="644"/>
      <c r="M22" s="644"/>
      <c r="N22" s="644"/>
      <c r="O22" s="644"/>
      <c r="P22" s="644"/>
      <c r="Q22" s="644"/>
    </row>
    <row r="23" spans="1:17">
      <c r="A23" s="643"/>
      <c r="B23" s="644"/>
      <c r="C23" s="644"/>
      <c r="D23" s="644"/>
      <c r="E23" s="644"/>
      <c r="F23" s="644"/>
      <c r="G23" s="644"/>
      <c r="H23" s="644"/>
      <c r="I23" s="644"/>
      <c r="J23" s="644"/>
      <c r="K23" s="644"/>
      <c r="L23" s="644"/>
      <c r="M23" s="644"/>
      <c r="N23" s="644"/>
      <c r="O23" s="644"/>
      <c r="P23" s="644"/>
      <c r="Q23" s="644"/>
    </row>
    <row r="24" spans="1:17">
      <c r="A24" s="643"/>
      <c r="B24" s="644"/>
      <c r="C24" s="644"/>
      <c r="D24" s="644"/>
      <c r="E24" s="644"/>
      <c r="F24" s="644"/>
      <c r="G24" s="644"/>
      <c r="H24" s="644"/>
      <c r="I24" s="644"/>
      <c r="J24" s="644"/>
      <c r="K24" s="644"/>
      <c r="L24" s="644"/>
      <c r="M24" s="644"/>
      <c r="N24" s="644"/>
      <c r="O24" s="644"/>
      <c r="P24" s="644"/>
      <c r="Q24" s="644"/>
    </row>
    <row r="25" spans="1:17">
      <c r="A25" s="643"/>
      <c r="B25" s="644"/>
      <c r="C25" s="644"/>
      <c r="D25" s="644"/>
      <c r="E25" s="644"/>
      <c r="F25" s="644"/>
      <c r="G25" s="644"/>
      <c r="H25" s="644"/>
      <c r="I25" s="644"/>
      <c r="J25" s="644"/>
      <c r="K25" s="644"/>
      <c r="L25" s="644"/>
      <c r="M25" s="644"/>
      <c r="N25" s="644"/>
      <c r="O25" s="644"/>
      <c r="P25" s="644"/>
      <c r="Q25" s="644"/>
    </row>
    <row r="26" spans="1:17">
      <c r="A26" s="643"/>
      <c r="B26" s="644"/>
      <c r="C26" s="644"/>
      <c r="D26" s="644"/>
      <c r="E26" s="644"/>
      <c r="F26" s="644"/>
      <c r="G26" s="644"/>
      <c r="H26" s="644"/>
      <c r="I26" s="644"/>
      <c r="J26" s="644"/>
      <c r="K26" s="644"/>
      <c r="L26" s="644"/>
      <c r="M26" s="644"/>
      <c r="N26" s="644"/>
      <c r="O26" s="644"/>
      <c r="P26" s="644"/>
      <c r="Q26" s="644"/>
    </row>
    <row r="27" spans="1:17">
      <c r="A27" s="643"/>
      <c r="B27" s="644"/>
      <c r="C27" s="644"/>
      <c r="D27" s="644"/>
      <c r="E27" s="644"/>
      <c r="F27" s="644"/>
      <c r="G27" s="644"/>
      <c r="H27" s="644"/>
      <c r="I27" s="644"/>
      <c r="J27" s="644"/>
      <c r="K27" s="644"/>
      <c r="L27" s="644"/>
      <c r="M27" s="644"/>
      <c r="N27" s="644"/>
      <c r="O27" s="644"/>
      <c r="P27" s="644"/>
      <c r="Q27" s="644"/>
    </row>
    <row r="28" spans="1:17">
      <c r="A28" s="642"/>
      <c r="B28" s="644"/>
      <c r="C28" s="644"/>
      <c r="D28" s="644"/>
      <c r="E28" s="644"/>
      <c r="F28" s="644"/>
      <c r="G28" s="644"/>
      <c r="H28" s="644"/>
      <c r="I28" s="644"/>
      <c r="J28" s="644"/>
      <c r="K28" s="644"/>
      <c r="L28" s="644"/>
      <c r="M28" s="644"/>
      <c r="N28" s="644"/>
      <c r="O28" s="644"/>
      <c r="P28" s="644"/>
      <c r="Q28" s="644"/>
    </row>
    <row r="29" spans="1:17">
      <c r="A29" s="643"/>
      <c r="B29" s="644"/>
      <c r="C29" s="644"/>
      <c r="D29" s="644"/>
      <c r="E29" s="644"/>
      <c r="F29" s="644"/>
      <c r="G29" s="644"/>
      <c r="H29" s="644"/>
      <c r="I29" s="644"/>
      <c r="J29" s="644"/>
      <c r="K29" s="644"/>
      <c r="L29" s="644"/>
      <c r="M29" s="644"/>
      <c r="N29" s="644"/>
      <c r="O29" s="644"/>
      <c r="P29" s="644"/>
      <c r="Q29" s="644"/>
    </row>
    <row r="30" spans="1:17">
      <c r="A30" s="643"/>
      <c r="B30" s="644"/>
      <c r="C30" s="644"/>
      <c r="D30" s="644"/>
      <c r="E30" s="644"/>
      <c r="F30" s="644"/>
      <c r="G30" s="644"/>
      <c r="H30" s="644"/>
      <c r="I30" s="644"/>
      <c r="J30" s="644"/>
      <c r="K30" s="644"/>
      <c r="L30" s="644"/>
      <c r="M30" s="644"/>
      <c r="N30" s="644"/>
      <c r="O30" s="644"/>
      <c r="P30" s="644"/>
      <c r="Q30" s="644"/>
    </row>
    <row r="31" spans="1:17">
      <c r="A31" s="643"/>
      <c r="B31" s="644"/>
      <c r="C31" s="644"/>
      <c r="D31" s="644"/>
      <c r="E31" s="644"/>
      <c r="F31" s="644"/>
      <c r="G31" s="644"/>
      <c r="H31" s="644"/>
      <c r="I31" s="644"/>
      <c r="J31" s="644"/>
      <c r="K31" s="644"/>
      <c r="L31" s="644"/>
      <c r="M31" s="644"/>
      <c r="N31" s="644"/>
      <c r="O31" s="644"/>
      <c r="P31" s="644"/>
      <c r="Q31" s="644"/>
    </row>
    <row r="32" spans="1:17">
      <c r="A32" s="643"/>
      <c r="B32" s="644"/>
      <c r="C32" s="644"/>
      <c r="D32" s="644"/>
      <c r="E32" s="644"/>
      <c r="F32" s="644"/>
      <c r="G32" s="644"/>
      <c r="H32" s="644"/>
      <c r="I32" s="644"/>
      <c r="J32" s="644"/>
      <c r="K32" s="644"/>
      <c r="L32" s="644"/>
      <c r="M32" s="644"/>
      <c r="N32" s="644"/>
      <c r="O32" s="644"/>
      <c r="P32" s="644"/>
      <c r="Q32" s="644"/>
    </row>
    <row r="33" spans="1:17">
      <c r="A33" s="643"/>
      <c r="B33" s="644"/>
      <c r="C33" s="644"/>
      <c r="D33" s="644"/>
      <c r="E33" s="644"/>
      <c r="F33" s="644"/>
      <c r="G33" s="644"/>
      <c r="H33" s="644"/>
      <c r="I33" s="644"/>
      <c r="J33" s="644"/>
      <c r="K33" s="644"/>
      <c r="L33" s="644"/>
      <c r="M33" s="644"/>
      <c r="N33" s="644"/>
      <c r="O33" s="644"/>
      <c r="P33" s="644"/>
      <c r="Q33" s="644"/>
    </row>
    <row r="34" spans="1:17">
      <c r="A34" s="643"/>
      <c r="B34" s="644"/>
      <c r="C34" s="644"/>
      <c r="D34" s="644"/>
      <c r="E34" s="644"/>
      <c r="F34" s="644"/>
      <c r="G34" s="644"/>
      <c r="H34" s="644"/>
      <c r="I34" s="644"/>
      <c r="J34" s="644"/>
      <c r="K34" s="644"/>
      <c r="L34" s="644"/>
      <c r="M34" s="644"/>
      <c r="N34" s="644"/>
      <c r="O34" s="644"/>
      <c r="P34" s="644"/>
      <c r="Q34" s="644"/>
    </row>
    <row r="35" spans="1:17">
      <c r="A35" s="643"/>
      <c r="B35" s="644"/>
      <c r="C35" s="644"/>
      <c r="D35" s="644"/>
      <c r="E35" s="644"/>
      <c r="F35" s="644"/>
      <c r="G35" s="644"/>
      <c r="H35" s="644"/>
      <c r="I35" s="644"/>
      <c r="J35" s="644"/>
      <c r="K35" s="644"/>
      <c r="L35" s="644"/>
      <c r="M35" s="644"/>
      <c r="N35" s="644"/>
      <c r="O35" s="644"/>
      <c r="P35" s="644"/>
      <c r="Q35" s="644"/>
    </row>
    <row r="36" spans="1:17">
      <c r="A36" s="642"/>
      <c r="B36" s="644"/>
      <c r="C36" s="644"/>
      <c r="D36" s="644"/>
      <c r="E36" s="644"/>
      <c r="F36" s="644"/>
      <c r="G36" s="644"/>
      <c r="H36" s="644"/>
      <c r="I36" s="644"/>
      <c r="J36" s="644"/>
      <c r="K36" s="644"/>
      <c r="L36" s="644"/>
      <c r="M36" s="644"/>
      <c r="N36" s="644"/>
      <c r="O36" s="644"/>
      <c r="P36" s="644"/>
      <c r="Q36" s="644"/>
    </row>
    <row r="37" spans="1:17">
      <c r="A37" s="643"/>
      <c r="B37" s="644"/>
      <c r="C37" s="644"/>
      <c r="D37" s="644"/>
      <c r="E37" s="644"/>
      <c r="F37" s="644"/>
      <c r="G37" s="644"/>
      <c r="H37" s="644"/>
      <c r="I37" s="644"/>
      <c r="J37" s="644"/>
      <c r="K37" s="644"/>
      <c r="L37" s="644"/>
      <c r="M37" s="644"/>
      <c r="N37" s="644"/>
      <c r="O37" s="644"/>
      <c r="P37" s="644"/>
      <c r="Q37" s="644"/>
    </row>
    <row r="38" spans="1:17">
      <c r="A38" s="643"/>
      <c r="B38" s="644"/>
      <c r="C38" s="644"/>
      <c r="D38" s="644"/>
      <c r="E38" s="644"/>
      <c r="F38" s="644"/>
      <c r="G38" s="644"/>
      <c r="H38" s="644"/>
      <c r="I38" s="644"/>
      <c r="J38" s="644"/>
      <c r="K38" s="644"/>
      <c r="L38" s="644"/>
      <c r="M38" s="644"/>
      <c r="N38" s="644"/>
      <c r="O38" s="644"/>
      <c r="P38" s="644"/>
      <c r="Q38" s="644"/>
    </row>
    <row r="39" spans="1:17">
      <c r="A39" s="643"/>
      <c r="B39" s="644"/>
      <c r="C39" s="644"/>
      <c r="D39" s="644"/>
      <c r="E39" s="644"/>
      <c r="F39" s="644"/>
      <c r="G39" s="644"/>
      <c r="H39" s="644"/>
      <c r="I39" s="644"/>
      <c r="J39" s="644"/>
      <c r="K39" s="644"/>
      <c r="L39" s="644"/>
      <c r="M39" s="644"/>
      <c r="N39" s="644"/>
      <c r="O39" s="644"/>
      <c r="P39" s="644"/>
      <c r="Q39" s="644"/>
    </row>
    <row r="40" spans="1:17">
      <c r="A40" s="643"/>
      <c r="B40" s="644"/>
      <c r="C40" s="644"/>
      <c r="D40" s="644"/>
      <c r="E40" s="644"/>
      <c r="F40" s="644"/>
      <c r="G40" s="644"/>
      <c r="H40" s="644"/>
      <c r="I40" s="644"/>
      <c r="J40" s="644"/>
      <c r="K40" s="644"/>
      <c r="L40" s="644"/>
      <c r="M40" s="644"/>
      <c r="N40" s="644"/>
      <c r="O40" s="644"/>
      <c r="P40" s="644"/>
      <c r="Q40" s="644"/>
    </row>
    <row r="41" spans="1:17">
      <c r="A41" s="643"/>
      <c r="B41" s="644"/>
      <c r="C41" s="644"/>
      <c r="D41" s="644"/>
      <c r="E41" s="644"/>
      <c r="F41" s="644"/>
      <c r="G41" s="644"/>
      <c r="H41" s="644"/>
      <c r="I41" s="644"/>
      <c r="J41" s="644"/>
      <c r="K41" s="644"/>
      <c r="L41" s="644"/>
      <c r="M41" s="644"/>
      <c r="N41" s="644"/>
      <c r="O41" s="644"/>
      <c r="P41" s="644"/>
      <c r="Q41" s="644"/>
    </row>
    <row r="42" spans="1:17">
      <c r="A42" s="643"/>
      <c r="B42" s="644"/>
      <c r="C42" s="644"/>
      <c r="D42" s="644"/>
      <c r="E42" s="644"/>
      <c r="F42" s="644"/>
      <c r="G42" s="644"/>
      <c r="H42" s="644"/>
      <c r="I42" s="644"/>
      <c r="J42" s="644"/>
      <c r="K42" s="644"/>
      <c r="L42" s="644"/>
      <c r="M42" s="644"/>
      <c r="N42" s="644"/>
      <c r="O42" s="644"/>
      <c r="P42" s="644"/>
      <c r="Q42" s="644"/>
    </row>
    <row r="43" spans="1:17">
      <c r="A43" s="643"/>
      <c r="B43" s="644"/>
      <c r="C43" s="644"/>
      <c r="D43" s="644"/>
      <c r="E43" s="644"/>
      <c r="F43" s="644"/>
      <c r="G43" s="644"/>
      <c r="H43" s="644"/>
      <c r="I43" s="644"/>
      <c r="J43" s="644"/>
      <c r="K43" s="644"/>
      <c r="L43" s="644"/>
      <c r="M43" s="644"/>
      <c r="N43" s="644"/>
      <c r="O43" s="644"/>
      <c r="P43" s="644"/>
      <c r="Q43" s="644"/>
    </row>
    <row r="44" spans="1:17">
      <c r="A44" s="642"/>
      <c r="B44" s="644"/>
      <c r="C44" s="644"/>
      <c r="D44" s="644"/>
      <c r="E44" s="644"/>
      <c r="F44" s="644"/>
      <c r="G44" s="644"/>
      <c r="H44" s="644"/>
      <c r="I44" s="644"/>
      <c r="J44" s="644"/>
      <c r="K44" s="644"/>
      <c r="L44" s="644"/>
      <c r="M44" s="644"/>
      <c r="N44" s="644"/>
      <c r="O44" s="644"/>
      <c r="P44" s="644"/>
      <c r="Q44" s="644"/>
    </row>
    <row r="45" spans="1:17">
      <c r="A45" s="643"/>
      <c r="B45" s="644"/>
      <c r="C45" s="644"/>
      <c r="D45" s="644"/>
      <c r="E45" s="644"/>
      <c r="F45" s="644"/>
      <c r="G45" s="644"/>
      <c r="H45" s="644"/>
      <c r="I45" s="644"/>
      <c r="J45" s="644"/>
      <c r="K45" s="644"/>
      <c r="L45" s="644"/>
      <c r="M45" s="644"/>
      <c r="N45" s="644"/>
      <c r="O45" s="644"/>
      <c r="P45" s="644"/>
      <c r="Q45" s="644"/>
    </row>
    <row r="46" spans="1:17">
      <c r="A46" s="643"/>
      <c r="B46" s="644"/>
      <c r="C46" s="644"/>
      <c r="D46" s="644"/>
      <c r="E46" s="644"/>
      <c r="F46" s="644"/>
      <c r="G46" s="644"/>
      <c r="H46" s="644"/>
      <c r="I46" s="644"/>
      <c r="J46" s="644"/>
      <c r="K46" s="644"/>
      <c r="L46" s="644"/>
      <c r="M46" s="644"/>
      <c r="N46" s="644"/>
      <c r="O46" s="644"/>
      <c r="P46" s="644"/>
      <c r="Q46" s="644"/>
    </row>
    <row r="47" spans="1:17">
      <c r="A47" s="643"/>
      <c r="B47" s="644"/>
      <c r="C47" s="644"/>
      <c r="D47" s="644"/>
      <c r="E47" s="644"/>
      <c r="F47" s="644"/>
      <c r="G47" s="644"/>
      <c r="H47" s="644"/>
      <c r="I47" s="644"/>
      <c r="J47" s="644"/>
      <c r="K47" s="644"/>
      <c r="L47" s="644"/>
      <c r="M47" s="644"/>
      <c r="N47" s="644"/>
      <c r="O47" s="644"/>
      <c r="P47" s="644"/>
      <c r="Q47" s="644"/>
    </row>
    <row r="48" spans="1:17">
      <c r="A48" s="643"/>
      <c r="B48" s="644"/>
      <c r="C48" s="644"/>
      <c r="D48" s="644"/>
      <c r="E48" s="644"/>
      <c r="F48" s="644"/>
      <c r="G48" s="644"/>
      <c r="H48" s="644"/>
      <c r="I48" s="644"/>
      <c r="J48" s="644"/>
      <c r="K48" s="644"/>
      <c r="L48" s="644"/>
      <c r="M48" s="644"/>
      <c r="N48" s="644"/>
      <c r="O48" s="644"/>
      <c r="P48" s="644"/>
      <c r="Q48" s="644"/>
    </row>
    <row r="49" spans="1:17">
      <c r="A49" s="643"/>
      <c r="B49" s="644"/>
      <c r="C49" s="644"/>
      <c r="D49" s="644"/>
      <c r="E49" s="644"/>
      <c r="F49" s="644"/>
      <c r="G49" s="644"/>
      <c r="H49" s="644"/>
      <c r="I49" s="644"/>
      <c r="J49" s="644"/>
      <c r="K49" s="644"/>
      <c r="L49" s="644"/>
      <c r="M49" s="644"/>
      <c r="N49" s="644"/>
      <c r="O49" s="644"/>
      <c r="P49" s="644"/>
      <c r="Q49" s="644"/>
    </row>
    <row r="50" spans="1:17">
      <c r="A50" s="643"/>
      <c r="B50" s="644"/>
      <c r="C50" s="644"/>
      <c r="D50" s="644"/>
      <c r="E50" s="644"/>
      <c r="F50" s="644"/>
      <c r="G50" s="644"/>
      <c r="H50" s="644"/>
      <c r="I50" s="644"/>
      <c r="J50" s="644"/>
      <c r="K50" s="644"/>
      <c r="L50" s="644"/>
      <c r="M50" s="644"/>
      <c r="N50" s="644"/>
      <c r="O50" s="644"/>
      <c r="P50" s="644"/>
      <c r="Q50" s="644"/>
    </row>
    <row r="51" spans="1:17">
      <c r="A51" s="643"/>
      <c r="B51" s="644"/>
      <c r="C51" s="644"/>
      <c r="D51" s="644"/>
      <c r="E51" s="644"/>
      <c r="F51" s="644"/>
      <c r="G51" s="644"/>
      <c r="H51" s="644"/>
      <c r="I51" s="644"/>
      <c r="J51" s="644"/>
      <c r="K51" s="644"/>
      <c r="L51" s="644"/>
      <c r="M51" s="644"/>
      <c r="N51" s="644"/>
      <c r="O51" s="644"/>
      <c r="P51" s="644"/>
      <c r="Q51" s="644"/>
    </row>
    <row r="52" spans="1:17">
      <c r="A52" s="642"/>
      <c r="B52" s="644"/>
      <c r="C52" s="644"/>
      <c r="D52" s="644"/>
      <c r="E52" s="644"/>
      <c r="F52" s="644"/>
      <c r="G52" s="644"/>
      <c r="H52" s="644"/>
      <c r="I52" s="644"/>
      <c r="J52" s="644"/>
      <c r="K52" s="644"/>
      <c r="L52" s="644"/>
      <c r="M52" s="644"/>
      <c r="N52" s="644"/>
      <c r="O52" s="644"/>
      <c r="P52" s="644"/>
      <c r="Q52" s="644"/>
    </row>
    <row r="53" spans="1:17">
      <c r="A53" s="643"/>
      <c r="B53" s="644"/>
      <c r="C53" s="644"/>
      <c r="D53" s="644"/>
      <c r="E53" s="644"/>
      <c r="F53" s="644"/>
      <c r="G53" s="644"/>
      <c r="H53" s="644"/>
      <c r="I53" s="644"/>
      <c r="J53" s="644"/>
      <c r="K53" s="644"/>
      <c r="L53" s="644"/>
      <c r="M53" s="644"/>
      <c r="N53" s="644"/>
      <c r="O53" s="644"/>
      <c r="P53" s="644"/>
      <c r="Q53" s="644"/>
    </row>
    <row r="54" spans="1:17">
      <c r="A54" s="643"/>
      <c r="B54" s="644"/>
      <c r="C54" s="644"/>
      <c r="D54" s="644"/>
      <c r="E54" s="644"/>
      <c r="F54" s="644"/>
      <c r="G54" s="644"/>
      <c r="H54" s="644"/>
      <c r="I54" s="644"/>
      <c r="J54" s="644"/>
      <c r="K54" s="644"/>
      <c r="L54" s="644"/>
      <c r="M54" s="644"/>
      <c r="N54" s="644"/>
      <c r="O54" s="644"/>
      <c r="P54" s="644"/>
      <c r="Q54" s="644"/>
    </row>
    <row r="55" spans="1:17">
      <c r="A55" s="643"/>
      <c r="B55" s="644"/>
      <c r="C55" s="644"/>
      <c r="D55" s="644"/>
      <c r="E55" s="644"/>
      <c r="F55" s="644"/>
      <c r="G55" s="644"/>
      <c r="H55" s="644"/>
      <c r="I55" s="644"/>
      <c r="J55" s="644"/>
      <c r="K55" s="644"/>
      <c r="L55" s="644"/>
      <c r="M55" s="644"/>
      <c r="N55" s="644"/>
      <c r="O55" s="644"/>
      <c r="P55" s="644"/>
      <c r="Q55" s="644"/>
    </row>
    <row r="56" spans="1:17">
      <c r="A56" s="643"/>
      <c r="B56" s="644"/>
      <c r="C56" s="644"/>
      <c r="D56" s="644"/>
      <c r="E56" s="644"/>
      <c r="F56" s="644"/>
      <c r="G56" s="644"/>
      <c r="H56" s="644"/>
      <c r="I56" s="644"/>
      <c r="J56" s="644"/>
      <c r="K56" s="644"/>
      <c r="L56" s="644"/>
      <c r="M56" s="644"/>
      <c r="N56" s="644"/>
      <c r="O56" s="644"/>
      <c r="P56" s="644"/>
      <c r="Q56" s="644"/>
    </row>
    <row r="57" spans="1:17">
      <c r="A57" s="643"/>
      <c r="B57" s="644"/>
      <c r="C57" s="644"/>
      <c r="D57" s="644"/>
      <c r="E57" s="644"/>
      <c r="F57" s="644"/>
      <c r="G57" s="644"/>
      <c r="H57" s="644"/>
      <c r="I57" s="644"/>
      <c r="J57" s="644"/>
      <c r="K57" s="644"/>
      <c r="L57" s="644"/>
      <c r="M57" s="644"/>
      <c r="N57" s="644"/>
      <c r="O57" s="644"/>
      <c r="P57" s="644"/>
      <c r="Q57" s="644"/>
    </row>
    <row r="58" spans="1:17">
      <c r="A58" s="643"/>
      <c r="B58" s="644"/>
      <c r="C58" s="644"/>
      <c r="D58" s="644"/>
      <c r="E58" s="644"/>
      <c r="F58" s="644"/>
      <c r="G58" s="644"/>
      <c r="H58" s="644"/>
      <c r="I58" s="644"/>
      <c r="J58" s="644"/>
      <c r="K58" s="644"/>
      <c r="L58" s="644"/>
      <c r="M58" s="644"/>
      <c r="N58" s="644"/>
      <c r="O58" s="644"/>
      <c r="P58" s="644"/>
      <c r="Q58" s="644"/>
    </row>
    <row r="59" spans="1:17">
      <c r="A59" s="643"/>
      <c r="B59" s="644"/>
      <c r="C59" s="644"/>
      <c r="D59" s="644"/>
      <c r="E59" s="644"/>
      <c r="F59" s="644"/>
      <c r="G59" s="644"/>
      <c r="H59" s="644"/>
      <c r="I59" s="644"/>
      <c r="J59" s="644"/>
      <c r="K59" s="644"/>
      <c r="L59" s="644"/>
      <c r="M59" s="644"/>
      <c r="N59" s="644"/>
      <c r="O59" s="644"/>
      <c r="P59" s="644"/>
      <c r="Q59" s="644"/>
    </row>
    <row r="60" spans="1:17">
      <c r="A60" s="642"/>
      <c r="B60" s="644"/>
      <c r="C60" s="644"/>
      <c r="D60" s="644"/>
      <c r="E60" s="644"/>
      <c r="F60" s="644"/>
      <c r="G60" s="644"/>
      <c r="H60" s="644"/>
      <c r="I60" s="644"/>
      <c r="J60" s="644"/>
      <c r="K60" s="644"/>
      <c r="L60" s="644"/>
      <c r="M60" s="644"/>
      <c r="N60" s="644"/>
      <c r="O60" s="644"/>
      <c r="P60" s="644"/>
      <c r="Q60" s="644"/>
    </row>
    <row r="61" spans="1:17">
      <c r="A61" s="643"/>
      <c r="B61" s="644"/>
      <c r="C61" s="644"/>
      <c r="D61" s="644"/>
      <c r="E61" s="644"/>
      <c r="F61" s="644"/>
      <c r="G61" s="644"/>
      <c r="H61" s="644"/>
      <c r="I61" s="644"/>
      <c r="J61" s="644"/>
      <c r="K61" s="644"/>
      <c r="L61" s="644"/>
      <c r="M61" s="644"/>
      <c r="N61" s="644"/>
      <c r="O61" s="644"/>
      <c r="P61" s="644"/>
      <c r="Q61" s="644"/>
    </row>
    <row r="62" spans="1:17">
      <c r="A62" s="643"/>
      <c r="B62" s="644"/>
      <c r="C62" s="644"/>
      <c r="D62" s="644"/>
      <c r="E62" s="644"/>
      <c r="F62" s="644"/>
      <c r="G62" s="644"/>
      <c r="H62" s="644"/>
      <c r="I62" s="644"/>
      <c r="J62" s="644"/>
      <c r="K62" s="644"/>
      <c r="L62" s="644"/>
      <c r="M62" s="644"/>
      <c r="N62" s="644"/>
      <c r="O62" s="644"/>
      <c r="P62" s="644"/>
      <c r="Q62" s="644"/>
    </row>
    <row r="63" spans="1:17">
      <c r="A63" s="643"/>
      <c r="B63" s="644"/>
      <c r="C63" s="644"/>
      <c r="D63" s="644"/>
      <c r="E63" s="644"/>
      <c r="F63" s="644"/>
      <c r="G63" s="644"/>
      <c r="H63" s="644"/>
      <c r="I63" s="644"/>
      <c r="J63" s="644"/>
      <c r="K63" s="644"/>
      <c r="L63" s="644"/>
      <c r="M63" s="644"/>
      <c r="N63" s="644"/>
      <c r="O63" s="644"/>
      <c r="P63" s="644"/>
      <c r="Q63" s="644"/>
    </row>
    <row r="64" spans="1:17">
      <c r="A64" s="643"/>
      <c r="B64" s="644"/>
      <c r="C64" s="644"/>
      <c r="D64" s="644"/>
      <c r="E64" s="644"/>
      <c r="F64" s="644"/>
      <c r="G64" s="644"/>
      <c r="H64" s="644"/>
      <c r="I64" s="644"/>
      <c r="J64" s="644"/>
      <c r="K64" s="644"/>
      <c r="L64" s="644"/>
      <c r="M64" s="644"/>
      <c r="N64" s="644"/>
      <c r="O64" s="644"/>
      <c r="P64" s="644"/>
      <c r="Q64" s="644"/>
    </row>
    <row r="65" spans="1:17">
      <c r="A65" s="643"/>
      <c r="B65" s="644"/>
      <c r="C65" s="644"/>
      <c r="D65" s="644"/>
      <c r="E65" s="644"/>
      <c r="F65" s="644"/>
      <c r="G65" s="644"/>
      <c r="H65" s="644"/>
      <c r="I65" s="644"/>
      <c r="J65" s="644"/>
      <c r="K65" s="644"/>
      <c r="L65" s="644"/>
      <c r="M65" s="644"/>
      <c r="N65" s="644"/>
      <c r="O65" s="644"/>
      <c r="P65" s="644"/>
      <c r="Q65" s="644"/>
    </row>
    <row r="66" spans="1:17">
      <c r="A66" s="643"/>
      <c r="B66" s="644"/>
      <c r="C66" s="644"/>
      <c r="D66" s="644"/>
      <c r="E66" s="644"/>
      <c r="F66" s="644"/>
      <c r="G66" s="644"/>
      <c r="H66" s="644"/>
      <c r="I66" s="644"/>
      <c r="J66" s="644"/>
      <c r="K66" s="644"/>
      <c r="L66" s="644"/>
      <c r="M66" s="644"/>
      <c r="N66" s="644"/>
      <c r="O66" s="644"/>
      <c r="P66" s="644"/>
      <c r="Q66" s="644"/>
    </row>
    <row r="67" spans="1:17">
      <c r="A67" s="643"/>
      <c r="B67" s="644"/>
      <c r="C67" s="644"/>
      <c r="D67" s="644"/>
      <c r="E67" s="644"/>
      <c r="F67" s="644"/>
      <c r="G67" s="644"/>
      <c r="H67" s="644"/>
      <c r="I67" s="644"/>
      <c r="J67" s="644"/>
      <c r="K67" s="644"/>
      <c r="L67" s="644"/>
      <c r="M67" s="644"/>
      <c r="N67" s="644"/>
      <c r="O67" s="644"/>
      <c r="P67" s="644"/>
      <c r="Q67" s="644"/>
    </row>
    <row r="68" spans="1:17">
      <c r="A68" s="642"/>
      <c r="B68" s="644"/>
      <c r="C68" s="644"/>
      <c r="D68" s="644"/>
      <c r="E68" s="644"/>
      <c r="F68" s="644"/>
      <c r="G68" s="644"/>
      <c r="H68" s="644"/>
      <c r="I68" s="644"/>
      <c r="J68" s="644"/>
      <c r="K68" s="644"/>
      <c r="L68" s="644"/>
      <c r="M68" s="644"/>
      <c r="N68" s="644"/>
      <c r="O68" s="644"/>
      <c r="P68" s="644"/>
      <c r="Q68" s="644"/>
    </row>
    <row r="69" spans="1:17">
      <c r="A69" s="643"/>
      <c r="B69" s="644"/>
      <c r="C69" s="644"/>
      <c r="D69" s="644"/>
      <c r="E69" s="644"/>
      <c r="F69" s="644"/>
      <c r="G69" s="644"/>
      <c r="H69" s="644"/>
      <c r="I69" s="644"/>
      <c r="J69" s="644"/>
      <c r="K69" s="644"/>
      <c r="L69" s="644"/>
      <c r="M69" s="644"/>
      <c r="N69" s="644"/>
      <c r="O69" s="644"/>
      <c r="P69" s="644"/>
      <c r="Q69" s="644"/>
    </row>
    <row r="70" spans="1:17">
      <c r="A70" s="643"/>
      <c r="B70" s="644"/>
      <c r="C70" s="644"/>
      <c r="D70" s="644"/>
      <c r="E70" s="644"/>
      <c r="F70" s="644"/>
      <c r="G70" s="644"/>
      <c r="H70" s="644"/>
      <c r="I70" s="644"/>
      <c r="J70" s="644"/>
      <c r="K70" s="644"/>
      <c r="L70" s="644"/>
      <c r="M70" s="644"/>
      <c r="N70" s="644"/>
      <c r="O70" s="644"/>
      <c r="P70" s="644"/>
      <c r="Q70" s="644"/>
    </row>
    <row r="71" spans="1:17">
      <c r="A71" s="643"/>
      <c r="B71" s="644"/>
      <c r="C71" s="644"/>
      <c r="D71" s="644"/>
      <c r="E71" s="644"/>
      <c r="F71" s="644"/>
      <c r="G71" s="644"/>
      <c r="H71" s="644"/>
      <c r="I71" s="644"/>
      <c r="J71" s="644"/>
      <c r="K71" s="644"/>
      <c r="L71" s="644"/>
      <c r="M71" s="644"/>
      <c r="N71" s="644"/>
      <c r="O71" s="644"/>
      <c r="P71" s="644"/>
      <c r="Q71" s="644"/>
    </row>
    <row r="72" spans="1:17">
      <c r="A72" s="643"/>
      <c r="B72" s="644"/>
      <c r="C72" s="644"/>
      <c r="D72" s="644"/>
      <c r="E72" s="644"/>
      <c r="F72" s="644"/>
      <c r="G72" s="644"/>
      <c r="H72" s="644"/>
      <c r="I72" s="644"/>
      <c r="J72" s="644"/>
      <c r="K72" s="644"/>
      <c r="L72" s="644"/>
      <c r="M72" s="644"/>
      <c r="N72" s="644"/>
      <c r="O72" s="644"/>
      <c r="P72" s="644"/>
      <c r="Q72" s="644"/>
    </row>
    <row r="73" spans="1:17">
      <c r="A73" s="643"/>
      <c r="B73" s="644"/>
      <c r="C73" s="644"/>
      <c r="D73" s="644"/>
      <c r="E73" s="644"/>
      <c r="F73" s="644"/>
      <c r="G73" s="644"/>
      <c r="H73" s="644"/>
      <c r="I73" s="644"/>
      <c r="J73" s="644"/>
      <c r="K73" s="644"/>
      <c r="L73" s="644"/>
      <c r="M73" s="644"/>
      <c r="N73" s="644"/>
      <c r="O73" s="644"/>
      <c r="P73" s="644"/>
      <c r="Q73" s="644"/>
    </row>
    <row r="74" spans="1:17">
      <c r="A74" s="643"/>
      <c r="B74" s="644"/>
      <c r="C74" s="644"/>
      <c r="D74" s="644"/>
      <c r="E74" s="644"/>
      <c r="F74" s="644"/>
      <c r="G74" s="644"/>
      <c r="H74" s="644"/>
      <c r="I74" s="644"/>
      <c r="J74" s="644"/>
      <c r="K74" s="644"/>
      <c r="L74" s="644"/>
      <c r="M74" s="644"/>
      <c r="N74" s="644"/>
      <c r="O74" s="644"/>
      <c r="P74" s="644"/>
      <c r="Q74" s="644"/>
    </row>
    <row r="75" spans="1:17">
      <c r="A75" s="643"/>
      <c r="B75" s="644"/>
      <c r="C75" s="644"/>
      <c r="D75" s="644"/>
      <c r="E75" s="644"/>
      <c r="F75" s="644"/>
      <c r="G75" s="644"/>
      <c r="H75" s="644"/>
      <c r="I75" s="644"/>
      <c r="J75" s="644"/>
      <c r="K75" s="644"/>
      <c r="L75" s="644"/>
      <c r="M75" s="644"/>
      <c r="N75" s="644"/>
      <c r="O75" s="644"/>
      <c r="P75" s="644"/>
      <c r="Q75" s="644"/>
    </row>
    <row r="76" spans="1:17">
      <c r="A76" s="642"/>
      <c r="B76" s="644"/>
      <c r="C76" s="644"/>
      <c r="D76" s="644"/>
      <c r="E76" s="644"/>
      <c r="F76" s="644"/>
      <c r="G76" s="644"/>
      <c r="H76" s="644"/>
      <c r="I76" s="644"/>
      <c r="J76" s="644"/>
      <c r="K76" s="644"/>
      <c r="L76" s="644"/>
      <c r="M76" s="644"/>
      <c r="N76" s="644"/>
      <c r="O76" s="644"/>
      <c r="P76" s="644"/>
      <c r="Q76" s="644"/>
    </row>
    <row r="77" spans="1:17">
      <c r="A77" s="643"/>
      <c r="B77" s="644"/>
      <c r="C77" s="644"/>
      <c r="D77" s="644"/>
      <c r="E77" s="644"/>
      <c r="F77" s="644"/>
      <c r="G77" s="644"/>
      <c r="H77" s="644"/>
      <c r="I77" s="644"/>
      <c r="J77" s="644"/>
      <c r="K77" s="644"/>
      <c r="L77" s="644"/>
      <c r="M77" s="644"/>
      <c r="N77" s="644"/>
      <c r="O77" s="644"/>
      <c r="P77" s="644"/>
      <c r="Q77" s="644"/>
    </row>
    <row r="78" spans="1:17">
      <c r="A78" s="643"/>
      <c r="B78" s="644"/>
      <c r="C78" s="644"/>
      <c r="D78" s="644"/>
      <c r="E78" s="644"/>
      <c r="F78" s="644"/>
      <c r="G78" s="644"/>
      <c r="H78" s="644"/>
      <c r="I78" s="644"/>
      <c r="J78" s="644"/>
      <c r="K78" s="644"/>
      <c r="L78" s="644"/>
      <c r="M78" s="644"/>
      <c r="N78" s="644"/>
      <c r="O78" s="644"/>
      <c r="P78" s="644"/>
      <c r="Q78" s="644"/>
    </row>
    <row r="79" spans="1:17">
      <c r="A79" s="643"/>
      <c r="B79" s="644"/>
      <c r="C79" s="644"/>
      <c r="D79" s="644"/>
      <c r="E79" s="644"/>
      <c r="F79" s="644"/>
      <c r="G79" s="644"/>
      <c r="H79" s="644"/>
      <c r="I79" s="644"/>
      <c r="J79" s="644"/>
      <c r="K79" s="644"/>
      <c r="L79" s="644"/>
      <c r="M79" s="644"/>
      <c r="N79" s="644"/>
      <c r="O79" s="644"/>
      <c r="P79" s="644"/>
      <c r="Q79" s="644"/>
    </row>
    <row r="80" spans="1:17">
      <c r="A80" s="643"/>
      <c r="B80" s="644"/>
      <c r="C80" s="644"/>
      <c r="D80" s="644"/>
      <c r="E80" s="644"/>
      <c r="F80" s="644"/>
      <c r="G80" s="644"/>
      <c r="H80" s="644"/>
      <c r="I80" s="644"/>
      <c r="J80" s="644"/>
      <c r="K80" s="644"/>
      <c r="L80" s="644"/>
      <c r="M80" s="644"/>
      <c r="N80" s="644"/>
      <c r="O80" s="644"/>
      <c r="P80" s="644"/>
      <c r="Q80" s="644"/>
    </row>
    <row r="81" spans="1:17">
      <c r="A81" s="643"/>
      <c r="B81" s="644"/>
      <c r="C81" s="644"/>
      <c r="D81" s="644"/>
      <c r="E81" s="644"/>
      <c r="F81" s="644"/>
      <c r="G81" s="644"/>
      <c r="H81" s="644"/>
      <c r="I81" s="644"/>
      <c r="J81" s="644"/>
      <c r="K81" s="644"/>
      <c r="L81" s="644"/>
      <c r="M81" s="644"/>
      <c r="N81" s="644"/>
      <c r="O81" s="644"/>
      <c r="P81" s="644"/>
      <c r="Q81" s="644"/>
    </row>
    <row r="82" spans="1:17">
      <c r="A82" s="643"/>
      <c r="B82" s="644"/>
      <c r="C82" s="644"/>
      <c r="D82" s="644"/>
      <c r="E82" s="644"/>
      <c r="F82" s="644"/>
      <c r="G82" s="644"/>
      <c r="H82" s="644"/>
      <c r="I82" s="644"/>
      <c r="J82" s="644"/>
      <c r="K82" s="644"/>
      <c r="L82" s="644"/>
      <c r="M82" s="644"/>
      <c r="N82" s="644"/>
      <c r="O82" s="644"/>
      <c r="P82" s="644"/>
      <c r="Q82" s="644"/>
    </row>
    <row r="83" spans="1:17">
      <c r="A83" s="643"/>
      <c r="B83" s="644"/>
      <c r="C83" s="644"/>
      <c r="D83" s="644"/>
      <c r="E83" s="644"/>
      <c r="F83" s="644"/>
      <c r="G83" s="644"/>
      <c r="H83" s="644"/>
      <c r="I83" s="644"/>
      <c r="J83" s="644"/>
      <c r="K83" s="644"/>
      <c r="L83" s="644"/>
      <c r="M83" s="644"/>
      <c r="N83" s="644"/>
      <c r="O83" s="644"/>
      <c r="P83" s="644"/>
      <c r="Q83" s="644"/>
    </row>
    <row r="84" spans="1:17">
      <c r="A84" s="642"/>
      <c r="B84" s="644"/>
      <c r="C84" s="644"/>
      <c r="D84" s="644"/>
      <c r="E84" s="644"/>
      <c r="F84" s="644"/>
      <c r="G84" s="644"/>
      <c r="H84" s="644"/>
      <c r="I84" s="644"/>
      <c r="J84" s="644"/>
      <c r="K84" s="644"/>
      <c r="L84" s="644"/>
      <c r="M84" s="644"/>
      <c r="N84" s="644"/>
      <c r="O84" s="644"/>
      <c r="P84" s="644"/>
      <c r="Q84" s="644"/>
    </row>
    <row r="85" spans="1:17">
      <c r="A85" s="643"/>
      <c r="B85" s="644"/>
      <c r="C85" s="644"/>
      <c r="D85" s="644"/>
      <c r="E85" s="644"/>
      <c r="F85" s="644"/>
      <c r="G85" s="644"/>
      <c r="H85" s="644"/>
      <c r="I85" s="644"/>
      <c r="J85" s="644"/>
      <c r="K85" s="644"/>
      <c r="L85" s="644"/>
      <c r="M85" s="644"/>
      <c r="N85" s="644"/>
      <c r="O85" s="644"/>
      <c r="P85" s="644"/>
      <c r="Q85" s="644"/>
    </row>
    <row r="86" spans="1:17">
      <c r="A86" s="643"/>
      <c r="B86" s="644"/>
      <c r="C86" s="644"/>
      <c r="D86" s="644"/>
      <c r="E86" s="644"/>
      <c r="F86" s="644"/>
      <c r="G86" s="644"/>
      <c r="H86" s="644"/>
      <c r="I86" s="644"/>
      <c r="J86" s="644"/>
      <c r="K86" s="644"/>
      <c r="L86" s="644"/>
      <c r="M86" s="644"/>
      <c r="N86" s="644"/>
      <c r="O86" s="644"/>
      <c r="P86" s="644"/>
      <c r="Q86" s="644"/>
    </row>
    <row r="87" spans="1:17">
      <c r="A87" s="643"/>
      <c r="B87" s="644"/>
      <c r="C87" s="644"/>
      <c r="D87" s="644"/>
      <c r="E87" s="644"/>
      <c r="F87" s="644"/>
      <c r="G87" s="644"/>
      <c r="H87" s="644"/>
      <c r="I87" s="644"/>
      <c r="J87" s="644"/>
      <c r="K87" s="644"/>
      <c r="L87" s="644"/>
      <c r="M87" s="644"/>
      <c r="N87" s="644"/>
      <c r="O87" s="644"/>
      <c r="P87" s="644"/>
      <c r="Q87" s="644"/>
    </row>
    <row r="88" spans="1:17">
      <c r="A88" s="643"/>
      <c r="B88" s="644"/>
      <c r="C88" s="644"/>
      <c r="D88" s="644"/>
      <c r="E88" s="644"/>
      <c r="F88" s="644"/>
      <c r="G88" s="644"/>
      <c r="H88" s="644"/>
      <c r="I88" s="644"/>
      <c r="J88" s="644"/>
      <c r="K88" s="644"/>
      <c r="L88" s="644"/>
      <c r="M88" s="644"/>
      <c r="N88" s="644"/>
      <c r="O88" s="644"/>
      <c r="P88" s="644"/>
      <c r="Q88" s="644"/>
    </row>
    <row r="89" spans="1:17">
      <c r="A89" s="643"/>
      <c r="B89" s="644"/>
      <c r="C89" s="644"/>
      <c r="D89" s="644"/>
      <c r="E89" s="644"/>
      <c r="F89" s="644"/>
      <c r="G89" s="644"/>
      <c r="H89" s="644"/>
      <c r="I89" s="644"/>
      <c r="J89" s="644"/>
      <c r="K89" s="644"/>
      <c r="L89" s="644"/>
      <c r="M89" s="644"/>
      <c r="N89" s="644"/>
      <c r="O89" s="644"/>
      <c r="P89" s="644"/>
      <c r="Q89" s="644"/>
    </row>
    <row r="90" spans="1:17">
      <c r="A90" s="643"/>
      <c r="B90" s="644"/>
      <c r="C90" s="644"/>
      <c r="D90" s="644"/>
      <c r="E90" s="644"/>
      <c r="F90" s="644"/>
      <c r="G90" s="644"/>
      <c r="H90" s="644"/>
      <c r="I90" s="644"/>
      <c r="J90" s="644"/>
      <c r="K90" s="644"/>
      <c r="L90" s="644"/>
      <c r="M90" s="644"/>
      <c r="N90" s="644"/>
      <c r="O90" s="644"/>
      <c r="P90" s="644"/>
      <c r="Q90" s="644"/>
    </row>
    <row r="91" spans="1:17">
      <c r="A91" s="643"/>
      <c r="B91" s="644"/>
      <c r="C91" s="644"/>
      <c r="D91" s="644"/>
      <c r="E91" s="644"/>
      <c r="F91" s="644"/>
      <c r="G91" s="644"/>
      <c r="H91" s="644"/>
      <c r="I91" s="644"/>
      <c r="J91" s="644"/>
      <c r="K91" s="644"/>
      <c r="L91" s="644"/>
      <c r="M91" s="644"/>
      <c r="N91" s="644"/>
      <c r="O91" s="644"/>
      <c r="P91" s="644"/>
      <c r="Q91" s="644"/>
    </row>
    <row r="92" spans="1:17">
      <c r="A92" s="642"/>
      <c r="B92" s="644"/>
      <c r="C92" s="644"/>
      <c r="D92" s="644"/>
      <c r="E92" s="644"/>
      <c r="F92" s="644"/>
      <c r="G92" s="644"/>
      <c r="H92" s="644"/>
      <c r="I92" s="644"/>
      <c r="J92" s="644"/>
      <c r="K92" s="644"/>
      <c r="L92" s="644"/>
      <c r="M92" s="644"/>
      <c r="N92" s="644"/>
      <c r="O92" s="644"/>
      <c r="P92" s="644"/>
      <c r="Q92" s="644"/>
    </row>
    <row r="93" spans="1:17">
      <c r="A93" s="643"/>
      <c r="B93" s="644"/>
      <c r="C93" s="644"/>
      <c r="D93" s="644"/>
      <c r="E93" s="644"/>
      <c r="F93" s="644"/>
      <c r="G93" s="644"/>
      <c r="H93" s="644"/>
      <c r="I93" s="644"/>
      <c r="J93" s="644"/>
      <c r="K93" s="644"/>
      <c r="L93" s="644"/>
      <c r="M93" s="644"/>
      <c r="N93" s="644"/>
      <c r="O93" s="644"/>
      <c r="P93" s="644"/>
      <c r="Q93" s="644"/>
    </row>
    <row r="94" spans="1:17">
      <c r="A94" s="643"/>
      <c r="B94" s="644"/>
      <c r="C94" s="644"/>
      <c r="D94" s="644"/>
      <c r="E94" s="644"/>
      <c r="F94" s="644"/>
      <c r="G94" s="644"/>
      <c r="H94" s="644"/>
      <c r="I94" s="644"/>
      <c r="J94" s="644"/>
      <c r="K94" s="644"/>
      <c r="L94" s="644"/>
      <c r="M94" s="644"/>
      <c r="N94" s="644"/>
      <c r="O94" s="644"/>
      <c r="P94" s="644"/>
      <c r="Q94" s="644"/>
    </row>
    <row r="95" spans="1:17">
      <c r="A95" s="643"/>
      <c r="B95" s="644"/>
      <c r="C95" s="644"/>
      <c r="D95" s="644"/>
      <c r="E95" s="644"/>
      <c r="F95" s="644"/>
      <c r="G95" s="644"/>
      <c r="H95" s="644"/>
      <c r="I95" s="644"/>
      <c r="J95" s="644"/>
      <c r="K95" s="644"/>
      <c r="L95" s="644"/>
      <c r="M95" s="644"/>
      <c r="N95" s="644"/>
      <c r="O95" s="644"/>
      <c r="P95" s="644"/>
      <c r="Q95" s="644"/>
    </row>
    <row r="96" spans="1:17">
      <c r="A96" s="643"/>
      <c r="B96" s="644"/>
      <c r="C96" s="644"/>
      <c r="D96" s="644"/>
      <c r="E96" s="644"/>
      <c r="F96" s="644"/>
      <c r="G96" s="644"/>
      <c r="H96" s="644"/>
      <c r="I96" s="644"/>
      <c r="J96" s="644"/>
      <c r="K96" s="644"/>
      <c r="L96" s="644"/>
      <c r="M96" s="644"/>
      <c r="N96" s="644"/>
      <c r="O96" s="644"/>
      <c r="P96" s="644"/>
      <c r="Q96" s="644"/>
    </row>
    <row r="97" spans="1:17">
      <c r="A97" s="643"/>
      <c r="B97" s="644"/>
      <c r="C97" s="644"/>
      <c r="D97" s="644"/>
      <c r="E97" s="644"/>
      <c r="F97" s="644"/>
      <c r="G97" s="644"/>
      <c r="H97" s="644"/>
      <c r="I97" s="644"/>
      <c r="J97" s="644"/>
      <c r="K97" s="644"/>
      <c r="L97" s="644"/>
      <c r="M97" s="644"/>
      <c r="N97" s="644"/>
      <c r="O97" s="644"/>
      <c r="P97" s="644"/>
      <c r="Q97" s="644"/>
    </row>
    <row r="98" spans="1:17">
      <c r="A98" s="643"/>
      <c r="B98" s="644"/>
      <c r="C98" s="644"/>
      <c r="D98" s="644"/>
      <c r="E98" s="644"/>
      <c r="F98" s="644"/>
      <c r="G98" s="644"/>
      <c r="H98" s="644"/>
      <c r="I98" s="644"/>
      <c r="J98" s="644"/>
      <c r="K98" s="644"/>
      <c r="L98" s="644"/>
      <c r="M98" s="644"/>
      <c r="N98" s="644"/>
      <c r="O98" s="644"/>
      <c r="P98" s="644"/>
      <c r="Q98" s="644"/>
    </row>
    <row r="99" spans="1:17">
      <c r="A99" s="643"/>
      <c r="B99" s="644"/>
      <c r="C99" s="644"/>
      <c r="D99" s="644"/>
      <c r="E99" s="644"/>
      <c r="F99" s="644"/>
      <c r="G99" s="644"/>
      <c r="H99" s="644"/>
      <c r="I99" s="644"/>
      <c r="J99" s="644"/>
      <c r="K99" s="644"/>
      <c r="L99" s="644"/>
      <c r="M99" s="644"/>
      <c r="N99" s="644"/>
      <c r="O99" s="644"/>
      <c r="P99" s="644"/>
      <c r="Q99" s="644"/>
    </row>
    <row r="100" spans="1:17">
      <c r="A100" s="642"/>
      <c r="B100" s="644"/>
      <c r="C100" s="644"/>
      <c r="D100" s="644"/>
      <c r="E100" s="644"/>
      <c r="F100" s="644"/>
      <c r="G100" s="644"/>
      <c r="H100" s="644"/>
      <c r="I100" s="644"/>
      <c r="J100" s="644"/>
      <c r="K100" s="644"/>
      <c r="L100" s="644"/>
      <c r="M100" s="644"/>
      <c r="N100" s="644"/>
      <c r="O100" s="644"/>
      <c r="P100" s="644"/>
      <c r="Q100" s="644"/>
    </row>
    <row r="101" spans="1:17">
      <c r="A101" s="643"/>
      <c r="B101" s="644"/>
      <c r="C101" s="644"/>
      <c r="D101" s="644"/>
      <c r="E101" s="644"/>
      <c r="F101" s="644"/>
      <c r="G101" s="644"/>
      <c r="H101" s="644"/>
      <c r="I101" s="644"/>
      <c r="J101" s="644"/>
      <c r="K101" s="644"/>
      <c r="L101" s="644"/>
      <c r="M101" s="644"/>
      <c r="N101" s="644"/>
      <c r="O101" s="644"/>
      <c r="P101" s="644"/>
      <c r="Q101" s="644"/>
    </row>
    <row r="102" spans="1:17">
      <c r="A102" s="643"/>
      <c r="B102" s="644"/>
      <c r="C102" s="644"/>
      <c r="D102" s="644"/>
      <c r="E102" s="644"/>
      <c r="F102" s="644"/>
      <c r="G102" s="644"/>
      <c r="H102" s="644"/>
      <c r="I102" s="644"/>
      <c r="J102" s="644"/>
      <c r="K102" s="644"/>
      <c r="L102" s="644"/>
      <c r="M102" s="644"/>
      <c r="N102" s="644"/>
      <c r="O102" s="644"/>
      <c r="P102" s="644"/>
      <c r="Q102" s="644"/>
    </row>
    <row r="103" spans="1:17">
      <c r="A103" s="643"/>
      <c r="B103" s="644"/>
      <c r="C103" s="644"/>
      <c r="D103" s="644"/>
      <c r="E103" s="644"/>
      <c r="F103" s="644"/>
      <c r="G103" s="644"/>
      <c r="H103" s="644"/>
      <c r="I103" s="644"/>
      <c r="J103" s="644"/>
      <c r="K103" s="644"/>
      <c r="L103" s="644"/>
      <c r="M103" s="644"/>
      <c r="N103" s="644"/>
      <c r="O103" s="644"/>
      <c r="P103" s="644"/>
      <c r="Q103" s="644"/>
    </row>
    <row r="104" spans="1:17">
      <c r="A104" s="643"/>
      <c r="B104" s="644"/>
      <c r="C104" s="644"/>
      <c r="D104" s="644"/>
      <c r="E104" s="644"/>
      <c r="F104" s="644"/>
      <c r="G104" s="644"/>
      <c r="H104" s="644"/>
      <c r="I104" s="644"/>
      <c r="J104" s="644"/>
      <c r="K104" s="644"/>
      <c r="L104" s="644"/>
      <c r="M104" s="644"/>
      <c r="N104" s="644"/>
      <c r="O104" s="644"/>
      <c r="P104" s="644"/>
      <c r="Q104" s="644"/>
    </row>
    <row r="105" spans="1:17">
      <c r="A105" s="643"/>
      <c r="B105" s="644"/>
      <c r="C105" s="644"/>
      <c r="D105" s="644"/>
      <c r="E105" s="644"/>
      <c r="F105" s="644"/>
      <c r="G105" s="644"/>
      <c r="H105" s="644"/>
      <c r="I105" s="644"/>
      <c r="J105" s="644"/>
      <c r="K105" s="644"/>
      <c r="L105" s="644"/>
      <c r="M105" s="644"/>
      <c r="N105" s="644"/>
      <c r="O105" s="644"/>
      <c r="P105" s="644"/>
      <c r="Q105" s="644"/>
    </row>
    <row r="106" spans="1:17">
      <c r="A106" s="643"/>
      <c r="B106" s="644"/>
      <c r="C106" s="644"/>
      <c r="D106" s="644"/>
      <c r="E106" s="644"/>
      <c r="F106" s="644"/>
      <c r="G106" s="644"/>
      <c r="H106" s="644"/>
      <c r="I106" s="644"/>
      <c r="J106" s="644"/>
      <c r="K106" s="644"/>
      <c r="L106" s="644"/>
      <c r="M106" s="644"/>
      <c r="N106" s="644"/>
      <c r="O106" s="644"/>
      <c r="P106" s="644"/>
      <c r="Q106" s="644"/>
    </row>
    <row r="107" spans="1:17">
      <c r="A107" s="643"/>
      <c r="B107" s="644"/>
      <c r="C107" s="644"/>
      <c r="D107" s="644"/>
      <c r="E107" s="644"/>
      <c r="F107" s="644"/>
      <c r="G107" s="644"/>
      <c r="H107" s="644"/>
      <c r="I107" s="644"/>
      <c r="J107" s="644"/>
      <c r="K107" s="644"/>
      <c r="L107" s="644"/>
      <c r="M107" s="644"/>
      <c r="N107" s="644"/>
      <c r="O107" s="644"/>
      <c r="P107" s="644"/>
      <c r="Q107" s="644"/>
    </row>
    <row r="108" spans="1:17">
      <c r="A108" s="642"/>
      <c r="B108" s="644"/>
      <c r="C108" s="644"/>
      <c r="D108" s="644"/>
      <c r="E108" s="644"/>
      <c r="F108" s="644"/>
      <c r="G108" s="644"/>
      <c r="H108" s="644"/>
      <c r="I108" s="644"/>
      <c r="J108" s="644"/>
      <c r="K108" s="644"/>
      <c r="L108" s="644"/>
      <c r="M108" s="644"/>
      <c r="N108" s="644"/>
      <c r="O108" s="644"/>
      <c r="P108" s="644"/>
      <c r="Q108" s="644"/>
    </row>
    <row r="109" spans="1:17">
      <c r="A109" s="643"/>
      <c r="B109" s="644"/>
      <c r="C109" s="644"/>
      <c r="D109" s="644"/>
      <c r="E109" s="644"/>
      <c r="F109" s="644"/>
      <c r="G109" s="644"/>
      <c r="H109" s="644"/>
      <c r="I109" s="644"/>
      <c r="J109" s="644"/>
      <c r="K109" s="644"/>
      <c r="L109" s="644"/>
      <c r="M109" s="644"/>
      <c r="N109" s="644"/>
      <c r="O109" s="644"/>
      <c r="P109" s="644"/>
      <c r="Q109" s="644"/>
    </row>
    <row r="110" spans="1:17">
      <c r="A110" s="643"/>
      <c r="B110" s="644"/>
      <c r="C110" s="644"/>
      <c r="D110" s="644"/>
      <c r="E110" s="644"/>
      <c r="F110" s="644"/>
      <c r="G110" s="644"/>
      <c r="H110" s="644"/>
      <c r="I110" s="644"/>
      <c r="J110" s="644"/>
      <c r="K110" s="644"/>
      <c r="L110" s="644"/>
      <c r="M110" s="644"/>
      <c r="N110" s="644"/>
      <c r="O110" s="644"/>
      <c r="P110" s="644"/>
      <c r="Q110" s="644"/>
    </row>
    <row r="111" spans="1:17">
      <c r="A111" s="643"/>
      <c r="B111" s="644"/>
      <c r="C111" s="644"/>
      <c r="D111" s="644"/>
      <c r="E111" s="644"/>
      <c r="F111" s="644"/>
      <c r="G111" s="644"/>
      <c r="H111" s="644"/>
      <c r="I111" s="644"/>
      <c r="J111" s="644"/>
      <c r="K111" s="644"/>
      <c r="L111" s="644"/>
      <c r="M111" s="644"/>
      <c r="N111" s="644"/>
      <c r="O111" s="644"/>
      <c r="P111" s="644"/>
      <c r="Q111" s="644"/>
    </row>
    <row r="112" spans="1:17">
      <c r="A112" s="643"/>
      <c r="B112" s="644"/>
      <c r="C112" s="644"/>
      <c r="D112" s="644"/>
      <c r="E112" s="644"/>
      <c r="F112" s="644"/>
      <c r="G112" s="644"/>
      <c r="H112" s="644"/>
      <c r="I112" s="644"/>
      <c r="J112" s="644"/>
      <c r="K112" s="644"/>
      <c r="L112" s="644"/>
      <c r="M112" s="644"/>
      <c r="N112" s="644"/>
      <c r="O112" s="644"/>
      <c r="P112" s="644"/>
      <c r="Q112" s="644"/>
    </row>
    <row r="113" spans="1:17">
      <c r="A113" s="643"/>
      <c r="B113" s="644"/>
      <c r="C113" s="644"/>
      <c r="D113" s="644"/>
      <c r="E113" s="644"/>
      <c r="F113" s="644"/>
      <c r="G113" s="644"/>
      <c r="H113" s="644"/>
      <c r="I113" s="644"/>
      <c r="J113" s="644"/>
      <c r="K113" s="644"/>
      <c r="L113" s="644"/>
      <c r="M113" s="644"/>
      <c r="N113" s="644"/>
      <c r="O113" s="644"/>
      <c r="P113" s="644"/>
      <c r="Q113" s="644"/>
    </row>
    <row r="114" spans="1:17">
      <c r="A114" s="643"/>
      <c r="B114" s="644"/>
      <c r="C114" s="644"/>
      <c r="D114" s="644"/>
      <c r="E114" s="644"/>
      <c r="F114" s="644"/>
      <c r="G114" s="644"/>
      <c r="H114" s="644"/>
      <c r="I114" s="644"/>
      <c r="J114" s="644"/>
      <c r="K114" s="644"/>
      <c r="L114" s="644"/>
      <c r="M114" s="644"/>
      <c r="N114" s="644"/>
      <c r="O114" s="644"/>
      <c r="P114" s="644"/>
      <c r="Q114" s="644"/>
    </row>
    <row r="115" spans="1:17">
      <c r="A115" s="643"/>
      <c r="B115" s="644"/>
      <c r="C115" s="644"/>
      <c r="D115" s="644"/>
      <c r="E115" s="644"/>
      <c r="F115" s="644"/>
      <c r="G115" s="644"/>
      <c r="H115" s="644"/>
      <c r="I115" s="644"/>
      <c r="J115" s="644"/>
      <c r="K115" s="644"/>
      <c r="L115" s="644"/>
      <c r="M115" s="644"/>
      <c r="N115" s="644"/>
      <c r="O115" s="644"/>
      <c r="P115" s="644"/>
      <c r="Q115" s="644"/>
    </row>
    <row r="116" spans="1:17">
      <c r="A116" s="642"/>
      <c r="B116" s="644"/>
      <c r="C116" s="644"/>
      <c r="D116" s="644"/>
      <c r="E116" s="644"/>
      <c r="F116" s="644"/>
      <c r="G116" s="644"/>
      <c r="H116" s="644"/>
      <c r="I116" s="644"/>
      <c r="J116" s="644"/>
      <c r="K116" s="644"/>
      <c r="L116" s="644"/>
      <c r="M116" s="644"/>
      <c r="N116" s="644"/>
      <c r="O116" s="644"/>
      <c r="P116" s="644"/>
      <c r="Q116" s="644"/>
    </row>
    <row r="117" spans="1:17">
      <c r="A117" s="643"/>
      <c r="B117" s="644"/>
      <c r="C117" s="644"/>
      <c r="D117" s="644"/>
      <c r="E117" s="644"/>
      <c r="F117" s="644"/>
      <c r="G117" s="644"/>
      <c r="H117" s="644"/>
      <c r="I117" s="644"/>
      <c r="J117" s="644"/>
      <c r="K117" s="644"/>
      <c r="L117" s="644"/>
      <c r="M117" s="644"/>
      <c r="N117" s="644"/>
      <c r="O117" s="644"/>
      <c r="P117" s="644"/>
      <c r="Q117" s="644"/>
    </row>
    <row r="118" spans="1:17">
      <c r="A118" s="643"/>
      <c r="B118" s="644"/>
      <c r="C118" s="644"/>
      <c r="D118" s="644"/>
      <c r="E118" s="644"/>
      <c r="F118" s="644"/>
      <c r="G118" s="644"/>
      <c r="H118" s="644"/>
      <c r="I118" s="644"/>
      <c r="J118" s="644"/>
      <c r="K118" s="644"/>
      <c r="L118" s="644"/>
      <c r="M118" s="644"/>
      <c r="N118" s="644"/>
      <c r="O118" s="644"/>
      <c r="P118" s="644"/>
      <c r="Q118" s="644"/>
    </row>
    <row r="119" spans="1:17">
      <c r="A119" s="643"/>
      <c r="B119" s="644"/>
      <c r="C119" s="644"/>
      <c r="D119" s="644"/>
      <c r="E119" s="644"/>
      <c r="F119" s="644"/>
      <c r="G119" s="644"/>
      <c r="H119" s="644"/>
      <c r="I119" s="644"/>
      <c r="J119" s="644"/>
      <c r="K119" s="644"/>
      <c r="L119" s="644"/>
      <c r="M119" s="644"/>
      <c r="N119" s="644"/>
      <c r="O119" s="644"/>
      <c r="P119" s="644"/>
      <c r="Q119" s="644"/>
    </row>
    <row r="120" spans="1:17">
      <c r="A120" s="643"/>
      <c r="B120" s="644"/>
      <c r="C120" s="644"/>
      <c r="D120" s="644"/>
      <c r="E120" s="644"/>
      <c r="F120" s="644"/>
      <c r="G120" s="644"/>
      <c r="H120" s="644"/>
      <c r="I120" s="644"/>
      <c r="J120" s="644"/>
      <c r="K120" s="644"/>
      <c r="L120" s="644"/>
      <c r="M120" s="644"/>
      <c r="N120" s="644"/>
      <c r="O120" s="644"/>
      <c r="P120" s="644"/>
      <c r="Q120" s="644"/>
    </row>
    <row r="121" spans="1:17">
      <c r="A121" s="643"/>
      <c r="B121" s="644"/>
      <c r="C121" s="644"/>
      <c r="D121" s="644"/>
      <c r="E121" s="644"/>
      <c r="F121" s="644"/>
      <c r="G121" s="644"/>
      <c r="H121" s="644"/>
      <c r="I121" s="644"/>
      <c r="J121" s="644"/>
      <c r="K121" s="644"/>
      <c r="L121" s="644"/>
      <c r="M121" s="644"/>
      <c r="N121" s="644"/>
      <c r="O121" s="644"/>
      <c r="P121" s="644"/>
      <c r="Q121" s="644"/>
    </row>
    <row r="122" spans="1:17">
      <c r="A122" s="643"/>
      <c r="B122" s="644"/>
      <c r="C122" s="644"/>
      <c r="D122" s="644"/>
      <c r="E122" s="644"/>
      <c r="F122" s="644"/>
      <c r="G122" s="644"/>
      <c r="H122" s="644"/>
      <c r="I122" s="644"/>
      <c r="J122" s="644"/>
      <c r="K122" s="644"/>
      <c r="L122" s="644"/>
      <c r="M122" s="644"/>
      <c r="N122" s="644"/>
      <c r="O122" s="644"/>
      <c r="P122" s="644"/>
      <c r="Q122" s="644"/>
    </row>
    <row r="123" spans="1:17">
      <c r="A123" s="643"/>
      <c r="B123" s="644"/>
      <c r="C123" s="644"/>
      <c r="D123" s="644"/>
      <c r="E123" s="644"/>
      <c r="F123" s="644"/>
      <c r="G123" s="644"/>
      <c r="H123" s="644"/>
      <c r="I123" s="644"/>
      <c r="J123" s="644"/>
      <c r="K123" s="644"/>
      <c r="L123" s="644"/>
      <c r="M123" s="644"/>
      <c r="N123" s="644"/>
      <c r="O123" s="644"/>
      <c r="P123" s="644"/>
      <c r="Q123" s="644"/>
    </row>
    <row r="124" spans="1:17">
      <c r="A124" s="642"/>
      <c r="B124" s="644"/>
      <c r="C124" s="644"/>
      <c r="D124" s="644"/>
      <c r="E124" s="644"/>
      <c r="F124" s="644"/>
      <c r="G124" s="644"/>
      <c r="H124" s="644"/>
      <c r="I124" s="644"/>
      <c r="J124" s="644"/>
      <c r="K124" s="644"/>
      <c r="L124" s="644"/>
      <c r="M124" s="644"/>
      <c r="N124" s="644"/>
      <c r="O124" s="644"/>
      <c r="P124" s="644"/>
      <c r="Q124" s="644"/>
    </row>
    <row r="125" spans="1:17">
      <c r="A125" s="643"/>
      <c r="B125" s="644"/>
      <c r="C125" s="644"/>
      <c r="D125" s="644"/>
      <c r="E125" s="644"/>
      <c r="F125" s="644"/>
      <c r="G125" s="644"/>
      <c r="H125" s="644"/>
      <c r="I125" s="644"/>
      <c r="J125" s="644"/>
      <c r="K125" s="644"/>
      <c r="L125" s="644"/>
      <c r="M125" s="644"/>
      <c r="N125" s="644"/>
      <c r="O125" s="644"/>
      <c r="P125" s="644"/>
      <c r="Q125" s="644"/>
    </row>
    <row r="126" spans="1:17">
      <c r="A126" s="643"/>
      <c r="B126" s="644"/>
      <c r="C126" s="644"/>
      <c r="D126" s="644"/>
      <c r="E126" s="644"/>
      <c r="F126" s="644"/>
      <c r="G126" s="644"/>
      <c r="H126" s="644"/>
      <c r="I126" s="644"/>
      <c r="J126" s="644"/>
      <c r="K126" s="644"/>
      <c r="L126" s="644"/>
      <c r="M126" s="644"/>
      <c r="N126" s="644"/>
      <c r="O126" s="644"/>
      <c r="P126" s="644"/>
      <c r="Q126" s="644"/>
    </row>
    <row r="127" spans="1:17">
      <c r="A127" s="643"/>
      <c r="B127" s="644"/>
      <c r="C127" s="644"/>
      <c r="D127" s="644"/>
      <c r="E127" s="644"/>
      <c r="F127" s="644"/>
      <c r="G127" s="644"/>
      <c r="H127" s="644"/>
      <c r="I127" s="644"/>
      <c r="J127" s="644"/>
      <c r="K127" s="644"/>
      <c r="L127" s="644"/>
      <c r="M127" s="644"/>
      <c r="N127" s="644"/>
      <c r="O127" s="644"/>
      <c r="P127" s="644"/>
      <c r="Q127" s="644"/>
    </row>
    <row r="128" spans="1:17">
      <c r="A128" s="643"/>
      <c r="B128" s="644"/>
      <c r="C128" s="644"/>
      <c r="D128" s="644"/>
      <c r="E128" s="644"/>
      <c r="F128" s="644"/>
      <c r="G128" s="644"/>
      <c r="H128" s="644"/>
      <c r="I128" s="644"/>
      <c r="J128" s="644"/>
      <c r="K128" s="644"/>
      <c r="L128" s="644"/>
      <c r="M128" s="644"/>
      <c r="N128" s="644"/>
      <c r="O128" s="644"/>
      <c r="P128" s="644"/>
      <c r="Q128" s="644"/>
    </row>
    <row r="129" spans="1:17">
      <c r="A129" s="643"/>
      <c r="B129" s="644"/>
      <c r="C129" s="644"/>
      <c r="D129" s="644"/>
      <c r="E129" s="644"/>
      <c r="F129" s="644"/>
      <c r="G129" s="644"/>
      <c r="H129" s="644"/>
      <c r="I129" s="644"/>
      <c r="J129" s="644"/>
      <c r="K129" s="644"/>
      <c r="L129" s="644"/>
      <c r="M129" s="644"/>
      <c r="N129" s="644"/>
      <c r="O129" s="644"/>
      <c r="P129" s="644"/>
      <c r="Q129" s="644"/>
    </row>
    <row r="130" spans="1:17">
      <c r="A130" s="643"/>
      <c r="B130" s="644"/>
      <c r="C130" s="644"/>
      <c r="D130" s="644"/>
      <c r="E130" s="644"/>
      <c r="F130" s="644"/>
      <c r="G130" s="644"/>
      <c r="H130" s="644"/>
      <c r="I130" s="644"/>
      <c r="J130" s="644"/>
      <c r="K130" s="644"/>
      <c r="L130" s="644"/>
      <c r="M130" s="644"/>
      <c r="N130" s="644"/>
      <c r="O130" s="644"/>
      <c r="P130" s="644"/>
      <c r="Q130" s="644"/>
    </row>
    <row r="131" spans="1:17">
      <c r="A131" s="643"/>
      <c r="B131" s="644"/>
      <c r="C131" s="644"/>
      <c r="D131" s="644"/>
      <c r="E131" s="644"/>
      <c r="F131" s="644"/>
      <c r="G131" s="644"/>
      <c r="H131" s="644"/>
      <c r="I131" s="644"/>
      <c r="J131" s="644"/>
      <c r="K131" s="644"/>
      <c r="L131" s="644"/>
      <c r="M131" s="644"/>
      <c r="N131" s="644"/>
      <c r="O131" s="644"/>
      <c r="P131" s="644"/>
      <c r="Q131" s="644"/>
    </row>
    <row r="132" spans="1:17">
      <c r="A132" s="642"/>
      <c r="B132" s="644"/>
      <c r="C132" s="644"/>
      <c r="D132" s="644"/>
      <c r="E132" s="644"/>
      <c r="F132" s="644"/>
      <c r="G132" s="644"/>
      <c r="H132" s="644"/>
      <c r="I132" s="644"/>
      <c r="J132" s="644"/>
      <c r="K132" s="644"/>
      <c r="L132" s="644"/>
      <c r="M132" s="644"/>
      <c r="N132" s="644"/>
      <c r="O132" s="644"/>
      <c r="P132" s="644"/>
      <c r="Q132" s="644"/>
    </row>
    <row r="133" spans="1:17">
      <c r="A133" s="642"/>
      <c r="B133" s="644"/>
      <c r="C133" s="644"/>
      <c r="D133" s="644"/>
      <c r="E133" s="644"/>
      <c r="F133" s="644"/>
      <c r="G133" s="644"/>
      <c r="H133" s="644"/>
      <c r="I133" s="644"/>
      <c r="J133" s="644"/>
      <c r="K133" s="644"/>
      <c r="L133" s="644"/>
      <c r="M133" s="644"/>
      <c r="N133" s="644"/>
      <c r="O133" s="644"/>
      <c r="P133" s="644"/>
      <c r="Q133" s="644"/>
    </row>
    <row r="134" spans="1:17">
      <c r="A134" s="642"/>
      <c r="B134" s="644"/>
      <c r="C134" s="644"/>
      <c r="D134" s="644"/>
      <c r="E134" s="644"/>
      <c r="F134" s="644"/>
      <c r="G134" s="644"/>
      <c r="H134" s="644"/>
      <c r="I134" s="644"/>
      <c r="J134" s="644"/>
      <c r="K134" s="644"/>
      <c r="L134" s="644"/>
      <c r="M134" s="644"/>
      <c r="N134" s="644"/>
      <c r="O134" s="644"/>
      <c r="P134" s="644"/>
      <c r="Q134" s="644"/>
    </row>
    <row r="135" spans="1:17">
      <c r="A135" s="642"/>
      <c r="B135" s="644"/>
      <c r="C135" s="644"/>
      <c r="D135" s="644"/>
      <c r="E135" s="644"/>
      <c r="F135" s="644"/>
      <c r="G135" s="644"/>
      <c r="H135" s="644"/>
      <c r="I135" s="644"/>
      <c r="J135" s="644"/>
      <c r="K135" s="644"/>
      <c r="L135" s="644"/>
      <c r="M135" s="644"/>
      <c r="N135" s="644"/>
      <c r="O135" s="644"/>
      <c r="P135" s="644"/>
      <c r="Q135" s="644"/>
    </row>
    <row r="136" spans="1:17">
      <c r="A136" s="642"/>
      <c r="B136" s="644"/>
      <c r="C136" s="644"/>
      <c r="D136" s="644"/>
      <c r="E136" s="644"/>
      <c r="F136" s="644"/>
      <c r="G136" s="644"/>
      <c r="H136" s="644"/>
      <c r="I136" s="644"/>
      <c r="J136" s="644"/>
      <c r="K136" s="644"/>
      <c r="L136" s="644"/>
      <c r="M136" s="644"/>
      <c r="N136" s="644"/>
      <c r="O136" s="644"/>
      <c r="P136" s="644"/>
      <c r="Q136" s="644"/>
    </row>
    <row r="137" spans="1:17">
      <c r="A137" s="642"/>
      <c r="B137" s="644"/>
      <c r="C137" s="644"/>
      <c r="D137" s="644"/>
      <c r="E137" s="644"/>
      <c r="F137" s="644"/>
      <c r="G137" s="644"/>
      <c r="H137" s="644"/>
      <c r="I137" s="644"/>
      <c r="J137" s="644"/>
      <c r="K137" s="644"/>
      <c r="L137" s="644"/>
      <c r="M137" s="644"/>
      <c r="N137" s="644"/>
      <c r="O137" s="644"/>
      <c r="P137" s="644"/>
      <c r="Q137" s="644"/>
    </row>
    <row r="138" spans="1:17">
      <c r="A138" s="642"/>
      <c r="B138" s="644"/>
      <c r="C138" s="644"/>
      <c r="D138" s="644"/>
      <c r="E138" s="644"/>
      <c r="F138" s="644"/>
      <c r="G138" s="644"/>
      <c r="H138" s="644"/>
      <c r="I138" s="644"/>
      <c r="J138" s="644"/>
      <c r="K138" s="644"/>
      <c r="L138" s="644"/>
      <c r="M138" s="644"/>
      <c r="N138" s="644"/>
      <c r="O138" s="644"/>
      <c r="P138" s="644"/>
      <c r="Q138" s="644"/>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26"/>
  <sheetViews>
    <sheetView showZeros="0" view="pageBreakPreview" zoomScaleNormal="100" zoomScaleSheetLayoutView="100" workbookViewId="0"/>
  </sheetViews>
  <sheetFormatPr defaultRowHeight="15"/>
  <cols>
    <col min="1" max="1" width="25.44140625" bestFit="1" customWidth="1"/>
    <col min="6" max="6" width="9.77734375" bestFit="1" customWidth="1"/>
  </cols>
  <sheetData>
    <row r="1" spans="1:8" ht="18">
      <c r="A1" s="64" t="s">
        <v>384</v>
      </c>
      <c r="B1" s="64"/>
      <c r="C1" s="64"/>
      <c r="D1" s="64"/>
      <c r="E1" s="64"/>
      <c r="F1" s="64"/>
      <c r="G1" s="64"/>
      <c r="H1" s="64"/>
    </row>
    <row r="2" spans="1:8">
      <c r="A2" s="85"/>
      <c r="B2" s="67"/>
      <c r="C2" s="67"/>
      <c r="D2" s="67"/>
      <c r="E2" s="67"/>
      <c r="F2" s="67"/>
      <c r="G2" s="67"/>
      <c r="H2" s="67"/>
    </row>
    <row r="3" spans="1:8" ht="15.75">
      <c r="A3" s="674" t="s">
        <v>160</v>
      </c>
      <c r="B3" s="674"/>
      <c r="C3" s="674"/>
      <c r="D3" s="674"/>
      <c r="E3" s="674"/>
      <c r="F3" s="674"/>
      <c r="G3" s="674"/>
      <c r="H3" s="674"/>
    </row>
    <row r="4" spans="1:8" ht="15.75">
      <c r="A4" s="674" t="s">
        <v>363</v>
      </c>
      <c r="B4" s="674"/>
      <c r="C4" s="674"/>
      <c r="D4" s="674"/>
      <c r="E4" s="674"/>
      <c r="F4" s="674"/>
      <c r="G4" s="674"/>
      <c r="H4" s="674"/>
    </row>
    <row r="5" spans="1:8">
      <c r="A5" s="69"/>
      <c r="B5" s="69"/>
      <c r="C5" s="69"/>
      <c r="D5" s="69"/>
      <c r="E5" s="69"/>
      <c r="F5" s="69"/>
      <c r="G5" s="69"/>
      <c r="H5" s="69"/>
    </row>
    <row r="6" spans="1:8">
      <c r="A6" s="86"/>
      <c r="B6" s="72"/>
      <c r="C6" s="72" t="s">
        <v>161</v>
      </c>
      <c r="D6" s="72" t="s">
        <v>162</v>
      </c>
      <c r="E6" s="72"/>
      <c r="F6" s="72" t="s">
        <v>163</v>
      </c>
      <c r="G6" s="72" t="s">
        <v>164</v>
      </c>
      <c r="H6" s="72" t="s">
        <v>165</v>
      </c>
    </row>
    <row r="7" spans="1:8">
      <c r="A7" s="87"/>
      <c r="B7" s="75" t="s">
        <v>3</v>
      </c>
      <c r="C7" s="75" t="s">
        <v>3</v>
      </c>
      <c r="D7" s="75" t="s">
        <v>3</v>
      </c>
      <c r="E7" s="75" t="s">
        <v>6</v>
      </c>
      <c r="F7" s="75" t="s">
        <v>24</v>
      </c>
      <c r="G7" s="75" t="s">
        <v>166</v>
      </c>
      <c r="H7" s="75" t="s">
        <v>167</v>
      </c>
    </row>
    <row r="8" spans="1:8">
      <c r="A8" s="88" t="s">
        <v>168</v>
      </c>
      <c r="B8" s="77">
        <f>'Averages Pivot Table'!$S469</f>
        <v>122303.09243060686</v>
      </c>
      <c r="C8" s="77">
        <f>'Averages Pivot Table'!$S473</f>
        <v>84196.61254195396</v>
      </c>
      <c r="D8" s="77">
        <f>'Averages Pivot Table'!$S477</f>
        <v>74362.2142358891</v>
      </c>
      <c r="E8" s="77">
        <f>'Averages Pivot Table'!$S481</f>
        <v>48028.346904053295</v>
      </c>
      <c r="F8" s="77">
        <f>'Averages Pivot Table'!$S485</f>
        <v>56261.035163907436</v>
      </c>
      <c r="G8" s="77">
        <f>'Averages Pivot Table'!$S489</f>
        <v>0</v>
      </c>
      <c r="H8" s="77">
        <f>'Averages Pivot Table'!$S493</f>
        <v>87845.063282238829</v>
      </c>
    </row>
    <row r="9" spans="1:8">
      <c r="A9" s="88" t="s">
        <v>169</v>
      </c>
      <c r="B9" s="78">
        <f>'Averages Pivot Table'!$T469</f>
        <v>112385.66070863366</v>
      </c>
      <c r="C9" s="78">
        <f>'Averages Pivot Table'!$T473</f>
        <v>78672.859580494885</v>
      </c>
      <c r="D9" s="78">
        <f>'Averages Pivot Table'!$T477</f>
        <v>67925.481129097403</v>
      </c>
      <c r="E9" s="78">
        <f>'Averages Pivot Table'!$T481</f>
        <v>45940.561688899812</v>
      </c>
      <c r="F9" s="78">
        <f>'Averages Pivot Table'!$T485</f>
        <v>53066.090621541458</v>
      </c>
      <c r="G9" s="78">
        <f>'Averages Pivot Table'!$T489</f>
        <v>0</v>
      </c>
      <c r="H9" s="78">
        <f>'Averages Pivot Table'!$T493</f>
        <v>78643.546252725253</v>
      </c>
    </row>
    <row r="10" spans="1:8">
      <c r="A10" s="88" t="s">
        <v>170</v>
      </c>
      <c r="B10" s="78">
        <f>'Averages Pivot Table'!$U469</f>
        <v>85464.866251038096</v>
      </c>
      <c r="C10" s="78">
        <f>'Averages Pivot Table'!$U473</f>
        <v>68980.968162363366</v>
      </c>
      <c r="D10" s="78">
        <f>'Averages Pivot Table'!$U477</f>
        <v>60473.859084231568</v>
      </c>
      <c r="E10" s="78">
        <f>'Averages Pivot Table'!$U481</f>
        <v>45381.599255816334</v>
      </c>
      <c r="F10" s="78">
        <f>'Averages Pivot Table'!$U485</f>
        <v>46308.588878047798</v>
      </c>
      <c r="G10" s="78">
        <f>'Averages Pivot Table'!$U489</f>
        <v>0</v>
      </c>
      <c r="H10" s="78">
        <f>'Averages Pivot Table'!$U493</f>
        <v>65444.574172761946</v>
      </c>
    </row>
    <row r="11" spans="1:8">
      <c r="A11" s="88" t="s">
        <v>171</v>
      </c>
      <c r="B11" s="78">
        <f>'Averages Pivot Table'!$V469</f>
        <v>79824.831071573688</v>
      </c>
      <c r="C11" s="78">
        <f>'Averages Pivot Table'!$V473</f>
        <v>65425.150819387163</v>
      </c>
      <c r="D11" s="78">
        <f>'Averages Pivot Table'!$V477</f>
        <v>57550.428123872553</v>
      </c>
      <c r="E11" s="78">
        <f>'Averages Pivot Table'!$V481</f>
        <v>44202.596326336963</v>
      </c>
      <c r="F11" s="78">
        <f>'Averages Pivot Table'!$V485</f>
        <v>46758.925482013947</v>
      </c>
      <c r="G11" s="78">
        <f>'Averages Pivot Table'!$V489</f>
        <v>0</v>
      </c>
      <c r="H11" s="78">
        <f>'Averages Pivot Table'!$V493</f>
        <v>62027.830520189855</v>
      </c>
    </row>
    <row r="12" spans="1:8">
      <c r="A12" s="88" t="s">
        <v>172</v>
      </c>
      <c r="B12" s="78">
        <f>'Averages Pivot Table'!$W469</f>
        <v>78153.781251407287</v>
      </c>
      <c r="C12" s="78">
        <f>'Averages Pivot Table'!$W473</f>
        <v>66728.907963856793</v>
      </c>
      <c r="D12" s="78">
        <f>'Averages Pivot Table'!$W477</f>
        <v>56417.097061152992</v>
      </c>
      <c r="E12" s="78">
        <f>'Averages Pivot Table'!$W481</f>
        <v>48216.89677775326</v>
      </c>
      <c r="F12" s="78">
        <f>'Averages Pivot Table'!$W485</f>
        <v>48967.035267629748</v>
      </c>
      <c r="G12" s="78">
        <f>'Averages Pivot Table'!$W489</f>
        <v>0</v>
      </c>
      <c r="H12" s="78">
        <f>'Averages Pivot Table'!$W493</f>
        <v>61402.770982946276</v>
      </c>
    </row>
    <row r="13" spans="1:8">
      <c r="A13" s="88" t="s">
        <v>173</v>
      </c>
      <c r="B13" s="78">
        <f>'Averages Pivot Table'!$X469</f>
        <v>74403.793784016947</v>
      </c>
      <c r="C13" s="78">
        <f>'Averages Pivot Table'!$X473</f>
        <v>60730.080215099646</v>
      </c>
      <c r="D13" s="78">
        <f>'Averages Pivot Table'!$X477</f>
        <v>54923.971059204661</v>
      </c>
      <c r="E13" s="78">
        <f>'Averages Pivot Table'!$X481</f>
        <v>44543.291640078736</v>
      </c>
      <c r="F13" s="78">
        <f>'Averages Pivot Table'!$X485</f>
        <v>47259.45057119488</v>
      </c>
      <c r="G13" s="78">
        <f>'Averages Pivot Table'!$X489</f>
        <v>0</v>
      </c>
      <c r="H13" s="78">
        <f>'Averages Pivot Table'!$X493</f>
        <v>58041.930063400541</v>
      </c>
    </row>
    <row r="14" spans="1:8">
      <c r="A14" s="89" t="s">
        <v>174</v>
      </c>
      <c r="B14" s="78">
        <f>'Averages Pivot Table'!$Y469</f>
        <v>107784.89498257518</v>
      </c>
      <c r="C14" s="78">
        <f>'Averages Pivot Table'!$Y473</f>
        <v>76822.978299980401</v>
      </c>
      <c r="D14" s="78">
        <f>'Averages Pivot Table'!$Y477</f>
        <v>66280.186340603832</v>
      </c>
      <c r="E14" s="78">
        <f>'Averages Pivot Table'!$Y481</f>
        <v>46517.715296703806</v>
      </c>
      <c r="F14" s="78">
        <f>'Averages Pivot Table'!$Y485</f>
        <v>52155.692461302489</v>
      </c>
      <c r="G14" s="78">
        <f>'Averages Pivot Table'!$Y489</f>
        <v>0</v>
      </c>
      <c r="H14" s="78">
        <f>'Averages Pivot Table'!$Y493</f>
        <v>76925.445174802458</v>
      </c>
    </row>
    <row r="15" spans="1:8">
      <c r="A15" s="88"/>
      <c r="B15" s="78"/>
      <c r="C15" s="78"/>
      <c r="D15" s="78"/>
      <c r="E15" s="78"/>
      <c r="F15" s="78"/>
      <c r="G15" s="78"/>
      <c r="H15" s="78"/>
    </row>
    <row r="16" spans="1:8">
      <c r="A16" s="88" t="s">
        <v>175</v>
      </c>
      <c r="B16" s="78">
        <f>'Averages Pivot Table'!$Z469</f>
        <v>63943.599808461011</v>
      </c>
      <c r="C16" s="78">
        <f>'Averages Pivot Table'!$Z473</f>
        <v>54404.85736831851</v>
      </c>
      <c r="D16" s="78">
        <f>'Averages Pivot Table'!$Z477</f>
        <v>50463.772415809988</v>
      </c>
      <c r="E16" s="78">
        <f>'Averages Pivot Table'!$Z481</f>
        <v>51302.011065381899</v>
      </c>
      <c r="F16" s="78">
        <f>'Averages Pivot Table'!$Z485</f>
        <v>39668.07655314904</v>
      </c>
      <c r="G16" s="78">
        <f>'Averages Pivot Table'!$Z489</f>
        <v>56953.71226121518</v>
      </c>
      <c r="H16" s="78">
        <f>'Averages Pivot Table'!$Z493</f>
        <v>56114.699156986295</v>
      </c>
    </row>
    <row r="17" spans="1:8">
      <c r="A17" s="88" t="s">
        <v>176</v>
      </c>
      <c r="B17" s="78">
        <f>'Averages Pivot Table'!$AA469</f>
        <v>63882.102286917441</v>
      </c>
      <c r="C17" s="78">
        <f>'Averages Pivot Table'!$AA473</f>
        <v>55968.314573135598</v>
      </c>
      <c r="D17" s="78">
        <f>'Averages Pivot Table'!$AA477</f>
        <v>51605.498122679521</v>
      </c>
      <c r="E17" s="78">
        <f>'Averages Pivot Table'!$AA481</f>
        <v>49057.034168384911</v>
      </c>
      <c r="F17" s="78">
        <f>'Averages Pivot Table'!$AA485</f>
        <v>48490.484869809996</v>
      </c>
      <c r="G17" s="78">
        <f>'Averages Pivot Table'!$AA489</f>
        <v>52349.953447468353</v>
      </c>
      <c r="H17" s="78">
        <f>'Averages Pivot Table'!$AA493</f>
        <v>53893.41484822557</v>
      </c>
    </row>
    <row r="18" spans="1:8">
      <c r="A18" s="88" t="s">
        <v>177</v>
      </c>
      <c r="B18" s="78">
        <f>'Averages Pivot Table'!$AB469</f>
        <v>57986.624661768008</v>
      </c>
      <c r="C18" s="78">
        <f>'Averages Pivot Table'!$AB473</f>
        <v>50249.393139973508</v>
      </c>
      <c r="D18" s="78">
        <f>'Averages Pivot Table'!$AB477</f>
        <v>44760.522801549771</v>
      </c>
      <c r="E18" s="78">
        <f>'Averages Pivot Table'!$AB481</f>
        <v>41795.481966241357</v>
      </c>
      <c r="F18" s="78">
        <f>'Averages Pivot Table'!$AB485</f>
        <v>45533.530403657598</v>
      </c>
      <c r="G18" s="78">
        <f>'Averages Pivot Table'!$AB489</f>
        <v>49494.943739129041</v>
      </c>
      <c r="H18" s="78">
        <f>'Averages Pivot Table'!$AB493</f>
        <v>48420.712038584912</v>
      </c>
    </row>
    <row r="19" spans="1:8">
      <c r="A19" s="88" t="s">
        <v>178</v>
      </c>
      <c r="B19" s="78">
        <f>'Averages Pivot Table'!$AC469</f>
        <v>57974.813252792315</v>
      </c>
      <c r="C19" s="78">
        <f>'Averages Pivot Table'!$AC473</f>
        <v>52580.97128850592</v>
      </c>
      <c r="D19" s="78">
        <f>'Averages Pivot Table'!$AC477</f>
        <v>45547.416757567495</v>
      </c>
      <c r="E19" s="78">
        <f>'Averages Pivot Table'!$AC481</f>
        <v>40082.672633442955</v>
      </c>
      <c r="F19" s="78">
        <f>'Averages Pivot Table'!$AC485</f>
        <v>41191.002548638651</v>
      </c>
      <c r="G19" s="78">
        <f>'Averages Pivot Table'!$AC489</f>
        <v>45146.646583735048</v>
      </c>
      <c r="H19" s="78">
        <f>'Averages Pivot Table'!$AC493</f>
        <v>45114.224488051026</v>
      </c>
    </row>
    <row r="20" spans="1:8">
      <c r="A20" s="89" t="s">
        <v>179</v>
      </c>
      <c r="B20" s="78">
        <f>'Averages Pivot Table'!$AE469</f>
        <v>62967.292397001074</v>
      </c>
      <c r="C20" s="78">
        <f>'Averages Pivot Table'!$AE473</f>
        <v>55436.357423506102</v>
      </c>
      <c r="D20" s="78">
        <f>'Averages Pivot Table'!$AE477</f>
        <v>50285.463694854516</v>
      </c>
      <c r="E20" s="78">
        <f>'Averages Pivot Table'!$AE481</f>
        <v>46223.482914473469</v>
      </c>
      <c r="F20" s="78">
        <f>'Averages Pivot Table'!$AE485</f>
        <v>46839.667589710276</v>
      </c>
      <c r="G20" s="78">
        <f>'Averages Pivot Table'!$AE489</f>
        <v>51568.434171914385</v>
      </c>
      <c r="H20" s="78">
        <f>'Averages Pivot Table'!$AE493</f>
        <v>52158.019563670961</v>
      </c>
    </row>
    <row r="21" spans="1:8">
      <c r="A21" s="88"/>
      <c r="B21" s="78"/>
      <c r="C21" s="78"/>
      <c r="D21" s="78"/>
      <c r="E21" s="78"/>
      <c r="F21" s="78"/>
      <c r="G21" s="78"/>
      <c r="H21" s="78"/>
    </row>
    <row r="22" spans="1:8">
      <c r="A22" s="88" t="s">
        <v>180</v>
      </c>
      <c r="B22" s="78">
        <f>'Averages Pivot Table'!$AF469</f>
        <v>46831.388730045837</v>
      </c>
      <c r="C22" s="78">
        <f>'Averages Pivot Table'!$AF473</f>
        <v>43635.704422342409</v>
      </c>
      <c r="D22" s="78">
        <f>'Averages Pivot Table'!$AF477</f>
        <v>40875.425799092569</v>
      </c>
      <c r="E22" s="78">
        <f>'Averages Pivot Table'!$AF481</f>
        <v>36832.707166655251</v>
      </c>
      <c r="F22" s="78">
        <f>'Averages Pivot Table'!$AF485</f>
        <v>35348.558520698462</v>
      </c>
      <c r="G22" s="78">
        <f>'Averages Pivot Table'!$AF489</f>
        <v>41913.88756288006</v>
      </c>
      <c r="H22" s="78">
        <f>'Averages Pivot Table'!$AF493</f>
        <v>41261.860621504871</v>
      </c>
    </row>
    <row r="23" spans="1:8">
      <c r="A23" s="88" t="s">
        <v>181</v>
      </c>
      <c r="B23" s="78">
        <f>'Averages Pivot Table'!$AG469</f>
        <v>0</v>
      </c>
      <c r="C23" s="78">
        <f>'Averages Pivot Table'!$AG473</f>
        <v>0</v>
      </c>
      <c r="D23" s="78">
        <f>'Averages Pivot Table'!$AG477</f>
        <v>0</v>
      </c>
      <c r="E23" s="78">
        <f>'Averages Pivot Table'!$AG481</f>
        <v>0</v>
      </c>
      <c r="F23" s="78">
        <f>'Averages Pivot Table'!$AG485</f>
        <v>0</v>
      </c>
      <c r="G23" s="78">
        <f>'Averages Pivot Table'!$AG489</f>
        <v>43755.004090639886</v>
      </c>
      <c r="H23" s="78">
        <f>'Averages Pivot Table'!$AG493</f>
        <v>43755.004090639886</v>
      </c>
    </row>
    <row r="24" spans="1:8">
      <c r="A24" s="90" t="s">
        <v>182</v>
      </c>
      <c r="B24" s="81">
        <f>'Averages Pivot Table'!$AH469</f>
        <v>46831.388730045837</v>
      </c>
      <c r="C24" s="81">
        <f>'Averages Pivot Table'!$AH473</f>
        <v>43635.704422342409</v>
      </c>
      <c r="D24" s="81">
        <f>'Averages Pivot Table'!$AH477</f>
        <v>40875.425799092569</v>
      </c>
      <c r="E24" s="81">
        <f>'Averages Pivot Table'!$AH481</f>
        <v>36832.707166655251</v>
      </c>
      <c r="F24" s="81">
        <f>'Averages Pivot Table'!$AH485</f>
        <v>35348.558520698462</v>
      </c>
      <c r="G24" s="81">
        <f>'Averages Pivot Table'!$AH489</f>
        <v>42567.846208461757</v>
      </c>
      <c r="H24" s="81">
        <f>'Averages Pivot Table'!$AH493</f>
        <v>42036.6004150476</v>
      </c>
    </row>
    <row r="25" spans="1:8" ht="30.75" customHeight="1">
      <c r="A25" s="673" t="s">
        <v>360</v>
      </c>
      <c r="B25" s="673"/>
      <c r="C25" s="673"/>
      <c r="D25" s="673"/>
      <c r="E25" s="673"/>
      <c r="F25" s="673"/>
      <c r="G25" s="673"/>
      <c r="H25" s="673"/>
    </row>
    <row r="26" spans="1:8">
      <c r="A26" s="83"/>
      <c r="B26" s="83"/>
      <c r="C26" s="83"/>
      <c r="D26" s="83"/>
      <c r="E26" s="83"/>
      <c r="F26" s="83"/>
      <c r="G26" s="83"/>
      <c r="H26" s="84" t="s">
        <v>1094</v>
      </c>
    </row>
  </sheetData>
  <mergeCells count="3">
    <mergeCell ref="A3:H3"/>
    <mergeCell ref="A4:H4"/>
    <mergeCell ref="A25:H25"/>
  </mergeCells>
  <pageMargins left="0.7" right="0.7" top="0.75" bottom="0.75" header="0.3" footer="0.3"/>
  <pageSetup firstPageNumber="142" orientation="landscape" useFirstPageNumber="1" r:id="rId1"/>
  <headerFooter>
    <oddHeader>&amp;R&amp;"Arial,Regular"&amp;8SREB-State Data Exchange</oddHeader>
    <oddFooter>&amp;C&amp;"Arial,Regular"&amp;8C-&amp;P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600"/>
  <sheetViews>
    <sheetView showZeros="0" view="pageBreakPreview" zoomScaleNormal="100" zoomScaleSheetLayoutView="100" workbookViewId="0"/>
  </sheetViews>
  <sheetFormatPr defaultColWidth="9" defaultRowHeight="15"/>
  <cols>
    <col min="1" max="1" width="11.6640625" style="91" customWidth="1"/>
    <col min="2" max="2" width="8.21875" style="91" customWidth="1"/>
    <col min="3" max="3" width="6.21875" style="91" customWidth="1"/>
    <col min="4" max="4" width="8.21875" style="91" customWidth="1"/>
    <col min="5" max="5" width="7.6640625" style="91" customWidth="1"/>
    <col min="6" max="6" width="8.44140625" style="91" customWidth="1"/>
    <col min="7" max="7" width="7.6640625" style="91" customWidth="1"/>
    <col min="8" max="8" width="8.21875" style="91" customWidth="1"/>
    <col min="9" max="9" width="7.6640625" style="91" customWidth="1"/>
    <col min="10" max="10" width="8.44140625" style="91" customWidth="1"/>
    <col min="11" max="11" width="5.44140625" style="91" customWidth="1"/>
    <col min="12" max="12" width="8.44140625" style="91" customWidth="1"/>
    <col min="13" max="13" width="5.6640625" style="91" customWidth="1"/>
    <col min="14" max="14" width="7.88671875" style="91" customWidth="1"/>
    <col min="15" max="15" width="7.6640625" style="91" customWidth="1"/>
    <col min="16" max="16" width="5" style="91" customWidth="1"/>
    <col min="17" max="17" width="9.21875" style="92" bestFit="1" customWidth="1"/>
    <col min="18" max="19" width="9" style="92"/>
    <col min="20" max="16384" width="9" style="91"/>
  </cols>
  <sheetData>
    <row r="1" spans="1:19" ht="18">
      <c r="A1" s="64" t="s">
        <v>159</v>
      </c>
      <c r="B1" s="64"/>
      <c r="C1" s="64"/>
      <c r="D1" s="64"/>
      <c r="E1" s="64"/>
      <c r="F1" s="64"/>
      <c r="G1" s="64"/>
      <c r="H1" s="64"/>
      <c r="I1" s="64"/>
      <c r="J1" s="64"/>
      <c r="K1" s="64"/>
      <c r="L1" s="64"/>
      <c r="M1" s="64"/>
      <c r="N1" s="64"/>
      <c r="O1" s="64"/>
    </row>
    <row r="2" spans="1:19" ht="15.75" customHeight="1">
      <c r="A2" s="64"/>
      <c r="B2" s="69"/>
      <c r="C2" s="69"/>
      <c r="D2" s="69"/>
      <c r="E2" s="69"/>
      <c r="F2" s="69"/>
      <c r="G2" s="69"/>
      <c r="H2" s="69"/>
      <c r="I2" s="69"/>
      <c r="J2" s="69"/>
      <c r="K2" s="69"/>
      <c r="L2" s="69" t="s">
        <v>7</v>
      </c>
      <c r="M2" s="69"/>
    </row>
    <row r="3" spans="1:19" ht="15.75">
      <c r="A3" s="93" t="s">
        <v>184</v>
      </c>
      <c r="B3" s="69"/>
      <c r="C3" s="69"/>
      <c r="D3" s="69"/>
      <c r="E3" s="69"/>
      <c r="F3" s="69"/>
      <c r="G3" s="69"/>
      <c r="H3" s="69"/>
      <c r="I3" s="69"/>
      <c r="J3" s="69"/>
      <c r="K3" s="69"/>
      <c r="L3" s="69"/>
      <c r="M3" s="69"/>
      <c r="N3" s="94"/>
      <c r="O3" s="94"/>
    </row>
    <row r="4" spans="1:19" ht="15.75">
      <c r="A4" s="93" t="s">
        <v>1096</v>
      </c>
      <c r="B4" s="69"/>
      <c r="C4" s="69"/>
      <c r="D4" s="69"/>
      <c r="E4" s="69"/>
      <c r="F4" s="69"/>
      <c r="G4" s="69"/>
      <c r="H4" s="69"/>
      <c r="I4" s="69"/>
      <c r="J4" s="69"/>
      <c r="K4" s="69"/>
      <c r="L4" s="69"/>
      <c r="M4" s="69"/>
      <c r="N4" s="94"/>
      <c r="O4" s="94"/>
    </row>
    <row r="5" spans="1:19" ht="15.75" customHeight="1">
      <c r="A5" s="69"/>
      <c r="B5" s="95"/>
      <c r="C5" s="69"/>
      <c r="D5" s="69"/>
      <c r="E5" s="69"/>
      <c r="F5" s="69"/>
      <c r="G5" s="69"/>
      <c r="H5" s="69"/>
      <c r="I5" s="69"/>
      <c r="J5" s="69"/>
      <c r="K5" s="69"/>
      <c r="L5" s="69"/>
      <c r="M5" s="69"/>
    </row>
    <row r="6" spans="1:19">
      <c r="A6" s="96"/>
      <c r="B6" s="97">
        <v>1</v>
      </c>
      <c r="C6" s="98"/>
      <c r="D6" s="97">
        <v>2</v>
      </c>
      <c r="E6" s="98"/>
      <c r="F6" s="97">
        <v>3</v>
      </c>
      <c r="G6" s="98"/>
      <c r="H6" s="97">
        <v>4</v>
      </c>
      <c r="I6" s="98"/>
      <c r="J6" s="97">
        <v>5</v>
      </c>
      <c r="K6" s="98"/>
      <c r="L6" s="97">
        <v>6</v>
      </c>
      <c r="M6" s="98"/>
      <c r="N6" s="99" t="s">
        <v>174</v>
      </c>
      <c r="O6" s="98"/>
      <c r="Q6" s="100" t="s">
        <v>185</v>
      </c>
      <c r="S6" s="101" t="s">
        <v>186</v>
      </c>
    </row>
    <row r="7" spans="1:19">
      <c r="A7" s="102"/>
      <c r="B7" s="103" t="s">
        <v>187</v>
      </c>
      <c r="C7" s="104" t="s">
        <v>166</v>
      </c>
      <c r="D7" s="103" t="s">
        <v>187</v>
      </c>
      <c r="E7" s="104" t="s">
        <v>166</v>
      </c>
      <c r="F7" s="103" t="s">
        <v>187</v>
      </c>
      <c r="G7" s="104" t="s">
        <v>166</v>
      </c>
      <c r="H7" s="103" t="s">
        <v>187</v>
      </c>
      <c r="I7" s="104" t="s">
        <v>166</v>
      </c>
      <c r="J7" s="103" t="s">
        <v>187</v>
      </c>
      <c r="K7" s="104" t="s">
        <v>166</v>
      </c>
      <c r="L7" s="103" t="s">
        <v>187</v>
      </c>
      <c r="M7" s="104" t="s">
        <v>166</v>
      </c>
      <c r="N7" s="105" t="s">
        <v>187</v>
      </c>
      <c r="O7" s="104" t="s">
        <v>166</v>
      </c>
      <c r="Q7" s="100"/>
    </row>
    <row r="8" spans="1:19" s="109" customFormat="1" ht="18" customHeight="1">
      <c r="A8" s="106" t="s">
        <v>188</v>
      </c>
      <c r="B8" s="107">
        <f>'Averages Pivot Table'!S495</f>
        <v>88729.255056226873</v>
      </c>
      <c r="C8" s="107"/>
      <c r="D8" s="107">
        <f>'Averages Pivot Table'!T495</f>
        <v>79115.643664423187</v>
      </c>
      <c r="E8" s="107"/>
      <c r="F8" s="107">
        <f>'Averages Pivot Table'!U495</f>
        <v>65709.061157918884</v>
      </c>
      <c r="G8" s="107"/>
      <c r="H8" s="107">
        <f>'Averages Pivot Table'!V495</f>
        <v>63879.178977474068</v>
      </c>
      <c r="I8" s="107"/>
      <c r="J8" s="107">
        <f>'Averages Pivot Table'!W495</f>
        <v>61689.772008115091</v>
      </c>
      <c r="K8" s="107"/>
      <c r="L8" s="107">
        <f>'Averages Pivot Table'!X495</f>
        <v>59150.058661318086</v>
      </c>
      <c r="M8" s="107"/>
      <c r="N8" s="135">
        <f>'Averages Pivot Table'!Y495</f>
        <v>77661.566848713541</v>
      </c>
      <c r="O8" s="108"/>
      <c r="Q8" s="110">
        <f>(N8-S8)/S8</f>
        <v>9.569287148593647E-3</v>
      </c>
      <c r="R8" s="111" t="s">
        <v>188</v>
      </c>
      <c r="S8" s="316">
        <f>'Averages Pivot Table'!Y493</f>
        <v>76925.445174802458</v>
      </c>
    </row>
    <row r="9" spans="1:19" ht="12.95" customHeight="1">
      <c r="A9" s="88"/>
      <c r="B9" s="113"/>
      <c r="C9" s="113"/>
      <c r="D9" s="113"/>
      <c r="E9" s="113"/>
      <c r="F9" s="113"/>
      <c r="G9" s="113"/>
      <c r="H9" s="113"/>
      <c r="I9" s="113"/>
      <c r="J9" s="113"/>
      <c r="K9" s="113"/>
      <c r="L9" s="113"/>
      <c r="M9" s="114"/>
      <c r="N9" s="318"/>
      <c r="O9" s="115"/>
      <c r="Q9" s="110"/>
      <c r="S9" s="317"/>
    </row>
    <row r="10" spans="1:19" ht="12.95" customHeight="1">
      <c r="A10" s="118" t="s">
        <v>189</v>
      </c>
      <c r="B10" s="119">
        <f>'Averages Pivot Table'!S32</f>
        <v>86057.547945315513</v>
      </c>
      <c r="C10" s="120">
        <f>IF(B10&gt;0,RANK(B10,(B$10:B$28)),0)</f>
        <v>9</v>
      </c>
      <c r="D10" s="119">
        <f>'Averages Pivot Table'!T32</f>
        <v>84462.5788765912</v>
      </c>
      <c r="E10" s="120">
        <f>IF(D10&gt;0,RANK(D10,(D$10:D$28)),0)</f>
        <v>2</v>
      </c>
      <c r="F10" s="119">
        <f>'Averages Pivot Table'!U32</f>
        <v>75092.485468299536</v>
      </c>
      <c r="G10" s="120">
        <f>IF(F10&gt;0,RANK(F10,(F$10:F$28)),0)</f>
        <v>1</v>
      </c>
      <c r="H10" s="119">
        <f>'Averages Pivot Table'!V32</f>
        <v>72494.076627544899</v>
      </c>
      <c r="I10" s="120">
        <f>IF(H10&gt;0,RANK(H10,(H$10:H$28)),0)</f>
        <v>2</v>
      </c>
      <c r="J10" s="119">
        <f>'Averages Pivot Table'!W32</f>
        <v>61619.952731330312</v>
      </c>
      <c r="K10" s="120">
        <f>IF(J10&gt;0,RANK(J10,(J$10:J$28)),0)</f>
        <v>7</v>
      </c>
      <c r="L10" s="119">
        <f>'Averages Pivot Table'!X32</f>
        <v>69438.006805794605</v>
      </c>
      <c r="M10" s="120">
        <f>IF(L10&gt;0,RANK(L10,(L$10:L$28)),0)</f>
        <v>2</v>
      </c>
      <c r="N10" s="319">
        <f>'Averages Pivot Table'!Y32</f>
        <v>80712.333144913166</v>
      </c>
      <c r="O10" s="120">
        <f>IF(N10&gt;0,RANK(N10,(N$10:N$28)),0)</f>
        <v>5</v>
      </c>
      <c r="Q10" s="110">
        <f t="shared" ref="Q10:Q28" si="0">(N10-S10)/S10</f>
        <v>-6.7938968714172619E-3</v>
      </c>
      <c r="R10" s="92" t="s">
        <v>189</v>
      </c>
      <c r="S10" s="317">
        <f>'Averages Pivot Table'!Y30</f>
        <v>81264.435337912902</v>
      </c>
    </row>
    <row r="11" spans="1:19" ht="12.95" customHeight="1">
      <c r="A11" s="118" t="s">
        <v>190</v>
      </c>
      <c r="B11" s="119">
        <f>'Averages Pivot Table'!S61</f>
        <v>80877.501107369302</v>
      </c>
      <c r="C11" s="120">
        <f t="shared" ref="C11:E28" si="1">IF(B11&gt;0,RANK(B11,(B$10:B$28)),0)</f>
        <v>14</v>
      </c>
      <c r="D11" s="119">
        <f>'Averages Pivot Table'!T61</f>
        <v>70949.760700000654</v>
      </c>
      <c r="E11" s="120">
        <f t="shared" si="1"/>
        <v>8</v>
      </c>
      <c r="F11" s="119">
        <f>'Averages Pivot Table'!U61</f>
        <v>58975.829953428452</v>
      </c>
      <c r="G11" s="120">
        <f t="shared" ref="G11" si="2">IF(F11&gt;0,RANK(F11,(F$10:F$28)),0)</f>
        <v>14</v>
      </c>
      <c r="H11" s="119">
        <f>'Averages Pivot Table'!V61</f>
        <v>53514.850427125602</v>
      </c>
      <c r="I11" s="120">
        <f t="shared" ref="I11" si="3">IF(H11&gt;0,RANK(H11,(H$10:H$28)),0)</f>
        <v>11</v>
      </c>
      <c r="J11" s="119">
        <f>'Averages Pivot Table'!W61</f>
        <v>49136.013427827907</v>
      </c>
      <c r="K11" s="120">
        <f t="shared" ref="K11" si="4">IF(J11&gt;0,RANK(J11,(J$10:J$28)),0)</f>
        <v>13</v>
      </c>
      <c r="L11" s="119">
        <f>'Averages Pivot Table'!X61</f>
        <v>55830.173632846992</v>
      </c>
      <c r="M11" s="120">
        <f t="shared" ref="M11" si="5">IF(L11&gt;0,RANK(L11,(L$10:L$28)),0)</f>
        <v>9</v>
      </c>
      <c r="N11" s="319">
        <f>'Averages Pivot Table'!Y61</f>
        <v>65582.000251000602</v>
      </c>
      <c r="O11" s="120">
        <f t="shared" ref="O11" si="6">IF(N11&gt;0,RANK(N11,(N$10:N$28)),0)</f>
        <v>16</v>
      </c>
      <c r="Q11" s="110">
        <f t="shared" si="0"/>
        <v>6.2736010211575264E-3</v>
      </c>
      <c r="R11" s="92" t="s">
        <v>190</v>
      </c>
      <c r="S11" s="317">
        <f>'Averages Pivot Table'!Y59</f>
        <v>65173.130035855625</v>
      </c>
    </row>
    <row r="12" spans="1:19" ht="12.95" customHeight="1">
      <c r="A12" s="118" t="s">
        <v>191</v>
      </c>
      <c r="B12" s="119">
        <f>'Averages Pivot Table'!S90</f>
        <v>108587.90861018738</v>
      </c>
      <c r="C12" s="120">
        <f t="shared" si="1"/>
        <v>2</v>
      </c>
      <c r="D12" s="119">
        <f>'Averages Pivot Table'!T90</f>
        <v>0</v>
      </c>
      <c r="E12" s="120">
        <f t="shared" si="1"/>
        <v>0</v>
      </c>
      <c r="F12" s="119">
        <f>'Averages Pivot Table'!U90</f>
        <v>64074.217344928249</v>
      </c>
      <c r="G12" s="120">
        <f t="shared" ref="G12" si="7">IF(F12&gt;0,RANK(F12,(F$10:F$28)),0)</f>
        <v>9</v>
      </c>
      <c r="H12" s="119">
        <f>'Averages Pivot Table'!V90</f>
        <v>0</v>
      </c>
      <c r="I12" s="120">
        <f t="shared" ref="I12" si="8">IF(H12&gt;0,RANK(H12,(H$10:H$28)),0)</f>
        <v>0</v>
      </c>
      <c r="J12" s="119">
        <f>'Averages Pivot Table'!W90</f>
        <v>0</v>
      </c>
      <c r="K12" s="120">
        <f t="shared" ref="K12" si="9">IF(J12&gt;0,RANK(J12,(J$10:J$28)),0)</f>
        <v>0</v>
      </c>
      <c r="L12" s="119">
        <f>'Averages Pivot Table'!X90</f>
        <v>0</v>
      </c>
      <c r="M12" s="120">
        <f t="shared" ref="M12" si="10">IF(L12&gt;0,RANK(L12,(L$10:L$28)),0)</f>
        <v>0</v>
      </c>
      <c r="N12" s="319">
        <f>'Averages Pivot Table'!Y90</f>
        <v>100986.39086242873</v>
      </c>
      <c r="O12" s="120">
        <f t="shared" ref="O12" si="11">IF(N12&gt;0,RANK(N12,(N$10:N$28)),0)</f>
        <v>1</v>
      </c>
      <c r="Q12" s="110">
        <f t="shared" si="0"/>
        <v>7.4379555177909304E-3</v>
      </c>
      <c r="R12" s="92" t="s">
        <v>191</v>
      </c>
      <c r="S12" s="317">
        <f>'Averages Pivot Table'!Y88</f>
        <v>100240.80421957593</v>
      </c>
    </row>
    <row r="13" spans="1:19" ht="12.95" customHeight="1">
      <c r="A13" s="118" t="s">
        <v>192</v>
      </c>
      <c r="B13" s="119">
        <f>'Averages Pivot Table'!S119</f>
        <v>87305.699067822527</v>
      </c>
      <c r="C13" s="120">
        <f t="shared" si="1"/>
        <v>7</v>
      </c>
      <c r="D13" s="119">
        <f>'Averages Pivot Table'!T119</f>
        <v>0</v>
      </c>
      <c r="E13" s="120">
        <f t="shared" si="1"/>
        <v>0</v>
      </c>
      <c r="F13" s="119">
        <f>'Averages Pivot Table'!U119</f>
        <v>70544.038408749009</v>
      </c>
      <c r="G13" s="120">
        <f t="shared" ref="G13" si="12">IF(F13&gt;0,RANK(F13,(F$10:F$28)),0)</f>
        <v>3</v>
      </c>
      <c r="H13" s="119">
        <f>'Averages Pivot Table'!V119</f>
        <v>68292.49058970288</v>
      </c>
      <c r="I13" s="120">
        <f t="shared" ref="I13" si="13">IF(H13&gt;0,RANK(H13,(H$10:H$28)),0)</f>
        <v>5</v>
      </c>
      <c r="J13" s="119">
        <f>'Averages Pivot Table'!W119</f>
        <v>0</v>
      </c>
      <c r="K13" s="120">
        <f t="shared" ref="K13" si="14">IF(J13&gt;0,RANK(J13,(J$10:J$28)),0)</f>
        <v>0</v>
      </c>
      <c r="L13" s="119">
        <f>'Averages Pivot Table'!X119</f>
        <v>73589.42465753424</v>
      </c>
      <c r="M13" s="120">
        <f t="shared" ref="M13" si="15">IF(L13&gt;0,RANK(L13,(L$10:L$28)),0)</f>
        <v>1</v>
      </c>
      <c r="N13" s="319">
        <f>'Averages Pivot Table'!Y119</f>
        <v>83985.657658319222</v>
      </c>
      <c r="O13" s="120">
        <f t="shared" ref="O13" si="16">IF(N13&gt;0,RANK(N13,(N$10:N$28)),0)</f>
        <v>4</v>
      </c>
      <c r="Q13" s="110">
        <f t="shared" si="0"/>
        <v>3.4703155641654833E-2</v>
      </c>
      <c r="R13" s="92" t="s">
        <v>192</v>
      </c>
      <c r="S13" s="317">
        <f>'Averages Pivot Table'!Y117</f>
        <v>81168.84267762462</v>
      </c>
    </row>
    <row r="14" spans="1:19" ht="12.95" customHeight="1">
      <c r="A14" s="118"/>
      <c r="B14" s="119"/>
      <c r="C14" s="120"/>
      <c r="D14" s="119"/>
      <c r="E14" s="120"/>
      <c r="F14" s="119"/>
      <c r="G14" s="120"/>
      <c r="H14" s="119"/>
      <c r="I14" s="120"/>
      <c r="J14" s="119"/>
      <c r="K14" s="120"/>
      <c r="L14" s="119"/>
      <c r="M14" s="120"/>
      <c r="N14" s="319"/>
      <c r="O14" s="120"/>
      <c r="Q14" s="110"/>
      <c r="S14" s="317"/>
    </row>
    <row r="15" spans="1:19" ht="12.95" customHeight="1">
      <c r="A15" s="118" t="s">
        <v>193</v>
      </c>
      <c r="B15" s="119">
        <f>'Averages Pivot Table'!S148</f>
        <v>89476.765775661304</v>
      </c>
      <c r="C15" s="120">
        <f t="shared" si="1"/>
        <v>6</v>
      </c>
      <c r="D15" s="119">
        <f>'Averages Pivot Table'!T148</f>
        <v>115870.88749056528</v>
      </c>
      <c r="E15" s="120">
        <f t="shared" si="1"/>
        <v>1</v>
      </c>
      <c r="F15" s="119">
        <f>'Averages Pivot Table'!U148</f>
        <v>62305.183198651626</v>
      </c>
      <c r="G15" s="120">
        <f t="shared" ref="G15" si="17">IF(F15&gt;0,RANK(F15,(F$10:F$28)),0)</f>
        <v>13</v>
      </c>
      <c r="H15" s="119">
        <f>'Averages Pivot Table'!V148</f>
        <v>62326.290169364453</v>
      </c>
      <c r="I15" s="120">
        <f t="shared" ref="I15" si="18">IF(H15&gt;0,RANK(H15,(H$10:H$28)),0)</f>
        <v>7</v>
      </c>
      <c r="J15" s="119">
        <f>'Averages Pivot Table'!W148</f>
        <v>56825.12361725657</v>
      </c>
      <c r="K15" s="120">
        <f t="shared" ref="K15" si="19">IF(J15&gt;0,RANK(J15,(J$10:J$28)),0)</f>
        <v>10</v>
      </c>
      <c r="L15" s="119">
        <f>'Averages Pivot Table'!X148</f>
        <v>60093.42472450716</v>
      </c>
      <c r="M15" s="120">
        <f t="shared" ref="M15" si="20">IF(L15&gt;0,RANK(L15,(L$10:L$28)),0)</f>
        <v>6</v>
      </c>
      <c r="N15" s="319">
        <f>'Averages Pivot Table'!Y148</f>
        <v>75967.487165460698</v>
      </c>
      <c r="O15" s="120">
        <f t="shared" ref="O15" si="21">IF(N15&gt;0,RANK(N15,(N$10:N$28)),0)</f>
        <v>9</v>
      </c>
      <c r="Q15" s="110">
        <f t="shared" si="0"/>
        <v>2.7033695317113807E-2</v>
      </c>
      <c r="R15" s="92" t="s">
        <v>193</v>
      </c>
      <c r="S15" s="317">
        <f>'Averages Pivot Table'!Y146</f>
        <v>73967.862507183338</v>
      </c>
    </row>
    <row r="16" spans="1:19" ht="12.95" customHeight="1">
      <c r="A16" s="118" t="s">
        <v>194</v>
      </c>
      <c r="B16" s="119">
        <f>'Averages Pivot Table'!S177</f>
        <v>86450.884030386427</v>
      </c>
      <c r="C16" s="120">
        <f t="shared" si="1"/>
        <v>8</v>
      </c>
      <c r="D16" s="119">
        <f>'Averages Pivot Table'!T177</f>
        <v>0</v>
      </c>
      <c r="E16" s="120">
        <f t="shared" si="1"/>
        <v>0</v>
      </c>
      <c r="F16" s="119">
        <f>'Averages Pivot Table'!U177</f>
        <v>62353.892154906083</v>
      </c>
      <c r="G16" s="120">
        <f t="shared" ref="G16" si="22">IF(F16&gt;0,RANK(F16,(F$10:F$28)),0)</f>
        <v>12</v>
      </c>
      <c r="H16" s="119">
        <f>'Averages Pivot Table'!V177</f>
        <v>55489.135211923371</v>
      </c>
      <c r="I16" s="120">
        <f t="shared" ref="I16" si="23">IF(H16&gt;0,RANK(H16,(H$10:H$28)),0)</f>
        <v>8</v>
      </c>
      <c r="J16" s="119">
        <f>'Averages Pivot Table'!W177</f>
        <v>0</v>
      </c>
      <c r="K16" s="120">
        <f t="shared" ref="K16" si="24">IF(J16&gt;0,RANK(J16,(J$10:J$28)),0)</f>
        <v>0</v>
      </c>
      <c r="L16" s="119">
        <f>'Averages Pivot Table'!X177</f>
        <v>0</v>
      </c>
      <c r="M16" s="120">
        <f t="shared" ref="M16" si="25">IF(L16&gt;0,RANK(L16,(L$10:L$28)),0)</f>
        <v>0</v>
      </c>
      <c r="N16" s="319">
        <f>'Averages Pivot Table'!Y177</f>
        <v>72812.244348552675</v>
      </c>
      <c r="O16" s="120">
        <f t="shared" ref="O16" si="26">IF(N16&gt;0,RANK(N16,(N$10:N$28)),0)</f>
        <v>11</v>
      </c>
      <c r="Q16" s="110">
        <f t="shared" si="0"/>
        <v>8.0145655546421616E-3</v>
      </c>
      <c r="R16" s="92" t="s">
        <v>194</v>
      </c>
      <c r="S16" s="317">
        <f>'Averages Pivot Table'!Y175</f>
        <v>72233.325625100493</v>
      </c>
    </row>
    <row r="17" spans="1:19" ht="12.95" customHeight="1">
      <c r="A17" s="118" t="s">
        <v>195</v>
      </c>
      <c r="B17" s="119">
        <f>'Averages Pivot Table'!S206</f>
        <v>85065.787807870511</v>
      </c>
      <c r="C17" s="120">
        <f t="shared" si="1"/>
        <v>11</v>
      </c>
      <c r="D17" s="119">
        <f>'Averages Pivot Table'!T206</f>
        <v>67780.667601968991</v>
      </c>
      <c r="E17" s="120">
        <f t="shared" si="1"/>
        <v>9</v>
      </c>
      <c r="F17" s="119">
        <f>'Averages Pivot Table'!U206</f>
        <v>56592.553065477274</v>
      </c>
      <c r="G17" s="120">
        <f t="shared" ref="G17" si="27">IF(F17&gt;0,RANK(F17,(F$10:F$28)),0)</f>
        <v>15</v>
      </c>
      <c r="H17" s="119">
        <f>'Averages Pivot Table'!V206</f>
        <v>55361.023009488519</v>
      </c>
      <c r="I17" s="120">
        <f t="shared" ref="I17" si="28">IF(H17&gt;0,RANK(H17,(H$10:H$28)),0)</f>
        <v>9</v>
      </c>
      <c r="J17" s="119">
        <f>'Averages Pivot Table'!W206</f>
        <v>51118.362322761343</v>
      </c>
      <c r="K17" s="120">
        <f t="shared" ref="K17" si="29">IF(J17&gt;0,RANK(J17,(J$10:J$28)),0)</f>
        <v>12</v>
      </c>
      <c r="L17" s="119">
        <f>'Averages Pivot Table'!X206</f>
        <v>47883.366026520351</v>
      </c>
      <c r="M17" s="120">
        <f t="shared" ref="M17" si="30">IF(L17&gt;0,RANK(L17,(L$10:L$28)),0)</f>
        <v>11</v>
      </c>
      <c r="N17" s="319">
        <f>'Averages Pivot Table'!Y206</f>
        <v>66363.821945053554</v>
      </c>
      <c r="O17" s="120">
        <f t="shared" ref="O17" si="31">IF(N17&gt;0,RANK(N17,(N$10:N$28)),0)</f>
        <v>14</v>
      </c>
      <c r="Q17" s="110">
        <f t="shared" si="0"/>
        <v>1.4674383056350871E-2</v>
      </c>
      <c r="R17" s="92" t="s">
        <v>195</v>
      </c>
      <c r="S17" s="317">
        <f>'Averages Pivot Table'!Y204</f>
        <v>65404.057748216532</v>
      </c>
    </row>
    <row r="18" spans="1:19" ht="12.95" customHeight="1">
      <c r="A18" s="118" t="s">
        <v>196</v>
      </c>
      <c r="B18" s="119">
        <f>'Averages Pivot Table'!S235</f>
        <v>111691.60921384885</v>
      </c>
      <c r="C18" s="120">
        <f t="shared" si="1"/>
        <v>1</v>
      </c>
      <c r="D18" s="119">
        <f>'Averages Pivot Table'!T235</f>
        <v>81273.27365527059</v>
      </c>
      <c r="E18" s="120">
        <f t="shared" si="1"/>
        <v>4</v>
      </c>
      <c r="F18" s="119">
        <f>'Averages Pivot Table'!U235</f>
        <v>64530.359966907192</v>
      </c>
      <c r="G18" s="120">
        <f t="shared" ref="G18" si="32">IF(F18&gt;0,RANK(F18,(F$10:F$28)),0)</f>
        <v>8</v>
      </c>
      <c r="H18" s="119">
        <f>'Averages Pivot Table'!V235</f>
        <v>71673.209389902942</v>
      </c>
      <c r="I18" s="120">
        <f t="shared" ref="I18" si="33">IF(H18&gt;0,RANK(H18,(H$10:H$28)),0)</f>
        <v>3</v>
      </c>
      <c r="J18" s="119">
        <f>'Averages Pivot Table'!W235</f>
        <v>65616.617766034993</v>
      </c>
      <c r="K18" s="120">
        <f t="shared" ref="K18" si="34">IF(J18&gt;0,RANK(J18,(J$10:J$28)),0)</f>
        <v>4</v>
      </c>
      <c r="L18" s="119">
        <f>'Averages Pivot Table'!X235</f>
        <v>63422.476179661586</v>
      </c>
      <c r="M18" s="120">
        <f t="shared" ref="M18" si="35">IF(L18&gt;0,RANK(L18,(L$10:L$28)),0)</f>
        <v>4</v>
      </c>
      <c r="N18" s="319">
        <f>'Averages Pivot Table'!Y235</f>
        <v>85348.818773950523</v>
      </c>
      <c r="O18" s="120">
        <f t="shared" ref="O18" si="36">IF(N18&gt;0,RANK(N18,(N$10:N$28)),0)</f>
        <v>3</v>
      </c>
      <c r="Q18" s="110">
        <f t="shared" si="0"/>
        <v>7.8863826107936699E-2</v>
      </c>
      <c r="R18" s="92" t="s">
        <v>196</v>
      </c>
      <c r="S18" s="317">
        <f>'Averages Pivot Table'!Y233</f>
        <v>79109.908691490098</v>
      </c>
    </row>
    <row r="19" spans="1:19" ht="12.95" customHeight="1">
      <c r="A19" s="118"/>
      <c r="B19" s="119"/>
      <c r="C19" s="120"/>
      <c r="D19" s="119"/>
      <c r="E19" s="120"/>
      <c r="F19" s="119"/>
      <c r="G19" s="120"/>
      <c r="H19" s="119"/>
      <c r="I19" s="120"/>
      <c r="J19" s="119"/>
      <c r="K19" s="120"/>
      <c r="L19" s="119"/>
      <c r="M19" s="120"/>
      <c r="N19" s="319"/>
      <c r="O19" s="120"/>
      <c r="Q19" s="110"/>
      <c r="S19" s="317"/>
    </row>
    <row r="20" spans="1:19" ht="12.95" customHeight="1">
      <c r="A20" s="118" t="s">
        <v>197</v>
      </c>
      <c r="B20" s="119">
        <f>'Averages Pivot Table'!S264</f>
        <v>68719.462291598189</v>
      </c>
      <c r="C20" s="120">
        <f t="shared" si="1"/>
        <v>16</v>
      </c>
      <c r="D20" s="119">
        <f>'Averages Pivot Table'!T264</f>
        <v>74403.98981324381</v>
      </c>
      <c r="E20" s="120">
        <f t="shared" si="1"/>
        <v>5</v>
      </c>
      <c r="F20" s="119">
        <f>'Averages Pivot Table'!U264</f>
        <v>0</v>
      </c>
      <c r="G20" s="120">
        <f t="shared" ref="G20" si="37">IF(F20&gt;0,RANK(F20,(F$10:F$28)),0)</f>
        <v>0</v>
      </c>
      <c r="H20" s="119">
        <f>'Averages Pivot Table'!V264</f>
        <v>54959.168847661153</v>
      </c>
      <c r="I20" s="120">
        <f t="shared" ref="I20" si="38">IF(H20&gt;0,RANK(H20,(H$10:H$28)),0)</f>
        <v>10</v>
      </c>
      <c r="J20" s="119">
        <f>'Averages Pivot Table'!W264</f>
        <v>54757.463647699587</v>
      </c>
      <c r="K20" s="120">
        <f t="shared" ref="K20" si="39">IF(J20&gt;0,RANK(J20,(J$10:J$28)),0)</f>
        <v>11</v>
      </c>
      <c r="L20" s="119">
        <f>'Averages Pivot Table'!X264</f>
        <v>0</v>
      </c>
      <c r="M20" s="120">
        <f t="shared" ref="M20" si="40">IF(L20&gt;0,RANK(L20,(L$10:L$28)),0)</f>
        <v>0</v>
      </c>
      <c r="N20" s="319">
        <f>'Averages Pivot Table'!Y264</f>
        <v>68568.498804452334</v>
      </c>
      <c r="O20" s="120">
        <f t="shared" ref="O20" si="41">IF(N20&gt;0,RANK(N20,(N$10:N$28)),0)</f>
        <v>13</v>
      </c>
      <c r="Q20" s="110">
        <f t="shared" si="0"/>
        <v>3.8556593156582476E-2</v>
      </c>
      <c r="R20" s="92" t="s">
        <v>197</v>
      </c>
      <c r="S20" s="317">
        <f>'Averages Pivot Table'!Y262</f>
        <v>66022.881426274194</v>
      </c>
    </row>
    <row r="21" spans="1:19" ht="12.95" customHeight="1">
      <c r="A21" s="118" t="s">
        <v>198</v>
      </c>
      <c r="B21" s="119">
        <f>'Averages Pivot Table'!S293</f>
        <v>83688.480480620376</v>
      </c>
      <c r="C21" s="120">
        <f t="shared" si="1"/>
        <v>12</v>
      </c>
      <c r="D21" s="119">
        <f>'Averages Pivot Table'!T293</f>
        <v>71615.624241552709</v>
      </c>
      <c r="E21" s="120">
        <f t="shared" si="1"/>
        <v>7</v>
      </c>
      <c r="F21" s="119">
        <f>'Averages Pivot Table'!U293</f>
        <v>70482.831606314634</v>
      </c>
      <c r="G21" s="120">
        <f t="shared" ref="G21" si="42">IF(F21&gt;0,RANK(F21,(F$10:F$28)),0)</f>
        <v>4</v>
      </c>
      <c r="H21" s="119">
        <f>'Averages Pivot Table'!V293</f>
        <v>73465.47774682258</v>
      </c>
      <c r="I21" s="120">
        <f t="shared" ref="I21" si="43">IF(H21&gt;0,RANK(H21,(H$10:H$28)),0)</f>
        <v>1</v>
      </c>
      <c r="J21" s="119">
        <f>'Averages Pivot Table'!W293</f>
        <v>64386.574350192554</v>
      </c>
      <c r="K21" s="120">
        <f t="shared" ref="K21" si="44">IF(J21&gt;0,RANK(J21,(J$10:J$28)),0)</f>
        <v>5</v>
      </c>
      <c r="L21" s="119">
        <f>'Averages Pivot Table'!X293</f>
        <v>68393.699875878578</v>
      </c>
      <c r="M21" s="120">
        <f t="shared" ref="M21" si="45">IF(L21&gt;0,RANK(L21,(L$10:L$28)),0)</f>
        <v>3</v>
      </c>
      <c r="N21" s="319">
        <f>'Averages Pivot Table'!Y293</f>
        <v>76943.984406138989</v>
      </c>
      <c r="O21" s="120">
        <f t="shared" ref="O21" si="46">IF(N21&gt;0,RANK(N21,(N$10:N$28)),0)</f>
        <v>8</v>
      </c>
      <c r="Q21" s="110">
        <f t="shared" si="0"/>
        <v>-1.7546758396800945E-2</v>
      </c>
      <c r="R21" s="92" t="s">
        <v>198</v>
      </c>
      <c r="S21" s="317">
        <f>'Averages Pivot Table'!Y291</f>
        <v>78318.215206434965</v>
      </c>
    </row>
    <row r="22" spans="1:19" ht="12.95" customHeight="1">
      <c r="A22" s="118" t="s">
        <v>199</v>
      </c>
      <c r="B22" s="119">
        <f>'Averages Pivot Table'!S322</f>
        <v>72337.411869265357</v>
      </c>
      <c r="C22" s="120">
        <f t="shared" si="1"/>
        <v>15</v>
      </c>
      <c r="D22" s="119">
        <f>'Averages Pivot Table'!T322</f>
        <v>0</v>
      </c>
      <c r="E22" s="120">
        <f t="shared" si="1"/>
        <v>0</v>
      </c>
      <c r="F22" s="119">
        <f>'Averages Pivot Table'!U322</f>
        <v>63623.001792876094</v>
      </c>
      <c r="G22" s="120">
        <f t="shared" ref="G22" si="47">IF(F22&gt;0,RANK(F22,(F$10:F$28)),0)</f>
        <v>11</v>
      </c>
      <c r="H22" s="119">
        <f>'Averages Pivot Table'!V322</f>
        <v>66156.130137177315</v>
      </c>
      <c r="I22" s="120">
        <f t="shared" ref="I22" si="48">IF(H22&gt;0,RANK(H22,(H$10:H$28)),0)</f>
        <v>6</v>
      </c>
      <c r="J22" s="119">
        <f>'Averages Pivot Table'!W322</f>
        <v>56836.121999902221</v>
      </c>
      <c r="K22" s="120">
        <f t="shared" ref="K22" si="49">IF(J22&gt;0,RANK(J22,(J$10:J$28)),0)</f>
        <v>9</v>
      </c>
      <c r="L22" s="119">
        <f>'Averages Pivot Table'!X322</f>
        <v>48487.671783048252</v>
      </c>
      <c r="M22" s="120">
        <f t="shared" ref="M22" si="50">IF(L22&gt;0,RANK(L22,(L$10:L$28)),0)</f>
        <v>10</v>
      </c>
      <c r="N22" s="319">
        <f>'Averages Pivot Table'!Y322</f>
        <v>66159.291056734961</v>
      </c>
      <c r="O22" s="120">
        <f t="shared" ref="O22" si="51">IF(N22&gt;0,RANK(N22,(N$10:N$28)),0)</f>
        <v>15</v>
      </c>
      <c r="Q22" s="110">
        <f t="shared" si="0"/>
        <v>-6.96695914289681E-2</v>
      </c>
      <c r="R22" s="92" t="s">
        <v>199</v>
      </c>
      <c r="S22" s="317">
        <f>'Averages Pivot Table'!Y320</f>
        <v>71113.757485745577</v>
      </c>
    </row>
    <row r="23" spans="1:19" ht="12.95" customHeight="1">
      <c r="A23" s="118" t="s">
        <v>200</v>
      </c>
      <c r="B23" s="119">
        <f>'Averages Pivot Table'!S351</f>
        <v>89512.936591254984</v>
      </c>
      <c r="C23" s="120">
        <f t="shared" si="1"/>
        <v>5</v>
      </c>
      <c r="D23" s="119">
        <f>'Averages Pivot Table'!T351</f>
        <v>0</v>
      </c>
      <c r="E23" s="120">
        <f t="shared" si="1"/>
        <v>0</v>
      </c>
      <c r="F23" s="119">
        <f>'Averages Pivot Table'!U351</f>
        <v>71945.730490783812</v>
      </c>
      <c r="G23" s="120">
        <f t="shared" ref="G23" si="52">IF(F23&gt;0,RANK(F23,(F$10:F$28)),0)</f>
        <v>2</v>
      </c>
      <c r="H23" s="119">
        <f>'Averages Pivot Table'!V351</f>
        <v>0</v>
      </c>
      <c r="I23" s="120">
        <f t="shared" ref="I23" si="53">IF(H23&gt;0,RANK(H23,(H$10:H$28)),0)</f>
        <v>0</v>
      </c>
      <c r="J23" s="119">
        <f>'Averages Pivot Table'!W351</f>
        <v>65780.162324576595</v>
      </c>
      <c r="K23" s="120">
        <f t="shared" ref="K23" si="54">IF(J23&gt;0,RANK(J23,(J$10:J$28)),0)</f>
        <v>3</v>
      </c>
      <c r="L23" s="119">
        <f>'Averages Pivot Table'!X351</f>
        <v>56222.659378330645</v>
      </c>
      <c r="M23" s="120">
        <f t="shared" ref="M23" si="55">IF(L23&gt;0,RANK(L23,(L$10:L$28)),0)</f>
        <v>8</v>
      </c>
      <c r="N23" s="319">
        <f>'Averages Pivot Table'!Y351</f>
        <v>77966.418726138043</v>
      </c>
      <c r="O23" s="120">
        <f t="shared" ref="O23" si="56">IF(N23&gt;0,RANK(N23,(N$10:N$28)),0)</f>
        <v>7</v>
      </c>
      <c r="Q23" s="110">
        <f t="shared" si="0"/>
        <v>3.2457865973814365E-2</v>
      </c>
      <c r="R23" s="92" t="s">
        <v>200</v>
      </c>
      <c r="S23" s="317">
        <f>'Averages Pivot Table'!Y349</f>
        <v>75515.35156604198</v>
      </c>
    </row>
    <row r="24" spans="1:19" ht="12.95" customHeight="1">
      <c r="A24" s="118"/>
      <c r="B24" s="119"/>
      <c r="C24" s="120"/>
      <c r="D24" s="119"/>
      <c r="E24" s="120"/>
      <c r="F24" s="119"/>
      <c r="G24" s="120"/>
      <c r="H24" s="119"/>
      <c r="I24" s="120"/>
      <c r="J24" s="119"/>
      <c r="K24" s="120"/>
      <c r="L24" s="119"/>
      <c r="M24" s="120"/>
      <c r="N24" s="319"/>
      <c r="O24" s="120"/>
      <c r="Q24" s="110"/>
      <c r="S24" s="317"/>
    </row>
    <row r="25" spans="1:19" ht="12.95" customHeight="1">
      <c r="A25" s="118" t="s">
        <v>201</v>
      </c>
      <c r="B25" s="119">
        <f>'Averages Pivot Table'!S380</f>
        <v>85143.427055247113</v>
      </c>
      <c r="C25" s="120">
        <f t="shared" si="1"/>
        <v>10</v>
      </c>
      <c r="D25" s="119">
        <f>'Averages Pivot Table'!T380</f>
        <v>63194.547543540284</v>
      </c>
      <c r="E25" s="120">
        <f t="shared" si="1"/>
        <v>10</v>
      </c>
      <c r="F25" s="119">
        <f>'Averages Pivot Table'!U380</f>
        <v>63812.212990276232</v>
      </c>
      <c r="G25" s="120">
        <f t="shared" ref="G25" si="57">IF(F25&gt;0,RANK(F25,(F$10:F$28)),0)</f>
        <v>10</v>
      </c>
      <c r="H25" s="119">
        <f>'Averages Pivot Table'!V380</f>
        <v>0</v>
      </c>
      <c r="I25" s="120">
        <f t="shared" ref="I25" si="58">IF(H25&gt;0,RANK(H25,(H$10:H$28)),0)</f>
        <v>0</v>
      </c>
      <c r="J25" s="119">
        <f>'Averages Pivot Table'!W380</f>
        <v>60416.448333605025</v>
      </c>
      <c r="K25" s="120">
        <f t="shared" ref="K25" si="59">IF(J25&gt;0,RANK(J25,(J$10:J$28)),0)</f>
        <v>8</v>
      </c>
      <c r="L25" s="119">
        <f>'Averages Pivot Table'!X380</f>
        <v>0</v>
      </c>
      <c r="M25" s="120">
        <f t="shared" ref="M25" si="60">IF(L25&gt;0,RANK(L25,(L$10:L$28)),0)</f>
        <v>0</v>
      </c>
      <c r="N25" s="319">
        <f>'Averages Pivot Table'!Y380</f>
        <v>73044.020073625186</v>
      </c>
      <c r="O25" s="120">
        <f t="shared" ref="O25" si="61">IF(N25&gt;0,RANK(N25,(N$10:N$28)),0)</f>
        <v>10</v>
      </c>
      <c r="Q25" s="110">
        <f t="shared" si="0"/>
        <v>4.6119204901870492E-3</v>
      </c>
      <c r="R25" s="92" t="s">
        <v>201</v>
      </c>
      <c r="S25" s="317">
        <f>'Averages Pivot Table'!Y378</f>
        <v>72708.693360899328</v>
      </c>
    </row>
    <row r="26" spans="1:19" ht="12.95" customHeight="1">
      <c r="A26" s="118" t="s">
        <v>202</v>
      </c>
      <c r="B26" s="119">
        <f>'Averages Pivot Table'!S409</f>
        <v>92969.960306900131</v>
      </c>
      <c r="C26" s="120">
        <f t="shared" si="1"/>
        <v>4</v>
      </c>
      <c r="D26" s="119">
        <f>'Averages Pivot Table'!T409</f>
        <v>71640.303767286605</v>
      </c>
      <c r="E26" s="120">
        <f t="shared" si="1"/>
        <v>6</v>
      </c>
      <c r="F26" s="119">
        <f>'Averages Pivot Table'!U409</f>
        <v>65672.88576024436</v>
      </c>
      <c r="G26" s="120">
        <f t="shared" ref="G26" si="62">IF(F26&gt;0,RANK(F26,(F$10:F$28)),0)</f>
        <v>6</v>
      </c>
      <c r="H26" s="119">
        <f>'Averages Pivot Table'!V409</f>
        <v>69414.84505844237</v>
      </c>
      <c r="I26" s="120">
        <f t="shared" ref="I26" si="63">IF(H26&gt;0,RANK(H26,(H$10:H$28)),0)</f>
        <v>4</v>
      </c>
      <c r="J26" s="119">
        <f>'Averages Pivot Table'!W409</f>
        <v>67115.858615346675</v>
      </c>
      <c r="K26" s="120">
        <f t="shared" ref="K26" si="64">IF(J26&gt;0,RANK(J26,(J$10:J$28)),0)</f>
        <v>2</v>
      </c>
      <c r="L26" s="119">
        <f>'Averages Pivot Table'!X409</f>
        <v>0</v>
      </c>
      <c r="M26" s="120">
        <f t="shared" ref="M26" si="65">IF(L26&gt;0,RANK(L26,(L$10:L$28)),0)</f>
        <v>0</v>
      </c>
      <c r="N26" s="319">
        <f>'Averages Pivot Table'!Y409</f>
        <v>79951.249975048151</v>
      </c>
      <c r="O26" s="120">
        <f t="shared" ref="O26" si="66">IF(N26&gt;0,RANK(N26,(N$10:N$28)),0)</f>
        <v>6</v>
      </c>
      <c r="Q26" s="110">
        <f t="shared" si="0"/>
        <v>-5.1888647193668192E-3</v>
      </c>
      <c r="R26" s="92" t="s">
        <v>202</v>
      </c>
      <c r="S26" s="317">
        <f>'Averages Pivot Table'!Y407</f>
        <v>80368.270056098787</v>
      </c>
    </row>
    <row r="27" spans="1:19" ht="12.95" customHeight="1">
      <c r="A27" s="118" t="s">
        <v>203</v>
      </c>
      <c r="B27" s="119">
        <f>'Averages Pivot Table'!S438</f>
        <v>95621.990360756172</v>
      </c>
      <c r="C27" s="120">
        <f t="shared" si="1"/>
        <v>3</v>
      </c>
      <c r="D27" s="119">
        <f>'Averages Pivot Table'!T438</f>
        <v>82134.495264931305</v>
      </c>
      <c r="E27" s="120">
        <f t="shared" si="1"/>
        <v>3</v>
      </c>
      <c r="F27" s="119">
        <f>'Averages Pivot Table'!U438</f>
        <v>69090.583945764985</v>
      </c>
      <c r="G27" s="120">
        <f t="shared" ref="G27" si="67">IF(F27&gt;0,RANK(F27,(F$10:F$28)),0)</f>
        <v>5</v>
      </c>
      <c r="H27" s="119">
        <f>'Averages Pivot Table'!V438</f>
        <v>0</v>
      </c>
      <c r="I27" s="120">
        <f t="shared" ref="I27" si="68">IF(H27&gt;0,RANK(H27,(H$10:H$28)),0)</f>
        <v>0</v>
      </c>
      <c r="J27" s="119">
        <f>'Averages Pivot Table'!W438</f>
        <v>71863.536496350367</v>
      </c>
      <c r="K27" s="120">
        <f t="shared" ref="K27" si="69">IF(J27&gt;0,RANK(J27,(J$10:J$28)),0)</f>
        <v>1</v>
      </c>
      <c r="L27" s="119">
        <f>'Averages Pivot Table'!X438</f>
        <v>61623.951903409092</v>
      </c>
      <c r="M27" s="120">
        <f t="shared" ref="M27" si="70">IF(L27&gt;0,RANK(L27,(L$10:L$28)),0)</f>
        <v>5</v>
      </c>
      <c r="N27" s="319">
        <f>'Averages Pivot Table'!Y438</f>
        <v>85385.925902297997</v>
      </c>
      <c r="O27" s="120">
        <f t="shared" ref="O27" si="71">IF(N27&gt;0,RANK(N27,(N$10:N$28)),0)</f>
        <v>2</v>
      </c>
      <c r="Q27" s="110">
        <f t="shared" si="0"/>
        <v>8.4909665081963764E-3</v>
      </c>
      <c r="R27" s="92" t="s">
        <v>203</v>
      </c>
      <c r="S27" s="317">
        <f>'Averages Pivot Table'!Y436</f>
        <v>84667.021062110856</v>
      </c>
    </row>
    <row r="28" spans="1:19" ht="12.95" customHeight="1">
      <c r="A28" s="121" t="s">
        <v>204</v>
      </c>
      <c r="B28" s="122">
        <f>'Averages Pivot Table'!S467</f>
        <v>81676.454436749598</v>
      </c>
      <c r="C28" s="123">
        <f t="shared" si="1"/>
        <v>13</v>
      </c>
      <c r="D28" s="122">
        <f>'Averages Pivot Table'!T467</f>
        <v>0</v>
      </c>
      <c r="E28" s="123">
        <f t="shared" si="1"/>
        <v>0</v>
      </c>
      <c r="F28" s="122">
        <f>'Averages Pivot Table'!U467</f>
        <v>64569.477736098626</v>
      </c>
      <c r="G28" s="123">
        <f t="shared" ref="G28" si="72">IF(F28&gt;0,RANK(F28,(F$10:F$28)),0)</f>
        <v>7</v>
      </c>
      <c r="H28" s="122">
        <f>'Averages Pivot Table'!V467</f>
        <v>0</v>
      </c>
      <c r="I28" s="123">
        <f t="shared" ref="I28" si="73">IF(H28&gt;0,RANK(H28,(H$10:H$28)),0)</f>
        <v>0</v>
      </c>
      <c r="J28" s="122">
        <f>'Averages Pivot Table'!W467</f>
        <v>61689.795946214974</v>
      </c>
      <c r="K28" s="123">
        <f t="shared" ref="K28" si="74">IF(J28&gt;0,RANK(J28,(J$10:J$28)),0)</f>
        <v>6</v>
      </c>
      <c r="L28" s="122">
        <f>'Averages Pivot Table'!X467</f>
        <v>57749.470402437517</v>
      </c>
      <c r="M28" s="123">
        <f t="shared" ref="M28" si="75">IF(L28&gt;0,RANK(L28,(L$10:L$28)),0)</f>
        <v>7</v>
      </c>
      <c r="N28" s="320">
        <f>'Averages Pivot Table'!Y467</f>
        <v>69835.183178335719</v>
      </c>
      <c r="O28" s="123">
        <f t="shared" ref="O28" si="76">IF(N28&gt;0,RANK(N28,(N$10:N$28)),0)</f>
        <v>12</v>
      </c>
      <c r="Q28" s="110">
        <f t="shared" si="0"/>
        <v>1.6920997879797395E-2</v>
      </c>
      <c r="R28" s="92" t="s">
        <v>204</v>
      </c>
      <c r="S28" s="317">
        <f>'Averages Pivot Table'!Y465</f>
        <v>68673.164703980685</v>
      </c>
    </row>
    <row r="29" spans="1:19" ht="33.75" customHeight="1">
      <c r="A29" s="673" t="s">
        <v>360</v>
      </c>
      <c r="B29" s="673"/>
      <c r="C29" s="673"/>
      <c r="D29" s="673"/>
      <c r="E29" s="673"/>
      <c r="F29" s="673"/>
      <c r="G29" s="673"/>
      <c r="H29" s="673"/>
      <c r="I29" s="673"/>
      <c r="J29" s="673"/>
      <c r="K29" s="673"/>
      <c r="L29" s="673"/>
      <c r="M29" s="673"/>
      <c r="N29" s="673"/>
      <c r="O29" s="673"/>
      <c r="Q29" s="100"/>
    </row>
    <row r="30" spans="1:19">
      <c r="O30" s="84" t="s">
        <v>1094</v>
      </c>
      <c r="Q30" s="100"/>
    </row>
    <row r="31" spans="1:19" ht="18">
      <c r="A31" s="64" t="s">
        <v>183</v>
      </c>
      <c r="B31" s="64"/>
      <c r="C31" s="64"/>
      <c r="D31" s="64"/>
      <c r="E31" s="64"/>
      <c r="F31" s="64"/>
      <c r="G31" s="64"/>
      <c r="H31" s="64"/>
      <c r="I31" s="64"/>
      <c r="J31" s="64"/>
      <c r="K31" s="64"/>
      <c r="L31" s="64"/>
      <c r="M31" s="64"/>
      <c r="Q31" s="100"/>
    </row>
    <row r="32" spans="1:19">
      <c r="A32" s="69"/>
      <c r="B32" s="69"/>
      <c r="C32" s="69"/>
      <c r="D32" s="69"/>
      <c r="E32" s="69"/>
      <c r="F32" s="69"/>
      <c r="G32" s="94"/>
      <c r="H32" s="94"/>
      <c r="I32" s="94"/>
      <c r="J32" s="94"/>
      <c r="K32" s="94"/>
      <c r="Q32" s="100"/>
    </row>
    <row r="33" spans="1:19" ht="15.75">
      <c r="A33" s="674" t="s">
        <v>184</v>
      </c>
      <c r="B33" s="674"/>
      <c r="C33" s="674"/>
      <c r="D33" s="674"/>
      <c r="E33" s="674"/>
      <c r="F33" s="674"/>
      <c r="G33" s="674"/>
      <c r="H33" s="674"/>
      <c r="I33" s="674"/>
      <c r="J33" s="674"/>
      <c r="K33" s="674"/>
      <c r="L33" s="674"/>
      <c r="M33" s="674"/>
      <c r="Q33" s="100"/>
    </row>
    <row r="34" spans="1:19" ht="15.75">
      <c r="A34" s="674" t="s">
        <v>1097</v>
      </c>
      <c r="B34" s="674"/>
      <c r="C34" s="674"/>
      <c r="D34" s="674"/>
      <c r="E34" s="674"/>
      <c r="F34" s="674"/>
      <c r="G34" s="674"/>
      <c r="H34" s="674"/>
      <c r="I34" s="674"/>
      <c r="J34" s="674"/>
      <c r="K34" s="674"/>
      <c r="L34" s="674"/>
      <c r="M34" s="674"/>
      <c r="Q34" s="100"/>
    </row>
    <row r="35" spans="1:19">
      <c r="A35" s="69"/>
      <c r="B35" s="69"/>
      <c r="C35" s="69"/>
      <c r="D35" s="69"/>
      <c r="E35" s="69"/>
      <c r="F35" s="69"/>
      <c r="G35" s="94"/>
      <c r="H35" s="94"/>
      <c r="I35" s="94"/>
      <c r="J35" s="94"/>
      <c r="K35" s="94"/>
      <c r="L35" s="115"/>
      <c r="M35" s="115"/>
      <c r="N35" s="115"/>
      <c r="O35" s="115"/>
      <c r="Q35" s="100"/>
    </row>
    <row r="36" spans="1:19" ht="24">
      <c r="A36" s="96"/>
      <c r="B36" s="124" t="s">
        <v>175</v>
      </c>
      <c r="C36" s="125"/>
      <c r="D36" s="97" t="s">
        <v>176</v>
      </c>
      <c r="E36" s="98"/>
      <c r="F36" s="97" t="s">
        <v>177</v>
      </c>
      <c r="G36" s="98"/>
      <c r="H36" s="97" t="s">
        <v>178</v>
      </c>
      <c r="I36" s="98"/>
      <c r="J36" s="99" t="s">
        <v>179</v>
      </c>
      <c r="K36" s="98"/>
      <c r="N36" s="126" t="s">
        <v>7</v>
      </c>
      <c r="O36" s="127"/>
      <c r="Q36" s="100" t="s">
        <v>185</v>
      </c>
      <c r="S36" s="92" t="s">
        <v>186</v>
      </c>
    </row>
    <row r="37" spans="1:19">
      <c r="A37" s="102"/>
      <c r="B37" s="128" t="s">
        <v>187</v>
      </c>
      <c r="C37" s="129" t="s">
        <v>166</v>
      </c>
      <c r="D37" s="128" t="s">
        <v>187</v>
      </c>
      <c r="E37" s="129" t="s">
        <v>166</v>
      </c>
      <c r="F37" s="128" t="s">
        <v>187</v>
      </c>
      <c r="G37" s="129" t="s">
        <v>166</v>
      </c>
      <c r="H37" s="128" t="s">
        <v>187</v>
      </c>
      <c r="I37" s="129" t="s">
        <v>166</v>
      </c>
      <c r="J37" s="130" t="s">
        <v>187</v>
      </c>
      <c r="K37" s="129" t="s">
        <v>166</v>
      </c>
      <c r="N37" s="131"/>
      <c r="O37" s="132"/>
      <c r="Q37" s="100"/>
    </row>
    <row r="38" spans="1:19" s="109" customFormat="1" ht="18" customHeight="1">
      <c r="A38" s="106" t="s">
        <v>188</v>
      </c>
      <c r="B38" s="133">
        <f>'Averages Pivot Table'!Z495</f>
        <v>56532.402036268286</v>
      </c>
      <c r="C38" s="133"/>
      <c r="D38" s="133">
        <f>'Averages Pivot Table'!AA495</f>
        <v>53446.714878515573</v>
      </c>
      <c r="E38" s="133"/>
      <c r="F38" s="133">
        <f>'Averages Pivot Table'!AB495</f>
        <v>48655.77783222749</v>
      </c>
      <c r="G38" s="133"/>
      <c r="H38" s="133">
        <f>'Averages Pivot Table'!AC495</f>
        <v>45465.615941970245</v>
      </c>
      <c r="I38" s="134"/>
      <c r="J38" s="135">
        <f>'Averages Pivot Table'!AE495</f>
        <v>52070.021487220234</v>
      </c>
      <c r="K38" s="133"/>
      <c r="N38" s="136"/>
      <c r="O38" s="136"/>
      <c r="Q38" s="110">
        <f>(J38-S38)/S38</f>
        <v>-1.6871437448522212E-3</v>
      </c>
      <c r="R38" s="111" t="s">
        <v>188</v>
      </c>
      <c r="S38" s="112">
        <f>'Averages Pivot Table'!AE493</f>
        <v>52158.019563670961</v>
      </c>
    </row>
    <row r="39" spans="1:19" ht="12.95" customHeight="1">
      <c r="A39" s="118"/>
      <c r="B39" s="113"/>
      <c r="C39" s="137"/>
      <c r="D39" s="113"/>
      <c r="E39" s="137"/>
      <c r="F39" s="138"/>
      <c r="G39" s="92"/>
      <c r="H39" s="92"/>
      <c r="I39" s="92"/>
      <c r="J39" s="139"/>
      <c r="K39" s="92"/>
      <c r="Q39" s="110"/>
      <c r="S39" s="117"/>
    </row>
    <row r="40" spans="1:19" ht="12.95" customHeight="1">
      <c r="A40" s="118" t="s">
        <v>189</v>
      </c>
      <c r="B40" s="140">
        <f>'Averages Pivot Table'!Z32</f>
        <v>0</v>
      </c>
      <c r="C40" s="120">
        <f>IF(B40&gt;0,RANK(B40,(B$40:B$58)),0)</f>
        <v>0</v>
      </c>
      <c r="D40" s="140">
        <f>'Averages Pivot Table'!AA32</f>
        <v>54966.960107456092</v>
      </c>
      <c r="E40" s="120">
        <f>IF(D40&gt;0,RANK(D40,(D$40:D$58)),0)</f>
        <v>3</v>
      </c>
      <c r="F40" s="140">
        <f>'Averages Pivot Table'!AB32</f>
        <v>52859.99069089254</v>
      </c>
      <c r="G40" s="120">
        <f>IF(F40&gt;0,RANK(F40,(F$40:F$58)),0)</f>
        <v>3</v>
      </c>
      <c r="H40" s="141">
        <f>'Averages Pivot Table'!AC32</f>
        <v>51463.188307064353</v>
      </c>
      <c r="I40" s="120">
        <f>IF(H40&gt;0,RANK(H40,(H$40:H$58)),0)</f>
        <v>3</v>
      </c>
      <c r="J40" s="142">
        <f>'Averages Pivot Table'!AE32</f>
        <v>53133.263465877448</v>
      </c>
      <c r="K40" s="120">
        <f>IF(J40&gt;0,RANK(J40,(J$40:J$58)),0)</f>
        <v>6</v>
      </c>
      <c r="Q40" s="110">
        <f t="shared" ref="Q40:Q58" si="77">(J40-S40)/S40</f>
        <v>1.1175154416649782E-2</v>
      </c>
      <c r="R40" s="92" t="s">
        <v>189</v>
      </c>
      <c r="S40" s="117">
        <f>'Averages Pivot Table'!AE30</f>
        <v>52546.053207300371</v>
      </c>
    </row>
    <row r="41" spans="1:19" ht="12.95" customHeight="1">
      <c r="A41" s="118" t="s">
        <v>190</v>
      </c>
      <c r="B41" s="140">
        <f>'Averages Pivot Table'!Z61</f>
        <v>0</v>
      </c>
      <c r="C41" s="120">
        <f t="shared" ref="C41:E58" si="78">IF(B41&gt;0,RANK(B41,(B$40:B$58)),0)</f>
        <v>0</v>
      </c>
      <c r="D41" s="140">
        <f>'Averages Pivot Table'!AA61</f>
        <v>50765.658537440657</v>
      </c>
      <c r="E41" s="120">
        <f t="shared" si="78"/>
        <v>9</v>
      </c>
      <c r="F41" s="140">
        <f>'Averages Pivot Table'!AB61</f>
        <v>43197.807096415621</v>
      </c>
      <c r="G41" s="120">
        <f t="shared" ref="G41" si="79">IF(F41&gt;0,RANK(F41,(F$40:F$58)),0)</f>
        <v>14</v>
      </c>
      <c r="H41" s="141">
        <f>'Averages Pivot Table'!AC61</f>
        <v>42170.509522383152</v>
      </c>
      <c r="I41" s="120">
        <f t="shared" ref="I41" si="80">IF(H41&gt;0,RANK(H41,(H$40:H$58)),0)</f>
        <v>13</v>
      </c>
      <c r="J41" s="142">
        <f>'Averages Pivot Table'!AE61</f>
        <v>44263.498240359513</v>
      </c>
      <c r="K41" s="120">
        <f t="shared" ref="K41" si="81">IF(J41&gt;0,RANK(J41,(J$40:J$58)),0)</f>
        <v>15</v>
      </c>
      <c r="Q41" s="110">
        <f t="shared" si="77"/>
        <v>9.5363980666658462E-3</v>
      </c>
      <c r="R41" s="92" t="s">
        <v>190</v>
      </c>
      <c r="S41" s="117">
        <f>'Averages Pivot Table'!AE59</f>
        <v>43845.371326013868</v>
      </c>
    </row>
    <row r="42" spans="1:19" ht="12.95" customHeight="1">
      <c r="A42" s="118" t="s">
        <v>191</v>
      </c>
      <c r="B42" s="140">
        <f>'Averages Pivot Table'!Z90</f>
        <v>0</v>
      </c>
      <c r="C42" s="120">
        <f t="shared" si="78"/>
        <v>0</v>
      </c>
      <c r="D42" s="140">
        <f>'Averages Pivot Table'!AA90</f>
        <v>59864.555329949239</v>
      </c>
      <c r="E42" s="120">
        <f t="shared" si="78"/>
        <v>2</v>
      </c>
      <c r="F42" s="140">
        <f>'Averages Pivot Table'!AB90</f>
        <v>57176.918251704155</v>
      </c>
      <c r="G42" s="120">
        <f t="shared" ref="G42" si="82">IF(F42&gt;0,RANK(F42,(F$40:F$58)),0)</f>
        <v>1</v>
      </c>
      <c r="H42" s="141">
        <f>'Averages Pivot Table'!AC90</f>
        <v>0</v>
      </c>
      <c r="I42" s="120">
        <f t="shared" ref="I42" si="83">IF(H42&gt;0,RANK(H42,(H$40:H$58)),0)</f>
        <v>0</v>
      </c>
      <c r="J42" s="142">
        <f>'Averages Pivot Table'!AE90</f>
        <v>58462.901562560663</v>
      </c>
      <c r="K42" s="120">
        <f t="shared" ref="K42" si="84">IF(J42&gt;0,RANK(J42,(J$40:J$58)),0)</f>
        <v>3</v>
      </c>
      <c r="Q42" s="110">
        <f t="shared" si="77"/>
        <v>-3.1471134489512984E-2</v>
      </c>
      <c r="R42" s="92" t="s">
        <v>191</v>
      </c>
      <c r="S42" s="117">
        <f>'Averages Pivot Table'!AE88</f>
        <v>60362.580450037851</v>
      </c>
    </row>
    <row r="43" spans="1:19" ht="12.95" customHeight="1">
      <c r="A43" s="118" t="s">
        <v>192</v>
      </c>
      <c r="B43" s="140">
        <f>'Averages Pivot Table'!Z119</f>
        <v>57497.288772597523</v>
      </c>
      <c r="C43" s="120">
        <f t="shared" si="78"/>
        <v>1</v>
      </c>
      <c r="D43" s="140">
        <f>'Averages Pivot Table'!AA119</f>
        <v>53351.548666666669</v>
      </c>
      <c r="E43" s="120">
        <f t="shared" si="78"/>
        <v>5</v>
      </c>
      <c r="F43" s="140">
        <f>'Averages Pivot Table'!AB119</f>
        <v>48916.258215962444</v>
      </c>
      <c r="G43" s="120">
        <f t="shared" ref="G43" si="85">IF(F43&gt;0,RANK(F43,(F$40:F$58)),0)</f>
        <v>8</v>
      </c>
      <c r="H43" s="141">
        <f>'Averages Pivot Table'!AC119</f>
        <v>50269.192982456138</v>
      </c>
      <c r="I43" s="120">
        <f t="shared" ref="I43" si="86">IF(H43&gt;0,RANK(H43,(H$40:H$58)),0)</f>
        <v>4</v>
      </c>
      <c r="J43" s="142">
        <f>'Averages Pivot Table'!AE119</f>
        <v>56081.424840977568</v>
      </c>
      <c r="K43" s="120">
        <f t="shared" ref="K43" si="87">IF(J43&gt;0,RANK(J43,(J$40:J$58)),0)</f>
        <v>4</v>
      </c>
      <c r="Q43" s="110">
        <f t="shared" si="77"/>
        <v>6.7421237271767945E-3</v>
      </c>
      <c r="R43" s="92" t="s">
        <v>192</v>
      </c>
      <c r="S43" s="117">
        <f>'Averages Pivot Table'!AE117</f>
        <v>55705.84911392405</v>
      </c>
    </row>
    <row r="44" spans="1:19" ht="12.95" customHeight="1">
      <c r="A44" s="118"/>
      <c r="B44" s="140"/>
      <c r="C44" s="120"/>
      <c r="D44" s="140"/>
      <c r="E44" s="120"/>
      <c r="F44" s="140"/>
      <c r="G44" s="120"/>
      <c r="H44" s="141"/>
      <c r="I44" s="120"/>
      <c r="J44" s="142"/>
      <c r="K44" s="120"/>
      <c r="Q44" s="110"/>
      <c r="S44" s="117"/>
    </row>
    <row r="45" spans="1:19" ht="12.95" customHeight="1">
      <c r="A45" s="118" t="s">
        <v>193</v>
      </c>
      <c r="B45" s="140">
        <f>'Averages Pivot Table'!Z148</f>
        <v>52692.512395384918</v>
      </c>
      <c r="C45" s="120">
        <f t="shared" si="78"/>
        <v>3</v>
      </c>
      <c r="D45" s="140">
        <f>'Averages Pivot Table'!AA148</f>
        <v>46440.932714617171</v>
      </c>
      <c r="E45" s="120">
        <f t="shared" si="78"/>
        <v>13</v>
      </c>
      <c r="F45" s="140">
        <f>'Averages Pivot Table'!AB148</f>
        <v>44405.020180176332</v>
      </c>
      <c r="G45" s="120">
        <f t="shared" ref="G45" si="88">IF(F45&gt;0,RANK(F45,(F$40:F$58)),0)</f>
        <v>13</v>
      </c>
      <c r="H45" s="141">
        <f>'Averages Pivot Table'!AC148</f>
        <v>0</v>
      </c>
      <c r="I45" s="120">
        <f t="shared" ref="I45" si="89">IF(H45&gt;0,RANK(H45,(H$40:H$58)),0)</f>
        <v>0</v>
      </c>
      <c r="J45" s="142">
        <f>'Averages Pivot Table'!AE148</f>
        <v>47091.380966660086</v>
      </c>
      <c r="K45" s="120">
        <f t="shared" ref="K45" si="90">IF(J45&gt;0,RANK(J45,(J$40:J$58)),0)</f>
        <v>13</v>
      </c>
      <c r="Q45" s="110">
        <f t="shared" si="77"/>
        <v>9.9536817025612252E-3</v>
      </c>
      <c r="R45" s="92" t="s">
        <v>193</v>
      </c>
      <c r="S45" s="117">
        <f>'Averages Pivot Table'!AE146</f>
        <v>46627.267982502235</v>
      </c>
    </row>
    <row r="46" spans="1:19" ht="12.95" customHeight="1">
      <c r="A46" s="118" t="s">
        <v>194</v>
      </c>
      <c r="B46" s="140">
        <f>'Averages Pivot Table'!Z177</f>
        <v>0</v>
      </c>
      <c r="C46" s="120">
        <f t="shared" si="78"/>
        <v>0</v>
      </c>
      <c r="D46" s="140">
        <f>'Averages Pivot Table'!AA177</f>
        <v>47466.638905902153</v>
      </c>
      <c r="E46" s="120">
        <f t="shared" si="78"/>
        <v>12</v>
      </c>
      <c r="F46" s="140">
        <f>'Averages Pivot Table'!AB177</f>
        <v>45463.353208746383</v>
      </c>
      <c r="G46" s="120">
        <f t="shared" ref="G46" si="91">IF(F46&gt;0,RANK(F46,(F$40:F$58)),0)</f>
        <v>12</v>
      </c>
      <c r="H46" s="141">
        <f>'Averages Pivot Table'!AC177</f>
        <v>48736.561476852665</v>
      </c>
      <c r="I46" s="120">
        <f t="shared" ref="I46" si="92">IF(H46&gt;0,RANK(H46,(H$40:H$58)),0)</f>
        <v>6</v>
      </c>
      <c r="J46" s="142">
        <f>'Averages Pivot Table'!AE177</f>
        <v>46105.949587709416</v>
      </c>
      <c r="K46" s="120">
        <f t="shared" ref="K46" si="93">IF(J46&gt;0,RANK(J46,(J$40:J$58)),0)</f>
        <v>14</v>
      </c>
      <c r="Q46" s="110">
        <f t="shared" si="77"/>
        <v>1.8042317086672491E-3</v>
      </c>
      <c r="R46" s="92" t="s">
        <v>194</v>
      </c>
      <c r="S46" s="117">
        <f>'Averages Pivot Table'!AE175</f>
        <v>46022.913587689254</v>
      </c>
    </row>
    <row r="47" spans="1:19" ht="12.95" customHeight="1">
      <c r="A47" s="118" t="s">
        <v>195</v>
      </c>
      <c r="B47" s="140">
        <f>'Averages Pivot Table'!Z206</f>
        <v>0</v>
      </c>
      <c r="C47" s="120">
        <f t="shared" si="78"/>
        <v>0</v>
      </c>
      <c r="D47" s="140">
        <f>'Averages Pivot Table'!AA206</f>
        <v>46062.397079083123</v>
      </c>
      <c r="E47" s="120">
        <f t="shared" si="78"/>
        <v>14</v>
      </c>
      <c r="F47" s="140">
        <f>'Averages Pivot Table'!AB206</f>
        <v>40268.186463632599</v>
      </c>
      <c r="G47" s="120">
        <f t="shared" ref="G47" si="94">IF(F47&gt;0,RANK(F47,(F$40:F$58)),0)</f>
        <v>15</v>
      </c>
      <c r="H47" s="141">
        <f>'Averages Pivot Table'!AC206</f>
        <v>42807.997586872581</v>
      </c>
      <c r="I47" s="120">
        <f t="shared" ref="I47" si="95">IF(H47&gt;0,RANK(H47,(H$40:H$58)),0)</f>
        <v>12</v>
      </c>
      <c r="J47" s="142">
        <f>'Averages Pivot Table'!AE206</f>
        <v>44065.531318863927</v>
      </c>
      <c r="K47" s="120">
        <f t="shared" ref="K47" si="96">IF(J47&gt;0,RANK(J47,(J$40:J$58)),0)</f>
        <v>16</v>
      </c>
      <c r="Q47" s="110">
        <f t="shared" si="77"/>
        <v>6.6944258692234887E-3</v>
      </c>
      <c r="R47" s="92" t="s">
        <v>195</v>
      </c>
      <c r="S47" s="117">
        <f>'Averages Pivot Table'!AE204</f>
        <v>43772.499565412654</v>
      </c>
    </row>
    <row r="48" spans="1:19" ht="12.95" customHeight="1">
      <c r="A48" s="118" t="s">
        <v>196</v>
      </c>
      <c r="B48" s="140">
        <f>'Averages Pivot Table'!Z235</f>
        <v>0</v>
      </c>
      <c r="C48" s="120">
        <f t="shared" si="78"/>
        <v>0</v>
      </c>
      <c r="D48" s="140">
        <f>'Averages Pivot Table'!AA235</f>
        <v>65785.131039380751</v>
      </c>
      <c r="E48" s="120">
        <f t="shared" si="78"/>
        <v>1</v>
      </c>
      <c r="F48" s="140">
        <f>'Averages Pivot Table'!AB235</f>
        <v>55654.331612152171</v>
      </c>
      <c r="G48" s="120">
        <f t="shared" ref="G48" si="97">IF(F48&gt;0,RANK(F48,(F$40:F$58)),0)</f>
        <v>2</v>
      </c>
      <c r="H48" s="141">
        <f>'Averages Pivot Table'!AC235</f>
        <v>56044.656663889822</v>
      </c>
      <c r="I48" s="120">
        <f t="shared" ref="I48" si="98">IF(H48&gt;0,RANK(H48,(H$40:H$58)),0)</f>
        <v>1</v>
      </c>
      <c r="J48" s="142">
        <f>'Averages Pivot Table'!AE235</f>
        <v>62854.082643255744</v>
      </c>
      <c r="K48" s="120">
        <f t="shared" ref="K48" si="99">IF(J48&gt;0,RANK(J48,(J$40:J$58)),0)</f>
        <v>1</v>
      </c>
      <c r="Q48" s="110">
        <f t="shared" si="77"/>
        <v>1.6253794243607018E-2</v>
      </c>
      <c r="R48" s="92" t="s">
        <v>196</v>
      </c>
      <c r="S48" s="117">
        <f>'Averages Pivot Table'!AE233</f>
        <v>61848.804894290945</v>
      </c>
    </row>
    <row r="49" spans="1:19" ht="12.95" customHeight="1">
      <c r="A49" s="118"/>
      <c r="B49" s="140"/>
      <c r="C49" s="120"/>
      <c r="D49" s="140"/>
      <c r="E49" s="120"/>
      <c r="F49" s="140"/>
      <c r="G49" s="120"/>
      <c r="H49" s="141"/>
      <c r="I49" s="120"/>
      <c r="J49" s="142"/>
      <c r="K49" s="120"/>
      <c r="Q49" s="110"/>
      <c r="S49" s="117"/>
    </row>
    <row r="50" spans="1:19">
      <c r="A50" s="118" t="s">
        <v>197</v>
      </c>
      <c r="B50" s="140">
        <f>'Averages Pivot Table'!Z264</f>
        <v>0</v>
      </c>
      <c r="C50" s="120">
        <f t="shared" si="78"/>
        <v>0</v>
      </c>
      <c r="D50" s="140">
        <f>'Averages Pivot Table'!AA264</f>
        <v>51300.512774426381</v>
      </c>
      <c r="E50" s="120">
        <f t="shared" si="78"/>
        <v>8</v>
      </c>
      <c r="F50" s="140">
        <f>'Averages Pivot Table'!AB264</f>
        <v>49275.190550373918</v>
      </c>
      <c r="G50" s="120">
        <f t="shared" ref="G50" si="100">IF(F50&gt;0,RANK(F50,(F$40:F$58)),0)</f>
        <v>5</v>
      </c>
      <c r="H50" s="141">
        <f>'Averages Pivot Table'!AC264</f>
        <v>49354.146222630952</v>
      </c>
      <c r="I50" s="120">
        <f t="shared" ref="I50" si="101">IF(H50&gt;0,RANK(H50,(H$40:H$58)),0)</f>
        <v>5</v>
      </c>
      <c r="J50" s="142">
        <f>'Averages Pivot Table'!AE264</f>
        <v>50185.11667199307</v>
      </c>
      <c r="K50" s="120">
        <f t="shared" ref="K50" si="102">IF(J50&gt;0,RANK(J50,(J$40:J$58)),0)</f>
        <v>8</v>
      </c>
      <c r="Q50" s="110">
        <f t="shared" si="77"/>
        <v>2.5760739221023957E-2</v>
      </c>
      <c r="R50" s="92" t="s">
        <v>197</v>
      </c>
      <c r="S50" s="117">
        <f>'Averages Pivot Table'!AE262</f>
        <v>48924.778218850821</v>
      </c>
    </row>
    <row r="51" spans="1:19" ht="12.95" customHeight="1">
      <c r="A51" s="118" t="s">
        <v>198</v>
      </c>
      <c r="B51" s="140">
        <f>'Averages Pivot Table'!Z293</f>
        <v>0</v>
      </c>
      <c r="C51" s="120">
        <f t="shared" si="78"/>
        <v>0</v>
      </c>
      <c r="D51" s="140">
        <f>'Averages Pivot Table'!AA293</f>
        <v>48638.466647818495</v>
      </c>
      <c r="E51" s="120">
        <f t="shared" si="78"/>
        <v>10</v>
      </c>
      <c r="F51" s="140">
        <f>'Averages Pivot Table'!AB293</f>
        <v>48201.53710367762</v>
      </c>
      <c r="G51" s="120">
        <f t="shared" ref="G51" si="103">IF(F51&gt;0,RANK(F51,(F$40:F$58)),0)</f>
        <v>9</v>
      </c>
      <c r="H51" s="141">
        <f>'Averages Pivot Table'!AC293</f>
        <v>45081.273871173697</v>
      </c>
      <c r="I51" s="120">
        <f t="shared" ref="I51" si="104">IF(H51&gt;0,RANK(H51,(H$40:H$58)),0)</f>
        <v>9</v>
      </c>
      <c r="J51" s="142">
        <f>'Averages Pivot Table'!AE293</f>
        <v>47723.793202389817</v>
      </c>
      <c r="K51" s="120">
        <f t="shared" ref="K51" si="105">IF(J51&gt;0,RANK(J51,(J$40:J$58)),0)</f>
        <v>11</v>
      </c>
      <c r="Q51" s="110">
        <f t="shared" si="77"/>
        <v>6.6093515745028527E-3</v>
      </c>
      <c r="R51" s="92" t="s">
        <v>198</v>
      </c>
      <c r="S51" s="117">
        <f>'Averages Pivot Table'!AE291</f>
        <v>47410.440929981371</v>
      </c>
    </row>
    <row r="52" spans="1:19" ht="12.95" customHeight="1">
      <c r="A52" s="118" t="s">
        <v>199</v>
      </c>
      <c r="B52" s="140">
        <f>'Averages Pivot Table'!Z322</f>
        <v>52548.855492389506</v>
      </c>
      <c r="C52" s="120">
        <f t="shared" si="78"/>
        <v>4</v>
      </c>
      <c r="D52" s="140">
        <f>'Averages Pivot Table'!AA322</f>
        <v>52026.166125948585</v>
      </c>
      <c r="E52" s="120">
        <f t="shared" si="78"/>
        <v>7</v>
      </c>
      <c r="F52" s="140">
        <f>'Averages Pivot Table'!AB322</f>
        <v>46140.720965441207</v>
      </c>
      <c r="G52" s="120">
        <f t="shared" ref="G52" si="106">IF(F52&gt;0,RANK(F52,(F$40:F$58)),0)</f>
        <v>11</v>
      </c>
      <c r="H52" s="141">
        <f>'Averages Pivot Table'!AC322</f>
        <v>43942.829180492641</v>
      </c>
      <c r="I52" s="120">
        <f t="shared" ref="I52" si="107">IF(H52&gt;0,RANK(H52,(H$40:H$58)),0)</f>
        <v>11</v>
      </c>
      <c r="J52" s="142">
        <f>'Averages Pivot Table'!AE322</f>
        <v>49348.0999919319</v>
      </c>
      <c r="K52" s="120">
        <f t="shared" ref="K52" si="108">IF(J52&gt;0,RANK(J52,(J$40:J$58)),0)</f>
        <v>9</v>
      </c>
      <c r="Q52" s="110">
        <f t="shared" si="77"/>
        <v>-2.0452117559177488E-2</v>
      </c>
      <c r="R52" s="92" t="s">
        <v>199</v>
      </c>
      <c r="S52" s="117">
        <f>'Averages Pivot Table'!AE320</f>
        <v>50378.445889717055</v>
      </c>
    </row>
    <row r="53" spans="1:19" ht="12.95" customHeight="1">
      <c r="A53" s="118" t="s">
        <v>200</v>
      </c>
      <c r="B53" s="140">
        <f>'Averages Pivot Table'!Z351</f>
        <v>0</v>
      </c>
      <c r="C53" s="120">
        <f t="shared" si="78"/>
        <v>0</v>
      </c>
      <c r="D53" s="140">
        <f>'Averages Pivot Table'!AA351</f>
        <v>53061.502094972064</v>
      </c>
      <c r="E53" s="120">
        <f t="shared" si="78"/>
        <v>6</v>
      </c>
      <c r="F53" s="140">
        <f>'Averages Pivot Table'!AB351</f>
        <v>47625.395744680849</v>
      </c>
      <c r="G53" s="120">
        <f t="shared" ref="G53" si="109">IF(F53&gt;0,RANK(F53,(F$40:F$58)),0)</f>
        <v>10</v>
      </c>
      <c r="H53" s="141">
        <f>'Averages Pivot Table'!AC351</f>
        <v>45410.554456796606</v>
      </c>
      <c r="I53" s="120">
        <f t="shared" ref="I53" si="110">IF(H53&gt;0,RANK(H53,(H$40:H$58)),0)</f>
        <v>8</v>
      </c>
      <c r="J53" s="142">
        <f>'Averages Pivot Table'!AE351</f>
        <v>51008.843035038728</v>
      </c>
      <c r="K53" s="120">
        <f t="shared" ref="K53" si="111">IF(J53&gt;0,RANK(J53,(J$40:J$58)),0)</f>
        <v>7</v>
      </c>
      <c r="Q53" s="110">
        <f t="shared" si="77"/>
        <v>6.7143007469176827E-2</v>
      </c>
      <c r="R53" s="92" t="s">
        <v>200</v>
      </c>
      <c r="S53" s="117">
        <f>'Averages Pivot Table'!AE349</f>
        <v>47799.444571173895</v>
      </c>
    </row>
    <row r="54" spans="1:19" ht="12.95" customHeight="1">
      <c r="A54" s="118"/>
      <c r="B54" s="140"/>
      <c r="C54" s="120"/>
      <c r="D54" s="140"/>
      <c r="E54" s="120"/>
      <c r="F54" s="140"/>
      <c r="G54" s="120"/>
      <c r="H54" s="141"/>
      <c r="I54" s="120"/>
      <c r="J54" s="142"/>
      <c r="K54" s="120"/>
      <c r="Q54" s="110"/>
      <c r="S54" s="117"/>
    </row>
    <row r="55" spans="1:19" ht="12.95" customHeight="1">
      <c r="A55" s="118" t="s">
        <v>201</v>
      </c>
      <c r="B55" s="140">
        <f>'Averages Pivot Table'!Z380</f>
        <v>0</v>
      </c>
      <c r="C55" s="120">
        <f t="shared" si="78"/>
        <v>0</v>
      </c>
      <c r="D55" s="140">
        <f>'Averages Pivot Table'!AA380</f>
        <v>48289.286220236594</v>
      </c>
      <c r="E55" s="120">
        <f t="shared" si="78"/>
        <v>11</v>
      </c>
      <c r="F55" s="140">
        <f>'Averages Pivot Table'!AB380</f>
        <v>49710.435955902889</v>
      </c>
      <c r="G55" s="120">
        <f t="shared" ref="G55" si="112">IF(F55&gt;0,RANK(F55,(F$40:F$58)),0)</f>
        <v>4</v>
      </c>
      <c r="H55" s="141">
        <f>'Averages Pivot Table'!AC380</f>
        <v>0</v>
      </c>
      <c r="I55" s="120">
        <f t="shared" ref="I55" si="113">IF(H55&gt;0,RANK(H55,(H$40:H$58)),0)</f>
        <v>0</v>
      </c>
      <c r="J55" s="142">
        <f>'Averages Pivot Table'!AE380</f>
        <v>48919.768529396715</v>
      </c>
      <c r="K55" s="120">
        <f t="shared" ref="K55" si="114">IF(J55&gt;0,RANK(J55,(J$40:J$58)),0)</f>
        <v>10</v>
      </c>
      <c r="O55" s="113"/>
      <c r="Q55" s="110">
        <f t="shared" si="77"/>
        <v>8.4983010434544392E-5</v>
      </c>
      <c r="R55" s="92" t="s">
        <v>201</v>
      </c>
      <c r="S55" s="117">
        <f>'Averages Pivot Table'!AE378</f>
        <v>48915.611533471354</v>
      </c>
    </row>
    <row r="56" spans="1:19" ht="12.95" customHeight="1">
      <c r="A56" s="118" t="s">
        <v>202</v>
      </c>
      <c r="B56" s="140">
        <f>'Averages Pivot Table'!Z409</f>
        <v>54972.333616900236</v>
      </c>
      <c r="C56" s="120">
        <f t="shared" si="78"/>
        <v>2</v>
      </c>
      <c r="D56" s="140">
        <f>'Averages Pivot Table'!AA409</f>
        <v>54926.96152247757</v>
      </c>
      <c r="E56" s="120">
        <f t="shared" si="78"/>
        <v>4</v>
      </c>
      <c r="F56" s="140">
        <f>'Averages Pivot Table'!AB409</f>
        <v>48971.57112633151</v>
      </c>
      <c r="G56" s="120">
        <f t="shared" ref="G56" si="115">IF(F56&gt;0,RANK(F56,(F$40:F$58)),0)</f>
        <v>7</v>
      </c>
      <c r="H56" s="141">
        <f>'Averages Pivot Table'!AC409</f>
        <v>43974.250629444541</v>
      </c>
      <c r="I56" s="120">
        <f t="shared" ref="I56" si="116">IF(H56&gt;0,RANK(H56,(H$40:H$58)),0)</f>
        <v>10</v>
      </c>
      <c r="J56" s="142">
        <f>'Averages Pivot Table'!AE409</f>
        <v>53168.856035253535</v>
      </c>
      <c r="K56" s="120">
        <f t="shared" ref="K56" si="117">IF(J56&gt;0,RANK(J56,(J$40:J$58)),0)</f>
        <v>5</v>
      </c>
      <c r="O56" s="140"/>
      <c r="Q56" s="110">
        <f t="shared" si="77"/>
        <v>-2.6523565386411232E-2</v>
      </c>
      <c r="R56" s="92" t="s">
        <v>202</v>
      </c>
      <c r="S56" s="117">
        <f>'Averages Pivot Table'!AE407</f>
        <v>54617.507054866051</v>
      </c>
    </row>
    <row r="57" spans="1:19" ht="12.95" customHeight="1">
      <c r="A57" s="118" t="s">
        <v>203</v>
      </c>
      <c r="B57" s="140">
        <f>'Averages Pivot Table'!Z438</f>
        <v>0</v>
      </c>
      <c r="C57" s="120">
        <f t="shared" si="78"/>
        <v>0</v>
      </c>
      <c r="D57" s="140">
        <f>'Averages Pivot Table'!AA438</f>
        <v>0</v>
      </c>
      <c r="E57" s="120">
        <f t="shared" si="78"/>
        <v>0</v>
      </c>
      <c r="F57" s="140">
        <f>'Averages Pivot Table'!AB438</f>
        <v>0</v>
      </c>
      <c r="G57" s="120">
        <f t="shared" ref="G57" si="118">IF(F57&gt;0,RANK(F57,(F$40:F$58)),0)</f>
        <v>0</v>
      </c>
      <c r="H57" s="141">
        <f>'Averages Pivot Table'!AC438</f>
        <v>53768.567032967032</v>
      </c>
      <c r="I57" s="120">
        <f t="shared" ref="I57" si="119">IF(H57&gt;0,RANK(H57,(H$40:H$58)),0)</f>
        <v>2</v>
      </c>
      <c r="J57" s="142">
        <f>'Averages Pivot Table'!AE438</f>
        <v>60651.524004290332</v>
      </c>
      <c r="K57" s="120">
        <f t="shared" ref="K57" si="120">IF(J57&gt;0,RANK(J57,(J$40:J$58)),0)</f>
        <v>2</v>
      </c>
      <c r="O57" s="140"/>
      <c r="Q57" s="110">
        <f t="shared" si="77"/>
        <v>9.8620642736631185E-3</v>
      </c>
      <c r="R57" s="92" t="s">
        <v>203</v>
      </c>
      <c r="S57" s="117">
        <f>'Averages Pivot Table'!AE436</f>
        <v>60059.216154350303</v>
      </c>
    </row>
    <row r="58" spans="1:19" ht="12.95" customHeight="1">
      <c r="A58" s="143" t="s">
        <v>204</v>
      </c>
      <c r="B58" s="144">
        <f>'Averages Pivot Table'!Z467</f>
        <v>49634.962048290981</v>
      </c>
      <c r="C58" s="123">
        <f t="shared" si="78"/>
        <v>5</v>
      </c>
      <c r="D58" s="144">
        <f>'Averages Pivot Table'!AA467</f>
        <v>0</v>
      </c>
      <c r="E58" s="123">
        <f t="shared" si="78"/>
        <v>0</v>
      </c>
      <c r="F58" s="144">
        <f>'Averages Pivot Table'!AB467</f>
        <v>49068.246186008881</v>
      </c>
      <c r="G58" s="123">
        <f t="shared" ref="G58" si="121">IF(F58&gt;0,RANK(F58,(F$40:F$58)),0)</f>
        <v>6</v>
      </c>
      <c r="H58" s="145">
        <f>'Averages Pivot Table'!AC467</f>
        <v>46283.085933615032</v>
      </c>
      <c r="I58" s="123">
        <f t="shared" ref="I58" si="122">IF(H58&gt;0,RANK(H58,(H$40:H$58)),0)</f>
        <v>7</v>
      </c>
      <c r="J58" s="146">
        <f>'Averages Pivot Table'!AE467</f>
        <v>47572.296703295338</v>
      </c>
      <c r="K58" s="123">
        <f t="shared" ref="K58" si="123">IF(J58&gt;0,RANK(J58,(J$40:J$58)),0)</f>
        <v>12</v>
      </c>
      <c r="O58" s="140"/>
      <c r="Q58" s="110">
        <f t="shared" si="77"/>
        <v>1.0492275692965493E-2</v>
      </c>
      <c r="R58" s="92" t="s">
        <v>204</v>
      </c>
      <c r="S58" s="117">
        <f>'Averages Pivot Table'!AE465</f>
        <v>47078.337803890361</v>
      </c>
    </row>
    <row r="59" spans="1:19" ht="34.5" customHeight="1">
      <c r="A59" s="680" t="s">
        <v>360</v>
      </c>
      <c r="B59" s="680"/>
      <c r="C59" s="680"/>
      <c r="D59" s="680"/>
      <c r="E59" s="680"/>
      <c r="F59" s="680"/>
      <c r="G59" s="680"/>
      <c r="H59" s="680"/>
      <c r="I59" s="680"/>
      <c r="J59" s="680"/>
      <c r="K59" s="680"/>
      <c r="L59" s="147"/>
      <c r="M59" s="147"/>
      <c r="N59" s="148"/>
      <c r="O59" s="148"/>
      <c r="Q59" s="100"/>
    </row>
    <row r="60" spans="1:19">
      <c r="K60" s="84" t="s">
        <v>1094</v>
      </c>
      <c r="M60" s="84"/>
      <c r="Q60" s="100"/>
    </row>
    <row r="61" spans="1:19" ht="18">
      <c r="A61" s="64" t="s">
        <v>205</v>
      </c>
      <c r="B61" s="64"/>
      <c r="C61" s="64"/>
      <c r="D61" s="64"/>
      <c r="E61" s="64"/>
      <c r="F61" s="64"/>
      <c r="G61" s="64"/>
      <c r="H61" s="64"/>
      <c r="I61" s="64"/>
      <c r="J61" s="64" t="s">
        <v>7</v>
      </c>
      <c r="K61" s="64"/>
      <c r="L61" s="64"/>
      <c r="M61" s="64"/>
      <c r="N61" s="64"/>
      <c r="O61" s="64"/>
      <c r="Q61" s="100"/>
    </row>
    <row r="62" spans="1:19">
      <c r="A62" s="69"/>
      <c r="B62" s="69"/>
      <c r="C62" s="69"/>
      <c r="D62" s="69"/>
      <c r="E62" s="69"/>
      <c r="F62" s="69"/>
      <c r="G62" s="94"/>
      <c r="H62" s="94"/>
      <c r="I62" s="94"/>
      <c r="J62" s="94"/>
      <c r="K62" s="94"/>
      <c r="O62" s="140"/>
      <c r="Q62" s="100"/>
    </row>
    <row r="63" spans="1:19" ht="15.75">
      <c r="A63" s="674" t="s">
        <v>184</v>
      </c>
      <c r="B63" s="674"/>
      <c r="C63" s="674"/>
      <c r="D63" s="674"/>
      <c r="E63" s="674"/>
      <c r="F63" s="674"/>
      <c r="G63" s="674"/>
      <c r="H63" s="674"/>
      <c r="I63" s="674"/>
      <c r="J63" s="94" t="s">
        <v>7</v>
      </c>
      <c r="K63" s="94"/>
      <c r="O63" s="140"/>
      <c r="Q63" s="100"/>
    </row>
    <row r="64" spans="1:19" ht="15.75">
      <c r="A64" s="674" t="s">
        <v>1098</v>
      </c>
      <c r="B64" s="674"/>
      <c r="C64" s="674"/>
      <c r="D64" s="674"/>
      <c r="E64" s="674"/>
      <c r="F64" s="674"/>
      <c r="G64" s="674"/>
      <c r="H64" s="674"/>
      <c r="I64" s="674"/>
      <c r="J64" s="94" t="s">
        <v>7</v>
      </c>
      <c r="K64" s="94"/>
      <c r="O64" s="140"/>
      <c r="Q64" s="100"/>
    </row>
    <row r="65" spans="1:19">
      <c r="A65" s="69"/>
      <c r="B65" s="69"/>
      <c r="C65" s="69"/>
      <c r="D65" s="69"/>
      <c r="E65" s="69"/>
      <c r="F65" s="69"/>
      <c r="G65" s="94"/>
      <c r="H65" s="94"/>
      <c r="I65" s="94"/>
      <c r="J65" s="94"/>
      <c r="K65" s="94"/>
      <c r="L65" s="115"/>
      <c r="M65" s="115"/>
      <c r="N65" s="115"/>
      <c r="O65" s="149"/>
      <c r="Q65" s="100"/>
    </row>
    <row r="66" spans="1:19" s="109" customFormat="1" ht="48" customHeight="1">
      <c r="A66" s="150"/>
      <c r="B66" s="151" t="s">
        <v>207</v>
      </c>
      <c r="C66" s="152"/>
      <c r="D66" s="151" t="s">
        <v>181</v>
      </c>
      <c r="E66" s="98"/>
      <c r="F66" s="153" t="s">
        <v>182</v>
      </c>
      <c r="G66" s="98"/>
      <c r="L66" s="154" t="s">
        <v>7</v>
      </c>
      <c r="M66" s="155"/>
      <c r="N66" s="154"/>
      <c r="O66" s="156"/>
      <c r="Q66" s="100" t="s">
        <v>185</v>
      </c>
      <c r="R66" s="111"/>
      <c r="S66" s="92" t="s">
        <v>186</v>
      </c>
    </row>
    <row r="67" spans="1:19">
      <c r="A67" s="102"/>
      <c r="B67" s="128" t="s">
        <v>187</v>
      </c>
      <c r="C67" s="129" t="s">
        <v>166</v>
      </c>
      <c r="D67" s="128" t="s">
        <v>187</v>
      </c>
      <c r="E67" s="129" t="s">
        <v>166</v>
      </c>
      <c r="F67" s="130" t="s">
        <v>187</v>
      </c>
      <c r="G67" s="129" t="s">
        <v>166</v>
      </c>
      <c r="L67" s="131"/>
      <c r="M67" s="132"/>
      <c r="N67" s="131"/>
      <c r="O67" s="140"/>
      <c r="Q67" s="100"/>
    </row>
    <row r="68" spans="1:19" s="109" customFormat="1" ht="18" customHeight="1">
      <c r="A68" s="106" t="s">
        <v>188</v>
      </c>
      <c r="B68" s="133">
        <f>'Averages Pivot Table'!AF495</f>
        <v>40901.666346478254</v>
      </c>
      <c r="C68" s="133"/>
      <c r="D68" s="133">
        <f>'Averages Pivot Table'!AG495</f>
        <v>44002.897388956488</v>
      </c>
      <c r="E68" s="133"/>
      <c r="F68" s="135">
        <f>'Averages Pivot Table'!AH495</f>
        <v>41868.240197491075</v>
      </c>
      <c r="G68" s="133"/>
      <c r="J68" s="133"/>
      <c r="K68" s="133"/>
      <c r="L68" s="133"/>
      <c r="M68" s="136"/>
      <c r="N68" s="136"/>
      <c r="O68" s="156"/>
      <c r="Q68" s="110">
        <f>(F68-S68)/S68</f>
        <v>-4.0050864221707564E-3</v>
      </c>
      <c r="R68" s="111" t="s">
        <v>188</v>
      </c>
      <c r="S68" s="112">
        <f>'Averages Pivot Table'!AH493</f>
        <v>42036.6004150476</v>
      </c>
    </row>
    <row r="69" spans="1:19" ht="12.95" customHeight="1">
      <c r="A69" s="118"/>
      <c r="B69" s="149"/>
      <c r="C69" s="149"/>
      <c r="D69" s="149"/>
      <c r="E69" s="149"/>
      <c r="F69" s="157"/>
      <c r="G69" s="158"/>
      <c r="J69" s="115"/>
      <c r="O69" s="140"/>
      <c r="Q69" s="110"/>
      <c r="S69" s="117"/>
    </row>
    <row r="70" spans="1:19" ht="12.95" customHeight="1">
      <c r="A70" s="118" t="s">
        <v>189</v>
      </c>
      <c r="B70" s="149">
        <f>'Averages Pivot Table'!AF32</f>
        <v>53481.219101123592</v>
      </c>
      <c r="C70" s="120">
        <f>IF(B70&gt;0,RANK(B70,(B$70:B$88)),0)</f>
        <v>2</v>
      </c>
      <c r="D70" s="149">
        <f>'Averages Pivot Table'!AG32</f>
        <v>52194.459055522915</v>
      </c>
      <c r="E70" s="120">
        <f>IF(D70&gt;0,RANK(D70,(D$70:D$88)),0)</f>
        <v>1</v>
      </c>
      <c r="F70" s="159">
        <f>'Averages Pivot Table'!AH32</f>
        <v>52692.006273155173</v>
      </c>
      <c r="G70" s="120">
        <f>IF(F70&gt;0,RANK(F70,(F$70:F$88)),0)</f>
        <v>1</v>
      </c>
      <c r="J70" s="115"/>
      <c r="O70" s="149"/>
      <c r="Q70" s="110">
        <f t="shared" ref="Q70:Q88" si="124">(F70-S70)/S70</f>
        <v>-6.4752865606731685E-2</v>
      </c>
      <c r="R70" s="92" t="s">
        <v>189</v>
      </c>
      <c r="S70" s="117">
        <f>'Averages Pivot Table'!AH30</f>
        <v>56340.19537235851</v>
      </c>
    </row>
    <row r="71" spans="1:19" ht="12.95" customHeight="1">
      <c r="A71" s="118" t="s">
        <v>190</v>
      </c>
      <c r="B71" s="149">
        <f>'Averages Pivot Table'!AF61</f>
        <v>0</v>
      </c>
      <c r="C71" s="120">
        <f t="shared" ref="C71:E88" si="125">IF(B71&gt;0,RANK(B71,(B$70:B$88)),0)</f>
        <v>0</v>
      </c>
      <c r="D71" s="149">
        <f>'Averages Pivot Table'!AG61</f>
        <v>0</v>
      </c>
      <c r="E71" s="120">
        <f t="shared" si="125"/>
        <v>0</v>
      </c>
      <c r="F71" s="159">
        <f>'Averages Pivot Table'!AH61</f>
        <v>0</v>
      </c>
      <c r="G71" s="120">
        <f t="shared" ref="G71" si="126">IF(F71&gt;0,RANK(F71,(F$70:F$88)),0)</f>
        <v>0</v>
      </c>
      <c r="J71" s="115"/>
      <c r="O71" s="140"/>
      <c r="Q71" s="110" t="e">
        <f t="shared" si="124"/>
        <v>#DIV/0!</v>
      </c>
      <c r="R71" s="92" t="s">
        <v>190</v>
      </c>
      <c r="S71" s="117">
        <f>'Averages Pivot Table'!AH59</f>
        <v>0</v>
      </c>
    </row>
    <row r="72" spans="1:19" ht="12.95" customHeight="1">
      <c r="A72" s="118" t="s">
        <v>191</v>
      </c>
      <c r="B72" s="149">
        <f>'Averages Pivot Table'!AF90</f>
        <v>0</v>
      </c>
      <c r="C72" s="120">
        <f t="shared" si="125"/>
        <v>0</v>
      </c>
      <c r="D72" s="149">
        <f>'Averages Pivot Table'!AG90</f>
        <v>0</v>
      </c>
      <c r="E72" s="120">
        <f t="shared" si="125"/>
        <v>0</v>
      </c>
      <c r="F72" s="159">
        <f>'Averages Pivot Table'!AH90</f>
        <v>0</v>
      </c>
      <c r="G72" s="120">
        <f t="shared" ref="G72" si="127">IF(F72&gt;0,RANK(F72,(F$70:F$88)),0)</f>
        <v>0</v>
      </c>
      <c r="J72" s="115"/>
      <c r="O72" s="140"/>
      <c r="Q72" s="110" t="e">
        <f t="shared" si="124"/>
        <v>#DIV/0!</v>
      </c>
      <c r="R72" s="92" t="s">
        <v>191</v>
      </c>
      <c r="S72" s="117">
        <f>'Averages Pivot Table'!AH88</f>
        <v>0</v>
      </c>
    </row>
    <row r="73" spans="1:19" ht="12.95" customHeight="1">
      <c r="A73" s="118" t="s">
        <v>192</v>
      </c>
      <c r="B73" s="149">
        <f>'Averages Pivot Table'!AF119</f>
        <v>0</v>
      </c>
      <c r="C73" s="120">
        <f t="shared" si="125"/>
        <v>0</v>
      </c>
      <c r="D73" s="149">
        <f>'Averages Pivot Table'!AG119</f>
        <v>0</v>
      </c>
      <c r="E73" s="120">
        <f t="shared" si="125"/>
        <v>0</v>
      </c>
      <c r="F73" s="159">
        <f>'Averages Pivot Table'!AH119</f>
        <v>0</v>
      </c>
      <c r="G73" s="120">
        <f t="shared" ref="G73" si="128">IF(F73&gt;0,RANK(F73,(F$70:F$88)),0)</f>
        <v>0</v>
      </c>
      <c r="J73" s="115"/>
      <c r="O73" s="140"/>
      <c r="Q73" s="110" t="e">
        <f t="shared" si="124"/>
        <v>#DIV/0!</v>
      </c>
      <c r="R73" s="92" t="s">
        <v>192</v>
      </c>
      <c r="S73" s="117">
        <f>'Averages Pivot Table'!AH117</f>
        <v>0</v>
      </c>
    </row>
    <row r="74" spans="1:19" ht="12.95" customHeight="1">
      <c r="A74" s="118"/>
      <c r="B74" s="149"/>
      <c r="C74" s="120"/>
      <c r="D74" s="149"/>
      <c r="E74" s="120"/>
      <c r="F74" s="159"/>
      <c r="G74" s="120"/>
      <c r="J74" s="115"/>
      <c r="O74" s="140"/>
      <c r="Q74" s="110"/>
      <c r="S74" s="117"/>
    </row>
    <row r="75" spans="1:19" ht="12.95" customHeight="1">
      <c r="A75" s="118" t="s">
        <v>193</v>
      </c>
      <c r="B75" s="149">
        <f>'Averages Pivot Table'!AF148</f>
        <v>40035.321581189994</v>
      </c>
      <c r="C75" s="120">
        <f t="shared" si="125"/>
        <v>4</v>
      </c>
      <c r="D75" s="149">
        <f>'Averages Pivot Table'!AG148</f>
        <v>0</v>
      </c>
      <c r="E75" s="120">
        <f t="shared" si="125"/>
        <v>0</v>
      </c>
      <c r="F75" s="159">
        <f>'Averages Pivot Table'!AH148</f>
        <v>40035.321581189994</v>
      </c>
      <c r="G75" s="120">
        <f t="shared" ref="G75" si="129">IF(F75&gt;0,RANK(F75,(F$70:F$88)),0)</f>
        <v>4</v>
      </c>
      <c r="J75" s="115"/>
      <c r="O75" s="140"/>
      <c r="Q75" s="110">
        <f t="shared" si="124"/>
        <v>-1.2493599334373507E-2</v>
      </c>
      <c r="R75" s="92" t="s">
        <v>193</v>
      </c>
      <c r="S75" s="117">
        <f>'Averages Pivot Table'!AH146</f>
        <v>40541.835024263411</v>
      </c>
    </row>
    <row r="76" spans="1:19" ht="12.95" customHeight="1">
      <c r="A76" s="118" t="s">
        <v>194</v>
      </c>
      <c r="B76" s="149">
        <f>'Averages Pivot Table'!AF177</f>
        <v>41147.266923552583</v>
      </c>
      <c r="C76" s="120">
        <f t="shared" si="125"/>
        <v>3</v>
      </c>
      <c r="D76" s="149">
        <f>'Averages Pivot Table'!AG177</f>
        <v>0</v>
      </c>
      <c r="E76" s="120">
        <f t="shared" si="125"/>
        <v>0</v>
      </c>
      <c r="F76" s="159">
        <f>'Averages Pivot Table'!AH177</f>
        <v>41147.266923552583</v>
      </c>
      <c r="G76" s="120">
        <f t="shared" ref="G76" si="130">IF(F76&gt;0,RANK(F76,(F$70:F$88)),0)</f>
        <v>3</v>
      </c>
      <c r="J76" s="115"/>
      <c r="O76" s="140"/>
      <c r="Q76" s="110">
        <f t="shared" si="124"/>
        <v>2.9884919955694787E-3</v>
      </c>
      <c r="R76" s="92" t="s">
        <v>194</v>
      </c>
      <c r="S76" s="117">
        <f>'Averages Pivot Table'!AH175</f>
        <v>41024.665040458254</v>
      </c>
    </row>
    <row r="77" spans="1:19" ht="12.95" customHeight="1">
      <c r="A77" s="118" t="s">
        <v>195</v>
      </c>
      <c r="B77" s="149">
        <f>'Averages Pivot Table'!AF206</f>
        <v>37184.751970644502</v>
      </c>
      <c r="C77" s="120">
        <f t="shared" si="125"/>
        <v>5</v>
      </c>
      <c r="D77" s="149">
        <f>'Averages Pivot Table'!AG206</f>
        <v>0</v>
      </c>
      <c r="E77" s="120">
        <f t="shared" si="125"/>
        <v>0</v>
      </c>
      <c r="F77" s="159">
        <f>'Averages Pivot Table'!AH206</f>
        <v>37184.751970644502</v>
      </c>
      <c r="G77" s="120">
        <f t="shared" ref="G77" si="131">IF(F77&gt;0,RANK(F77,(F$70:F$88)),0)</f>
        <v>5</v>
      </c>
      <c r="J77" s="115"/>
      <c r="Q77" s="110">
        <f t="shared" si="124"/>
        <v>1.3098487351164839E-3</v>
      </c>
      <c r="R77" s="92" t="s">
        <v>195</v>
      </c>
      <c r="S77" s="117">
        <f>'Averages Pivot Table'!AH204</f>
        <v>37136.109284870567</v>
      </c>
    </row>
    <row r="78" spans="1:19" ht="12.95" customHeight="1">
      <c r="A78" s="118" t="s">
        <v>196</v>
      </c>
      <c r="B78" s="149">
        <f>'Averages Pivot Table'!AF235</f>
        <v>0</v>
      </c>
      <c r="C78" s="120">
        <f t="shared" si="125"/>
        <v>0</v>
      </c>
      <c r="D78" s="149">
        <f>'Averages Pivot Table'!AG235</f>
        <v>0</v>
      </c>
      <c r="E78" s="120">
        <f t="shared" si="125"/>
        <v>0</v>
      </c>
      <c r="F78" s="159">
        <f>'Averages Pivot Table'!AH235</f>
        <v>0</v>
      </c>
      <c r="G78" s="120">
        <f t="shared" ref="G78" si="132">IF(F78&gt;0,RANK(F78,(F$70:F$88)),0)</f>
        <v>0</v>
      </c>
      <c r="J78" s="115"/>
      <c r="Q78" s="110" t="e">
        <f t="shared" si="124"/>
        <v>#DIV/0!</v>
      </c>
      <c r="R78" s="92" t="s">
        <v>196</v>
      </c>
      <c r="S78" s="117">
        <f>'Averages Pivot Table'!AH233</f>
        <v>0</v>
      </c>
    </row>
    <row r="79" spans="1:19" ht="12.95" customHeight="1">
      <c r="A79" s="118"/>
      <c r="B79" s="149"/>
      <c r="C79" s="120"/>
      <c r="D79" s="149"/>
      <c r="E79" s="120"/>
      <c r="F79" s="159"/>
      <c r="G79" s="120"/>
      <c r="J79" s="115"/>
      <c r="Q79" s="110"/>
      <c r="S79" s="117"/>
    </row>
    <row r="80" spans="1:19" ht="12.95" customHeight="1">
      <c r="A80" s="118" t="s">
        <v>197</v>
      </c>
      <c r="B80" s="149">
        <f>'Averages Pivot Table'!AF264</f>
        <v>0</v>
      </c>
      <c r="C80" s="120">
        <f t="shared" si="125"/>
        <v>0</v>
      </c>
      <c r="D80" s="149">
        <f>'Averages Pivot Table'!AG264</f>
        <v>0</v>
      </c>
      <c r="E80" s="120">
        <f t="shared" si="125"/>
        <v>0</v>
      </c>
      <c r="F80" s="159">
        <f>'Averages Pivot Table'!AH264</f>
        <v>0</v>
      </c>
      <c r="G80" s="120">
        <f t="shared" ref="G80" si="133">IF(F80&gt;0,RANK(F80,(F$70:F$88)),0)</f>
        <v>0</v>
      </c>
      <c r="J80" s="115"/>
      <c r="Q80" s="110" t="e">
        <f t="shared" si="124"/>
        <v>#DIV/0!</v>
      </c>
      <c r="R80" s="92" t="s">
        <v>197</v>
      </c>
      <c r="S80" s="117">
        <f>'Averages Pivot Table'!AH262</f>
        <v>0</v>
      </c>
    </row>
    <row r="81" spans="1:19" ht="12.95" customHeight="1">
      <c r="A81" s="118" t="s">
        <v>198</v>
      </c>
      <c r="B81" s="149">
        <f>'Averages Pivot Table'!AF293</f>
        <v>0</v>
      </c>
      <c r="C81" s="120">
        <f t="shared" si="125"/>
        <v>0</v>
      </c>
      <c r="D81" s="149">
        <f>'Averages Pivot Table'!AG293</f>
        <v>0</v>
      </c>
      <c r="E81" s="120">
        <f t="shared" si="125"/>
        <v>0</v>
      </c>
      <c r="F81" s="159">
        <f>'Averages Pivot Table'!AH293</f>
        <v>0</v>
      </c>
      <c r="G81" s="120">
        <f t="shared" ref="G81" si="134">IF(F81&gt;0,RANK(F81,(F$70:F$88)),0)</f>
        <v>0</v>
      </c>
      <c r="J81" s="115"/>
      <c r="Q81" s="110" t="e">
        <f t="shared" si="124"/>
        <v>#DIV/0!</v>
      </c>
      <c r="R81" s="92" t="s">
        <v>198</v>
      </c>
      <c r="S81" s="117">
        <f>'Averages Pivot Table'!AH291</f>
        <v>0</v>
      </c>
    </row>
    <row r="82" spans="1:19" ht="12.95" customHeight="1">
      <c r="A82" s="118" t="s">
        <v>199</v>
      </c>
      <c r="B82" s="149">
        <f>'Averages Pivot Table'!AF322</f>
        <v>53931.627848315984</v>
      </c>
      <c r="C82" s="120">
        <f t="shared" si="125"/>
        <v>1</v>
      </c>
      <c r="D82" s="149">
        <f>'Averages Pivot Table'!AG322</f>
        <v>46517.65801491258</v>
      </c>
      <c r="E82" s="120">
        <f t="shared" si="125"/>
        <v>2</v>
      </c>
      <c r="F82" s="159">
        <f>'Averages Pivot Table'!AH322</f>
        <v>47958.535544372608</v>
      </c>
      <c r="G82" s="120">
        <f t="shared" ref="G82" si="135">IF(F82&gt;0,RANK(F82,(F$70:F$88)),0)</f>
        <v>2</v>
      </c>
      <c r="J82" s="115"/>
      <c r="Q82" s="110">
        <f t="shared" si="124"/>
        <v>1.3678006881971851E-2</v>
      </c>
      <c r="R82" s="92" t="s">
        <v>199</v>
      </c>
      <c r="S82" s="117">
        <f>'Averages Pivot Table'!AH320</f>
        <v>47311.409756132438</v>
      </c>
    </row>
    <row r="83" spans="1:19" ht="12.95" customHeight="1">
      <c r="A83" s="118" t="s">
        <v>200</v>
      </c>
      <c r="B83" s="149">
        <f>'Averages Pivot Table'!AF351</f>
        <v>0</v>
      </c>
      <c r="C83" s="120">
        <f t="shared" si="125"/>
        <v>0</v>
      </c>
      <c r="D83" s="149">
        <f>'Averages Pivot Table'!AG351</f>
        <v>0</v>
      </c>
      <c r="E83" s="120">
        <f t="shared" si="125"/>
        <v>0</v>
      </c>
      <c r="F83" s="159">
        <f>'Averages Pivot Table'!AH351</f>
        <v>0</v>
      </c>
      <c r="G83" s="120">
        <f t="shared" ref="G83" si="136">IF(F83&gt;0,RANK(F83,(F$70:F$88)),0)</f>
        <v>0</v>
      </c>
      <c r="J83" s="115"/>
      <c r="Q83" s="110" t="e">
        <f t="shared" si="124"/>
        <v>#DIV/0!</v>
      </c>
      <c r="R83" s="92" t="s">
        <v>200</v>
      </c>
      <c r="S83" s="117">
        <f>'Averages Pivot Table'!AH349</f>
        <v>0</v>
      </c>
    </row>
    <row r="84" spans="1:19" ht="12.95" customHeight="1">
      <c r="A84" s="118"/>
      <c r="B84" s="149"/>
      <c r="C84" s="120"/>
      <c r="D84" s="149"/>
      <c r="E84" s="120"/>
      <c r="F84" s="159"/>
      <c r="G84" s="120"/>
      <c r="J84" s="115"/>
      <c r="Q84" s="110"/>
      <c r="S84" s="117"/>
    </row>
    <row r="85" spans="1:19" ht="12.95" customHeight="1">
      <c r="A85" s="118" t="s">
        <v>201</v>
      </c>
      <c r="B85" s="119">
        <f>'Averages Pivot Table'!AF380</f>
        <v>37178.723684210534</v>
      </c>
      <c r="C85" s="120">
        <f t="shared" si="125"/>
        <v>6</v>
      </c>
      <c r="D85" s="119">
        <f>'Averages Pivot Table'!AG380</f>
        <v>36998.103448275862</v>
      </c>
      <c r="E85" s="120">
        <f t="shared" si="125"/>
        <v>3</v>
      </c>
      <c r="F85" s="159">
        <f>'Averages Pivot Table'!AH380</f>
        <v>37012.614164904866</v>
      </c>
      <c r="G85" s="120">
        <f t="shared" ref="G85" si="137">IF(F85&gt;0,RANK(F85,(F$70:F$88)),0)</f>
        <v>6</v>
      </c>
      <c r="J85" s="115"/>
      <c r="Q85" s="110">
        <f t="shared" si="124"/>
        <v>-1.920346038234953E-3</v>
      </c>
      <c r="R85" s="92" t="s">
        <v>201</v>
      </c>
      <c r="S85" s="117">
        <f>'Averages Pivot Table'!AH378</f>
        <v>37083.827946985446</v>
      </c>
    </row>
    <row r="86" spans="1:19" ht="12.95" customHeight="1">
      <c r="A86" s="118" t="s">
        <v>202</v>
      </c>
      <c r="B86" s="119">
        <f>'Averages Pivot Table'!AF409</f>
        <v>0</v>
      </c>
      <c r="C86" s="120">
        <f t="shared" si="125"/>
        <v>0</v>
      </c>
      <c r="D86" s="119">
        <f>'Averages Pivot Table'!AG409</f>
        <v>0</v>
      </c>
      <c r="E86" s="120">
        <f t="shared" si="125"/>
        <v>0</v>
      </c>
      <c r="F86" s="159">
        <f>'Averages Pivot Table'!AH409</f>
        <v>0</v>
      </c>
      <c r="G86" s="120">
        <f t="shared" ref="G86" si="138">IF(F86&gt;0,RANK(F86,(F$70:F$88)),0)</f>
        <v>0</v>
      </c>
      <c r="J86" s="115"/>
      <c r="Q86" s="110" t="e">
        <f t="shared" si="124"/>
        <v>#DIV/0!</v>
      </c>
      <c r="R86" s="92" t="s">
        <v>202</v>
      </c>
      <c r="S86" s="117">
        <f>'Averages Pivot Table'!AH407</f>
        <v>0</v>
      </c>
    </row>
    <row r="87" spans="1:19" ht="12.95" customHeight="1">
      <c r="A87" s="118" t="s">
        <v>203</v>
      </c>
      <c r="B87" s="119">
        <f>'Averages Pivot Table'!AF438</f>
        <v>0</v>
      </c>
      <c r="C87" s="120">
        <f t="shared" si="125"/>
        <v>0</v>
      </c>
      <c r="D87" s="119">
        <f>'Averages Pivot Table'!AG438</f>
        <v>0</v>
      </c>
      <c r="E87" s="120">
        <f t="shared" si="125"/>
        <v>0</v>
      </c>
      <c r="F87" s="159">
        <f>'Averages Pivot Table'!AH438</f>
        <v>0</v>
      </c>
      <c r="G87" s="120">
        <f t="shared" ref="G87" si="139">IF(F87&gt;0,RANK(F87,(F$70:F$88)),0)</f>
        <v>0</v>
      </c>
      <c r="J87" s="115"/>
      <c r="Q87" s="110" t="e">
        <f t="shared" si="124"/>
        <v>#DIV/0!</v>
      </c>
      <c r="R87" s="92" t="s">
        <v>203</v>
      </c>
      <c r="S87" s="117">
        <f>'Averages Pivot Table'!AH436</f>
        <v>0</v>
      </c>
    </row>
    <row r="88" spans="1:19" ht="12.95" customHeight="1">
      <c r="A88" s="143" t="s">
        <v>204</v>
      </c>
      <c r="B88" s="122">
        <f>'Averages Pivot Table'!AF467</f>
        <v>0</v>
      </c>
      <c r="C88" s="123">
        <f t="shared" si="125"/>
        <v>0</v>
      </c>
      <c r="D88" s="122">
        <f>'Averages Pivot Table'!AG467</f>
        <v>0</v>
      </c>
      <c r="E88" s="123">
        <f t="shared" si="125"/>
        <v>0</v>
      </c>
      <c r="F88" s="160">
        <f>'Averages Pivot Table'!AH467</f>
        <v>0</v>
      </c>
      <c r="G88" s="123">
        <f t="shared" ref="G88" si="140">IF(F88&gt;0,RANK(F88,(F$70:F$88)),0)</f>
        <v>0</v>
      </c>
      <c r="J88" s="115"/>
      <c r="Q88" s="110" t="e">
        <f t="shared" si="124"/>
        <v>#DIV/0!</v>
      </c>
      <c r="R88" s="92" t="s">
        <v>204</v>
      </c>
      <c r="S88" s="117">
        <f>'Averages Pivot Table'!AH465</f>
        <v>0</v>
      </c>
    </row>
    <row r="89" spans="1:19" ht="42" customHeight="1">
      <c r="A89" s="677" t="s">
        <v>360</v>
      </c>
      <c r="B89" s="677"/>
      <c r="C89" s="677"/>
      <c r="D89" s="677"/>
      <c r="E89" s="677"/>
      <c r="F89" s="677"/>
      <c r="G89" s="677"/>
      <c r="H89" s="324"/>
      <c r="I89" s="324"/>
      <c r="J89" s="115"/>
    </row>
    <row r="90" spans="1:19">
      <c r="G90" s="84" t="s">
        <v>1094</v>
      </c>
      <c r="I90" s="84" t="s">
        <v>7</v>
      </c>
    </row>
    <row r="91" spans="1:19" ht="18">
      <c r="A91" s="678" t="s">
        <v>206</v>
      </c>
      <c r="B91" s="678"/>
      <c r="C91" s="678"/>
      <c r="D91" s="678"/>
      <c r="E91" s="678"/>
      <c r="F91" s="678"/>
      <c r="G91" s="678"/>
      <c r="H91" s="678"/>
      <c r="I91" s="678"/>
      <c r="J91" s="678"/>
      <c r="K91" s="678"/>
      <c r="L91" s="678"/>
      <c r="M91" s="678"/>
      <c r="N91" s="161"/>
      <c r="O91" s="161"/>
    </row>
    <row r="92" spans="1:19">
      <c r="A92" s="162"/>
      <c r="B92" s="69"/>
      <c r="C92" s="69"/>
      <c r="D92" s="69"/>
      <c r="E92" s="69"/>
      <c r="F92" s="69"/>
      <c r="G92" s="69"/>
      <c r="H92" s="69"/>
      <c r="I92" s="69"/>
      <c r="J92" s="69"/>
      <c r="K92" s="69"/>
      <c r="L92" s="69"/>
      <c r="M92" s="69"/>
      <c r="N92" s="69"/>
      <c r="O92" s="69"/>
    </row>
    <row r="93" spans="1:19" ht="15.75">
      <c r="A93" s="674" t="s">
        <v>210</v>
      </c>
      <c r="B93" s="674"/>
      <c r="C93" s="674"/>
      <c r="D93" s="674"/>
      <c r="E93" s="674"/>
      <c r="F93" s="674"/>
      <c r="G93" s="674"/>
      <c r="H93" s="674"/>
      <c r="I93" s="674"/>
      <c r="J93" s="674"/>
      <c r="K93" s="674"/>
      <c r="L93" s="674"/>
      <c r="M93" s="674"/>
      <c r="N93" s="163"/>
      <c r="O93" s="163"/>
    </row>
    <row r="94" spans="1:19" ht="15.75">
      <c r="A94" s="674" t="s">
        <v>1096</v>
      </c>
      <c r="B94" s="674"/>
      <c r="C94" s="674"/>
      <c r="D94" s="674"/>
      <c r="E94" s="674"/>
      <c r="F94" s="674"/>
      <c r="G94" s="674"/>
      <c r="H94" s="674"/>
      <c r="I94" s="674"/>
      <c r="J94" s="674"/>
      <c r="K94" s="674"/>
      <c r="L94" s="674"/>
      <c r="M94" s="674"/>
      <c r="N94" s="163"/>
      <c r="O94" s="163"/>
    </row>
    <row r="95" spans="1:19">
      <c r="A95" s="118"/>
      <c r="B95" s="118"/>
      <c r="C95" s="118"/>
      <c r="D95" s="118"/>
      <c r="E95" s="118"/>
      <c r="F95" s="118"/>
      <c r="G95" s="118"/>
      <c r="H95" s="118"/>
      <c r="I95" s="118"/>
      <c r="J95" s="118"/>
      <c r="K95" s="118"/>
      <c r="L95" s="118"/>
      <c r="M95" s="118"/>
      <c r="N95" s="118"/>
      <c r="O95" s="118"/>
    </row>
    <row r="96" spans="1:19" ht="31.5" customHeight="1">
      <c r="A96" s="96"/>
      <c r="B96" s="164" t="s">
        <v>3</v>
      </c>
      <c r="C96" s="165"/>
      <c r="D96" s="166" t="s">
        <v>4</v>
      </c>
      <c r="E96" s="167"/>
      <c r="F96" s="166" t="s">
        <v>5</v>
      </c>
      <c r="G96" s="167"/>
      <c r="H96" s="164" t="s">
        <v>6</v>
      </c>
      <c r="I96" s="165"/>
      <c r="J96" s="166" t="s">
        <v>211</v>
      </c>
      <c r="K96" s="167"/>
      <c r="L96" s="165" t="s">
        <v>212</v>
      </c>
      <c r="M96" s="165"/>
      <c r="N96" s="168" t="s">
        <v>7</v>
      </c>
      <c r="O96" s="168"/>
    </row>
    <row r="97" spans="1:19">
      <c r="A97" s="102"/>
      <c r="B97" s="98" t="s">
        <v>187</v>
      </c>
      <c r="C97" s="97" t="s">
        <v>166</v>
      </c>
      <c r="D97" s="98" t="s">
        <v>187</v>
      </c>
      <c r="E97" s="97" t="s">
        <v>166</v>
      </c>
      <c r="F97" s="98" t="s">
        <v>187</v>
      </c>
      <c r="G97" s="97" t="s">
        <v>166</v>
      </c>
      <c r="H97" s="98" t="s">
        <v>187</v>
      </c>
      <c r="I97" s="97" t="s">
        <v>166</v>
      </c>
      <c r="J97" s="98" t="s">
        <v>187</v>
      </c>
      <c r="K97" s="97" t="s">
        <v>166</v>
      </c>
      <c r="L97" s="98" t="s">
        <v>187</v>
      </c>
      <c r="M97" s="97" t="s">
        <v>166</v>
      </c>
    </row>
    <row r="98" spans="1:19" s="109" customFormat="1" ht="18" customHeight="1">
      <c r="A98" s="106" t="s">
        <v>188</v>
      </c>
      <c r="B98" s="133">
        <f>'Averages Pivot Table'!Y471</f>
        <v>109739.23369448374</v>
      </c>
      <c r="C98" s="133"/>
      <c r="D98" s="133">
        <f>'Averages Pivot Table'!Y475</f>
        <v>77853.143005516336</v>
      </c>
      <c r="E98" s="133"/>
      <c r="F98" s="133">
        <f>'Averages Pivot Table'!Y479</f>
        <v>67488.475986804857</v>
      </c>
      <c r="G98" s="133"/>
      <c r="H98" s="133">
        <f>'Averages Pivot Table'!Y483</f>
        <v>47258.755194340971</v>
      </c>
      <c r="I98" s="133"/>
      <c r="J98" s="133">
        <f>'Averages Pivot Table'!Y487</f>
        <v>50961.16403772065</v>
      </c>
      <c r="K98" s="133"/>
      <c r="L98" s="133">
        <f>'Averages Pivot Table'!Y495</f>
        <v>77661.566848713541</v>
      </c>
      <c r="M98" s="169"/>
      <c r="N98" s="133"/>
      <c r="O98" s="170"/>
      <c r="Q98" s="111"/>
      <c r="R98" s="111"/>
      <c r="S98" s="111"/>
    </row>
    <row r="99" spans="1:19">
      <c r="A99" s="118"/>
      <c r="B99" s="113"/>
      <c r="C99" s="137"/>
      <c r="D99" s="113"/>
      <c r="E99" s="137"/>
      <c r="F99" s="113"/>
      <c r="G99" s="137"/>
      <c r="H99" s="113"/>
      <c r="I99" s="137"/>
      <c r="J99" s="113"/>
      <c r="K99" s="137"/>
      <c r="L99" s="113"/>
      <c r="M99" s="137"/>
      <c r="N99" s="113"/>
      <c r="O99" s="114"/>
      <c r="Q99" s="91"/>
      <c r="R99" s="91"/>
      <c r="S99" s="91"/>
    </row>
    <row r="100" spans="1:19">
      <c r="A100" s="118" t="s">
        <v>189</v>
      </c>
      <c r="B100" s="171">
        <f>'Averages Pivot Table'!Y8</f>
        <v>111627.07647255065</v>
      </c>
      <c r="C100" s="120">
        <f>IF(B100&gt;0,RANK(B100,(B$100:B$118)),0)</f>
        <v>6</v>
      </c>
      <c r="D100" s="171">
        <f>'Averages Pivot Table'!Y12</f>
        <v>81860.821319357245</v>
      </c>
      <c r="E100" s="120">
        <f>IF(D100&gt;0,RANK(D100,(D$100:D$118)),0)</f>
        <v>6</v>
      </c>
      <c r="F100" s="171">
        <f>'Averages Pivot Table'!Y16</f>
        <v>69514.556572358502</v>
      </c>
      <c r="G100" s="120">
        <f>IF(F100&gt;0,RANK(F100,(F$100:F$118)),0)</f>
        <v>7</v>
      </c>
      <c r="H100" s="171">
        <f>'Averages Pivot Table'!Y20</f>
        <v>46569.019526518772</v>
      </c>
      <c r="I100" s="120">
        <f>IF(H100&gt;0,RANK(H100,(H$100:H$118)),0)</f>
        <v>7</v>
      </c>
      <c r="J100" s="171">
        <f>'Averages Pivot Table'!Y24</f>
        <v>67003.344547966437</v>
      </c>
      <c r="K100" s="120">
        <f>IF(J100&gt;0,RANK(J100,(J$100:J$118)),0)</f>
        <v>1</v>
      </c>
      <c r="L100" s="171">
        <f>'Averages Pivot Table'!Y32</f>
        <v>80712.333144913166</v>
      </c>
      <c r="M100" s="120">
        <f>IF(L100&gt;0,RANK(L100,(L$100:L$118)),0)</f>
        <v>5</v>
      </c>
      <c r="N100" s="171"/>
      <c r="O100" s="172"/>
      <c r="Q100" s="91"/>
      <c r="R100" s="91"/>
      <c r="S100" s="91"/>
    </row>
    <row r="101" spans="1:19">
      <c r="A101" s="118" t="s">
        <v>190</v>
      </c>
      <c r="B101" s="171">
        <f>'Averages Pivot Table'!Y37</f>
        <v>93272.298139579987</v>
      </c>
      <c r="C101" s="120">
        <f t="shared" ref="C101:E118" si="141">IF(B101&gt;0,RANK(B101,(B$100:B$118)),0)</f>
        <v>14</v>
      </c>
      <c r="D101" s="171">
        <f>'Averages Pivot Table'!Y41</f>
        <v>69028.10908025266</v>
      </c>
      <c r="E101" s="120">
        <f t="shared" si="141"/>
        <v>14</v>
      </c>
      <c r="F101" s="171">
        <f>'Averages Pivot Table'!Y45</f>
        <v>60370.302880274452</v>
      </c>
      <c r="G101" s="120">
        <f t="shared" ref="G101" si="142">IF(F101&gt;0,RANK(F101,(F$100:F$118)),0)</f>
        <v>15</v>
      </c>
      <c r="H101" s="171">
        <f>'Averages Pivot Table'!Y49</f>
        <v>45110.098122157033</v>
      </c>
      <c r="I101" s="120">
        <f t="shared" ref="I101" si="143">IF(H101&gt;0,RANK(H101,(H$100:H$118)),0)</f>
        <v>12</v>
      </c>
      <c r="J101" s="171">
        <f>'Averages Pivot Table'!Y53</f>
        <v>42718.506147109198</v>
      </c>
      <c r="K101" s="120">
        <f t="shared" ref="K101" si="144">IF(J101&gt;0,RANK(J101,(J$100:J$118)),0)</f>
        <v>14</v>
      </c>
      <c r="L101" s="171">
        <f>'Averages Pivot Table'!Y61</f>
        <v>65582.000251000602</v>
      </c>
      <c r="M101" s="120">
        <f t="shared" ref="M101" si="145">IF(L101&gt;0,RANK(L101,(L$100:L$118)),0)</f>
        <v>16</v>
      </c>
      <c r="N101" s="171"/>
      <c r="O101" s="172"/>
      <c r="Q101" s="91"/>
      <c r="R101" s="91"/>
      <c r="S101" s="91"/>
    </row>
    <row r="102" spans="1:19">
      <c r="A102" s="118" t="s">
        <v>191</v>
      </c>
      <c r="B102" s="171">
        <f>'Averages Pivot Table'!Y66</f>
        <v>137582.402409651</v>
      </c>
      <c r="C102" s="120">
        <f t="shared" si="141"/>
        <v>1</v>
      </c>
      <c r="D102" s="171">
        <f>'Averages Pivot Table'!Y70</f>
        <v>93075.264139731386</v>
      </c>
      <c r="E102" s="120">
        <f t="shared" si="141"/>
        <v>1</v>
      </c>
      <c r="F102" s="171">
        <f>'Averages Pivot Table'!Y74</f>
        <v>79867.349429737922</v>
      </c>
      <c r="G102" s="120">
        <f t="shared" ref="G102" si="146">IF(F102&gt;0,RANK(F102,(F$100:F$118)),0)</f>
        <v>1</v>
      </c>
      <c r="H102" s="171">
        <f>'Averages Pivot Table'!Y78</f>
        <v>63660.593499156807</v>
      </c>
      <c r="I102" s="120">
        <f t="shared" ref="I102" si="147">IF(H102&gt;0,RANK(H102,(H$100:H$118)),0)</f>
        <v>1</v>
      </c>
      <c r="J102" s="171">
        <f>'Averages Pivot Table'!Y82</f>
        <v>42111.893617021276</v>
      </c>
      <c r="K102" s="120">
        <f t="shared" ref="K102" si="148">IF(J102&gt;0,RANK(J102,(J$100:J$118)),0)</f>
        <v>15</v>
      </c>
      <c r="L102" s="171">
        <f>'Averages Pivot Table'!Y90</f>
        <v>100986.39086242873</v>
      </c>
      <c r="M102" s="120">
        <f t="shared" ref="M102" si="149">IF(L102&gt;0,RANK(L102,(L$100:L$118)),0)</f>
        <v>1</v>
      </c>
      <c r="N102" s="171"/>
      <c r="O102" s="172"/>
      <c r="Q102" s="91"/>
      <c r="R102" s="91"/>
      <c r="S102" s="91"/>
    </row>
    <row r="103" spans="1:19">
      <c r="A103" s="118" t="s">
        <v>192</v>
      </c>
      <c r="B103" s="171">
        <f>'Averages Pivot Table'!Y95</f>
        <v>116671.61490829113</v>
      </c>
      <c r="C103" s="120">
        <f t="shared" si="141"/>
        <v>5</v>
      </c>
      <c r="D103" s="171">
        <f>'Averages Pivot Table'!Y99</f>
        <v>82366.242463310613</v>
      </c>
      <c r="E103" s="120">
        <f t="shared" si="141"/>
        <v>4</v>
      </c>
      <c r="F103" s="171">
        <f>'Averages Pivot Table'!Y103</f>
        <v>72322.742792571153</v>
      </c>
      <c r="G103" s="120">
        <f t="shared" ref="G103" si="150">IF(F103&gt;0,RANK(F103,(F$100:F$118)),0)</f>
        <v>3</v>
      </c>
      <c r="H103" s="171">
        <f>'Averages Pivot Table'!Y107</f>
        <v>54978.258763321435</v>
      </c>
      <c r="I103" s="120">
        <f t="shared" ref="I103" si="151">IF(H103&gt;0,RANK(H103,(H$100:H$118)),0)</f>
        <v>4</v>
      </c>
      <c r="J103" s="171">
        <f>'Averages Pivot Table'!Y111</f>
        <v>61098.206521947104</v>
      </c>
      <c r="K103" s="120">
        <f t="shared" ref="K103" si="152">IF(J103&gt;0,RANK(J103,(J$100:J$118)),0)</f>
        <v>2</v>
      </c>
      <c r="L103" s="171">
        <f>'Averages Pivot Table'!Y119</f>
        <v>83985.657658319222</v>
      </c>
      <c r="M103" s="120">
        <f t="shared" ref="M103" si="153">IF(L103&gt;0,RANK(L103,(L$100:L$118)),0)</f>
        <v>4</v>
      </c>
      <c r="N103" s="171"/>
      <c r="O103" s="172"/>
      <c r="Q103" s="91"/>
      <c r="R103" s="91"/>
      <c r="S103" s="91"/>
    </row>
    <row r="104" spans="1:19">
      <c r="A104" s="118"/>
      <c r="B104" s="171"/>
      <c r="C104" s="120"/>
      <c r="D104" s="171"/>
      <c r="E104" s="120"/>
      <c r="F104" s="171"/>
      <c r="G104" s="120"/>
      <c r="H104" s="171"/>
      <c r="I104" s="120"/>
      <c r="J104" s="171"/>
      <c r="K104" s="120"/>
      <c r="L104" s="171"/>
      <c r="M104" s="120"/>
      <c r="N104" s="171"/>
      <c r="O104" s="172"/>
      <c r="Q104" s="91"/>
      <c r="R104" s="91"/>
      <c r="S104" s="91"/>
    </row>
    <row r="105" spans="1:19">
      <c r="A105" s="118" t="s">
        <v>193</v>
      </c>
      <c r="B105" s="171">
        <f>'Averages Pivot Table'!Y124</f>
        <v>106937.24293749229</v>
      </c>
      <c r="C105" s="120">
        <f t="shared" si="141"/>
        <v>9</v>
      </c>
      <c r="D105" s="171">
        <f>'Averages Pivot Table'!Y128</f>
        <v>75991.830839737057</v>
      </c>
      <c r="E105" s="120">
        <f t="shared" si="141"/>
        <v>9</v>
      </c>
      <c r="F105" s="171">
        <f>'Averages Pivot Table'!Y132</f>
        <v>65756.451878623135</v>
      </c>
      <c r="G105" s="120">
        <f t="shared" ref="G105" si="154">IF(F105&gt;0,RANK(F105,(F$100:F$118)),0)</f>
        <v>9</v>
      </c>
      <c r="H105" s="171">
        <f>'Averages Pivot Table'!Y136</f>
        <v>46143.987980096696</v>
      </c>
      <c r="I105" s="120">
        <f t="shared" ref="I105" si="155">IF(H105&gt;0,RANK(H105,(H$100:H$118)),0)</f>
        <v>8</v>
      </c>
      <c r="J105" s="171">
        <f>'Averages Pivot Table'!Y140</f>
        <v>51030.732547862688</v>
      </c>
      <c r="K105" s="120">
        <f t="shared" ref="K105" si="156">IF(J105&gt;0,RANK(J105,(J$100:J$118)),0)</f>
        <v>7</v>
      </c>
      <c r="L105" s="171">
        <f>'Averages Pivot Table'!Y148</f>
        <v>75967.487165460698</v>
      </c>
      <c r="M105" s="120">
        <f t="shared" ref="M105" si="157">IF(L105&gt;0,RANK(L105,(L$100:L$118)),0)</f>
        <v>9</v>
      </c>
      <c r="N105" s="171"/>
      <c r="O105" s="172"/>
      <c r="Q105" s="91"/>
      <c r="R105" s="91"/>
      <c r="S105" s="91"/>
    </row>
    <row r="106" spans="1:19">
      <c r="A106" s="118" t="s">
        <v>194</v>
      </c>
      <c r="B106" s="171">
        <f>'Averages Pivot Table'!Y153</f>
        <v>100881.28254588466</v>
      </c>
      <c r="C106" s="120">
        <f t="shared" si="141"/>
        <v>10</v>
      </c>
      <c r="D106" s="171">
        <f>'Averages Pivot Table'!Y157</f>
        <v>72449.799572854594</v>
      </c>
      <c r="E106" s="120">
        <f t="shared" si="141"/>
        <v>12</v>
      </c>
      <c r="F106" s="171">
        <f>'Averages Pivot Table'!Y161</f>
        <v>63038.078278033485</v>
      </c>
      <c r="G106" s="120">
        <f t="shared" ref="G106" si="158">IF(F106&gt;0,RANK(F106,(F$100:F$118)),0)</f>
        <v>12</v>
      </c>
      <c r="H106" s="171">
        <f>'Averages Pivot Table'!Y165</f>
        <v>45506.627307075076</v>
      </c>
      <c r="I106" s="120">
        <f t="shared" ref="I106" si="159">IF(H106&gt;0,RANK(H106,(H$100:H$118)),0)</f>
        <v>10</v>
      </c>
      <c r="J106" s="171">
        <f>'Averages Pivot Table'!Y169</f>
        <v>47722.689125687706</v>
      </c>
      <c r="K106" s="120">
        <f t="shared" ref="K106" si="160">IF(J106&gt;0,RANK(J106,(J$100:J$118)),0)</f>
        <v>11</v>
      </c>
      <c r="L106" s="171">
        <f>'Averages Pivot Table'!Y177</f>
        <v>72812.244348552675</v>
      </c>
      <c r="M106" s="120">
        <f t="shared" ref="M106" si="161">IF(L106&gt;0,RANK(L106,(L$100:L$118)),0)</f>
        <v>11</v>
      </c>
      <c r="N106" s="171"/>
      <c r="O106" s="172"/>
      <c r="Q106" s="91"/>
      <c r="R106" s="91"/>
      <c r="S106" s="91"/>
    </row>
    <row r="107" spans="1:19">
      <c r="A107" s="118" t="s">
        <v>195</v>
      </c>
      <c r="B107" s="171">
        <f>'Averages Pivot Table'!Y182</f>
        <v>90237.5112714641</v>
      </c>
      <c r="C107" s="120">
        <f t="shared" si="141"/>
        <v>15</v>
      </c>
      <c r="D107" s="171">
        <f>'Averages Pivot Table'!Y186</f>
        <v>68626.053237288492</v>
      </c>
      <c r="E107" s="120">
        <f t="shared" si="141"/>
        <v>15</v>
      </c>
      <c r="F107" s="171">
        <f>'Averages Pivot Table'!Y190</f>
        <v>59461.260681145352</v>
      </c>
      <c r="G107" s="120">
        <f t="shared" ref="G107" si="162">IF(F107&gt;0,RANK(F107,(F$100:F$118)),0)</f>
        <v>16</v>
      </c>
      <c r="H107" s="171">
        <f>'Averages Pivot Table'!Y194</f>
        <v>45639.057366751877</v>
      </c>
      <c r="I107" s="120">
        <f t="shared" ref="I107" si="163">IF(H107&gt;0,RANK(H107,(H$100:H$118)),0)</f>
        <v>9</v>
      </c>
      <c r="J107" s="171">
        <f>'Averages Pivot Table'!Y198</f>
        <v>51656.101739368547</v>
      </c>
      <c r="K107" s="120">
        <f t="shared" ref="K107" si="164">IF(J107&gt;0,RANK(J107,(J$100:J$118)),0)</f>
        <v>5</v>
      </c>
      <c r="L107" s="171">
        <f>'Averages Pivot Table'!Y206</f>
        <v>66363.821945053554</v>
      </c>
      <c r="M107" s="120">
        <f t="shared" ref="M107" si="165">IF(L107&gt;0,RANK(L107,(L$100:L$118)),0)</f>
        <v>14</v>
      </c>
      <c r="N107" s="171"/>
      <c r="O107" s="172"/>
      <c r="Q107" s="91"/>
      <c r="R107" s="91"/>
      <c r="S107" s="91"/>
    </row>
    <row r="108" spans="1:19">
      <c r="A108" s="118" t="s">
        <v>196</v>
      </c>
      <c r="B108" s="171">
        <f>'Averages Pivot Table'!Y211</f>
        <v>119753.33386666802</v>
      </c>
      <c r="C108" s="120">
        <f t="shared" si="141"/>
        <v>2</v>
      </c>
      <c r="D108" s="171">
        <f>'Averages Pivot Table'!Y215</f>
        <v>84934.107751823598</v>
      </c>
      <c r="E108" s="120">
        <f t="shared" si="141"/>
        <v>2</v>
      </c>
      <c r="F108" s="171">
        <f>'Averages Pivot Table'!Y219</f>
        <v>72765.299532907811</v>
      </c>
      <c r="G108" s="120">
        <f t="shared" ref="G108" si="166">IF(F108&gt;0,RANK(F108,(F$100:F$118)),0)</f>
        <v>2</v>
      </c>
      <c r="H108" s="171">
        <f>'Averages Pivot Table'!Y223</f>
        <v>55833.29923906114</v>
      </c>
      <c r="I108" s="120">
        <f t="shared" ref="I108" si="167">IF(H108&gt;0,RANK(H108,(H$100:H$118)),0)</f>
        <v>2</v>
      </c>
      <c r="J108" s="171">
        <f>'Averages Pivot Table'!Y227</f>
        <v>51380.606641794395</v>
      </c>
      <c r="K108" s="120">
        <f t="shared" ref="K108" si="168">IF(J108&gt;0,RANK(J108,(J$100:J$118)),0)</f>
        <v>6</v>
      </c>
      <c r="L108" s="171">
        <f>'Averages Pivot Table'!Y235</f>
        <v>85348.818773950523</v>
      </c>
      <c r="M108" s="120">
        <f t="shared" ref="M108" si="169">IF(L108&gt;0,RANK(L108,(L$100:L$118)),0)</f>
        <v>3</v>
      </c>
      <c r="N108" s="171"/>
      <c r="O108" s="172"/>
      <c r="Q108" s="91"/>
      <c r="R108" s="91"/>
      <c r="S108" s="91"/>
    </row>
    <row r="109" spans="1:19">
      <c r="A109" s="118"/>
      <c r="B109" s="171"/>
      <c r="C109" s="120"/>
      <c r="D109" s="171"/>
      <c r="E109" s="120"/>
      <c r="F109" s="171"/>
      <c r="G109" s="120"/>
      <c r="H109" s="171"/>
      <c r="I109" s="120"/>
      <c r="J109" s="171"/>
      <c r="K109" s="120"/>
      <c r="L109" s="171"/>
      <c r="M109" s="120"/>
      <c r="N109" s="171"/>
      <c r="O109" s="172"/>
      <c r="Q109" s="91"/>
      <c r="R109" s="91"/>
      <c r="S109" s="91"/>
    </row>
    <row r="110" spans="1:19">
      <c r="A110" s="118" t="s">
        <v>197</v>
      </c>
      <c r="B110" s="171">
        <f>'Averages Pivot Table'!Y240</f>
        <v>93727.277033806517</v>
      </c>
      <c r="C110" s="120">
        <f t="shared" si="141"/>
        <v>13</v>
      </c>
      <c r="D110" s="171">
        <f>'Averages Pivot Table'!Y244</f>
        <v>73048.785231598318</v>
      </c>
      <c r="E110" s="120">
        <f t="shared" si="141"/>
        <v>11</v>
      </c>
      <c r="F110" s="171">
        <f>'Averages Pivot Table'!Y248</f>
        <v>64887.401004500316</v>
      </c>
      <c r="G110" s="120">
        <f t="shared" ref="G110" si="170">IF(F110&gt;0,RANK(F110,(F$100:F$118)),0)</f>
        <v>10</v>
      </c>
      <c r="H110" s="171">
        <f>'Averages Pivot Table'!Y252</f>
        <v>44945.744830716809</v>
      </c>
      <c r="I110" s="120">
        <f t="shared" ref="I110" si="171">IF(H110&gt;0,RANK(H110,(H$100:H$118)),0)</f>
        <v>14</v>
      </c>
      <c r="J110" s="171">
        <f>'Averages Pivot Table'!Y256</f>
        <v>43072.922712222709</v>
      </c>
      <c r="K110" s="120">
        <f t="shared" ref="K110" si="172">IF(J110&gt;0,RANK(J110,(J$100:J$118)),0)</f>
        <v>12</v>
      </c>
      <c r="L110" s="171">
        <f>'Averages Pivot Table'!Y264</f>
        <v>68568.498804452334</v>
      </c>
      <c r="M110" s="120">
        <f t="shared" ref="M110" si="173">IF(L110&gt;0,RANK(L110,(L$100:L$118)),0)</f>
        <v>13</v>
      </c>
      <c r="N110" s="171"/>
      <c r="O110" s="172"/>
      <c r="Q110" s="91"/>
      <c r="R110" s="91"/>
      <c r="S110" s="91"/>
    </row>
    <row r="111" spans="1:19">
      <c r="A111" s="118" t="s">
        <v>198</v>
      </c>
      <c r="B111" s="171">
        <f>'Averages Pivot Table'!Y269</f>
        <v>109760.44850611156</v>
      </c>
      <c r="C111" s="120">
        <f t="shared" si="141"/>
        <v>7</v>
      </c>
      <c r="D111" s="171">
        <f>'Averages Pivot Table'!Y273</f>
        <v>78673.954621218814</v>
      </c>
      <c r="E111" s="120">
        <f t="shared" si="141"/>
        <v>7</v>
      </c>
      <c r="F111" s="171">
        <f>'Averages Pivot Table'!Y277</f>
        <v>69533.178148206367</v>
      </c>
      <c r="G111" s="120">
        <f t="shared" ref="G111" si="174">IF(F111&gt;0,RANK(F111,(F$100:F$118)),0)</f>
        <v>6</v>
      </c>
      <c r="H111" s="171">
        <f>'Averages Pivot Table'!Y281</f>
        <v>55524.307410588728</v>
      </c>
      <c r="I111" s="120">
        <f t="shared" ref="I111" si="175">IF(H111&gt;0,RANK(H111,(H$100:H$118)),0)</f>
        <v>3</v>
      </c>
      <c r="J111" s="171">
        <f>'Averages Pivot Table'!Y285</f>
        <v>50488.418151609963</v>
      </c>
      <c r="K111" s="120">
        <f t="shared" ref="K111" si="176">IF(J111&gt;0,RANK(J111,(J$100:J$118)),0)</f>
        <v>10</v>
      </c>
      <c r="L111" s="171">
        <f>'Averages Pivot Table'!Y293</f>
        <v>76943.984406138989</v>
      </c>
      <c r="M111" s="120">
        <f t="shared" ref="M111" si="177">IF(L111&gt;0,RANK(L111,(L$100:L$118)),0)</f>
        <v>8</v>
      </c>
      <c r="N111" s="171"/>
      <c r="O111" s="172"/>
      <c r="Q111" s="91"/>
      <c r="R111" s="91"/>
      <c r="S111" s="91"/>
    </row>
    <row r="112" spans="1:19">
      <c r="A112" s="118" t="s">
        <v>199</v>
      </c>
      <c r="B112" s="171">
        <f>'Averages Pivot Table'!Y298</f>
        <v>97469.850549344075</v>
      </c>
      <c r="C112" s="120">
        <f t="shared" si="141"/>
        <v>12</v>
      </c>
      <c r="D112" s="171">
        <f>'Averages Pivot Table'!Y302</f>
        <v>49855.221149871708</v>
      </c>
      <c r="E112" s="120">
        <f t="shared" si="141"/>
        <v>16</v>
      </c>
      <c r="F112" s="171">
        <f>'Averages Pivot Table'!Y306</f>
        <v>63729.26065812818</v>
      </c>
      <c r="G112" s="120">
        <f t="shared" ref="G112" si="178">IF(F112&gt;0,RANK(F112,(F$100:F$118)),0)</f>
        <v>11</v>
      </c>
      <c r="H112" s="171">
        <f>'Averages Pivot Table'!Y310</f>
        <v>41866.755126751574</v>
      </c>
      <c r="I112" s="120">
        <f t="shared" ref="I112" si="179">IF(H112&gt;0,RANK(H112,(H$100:H$118)),0)</f>
        <v>15</v>
      </c>
      <c r="J112" s="171">
        <f>'Averages Pivot Table'!Y314</f>
        <v>0</v>
      </c>
      <c r="K112" s="120">
        <f t="shared" ref="K112" si="180">IF(J112&gt;0,RANK(J112,(J$100:J$118)),0)</f>
        <v>0</v>
      </c>
      <c r="L112" s="171">
        <f>'Averages Pivot Table'!Y322</f>
        <v>66159.291056734961</v>
      </c>
      <c r="M112" s="120">
        <f t="shared" ref="M112" si="181">IF(L112&gt;0,RANK(L112,(L$100:L$118)),0)</f>
        <v>15</v>
      </c>
      <c r="N112" s="171"/>
      <c r="O112" s="172"/>
      <c r="Q112" s="91"/>
      <c r="R112" s="91"/>
      <c r="S112" s="91"/>
    </row>
    <row r="113" spans="1:19">
      <c r="A113" s="118" t="s">
        <v>200</v>
      </c>
      <c r="B113" s="171">
        <f>'Averages Pivot Table'!Y327</f>
        <v>107559.27159429013</v>
      </c>
      <c r="C113" s="120">
        <f t="shared" si="141"/>
        <v>8</v>
      </c>
      <c r="D113" s="171">
        <f>'Averages Pivot Table'!Y331</f>
        <v>78374.948426513816</v>
      </c>
      <c r="E113" s="120">
        <f t="shared" si="141"/>
        <v>8</v>
      </c>
      <c r="F113" s="171">
        <f>'Averages Pivot Table'!Y335</f>
        <v>68676.028171271479</v>
      </c>
      <c r="G113" s="120">
        <f t="shared" ref="G113" si="182">IF(F113&gt;0,RANK(F113,(F$100:F$118)),0)</f>
        <v>8</v>
      </c>
      <c r="H113" s="171">
        <f>'Averages Pivot Table'!Y339</f>
        <v>48553.226047747979</v>
      </c>
      <c r="I113" s="120">
        <f t="shared" ref="I113" si="183">IF(H113&gt;0,RANK(H113,(H$100:H$118)),0)</f>
        <v>6</v>
      </c>
      <c r="J113" s="171">
        <f>'Averages Pivot Table'!Y343</f>
        <v>50973.378256879005</v>
      </c>
      <c r="K113" s="120">
        <f t="shared" ref="K113" si="184">IF(J113&gt;0,RANK(J113,(J$100:J$118)),0)</f>
        <v>8</v>
      </c>
      <c r="L113" s="171">
        <f>'Averages Pivot Table'!Y351</f>
        <v>77966.418726138043</v>
      </c>
      <c r="M113" s="120">
        <f t="shared" ref="M113" si="185">IF(L113&gt;0,RANK(L113,(L$100:L$118)),0)</f>
        <v>7</v>
      </c>
      <c r="N113" s="171"/>
      <c r="O113" s="172"/>
      <c r="Q113" s="91"/>
      <c r="R113" s="91"/>
      <c r="S113" s="91"/>
    </row>
    <row r="114" spans="1:19">
      <c r="A114" s="118"/>
      <c r="B114" s="171"/>
      <c r="C114" s="120"/>
      <c r="D114" s="171"/>
      <c r="E114" s="120"/>
      <c r="F114" s="171"/>
      <c r="G114" s="120"/>
      <c r="H114" s="171"/>
      <c r="I114" s="120"/>
      <c r="J114" s="171"/>
      <c r="K114" s="120"/>
      <c r="L114" s="171"/>
      <c r="M114" s="120"/>
      <c r="N114" s="171"/>
      <c r="O114" s="172"/>
      <c r="Q114" s="91"/>
      <c r="R114" s="91"/>
      <c r="S114" s="91"/>
    </row>
    <row r="115" spans="1:19" ht="12.95" customHeight="1">
      <c r="A115" s="118" t="s">
        <v>201</v>
      </c>
      <c r="B115" s="173">
        <f>'Averages Pivot Table'!Y356</f>
        <v>97921.295951913911</v>
      </c>
      <c r="C115" s="120">
        <f t="shared" si="141"/>
        <v>11</v>
      </c>
      <c r="D115" s="173">
        <f>'Averages Pivot Table'!Y360</f>
        <v>73201.496148620863</v>
      </c>
      <c r="E115" s="120">
        <f t="shared" si="141"/>
        <v>10</v>
      </c>
      <c r="F115" s="173">
        <f>'Averages Pivot Table'!Y364</f>
        <v>62700.841987247833</v>
      </c>
      <c r="G115" s="120">
        <f t="shared" ref="G115" si="186">IF(F115&gt;0,RANK(F115,(F$100:F$118)),0)</f>
        <v>13</v>
      </c>
      <c r="H115" s="173">
        <f>'Averages Pivot Table'!Y368</f>
        <v>45253.834576578389</v>
      </c>
      <c r="I115" s="120">
        <f t="shared" ref="I115" si="187">IF(H115&gt;0,RANK(H115,(H$100:H$118)),0)</f>
        <v>11</v>
      </c>
      <c r="J115" s="173">
        <f>'Averages Pivot Table'!Y372</f>
        <v>42826.66817549491</v>
      </c>
      <c r="K115" s="120">
        <f t="shared" ref="K115" si="188">IF(J115&gt;0,RANK(J115,(J$100:J$118)),0)</f>
        <v>13</v>
      </c>
      <c r="L115" s="173">
        <f>'Averages Pivot Table'!Y380</f>
        <v>73044.020073625186</v>
      </c>
      <c r="M115" s="120">
        <f t="shared" ref="M115" si="189">IF(L115&gt;0,RANK(L115,(L$100:L$118)),0)</f>
        <v>10</v>
      </c>
      <c r="N115" s="171"/>
      <c r="O115" s="172"/>
    </row>
    <row r="116" spans="1:19" ht="12.95" customHeight="1">
      <c r="A116" s="118" t="s">
        <v>202</v>
      </c>
      <c r="B116" s="173">
        <f>'Averages Pivot Table'!Y385</f>
        <v>118180.54437003912</v>
      </c>
      <c r="C116" s="120">
        <f t="shared" si="141"/>
        <v>4</v>
      </c>
      <c r="D116" s="173">
        <f>'Averages Pivot Table'!Y389</f>
        <v>82100.184036434992</v>
      </c>
      <c r="E116" s="120">
        <f t="shared" si="141"/>
        <v>5</v>
      </c>
      <c r="F116" s="173">
        <f>'Averages Pivot Table'!Y393</f>
        <v>69670.360712434864</v>
      </c>
      <c r="G116" s="120">
        <f t="shared" ref="G116" si="190">IF(F116&gt;0,RANK(F116,(F$100:F$118)),0)</f>
        <v>5</v>
      </c>
      <c r="H116" s="173">
        <f>'Averages Pivot Table'!Y397</f>
        <v>45078.963311585656</v>
      </c>
      <c r="I116" s="120">
        <f t="shared" ref="I116" si="191">IF(H116&gt;0,RANK(H116,(H$100:H$118)),0)</f>
        <v>13</v>
      </c>
      <c r="J116" s="173">
        <f>'Averages Pivot Table'!Y401</f>
        <v>50549.899775194695</v>
      </c>
      <c r="K116" s="120">
        <f t="shared" ref="K116" si="192">IF(J116&gt;0,RANK(J116,(J$100:J$118)),0)</f>
        <v>9</v>
      </c>
      <c r="L116" s="173">
        <f>'Averages Pivot Table'!Y409</f>
        <v>79951.249975048151</v>
      </c>
      <c r="M116" s="120">
        <f t="shared" ref="M116" si="193">IF(L116&gt;0,RANK(L116,(L$100:L$118)),0)</f>
        <v>6</v>
      </c>
      <c r="N116" s="171"/>
      <c r="O116" s="172"/>
    </row>
    <row r="117" spans="1:19" ht="12.95" customHeight="1">
      <c r="A117" s="118" t="s">
        <v>203</v>
      </c>
      <c r="B117" s="173">
        <f>'Averages Pivot Table'!Y414</f>
        <v>119369.88650596621</v>
      </c>
      <c r="C117" s="120">
        <f t="shared" si="141"/>
        <v>3</v>
      </c>
      <c r="D117" s="173">
        <f>'Averages Pivot Table'!Y418</f>
        <v>82777.293296697477</v>
      </c>
      <c r="E117" s="120">
        <f t="shared" si="141"/>
        <v>3</v>
      </c>
      <c r="F117" s="173">
        <f>'Averages Pivot Table'!Y422</f>
        <v>69998.380083576005</v>
      </c>
      <c r="G117" s="120">
        <f t="shared" ref="G117" si="194">IF(F117&gt;0,RANK(F117,(F$100:F$118)),0)</f>
        <v>4</v>
      </c>
      <c r="H117" s="173">
        <f>'Averages Pivot Table'!Y426</f>
        <v>49857.870732394418</v>
      </c>
      <c r="I117" s="120">
        <f t="shared" ref="I117" si="195">IF(H117&gt;0,RANK(H117,(H$100:H$118)),0)</f>
        <v>5</v>
      </c>
      <c r="J117" s="173">
        <f>'Averages Pivot Table'!Y430</f>
        <v>55034.893421293498</v>
      </c>
      <c r="K117" s="120">
        <f t="shared" ref="K117" si="196">IF(J117&gt;0,RANK(J117,(J$100:J$118)),0)</f>
        <v>3</v>
      </c>
      <c r="L117" s="173">
        <f>'Averages Pivot Table'!Y438</f>
        <v>85385.925902297997</v>
      </c>
      <c r="M117" s="120">
        <f t="shared" ref="M117" si="197">IF(L117&gt;0,RANK(L117,(L$100:L$118)),0)</f>
        <v>2</v>
      </c>
      <c r="N117" s="171"/>
      <c r="O117" s="172"/>
    </row>
    <row r="118" spans="1:19" ht="12.95" customHeight="1">
      <c r="A118" s="143" t="s">
        <v>204</v>
      </c>
      <c r="B118" s="174">
        <f>'Averages Pivot Table'!Y443</f>
        <v>89208.852826683607</v>
      </c>
      <c r="C118" s="123">
        <f t="shared" si="141"/>
        <v>16</v>
      </c>
      <c r="D118" s="174">
        <f>'Averages Pivot Table'!Y447</f>
        <v>71809.779705684748</v>
      </c>
      <c r="E118" s="123">
        <f t="shared" si="141"/>
        <v>13</v>
      </c>
      <c r="F118" s="174">
        <f>'Averages Pivot Table'!Y451</f>
        <v>60646.375907925307</v>
      </c>
      <c r="G118" s="123">
        <f t="shared" ref="G118" si="198">IF(F118&gt;0,RANK(F118,(F$100:F$118)),0)</f>
        <v>14</v>
      </c>
      <c r="H118" s="174">
        <f>'Averages Pivot Table'!Y455</f>
        <v>39946.686971243347</v>
      </c>
      <c r="I118" s="123">
        <f t="shared" ref="I118" si="199">IF(H118&gt;0,RANK(H118,(H$100:H$118)),0)</f>
        <v>16</v>
      </c>
      <c r="J118" s="174">
        <f>'Averages Pivot Table'!Y459</f>
        <v>52248.825250836126</v>
      </c>
      <c r="K118" s="123">
        <f t="shared" ref="K118" si="200">IF(J118&gt;0,RANK(J118,(J$100:J$118)),0)</f>
        <v>4</v>
      </c>
      <c r="L118" s="174">
        <f>'Averages Pivot Table'!Y467</f>
        <v>69835.183178335719</v>
      </c>
      <c r="M118" s="123">
        <f t="shared" ref="M118" si="201">IF(L118&gt;0,RANK(L118,(L$100:L$118)),0)</f>
        <v>12</v>
      </c>
      <c r="N118" s="171"/>
      <c r="O118" s="171"/>
    </row>
    <row r="119" spans="1:19" ht="35.25" customHeight="1">
      <c r="A119" s="675" t="s">
        <v>360</v>
      </c>
      <c r="B119" s="679"/>
      <c r="C119" s="679"/>
      <c r="D119" s="679"/>
      <c r="E119" s="679"/>
      <c r="F119" s="679"/>
      <c r="G119" s="679"/>
      <c r="H119" s="679"/>
      <c r="I119" s="679"/>
      <c r="J119" s="679"/>
      <c r="K119" s="679"/>
      <c r="L119" s="679"/>
      <c r="M119" s="679"/>
      <c r="N119" s="118"/>
      <c r="O119" s="118"/>
    </row>
    <row r="120" spans="1:19">
      <c r="M120" s="84" t="s">
        <v>1094</v>
      </c>
      <c r="O120" s="175"/>
    </row>
    <row r="121" spans="1:19" ht="18">
      <c r="A121" s="64" t="s">
        <v>209</v>
      </c>
      <c r="B121" s="64"/>
      <c r="C121" s="64"/>
      <c r="D121" s="64"/>
      <c r="E121" s="64"/>
      <c r="F121" s="64"/>
      <c r="G121" s="64"/>
      <c r="H121" s="64"/>
      <c r="I121" s="64"/>
      <c r="J121" s="64"/>
      <c r="K121" s="64"/>
      <c r="L121" s="64"/>
      <c r="M121" s="64"/>
      <c r="N121" s="161"/>
      <c r="O121" s="161"/>
    </row>
    <row r="122" spans="1:19">
      <c r="A122" s="162"/>
      <c r="B122" s="69"/>
      <c r="C122" s="69"/>
      <c r="D122" s="69"/>
      <c r="E122" s="69"/>
      <c r="F122" s="69"/>
      <c r="G122" s="69"/>
      <c r="H122" s="69"/>
      <c r="I122" s="69"/>
      <c r="J122" s="69"/>
      <c r="K122" s="69"/>
      <c r="L122" s="69"/>
      <c r="M122" s="69"/>
      <c r="N122" s="69"/>
      <c r="O122" s="69"/>
    </row>
    <row r="123" spans="1:19" ht="15.75">
      <c r="A123" s="674" t="s">
        <v>210</v>
      </c>
      <c r="B123" s="674"/>
      <c r="C123" s="674"/>
      <c r="D123" s="674"/>
      <c r="E123" s="674"/>
      <c r="F123" s="674"/>
      <c r="G123" s="674"/>
      <c r="H123" s="674"/>
      <c r="I123" s="674"/>
      <c r="J123" s="674"/>
      <c r="K123" s="674"/>
      <c r="L123" s="674"/>
      <c r="M123" s="674"/>
      <c r="N123" s="163"/>
      <c r="O123" s="163"/>
    </row>
    <row r="124" spans="1:19" ht="15.75">
      <c r="A124" s="674" t="s">
        <v>1099</v>
      </c>
      <c r="B124" s="674"/>
      <c r="C124" s="674"/>
      <c r="D124" s="674"/>
      <c r="E124" s="674"/>
      <c r="F124" s="674"/>
      <c r="G124" s="674"/>
      <c r="H124" s="674"/>
      <c r="I124" s="674"/>
      <c r="J124" s="674"/>
      <c r="K124" s="674"/>
      <c r="L124" s="674"/>
      <c r="M124" s="674"/>
      <c r="N124" s="163"/>
      <c r="O124" s="163"/>
    </row>
    <row r="125" spans="1:19">
      <c r="A125" s="118"/>
      <c r="B125" s="118"/>
      <c r="C125" s="118"/>
      <c r="D125" s="118"/>
      <c r="E125" s="118"/>
      <c r="F125" s="118"/>
      <c r="G125" s="118"/>
      <c r="H125" s="118"/>
      <c r="I125" s="118"/>
      <c r="J125" s="118"/>
      <c r="K125" s="118"/>
      <c r="L125" s="118"/>
      <c r="M125" s="118"/>
      <c r="N125" s="118"/>
      <c r="O125" s="118"/>
    </row>
    <row r="126" spans="1:19" ht="31.5" customHeight="1">
      <c r="A126" s="96"/>
      <c r="B126" s="164" t="s">
        <v>3</v>
      </c>
      <c r="C126" s="165"/>
      <c r="D126" s="166" t="s">
        <v>4</v>
      </c>
      <c r="E126" s="167"/>
      <c r="F126" s="166" t="s">
        <v>5</v>
      </c>
      <c r="G126" s="167"/>
      <c r="H126" s="164" t="s">
        <v>6</v>
      </c>
      <c r="I126" s="165"/>
      <c r="J126" s="166" t="s">
        <v>211</v>
      </c>
      <c r="K126" s="167"/>
      <c r="L126" s="165" t="s">
        <v>212</v>
      </c>
      <c r="M126" s="165"/>
      <c r="N126" s="168" t="s">
        <v>7</v>
      </c>
      <c r="O126" s="168"/>
    </row>
    <row r="127" spans="1:19">
      <c r="A127" s="102"/>
      <c r="B127" s="98" t="s">
        <v>187</v>
      </c>
      <c r="C127" s="97" t="s">
        <v>166</v>
      </c>
      <c r="D127" s="98" t="s">
        <v>187</v>
      </c>
      <c r="E127" s="97" t="s">
        <v>166</v>
      </c>
      <c r="F127" s="98" t="s">
        <v>187</v>
      </c>
      <c r="G127" s="97" t="s">
        <v>166</v>
      </c>
      <c r="H127" s="98" t="s">
        <v>187</v>
      </c>
      <c r="I127" s="97" t="s">
        <v>166</v>
      </c>
      <c r="J127" s="98" t="s">
        <v>187</v>
      </c>
      <c r="K127" s="97" t="s">
        <v>166</v>
      </c>
      <c r="L127" s="98" t="s">
        <v>187</v>
      </c>
      <c r="M127" s="97" t="s">
        <v>166</v>
      </c>
    </row>
    <row r="128" spans="1:19" s="109" customFormat="1" ht="18" customHeight="1">
      <c r="A128" s="106" t="s">
        <v>188</v>
      </c>
      <c r="B128" s="133">
        <f>'Averages Pivot Table'!S471</f>
        <v>125263.86544710243</v>
      </c>
      <c r="C128" s="133"/>
      <c r="D128" s="133">
        <f>'Averages Pivot Table'!S475</f>
        <v>84975.295005989683</v>
      </c>
      <c r="E128" s="133"/>
      <c r="F128" s="133">
        <f>'Averages Pivot Table'!S479</f>
        <v>75713.836375137878</v>
      </c>
      <c r="G128" s="133"/>
      <c r="H128" s="133">
        <f>'Averages Pivot Table'!S483</f>
        <v>49565.196777165038</v>
      </c>
      <c r="I128" s="133"/>
      <c r="J128" s="133">
        <f>'Averages Pivot Table'!S487</f>
        <v>55460.696248339162</v>
      </c>
      <c r="K128" s="133"/>
      <c r="L128" s="133">
        <f>'Averages Pivot Table'!S495</f>
        <v>88729.255056226873</v>
      </c>
      <c r="M128" s="169"/>
      <c r="N128" s="133"/>
      <c r="O128" s="170"/>
      <c r="Q128" s="111"/>
      <c r="R128" s="111"/>
      <c r="S128" s="111"/>
    </row>
    <row r="129" spans="1:15" ht="12.95" customHeight="1">
      <c r="A129" s="118"/>
      <c r="B129" s="113"/>
      <c r="C129" s="137"/>
      <c r="D129" s="113"/>
      <c r="E129" s="137"/>
      <c r="F129" s="113"/>
      <c r="G129" s="137"/>
      <c r="H129" s="113"/>
      <c r="I129" s="137"/>
      <c r="J129" s="113"/>
      <c r="K129" s="137"/>
      <c r="L129" s="113"/>
      <c r="M129" s="137"/>
      <c r="N129" s="113"/>
      <c r="O129" s="114"/>
    </row>
    <row r="130" spans="1:15" ht="12.95" customHeight="1">
      <c r="A130" s="118" t="s">
        <v>189</v>
      </c>
      <c r="B130" s="171">
        <f>'Averages Pivot Table'!S8</f>
        <v>122184.50113529518</v>
      </c>
      <c r="C130" s="120">
        <f>IF(B130&gt;0,RANK(B130,(B$130:B$148)),0)</f>
        <v>7</v>
      </c>
      <c r="D130" s="171">
        <f>'Averages Pivot Table'!S12</f>
        <v>84080.519283606802</v>
      </c>
      <c r="E130" s="120">
        <f>IF(D130&gt;0,RANK(D130,(D$130:D$148)),0)</f>
        <v>9</v>
      </c>
      <c r="F130" s="171">
        <f>'Averages Pivot Table'!S16</f>
        <v>69241.466606147093</v>
      </c>
      <c r="G130" s="120">
        <f>IF(F130&gt;0,RANK(F130,(F$130:F$148)),0)</f>
        <v>14</v>
      </c>
      <c r="H130" s="171">
        <f>'Averages Pivot Table'!S20</f>
        <v>47018.660024803634</v>
      </c>
      <c r="I130" s="120">
        <f>IF(H130&gt;0,RANK(H130,(H$130:H$148)),0)</f>
        <v>10</v>
      </c>
      <c r="J130" s="171">
        <f>'Averages Pivot Table'!S24</f>
        <v>52905.384419192655</v>
      </c>
      <c r="K130" s="120">
        <f>IF(J130&gt;0,RANK(J130,(J$130:J$148)),0)</f>
        <v>10</v>
      </c>
      <c r="L130" s="171">
        <f>'Averages Pivot Table'!S32</f>
        <v>86057.547945315513</v>
      </c>
      <c r="M130" s="120">
        <f>IF(L130&gt;0,RANK(L130,(L$130:L$148)),0)</f>
        <v>9</v>
      </c>
      <c r="N130" s="171"/>
      <c r="O130" s="172"/>
    </row>
    <row r="131" spans="1:15" ht="12.95" customHeight="1">
      <c r="A131" s="118" t="s">
        <v>190</v>
      </c>
      <c r="B131" s="171">
        <f>'Averages Pivot Table'!S37</f>
        <v>113812.13930348257</v>
      </c>
      <c r="C131" s="120">
        <f t="shared" ref="C131:E148" si="202">IF(B131&gt;0,RANK(B131,(B$130:B$148)),0)</f>
        <v>13</v>
      </c>
      <c r="D131" s="171">
        <f>'Averages Pivot Table'!S41</f>
        <v>82352.356557377047</v>
      </c>
      <c r="E131" s="120">
        <f t="shared" si="202"/>
        <v>11</v>
      </c>
      <c r="F131" s="171">
        <f>'Averages Pivot Table'!S45</f>
        <v>76794.300925925927</v>
      </c>
      <c r="G131" s="120">
        <f t="shared" ref="G131" si="203">IF(F131&gt;0,RANK(F131,(F$130:F$148)),0)</f>
        <v>6</v>
      </c>
      <c r="H131" s="171">
        <f>'Averages Pivot Table'!S49</f>
        <v>48335.394736842107</v>
      </c>
      <c r="I131" s="120">
        <f t="shared" ref="I131" si="204">IF(H131&gt;0,RANK(H131,(H$130:H$148)),0)</f>
        <v>9</v>
      </c>
      <c r="J131" s="171">
        <f>'Averages Pivot Table'!S53</f>
        <v>48260.266423357658</v>
      </c>
      <c r="K131" s="120">
        <f t="shared" ref="K131" si="205">IF(J131&gt;0,RANK(J131,(J$130:J$148)),0)</f>
        <v>12</v>
      </c>
      <c r="L131" s="171">
        <f>'Averages Pivot Table'!S61</f>
        <v>80877.501107369302</v>
      </c>
      <c r="M131" s="120">
        <f t="shared" ref="M131" si="206">IF(L131&gt;0,RANK(L131,(L$130:L$148)),0)</f>
        <v>14</v>
      </c>
      <c r="N131" s="171"/>
      <c r="O131" s="172"/>
    </row>
    <row r="132" spans="1:15" ht="12.95" customHeight="1">
      <c r="A132" s="118" t="s">
        <v>191</v>
      </c>
      <c r="B132" s="171">
        <f>'Averages Pivot Table'!S66</f>
        <v>143432.35413802584</v>
      </c>
      <c r="C132" s="120">
        <f t="shared" si="202"/>
        <v>2</v>
      </c>
      <c r="D132" s="171">
        <f>'Averages Pivot Table'!S70</f>
        <v>100524.23895517575</v>
      </c>
      <c r="E132" s="120">
        <f t="shared" si="202"/>
        <v>2</v>
      </c>
      <c r="F132" s="171">
        <f>'Averages Pivot Table'!S74</f>
        <v>85038.111815132303</v>
      </c>
      <c r="G132" s="120">
        <f t="shared" ref="G132" si="207">IF(F132&gt;0,RANK(F132,(F$130:F$148)),0)</f>
        <v>2</v>
      </c>
      <c r="H132" s="171">
        <f>'Averages Pivot Table'!S78</f>
        <v>65212.584598698486</v>
      </c>
      <c r="I132" s="120">
        <f t="shared" ref="I132" si="208">IF(H132&gt;0,RANK(H132,(H$130:H$148)),0)</f>
        <v>2</v>
      </c>
      <c r="J132" s="171">
        <f>'Averages Pivot Table'!S82</f>
        <v>0</v>
      </c>
      <c r="K132" s="120">
        <f t="shared" ref="K132" si="209">IF(J132&gt;0,RANK(J132,(J$130:J$148)),0)</f>
        <v>0</v>
      </c>
      <c r="L132" s="171">
        <f>'Averages Pivot Table'!S90</f>
        <v>108587.90861018738</v>
      </c>
      <c r="M132" s="120">
        <f t="shared" ref="M132" si="210">IF(L132&gt;0,RANK(L132,(L$130:L$148)),0)</f>
        <v>2</v>
      </c>
      <c r="N132" s="171"/>
      <c r="O132" s="172"/>
    </row>
    <row r="133" spans="1:15" ht="12.95" customHeight="1">
      <c r="A133" s="118" t="s">
        <v>192</v>
      </c>
      <c r="B133" s="171">
        <f>'Averages Pivot Table'!S95</f>
        <v>120724.92009491449</v>
      </c>
      <c r="C133" s="120">
        <f t="shared" si="202"/>
        <v>9</v>
      </c>
      <c r="D133" s="171">
        <f>'Averages Pivot Table'!S99</f>
        <v>84671.343442776517</v>
      </c>
      <c r="E133" s="120">
        <f t="shared" si="202"/>
        <v>8</v>
      </c>
      <c r="F133" s="171">
        <f>'Averages Pivot Table'!S103</f>
        <v>75591.13668778172</v>
      </c>
      <c r="G133" s="120">
        <f t="shared" ref="G133" si="211">IF(F133&gt;0,RANK(F133,(F$130:F$148)),0)</f>
        <v>9</v>
      </c>
      <c r="H133" s="171">
        <f>'Averages Pivot Table'!S107</f>
        <v>56756.987801805473</v>
      </c>
      <c r="I133" s="120">
        <f t="shared" ref="I133" si="212">IF(H133&gt;0,RANK(H133,(H$130:H$148)),0)</f>
        <v>4</v>
      </c>
      <c r="J133" s="171">
        <f>'Averages Pivot Table'!S111</f>
        <v>62127.201775977454</v>
      </c>
      <c r="K133" s="120">
        <f t="shared" ref="K133" si="213">IF(J133&gt;0,RANK(J133,(J$130:J$148)),0)</f>
        <v>2</v>
      </c>
      <c r="L133" s="171">
        <f>'Averages Pivot Table'!S119</f>
        <v>87305.699067822527</v>
      </c>
      <c r="M133" s="120">
        <f t="shared" ref="M133" si="214">IF(L133&gt;0,RANK(L133,(L$130:L$148)),0)</f>
        <v>7</v>
      </c>
      <c r="N133" s="171"/>
      <c r="O133" s="172"/>
    </row>
    <row r="134" spans="1:15" ht="12.95" customHeight="1">
      <c r="A134" s="118"/>
      <c r="B134" s="171"/>
      <c r="C134" s="120"/>
      <c r="D134" s="171"/>
      <c r="E134" s="120"/>
      <c r="F134" s="171"/>
      <c r="G134" s="120"/>
      <c r="H134" s="171"/>
      <c r="I134" s="120"/>
      <c r="J134" s="171"/>
      <c r="K134" s="120"/>
      <c r="L134" s="171"/>
      <c r="M134" s="120"/>
      <c r="N134" s="171"/>
      <c r="O134" s="172"/>
    </row>
    <row r="135" spans="1:15" ht="12.95" customHeight="1">
      <c r="A135" s="118" t="s">
        <v>193</v>
      </c>
      <c r="B135" s="171">
        <f>'Averages Pivot Table'!S124</f>
        <v>117031.03553213613</v>
      </c>
      <c r="C135" s="120">
        <f t="shared" si="202"/>
        <v>10</v>
      </c>
      <c r="D135" s="171">
        <f>'Averages Pivot Table'!S128</f>
        <v>85088.68534773968</v>
      </c>
      <c r="E135" s="120">
        <f t="shared" si="202"/>
        <v>7</v>
      </c>
      <c r="F135" s="171">
        <f>'Averages Pivot Table'!S132</f>
        <v>77131.456956499052</v>
      </c>
      <c r="G135" s="120">
        <f t="shared" ref="G135" si="215">IF(F135&gt;0,RANK(F135,(F$130:F$148)),0)</f>
        <v>5</v>
      </c>
      <c r="H135" s="171">
        <f>'Averages Pivot Table'!S136</f>
        <v>56065.324708143795</v>
      </c>
      <c r="I135" s="120">
        <f t="shared" ref="I135" si="216">IF(H135&gt;0,RANK(H135,(H$130:H$148)),0)</f>
        <v>5</v>
      </c>
      <c r="J135" s="171">
        <f>'Averages Pivot Table'!S140</f>
        <v>56019.084685704016</v>
      </c>
      <c r="K135" s="120">
        <f t="shared" ref="K135" si="217">IF(J135&gt;0,RANK(J135,(J$130:J$148)),0)</f>
        <v>6</v>
      </c>
      <c r="L135" s="171">
        <f>'Averages Pivot Table'!S148</f>
        <v>89476.765775661304</v>
      </c>
      <c r="M135" s="120">
        <f t="shared" ref="M135" si="218">IF(L135&gt;0,RANK(L135,(L$130:L$148)),0)</f>
        <v>6</v>
      </c>
      <c r="N135" s="171"/>
      <c r="O135" s="172"/>
    </row>
    <row r="136" spans="1:15" ht="12.95" customHeight="1">
      <c r="A136" s="118" t="s">
        <v>194</v>
      </c>
      <c r="B136" s="171">
        <f>'Averages Pivot Table'!S153</f>
        <v>116024.90700250487</v>
      </c>
      <c r="C136" s="120">
        <f t="shared" si="202"/>
        <v>12</v>
      </c>
      <c r="D136" s="171">
        <f>'Averages Pivot Table'!S157</f>
        <v>81614.156412160766</v>
      </c>
      <c r="E136" s="120">
        <f t="shared" si="202"/>
        <v>13</v>
      </c>
      <c r="F136" s="171">
        <f>'Averages Pivot Table'!S161</f>
        <v>70255.712704918027</v>
      </c>
      <c r="G136" s="120">
        <f t="shared" ref="G136" si="219">IF(F136&gt;0,RANK(F136,(F$130:F$148)),0)</f>
        <v>13</v>
      </c>
      <c r="H136" s="171">
        <f>'Averages Pivot Table'!S165</f>
        <v>50166.547528517112</v>
      </c>
      <c r="I136" s="120">
        <f t="shared" ref="I136" si="220">IF(H136&gt;0,RANK(H136,(H$130:H$148)),0)</f>
        <v>7</v>
      </c>
      <c r="J136" s="171">
        <f>'Averages Pivot Table'!S169</f>
        <v>53188.442188805355</v>
      </c>
      <c r="K136" s="120">
        <f t="shared" ref="K136" si="221">IF(J136&gt;0,RANK(J136,(J$130:J$148)),0)</f>
        <v>8</v>
      </c>
      <c r="L136" s="171">
        <f>'Averages Pivot Table'!S177</f>
        <v>86450.884030386427</v>
      </c>
      <c r="M136" s="120">
        <f t="shared" ref="M136" si="222">IF(L136&gt;0,RANK(L136,(L$130:L$148)),0)</f>
        <v>8</v>
      </c>
      <c r="N136" s="171"/>
      <c r="O136" s="172"/>
    </row>
    <row r="137" spans="1:15" ht="12.95" customHeight="1">
      <c r="A137" s="118" t="s">
        <v>195</v>
      </c>
      <c r="B137" s="171">
        <f>'Averages Pivot Table'!S182</f>
        <v>116336.5086401202</v>
      </c>
      <c r="C137" s="120">
        <f t="shared" si="202"/>
        <v>11</v>
      </c>
      <c r="D137" s="171">
        <f>'Averages Pivot Table'!S186</f>
        <v>82125.888097660223</v>
      </c>
      <c r="E137" s="120">
        <f t="shared" si="202"/>
        <v>12</v>
      </c>
      <c r="F137" s="171">
        <f>'Averages Pivot Table'!S190</f>
        <v>75052.761104441772</v>
      </c>
      <c r="G137" s="120">
        <f t="shared" ref="G137" si="223">IF(F137&gt;0,RANK(F137,(F$130:F$148)),0)</f>
        <v>10</v>
      </c>
      <c r="H137" s="171">
        <f>'Averages Pivot Table'!S194</f>
        <v>45401.452674897118</v>
      </c>
      <c r="I137" s="120">
        <f t="shared" ref="I137" si="224">IF(H137&gt;0,RANK(H137,(H$130:H$148)),0)</f>
        <v>12</v>
      </c>
      <c r="J137" s="171">
        <f>'Averages Pivot Table'!S198</f>
        <v>69706.5</v>
      </c>
      <c r="K137" s="120">
        <f t="shared" ref="K137" si="225">IF(J137&gt;0,RANK(J137,(J$130:J$148)),0)</f>
        <v>1</v>
      </c>
      <c r="L137" s="171">
        <f>'Averages Pivot Table'!S206</f>
        <v>85065.787807870511</v>
      </c>
      <c r="M137" s="120">
        <f t="shared" ref="M137" si="226">IF(L137&gt;0,RANK(L137,(L$130:L$148)),0)</f>
        <v>11</v>
      </c>
      <c r="N137" s="171"/>
      <c r="O137" s="172"/>
    </row>
    <row r="138" spans="1:15" ht="12.95" customHeight="1">
      <c r="A138" s="118" t="s">
        <v>196</v>
      </c>
      <c r="B138" s="171">
        <f>'Averages Pivot Table'!S211</f>
        <v>147914.11566681054</v>
      </c>
      <c r="C138" s="120">
        <f t="shared" si="202"/>
        <v>1</v>
      </c>
      <c r="D138" s="171">
        <f>'Averages Pivot Table'!S215</f>
        <v>105368.87166853309</v>
      </c>
      <c r="E138" s="120">
        <f t="shared" si="202"/>
        <v>1</v>
      </c>
      <c r="F138" s="171">
        <f>'Averages Pivot Table'!S219</f>
        <v>91323.529242569552</v>
      </c>
      <c r="G138" s="120">
        <f t="shared" ref="G138" si="227">IF(F138&gt;0,RANK(F138,(F$130:F$148)),0)</f>
        <v>1</v>
      </c>
      <c r="H138" s="171">
        <f>'Averages Pivot Table'!S223</f>
        <v>64754.828571428559</v>
      </c>
      <c r="I138" s="120">
        <f t="shared" ref="I138" si="228">IF(H138&gt;0,RANK(H138,(H$130:H$148)),0)</f>
        <v>3</v>
      </c>
      <c r="J138" s="171">
        <f>'Averages Pivot Table'!S227</f>
        <v>59498.756571428603</v>
      </c>
      <c r="K138" s="120">
        <f t="shared" ref="K138" si="229">IF(J138&gt;0,RANK(J138,(J$130:J$148)),0)</f>
        <v>3</v>
      </c>
      <c r="L138" s="171">
        <f>'Averages Pivot Table'!S235</f>
        <v>111691.60921384885</v>
      </c>
      <c r="M138" s="120">
        <f t="shared" ref="M138" si="230">IF(L138&gt;0,RANK(L138,(L$130:L$148)),0)</f>
        <v>1</v>
      </c>
      <c r="N138" s="171"/>
      <c r="O138" s="172"/>
    </row>
    <row r="139" spans="1:15" ht="12.95" customHeight="1">
      <c r="A139" s="118"/>
      <c r="B139" s="171"/>
      <c r="C139" s="120"/>
      <c r="D139" s="171"/>
      <c r="E139" s="120"/>
      <c r="F139" s="171"/>
      <c r="G139" s="120"/>
      <c r="H139" s="171"/>
      <c r="I139" s="120"/>
      <c r="J139" s="171"/>
      <c r="K139" s="120"/>
      <c r="L139" s="171"/>
      <c r="M139" s="120"/>
      <c r="N139" s="171"/>
      <c r="O139" s="172"/>
    </row>
    <row r="140" spans="1:15" ht="12.95" customHeight="1">
      <c r="A140" s="118" t="s">
        <v>197</v>
      </c>
      <c r="B140" s="171">
        <f>'Averages Pivot Table'!S240</f>
        <v>94450.322730669694</v>
      </c>
      <c r="C140" s="120">
        <f t="shared" si="202"/>
        <v>16</v>
      </c>
      <c r="D140" s="171">
        <f>'Averages Pivot Table'!S244</f>
        <v>71564.775155464391</v>
      </c>
      <c r="E140" s="120">
        <f t="shared" si="202"/>
        <v>15</v>
      </c>
      <c r="F140" s="171">
        <f>'Averages Pivot Table'!S248</f>
        <v>65162.195924682543</v>
      </c>
      <c r="G140" s="120">
        <f t="shared" ref="G140" si="231">IF(F140&gt;0,RANK(F140,(F$130:F$148)),0)</f>
        <v>16</v>
      </c>
      <c r="H140" s="171">
        <f>'Averages Pivot Table'!S252</f>
        <v>45211.608324883608</v>
      </c>
      <c r="I140" s="120">
        <f t="shared" ref="I140" si="232">IF(H140&gt;0,RANK(H140,(H$130:H$148)),0)</f>
        <v>13</v>
      </c>
      <c r="J140" s="171">
        <f>'Averages Pivot Table'!S256</f>
        <v>31137.647959183672</v>
      </c>
      <c r="K140" s="120">
        <f t="shared" ref="K140" si="233">IF(J140&gt;0,RANK(J140,(J$130:J$148)),0)</f>
        <v>14</v>
      </c>
      <c r="L140" s="171">
        <f>'Averages Pivot Table'!S264</f>
        <v>68719.462291598189</v>
      </c>
      <c r="M140" s="120">
        <f t="shared" ref="M140" si="234">IF(L140&gt;0,RANK(L140,(L$130:L$148)),0)</f>
        <v>16</v>
      </c>
      <c r="N140" s="171"/>
      <c r="O140" s="172"/>
    </row>
    <row r="141" spans="1:15" ht="12.95" customHeight="1">
      <c r="A141" s="118" t="s">
        <v>198</v>
      </c>
      <c r="B141" s="171">
        <f>'Averages Pivot Table'!S269</f>
        <v>126173.85779932399</v>
      </c>
      <c r="C141" s="120">
        <f t="shared" si="202"/>
        <v>6</v>
      </c>
      <c r="D141" s="171">
        <f>'Averages Pivot Table'!S273</f>
        <v>85663.544985687156</v>
      </c>
      <c r="E141" s="120">
        <f t="shared" si="202"/>
        <v>6</v>
      </c>
      <c r="F141" s="171">
        <f>'Averages Pivot Table'!S277</f>
        <v>76767.387648382472</v>
      </c>
      <c r="G141" s="120">
        <f t="shared" ref="G141" si="235">IF(F141&gt;0,RANK(F141,(F$130:F$148)),0)</f>
        <v>7</v>
      </c>
      <c r="H141" s="171">
        <f>'Averages Pivot Table'!S281</f>
        <v>75012.131147540975</v>
      </c>
      <c r="I141" s="120">
        <f t="shared" ref="I141" si="236">IF(H141&gt;0,RANK(H141,(H$130:H$148)),0)</f>
        <v>1</v>
      </c>
      <c r="J141" s="171">
        <f>'Averages Pivot Table'!S285</f>
        <v>50941.844072354572</v>
      </c>
      <c r="K141" s="120">
        <f t="shared" ref="K141" si="237">IF(J141&gt;0,RANK(J141,(J$130:J$148)),0)</f>
        <v>11</v>
      </c>
      <c r="L141" s="171">
        <f>'Averages Pivot Table'!S293</f>
        <v>83688.480480620376</v>
      </c>
      <c r="M141" s="120">
        <f t="shared" ref="M141" si="238">IF(L141&gt;0,RANK(L141,(L$130:L$148)),0)</f>
        <v>12</v>
      </c>
      <c r="N141" s="171"/>
      <c r="O141" s="172"/>
    </row>
    <row r="142" spans="1:15" ht="12.95" customHeight="1">
      <c r="A142" s="118" t="s">
        <v>199</v>
      </c>
      <c r="B142" s="171">
        <f>'Averages Pivot Table'!S298</f>
        <v>112449.32484534843</v>
      </c>
      <c r="C142" s="120">
        <f t="shared" si="202"/>
        <v>14</v>
      </c>
      <c r="D142" s="171">
        <f>'Averages Pivot Table'!S302</f>
        <v>41575.974263805423</v>
      </c>
      <c r="E142" s="120">
        <f t="shared" si="202"/>
        <v>16</v>
      </c>
      <c r="F142" s="171">
        <f>'Averages Pivot Table'!S306</f>
        <v>71922.562254995661</v>
      </c>
      <c r="G142" s="120">
        <f t="shared" ref="G142" si="239">IF(F142&gt;0,RANK(F142,(F$130:F$148)),0)</f>
        <v>11</v>
      </c>
      <c r="H142" s="171">
        <f>'Averages Pivot Table'!S310</f>
        <v>40927.147495235171</v>
      </c>
      <c r="I142" s="120">
        <f t="shared" ref="I142" si="240">IF(H142&gt;0,RANK(H142,(H$130:H$148)),0)</f>
        <v>16</v>
      </c>
      <c r="J142" s="171">
        <f>'Averages Pivot Table'!S314</f>
        <v>0</v>
      </c>
      <c r="K142" s="120">
        <f t="shared" ref="K142" si="241">IF(J142&gt;0,RANK(J142,(J$130:J$148)),0)</f>
        <v>0</v>
      </c>
      <c r="L142" s="171">
        <f>'Averages Pivot Table'!S322</f>
        <v>72337.411869265357</v>
      </c>
      <c r="M142" s="120">
        <f t="shared" ref="M142" si="242">IF(L142&gt;0,RANK(L142,(L$130:L$148)),0)</f>
        <v>15</v>
      </c>
      <c r="N142" s="171"/>
      <c r="O142" s="172"/>
    </row>
    <row r="143" spans="1:15" ht="12.95" customHeight="1">
      <c r="A143" s="118" t="s">
        <v>200</v>
      </c>
      <c r="B143" s="171">
        <f>'Averages Pivot Table'!S327</f>
        <v>126618.97152124599</v>
      </c>
      <c r="C143" s="120">
        <f t="shared" si="202"/>
        <v>5</v>
      </c>
      <c r="D143" s="171">
        <f>'Averages Pivot Table'!S331</f>
        <v>88563.093731815767</v>
      </c>
      <c r="E143" s="120">
        <f t="shared" si="202"/>
        <v>5</v>
      </c>
      <c r="F143" s="171">
        <f>'Averages Pivot Table'!S335</f>
        <v>78848.182749009153</v>
      </c>
      <c r="G143" s="120">
        <f t="shared" ref="G143" si="243">IF(F143&gt;0,RANK(F143,(F$130:F$148)),0)</f>
        <v>4</v>
      </c>
      <c r="H143" s="171">
        <f>'Averages Pivot Table'!S339</f>
        <v>48392.680347513488</v>
      </c>
      <c r="I143" s="120">
        <f t="shared" ref="I143" si="244">IF(H143&gt;0,RANK(H143,(H$130:H$148)),0)</f>
        <v>8</v>
      </c>
      <c r="J143" s="171">
        <f>'Averages Pivot Table'!S343</f>
        <v>53078.550576581903</v>
      </c>
      <c r="K143" s="120">
        <f t="shared" ref="K143" si="245">IF(J143&gt;0,RANK(J143,(J$130:J$148)),0)</f>
        <v>9</v>
      </c>
      <c r="L143" s="171">
        <f>'Averages Pivot Table'!S351</f>
        <v>89512.936591254984</v>
      </c>
      <c r="M143" s="120">
        <f t="shared" ref="M143" si="246">IF(L143&gt;0,RANK(L143,(L$130:L$148)),0)</f>
        <v>5</v>
      </c>
      <c r="N143" s="171"/>
      <c r="O143" s="172"/>
    </row>
    <row r="144" spans="1:15" ht="12.95" customHeight="1">
      <c r="A144" s="118"/>
      <c r="B144" s="171"/>
      <c r="C144" s="120"/>
      <c r="D144" s="171"/>
      <c r="E144" s="120"/>
      <c r="F144" s="171"/>
      <c r="G144" s="120"/>
      <c r="H144" s="171"/>
      <c r="I144" s="120"/>
      <c r="J144" s="171"/>
      <c r="K144" s="120"/>
      <c r="L144" s="171"/>
      <c r="M144" s="120"/>
      <c r="N144" s="171"/>
      <c r="O144" s="172"/>
    </row>
    <row r="145" spans="1:19" ht="12.95" customHeight="1">
      <c r="A145" s="118" t="s">
        <v>201</v>
      </c>
      <c r="B145" s="173">
        <f>'Averages Pivot Table'!S356</f>
        <v>121104.49290053286</v>
      </c>
      <c r="C145" s="120">
        <f t="shared" si="202"/>
        <v>8</v>
      </c>
      <c r="D145" s="173">
        <f>'Averages Pivot Table'!S360</f>
        <v>84042.096513357479</v>
      </c>
      <c r="E145" s="120">
        <f t="shared" si="202"/>
        <v>10</v>
      </c>
      <c r="F145" s="173">
        <f>'Averages Pivot Table'!S364</f>
        <v>71038.442184346713</v>
      </c>
      <c r="G145" s="120">
        <f t="shared" ref="G145" si="247">IF(F145&gt;0,RANK(F145,(F$130:F$148)),0)</f>
        <v>12</v>
      </c>
      <c r="H145" s="173">
        <f>'Averages Pivot Table'!S368</f>
        <v>46411.398310769437</v>
      </c>
      <c r="I145" s="120">
        <f t="shared" ref="I145" si="248">IF(H145&gt;0,RANK(H145,(H$130:H$148)),0)</f>
        <v>11</v>
      </c>
      <c r="J145" s="173">
        <f>'Averages Pivot Table'!S372</f>
        <v>47851.142398685653</v>
      </c>
      <c r="K145" s="120">
        <f t="shared" ref="K145" si="249">IF(J145&gt;0,RANK(J145,(J$130:J$148)),0)</f>
        <v>13</v>
      </c>
      <c r="L145" s="173">
        <f>'Averages Pivot Table'!S380</f>
        <v>85143.427055247113</v>
      </c>
      <c r="M145" s="120">
        <f t="shared" ref="M145" si="250">IF(L145&gt;0,RANK(L145,(L$130:L$148)),0)</f>
        <v>10</v>
      </c>
      <c r="N145" s="171"/>
      <c r="O145" s="172"/>
    </row>
    <row r="146" spans="1:19" ht="12.95" customHeight="1">
      <c r="A146" s="118" t="s">
        <v>202</v>
      </c>
      <c r="B146" s="173">
        <f>'Averages Pivot Table'!S385</f>
        <v>133154.21466373862</v>
      </c>
      <c r="C146" s="120">
        <f t="shared" si="202"/>
        <v>3</v>
      </c>
      <c r="D146" s="173">
        <f>'Averages Pivot Table'!S389</f>
        <v>90473.818509204139</v>
      </c>
      <c r="E146" s="120">
        <f t="shared" si="202"/>
        <v>3</v>
      </c>
      <c r="F146" s="173">
        <f>'Averages Pivot Table'!S393</f>
        <v>80243.371673036745</v>
      </c>
      <c r="G146" s="120">
        <f t="shared" ref="G146" si="251">IF(F146&gt;0,RANK(F146,(F$130:F$148)),0)</f>
        <v>3</v>
      </c>
      <c r="H146" s="173">
        <f>'Averages Pivot Table'!S397</f>
        <v>44393.474179196106</v>
      </c>
      <c r="I146" s="120">
        <f t="shared" ref="I146" si="252">IF(H146&gt;0,RANK(H146,(H$130:H$148)),0)</f>
        <v>14</v>
      </c>
      <c r="J146" s="173">
        <f>'Averages Pivot Table'!S401</f>
        <v>58282.4143242754</v>
      </c>
      <c r="K146" s="120">
        <f t="shared" ref="K146" si="253">IF(J146&gt;0,RANK(J146,(J$130:J$148)),0)</f>
        <v>5</v>
      </c>
      <c r="L146" s="173">
        <f>'Averages Pivot Table'!S409</f>
        <v>92969.960306900131</v>
      </c>
      <c r="M146" s="120">
        <f t="shared" ref="M146" si="254">IF(L146&gt;0,RANK(L146,(L$130:L$148)),0)</f>
        <v>4</v>
      </c>
      <c r="N146" s="171"/>
      <c r="O146" s="172"/>
    </row>
    <row r="147" spans="1:19" ht="12.95" customHeight="1">
      <c r="A147" s="118" t="s">
        <v>203</v>
      </c>
      <c r="B147" s="173">
        <f>'Averages Pivot Table'!S414</f>
        <v>132251.52296161081</v>
      </c>
      <c r="C147" s="120">
        <f t="shared" si="202"/>
        <v>4</v>
      </c>
      <c r="D147" s="173">
        <f>'Averages Pivot Table'!S418</f>
        <v>88603.771707931664</v>
      </c>
      <c r="E147" s="120">
        <f t="shared" si="202"/>
        <v>4</v>
      </c>
      <c r="F147" s="173">
        <f>'Averages Pivot Table'!S422</f>
        <v>76561.598219553242</v>
      </c>
      <c r="G147" s="120">
        <f t="shared" ref="G147" si="255">IF(F147&gt;0,RANK(F147,(F$130:F$148)),0)</f>
        <v>8</v>
      </c>
      <c r="H147" s="173">
        <f>'Averages Pivot Table'!S426</f>
        <v>50942.476488960223</v>
      </c>
      <c r="I147" s="120">
        <f t="shared" ref="I147" si="256">IF(H147&gt;0,RANK(H147,(H$130:H$148)),0)</f>
        <v>6</v>
      </c>
      <c r="J147" s="173">
        <f>'Averages Pivot Table'!S430</f>
        <v>54020.361954517037</v>
      </c>
      <c r="K147" s="120">
        <f t="shared" ref="K147" si="257">IF(J147&gt;0,RANK(J147,(J$130:J$148)),0)</f>
        <v>7</v>
      </c>
      <c r="L147" s="173">
        <f>'Averages Pivot Table'!S438</f>
        <v>95621.990360756172</v>
      </c>
      <c r="M147" s="120">
        <f t="shared" ref="M147" si="258">IF(L147&gt;0,RANK(L147,(L$130:L$148)),0)</f>
        <v>3</v>
      </c>
      <c r="N147" s="171"/>
      <c r="O147" s="172"/>
    </row>
    <row r="148" spans="1:19" ht="12.95" customHeight="1">
      <c r="A148" s="143" t="s">
        <v>204</v>
      </c>
      <c r="B148" s="174">
        <f>'Averages Pivot Table'!S443</f>
        <v>108383.54722792609</v>
      </c>
      <c r="C148" s="123">
        <f t="shared" si="202"/>
        <v>15</v>
      </c>
      <c r="D148" s="174">
        <f>'Averages Pivot Table'!S447</f>
        <v>80845.697407285857</v>
      </c>
      <c r="E148" s="123">
        <f t="shared" si="202"/>
        <v>14</v>
      </c>
      <c r="F148" s="174">
        <f>'Averages Pivot Table'!S451</f>
        <v>67334.952565632455</v>
      </c>
      <c r="G148" s="123">
        <f t="shared" ref="G148" si="259">IF(F148&gt;0,RANK(F148,(F$130:F$148)),0)</f>
        <v>15</v>
      </c>
      <c r="H148" s="174">
        <f>'Averages Pivot Table'!S455</f>
        <v>42904.403326403321</v>
      </c>
      <c r="I148" s="123">
        <f t="shared" ref="I148" si="260">IF(H148&gt;0,RANK(H148,(H$130:H$148)),0)</f>
        <v>15</v>
      </c>
      <c r="J148" s="174">
        <f>'Averages Pivot Table'!S459</f>
        <v>59022.086956521736</v>
      </c>
      <c r="K148" s="123">
        <f t="shared" ref="K148" si="261">IF(J148&gt;0,RANK(J148,(J$130:J$148)),0)</f>
        <v>4</v>
      </c>
      <c r="L148" s="174">
        <f>'Averages Pivot Table'!S467</f>
        <v>81676.454436749598</v>
      </c>
      <c r="M148" s="123">
        <f t="shared" ref="M148" si="262">IF(L148&gt;0,RANK(L148,(L$130:L$148)),0)</f>
        <v>13</v>
      </c>
      <c r="N148" s="171"/>
      <c r="O148" s="171"/>
    </row>
    <row r="149" spans="1:19" ht="33.75" customHeight="1">
      <c r="A149" s="675" t="s">
        <v>360</v>
      </c>
      <c r="B149" s="679"/>
      <c r="C149" s="679"/>
      <c r="D149" s="679"/>
      <c r="E149" s="679"/>
      <c r="F149" s="679"/>
      <c r="G149" s="679"/>
      <c r="H149" s="679"/>
      <c r="I149" s="679"/>
      <c r="J149" s="679"/>
      <c r="K149" s="679"/>
      <c r="L149" s="679"/>
      <c r="M149" s="679"/>
      <c r="N149" s="118"/>
      <c r="O149" s="118"/>
    </row>
    <row r="150" spans="1:19">
      <c r="M150" s="84" t="s">
        <v>1094</v>
      </c>
      <c r="O150" s="175"/>
    </row>
    <row r="151" spans="1:19" ht="18">
      <c r="A151" s="64" t="s">
        <v>213</v>
      </c>
      <c r="B151" s="64"/>
      <c r="C151" s="64"/>
      <c r="D151" s="64"/>
      <c r="E151" s="64"/>
      <c r="F151" s="64"/>
      <c r="G151" s="64"/>
      <c r="H151" s="64"/>
      <c r="I151" s="64"/>
      <c r="J151" s="64"/>
      <c r="K151" s="64"/>
      <c r="L151" s="64"/>
      <c r="M151" s="64"/>
      <c r="N151" s="161"/>
      <c r="O151" s="161"/>
    </row>
    <row r="152" spans="1:19">
      <c r="A152" s="118"/>
      <c r="B152" s="69"/>
      <c r="C152" s="69"/>
      <c r="D152" s="69"/>
      <c r="E152" s="69"/>
      <c r="F152" s="69"/>
      <c r="G152" s="69"/>
      <c r="H152" s="69"/>
      <c r="I152" s="69"/>
      <c r="J152" s="69"/>
      <c r="K152" s="69"/>
      <c r="L152" s="69"/>
      <c r="M152" s="69"/>
      <c r="N152" s="69"/>
      <c r="O152" s="69"/>
    </row>
    <row r="153" spans="1:19" ht="15.75">
      <c r="A153" s="674" t="s">
        <v>210</v>
      </c>
      <c r="B153" s="674"/>
      <c r="C153" s="674"/>
      <c r="D153" s="674"/>
      <c r="E153" s="674"/>
      <c r="F153" s="674"/>
      <c r="G153" s="674"/>
      <c r="H153" s="674"/>
      <c r="I153" s="674"/>
      <c r="J153" s="674"/>
      <c r="K153" s="674"/>
      <c r="L153" s="674"/>
      <c r="M153" s="674"/>
      <c r="N153" s="163"/>
      <c r="O153" s="163"/>
    </row>
    <row r="154" spans="1:19" ht="15.75">
      <c r="A154" s="674" t="s">
        <v>1100</v>
      </c>
      <c r="B154" s="674"/>
      <c r="C154" s="674"/>
      <c r="D154" s="674"/>
      <c r="E154" s="674"/>
      <c r="F154" s="674"/>
      <c r="G154" s="674"/>
      <c r="H154" s="674"/>
      <c r="I154" s="674"/>
      <c r="J154" s="674"/>
      <c r="K154" s="674"/>
      <c r="L154" s="674"/>
      <c r="M154" s="674"/>
      <c r="N154" s="163"/>
      <c r="O154" s="163"/>
    </row>
    <row r="155" spans="1:19">
      <c r="A155" s="118"/>
      <c r="B155" s="118"/>
      <c r="C155" s="118"/>
      <c r="D155" s="118"/>
      <c r="E155" s="118"/>
      <c r="F155" s="118"/>
      <c r="G155" s="118"/>
      <c r="H155" s="118"/>
      <c r="I155" s="118"/>
      <c r="J155" s="118"/>
      <c r="K155" s="118"/>
      <c r="L155" s="118"/>
      <c r="M155" s="118"/>
      <c r="N155" s="118"/>
      <c r="O155" s="118"/>
    </row>
    <row r="156" spans="1:19" ht="30.75" customHeight="1">
      <c r="A156" s="96"/>
      <c r="B156" s="164" t="s">
        <v>3</v>
      </c>
      <c r="C156" s="165"/>
      <c r="D156" s="166" t="s">
        <v>4</v>
      </c>
      <c r="E156" s="167"/>
      <c r="F156" s="166" t="s">
        <v>5</v>
      </c>
      <c r="G156" s="167"/>
      <c r="H156" s="164" t="s">
        <v>6</v>
      </c>
      <c r="I156" s="165"/>
      <c r="J156" s="166" t="s">
        <v>211</v>
      </c>
      <c r="K156" s="167"/>
      <c r="L156" s="165" t="s">
        <v>212</v>
      </c>
      <c r="M156" s="165"/>
      <c r="N156" s="168" t="s">
        <v>7</v>
      </c>
      <c r="O156" s="168"/>
    </row>
    <row r="157" spans="1:19">
      <c r="A157" s="102"/>
      <c r="B157" s="98" t="s">
        <v>187</v>
      </c>
      <c r="C157" s="97" t="s">
        <v>166</v>
      </c>
      <c r="D157" s="98" t="s">
        <v>187</v>
      </c>
      <c r="E157" s="97" t="s">
        <v>166</v>
      </c>
      <c r="F157" s="98" t="s">
        <v>187</v>
      </c>
      <c r="G157" s="97" t="s">
        <v>166</v>
      </c>
      <c r="H157" s="98" t="s">
        <v>187</v>
      </c>
      <c r="I157" s="97" t="s">
        <v>166</v>
      </c>
      <c r="J157" s="98" t="s">
        <v>187</v>
      </c>
      <c r="K157" s="97" t="s">
        <v>166</v>
      </c>
      <c r="L157" s="98" t="s">
        <v>187</v>
      </c>
      <c r="M157" s="97" t="s">
        <v>166</v>
      </c>
    </row>
    <row r="158" spans="1:19" s="109" customFormat="1" ht="18" customHeight="1">
      <c r="A158" s="106" t="s">
        <v>188</v>
      </c>
      <c r="B158" s="133">
        <f>'Averages Pivot Table'!T$471</f>
        <v>113743.2646144819</v>
      </c>
      <c r="C158" s="133"/>
      <c r="D158" s="133">
        <f>'Averages Pivot Table'!T$475</f>
        <v>81156.974621366724</v>
      </c>
      <c r="E158" s="133"/>
      <c r="F158" s="133">
        <f>'Averages Pivot Table'!T$479</f>
        <v>69693.260527314851</v>
      </c>
      <c r="G158" s="133"/>
      <c r="H158" s="133">
        <f>'Averages Pivot Table'!T$483</f>
        <v>48250.14326961746</v>
      </c>
      <c r="I158" s="133"/>
      <c r="J158" s="133">
        <f>'Averages Pivot Table'!T$487</f>
        <v>46542.829765697199</v>
      </c>
      <c r="K158" s="133"/>
      <c r="L158" s="133">
        <f>'Averages Pivot Table'!T$495</f>
        <v>79115.643664423187</v>
      </c>
      <c r="M158" s="169"/>
      <c r="N158" s="133"/>
      <c r="O158" s="170"/>
      <c r="Q158" s="111"/>
      <c r="R158" s="111"/>
      <c r="S158" s="111"/>
    </row>
    <row r="159" spans="1:19" ht="12.95" customHeight="1">
      <c r="A159" s="118"/>
      <c r="B159" s="113"/>
      <c r="C159" s="137"/>
      <c r="D159" s="113"/>
      <c r="E159" s="137"/>
      <c r="F159" s="113"/>
      <c r="G159" s="137"/>
      <c r="H159" s="113"/>
      <c r="I159" s="137"/>
      <c r="J159" s="113"/>
      <c r="K159" s="137"/>
      <c r="L159" s="113"/>
      <c r="M159" s="137"/>
      <c r="N159" s="113"/>
      <c r="O159" s="114"/>
    </row>
    <row r="160" spans="1:19" ht="12.95" customHeight="1">
      <c r="A160" s="118" t="s">
        <v>189</v>
      </c>
      <c r="B160" s="149">
        <f>'Averages Pivot Table'!T$8</f>
        <v>129249.02282302183</v>
      </c>
      <c r="C160" s="120">
        <f>IF(B160&gt;0,RANK(B160,(B$160:B$178)),0)</f>
        <v>2</v>
      </c>
      <c r="D160" s="149">
        <f>'Averages Pivot Table'!T$12</f>
        <v>86325.881272076658</v>
      </c>
      <c r="E160" s="120">
        <f>IF(D160&gt;0,RANK(D160,(D$160:D$178)),0)</f>
        <v>2</v>
      </c>
      <c r="F160" s="149">
        <f>'Averages Pivot Table'!T$16</f>
        <v>72101.808938848146</v>
      </c>
      <c r="G160" s="120">
        <f>IF(F160&gt;0,RANK(F160,(F$160:F$178)),0)</f>
        <v>3</v>
      </c>
      <c r="H160" s="149">
        <f>'Averages Pivot Table'!T$20</f>
        <v>44029.244216082654</v>
      </c>
      <c r="I160" s="120">
        <f>IF(H160&gt;0,RANK(H160,(H$160:H$178)),0)</f>
        <v>9</v>
      </c>
      <c r="J160" s="149">
        <f>'Averages Pivot Table'!T$24</f>
        <v>51740.833333333336</v>
      </c>
      <c r="K160" s="120">
        <f>IF(J160&gt;0,RANK(J160,(J$160:J$178)),0)</f>
        <v>7</v>
      </c>
      <c r="L160" s="149">
        <f>'Averages Pivot Table'!T$32</f>
        <v>84462.5788765912</v>
      </c>
      <c r="M160" s="120">
        <f>IF(L160&gt;0,RANK(L160,(L$160:L$178)),0)</f>
        <v>2</v>
      </c>
      <c r="N160" s="149"/>
      <c r="O160" s="168"/>
    </row>
    <row r="161" spans="1:19">
      <c r="A161" s="118" t="s">
        <v>190</v>
      </c>
      <c r="B161" s="149">
        <f>'Averages Pivot Table'!T$37</f>
        <v>90476.10252808989</v>
      </c>
      <c r="C161" s="120">
        <f t="shared" ref="C161" si="263">IF(B161&gt;0,RANK(B161,(B$160:B$178)),0)</f>
        <v>8</v>
      </c>
      <c r="D161" s="149">
        <f>'Averages Pivot Table'!T$41</f>
        <v>69138.740506329108</v>
      </c>
      <c r="E161" s="120">
        <f t="shared" ref="E161" si="264">IF(D161&gt;0,RANK(D161,(D$160:D$178)),0)</f>
        <v>9</v>
      </c>
      <c r="F161" s="149">
        <f>'Averages Pivot Table'!T$45</f>
        <v>60770.815789473687</v>
      </c>
      <c r="G161" s="120">
        <f t="shared" ref="G161" si="265">IF(F161&gt;0,RANK(F161,(F$160:F$178)),0)</f>
        <v>9</v>
      </c>
      <c r="H161" s="149">
        <f>'Averages Pivot Table'!T$49</f>
        <v>47958.790178571435</v>
      </c>
      <c r="I161" s="120">
        <f t="shared" ref="I161" si="266">IF(H161&gt;0,RANK(H161,(H$160:H$178)),0)</f>
        <v>7</v>
      </c>
      <c r="J161" s="149">
        <f>'Averages Pivot Table'!T$53</f>
        <v>0</v>
      </c>
      <c r="K161" s="120">
        <f t="shared" ref="K161:M178" si="267">IF(J161&gt;0,RANK(J161,(J$160:J$178)),0)</f>
        <v>0</v>
      </c>
      <c r="L161" s="149">
        <f>'Averages Pivot Table'!T$61</f>
        <v>70949.760700000654</v>
      </c>
      <c r="M161" s="120">
        <f t="shared" si="267"/>
        <v>8</v>
      </c>
      <c r="N161" s="149"/>
      <c r="O161" s="168"/>
      <c r="Q161" s="91"/>
      <c r="R161" s="91"/>
      <c r="S161" s="91"/>
    </row>
    <row r="162" spans="1:19">
      <c r="A162" s="118" t="s">
        <v>191</v>
      </c>
      <c r="B162" s="149">
        <f>'Averages Pivot Table'!T$66</f>
        <v>0</v>
      </c>
      <c r="C162" s="120">
        <f t="shared" ref="C162" si="268">IF(B162&gt;0,RANK(B162,(B$160:B$178)),0)</f>
        <v>0</v>
      </c>
      <c r="D162" s="149">
        <f>'Averages Pivot Table'!T$70</f>
        <v>0</v>
      </c>
      <c r="E162" s="120">
        <f t="shared" ref="E162" si="269">IF(D162&gt;0,RANK(D162,(D$160:D$178)),0)</f>
        <v>0</v>
      </c>
      <c r="F162" s="149">
        <f>'Averages Pivot Table'!T$74</f>
        <v>0</v>
      </c>
      <c r="G162" s="120">
        <f t="shared" ref="G162" si="270">IF(F162&gt;0,RANK(F162,(F$160:F$178)),0)</f>
        <v>0</v>
      </c>
      <c r="H162" s="149">
        <f>'Averages Pivot Table'!T$78</f>
        <v>0</v>
      </c>
      <c r="I162" s="120">
        <f t="shared" ref="I162" si="271">IF(H162&gt;0,RANK(H162,(H$160:H$178)),0)</f>
        <v>0</v>
      </c>
      <c r="J162" s="149">
        <f>'Averages Pivot Table'!T$82</f>
        <v>0</v>
      </c>
      <c r="K162" s="120">
        <f t="shared" si="267"/>
        <v>0</v>
      </c>
      <c r="L162" s="149">
        <f>'Averages Pivot Table'!T$90</f>
        <v>0</v>
      </c>
      <c r="M162" s="120">
        <f t="shared" si="267"/>
        <v>0</v>
      </c>
      <c r="N162" s="149"/>
      <c r="O162" s="168"/>
      <c r="Q162" s="91"/>
      <c r="R162" s="91"/>
      <c r="S162" s="91"/>
    </row>
    <row r="163" spans="1:19">
      <c r="A163" s="118" t="s">
        <v>192</v>
      </c>
      <c r="B163" s="149">
        <f>'Averages Pivot Table'!T$95</f>
        <v>0</v>
      </c>
      <c r="C163" s="120">
        <f t="shared" ref="C163" si="272">IF(B163&gt;0,RANK(B163,(B$160:B$178)),0)</f>
        <v>0</v>
      </c>
      <c r="D163" s="149">
        <f>'Averages Pivot Table'!T$99</f>
        <v>0</v>
      </c>
      <c r="E163" s="120">
        <f t="shared" ref="E163" si="273">IF(D163&gt;0,RANK(D163,(D$160:D$178)),0)</f>
        <v>0</v>
      </c>
      <c r="F163" s="149">
        <f>'Averages Pivot Table'!T$103</f>
        <v>0</v>
      </c>
      <c r="G163" s="120">
        <f t="shared" ref="G163" si="274">IF(F163&gt;0,RANK(F163,(F$160:F$178)),0)</f>
        <v>0</v>
      </c>
      <c r="H163" s="149">
        <f>'Averages Pivot Table'!T$107</f>
        <v>0</v>
      </c>
      <c r="I163" s="120">
        <f t="shared" ref="I163" si="275">IF(H163&gt;0,RANK(H163,(H$160:H$178)),0)</f>
        <v>0</v>
      </c>
      <c r="J163" s="149">
        <f>'Averages Pivot Table'!T$111</f>
        <v>0</v>
      </c>
      <c r="K163" s="120">
        <f t="shared" si="267"/>
        <v>0</v>
      </c>
      <c r="L163" s="149">
        <f>'Averages Pivot Table'!T$119</f>
        <v>0</v>
      </c>
      <c r="M163" s="120">
        <f t="shared" si="267"/>
        <v>0</v>
      </c>
      <c r="N163" s="149"/>
      <c r="O163" s="168"/>
      <c r="Q163" s="91"/>
      <c r="R163" s="91"/>
      <c r="S163" s="91"/>
    </row>
    <row r="164" spans="1:19">
      <c r="A164" s="118"/>
      <c r="B164" s="149"/>
      <c r="C164" s="120"/>
      <c r="D164" s="149"/>
      <c r="E164" s="120"/>
      <c r="F164" s="149"/>
      <c r="G164" s="120"/>
      <c r="H164" s="149"/>
      <c r="I164" s="120"/>
      <c r="J164" s="149"/>
      <c r="K164" s="120"/>
      <c r="L164" s="149"/>
      <c r="M164" s="120"/>
      <c r="N164" s="149"/>
      <c r="O164" s="168"/>
      <c r="Q164" s="91"/>
      <c r="R164" s="91"/>
      <c r="S164" s="91"/>
    </row>
    <row r="165" spans="1:19">
      <c r="A165" s="118" t="s">
        <v>193</v>
      </c>
      <c r="B165" s="149">
        <f>'Averages Pivot Table'!T$124</f>
        <v>152212.52244389028</v>
      </c>
      <c r="C165" s="120">
        <f t="shared" ref="C165" si="276">IF(B165&gt;0,RANK(B165,(B$160:B$178)),0)</f>
        <v>1</v>
      </c>
      <c r="D165" s="149">
        <f>'Averages Pivot Table'!T$128</f>
        <v>103254.23690292759</v>
      </c>
      <c r="E165" s="120">
        <f t="shared" ref="E165" si="277">IF(D165&gt;0,RANK(D165,(D$160:D$178)),0)</f>
        <v>1</v>
      </c>
      <c r="F165" s="149">
        <f>'Averages Pivot Table'!T$132</f>
        <v>92262.142201834868</v>
      </c>
      <c r="G165" s="120">
        <f t="shared" ref="G165" si="278">IF(F165&gt;0,RANK(F165,(F$160:F$178)),0)</f>
        <v>1</v>
      </c>
      <c r="H165" s="149">
        <f>'Averages Pivot Table'!T$136</f>
        <v>43869.244736842105</v>
      </c>
      <c r="I165" s="120">
        <f t="shared" ref="I165" si="279">IF(H165&gt;0,RANK(H165,(H$160:H$178)),0)</f>
        <v>10</v>
      </c>
      <c r="J165" s="149">
        <f>'Averages Pivot Table'!T$140</f>
        <v>70975.531914893611</v>
      </c>
      <c r="K165" s="120">
        <f t="shared" si="267"/>
        <v>1</v>
      </c>
      <c r="L165" s="149">
        <f>'Averages Pivot Table'!T$148</f>
        <v>115870.88749056528</v>
      </c>
      <c r="M165" s="120">
        <f t="shared" si="267"/>
        <v>1</v>
      </c>
      <c r="N165" s="149"/>
      <c r="O165" s="168"/>
      <c r="Q165" s="91"/>
      <c r="R165" s="91"/>
      <c r="S165" s="91"/>
    </row>
    <row r="166" spans="1:19">
      <c r="A166" s="118" t="s">
        <v>194</v>
      </c>
      <c r="B166" s="149">
        <f>'Averages Pivot Table'!T$153</f>
        <v>0</v>
      </c>
      <c r="C166" s="120">
        <f t="shared" ref="C166" si="280">IF(B166&gt;0,RANK(B166,(B$160:B$178)),0)</f>
        <v>0</v>
      </c>
      <c r="D166" s="149">
        <f>'Averages Pivot Table'!T$157</f>
        <v>0</v>
      </c>
      <c r="E166" s="120">
        <f t="shared" ref="E166" si="281">IF(D166&gt;0,RANK(D166,(D$160:D$178)),0)</f>
        <v>0</v>
      </c>
      <c r="F166" s="149">
        <f>'Averages Pivot Table'!T$161</f>
        <v>0</v>
      </c>
      <c r="G166" s="120">
        <f t="shared" ref="G166" si="282">IF(F166&gt;0,RANK(F166,(F$160:F$178)),0)</f>
        <v>0</v>
      </c>
      <c r="H166" s="149">
        <f>'Averages Pivot Table'!T$165</f>
        <v>0</v>
      </c>
      <c r="I166" s="120">
        <f t="shared" ref="I166" si="283">IF(H166&gt;0,RANK(H166,(H$160:H$178)),0)</f>
        <v>0</v>
      </c>
      <c r="J166" s="149">
        <f>'Averages Pivot Table'!T$169</f>
        <v>0</v>
      </c>
      <c r="K166" s="120">
        <f t="shared" si="267"/>
        <v>0</v>
      </c>
      <c r="L166" s="149">
        <f>'Averages Pivot Table'!T$177</f>
        <v>0</v>
      </c>
      <c r="M166" s="120">
        <f t="shared" si="267"/>
        <v>0</v>
      </c>
      <c r="N166" s="149"/>
      <c r="O166" s="168"/>
      <c r="Q166" s="91"/>
      <c r="R166" s="91"/>
      <c r="S166" s="91"/>
    </row>
    <row r="167" spans="1:19">
      <c r="A167" s="118" t="s">
        <v>195</v>
      </c>
      <c r="B167" s="149">
        <f>'Averages Pivot Table'!T$182</f>
        <v>82586.76067566147</v>
      </c>
      <c r="C167" s="120">
        <f t="shared" ref="C167" si="284">IF(B167&gt;0,RANK(B167,(B$160:B$178)),0)</f>
        <v>9</v>
      </c>
      <c r="D167" s="149">
        <f>'Averages Pivot Table'!T$186</f>
        <v>69799.400955937526</v>
      </c>
      <c r="E167" s="120">
        <f t="shared" ref="E167" si="285">IF(D167&gt;0,RANK(D167,(D$160:D$178)),0)</f>
        <v>8</v>
      </c>
      <c r="F167" s="149">
        <f>'Averages Pivot Table'!T$190</f>
        <v>64622.875021487198</v>
      </c>
      <c r="G167" s="120">
        <f t="shared" ref="G167" si="286">IF(F167&gt;0,RANK(F167,(F$160:F$178)),0)</f>
        <v>8</v>
      </c>
      <c r="H167" s="149">
        <f>'Averages Pivot Table'!T$194</f>
        <v>53473.239974205993</v>
      </c>
      <c r="I167" s="120">
        <f t="shared" ref="I167" si="287">IF(H167&gt;0,RANK(H167,(H$160:H$178)),0)</f>
        <v>4</v>
      </c>
      <c r="J167" s="149">
        <f>'Averages Pivot Table'!T$198</f>
        <v>60725.512499999997</v>
      </c>
      <c r="K167" s="120">
        <f t="shared" si="267"/>
        <v>2</v>
      </c>
      <c r="L167" s="149">
        <f>'Averages Pivot Table'!T$206</f>
        <v>67780.667601968991</v>
      </c>
      <c r="M167" s="120">
        <f t="shared" si="267"/>
        <v>9</v>
      </c>
      <c r="N167" s="149"/>
      <c r="O167" s="168"/>
      <c r="Q167" s="91"/>
      <c r="R167" s="91"/>
      <c r="S167" s="91"/>
    </row>
    <row r="168" spans="1:19">
      <c r="A168" s="118" t="s">
        <v>196</v>
      </c>
      <c r="B168" s="149">
        <f>'Averages Pivot Table'!T$211</f>
        <v>114605.72507605387</v>
      </c>
      <c r="C168" s="120">
        <f t="shared" ref="C168" si="288">IF(B168&gt;0,RANK(B168,(B$160:B$178)),0)</f>
        <v>4</v>
      </c>
      <c r="D168" s="149">
        <f>'Averages Pivot Table'!T$215</f>
        <v>83617.319522330989</v>
      </c>
      <c r="E168" s="120">
        <f t="shared" ref="E168" si="289">IF(D168&gt;0,RANK(D168,(D$160:D$178)),0)</f>
        <v>4</v>
      </c>
      <c r="F168" s="149">
        <f>'Averages Pivot Table'!T$219</f>
        <v>74270.419318311819</v>
      </c>
      <c r="G168" s="120">
        <f t="shared" ref="G168" si="290">IF(F168&gt;0,RANK(F168,(F$160:F$178)),0)</f>
        <v>2</v>
      </c>
      <c r="H168" s="149">
        <f>'Averages Pivot Table'!T$223</f>
        <v>54433.16190476191</v>
      </c>
      <c r="I168" s="120">
        <f t="shared" ref="I168" si="291">IF(H168&gt;0,RANK(H168,(H$160:H$178)),0)</f>
        <v>3</v>
      </c>
      <c r="J168" s="149">
        <f>'Averages Pivot Table'!T$227</f>
        <v>52291.056697911496</v>
      </c>
      <c r="K168" s="120">
        <f t="shared" si="267"/>
        <v>6</v>
      </c>
      <c r="L168" s="149">
        <f>'Averages Pivot Table'!T$235</f>
        <v>81273.27365527059</v>
      </c>
      <c r="M168" s="120">
        <f t="shared" si="267"/>
        <v>4</v>
      </c>
      <c r="N168" s="149"/>
      <c r="O168" s="168"/>
      <c r="Q168" s="91"/>
      <c r="R168" s="91"/>
      <c r="S168" s="91"/>
    </row>
    <row r="169" spans="1:19">
      <c r="A169" s="118"/>
      <c r="B169" s="149"/>
      <c r="C169" s="120"/>
      <c r="D169" s="149"/>
      <c r="E169" s="120"/>
      <c r="F169" s="149"/>
      <c r="G169" s="120"/>
      <c r="H169" s="149"/>
      <c r="I169" s="120"/>
      <c r="J169" s="149"/>
      <c r="K169" s="120"/>
      <c r="L169" s="149"/>
      <c r="M169" s="120"/>
      <c r="N169" s="149"/>
      <c r="O169" s="168"/>
      <c r="Q169" s="91"/>
      <c r="R169" s="91"/>
      <c r="S169" s="91"/>
    </row>
    <row r="170" spans="1:19">
      <c r="A170" s="118" t="s">
        <v>197</v>
      </c>
      <c r="B170" s="149">
        <f>'Averages Pivot Table'!T$240</f>
        <v>104043.28986795081</v>
      </c>
      <c r="C170" s="120">
        <f t="shared" ref="C170" si="292">IF(B170&gt;0,RANK(B170,(B$160:B$178)),0)</f>
        <v>6</v>
      </c>
      <c r="D170" s="149">
        <f>'Averages Pivot Table'!T$244</f>
        <v>80279.389487664972</v>
      </c>
      <c r="E170" s="120">
        <f t="shared" ref="E170" si="293">IF(D170&gt;0,RANK(D170,(D$160:D$178)),0)</f>
        <v>5</v>
      </c>
      <c r="F170" s="149">
        <f>'Averages Pivot Table'!T$248</f>
        <v>69998.141646203498</v>
      </c>
      <c r="G170" s="120">
        <f t="shared" ref="G170" si="294">IF(F170&gt;0,RANK(F170,(F$160:F$178)),0)</f>
        <v>4</v>
      </c>
      <c r="H170" s="149">
        <f>'Averages Pivot Table'!T$252</f>
        <v>44515.238524649831</v>
      </c>
      <c r="I170" s="120">
        <f t="shared" ref="I170" si="295">IF(H170&gt;0,RANK(H170,(H$160:H$178)),0)</f>
        <v>8</v>
      </c>
      <c r="J170" s="149">
        <f>'Averages Pivot Table'!T$256</f>
        <v>54438.071085122865</v>
      </c>
      <c r="K170" s="120">
        <f t="shared" si="267"/>
        <v>4</v>
      </c>
      <c r="L170" s="149">
        <f>'Averages Pivot Table'!T$264</f>
        <v>74403.98981324381</v>
      </c>
      <c r="M170" s="120">
        <f t="shared" si="267"/>
        <v>5</v>
      </c>
      <c r="N170" s="149"/>
      <c r="O170" s="168"/>
      <c r="Q170" s="91"/>
      <c r="R170" s="91"/>
      <c r="S170" s="91"/>
    </row>
    <row r="171" spans="1:19">
      <c r="A171" s="118" t="s">
        <v>198</v>
      </c>
      <c r="B171" s="149">
        <f>'Averages Pivot Table'!T$269</f>
        <v>94628.012422360232</v>
      </c>
      <c r="C171" s="120">
        <f t="shared" ref="C171" si="296">IF(B171&gt;0,RANK(B171,(B$160:B$178)),0)</f>
        <v>7</v>
      </c>
      <c r="D171" s="149">
        <f>'Averages Pivot Table'!T$273</f>
        <v>75144.985876418665</v>
      </c>
      <c r="E171" s="120">
        <f t="shared" ref="E171" si="297">IF(D171&gt;0,RANK(D171,(D$160:D$178)),0)</f>
        <v>7</v>
      </c>
      <c r="F171" s="149">
        <f>'Averages Pivot Table'!T$277</f>
        <v>67407.497326203214</v>
      </c>
      <c r="G171" s="120">
        <f t="shared" ref="G171" si="298">IF(F171&gt;0,RANK(F171,(F$160:F$178)),0)</f>
        <v>6</v>
      </c>
      <c r="H171" s="149">
        <f>'Averages Pivot Table'!T$281</f>
        <v>67566.5</v>
      </c>
      <c r="I171" s="120">
        <f t="shared" ref="I171" si="299">IF(H171&gt;0,RANK(H171,(H$160:H$178)),0)</f>
        <v>1</v>
      </c>
      <c r="J171" s="149">
        <f>'Averages Pivot Table'!T$285</f>
        <v>52970.735516372799</v>
      </c>
      <c r="K171" s="120">
        <f t="shared" si="267"/>
        <v>5</v>
      </c>
      <c r="L171" s="149">
        <f>'Averages Pivot Table'!T$293</f>
        <v>71615.624241552709</v>
      </c>
      <c r="M171" s="120">
        <f t="shared" si="267"/>
        <v>7</v>
      </c>
      <c r="N171" s="149"/>
      <c r="O171" s="168"/>
      <c r="Q171" s="91"/>
      <c r="R171" s="91"/>
      <c r="S171" s="91"/>
    </row>
    <row r="172" spans="1:19">
      <c r="A172" s="118" t="s">
        <v>199</v>
      </c>
      <c r="B172" s="149">
        <f>'Averages Pivot Table'!T$298</f>
        <v>0</v>
      </c>
      <c r="C172" s="120">
        <f t="shared" ref="C172" si="300">IF(B172&gt;0,RANK(B172,(B$160:B$178)),0)</f>
        <v>0</v>
      </c>
      <c r="D172" s="149">
        <f>'Averages Pivot Table'!T$302</f>
        <v>0</v>
      </c>
      <c r="E172" s="120">
        <f t="shared" ref="E172" si="301">IF(D172&gt;0,RANK(D172,(D$160:D$178)),0)</f>
        <v>0</v>
      </c>
      <c r="F172" s="149">
        <f>'Averages Pivot Table'!T$306</f>
        <v>0</v>
      </c>
      <c r="G172" s="120">
        <f t="shared" ref="G172" si="302">IF(F172&gt;0,RANK(F172,(F$160:F$178)),0)</f>
        <v>0</v>
      </c>
      <c r="H172" s="149">
        <f>'Averages Pivot Table'!T$310</f>
        <v>0</v>
      </c>
      <c r="I172" s="120">
        <f t="shared" ref="I172" si="303">IF(H172&gt;0,RANK(H172,(H$160:H$178)),0)</f>
        <v>0</v>
      </c>
      <c r="J172" s="149">
        <f>'Averages Pivot Table'!T$314</f>
        <v>0</v>
      </c>
      <c r="K172" s="120">
        <f t="shared" si="267"/>
        <v>0</v>
      </c>
      <c r="L172" s="149">
        <f>'Averages Pivot Table'!T$322</f>
        <v>0</v>
      </c>
      <c r="M172" s="120">
        <f t="shared" si="267"/>
        <v>0</v>
      </c>
      <c r="N172" s="149"/>
      <c r="O172" s="168"/>
      <c r="Q172" s="91"/>
      <c r="R172" s="91"/>
      <c r="S172" s="91"/>
    </row>
    <row r="173" spans="1:19">
      <c r="A173" s="118" t="s">
        <v>200</v>
      </c>
      <c r="B173" s="149">
        <f>'Averages Pivot Table'!T$327</f>
        <v>0</v>
      </c>
      <c r="C173" s="120">
        <f t="shared" ref="C173" si="304">IF(B173&gt;0,RANK(B173,(B$160:B$178)),0)</f>
        <v>0</v>
      </c>
      <c r="D173" s="149">
        <f>'Averages Pivot Table'!T$331</f>
        <v>0</v>
      </c>
      <c r="E173" s="120">
        <f t="shared" ref="E173" si="305">IF(D173&gt;0,RANK(D173,(D$160:D$178)),0)</f>
        <v>0</v>
      </c>
      <c r="F173" s="149">
        <f>'Averages Pivot Table'!T$335</f>
        <v>0</v>
      </c>
      <c r="G173" s="120">
        <f t="shared" ref="G173" si="306">IF(F173&gt;0,RANK(F173,(F$160:F$178)),0)</f>
        <v>0</v>
      </c>
      <c r="H173" s="149">
        <f>'Averages Pivot Table'!T$339</f>
        <v>0</v>
      </c>
      <c r="I173" s="120">
        <f t="shared" ref="I173" si="307">IF(H173&gt;0,RANK(H173,(H$160:H$178)),0)</f>
        <v>0</v>
      </c>
      <c r="J173" s="149">
        <f>'Averages Pivot Table'!T$343</f>
        <v>0</v>
      </c>
      <c r="K173" s="120">
        <f t="shared" si="267"/>
        <v>0</v>
      </c>
      <c r="L173" s="149">
        <f>'Averages Pivot Table'!T$351</f>
        <v>0</v>
      </c>
      <c r="M173" s="120">
        <f t="shared" si="267"/>
        <v>0</v>
      </c>
      <c r="N173" s="149"/>
      <c r="O173" s="168"/>
      <c r="Q173" s="91"/>
      <c r="R173" s="91"/>
      <c r="S173" s="91"/>
    </row>
    <row r="174" spans="1:19">
      <c r="A174" s="118"/>
      <c r="B174" s="149"/>
      <c r="C174" s="120"/>
      <c r="D174" s="149"/>
      <c r="E174" s="120"/>
      <c r="F174" s="149"/>
      <c r="G174" s="120"/>
      <c r="H174" s="149"/>
      <c r="I174" s="120"/>
      <c r="J174" s="149"/>
      <c r="K174" s="120"/>
      <c r="L174" s="149"/>
      <c r="M174" s="120"/>
      <c r="N174" s="149"/>
      <c r="O174" s="168"/>
      <c r="Q174" s="91"/>
      <c r="R174" s="91"/>
      <c r="S174" s="91"/>
    </row>
    <row r="175" spans="1:19">
      <c r="A175" s="118" t="s">
        <v>201</v>
      </c>
      <c r="B175" s="119">
        <f>'Averages Pivot Table'!T$356</f>
        <v>81320.590476190468</v>
      </c>
      <c r="C175" s="120">
        <f t="shared" ref="C175" si="308">IF(B175&gt;0,RANK(B175,(B$160:B$178)),0)</f>
        <v>10</v>
      </c>
      <c r="D175" s="119">
        <f>'Averages Pivot Table'!T$360</f>
        <v>62006.81578947368</v>
      </c>
      <c r="E175" s="120">
        <f t="shared" ref="E175" si="309">IF(D175&gt;0,RANK(D175,(D$160:D$178)),0)</f>
        <v>10</v>
      </c>
      <c r="F175" s="119">
        <f>'Averages Pivot Table'!T$364</f>
        <v>52032.141891891893</v>
      </c>
      <c r="G175" s="120">
        <f t="shared" ref="G175" si="310">IF(F175&gt;0,RANK(F175,(F$160:F$178)),0)</f>
        <v>10</v>
      </c>
      <c r="H175" s="119">
        <f>'Averages Pivot Table'!T$368</f>
        <v>50013</v>
      </c>
      <c r="I175" s="120">
        <f t="shared" ref="I175" si="311">IF(H175&gt;0,RANK(H175,(H$160:H$178)),0)</f>
        <v>5</v>
      </c>
      <c r="J175" s="119">
        <f>'Averages Pivot Table'!T$372</f>
        <v>35628.15789473684</v>
      </c>
      <c r="K175" s="120">
        <f t="shared" si="267"/>
        <v>9</v>
      </c>
      <c r="L175" s="119">
        <f>'Averages Pivot Table'!T$380</f>
        <v>63194.547543540284</v>
      </c>
      <c r="M175" s="120">
        <f t="shared" si="267"/>
        <v>10</v>
      </c>
      <c r="N175" s="149"/>
      <c r="O175" s="168"/>
      <c r="Q175" s="91"/>
      <c r="R175" s="91"/>
      <c r="S175" s="91"/>
    </row>
    <row r="176" spans="1:19">
      <c r="A176" s="118" t="s">
        <v>202</v>
      </c>
      <c r="B176" s="119">
        <f>'Averages Pivot Table'!T$385</f>
        <v>109894.73116089613</v>
      </c>
      <c r="C176" s="120">
        <f t="shared" ref="C176" si="312">IF(B176&gt;0,RANK(B176,(B$160:B$178)),0)</f>
        <v>5</v>
      </c>
      <c r="D176" s="119">
        <f>'Averages Pivot Table'!T$389</f>
        <v>79393.407017543854</v>
      </c>
      <c r="E176" s="120">
        <f t="shared" ref="E176" si="313">IF(D176&gt;0,RANK(D176,(D$160:D$178)),0)</f>
        <v>6</v>
      </c>
      <c r="F176" s="119">
        <f>'Averages Pivot Table'!T$393</f>
        <v>67294.638826185095</v>
      </c>
      <c r="G176" s="120">
        <f t="shared" ref="G176" si="314">IF(F176&gt;0,RANK(F176,(F$160:F$178)),0)</f>
        <v>7</v>
      </c>
      <c r="H176" s="119">
        <f>'Averages Pivot Table'!T$397</f>
        <v>57810.666666666664</v>
      </c>
      <c r="I176" s="120">
        <f t="shared" ref="I176" si="315">IF(H176&gt;0,RANK(H176,(H$160:H$178)),0)</f>
        <v>2</v>
      </c>
      <c r="J176" s="119">
        <f>'Averages Pivot Table'!T$401</f>
        <v>35647.805084745763</v>
      </c>
      <c r="K176" s="120">
        <f t="shared" si="267"/>
        <v>8</v>
      </c>
      <c r="L176" s="119">
        <f>'Averages Pivot Table'!T$409</f>
        <v>71640.303767286605</v>
      </c>
      <c r="M176" s="120">
        <f t="shared" si="267"/>
        <v>6</v>
      </c>
      <c r="N176" s="149"/>
      <c r="O176" s="168"/>
      <c r="Q176" s="91"/>
      <c r="R176" s="91"/>
      <c r="S176" s="91"/>
    </row>
    <row r="177" spans="1:19" ht="12.95" customHeight="1">
      <c r="A177" s="118" t="s">
        <v>203</v>
      </c>
      <c r="B177" s="119">
        <f>'Averages Pivot Table'!T$414</f>
        <v>122137.24038943859</v>
      </c>
      <c r="C177" s="120">
        <f t="shared" ref="C177" si="316">IF(B177&gt;0,RANK(B177,(B$160:B$178)),0)</f>
        <v>3</v>
      </c>
      <c r="D177" s="119">
        <f>'Averages Pivot Table'!T$418</f>
        <v>85616.084372263213</v>
      </c>
      <c r="E177" s="120">
        <f t="shared" ref="E177" si="317">IF(D177&gt;0,RANK(D177,(D$160:D$178)),0)</f>
        <v>3</v>
      </c>
      <c r="F177" s="119">
        <f>'Averages Pivot Table'!T$422</f>
        <v>67450.481830102945</v>
      </c>
      <c r="G177" s="120">
        <f t="shared" ref="G177" si="318">IF(F177&gt;0,RANK(F177,(F$160:F$178)),0)</f>
        <v>5</v>
      </c>
      <c r="H177" s="119">
        <f>'Averages Pivot Table'!T$426</f>
        <v>48514.02605298884</v>
      </c>
      <c r="I177" s="120">
        <f t="shared" ref="I177" si="319">IF(H177&gt;0,RANK(H177,(H$160:H$178)),0)</f>
        <v>6</v>
      </c>
      <c r="J177" s="119">
        <f>'Averages Pivot Table'!T$430</f>
        <v>55863.824999999997</v>
      </c>
      <c r="K177" s="120">
        <f t="shared" si="267"/>
        <v>3</v>
      </c>
      <c r="L177" s="119">
        <f>'Averages Pivot Table'!T$438</f>
        <v>82134.495264931305</v>
      </c>
      <c r="M177" s="120">
        <f t="shared" si="267"/>
        <v>3</v>
      </c>
      <c r="N177" s="149"/>
      <c r="O177" s="168"/>
    </row>
    <row r="178" spans="1:19" ht="12.95" customHeight="1">
      <c r="A178" s="143" t="s">
        <v>204</v>
      </c>
      <c r="B178" s="122">
        <f>'Averages Pivot Table'!T$443</f>
        <v>0</v>
      </c>
      <c r="C178" s="123">
        <f t="shared" ref="C178" si="320">IF(B178&gt;0,RANK(B178,(B$160:B$178)),0)</f>
        <v>0</v>
      </c>
      <c r="D178" s="122">
        <f>'Averages Pivot Table'!T$447</f>
        <v>0</v>
      </c>
      <c r="E178" s="123">
        <f t="shared" ref="E178" si="321">IF(D178&gt;0,RANK(D178,(D$160:D$178)),0)</f>
        <v>0</v>
      </c>
      <c r="F178" s="122">
        <f>'Averages Pivot Table'!T$451</f>
        <v>0</v>
      </c>
      <c r="G178" s="123">
        <f t="shared" ref="G178" si="322">IF(F178&gt;0,RANK(F178,(F$160:F$178)),0)</f>
        <v>0</v>
      </c>
      <c r="H178" s="122">
        <f>'Averages Pivot Table'!T$455</f>
        <v>0</v>
      </c>
      <c r="I178" s="123">
        <f t="shared" ref="I178" si="323">IF(H178&gt;0,RANK(H178,(H$160:H$178)),0)</f>
        <v>0</v>
      </c>
      <c r="J178" s="122">
        <f>'Averages Pivot Table'!T$459</f>
        <v>0</v>
      </c>
      <c r="K178" s="123">
        <f t="shared" si="267"/>
        <v>0</v>
      </c>
      <c r="L178" s="122">
        <f>'Averages Pivot Table'!T$467</f>
        <v>0</v>
      </c>
      <c r="M178" s="123">
        <f t="shared" si="267"/>
        <v>0</v>
      </c>
      <c r="N178" s="149"/>
      <c r="O178" s="149"/>
    </row>
    <row r="179" spans="1:19" ht="36.75" customHeight="1">
      <c r="A179" s="675" t="s">
        <v>360</v>
      </c>
      <c r="B179" s="679"/>
      <c r="C179" s="679"/>
      <c r="D179" s="679"/>
      <c r="E179" s="679"/>
      <c r="F179" s="679"/>
      <c r="G179" s="679"/>
      <c r="H179" s="679"/>
      <c r="I179" s="679"/>
      <c r="J179" s="679"/>
      <c r="K179" s="679"/>
      <c r="L179" s="679"/>
      <c r="M179" s="679"/>
      <c r="N179" s="118"/>
      <c r="O179" s="118"/>
    </row>
    <row r="180" spans="1:19">
      <c r="M180" s="84" t="s">
        <v>1094</v>
      </c>
      <c r="O180" s="175"/>
    </row>
    <row r="181" spans="1:19" ht="18">
      <c r="A181" s="64" t="s">
        <v>214</v>
      </c>
      <c r="B181" s="64"/>
      <c r="C181" s="64"/>
      <c r="D181" s="64"/>
      <c r="E181" s="64"/>
      <c r="F181" s="64"/>
      <c r="G181" s="64"/>
      <c r="H181" s="64"/>
      <c r="I181" s="64"/>
      <c r="J181" s="64"/>
      <c r="K181" s="64"/>
      <c r="L181" s="64"/>
      <c r="M181" s="64"/>
      <c r="N181" s="161"/>
      <c r="O181" s="161"/>
    </row>
    <row r="182" spans="1:19">
      <c r="A182" s="118"/>
      <c r="B182" s="69"/>
      <c r="C182" s="69"/>
      <c r="D182" s="69"/>
      <c r="E182" s="69"/>
      <c r="F182" s="69"/>
      <c r="G182" s="69"/>
      <c r="H182" s="69"/>
      <c r="I182" s="69"/>
      <c r="J182" s="69"/>
      <c r="K182" s="69"/>
      <c r="L182" s="69"/>
      <c r="M182" s="69"/>
      <c r="N182" s="69"/>
      <c r="O182" s="69"/>
    </row>
    <row r="183" spans="1:19" ht="15.75">
      <c r="A183" s="674" t="s">
        <v>210</v>
      </c>
      <c r="B183" s="674"/>
      <c r="C183" s="674"/>
      <c r="D183" s="674"/>
      <c r="E183" s="674"/>
      <c r="F183" s="674"/>
      <c r="G183" s="674"/>
      <c r="H183" s="674"/>
      <c r="I183" s="674"/>
      <c r="J183" s="674"/>
      <c r="K183" s="674"/>
      <c r="L183" s="674"/>
      <c r="M183" s="674"/>
      <c r="N183" s="163"/>
      <c r="O183" s="163"/>
    </row>
    <row r="184" spans="1:19" ht="15.75">
      <c r="A184" s="674" t="s">
        <v>1101</v>
      </c>
      <c r="B184" s="674"/>
      <c r="C184" s="674"/>
      <c r="D184" s="674"/>
      <c r="E184" s="674"/>
      <c r="F184" s="674"/>
      <c r="G184" s="674"/>
      <c r="H184" s="674"/>
      <c r="I184" s="674"/>
      <c r="J184" s="674"/>
      <c r="K184" s="674"/>
      <c r="L184" s="674"/>
      <c r="M184" s="674"/>
      <c r="N184" s="163"/>
      <c r="O184" s="163"/>
    </row>
    <row r="185" spans="1:19">
      <c r="A185" s="69"/>
      <c r="B185" s="69"/>
      <c r="C185" s="69"/>
      <c r="D185" s="69"/>
      <c r="E185" s="69"/>
      <c r="F185" s="69"/>
      <c r="G185" s="69"/>
      <c r="H185" s="69"/>
      <c r="I185" s="69"/>
      <c r="J185" s="69"/>
      <c r="K185" s="69"/>
      <c r="L185" s="69"/>
      <c r="M185" s="69"/>
      <c r="N185" s="176"/>
      <c r="O185" s="176"/>
    </row>
    <row r="186" spans="1:19" ht="31.5" customHeight="1">
      <c r="A186" s="96"/>
      <c r="B186" s="164" t="s">
        <v>3</v>
      </c>
      <c r="C186" s="165"/>
      <c r="D186" s="166" t="s">
        <v>4</v>
      </c>
      <c r="E186" s="167"/>
      <c r="F186" s="166" t="s">
        <v>5</v>
      </c>
      <c r="G186" s="167"/>
      <c r="H186" s="164" t="s">
        <v>6</v>
      </c>
      <c r="I186" s="165"/>
      <c r="J186" s="166" t="s">
        <v>211</v>
      </c>
      <c r="K186" s="167"/>
      <c r="L186" s="165" t="s">
        <v>212</v>
      </c>
      <c r="M186" s="165"/>
      <c r="N186" s="168" t="s">
        <v>7</v>
      </c>
      <c r="O186" s="168"/>
    </row>
    <row r="187" spans="1:19">
      <c r="A187" s="102"/>
      <c r="B187" s="98" t="s">
        <v>187</v>
      </c>
      <c r="C187" s="97" t="s">
        <v>166</v>
      </c>
      <c r="D187" s="98" t="s">
        <v>187</v>
      </c>
      <c r="E187" s="97" t="s">
        <v>166</v>
      </c>
      <c r="F187" s="98" t="s">
        <v>187</v>
      </c>
      <c r="G187" s="97" t="s">
        <v>166</v>
      </c>
      <c r="H187" s="98" t="s">
        <v>187</v>
      </c>
      <c r="I187" s="97" t="s">
        <v>166</v>
      </c>
      <c r="J187" s="98" t="s">
        <v>187</v>
      </c>
      <c r="K187" s="97" t="s">
        <v>166</v>
      </c>
      <c r="L187" s="98" t="s">
        <v>187</v>
      </c>
      <c r="M187" s="97" t="s">
        <v>166</v>
      </c>
      <c r="N187" s="127" t="s">
        <v>7</v>
      </c>
      <c r="O187" s="126"/>
    </row>
    <row r="188" spans="1:19" s="109" customFormat="1" ht="18" customHeight="1">
      <c r="A188" s="106" t="s">
        <v>188</v>
      </c>
      <c r="B188" s="133">
        <f>'Averages Pivot Table'!U$471</f>
        <v>86235.930359535341</v>
      </c>
      <c r="C188" s="133"/>
      <c r="D188" s="133">
        <f>'Averages Pivot Table'!U$475</f>
        <v>69841.699400025216</v>
      </c>
      <c r="E188" s="133"/>
      <c r="F188" s="133">
        <f>'Averages Pivot Table'!U$479</f>
        <v>61089.304731822827</v>
      </c>
      <c r="G188" s="133"/>
      <c r="H188" s="133">
        <f>'Averages Pivot Table'!U$483</f>
        <v>44992.212209201563</v>
      </c>
      <c r="I188" s="133"/>
      <c r="J188" s="133">
        <f>'Averages Pivot Table'!U$487</f>
        <v>45629.517709819098</v>
      </c>
      <c r="K188" s="133"/>
      <c r="L188" s="133">
        <f>'Averages Pivot Table'!U$495</f>
        <v>65709.061157918884</v>
      </c>
      <c r="M188" s="169"/>
      <c r="N188" s="107"/>
      <c r="O188" s="177"/>
      <c r="Q188" s="111"/>
      <c r="R188" s="111"/>
      <c r="S188" s="111"/>
    </row>
    <row r="189" spans="1:19" ht="12.95" customHeight="1">
      <c r="A189" s="118"/>
      <c r="B189" s="113"/>
      <c r="C189" s="137"/>
      <c r="D189" s="113"/>
      <c r="E189" s="137"/>
      <c r="F189" s="113"/>
      <c r="G189" s="137"/>
      <c r="H189" s="113"/>
      <c r="I189" s="137"/>
      <c r="J189" s="113"/>
      <c r="K189" s="137"/>
      <c r="L189" s="113"/>
      <c r="M189" s="137"/>
      <c r="N189" s="178"/>
      <c r="O189" s="179"/>
    </row>
    <row r="190" spans="1:19" ht="12.95" customHeight="1">
      <c r="A190" s="118" t="s">
        <v>189</v>
      </c>
      <c r="B190" s="149">
        <f>'Averages Pivot Table'!U$8</f>
        <v>87983.621545775459</v>
      </c>
      <c r="C190" s="120">
        <f>IF(B190&gt;0,RANK(B190,(B$190:B$208)),0)</f>
        <v>5</v>
      </c>
      <c r="D190" s="149">
        <f>'Averages Pivot Table'!U$12</f>
        <v>77641.447885097936</v>
      </c>
      <c r="E190" s="120">
        <f>IF(D190&gt;0,RANK(D190,(D$190:D$208)),0)</f>
        <v>1</v>
      </c>
      <c r="F190" s="149">
        <f>'Averages Pivot Table'!U$16</f>
        <v>74517.127946362321</v>
      </c>
      <c r="G190" s="120">
        <f>IF(F190&gt;0,RANK(F190,(F$190:F$208)),0)</f>
        <v>1</v>
      </c>
      <c r="H190" s="149">
        <f>'Averages Pivot Table'!U$20</f>
        <v>46647.461747766778</v>
      </c>
      <c r="I190" s="120">
        <f>IF(H190&gt;0,RANK(H190,(H$190:H$208)),0)</f>
        <v>6</v>
      </c>
      <c r="J190" s="149">
        <f>'Averages Pivot Table'!U$24</f>
        <v>220033.93055555556</v>
      </c>
      <c r="K190" s="120">
        <f>IF(J190&gt;0,RANK(J190,(J$190:J$208)),0)</f>
        <v>1</v>
      </c>
      <c r="L190" s="149">
        <f>'Averages Pivot Table'!U$32</f>
        <v>75092.485468299536</v>
      </c>
      <c r="M190" s="120">
        <f>IF(L190&gt;0,RANK(L190,(L$190:L$208)),0)</f>
        <v>1</v>
      </c>
      <c r="N190" s="119"/>
      <c r="O190" s="120"/>
    </row>
    <row r="191" spans="1:19" ht="12.95" customHeight="1">
      <c r="A191" s="118" t="s">
        <v>190</v>
      </c>
      <c r="B191" s="149">
        <f>'Averages Pivot Table'!U$37</f>
        <v>80328.338740595704</v>
      </c>
      <c r="C191" s="120">
        <f t="shared" ref="C191:E208" si="324">IF(B191&gt;0,RANK(B191,(B$190:B$208)),0)</f>
        <v>12</v>
      </c>
      <c r="D191" s="149">
        <f>'Averages Pivot Table'!U$41</f>
        <v>66271.27289233428</v>
      </c>
      <c r="E191" s="120">
        <f t="shared" si="324"/>
        <v>12</v>
      </c>
      <c r="F191" s="149">
        <f>'Averages Pivot Table'!U$45</f>
        <v>56976.230370836696</v>
      </c>
      <c r="G191" s="120">
        <f t="shared" ref="G191" si="325">IF(F191&gt;0,RANK(F191,(F$190:F$208)),0)</f>
        <v>12</v>
      </c>
      <c r="H191" s="149">
        <f>'Averages Pivot Table'!U$49</f>
        <v>43575.081338963289</v>
      </c>
      <c r="I191" s="120">
        <f t="shared" ref="I191" si="326">IF(H191&gt;0,RANK(H191,(H$190:H$208)),0)</f>
        <v>11</v>
      </c>
      <c r="J191" s="149">
        <f>'Averages Pivot Table'!U$53</f>
        <v>40281.231686489999</v>
      </c>
      <c r="K191" s="120">
        <f t="shared" ref="K191" si="327">IF(J191&gt;0,RANK(J191,(J$190:J$208)),0)</f>
        <v>10</v>
      </c>
      <c r="L191" s="149">
        <f>'Averages Pivot Table'!U$61</f>
        <v>58975.829953428452</v>
      </c>
      <c r="M191" s="120">
        <f t="shared" ref="M191" si="328">IF(L191&gt;0,RANK(L191,(L$190:L$208)),0)</f>
        <v>14</v>
      </c>
      <c r="N191" s="119"/>
      <c r="O191" s="120"/>
    </row>
    <row r="192" spans="1:19" ht="12.95" customHeight="1">
      <c r="A192" s="118" t="s">
        <v>191</v>
      </c>
      <c r="B192" s="149">
        <f>'Averages Pivot Table'!U$66</f>
        <v>78932.886363636353</v>
      </c>
      <c r="C192" s="120">
        <f t="shared" si="324"/>
        <v>13</v>
      </c>
      <c r="D192" s="149">
        <f>'Averages Pivot Table'!U$70</f>
        <v>68464.435582822087</v>
      </c>
      <c r="E192" s="120">
        <f t="shared" si="324"/>
        <v>8</v>
      </c>
      <c r="F192" s="149">
        <f>'Averages Pivot Table'!U$74</f>
        <v>54451.737704918036</v>
      </c>
      <c r="G192" s="120">
        <f t="shared" ref="G192" si="329">IF(F192&gt;0,RANK(F192,(F$190:F$208)),0)</f>
        <v>14</v>
      </c>
      <c r="H192" s="149">
        <f>'Averages Pivot Table'!U$78</f>
        <v>53934.782608695656</v>
      </c>
      <c r="I192" s="120">
        <f t="shared" ref="I192" si="330">IF(H192&gt;0,RANK(H192,(H$190:H$208)),0)</f>
        <v>1</v>
      </c>
      <c r="J192" s="149">
        <f>'Averages Pivot Table'!U$82</f>
        <v>42111.893617021276</v>
      </c>
      <c r="K192" s="120">
        <f t="shared" ref="K192" si="331">IF(J192&gt;0,RANK(J192,(J$190:J$208)),0)</f>
        <v>8</v>
      </c>
      <c r="L192" s="149">
        <f>'Averages Pivot Table'!U$90</f>
        <v>64074.217344928249</v>
      </c>
      <c r="M192" s="120">
        <f t="shared" ref="M192" si="332">IF(L192&gt;0,RANK(L192,(L$190:L$208)),0)</f>
        <v>9</v>
      </c>
      <c r="N192" s="119"/>
      <c r="O192" s="120"/>
    </row>
    <row r="193" spans="1:19">
      <c r="A193" s="118" t="s">
        <v>192</v>
      </c>
      <c r="B193" s="149">
        <f>'Averages Pivot Table'!U$95</f>
        <v>94163.196188276153</v>
      </c>
      <c r="C193" s="120">
        <f t="shared" si="324"/>
        <v>1</v>
      </c>
      <c r="D193" s="149">
        <f>'Averages Pivot Table'!U$99</f>
        <v>72841.909108398293</v>
      </c>
      <c r="E193" s="120">
        <f t="shared" si="324"/>
        <v>3</v>
      </c>
      <c r="F193" s="149">
        <f>'Averages Pivot Table'!U$103</f>
        <v>62303.457282220479</v>
      </c>
      <c r="G193" s="120">
        <f t="shared" ref="G193" si="333">IF(F193&gt;0,RANK(F193,(F$190:F$208)),0)</f>
        <v>7</v>
      </c>
      <c r="H193" s="149">
        <f>'Averages Pivot Table'!U$107</f>
        <v>50439.901727554185</v>
      </c>
      <c r="I193" s="120">
        <f t="shared" ref="I193" si="334">IF(H193&gt;0,RANK(H193,(H$190:H$208)),0)</f>
        <v>4</v>
      </c>
      <c r="J193" s="149">
        <f>'Averages Pivot Table'!U$111</f>
        <v>44597.606825396826</v>
      </c>
      <c r="K193" s="120">
        <f t="shared" ref="K193" si="335">IF(J193&gt;0,RANK(J193,(J$190:J$208)),0)</f>
        <v>6</v>
      </c>
      <c r="L193" s="149">
        <f>'Averages Pivot Table'!U$119</f>
        <v>70544.038408749009</v>
      </c>
      <c r="M193" s="120">
        <f t="shared" ref="M193" si="336">IF(L193&gt;0,RANK(L193,(L$190:L$208)),0)</f>
        <v>3</v>
      </c>
      <c r="N193" s="119"/>
      <c r="O193" s="120"/>
      <c r="Q193" s="91"/>
      <c r="R193" s="91"/>
      <c r="S193" s="91"/>
    </row>
    <row r="194" spans="1:19">
      <c r="A194" s="118"/>
      <c r="B194" s="149"/>
      <c r="C194" s="120"/>
      <c r="D194" s="149"/>
      <c r="E194" s="120"/>
      <c r="F194" s="149"/>
      <c r="G194" s="120"/>
      <c r="H194" s="149"/>
      <c r="I194" s="120"/>
      <c r="J194" s="149"/>
      <c r="K194" s="120"/>
      <c r="L194" s="149"/>
      <c r="M194" s="120"/>
      <c r="N194" s="119"/>
      <c r="O194" s="120"/>
      <c r="Q194" s="91"/>
      <c r="R194" s="91"/>
      <c r="S194" s="91"/>
    </row>
    <row r="195" spans="1:19">
      <c r="A195" s="118" t="s">
        <v>193</v>
      </c>
      <c r="B195" s="149">
        <f>'Averages Pivot Table'!U$124</f>
        <v>82174.942268104627</v>
      </c>
      <c r="C195" s="120">
        <f t="shared" si="324"/>
        <v>10</v>
      </c>
      <c r="D195" s="149">
        <f>'Averages Pivot Table'!U$128</f>
        <v>67132.604107180145</v>
      </c>
      <c r="E195" s="120">
        <f t="shared" si="324"/>
        <v>10</v>
      </c>
      <c r="F195" s="149">
        <f>'Averages Pivot Table'!U$132</f>
        <v>59169.941432502506</v>
      </c>
      <c r="G195" s="120">
        <f t="shared" ref="G195" si="337">IF(F195&gt;0,RANK(F195,(F$190:F$208)),0)</f>
        <v>9</v>
      </c>
      <c r="H195" s="149">
        <f>'Averages Pivot Table'!U$136</f>
        <v>41784.107450500393</v>
      </c>
      <c r="I195" s="120">
        <f t="shared" ref="I195" si="338">IF(H195&gt;0,RANK(H195,(H$190:H$208)),0)</f>
        <v>14</v>
      </c>
      <c r="J195" s="149">
        <f>'Averages Pivot Table'!U$140</f>
        <v>48508.624746993672</v>
      </c>
      <c r="K195" s="120">
        <f t="shared" ref="K195" si="339">IF(J195&gt;0,RANK(J195,(J$190:J$208)),0)</f>
        <v>3</v>
      </c>
      <c r="L195" s="149">
        <f>'Averages Pivot Table'!U$148</f>
        <v>62305.183198651626</v>
      </c>
      <c r="M195" s="120">
        <f t="shared" ref="M195" si="340">IF(L195&gt;0,RANK(L195,(L$190:L$208)),0)</f>
        <v>13</v>
      </c>
      <c r="N195" s="119"/>
      <c r="O195" s="120"/>
      <c r="Q195" s="91"/>
      <c r="R195" s="91"/>
      <c r="S195" s="91"/>
    </row>
    <row r="196" spans="1:19">
      <c r="A196" s="118" t="s">
        <v>194</v>
      </c>
      <c r="B196" s="149">
        <f>'Averages Pivot Table'!U$153</f>
        <v>82936.066918325989</v>
      </c>
      <c r="C196" s="120">
        <f t="shared" si="324"/>
        <v>8</v>
      </c>
      <c r="D196" s="149">
        <f>'Averages Pivot Table'!U$157</f>
        <v>65597.29948087316</v>
      </c>
      <c r="E196" s="120">
        <f t="shared" si="324"/>
        <v>13</v>
      </c>
      <c r="F196" s="149">
        <f>'Averages Pivot Table'!U$161</f>
        <v>57856.092289628737</v>
      </c>
      <c r="G196" s="120">
        <f t="shared" ref="G196" si="341">IF(F196&gt;0,RANK(F196,(F$190:F$208)),0)</f>
        <v>10</v>
      </c>
      <c r="H196" s="149">
        <f>'Averages Pivot Table'!U$165</f>
        <v>44230.684389659313</v>
      </c>
      <c r="I196" s="120">
        <f t="shared" ref="I196" si="342">IF(H196&gt;0,RANK(H196,(H$190:H$208)),0)</f>
        <v>9</v>
      </c>
      <c r="J196" s="149">
        <f>'Averages Pivot Table'!U$169</f>
        <v>45269.233885385511</v>
      </c>
      <c r="K196" s="120">
        <f t="shared" ref="K196" si="343">IF(J196&gt;0,RANK(J196,(J$190:J$208)),0)</f>
        <v>5</v>
      </c>
      <c r="L196" s="149">
        <f>'Averages Pivot Table'!U$177</f>
        <v>62353.892154906083</v>
      </c>
      <c r="M196" s="120">
        <f t="shared" ref="M196" si="344">IF(L196&gt;0,RANK(L196,(L$190:L$208)),0)</f>
        <v>12</v>
      </c>
      <c r="N196" s="119"/>
      <c r="O196" s="120"/>
      <c r="Q196" s="91"/>
      <c r="R196" s="91"/>
      <c r="S196" s="91"/>
    </row>
    <row r="197" spans="1:19">
      <c r="A197" s="118" t="s">
        <v>195</v>
      </c>
      <c r="B197" s="149">
        <f>'Averages Pivot Table'!U$182</f>
        <v>74822.797036019168</v>
      </c>
      <c r="C197" s="120">
        <f t="shared" si="324"/>
        <v>15</v>
      </c>
      <c r="D197" s="149">
        <f>'Averages Pivot Table'!U$186</f>
        <v>64351.382210685391</v>
      </c>
      <c r="E197" s="120">
        <f t="shared" si="324"/>
        <v>14</v>
      </c>
      <c r="F197" s="149">
        <f>'Averages Pivot Table'!U$190</f>
        <v>50093.038650012415</v>
      </c>
      <c r="G197" s="120">
        <f t="shared" ref="G197" si="345">IF(F197&gt;0,RANK(F197,(F$190:F$208)),0)</f>
        <v>15</v>
      </c>
      <c r="H197" s="149">
        <f>'Averages Pivot Table'!U$194</f>
        <v>42577.709344346928</v>
      </c>
      <c r="I197" s="120">
        <f t="shared" ref="I197" si="346">IF(H197&gt;0,RANK(H197,(H$190:H$208)),0)</f>
        <v>12</v>
      </c>
      <c r="J197" s="149">
        <f>'Averages Pivot Table'!U$198</f>
        <v>22943.181818181816</v>
      </c>
      <c r="K197" s="120">
        <f t="shared" ref="K197" si="347">IF(J197&gt;0,RANK(J197,(J$190:J$208)),0)</f>
        <v>13</v>
      </c>
      <c r="L197" s="149">
        <f>'Averages Pivot Table'!U$206</f>
        <v>56592.553065477274</v>
      </c>
      <c r="M197" s="120">
        <f t="shared" ref="M197" si="348">IF(L197&gt;0,RANK(L197,(L$190:L$208)),0)</f>
        <v>15</v>
      </c>
      <c r="N197" s="119"/>
      <c r="O197" s="120"/>
      <c r="Q197" s="91"/>
      <c r="R197" s="91"/>
      <c r="S197" s="91"/>
    </row>
    <row r="198" spans="1:19">
      <c r="A198" s="118" t="s">
        <v>196</v>
      </c>
      <c r="B198" s="149">
        <f>'Averages Pivot Table'!U$211</f>
        <v>85513.13079150574</v>
      </c>
      <c r="C198" s="120">
        <f t="shared" si="324"/>
        <v>7</v>
      </c>
      <c r="D198" s="149">
        <f>'Averages Pivot Table'!U$215</f>
        <v>69459.165722379621</v>
      </c>
      <c r="E198" s="120">
        <f t="shared" si="324"/>
        <v>6</v>
      </c>
      <c r="F198" s="149">
        <f>'Averages Pivot Table'!U$219</f>
        <v>62314.193903471663</v>
      </c>
      <c r="G198" s="120">
        <f t="shared" ref="G198" si="349">IF(F198&gt;0,RANK(F198,(F$190:F$208)),0)</f>
        <v>6</v>
      </c>
      <c r="H198" s="149">
        <f>'Averages Pivot Table'!U$223</f>
        <v>52764.59482758621</v>
      </c>
      <c r="I198" s="120">
        <f t="shared" ref="I198" si="350">IF(H198&gt;0,RANK(H198,(H$190:H$208)),0)</f>
        <v>2</v>
      </c>
      <c r="J198" s="149">
        <f>'Averages Pivot Table'!U$227</f>
        <v>41667.554545454543</v>
      </c>
      <c r="K198" s="120">
        <f t="shared" ref="K198" si="351">IF(J198&gt;0,RANK(J198,(J$190:J$208)),0)</f>
        <v>9</v>
      </c>
      <c r="L198" s="149">
        <f>'Averages Pivot Table'!U$235</f>
        <v>64530.359966907192</v>
      </c>
      <c r="M198" s="120">
        <f t="shared" ref="M198" si="352">IF(L198&gt;0,RANK(L198,(L$190:L$208)),0)</f>
        <v>8</v>
      </c>
      <c r="N198" s="119"/>
      <c r="O198" s="120"/>
      <c r="Q198" s="91"/>
      <c r="R198" s="91"/>
      <c r="S198" s="91"/>
    </row>
    <row r="199" spans="1:19">
      <c r="A199" s="118"/>
      <c r="B199" s="149"/>
      <c r="C199" s="120"/>
      <c r="D199" s="149"/>
      <c r="E199" s="120"/>
      <c r="F199" s="149"/>
      <c r="G199" s="120"/>
      <c r="H199" s="149"/>
      <c r="I199" s="120"/>
      <c r="J199" s="149"/>
      <c r="K199" s="120"/>
      <c r="L199" s="149"/>
      <c r="M199" s="120"/>
      <c r="N199" s="119"/>
      <c r="O199" s="120"/>
      <c r="Q199" s="91"/>
      <c r="R199" s="91"/>
      <c r="S199" s="91"/>
    </row>
    <row r="200" spans="1:19">
      <c r="A200" s="118" t="s">
        <v>197</v>
      </c>
      <c r="B200" s="149">
        <f>'Averages Pivot Table'!U$240</f>
        <v>0</v>
      </c>
      <c r="C200" s="120">
        <f t="shared" si="324"/>
        <v>0</v>
      </c>
      <c r="D200" s="149">
        <f>'Averages Pivot Table'!U$244</f>
        <v>0</v>
      </c>
      <c r="E200" s="120">
        <f t="shared" si="324"/>
        <v>0</v>
      </c>
      <c r="F200" s="149">
        <f>'Averages Pivot Table'!U$248</f>
        <v>0</v>
      </c>
      <c r="G200" s="120">
        <f t="shared" ref="G200" si="353">IF(F200&gt;0,RANK(F200,(F$190:F$208)),0)</f>
        <v>0</v>
      </c>
      <c r="H200" s="149">
        <f>'Averages Pivot Table'!U$252</f>
        <v>0</v>
      </c>
      <c r="I200" s="120">
        <f t="shared" ref="I200" si="354">IF(H200&gt;0,RANK(H200,(H$190:H$208)),0)</f>
        <v>0</v>
      </c>
      <c r="J200" s="149">
        <f>'Averages Pivot Table'!U$256</f>
        <v>0</v>
      </c>
      <c r="K200" s="120">
        <f t="shared" ref="K200" si="355">IF(J200&gt;0,RANK(J200,(J$190:J$208)),0)</f>
        <v>0</v>
      </c>
      <c r="L200" s="149">
        <f>'Averages Pivot Table'!U$264</f>
        <v>0</v>
      </c>
      <c r="M200" s="120">
        <f t="shared" ref="M200" si="356">IF(L200&gt;0,RANK(L200,(L$190:L$208)),0)</f>
        <v>0</v>
      </c>
      <c r="N200" s="119"/>
      <c r="O200" s="120"/>
      <c r="Q200" s="91"/>
      <c r="R200" s="91"/>
      <c r="S200" s="91"/>
    </row>
    <row r="201" spans="1:19">
      <c r="A201" s="118" t="s">
        <v>198</v>
      </c>
      <c r="B201" s="149">
        <f>'Averages Pivot Table'!U$269</f>
        <v>92169.97845799815</v>
      </c>
      <c r="C201" s="120">
        <f t="shared" si="324"/>
        <v>2</v>
      </c>
      <c r="D201" s="149">
        <f>'Averages Pivot Table'!U$273</f>
        <v>73631.729462887379</v>
      </c>
      <c r="E201" s="120">
        <f t="shared" si="324"/>
        <v>2</v>
      </c>
      <c r="F201" s="149">
        <f>'Averages Pivot Table'!U$277</f>
        <v>64190.095042289111</v>
      </c>
      <c r="G201" s="120">
        <f t="shared" ref="G201" si="357">IF(F201&gt;0,RANK(F201,(F$190:F$208)),0)</f>
        <v>2</v>
      </c>
      <c r="H201" s="149">
        <f>'Averages Pivot Table'!U$281</f>
        <v>44521.085081507306</v>
      </c>
      <c r="I201" s="120">
        <f t="shared" ref="I201" si="358">IF(H201&gt;0,RANK(H201,(H$190:H$208)),0)</f>
        <v>8</v>
      </c>
      <c r="J201" s="149">
        <f>'Averages Pivot Table'!U$285</f>
        <v>48046.199245769967</v>
      </c>
      <c r="K201" s="120">
        <f t="shared" ref="K201" si="359">IF(J201&gt;0,RANK(J201,(J$190:J$208)),0)</f>
        <v>4</v>
      </c>
      <c r="L201" s="149">
        <f>'Averages Pivot Table'!U$293</f>
        <v>70482.831606314634</v>
      </c>
      <c r="M201" s="120">
        <f t="shared" ref="M201" si="360">IF(L201&gt;0,RANK(L201,(L$190:L$208)),0)</f>
        <v>4</v>
      </c>
      <c r="N201" s="119"/>
      <c r="O201" s="120"/>
      <c r="Q201" s="91"/>
      <c r="R201" s="91"/>
      <c r="S201" s="91"/>
    </row>
    <row r="202" spans="1:19">
      <c r="A202" s="118" t="s">
        <v>199</v>
      </c>
      <c r="B202" s="149">
        <f>'Averages Pivot Table'!U$298</f>
        <v>82288.58333622395</v>
      </c>
      <c r="C202" s="120">
        <f t="shared" si="324"/>
        <v>9</v>
      </c>
      <c r="D202" s="149">
        <f>'Averages Pivot Table'!U$302</f>
        <v>67951.037145000533</v>
      </c>
      <c r="E202" s="120">
        <f t="shared" si="324"/>
        <v>9</v>
      </c>
      <c r="F202" s="149">
        <f>'Averages Pivot Table'!U$306</f>
        <v>57155.957706075736</v>
      </c>
      <c r="G202" s="120">
        <f t="shared" ref="G202" si="361">IF(F202&gt;0,RANK(F202,(F$190:F$208)),0)</f>
        <v>11</v>
      </c>
      <c r="H202" s="149">
        <f>'Averages Pivot Table'!U$310</f>
        <v>42232.104383686965</v>
      </c>
      <c r="I202" s="120">
        <f t="shared" ref="I202" si="362">IF(H202&gt;0,RANK(H202,(H$190:H$208)),0)</f>
        <v>13</v>
      </c>
      <c r="J202" s="149">
        <f>'Averages Pivot Table'!U$314</f>
        <v>0</v>
      </c>
      <c r="K202" s="120">
        <f t="shared" ref="K202" si="363">IF(J202&gt;0,RANK(J202,(J$190:J$208)),0)</f>
        <v>0</v>
      </c>
      <c r="L202" s="149">
        <f>'Averages Pivot Table'!U$322</f>
        <v>63623.001792876094</v>
      </c>
      <c r="M202" s="120">
        <f t="shared" ref="M202" si="364">IF(L202&gt;0,RANK(L202,(L$190:L$208)),0)</f>
        <v>11</v>
      </c>
      <c r="N202" s="119"/>
      <c r="O202" s="120"/>
      <c r="Q202" s="91"/>
      <c r="R202" s="91"/>
      <c r="S202" s="91"/>
    </row>
    <row r="203" spans="1:19">
      <c r="A203" s="118" t="s">
        <v>200</v>
      </c>
      <c r="B203" s="149">
        <f>'Averages Pivot Table'!U$327</f>
        <v>88440.952973600812</v>
      </c>
      <c r="C203" s="120">
        <f t="shared" si="324"/>
        <v>4</v>
      </c>
      <c r="D203" s="149">
        <f>'Averages Pivot Table'!U$331</f>
        <v>71758.622820109973</v>
      </c>
      <c r="E203" s="120">
        <f t="shared" si="324"/>
        <v>5</v>
      </c>
      <c r="F203" s="149">
        <f>'Averages Pivot Table'!U$335</f>
        <v>63277.203238047055</v>
      </c>
      <c r="G203" s="120">
        <f t="shared" ref="G203" si="365">IF(F203&gt;0,RANK(F203,(F$190:F$208)),0)</f>
        <v>3</v>
      </c>
      <c r="H203" s="149">
        <f>'Averages Pivot Table'!U$339</f>
        <v>51158.646749755622</v>
      </c>
      <c r="I203" s="120">
        <f t="shared" ref="I203" si="366">IF(H203&gt;0,RANK(H203,(H$190:H$208)),0)</f>
        <v>3</v>
      </c>
      <c r="J203" s="149">
        <f>'Averages Pivot Table'!U$343</f>
        <v>32130</v>
      </c>
      <c r="K203" s="120">
        <f t="shared" ref="K203" si="367">IF(J203&gt;0,RANK(J203,(J$190:J$208)),0)</f>
        <v>12</v>
      </c>
      <c r="L203" s="149">
        <f>'Averages Pivot Table'!U$351</f>
        <v>71945.730490783812</v>
      </c>
      <c r="M203" s="120">
        <f t="shared" ref="M203" si="368">IF(L203&gt;0,RANK(L203,(L$190:L$208)),0)</f>
        <v>2</v>
      </c>
      <c r="N203" s="119"/>
      <c r="O203" s="120"/>
      <c r="Q203" s="91"/>
      <c r="R203" s="91"/>
      <c r="S203" s="91"/>
    </row>
    <row r="204" spans="1:19">
      <c r="A204" s="118"/>
      <c r="B204" s="149"/>
      <c r="C204" s="120"/>
      <c r="D204" s="149"/>
      <c r="E204" s="120"/>
      <c r="F204" s="149"/>
      <c r="G204" s="120"/>
      <c r="H204" s="149"/>
      <c r="I204" s="120"/>
      <c r="J204" s="149"/>
      <c r="K204" s="120"/>
      <c r="L204" s="149"/>
      <c r="M204" s="120"/>
      <c r="N204" s="119"/>
      <c r="O204" s="120"/>
      <c r="Q204" s="91"/>
      <c r="R204" s="91"/>
      <c r="S204" s="91"/>
    </row>
    <row r="205" spans="1:19">
      <c r="A205" s="118" t="s">
        <v>201</v>
      </c>
      <c r="B205" s="119">
        <f>'Averages Pivot Table'!U$356</f>
        <v>81902.953138829442</v>
      </c>
      <c r="C205" s="120">
        <f t="shared" si="324"/>
        <v>11</v>
      </c>
      <c r="D205" s="119">
        <f>'Averages Pivot Table'!U$360</f>
        <v>64269.00451912784</v>
      </c>
      <c r="E205" s="120">
        <f t="shared" si="324"/>
        <v>15</v>
      </c>
      <c r="F205" s="119">
        <f>'Averages Pivot Table'!U$364</f>
        <v>56124.196428680312</v>
      </c>
      <c r="G205" s="120">
        <f t="shared" ref="G205" si="369">IF(F205&gt;0,RANK(F205,(F$190:F$208)),0)</f>
        <v>13</v>
      </c>
      <c r="H205" s="119">
        <f>'Averages Pivot Table'!U$368</f>
        <v>43638.629087985937</v>
      </c>
      <c r="I205" s="120">
        <f t="shared" ref="I205" si="370">IF(H205&gt;0,RANK(H205,(H$190:H$208)),0)</f>
        <v>10</v>
      </c>
      <c r="J205" s="119">
        <f>'Averages Pivot Table'!U$372</f>
        <v>38788.324531401289</v>
      </c>
      <c r="K205" s="120">
        <f t="shared" ref="K205" si="371">IF(J205&gt;0,RANK(J205,(J$190:J$208)),0)</f>
        <v>11</v>
      </c>
      <c r="L205" s="119">
        <f>'Averages Pivot Table'!U$380</f>
        <v>63812.212990276232</v>
      </c>
      <c r="M205" s="120">
        <f t="shared" ref="M205" si="372">IF(L205&gt;0,RANK(L205,(L$190:L$208)),0)</f>
        <v>10</v>
      </c>
      <c r="N205" s="119"/>
      <c r="O205" s="120"/>
      <c r="Q205" s="91"/>
      <c r="R205" s="91"/>
      <c r="S205" s="91"/>
    </row>
    <row r="206" spans="1:19">
      <c r="A206" s="118" t="s">
        <v>202</v>
      </c>
      <c r="B206" s="119">
        <f>'Averages Pivot Table'!U$385</f>
        <v>90616.698877211034</v>
      </c>
      <c r="C206" s="120">
        <f t="shared" si="324"/>
        <v>3</v>
      </c>
      <c r="D206" s="119">
        <f>'Averages Pivot Table'!U$389</f>
        <v>72530.74726540863</v>
      </c>
      <c r="E206" s="120">
        <f t="shared" si="324"/>
        <v>4</v>
      </c>
      <c r="F206" s="119">
        <f>'Averages Pivot Table'!U$393</f>
        <v>62431.966179166287</v>
      </c>
      <c r="G206" s="120">
        <f t="shared" ref="G206" si="373">IF(F206&gt;0,RANK(F206,(F$190:F$208)),0)</f>
        <v>4</v>
      </c>
      <c r="H206" s="119">
        <f>'Averages Pivot Table'!U$397</f>
        <v>45437.058974547617</v>
      </c>
      <c r="I206" s="120">
        <f t="shared" ref="I206" si="374">IF(H206&gt;0,RANK(H206,(H$190:H$208)),0)</f>
        <v>7</v>
      </c>
      <c r="J206" s="119">
        <f>'Averages Pivot Table'!U$401</f>
        <v>44446.792345438182</v>
      </c>
      <c r="K206" s="120">
        <f t="shared" ref="K206" si="375">IF(J206&gt;0,RANK(J206,(J$190:J$208)),0)</f>
        <v>7</v>
      </c>
      <c r="L206" s="119">
        <f>'Averages Pivot Table'!U$409</f>
        <v>65672.88576024436</v>
      </c>
      <c r="M206" s="120">
        <f t="shared" ref="M206" si="376">IF(L206&gt;0,RANK(L206,(L$190:L$208)),0)</f>
        <v>6</v>
      </c>
      <c r="N206" s="119"/>
      <c r="O206" s="120"/>
      <c r="Q206" s="91"/>
      <c r="R206" s="91"/>
      <c r="S206" s="91"/>
    </row>
    <row r="207" spans="1:19">
      <c r="A207" s="118" t="s">
        <v>203</v>
      </c>
      <c r="B207" s="119">
        <f>'Averages Pivot Table'!U$414</f>
        <v>86388.400772091831</v>
      </c>
      <c r="C207" s="120">
        <f t="shared" si="324"/>
        <v>6</v>
      </c>
      <c r="D207" s="119">
        <f>'Averages Pivot Table'!U$418</f>
        <v>69183.124450206975</v>
      </c>
      <c r="E207" s="120">
        <f t="shared" si="324"/>
        <v>7</v>
      </c>
      <c r="F207" s="119">
        <f>'Averages Pivot Table'!U$422</f>
        <v>62394.77402289473</v>
      </c>
      <c r="G207" s="120">
        <f t="shared" ref="G207" si="377">IF(F207&gt;0,RANK(F207,(F$190:F$208)),0)</f>
        <v>5</v>
      </c>
      <c r="H207" s="119">
        <f>'Averages Pivot Table'!U$426</f>
        <v>49393.065315364482</v>
      </c>
      <c r="I207" s="120">
        <f t="shared" ref="I207" si="378">IF(H207&gt;0,RANK(H207,(H$190:H$208)),0)</f>
        <v>5</v>
      </c>
      <c r="J207" s="119">
        <f>'Averages Pivot Table'!U$430</f>
        <v>57181.452279202284</v>
      </c>
      <c r="K207" s="120">
        <f t="shared" ref="K207" si="379">IF(J207&gt;0,RANK(J207,(J$190:J$208)),0)</f>
        <v>2</v>
      </c>
      <c r="L207" s="119">
        <f>'Averages Pivot Table'!U$438</f>
        <v>69090.583945764985</v>
      </c>
      <c r="M207" s="120">
        <f t="shared" ref="M207" si="380">IF(L207&gt;0,RANK(L207,(L$190:L$208)),0)</f>
        <v>5</v>
      </c>
      <c r="N207" s="119"/>
      <c r="O207" s="120"/>
      <c r="Q207" s="91"/>
      <c r="R207" s="91"/>
      <c r="S207" s="91"/>
    </row>
    <row r="208" spans="1:19">
      <c r="A208" s="143" t="s">
        <v>204</v>
      </c>
      <c r="B208" s="122">
        <f>'Averages Pivot Table'!U$443</f>
        <v>78856.720159908611</v>
      </c>
      <c r="C208" s="123">
        <f t="shared" si="324"/>
        <v>14</v>
      </c>
      <c r="D208" s="122">
        <f>'Averages Pivot Table'!U$447</f>
        <v>66905.181818181823</v>
      </c>
      <c r="E208" s="123">
        <f t="shared" si="324"/>
        <v>11</v>
      </c>
      <c r="F208" s="122">
        <f>'Averages Pivot Table'!U$451</f>
        <v>59845.788209606981</v>
      </c>
      <c r="G208" s="123">
        <f t="shared" ref="G208" si="381">IF(F208&gt;0,RANK(F208,(F$190:F$208)),0)</f>
        <v>8</v>
      </c>
      <c r="H208" s="122">
        <f>'Averages Pivot Table'!U$455</f>
        <v>34918.9781121751</v>
      </c>
      <c r="I208" s="123">
        <f t="shared" ref="I208" si="382">IF(H208&gt;0,RANK(H208,(H$190:H$208)),0)</f>
        <v>15</v>
      </c>
      <c r="J208" s="122">
        <f>'Averages Pivot Table'!U$459</f>
        <v>0</v>
      </c>
      <c r="K208" s="123">
        <f t="shared" ref="K208" si="383">IF(J208&gt;0,RANK(J208,(J$190:J$208)),0)</f>
        <v>0</v>
      </c>
      <c r="L208" s="122">
        <f>'Averages Pivot Table'!U$467</f>
        <v>64569.477736098626</v>
      </c>
      <c r="M208" s="123">
        <f t="shared" ref="M208" si="384">IF(L208&gt;0,RANK(L208,(L$190:L$208)),0)</f>
        <v>7</v>
      </c>
      <c r="N208" s="119"/>
      <c r="O208" s="120"/>
      <c r="Q208" s="91"/>
      <c r="R208" s="91"/>
      <c r="S208" s="91"/>
    </row>
    <row r="209" spans="1:19" ht="35.25" customHeight="1">
      <c r="A209" s="675" t="s">
        <v>360</v>
      </c>
      <c r="B209" s="679"/>
      <c r="C209" s="679"/>
      <c r="D209" s="679"/>
      <c r="E209" s="679"/>
      <c r="F209" s="679"/>
      <c r="G209" s="679"/>
      <c r="H209" s="679"/>
      <c r="I209" s="679"/>
      <c r="J209" s="679"/>
      <c r="K209" s="679"/>
      <c r="L209" s="679"/>
      <c r="M209" s="679"/>
      <c r="N209" s="118"/>
      <c r="O209" s="118"/>
    </row>
    <row r="210" spans="1:19">
      <c r="M210" s="84" t="s">
        <v>1094</v>
      </c>
      <c r="O210" s="175"/>
    </row>
    <row r="211" spans="1:19" ht="18">
      <c r="A211" s="64" t="s">
        <v>216</v>
      </c>
      <c r="B211" s="64"/>
      <c r="C211" s="64"/>
      <c r="D211" s="64"/>
      <c r="E211" s="64"/>
      <c r="F211" s="64"/>
      <c r="G211" s="64"/>
      <c r="H211" s="64"/>
      <c r="I211" s="64"/>
      <c r="J211" s="64"/>
      <c r="K211" s="64"/>
      <c r="L211" s="64"/>
      <c r="M211" s="64"/>
      <c r="N211" s="161"/>
      <c r="O211" s="161"/>
    </row>
    <row r="212" spans="1:19">
      <c r="A212" s="118"/>
      <c r="B212" s="69"/>
      <c r="C212" s="69"/>
      <c r="D212" s="69"/>
      <c r="E212" s="69"/>
      <c r="F212" s="69"/>
      <c r="G212" s="69"/>
      <c r="H212" s="69"/>
      <c r="I212" s="69"/>
      <c r="J212" s="69"/>
      <c r="K212" s="69"/>
      <c r="L212" s="69"/>
      <c r="M212" s="69"/>
      <c r="N212" s="69"/>
      <c r="O212" s="69"/>
    </row>
    <row r="213" spans="1:19" ht="15.75">
      <c r="A213" s="674" t="s">
        <v>210</v>
      </c>
      <c r="B213" s="674"/>
      <c r="C213" s="674"/>
      <c r="D213" s="674"/>
      <c r="E213" s="674"/>
      <c r="F213" s="674"/>
      <c r="G213" s="674"/>
      <c r="H213" s="674"/>
      <c r="I213" s="674"/>
      <c r="J213" s="674"/>
      <c r="K213" s="674"/>
      <c r="L213" s="674"/>
      <c r="M213" s="674"/>
      <c r="N213" s="163"/>
      <c r="O213" s="163"/>
    </row>
    <row r="214" spans="1:19" ht="15.75">
      <c r="A214" s="674" t="s">
        <v>1102</v>
      </c>
      <c r="B214" s="674"/>
      <c r="C214" s="674"/>
      <c r="D214" s="674"/>
      <c r="E214" s="674"/>
      <c r="F214" s="674"/>
      <c r="G214" s="674"/>
      <c r="H214" s="674"/>
      <c r="I214" s="674"/>
      <c r="J214" s="674"/>
      <c r="K214" s="674"/>
      <c r="L214" s="674"/>
      <c r="M214" s="674"/>
      <c r="N214" s="163"/>
      <c r="O214" s="163"/>
    </row>
    <row r="215" spans="1:19">
      <c r="A215" s="69"/>
      <c r="B215" s="69"/>
      <c r="C215" s="69"/>
      <c r="D215" s="69"/>
      <c r="E215" s="69"/>
      <c r="F215" s="69"/>
      <c r="G215" s="69"/>
      <c r="H215" s="69"/>
      <c r="I215" s="69"/>
      <c r="J215" s="69"/>
      <c r="K215" s="69"/>
      <c r="L215" s="69"/>
      <c r="M215" s="69"/>
      <c r="N215" s="149"/>
      <c r="O215" s="149"/>
    </row>
    <row r="216" spans="1:19" ht="31.5" customHeight="1">
      <c r="A216" s="96"/>
      <c r="B216" s="164" t="s">
        <v>3</v>
      </c>
      <c r="C216" s="165"/>
      <c r="D216" s="166" t="s">
        <v>4</v>
      </c>
      <c r="E216" s="167"/>
      <c r="F216" s="166" t="s">
        <v>5</v>
      </c>
      <c r="G216" s="167"/>
      <c r="H216" s="164" t="s">
        <v>6</v>
      </c>
      <c r="I216" s="165"/>
      <c r="J216" s="166" t="s">
        <v>211</v>
      </c>
      <c r="K216" s="167"/>
      <c r="L216" s="165" t="s">
        <v>212</v>
      </c>
      <c r="M216" s="165"/>
      <c r="N216" s="168" t="s">
        <v>7</v>
      </c>
      <c r="O216" s="168"/>
    </row>
    <row r="217" spans="1:19">
      <c r="A217" s="102"/>
      <c r="B217" s="98" t="s">
        <v>187</v>
      </c>
      <c r="C217" s="97" t="s">
        <v>166</v>
      </c>
      <c r="D217" s="98" t="s">
        <v>187</v>
      </c>
      <c r="E217" s="97" t="s">
        <v>166</v>
      </c>
      <c r="F217" s="98" t="s">
        <v>187</v>
      </c>
      <c r="G217" s="97" t="s">
        <v>166</v>
      </c>
      <c r="H217" s="98" t="s">
        <v>187</v>
      </c>
      <c r="I217" s="97" t="s">
        <v>166</v>
      </c>
      <c r="J217" s="98" t="s">
        <v>187</v>
      </c>
      <c r="K217" s="97" t="s">
        <v>166</v>
      </c>
      <c r="L217" s="98" t="s">
        <v>187</v>
      </c>
      <c r="M217" s="97" t="s">
        <v>166</v>
      </c>
      <c r="N217" s="149" t="s">
        <v>7</v>
      </c>
      <c r="O217" s="149"/>
    </row>
    <row r="218" spans="1:19" s="109" customFormat="1" ht="18" customHeight="1">
      <c r="A218" s="106" t="s">
        <v>188</v>
      </c>
      <c r="B218" s="133">
        <f>'Averages Pivot Table'!V$471</f>
        <v>82536.997399249973</v>
      </c>
      <c r="C218" s="133"/>
      <c r="D218" s="133">
        <f>'Averages Pivot Table'!V$475</f>
        <v>67667.548188719971</v>
      </c>
      <c r="E218" s="133"/>
      <c r="F218" s="133">
        <f>'Averages Pivot Table'!V$479</f>
        <v>59028.744501191519</v>
      </c>
      <c r="G218" s="133"/>
      <c r="H218" s="133">
        <f>'Averages Pivot Table'!V$483</f>
        <v>45693.319820237579</v>
      </c>
      <c r="I218" s="133"/>
      <c r="J218" s="133">
        <f>'Averages Pivot Table'!V$487</f>
        <v>46980.212069363915</v>
      </c>
      <c r="K218" s="133"/>
      <c r="L218" s="133">
        <f>'Averages Pivot Table'!V$495</f>
        <v>63879.178977474068</v>
      </c>
      <c r="M218" s="169"/>
      <c r="N218" s="180"/>
      <c r="O218" s="180"/>
      <c r="Q218" s="111"/>
      <c r="R218" s="111"/>
      <c r="S218" s="111"/>
    </row>
    <row r="219" spans="1:19" ht="12.95" customHeight="1">
      <c r="A219" s="118"/>
      <c r="B219" s="113"/>
      <c r="C219" s="137"/>
      <c r="D219" s="113"/>
      <c r="E219" s="137"/>
      <c r="F219" s="113"/>
      <c r="G219" s="137"/>
      <c r="H219" s="113"/>
      <c r="I219" s="137"/>
      <c r="J219" s="113"/>
      <c r="K219" s="137"/>
      <c r="L219" s="113"/>
      <c r="M219" s="137"/>
      <c r="N219" s="149"/>
      <c r="O219" s="149"/>
    </row>
    <row r="220" spans="1:19" ht="12.95" customHeight="1">
      <c r="A220" s="118" t="s">
        <v>189</v>
      </c>
      <c r="B220" s="149">
        <f>'Averages Pivot Table'!V$8</f>
        <v>92844.002874503087</v>
      </c>
      <c r="C220" s="120">
        <f>IF(B220&gt;0,RANK(B220,(B$220:B$238)),0)</f>
        <v>4</v>
      </c>
      <c r="D220" s="149">
        <f>'Averages Pivot Table'!V$12</f>
        <v>75979.529328849909</v>
      </c>
      <c r="E220" s="120">
        <f>IF(D220&gt;0,RANK(D220,(D$220:D$238)),0)</f>
        <v>2</v>
      </c>
      <c r="F220" s="149">
        <f>'Averages Pivot Table'!V$16</f>
        <v>65802.624222764789</v>
      </c>
      <c r="G220" s="120">
        <f>IF(F220&gt;0,RANK(F220,(F$220:F$238)),0)</f>
        <v>3</v>
      </c>
      <c r="H220" s="149">
        <f>'Averages Pivot Table'!V$20</f>
        <v>50474.795138303263</v>
      </c>
      <c r="I220" s="120">
        <f>IF(H220&gt;0,RANK(H220,(H$220:H$238)),0)</f>
        <v>5</v>
      </c>
      <c r="J220" s="149">
        <f>'Averages Pivot Table'!V$24</f>
        <v>44269.949457504517</v>
      </c>
      <c r="K220" s="120">
        <f>IF(J220&gt;0,RANK(J220,(J$220:J$238)),0)</f>
        <v>6</v>
      </c>
      <c r="L220" s="149">
        <f>'Averages Pivot Table'!V$32</f>
        <v>72494.076627544899</v>
      </c>
      <c r="M220" s="120">
        <f>IF(L220&gt;0,RANK(L220,(L$220:L$238)),0)</f>
        <v>2</v>
      </c>
      <c r="N220" s="149"/>
      <c r="O220" s="149"/>
    </row>
    <row r="221" spans="1:19" ht="12.95" customHeight="1">
      <c r="A221" s="118" t="s">
        <v>190</v>
      </c>
      <c r="B221" s="149">
        <f>'Averages Pivot Table'!V$37</f>
        <v>65968.155611960188</v>
      </c>
      <c r="C221" s="120">
        <f t="shared" ref="C221:E238" si="385">IF(B221&gt;0,RANK(B221,(B$220:B$238)),0)</f>
        <v>11</v>
      </c>
      <c r="D221" s="149">
        <f>'Averages Pivot Table'!V$41</f>
        <v>57482.132920522847</v>
      </c>
      <c r="E221" s="120">
        <f t="shared" si="385"/>
        <v>10</v>
      </c>
      <c r="F221" s="149">
        <f>'Averages Pivot Table'!V$45</f>
        <v>49924.086019428039</v>
      </c>
      <c r="G221" s="120">
        <f t="shared" ref="G221" si="386">IF(F221&gt;0,RANK(F221,(F$220:F$238)),0)</f>
        <v>10</v>
      </c>
      <c r="H221" s="149">
        <f>'Averages Pivot Table'!V$49</f>
        <v>40688.868325446841</v>
      </c>
      <c r="I221" s="120">
        <f t="shared" ref="I221" si="387">IF(H221&gt;0,RANK(H221,(H$220:H$238)),0)</f>
        <v>9</v>
      </c>
      <c r="J221" s="149">
        <f>'Averages Pivot Table'!V$53</f>
        <v>42863</v>
      </c>
      <c r="K221" s="120">
        <f t="shared" ref="K221" si="388">IF(J221&gt;0,RANK(J221,(J$220:J$238)),0)</f>
        <v>9</v>
      </c>
      <c r="L221" s="149">
        <f>'Averages Pivot Table'!V$61</f>
        <v>53514.850427125602</v>
      </c>
      <c r="M221" s="120">
        <f t="shared" ref="M221" si="389">IF(L221&gt;0,RANK(L221,(L$220:L$238)),0)</f>
        <v>11</v>
      </c>
      <c r="N221" s="149"/>
      <c r="O221" s="149"/>
    </row>
    <row r="222" spans="1:19" ht="12.95" customHeight="1">
      <c r="A222" s="118" t="s">
        <v>191</v>
      </c>
      <c r="B222" s="149">
        <f>'Averages Pivot Table'!V$66</f>
        <v>0</v>
      </c>
      <c r="C222" s="120">
        <f t="shared" si="385"/>
        <v>0</v>
      </c>
      <c r="D222" s="149">
        <f>'Averages Pivot Table'!V$70</f>
        <v>0</v>
      </c>
      <c r="E222" s="120">
        <f t="shared" si="385"/>
        <v>0</v>
      </c>
      <c r="F222" s="149">
        <f>'Averages Pivot Table'!V$74</f>
        <v>0</v>
      </c>
      <c r="G222" s="120">
        <f t="shared" ref="G222" si="390">IF(F222&gt;0,RANK(F222,(F$220:F$238)),0)</f>
        <v>0</v>
      </c>
      <c r="H222" s="149">
        <f>'Averages Pivot Table'!V$78</f>
        <v>0</v>
      </c>
      <c r="I222" s="120">
        <f t="shared" ref="I222" si="391">IF(H222&gt;0,RANK(H222,(H$220:H$238)),0)</f>
        <v>0</v>
      </c>
      <c r="J222" s="149">
        <f>'Averages Pivot Table'!V$82</f>
        <v>0</v>
      </c>
      <c r="K222" s="120">
        <f t="shared" ref="K222" si="392">IF(J222&gt;0,RANK(J222,(J$220:J$238)),0)</f>
        <v>0</v>
      </c>
      <c r="L222" s="149">
        <f>'Averages Pivot Table'!V$90</f>
        <v>0</v>
      </c>
      <c r="M222" s="120">
        <f t="shared" ref="M222" si="393">IF(L222&gt;0,RANK(L222,(L$220:L$238)),0)</f>
        <v>0</v>
      </c>
      <c r="N222" s="149"/>
      <c r="O222" s="149"/>
    </row>
    <row r="223" spans="1:19" ht="12.95" customHeight="1">
      <c r="A223" s="118" t="s">
        <v>192</v>
      </c>
      <c r="B223" s="149">
        <f>'Averages Pivot Table'!V$95</f>
        <v>100301.06410256411</v>
      </c>
      <c r="C223" s="120">
        <f t="shared" si="385"/>
        <v>1</v>
      </c>
      <c r="D223" s="149">
        <f>'Averages Pivot Table'!V$99</f>
        <v>75090.051873198841</v>
      </c>
      <c r="E223" s="120">
        <f t="shared" si="385"/>
        <v>3</v>
      </c>
      <c r="F223" s="149">
        <f>'Averages Pivot Table'!V$103</f>
        <v>64142.605932203391</v>
      </c>
      <c r="G223" s="120">
        <f t="shared" ref="G223" si="394">IF(F223&gt;0,RANK(F223,(F$220:F$238)),0)</f>
        <v>4</v>
      </c>
      <c r="H223" s="149">
        <f>'Averages Pivot Table'!V$107</f>
        <v>47874.256000000001</v>
      </c>
      <c r="I223" s="120">
        <f t="shared" ref="I223" si="395">IF(H223&gt;0,RANK(H223,(H$220:H$238)),0)</f>
        <v>6</v>
      </c>
      <c r="J223" s="149">
        <f>'Averages Pivot Table'!V$111</f>
        <v>45000</v>
      </c>
      <c r="K223" s="120">
        <f t="shared" ref="K223" si="396">IF(J223&gt;0,RANK(J223,(J$220:J$238)),0)</f>
        <v>5</v>
      </c>
      <c r="L223" s="149">
        <f>'Averages Pivot Table'!V$119</f>
        <v>68292.49058970288</v>
      </c>
      <c r="M223" s="120">
        <f t="shared" ref="M223" si="397">IF(L223&gt;0,RANK(L223,(L$220:L$238)),0)</f>
        <v>5</v>
      </c>
      <c r="N223" s="149"/>
      <c r="O223" s="149"/>
    </row>
    <row r="224" spans="1:19" ht="12.95" customHeight="1">
      <c r="A224" s="118"/>
      <c r="B224" s="149"/>
      <c r="C224" s="120"/>
      <c r="D224" s="149"/>
      <c r="E224" s="120"/>
      <c r="F224" s="149"/>
      <c r="G224" s="120"/>
      <c r="H224" s="149"/>
      <c r="I224" s="120"/>
      <c r="J224" s="149"/>
      <c r="K224" s="120"/>
      <c r="L224" s="149"/>
      <c r="M224" s="120"/>
      <c r="N224" s="149"/>
      <c r="O224" s="149"/>
    </row>
    <row r="225" spans="1:19">
      <c r="A225" s="118" t="s">
        <v>193</v>
      </c>
      <c r="B225" s="149">
        <f>'Averages Pivot Table'!V$124</f>
        <v>78576.447414469716</v>
      </c>
      <c r="C225" s="120">
        <f t="shared" si="385"/>
        <v>6</v>
      </c>
      <c r="D225" s="149">
        <f>'Averages Pivot Table'!V$128</f>
        <v>66328.065025553835</v>
      </c>
      <c r="E225" s="120">
        <f t="shared" si="385"/>
        <v>7</v>
      </c>
      <c r="F225" s="149">
        <f>'Averages Pivot Table'!V$132</f>
        <v>58864.205147478599</v>
      </c>
      <c r="G225" s="120">
        <f t="shared" ref="G225" si="398">IF(F225&gt;0,RANK(F225,(F$220:F$238)),0)</f>
        <v>5</v>
      </c>
      <c r="H225" s="149">
        <f>'Averages Pivot Table'!V$136</f>
        <v>51367.018179333492</v>
      </c>
      <c r="I225" s="120">
        <f t="shared" ref="I225" si="399">IF(H225&gt;0,RANK(H225,(H$220:H$238)),0)</f>
        <v>4</v>
      </c>
      <c r="J225" s="149">
        <f>'Averages Pivot Table'!V$140</f>
        <v>44090.088268773354</v>
      </c>
      <c r="K225" s="120">
        <f t="shared" ref="K225" si="400">IF(J225&gt;0,RANK(J225,(J$220:J$238)),0)</f>
        <v>7</v>
      </c>
      <c r="L225" s="149">
        <f>'Averages Pivot Table'!V$148</f>
        <v>62326.290169364453</v>
      </c>
      <c r="M225" s="120">
        <f t="shared" ref="M225" si="401">IF(L225&gt;0,RANK(L225,(L$220:L$238)),0)</f>
        <v>7</v>
      </c>
      <c r="N225" s="149"/>
      <c r="O225" s="149"/>
      <c r="Q225" s="91"/>
      <c r="R225" s="91"/>
      <c r="S225" s="91"/>
    </row>
    <row r="226" spans="1:19">
      <c r="A226" s="118" t="s">
        <v>194</v>
      </c>
      <c r="B226" s="149">
        <f>'Averages Pivot Table'!V$153</f>
        <v>73269.806451612909</v>
      </c>
      <c r="C226" s="120">
        <f t="shared" si="385"/>
        <v>8</v>
      </c>
      <c r="D226" s="149">
        <f>'Averages Pivot Table'!V$157</f>
        <v>57160.846153846149</v>
      </c>
      <c r="E226" s="120">
        <f t="shared" si="385"/>
        <v>11</v>
      </c>
      <c r="F226" s="149">
        <f>'Averages Pivot Table'!V$161</f>
        <v>47106.96268656716</v>
      </c>
      <c r="G226" s="120">
        <f t="shared" ref="G226" si="402">IF(F226&gt;0,RANK(F226,(F$220:F$238)),0)</f>
        <v>11</v>
      </c>
      <c r="H226" s="149">
        <f>'Averages Pivot Table'!V$165</f>
        <v>42171.375</v>
      </c>
      <c r="I226" s="120">
        <f t="shared" ref="I226" si="403">IF(H226&gt;0,RANK(H226,(H$220:H$238)),0)</f>
        <v>8</v>
      </c>
      <c r="J226" s="149">
        <f>'Averages Pivot Table'!V$169</f>
        <v>0</v>
      </c>
      <c r="K226" s="120">
        <f t="shared" ref="K226" si="404">IF(J226&gt;0,RANK(J226,(J$220:J$238)),0)</f>
        <v>0</v>
      </c>
      <c r="L226" s="149">
        <f>'Averages Pivot Table'!V$177</f>
        <v>55489.135211923371</v>
      </c>
      <c r="M226" s="120">
        <f t="shared" ref="M226" si="405">IF(L226&gt;0,RANK(L226,(L$220:L$238)),0)</f>
        <v>8</v>
      </c>
      <c r="N226" s="149"/>
      <c r="O226" s="149"/>
      <c r="Q226" s="91"/>
      <c r="R226" s="91"/>
      <c r="S226" s="91"/>
    </row>
    <row r="227" spans="1:19">
      <c r="A227" s="118" t="s">
        <v>195</v>
      </c>
      <c r="B227" s="149">
        <f>'Averages Pivot Table'!V$182</f>
        <v>71159.998710606917</v>
      </c>
      <c r="C227" s="120">
        <f t="shared" si="385"/>
        <v>9</v>
      </c>
      <c r="D227" s="149">
        <f>'Averages Pivot Table'!V$186</f>
        <v>58650.146793586136</v>
      </c>
      <c r="E227" s="120">
        <f t="shared" si="385"/>
        <v>8</v>
      </c>
      <c r="F227" s="149">
        <f>'Averages Pivot Table'!V$190</f>
        <v>52132.779766614702</v>
      </c>
      <c r="G227" s="120">
        <f t="shared" ref="G227" si="406">IF(F227&gt;0,RANK(F227,(F$220:F$238)),0)</f>
        <v>9</v>
      </c>
      <c r="H227" s="149">
        <f>'Averages Pivot Table'!V$194</f>
        <v>40462.196492823845</v>
      </c>
      <c r="I227" s="120">
        <f t="shared" ref="I227" si="407">IF(H227&gt;0,RANK(H227,(H$220:H$238)),0)</f>
        <v>10</v>
      </c>
      <c r="J227" s="149">
        <f>'Averages Pivot Table'!V$198</f>
        <v>43250.815217391304</v>
      </c>
      <c r="K227" s="120">
        <f t="shared" ref="K227" si="408">IF(J227&gt;0,RANK(J227,(J$220:J$238)),0)</f>
        <v>8</v>
      </c>
      <c r="L227" s="149">
        <f>'Averages Pivot Table'!V$206</f>
        <v>55361.023009488519</v>
      </c>
      <c r="M227" s="120">
        <f t="shared" ref="M227" si="409">IF(L227&gt;0,RANK(L227,(L$220:L$238)),0)</f>
        <v>9</v>
      </c>
      <c r="N227" s="149"/>
      <c r="O227" s="149"/>
      <c r="Q227" s="91"/>
      <c r="R227" s="91"/>
      <c r="S227" s="91"/>
    </row>
    <row r="228" spans="1:19">
      <c r="A228" s="118" t="s">
        <v>196</v>
      </c>
      <c r="B228" s="149">
        <f>'Averages Pivot Table'!V$211</f>
        <v>93714.88144750522</v>
      </c>
      <c r="C228" s="120">
        <f t="shared" si="385"/>
        <v>3</v>
      </c>
      <c r="D228" s="149">
        <f>'Averages Pivot Table'!V$215</f>
        <v>74192.259159826397</v>
      </c>
      <c r="E228" s="120">
        <f t="shared" si="385"/>
        <v>4</v>
      </c>
      <c r="F228" s="149">
        <f>'Averages Pivot Table'!V$219</f>
        <v>66536.74593477587</v>
      </c>
      <c r="G228" s="120">
        <f t="shared" ref="G228" si="410">IF(F228&gt;0,RANK(F228,(F$220:F$238)),0)</f>
        <v>2</v>
      </c>
      <c r="H228" s="149">
        <f>'Averages Pivot Table'!V$223</f>
        <v>62466.21</v>
      </c>
      <c r="I228" s="120">
        <f t="shared" ref="I228" si="411">IF(H228&gt;0,RANK(H228,(H$220:H$238)),0)</f>
        <v>1</v>
      </c>
      <c r="J228" s="149">
        <f>'Averages Pivot Table'!V$227</f>
        <v>49475.934156568066</v>
      </c>
      <c r="K228" s="120">
        <f t="shared" ref="K228" si="412">IF(J228&gt;0,RANK(J228,(J$220:J$238)),0)</f>
        <v>4</v>
      </c>
      <c r="L228" s="149">
        <f>'Averages Pivot Table'!V$235</f>
        <v>71673.209389902942</v>
      </c>
      <c r="M228" s="120">
        <f t="shared" ref="M228" si="413">IF(L228&gt;0,RANK(L228,(L$220:L$238)),0)</f>
        <v>3</v>
      </c>
      <c r="N228" s="149"/>
      <c r="O228" s="149"/>
      <c r="Q228" s="91"/>
      <c r="R228" s="91"/>
      <c r="S228" s="91"/>
    </row>
    <row r="229" spans="1:19">
      <c r="A229" s="118"/>
      <c r="B229" s="149"/>
      <c r="C229" s="120"/>
      <c r="D229" s="149"/>
      <c r="E229" s="120"/>
      <c r="F229" s="149"/>
      <c r="G229" s="120"/>
      <c r="H229" s="149"/>
      <c r="I229" s="120"/>
      <c r="J229" s="149"/>
      <c r="K229" s="120"/>
      <c r="L229" s="149"/>
      <c r="M229" s="120"/>
      <c r="N229" s="149"/>
      <c r="O229" s="149"/>
      <c r="Q229" s="91"/>
      <c r="R229" s="91"/>
      <c r="S229" s="91"/>
    </row>
    <row r="230" spans="1:19">
      <c r="A230" s="118" t="s">
        <v>197</v>
      </c>
      <c r="B230" s="149">
        <f>'Averages Pivot Table'!V$240</f>
        <v>69336.770115455394</v>
      </c>
      <c r="C230" s="120">
        <f t="shared" si="385"/>
        <v>10</v>
      </c>
      <c r="D230" s="149">
        <f>'Averages Pivot Table'!V$244</f>
        <v>57914.805269046818</v>
      </c>
      <c r="E230" s="120">
        <f t="shared" si="385"/>
        <v>9</v>
      </c>
      <c r="F230" s="149">
        <f>'Averages Pivot Table'!V$248</f>
        <v>53521.758083244371</v>
      </c>
      <c r="G230" s="120">
        <f t="shared" ref="G230" si="414">IF(F230&gt;0,RANK(F230,(F$220:F$238)),0)</f>
        <v>7</v>
      </c>
      <c r="H230" s="149">
        <f>'Averages Pivot Table'!V$252</f>
        <v>43250.485687409659</v>
      </c>
      <c r="I230" s="120">
        <f t="shared" ref="I230" si="415">IF(H230&gt;0,RANK(H230,(H$220:H$238)),0)</f>
        <v>7</v>
      </c>
      <c r="J230" s="149">
        <f>'Averages Pivot Table'!V$256</f>
        <v>75000</v>
      </c>
      <c r="K230" s="120">
        <f t="shared" ref="K230" si="416">IF(J230&gt;0,RANK(J230,(J$220:J$238)),0)</f>
        <v>1</v>
      </c>
      <c r="L230" s="149">
        <f>'Averages Pivot Table'!V$264</f>
        <v>54959.168847661153</v>
      </c>
      <c r="M230" s="120">
        <f t="shared" ref="M230" si="417">IF(L230&gt;0,RANK(L230,(L$220:L$238)),0)</f>
        <v>10</v>
      </c>
      <c r="N230" s="149"/>
      <c r="O230" s="149"/>
      <c r="Q230" s="91"/>
      <c r="R230" s="91"/>
      <c r="S230" s="91"/>
    </row>
    <row r="231" spans="1:19">
      <c r="A231" s="118" t="s">
        <v>198</v>
      </c>
      <c r="B231" s="149">
        <f>'Averages Pivot Table'!V$269</f>
        <v>84889.604538087529</v>
      </c>
      <c r="C231" s="120">
        <f t="shared" si="385"/>
        <v>5</v>
      </c>
      <c r="D231" s="149">
        <f>'Averages Pivot Table'!V$273</f>
        <v>71344.126193001051</v>
      </c>
      <c r="E231" s="120">
        <f t="shared" si="385"/>
        <v>6</v>
      </c>
      <c r="F231" s="149">
        <f>'Averages Pivot Table'!V$277</f>
        <v>69491.654450261776</v>
      </c>
      <c r="G231" s="120">
        <f t="shared" ref="G231" si="418">IF(F231&gt;0,RANK(F231,(F$220:F$238)),0)</f>
        <v>1</v>
      </c>
      <c r="H231" s="149">
        <f>'Averages Pivot Table'!V$281</f>
        <v>58000</v>
      </c>
      <c r="I231" s="120">
        <f t="shared" ref="I231" si="419">IF(H231&gt;0,RANK(H231,(H$220:H$238)),0)</f>
        <v>2</v>
      </c>
      <c r="J231" s="149">
        <f>'Averages Pivot Table'!V$285</f>
        <v>55380.291044776117</v>
      </c>
      <c r="K231" s="120">
        <f t="shared" ref="K231" si="420">IF(J231&gt;0,RANK(J231,(J$220:J$238)),0)</f>
        <v>3</v>
      </c>
      <c r="L231" s="149">
        <f>'Averages Pivot Table'!V$293</f>
        <v>73465.47774682258</v>
      </c>
      <c r="M231" s="120">
        <f t="shared" ref="M231" si="421">IF(L231&gt;0,RANK(L231,(L$220:L$238)),0)</f>
        <v>1</v>
      </c>
      <c r="N231" s="149"/>
      <c r="O231" s="149"/>
      <c r="Q231" s="91"/>
      <c r="R231" s="91"/>
      <c r="S231" s="91"/>
    </row>
    <row r="232" spans="1:19">
      <c r="A232" s="118" t="s">
        <v>199</v>
      </c>
      <c r="B232" s="149">
        <f>'Averages Pivot Table'!V$298</f>
        <v>78489.980879541108</v>
      </c>
      <c r="C232" s="120">
        <f t="shared" si="385"/>
        <v>7</v>
      </c>
      <c r="D232" s="149">
        <f>'Averages Pivot Table'!V$302</f>
        <v>71599</v>
      </c>
      <c r="E232" s="120">
        <f t="shared" si="385"/>
        <v>5</v>
      </c>
      <c r="F232" s="149">
        <f>'Averages Pivot Table'!V$306</f>
        <v>53076.857142857145</v>
      </c>
      <c r="G232" s="120">
        <f t="shared" ref="G232" si="422">IF(F232&gt;0,RANK(F232,(F$220:F$238)),0)</f>
        <v>8</v>
      </c>
      <c r="H232" s="149">
        <f>'Averages Pivot Table'!V$310</f>
        <v>40136.36645962733</v>
      </c>
      <c r="I232" s="120">
        <f t="shared" ref="I232" si="423">IF(H232&gt;0,RANK(H232,(H$220:H$238)),0)</f>
        <v>11</v>
      </c>
      <c r="J232" s="149">
        <f>'Averages Pivot Table'!V$314</f>
        <v>0</v>
      </c>
      <c r="K232" s="120">
        <f t="shared" ref="K232" si="424">IF(J232&gt;0,RANK(J232,(J$220:J$238)),0)</f>
        <v>0</v>
      </c>
      <c r="L232" s="149">
        <f>'Averages Pivot Table'!V$322</f>
        <v>66156.130137177315</v>
      </c>
      <c r="M232" s="120">
        <f t="shared" ref="M232" si="425">IF(L232&gt;0,RANK(L232,(L$220:L$238)),0)</f>
        <v>6</v>
      </c>
      <c r="N232" s="149"/>
      <c r="O232" s="149"/>
      <c r="Q232" s="91"/>
      <c r="R232" s="91"/>
      <c r="S232" s="91"/>
    </row>
    <row r="233" spans="1:19">
      <c r="A233" s="118" t="s">
        <v>200</v>
      </c>
      <c r="B233" s="149">
        <f>'Averages Pivot Table'!V$327</f>
        <v>0</v>
      </c>
      <c r="C233" s="120">
        <f t="shared" si="385"/>
        <v>0</v>
      </c>
      <c r="D233" s="149">
        <f>'Averages Pivot Table'!V$331</f>
        <v>0</v>
      </c>
      <c r="E233" s="120">
        <f t="shared" si="385"/>
        <v>0</v>
      </c>
      <c r="F233" s="149">
        <f>'Averages Pivot Table'!V$335</f>
        <v>0</v>
      </c>
      <c r="G233" s="120">
        <f t="shared" ref="G233" si="426">IF(F233&gt;0,RANK(F233,(F$220:F$238)),0)</f>
        <v>0</v>
      </c>
      <c r="H233" s="149">
        <f>'Averages Pivot Table'!V$339</f>
        <v>0</v>
      </c>
      <c r="I233" s="120">
        <f t="shared" ref="I233" si="427">IF(H233&gt;0,RANK(H233,(H$220:H$238)),0)</f>
        <v>0</v>
      </c>
      <c r="J233" s="149">
        <f>'Averages Pivot Table'!V$343</f>
        <v>0</v>
      </c>
      <c r="K233" s="120">
        <f t="shared" ref="K233" si="428">IF(J233&gt;0,RANK(J233,(J$220:J$238)),0)</f>
        <v>0</v>
      </c>
      <c r="L233" s="149">
        <f>'Averages Pivot Table'!V$351</f>
        <v>0</v>
      </c>
      <c r="M233" s="120">
        <f t="shared" ref="M233" si="429">IF(L233&gt;0,RANK(L233,(L$220:L$238)),0)</f>
        <v>0</v>
      </c>
      <c r="N233" s="149"/>
      <c r="O233" s="149"/>
      <c r="Q233" s="91"/>
      <c r="R233" s="91"/>
      <c r="S233" s="91"/>
    </row>
    <row r="234" spans="1:19">
      <c r="A234" s="118"/>
      <c r="B234" s="149"/>
      <c r="C234" s="120"/>
      <c r="D234" s="149"/>
      <c r="E234" s="120"/>
      <c r="F234" s="149"/>
      <c r="G234" s="120"/>
      <c r="H234" s="149"/>
      <c r="I234" s="120"/>
      <c r="J234" s="149"/>
      <c r="K234" s="120"/>
      <c r="L234" s="149"/>
      <c r="M234" s="120"/>
      <c r="N234" s="149"/>
      <c r="O234" s="149"/>
      <c r="Q234" s="91"/>
      <c r="R234" s="91"/>
      <c r="S234" s="91"/>
    </row>
    <row r="235" spans="1:19">
      <c r="A235" s="118" t="s">
        <v>201</v>
      </c>
      <c r="B235" s="119">
        <f>'Averages Pivot Table'!V$356</f>
        <v>0</v>
      </c>
      <c r="C235" s="120">
        <f t="shared" si="385"/>
        <v>0</v>
      </c>
      <c r="D235" s="119">
        <f>'Averages Pivot Table'!V$360</f>
        <v>0</v>
      </c>
      <c r="E235" s="120">
        <f t="shared" si="385"/>
        <v>0</v>
      </c>
      <c r="F235" s="119">
        <f>'Averages Pivot Table'!V$364</f>
        <v>0</v>
      </c>
      <c r="G235" s="120">
        <f t="shared" ref="G235" si="430">IF(F235&gt;0,RANK(F235,(F$220:F$238)),0)</f>
        <v>0</v>
      </c>
      <c r="H235" s="119">
        <f>'Averages Pivot Table'!V$368</f>
        <v>0</v>
      </c>
      <c r="I235" s="120">
        <f t="shared" ref="I235" si="431">IF(H235&gt;0,RANK(H235,(H$220:H$238)),0)</f>
        <v>0</v>
      </c>
      <c r="J235" s="119">
        <f>'Averages Pivot Table'!V$372</f>
        <v>0</v>
      </c>
      <c r="K235" s="120">
        <f t="shared" ref="K235" si="432">IF(J235&gt;0,RANK(J235,(J$220:J$238)),0)</f>
        <v>0</v>
      </c>
      <c r="L235" s="119">
        <f>'Averages Pivot Table'!V$380</f>
        <v>0</v>
      </c>
      <c r="M235" s="120">
        <f t="shared" ref="M235" si="433">IF(L235&gt;0,RANK(L235,(L$220:L$238)),0)</f>
        <v>0</v>
      </c>
      <c r="N235" s="149"/>
      <c r="O235" s="149"/>
      <c r="Q235" s="91"/>
      <c r="R235" s="91"/>
      <c r="S235" s="91"/>
    </row>
    <row r="236" spans="1:19">
      <c r="A236" s="118" t="s">
        <v>202</v>
      </c>
      <c r="B236" s="119">
        <f>'Averages Pivot Table'!V$385</f>
        <v>96471.451232211039</v>
      </c>
      <c r="C236" s="120">
        <f t="shared" si="385"/>
        <v>2</v>
      </c>
      <c r="D236" s="119">
        <f>'Averages Pivot Table'!V$389</f>
        <v>78249.443347193344</v>
      </c>
      <c r="E236" s="120">
        <f t="shared" si="385"/>
        <v>1</v>
      </c>
      <c r="F236" s="119">
        <f>'Averages Pivot Table'!V$393</f>
        <v>54767.32708333333</v>
      </c>
      <c r="G236" s="120">
        <f t="shared" ref="G236" si="434">IF(F236&gt;0,RANK(F236,(F$220:F$238)),0)</f>
        <v>6</v>
      </c>
      <c r="H236" s="119">
        <f>'Averages Pivot Table'!V$397</f>
        <v>51377.5625</v>
      </c>
      <c r="I236" s="120">
        <f t="shared" ref="I236" si="435">IF(H236&gt;0,RANK(H236,(H$220:H$238)),0)</f>
        <v>3</v>
      </c>
      <c r="J236" s="119">
        <f>'Averages Pivot Table'!V$401</f>
        <v>56403.828571428574</v>
      </c>
      <c r="K236" s="120">
        <f t="shared" ref="K236" si="436">IF(J236&gt;0,RANK(J236,(J$220:J$238)),0)</f>
        <v>2</v>
      </c>
      <c r="L236" s="119">
        <f>'Averages Pivot Table'!V$409</f>
        <v>69414.84505844237</v>
      </c>
      <c r="M236" s="120">
        <f t="shared" ref="M236" si="437">IF(L236&gt;0,RANK(L236,(L$220:L$238)),0)</f>
        <v>4</v>
      </c>
      <c r="N236" s="149"/>
      <c r="O236" s="149"/>
      <c r="Q236" s="91"/>
      <c r="R236" s="91"/>
      <c r="S236" s="91"/>
    </row>
    <row r="237" spans="1:19">
      <c r="A237" s="118" t="s">
        <v>203</v>
      </c>
      <c r="B237" s="119">
        <f>'Averages Pivot Table'!V$414</f>
        <v>0</v>
      </c>
      <c r="C237" s="120">
        <f t="shared" si="385"/>
        <v>0</v>
      </c>
      <c r="D237" s="119">
        <f>'Averages Pivot Table'!V$418</f>
        <v>0</v>
      </c>
      <c r="E237" s="120">
        <f t="shared" si="385"/>
        <v>0</v>
      </c>
      <c r="F237" s="119">
        <f>'Averages Pivot Table'!V$422</f>
        <v>0</v>
      </c>
      <c r="G237" s="120">
        <f t="shared" ref="G237" si="438">IF(F237&gt;0,RANK(F237,(F$220:F$238)),0)</f>
        <v>0</v>
      </c>
      <c r="H237" s="119">
        <f>'Averages Pivot Table'!V$426</f>
        <v>0</v>
      </c>
      <c r="I237" s="120">
        <f t="shared" ref="I237" si="439">IF(H237&gt;0,RANK(H237,(H$220:H$238)),0)</f>
        <v>0</v>
      </c>
      <c r="J237" s="119">
        <f>'Averages Pivot Table'!V$430</f>
        <v>0</v>
      </c>
      <c r="K237" s="120">
        <f t="shared" ref="K237" si="440">IF(J237&gt;0,RANK(J237,(J$220:J$238)),0)</f>
        <v>0</v>
      </c>
      <c r="L237" s="119">
        <f>'Averages Pivot Table'!V$438</f>
        <v>0</v>
      </c>
      <c r="M237" s="120">
        <f t="shared" ref="M237" si="441">IF(L237&gt;0,RANK(L237,(L$220:L$238)),0)</f>
        <v>0</v>
      </c>
      <c r="N237" s="149"/>
      <c r="O237" s="149"/>
      <c r="Q237" s="91"/>
      <c r="R237" s="91"/>
      <c r="S237" s="91"/>
    </row>
    <row r="238" spans="1:19">
      <c r="A238" s="143" t="s">
        <v>204</v>
      </c>
      <c r="B238" s="122">
        <f>'Averages Pivot Table'!V$443</f>
        <v>0</v>
      </c>
      <c r="C238" s="123">
        <f t="shared" si="385"/>
        <v>0</v>
      </c>
      <c r="D238" s="122">
        <f>'Averages Pivot Table'!V$447</f>
        <v>0</v>
      </c>
      <c r="E238" s="123">
        <f t="shared" si="385"/>
        <v>0</v>
      </c>
      <c r="F238" s="122">
        <f>'Averages Pivot Table'!V$451</f>
        <v>0</v>
      </c>
      <c r="G238" s="123">
        <f t="shared" ref="G238" si="442">IF(F238&gt;0,RANK(F238,(F$220:F$238)),0)</f>
        <v>0</v>
      </c>
      <c r="H238" s="122">
        <f>'Averages Pivot Table'!V$455</f>
        <v>0</v>
      </c>
      <c r="I238" s="123">
        <f t="shared" ref="I238" si="443">IF(H238&gt;0,RANK(H238,(H$220:H$238)),0)</f>
        <v>0</v>
      </c>
      <c r="J238" s="122">
        <f>'Averages Pivot Table'!V$459</f>
        <v>0</v>
      </c>
      <c r="K238" s="123">
        <f t="shared" ref="K238" si="444">IF(J238&gt;0,RANK(J238,(J$220:J$238)),0)</f>
        <v>0</v>
      </c>
      <c r="L238" s="122">
        <f>'Averages Pivot Table'!V$467</f>
        <v>0</v>
      </c>
      <c r="M238" s="123">
        <f t="shared" ref="M238" si="445">IF(L238&gt;0,RANK(L238,(L$220:L$238)),0)</f>
        <v>0</v>
      </c>
      <c r="N238" s="149"/>
      <c r="O238" s="149"/>
      <c r="Q238" s="91"/>
      <c r="R238" s="91"/>
      <c r="S238" s="91"/>
    </row>
    <row r="239" spans="1:19" ht="36.75" customHeight="1">
      <c r="A239" s="675" t="s">
        <v>360</v>
      </c>
      <c r="B239" s="679"/>
      <c r="C239" s="679"/>
      <c r="D239" s="679"/>
      <c r="E239" s="679"/>
      <c r="F239" s="679"/>
      <c r="G239" s="679"/>
      <c r="H239" s="679"/>
      <c r="I239" s="679"/>
      <c r="J239" s="679"/>
      <c r="K239" s="679"/>
      <c r="L239" s="679"/>
      <c r="M239" s="679"/>
      <c r="N239" s="118"/>
      <c r="O239" s="118"/>
      <c r="Q239" s="91"/>
      <c r="R239" s="91"/>
      <c r="S239" s="91"/>
    </row>
    <row r="240" spans="1:19">
      <c r="M240" s="84" t="s">
        <v>1094</v>
      </c>
      <c r="O240" s="175"/>
      <c r="Q240" s="91"/>
      <c r="R240" s="91"/>
      <c r="S240" s="91"/>
    </row>
    <row r="241" spans="1:19" ht="18">
      <c r="A241" s="64" t="s">
        <v>217</v>
      </c>
      <c r="B241" s="64"/>
      <c r="C241" s="64"/>
      <c r="D241" s="64"/>
      <c r="E241" s="64"/>
      <c r="F241" s="64"/>
      <c r="G241" s="64"/>
      <c r="H241" s="64"/>
      <c r="I241" s="64"/>
      <c r="J241" s="64"/>
      <c r="K241" s="64"/>
      <c r="L241" s="64"/>
      <c r="M241" s="64"/>
      <c r="N241" s="161"/>
      <c r="O241" s="161"/>
    </row>
    <row r="242" spans="1:19">
      <c r="A242" s="162"/>
      <c r="B242" s="69"/>
      <c r="C242" s="69"/>
      <c r="D242" s="69"/>
      <c r="E242" s="69"/>
      <c r="F242" s="69"/>
      <c r="G242" s="69"/>
      <c r="H242" s="69"/>
      <c r="I242" s="69"/>
      <c r="J242" s="69"/>
      <c r="K242" s="69"/>
      <c r="L242" s="69"/>
      <c r="M242" s="69"/>
      <c r="N242" s="69"/>
      <c r="O242" s="69"/>
    </row>
    <row r="243" spans="1:19" ht="15.75">
      <c r="A243" s="674" t="s">
        <v>210</v>
      </c>
      <c r="B243" s="674"/>
      <c r="C243" s="674"/>
      <c r="D243" s="674"/>
      <c r="E243" s="674"/>
      <c r="F243" s="674"/>
      <c r="G243" s="674"/>
      <c r="H243" s="674"/>
      <c r="I243" s="674"/>
      <c r="J243" s="674"/>
      <c r="K243" s="674"/>
      <c r="L243" s="674"/>
      <c r="M243" s="674"/>
      <c r="N243" s="163"/>
      <c r="O243" s="163"/>
    </row>
    <row r="244" spans="1:19" ht="15.75">
      <c r="A244" s="674" t="s">
        <v>1103</v>
      </c>
      <c r="B244" s="674"/>
      <c r="C244" s="674"/>
      <c r="D244" s="674"/>
      <c r="E244" s="674"/>
      <c r="F244" s="674"/>
      <c r="G244" s="674"/>
      <c r="H244" s="674"/>
      <c r="I244" s="674"/>
      <c r="J244" s="674"/>
      <c r="K244" s="674"/>
      <c r="L244" s="674"/>
      <c r="M244" s="674"/>
      <c r="N244" s="163"/>
      <c r="O244" s="163"/>
    </row>
    <row r="245" spans="1:19">
      <c r="A245" s="69"/>
      <c r="B245" s="69"/>
      <c r="C245" s="69"/>
      <c r="D245" s="69"/>
      <c r="E245" s="69"/>
      <c r="F245" s="69"/>
      <c r="G245" s="69"/>
      <c r="H245" s="69"/>
      <c r="I245" s="69"/>
      <c r="J245" s="69"/>
      <c r="K245" s="69"/>
      <c r="L245" s="69"/>
      <c r="M245" s="69"/>
      <c r="N245" s="168" t="s">
        <v>7</v>
      </c>
      <c r="O245" s="168"/>
    </row>
    <row r="246" spans="1:19" ht="31.5" customHeight="1">
      <c r="A246" s="96"/>
      <c r="B246" s="164" t="s">
        <v>3</v>
      </c>
      <c r="C246" s="165"/>
      <c r="D246" s="166" t="s">
        <v>4</v>
      </c>
      <c r="E246" s="167"/>
      <c r="F246" s="166" t="s">
        <v>5</v>
      </c>
      <c r="G246" s="167"/>
      <c r="H246" s="164" t="s">
        <v>6</v>
      </c>
      <c r="I246" s="165"/>
      <c r="J246" s="166" t="s">
        <v>211</v>
      </c>
      <c r="K246" s="167"/>
      <c r="L246" s="165" t="s">
        <v>212</v>
      </c>
      <c r="M246" s="165"/>
      <c r="N246" s="168" t="s">
        <v>7</v>
      </c>
      <c r="O246" s="168"/>
    </row>
    <row r="247" spans="1:19">
      <c r="A247" s="102"/>
      <c r="B247" s="98" t="s">
        <v>187</v>
      </c>
      <c r="C247" s="97" t="s">
        <v>166</v>
      </c>
      <c r="D247" s="98" t="s">
        <v>187</v>
      </c>
      <c r="E247" s="97" t="s">
        <v>166</v>
      </c>
      <c r="F247" s="98" t="s">
        <v>187</v>
      </c>
      <c r="G247" s="97" t="s">
        <v>166</v>
      </c>
      <c r="H247" s="98" t="s">
        <v>187</v>
      </c>
      <c r="I247" s="97" t="s">
        <v>166</v>
      </c>
      <c r="J247" s="98" t="s">
        <v>187</v>
      </c>
      <c r="K247" s="97" t="s">
        <v>166</v>
      </c>
      <c r="L247" s="98" t="s">
        <v>187</v>
      </c>
      <c r="M247" s="97" t="s">
        <v>166</v>
      </c>
      <c r="N247" s="168" t="s">
        <v>7</v>
      </c>
      <c r="O247" s="168"/>
    </row>
    <row r="248" spans="1:19" s="109" customFormat="1" ht="18" customHeight="1">
      <c r="A248" s="106" t="s">
        <v>188</v>
      </c>
      <c r="B248" s="133">
        <f>'Averages Pivot Table'!W$471</f>
        <v>79156.336426377195</v>
      </c>
      <c r="C248" s="133"/>
      <c r="D248" s="133">
        <f>'Averages Pivot Table'!W$475</f>
        <v>66177.198730711942</v>
      </c>
      <c r="E248" s="133"/>
      <c r="F248" s="133">
        <f>'Averages Pivot Table'!W$479</f>
        <v>58145.731522471222</v>
      </c>
      <c r="G248" s="133"/>
      <c r="H248" s="133">
        <f>'Averages Pivot Table'!W$483</f>
        <v>45376.875998849304</v>
      </c>
      <c r="I248" s="133"/>
      <c r="J248" s="133">
        <f>'Averages Pivot Table'!W$487</f>
        <v>47920.084698952014</v>
      </c>
      <c r="K248" s="133"/>
      <c r="L248" s="133">
        <f>'Averages Pivot Table'!W$495</f>
        <v>61689.772008115091</v>
      </c>
      <c r="M248" s="169"/>
      <c r="N248" s="181"/>
      <c r="O248" s="181"/>
      <c r="Q248" s="111"/>
      <c r="R248" s="111"/>
      <c r="S248" s="111"/>
    </row>
    <row r="249" spans="1:19" ht="12.95" customHeight="1">
      <c r="A249" s="118"/>
      <c r="B249" s="113"/>
      <c r="C249" s="137"/>
      <c r="D249" s="113"/>
      <c r="E249" s="137"/>
      <c r="F249" s="113"/>
      <c r="G249" s="137"/>
      <c r="H249" s="113"/>
      <c r="I249" s="137"/>
      <c r="J249" s="113"/>
      <c r="K249" s="137"/>
      <c r="L249" s="113"/>
      <c r="M249" s="137"/>
      <c r="N249" s="113"/>
      <c r="O249" s="114"/>
    </row>
    <row r="250" spans="1:19" ht="12.95" customHeight="1">
      <c r="A250" s="118" t="s">
        <v>189</v>
      </c>
      <c r="B250" s="149">
        <f>'Averages Pivot Table'!W$8</f>
        <v>76272.867397806593</v>
      </c>
      <c r="C250" s="120">
        <f>IF(B250&gt;0,RANK(B250,(B$250:B$268)),0)</f>
        <v>6</v>
      </c>
      <c r="D250" s="149">
        <f>'Averages Pivot Table'!W$12</f>
        <v>67754.738575268813</v>
      </c>
      <c r="E250" s="120">
        <f>IF(D250&gt;0,RANK(D250,(D$250:D$268)),0)</f>
        <v>5</v>
      </c>
      <c r="F250" s="149">
        <f>'Averages Pivot Table'!W$16</f>
        <v>55473.915780497598</v>
      </c>
      <c r="G250" s="120">
        <f>IF(F250&gt;0,RANK(F250,(F$250:F$268)),0)</f>
        <v>9</v>
      </c>
      <c r="H250" s="149">
        <f>'Averages Pivot Table'!W$20</f>
        <v>44941.64131147541</v>
      </c>
      <c r="I250" s="120">
        <f>IF(H250&gt;0,RANK(H250,(H$250:H$268)),0)</f>
        <v>7</v>
      </c>
      <c r="J250" s="149">
        <f>'Averages Pivot Table'!W$24</f>
        <v>33707</v>
      </c>
      <c r="K250" s="120">
        <f>IF(J250&gt;0,RANK(J250,(J$250:J$268)),0)</f>
        <v>8</v>
      </c>
      <c r="L250" s="149">
        <f>'Averages Pivot Table'!W$32</f>
        <v>61619.952731330312</v>
      </c>
      <c r="M250" s="120">
        <f>IF(L250&gt;0,RANK(L250,(L$250:L$268)),0)</f>
        <v>7</v>
      </c>
      <c r="N250" s="149"/>
      <c r="O250" s="168"/>
    </row>
    <row r="251" spans="1:19" ht="12.95" customHeight="1">
      <c r="A251" s="118" t="s">
        <v>190</v>
      </c>
      <c r="B251" s="149">
        <f>'Averages Pivot Table'!W$37</f>
        <v>67965.640243902439</v>
      </c>
      <c r="C251" s="120">
        <f t="shared" ref="C251:E268" si="446">IF(B251&gt;0,RANK(B251,(B$250:B$268)),0)</f>
        <v>11</v>
      </c>
      <c r="D251" s="149">
        <f>'Averages Pivot Table'!W$41</f>
        <v>55035.143835616436</v>
      </c>
      <c r="E251" s="120">
        <f t="shared" si="446"/>
        <v>13</v>
      </c>
      <c r="F251" s="149">
        <f>'Averages Pivot Table'!W$45</f>
        <v>47949.817021276591</v>
      </c>
      <c r="G251" s="120">
        <f t="shared" ref="G251" si="447">IF(F251&gt;0,RANK(F251,(F$250:F$268)),0)</f>
        <v>13</v>
      </c>
      <c r="H251" s="149">
        <f>'Averages Pivot Table'!W$49</f>
        <v>40383.796946564886</v>
      </c>
      <c r="I251" s="120">
        <f t="shared" ref="I251" si="448">IF(H251&gt;0,RANK(H251,(H$250:H$268)),0)</f>
        <v>10</v>
      </c>
      <c r="J251" s="149">
        <f>'Averages Pivot Table'!W$53</f>
        <v>0</v>
      </c>
      <c r="K251" s="120">
        <f t="shared" ref="K251" si="449">IF(J251&gt;0,RANK(J251,(J$250:J$268)),0)</f>
        <v>0</v>
      </c>
      <c r="L251" s="149">
        <f>'Averages Pivot Table'!W$61</f>
        <v>49136.013427827907</v>
      </c>
      <c r="M251" s="120">
        <f t="shared" ref="M251" si="450">IF(L251&gt;0,RANK(L251,(L$250:L$268)),0)</f>
        <v>13</v>
      </c>
      <c r="N251" s="149"/>
      <c r="O251" s="168"/>
    </row>
    <row r="252" spans="1:19" ht="12.95" customHeight="1">
      <c r="A252" s="118" t="s">
        <v>191</v>
      </c>
      <c r="B252" s="149">
        <f>'Averages Pivot Table'!W$66</f>
        <v>0</v>
      </c>
      <c r="C252" s="120">
        <f t="shared" si="446"/>
        <v>0</v>
      </c>
      <c r="D252" s="149">
        <f>'Averages Pivot Table'!W$70</f>
        <v>0</v>
      </c>
      <c r="E252" s="120">
        <f t="shared" si="446"/>
        <v>0</v>
      </c>
      <c r="F252" s="149">
        <f>'Averages Pivot Table'!W$74</f>
        <v>0</v>
      </c>
      <c r="G252" s="120">
        <f t="shared" ref="G252" si="451">IF(F252&gt;0,RANK(F252,(F$250:F$268)),0)</f>
        <v>0</v>
      </c>
      <c r="H252" s="149">
        <f>'Averages Pivot Table'!W$78</f>
        <v>0</v>
      </c>
      <c r="I252" s="120">
        <f t="shared" ref="I252" si="452">IF(H252&gt;0,RANK(H252,(H$250:H$268)),0)</f>
        <v>0</v>
      </c>
      <c r="J252" s="149">
        <f>'Averages Pivot Table'!W$82</f>
        <v>0</v>
      </c>
      <c r="K252" s="120">
        <f t="shared" ref="K252" si="453">IF(J252&gt;0,RANK(J252,(J$250:J$268)),0)</f>
        <v>0</v>
      </c>
      <c r="L252" s="149">
        <f>'Averages Pivot Table'!W$90</f>
        <v>0</v>
      </c>
      <c r="M252" s="120">
        <f t="shared" ref="M252" si="454">IF(L252&gt;0,RANK(L252,(L$250:L$268)),0)</f>
        <v>0</v>
      </c>
      <c r="N252" s="149"/>
      <c r="O252" s="168"/>
    </row>
    <row r="253" spans="1:19" ht="12.95" customHeight="1">
      <c r="A253" s="118" t="s">
        <v>192</v>
      </c>
      <c r="B253" s="149">
        <f>'Averages Pivot Table'!W$95</f>
        <v>0</v>
      </c>
      <c r="C253" s="120">
        <f t="shared" si="446"/>
        <v>0</v>
      </c>
      <c r="D253" s="149">
        <f>'Averages Pivot Table'!W$99</f>
        <v>0</v>
      </c>
      <c r="E253" s="120">
        <f t="shared" si="446"/>
        <v>0</v>
      </c>
      <c r="F253" s="149">
        <f>'Averages Pivot Table'!W$103</f>
        <v>0</v>
      </c>
      <c r="G253" s="120">
        <f t="shared" ref="G253" si="455">IF(F253&gt;0,RANK(F253,(F$250:F$268)),0)</f>
        <v>0</v>
      </c>
      <c r="H253" s="149">
        <f>'Averages Pivot Table'!W$107</f>
        <v>0</v>
      </c>
      <c r="I253" s="120">
        <f t="shared" ref="I253" si="456">IF(H253&gt;0,RANK(H253,(H$250:H$268)),0)</f>
        <v>0</v>
      </c>
      <c r="J253" s="149">
        <f>'Averages Pivot Table'!W$111</f>
        <v>0</v>
      </c>
      <c r="K253" s="120">
        <f t="shared" ref="K253" si="457">IF(J253&gt;0,RANK(J253,(J$250:J$268)),0)</f>
        <v>0</v>
      </c>
      <c r="L253" s="149">
        <f>'Averages Pivot Table'!W$119</f>
        <v>0</v>
      </c>
      <c r="M253" s="120">
        <f t="shared" ref="M253" si="458">IF(L253&gt;0,RANK(L253,(L$250:L$268)),0)</f>
        <v>0</v>
      </c>
      <c r="N253" s="149"/>
      <c r="O253" s="168"/>
    </row>
    <row r="254" spans="1:19" ht="12.95" customHeight="1">
      <c r="A254" s="118"/>
      <c r="B254" s="149"/>
      <c r="C254" s="120"/>
      <c r="D254" s="149"/>
      <c r="E254" s="120"/>
      <c r="F254" s="149"/>
      <c r="G254" s="120"/>
      <c r="H254" s="149"/>
      <c r="I254" s="120"/>
      <c r="J254" s="149"/>
      <c r="K254" s="120"/>
      <c r="L254" s="149"/>
      <c r="M254" s="120"/>
      <c r="N254" s="149"/>
      <c r="O254" s="168"/>
    </row>
    <row r="255" spans="1:19" ht="12.95" customHeight="1">
      <c r="A255" s="118" t="s">
        <v>193</v>
      </c>
      <c r="B255" s="149">
        <f>'Averages Pivot Table'!W$124</f>
        <v>73366.771796961126</v>
      </c>
      <c r="C255" s="120">
        <f t="shared" si="446"/>
        <v>8</v>
      </c>
      <c r="D255" s="149">
        <f>'Averages Pivot Table'!W$128</f>
        <v>62290.659454013854</v>
      </c>
      <c r="E255" s="120">
        <f t="shared" si="446"/>
        <v>9</v>
      </c>
      <c r="F255" s="149">
        <f>'Averages Pivot Table'!W$132</f>
        <v>55984.74500460401</v>
      </c>
      <c r="G255" s="120">
        <f t="shared" ref="G255" si="459">IF(F255&gt;0,RANK(F255,(F$250:F$268)),0)</f>
        <v>8</v>
      </c>
      <c r="H255" s="149">
        <f>'Averages Pivot Table'!W$136</f>
        <v>38177.359160839158</v>
      </c>
      <c r="I255" s="120">
        <f t="shared" ref="I255" si="460">IF(H255&gt;0,RANK(H255,(H$250:H$268)),0)</f>
        <v>12</v>
      </c>
      <c r="J255" s="149">
        <f>'Averages Pivot Table'!W$140</f>
        <v>46437.160888077859</v>
      </c>
      <c r="K255" s="120">
        <f t="shared" ref="K255" si="461">IF(J255&gt;0,RANK(J255,(J$250:J$268)),0)</f>
        <v>4</v>
      </c>
      <c r="L255" s="149">
        <f>'Averages Pivot Table'!W$148</f>
        <v>56825.12361725657</v>
      </c>
      <c r="M255" s="120">
        <f t="shared" ref="M255" si="462">IF(L255&gt;0,RANK(L255,(L$250:L$268)),0)</f>
        <v>10</v>
      </c>
      <c r="N255" s="149"/>
      <c r="O255" s="168"/>
    </row>
    <row r="256" spans="1:19" ht="12.95" customHeight="1">
      <c r="A256" s="118" t="s">
        <v>194</v>
      </c>
      <c r="B256" s="149">
        <f>'Averages Pivot Table'!W$153</f>
        <v>0</v>
      </c>
      <c r="C256" s="120">
        <f t="shared" si="446"/>
        <v>0</v>
      </c>
      <c r="D256" s="149">
        <f>'Averages Pivot Table'!W$157</f>
        <v>0</v>
      </c>
      <c r="E256" s="120">
        <f t="shared" si="446"/>
        <v>0</v>
      </c>
      <c r="F256" s="149">
        <f>'Averages Pivot Table'!W$161</f>
        <v>0</v>
      </c>
      <c r="G256" s="120">
        <f t="shared" ref="G256" si="463">IF(F256&gt;0,RANK(F256,(F$250:F$268)),0)</f>
        <v>0</v>
      </c>
      <c r="H256" s="149">
        <f>'Averages Pivot Table'!W$165</f>
        <v>0</v>
      </c>
      <c r="I256" s="120">
        <f t="shared" ref="I256" si="464">IF(H256&gt;0,RANK(H256,(H$250:H$268)),0)</f>
        <v>0</v>
      </c>
      <c r="J256" s="149">
        <f>'Averages Pivot Table'!W$169</f>
        <v>0</v>
      </c>
      <c r="K256" s="120">
        <f t="shared" ref="K256" si="465">IF(J256&gt;0,RANK(J256,(J$250:J$268)),0)</f>
        <v>0</v>
      </c>
      <c r="L256" s="149">
        <f>'Averages Pivot Table'!W$177</f>
        <v>0</v>
      </c>
      <c r="M256" s="120">
        <f t="shared" ref="M256" si="466">IF(L256&gt;0,RANK(L256,(L$250:L$268)),0)</f>
        <v>0</v>
      </c>
      <c r="N256" s="149"/>
      <c r="O256" s="168"/>
    </row>
    <row r="257" spans="1:19">
      <c r="A257" s="118" t="s">
        <v>195</v>
      </c>
      <c r="B257" s="149">
        <f>'Averages Pivot Table'!W$182</f>
        <v>58603.448275862065</v>
      </c>
      <c r="C257" s="120">
        <f t="shared" si="446"/>
        <v>13</v>
      </c>
      <c r="D257" s="149">
        <f>'Averages Pivot Table'!W$186</f>
        <v>56798.34375</v>
      </c>
      <c r="E257" s="120">
        <f t="shared" si="446"/>
        <v>12</v>
      </c>
      <c r="F257" s="149">
        <f>'Averages Pivot Table'!W$190</f>
        <v>49763.577181208049</v>
      </c>
      <c r="G257" s="120">
        <f t="shared" ref="G257" si="467">IF(F257&gt;0,RANK(F257,(F$250:F$268)),0)</f>
        <v>12</v>
      </c>
      <c r="H257" s="149">
        <f>'Averages Pivot Table'!W$194</f>
        <v>30000</v>
      </c>
      <c r="I257" s="120">
        <f t="shared" ref="I257" si="468">IF(H257&gt;0,RANK(H257,(H$250:H$268)),0)</f>
        <v>13</v>
      </c>
      <c r="J257" s="149">
        <f>'Averages Pivot Table'!W$198</f>
        <v>25110.3</v>
      </c>
      <c r="K257" s="120">
        <f t="shared" ref="K257" si="469">IF(J257&gt;0,RANK(J257,(J$250:J$268)),0)</f>
        <v>9</v>
      </c>
      <c r="L257" s="149">
        <f>'Averages Pivot Table'!W$206</f>
        <v>51118.362322761343</v>
      </c>
      <c r="M257" s="120">
        <f t="shared" ref="M257" si="470">IF(L257&gt;0,RANK(L257,(L$250:L$268)),0)</f>
        <v>12</v>
      </c>
      <c r="N257" s="149"/>
      <c r="O257" s="168"/>
      <c r="Q257" s="91"/>
      <c r="R257" s="91"/>
      <c r="S257" s="91"/>
    </row>
    <row r="258" spans="1:19">
      <c r="A258" s="118" t="s">
        <v>196</v>
      </c>
      <c r="B258" s="149">
        <f>'Averages Pivot Table'!W$211</f>
        <v>82251.723214285725</v>
      </c>
      <c r="C258" s="120">
        <f t="shared" si="446"/>
        <v>5</v>
      </c>
      <c r="D258" s="149">
        <f>'Averages Pivot Table'!W$215</f>
        <v>66300.474489795932</v>
      </c>
      <c r="E258" s="120">
        <f t="shared" si="446"/>
        <v>6</v>
      </c>
      <c r="F258" s="149">
        <f>'Averages Pivot Table'!W$219</f>
        <v>63970.607142857138</v>
      </c>
      <c r="G258" s="120">
        <f t="shared" ref="G258" si="471">IF(F258&gt;0,RANK(F258,(F$250:F$268)),0)</f>
        <v>2</v>
      </c>
      <c r="H258" s="149">
        <f>'Averages Pivot Table'!W$223</f>
        <v>43770</v>
      </c>
      <c r="I258" s="120">
        <f t="shared" ref="I258" si="472">IF(H258&gt;0,RANK(H258,(H$250:H$268)),0)</f>
        <v>8</v>
      </c>
      <c r="J258" s="149">
        <f>'Averages Pivot Table'!W$227</f>
        <v>0</v>
      </c>
      <c r="K258" s="120">
        <f t="shared" ref="K258" si="473">IF(J258&gt;0,RANK(J258,(J$250:J$268)),0)</f>
        <v>0</v>
      </c>
      <c r="L258" s="149">
        <f>'Averages Pivot Table'!W$235</f>
        <v>65616.617766034993</v>
      </c>
      <c r="M258" s="120">
        <f t="shared" ref="M258" si="474">IF(L258&gt;0,RANK(L258,(L$250:L$268)),0)</f>
        <v>4</v>
      </c>
      <c r="N258" s="149"/>
      <c r="O258" s="168"/>
      <c r="Q258" s="91"/>
      <c r="R258" s="91"/>
      <c r="S258" s="91"/>
    </row>
    <row r="259" spans="1:19">
      <c r="A259" s="118"/>
      <c r="B259" s="149"/>
      <c r="C259" s="120"/>
      <c r="D259" s="149"/>
      <c r="E259" s="120"/>
      <c r="F259" s="149"/>
      <c r="G259" s="120"/>
      <c r="H259" s="149"/>
      <c r="I259" s="120"/>
      <c r="J259" s="149"/>
      <c r="K259" s="120"/>
      <c r="L259" s="149"/>
      <c r="M259" s="120"/>
      <c r="N259" s="149"/>
      <c r="O259" s="168"/>
      <c r="Q259" s="91"/>
      <c r="R259" s="91"/>
      <c r="S259" s="91"/>
    </row>
    <row r="260" spans="1:19">
      <c r="A260" s="118" t="s">
        <v>197</v>
      </c>
      <c r="B260" s="149">
        <f>'Averages Pivot Table'!W$240</f>
        <v>63606.688073394507</v>
      </c>
      <c r="C260" s="120">
        <f t="shared" si="446"/>
        <v>12</v>
      </c>
      <c r="D260" s="149">
        <f>'Averages Pivot Table'!W$244</f>
        <v>57584.210526315786</v>
      </c>
      <c r="E260" s="120">
        <f t="shared" si="446"/>
        <v>11</v>
      </c>
      <c r="F260" s="149">
        <f>'Averages Pivot Table'!W$248</f>
        <v>50858.305637982194</v>
      </c>
      <c r="G260" s="120">
        <f t="shared" ref="G260" si="475">IF(F260&gt;0,RANK(F260,(F$250:F$268)),0)</f>
        <v>11</v>
      </c>
      <c r="H260" s="149">
        <f>'Averages Pivot Table'!W$252</f>
        <v>49596.463087248318</v>
      </c>
      <c r="I260" s="120">
        <f t="shared" ref="I260" si="476">IF(H260&gt;0,RANK(H260,(H$250:H$268)),0)</f>
        <v>4</v>
      </c>
      <c r="J260" s="149">
        <f>'Averages Pivot Table'!W$256</f>
        <v>0</v>
      </c>
      <c r="K260" s="120">
        <f t="shared" ref="K260" si="477">IF(J260&gt;0,RANK(J260,(J$250:J$268)),0)</f>
        <v>0</v>
      </c>
      <c r="L260" s="149">
        <f>'Averages Pivot Table'!W$264</f>
        <v>54757.463647699587</v>
      </c>
      <c r="M260" s="120">
        <f t="shared" ref="M260" si="478">IF(L260&gt;0,RANK(L260,(L$250:L$268)),0)</f>
        <v>11</v>
      </c>
      <c r="N260" s="149"/>
      <c r="O260" s="168"/>
      <c r="Q260" s="91"/>
      <c r="R260" s="91"/>
      <c r="S260" s="91"/>
    </row>
    <row r="261" spans="1:19">
      <c r="A261" s="118" t="s">
        <v>198</v>
      </c>
      <c r="B261" s="149">
        <f>'Averages Pivot Table'!W$269</f>
        <v>83671.238987032062</v>
      </c>
      <c r="C261" s="120">
        <f t="shared" si="446"/>
        <v>4</v>
      </c>
      <c r="D261" s="149">
        <f>'Averages Pivot Table'!W$273</f>
        <v>68302.529097880848</v>
      </c>
      <c r="E261" s="120">
        <f t="shared" si="446"/>
        <v>3</v>
      </c>
      <c r="F261" s="149">
        <f>'Averages Pivot Table'!W$277</f>
        <v>59606.090516145385</v>
      </c>
      <c r="G261" s="120">
        <f t="shared" ref="G261" si="479">IF(F261&gt;0,RANK(F261,(F$250:F$268)),0)</f>
        <v>5</v>
      </c>
      <c r="H261" s="149">
        <f>'Averages Pivot Table'!W$281</f>
        <v>58016.68961201502</v>
      </c>
      <c r="I261" s="120">
        <f t="shared" ref="I261" si="480">IF(H261&gt;0,RANK(H261,(H$250:H$268)),0)</f>
        <v>1</v>
      </c>
      <c r="J261" s="149">
        <f>'Averages Pivot Table'!W$285</f>
        <v>46002.557204533186</v>
      </c>
      <c r="K261" s="120">
        <f t="shared" ref="K261" si="481">IF(J261&gt;0,RANK(J261,(J$250:J$268)),0)</f>
        <v>6</v>
      </c>
      <c r="L261" s="149">
        <f>'Averages Pivot Table'!W$293</f>
        <v>64386.574350192554</v>
      </c>
      <c r="M261" s="120">
        <f t="shared" ref="M261" si="482">IF(L261&gt;0,RANK(L261,(L$250:L$268)),0)</f>
        <v>5</v>
      </c>
      <c r="N261" s="149"/>
      <c r="O261" s="168"/>
      <c r="Q261" s="91"/>
      <c r="R261" s="91"/>
      <c r="S261" s="91"/>
    </row>
    <row r="262" spans="1:19">
      <c r="A262" s="118" t="s">
        <v>199</v>
      </c>
      <c r="B262" s="149">
        <f>'Averages Pivot Table'!W$298</f>
        <v>72695.469013018082</v>
      </c>
      <c r="C262" s="120">
        <f t="shared" si="446"/>
        <v>9</v>
      </c>
      <c r="D262" s="149">
        <f>'Averages Pivot Table'!W$302</f>
        <v>58597.981638984405</v>
      </c>
      <c r="E262" s="120">
        <f t="shared" si="446"/>
        <v>10</v>
      </c>
      <c r="F262" s="149">
        <f>'Averages Pivot Table'!W$306</f>
        <v>58783.111627683727</v>
      </c>
      <c r="G262" s="120">
        <f t="shared" ref="G262" si="483">IF(F262&gt;0,RANK(F262,(F$250:F$268)),0)</f>
        <v>6</v>
      </c>
      <c r="H262" s="149">
        <f>'Averages Pivot Table'!W$310</f>
        <v>43658.704821679843</v>
      </c>
      <c r="I262" s="120">
        <f t="shared" ref="I262" si="484">IF(H262&gt;0,RANK(H262,(H$250:H$268)),0)</f>
        <v>9</v>
      </c>
      <c r="J262" s="149">
        <f>'Averages Pivot Table'!W$314</f>
        <v>0</v>
      </c>
      <c r="K262" s="120">
        <f t="shared" ref="K262" si="485">IF(J262&gt;0,RANK(J262,(J$250:J$268)),0)</f>
        <v>0</v>
      </c>
      <c r="L262" s="149">
        <f>'Averages Pivot Table'!W$322</f>
        <v>56836.121999902221</v>
      </c>
      <c r="M262" s="120">
        <f t="shared" ref="M262" si="486">IF(L262&gt;0,RANK(L262,(L$250:L$268)),0)</f>
        <v>9</v>
      </c>
      <c r="N262" s="149"/>
      <c r="O262" s="168"/>
      <c r="Q262" s="91"/>
      <c r="R262" s="91"/>
      <c r="S262" s="91"/>
    </row>
    <row r="263" spans="1:19">
      <c r="A263" s="118" t="s">
        <v>200</v>
      </c>
      <c r="B263" s="149">
        <f>'Averages Pivot Table'!W$327</f>
        <v>85393.126170752352</v>
      </c>
      <c r="C263" s="120">
        <f t="shared" si="446"/>
        <v>3</v>
      </c>
      <c r="D263" s="149">
        <f>'Averages Pivot Table'!W$331</f>
        <v>68131.976710690113</v>
      </c>
      <c r="E263" s="120">
        <f t="shared" si="446"/>
        <v>4</v>
      </c>
      <c r="F263" s="149">
        <f>'Averages Pivot Table'!W$335</f>
        <v>59634.002148909691</v>
      </c>
      <c r="G263" s="120">
        <f t="shared" ref="G263" si="487">IF(F263&gt;0,RANK(F263,(F$250:F$268)),0)</f>
        <v>4</v>
      </c>
      <c r="H263" s="149">
        <f>'Averages Pivot Table'!W$339</f>
        <v>48920.014916759159</v>
      </c>
      <c r="I263" s="120">
        <f t="shared" ref="I263" si="488">IF(H263&gt;0,RANK(H263,(H$250:H$268)),0)</f>
        <v>5</v>
      </c>
      <c r="J263" s="149">
        <f>'Averages Pivot Table'!W$343</f>
        <v>47397</v>
      </c>
      <c r="K263" s="120">
        <f t="shared" ref="K263" si="489">IF(J263&gt;0,RANK(J263,(J$250:J$268)),0)</f>
        <v>3</v>
      </c>
      <c r="L263" s="149">
        <f>'Averages Pivot Table'!W$351</f>
        <v>65780.162324576595</v>
      </c>
      <c r="M263" s="120">
        <f t="shared" ref="M263" si="490">IF(L263&gt;0,RANK(L263,(L$250:L$268)),0)</f>
        <v>3</v>
      </c>
      <c r="N263" s="149"/>
      <c r="O263" s="168"/>
      <c r="Q263" s="91"/>
      <c r="R263" s="91"/>
      <c r="S263" s="91"/>
    </row>
    <row r="264" spans="1:19">
      <c r="A264" s="118"/>
      <c r="B264" s="149"/>
      <c r="C264" s="120"/>
      <c r="D264" s="149"/>
      <c r="E264" s="120"/>
      <c r="F264" s="149"/>
      <c r="G264" s="120"/>
      <c r="H264" s="149"/>
      <c r="I264" s="120"/>
      <c r="J264" s="149"/>
      <c r="K264" s="120"/>
      <c r="L264" s="149"/>
      <c r="M264" s="120"/>
      <c r="N264" s="149"/>
      <c r="O264" s="168"/>
      <c r="Q264" s="91"/>
      <c r="R264" s="91"/>
      <c r="S264" s="91"/>
    </row>
    <row r="265" spans="1:19">
      <c r="A265" s="118" t="s">
        <v>201</v>
      </c>
      <c r="B265" s="119">
        <f>'Averages Pivot Table'!W$356</f>
        <v>72179.294871794875</v>
      </c>
      <c r="C265" s="120">
        <f t="shared" si="446"/>
        <v>10</v>
      </c>
      <c r="D265" s="119">
        <f>'Averages Pivot Table'!W$360</f>
        <v>63929.81739130435</v>
      </c>
      <c r="E265" s="120">
        <f t="shared" si="446"/>
        <v>8</v>
      </c>
      <c r="F265" s="119">
        <f>'Averages Pivot Table'!W$364</f>
        <v>58488.82894736842</v>
      </c>
      <c r="G265" s="120">
        <f t="shared" ref="G265" si="491">IF(F265&gt;0,RANK(F265,(F$250:F$268)),0)</f>
        <v>7</v>
      </c>
      <c r="H265" s="119">
        <f>'Averages Pivot Table'!W$368</f>
        <v>50152.536585365859</v>
      </c>
      <c r="I265" s="120">
        <f t="shared" ref="I265" si="492">IF(H265&gt;0,RANK(H265,(H$250:H$268)),0)</f>
        <v>3</v>
      </c>
      <c r="J265" s="119">
        <f>'Averages Pivot Table'!W$372</f>
        <v>43335.98039215686</v>
      </c>
      <c r="K265" s="120">
        <f t="shared" ref="K265" si="493">IF(J265&gt;0,RANK(J265,(J$250:J$268)),0)</f>
        <v>7</v>
      </c>
      <c r="L265" s="119">
        <f>'Averages Pivot Table'!W$380</f>
        <v>60416.448333605025</v>
      </c>
      <c r="M265" s="120">
        <f t="shared" ref="M265" si="494">IF(L265&gt;0,RANK(L265,(L$250:L$268)),0)</f>
        <v>8</v>
      </c>
      <c r="N265" s="149"/>
      <c r="O265" s="168"/>
      <c r="Q265" s="91"/>
      <c r="R265" s="91"/>
      <c r="S265" s="91"/>
    </row>
    <row r="266" spans="1:19">
      <c r="A266" s="118" t="s">
        <v>202</v>
      </c>
      <c r="B266" s="119">
        <f>'Averages Pivot Table'!W$385</f>
        <v>90657.091463414632</v>
      </c>
      <c r="C266" s="120">
        <f t="shared" si="446"/>
        <v>2</v>
      </c>
      <c r="D266" s="119">
        <f>'Averages Pivot Table'!W$389</f>
        <v>72760.422077922078</v>
      </c>
      <c r="E266" s="120">
        <f t="shared" si="446"/>
        <v>2</v>
      </c>
      <c r="F266" s="119">
        <f>'Averages Pivot Table'!W$393</f>
        <v>65366.117647058825</v>
      </c>
      <c r="G266" s="120">
        <f t="shared" ref="G266" si="495">IF(F266&gt;0,RANK(F266,(F$250:F$268)),0)</f>
        <v>1</v>
      </c>
      <c r="H266" s="119">
        <f>'Averages Pivot Table'!W$397</f>
        <v>46485.75</v>
      </c>
      <c r="I266" s="120">
        <f t="shared" ref="I266" si="496">IF(H266&gt;0,RANK(H266,(H$250:H$268)),0)</f>
        <v>6</v>
      </c>
      <c r="J266" s="119">
        <f>'Averages Pivot Table'!W$401</f>
        <v>50164.60855263158</v>
      </c>
      <c r="K266" s="120">
        <f t="shared" ref="K266" si="497">IF(J266&gt;0,RANK(J266,(J$250:J$268)),0)</f>
        <v>2</v>
      </c>
      <c r="L266" s="119">
        <f>'Averages Pivot Table'!W$409</f>
        <v>67115.858615346675</v>
      </c>
      <c r="M266" s="120">
        <f t="shared" ref="M266" si="498">IF(L266&gt;0,RANK(L266,(L$250:L$268)),0)</f>
        <v>2</v>
      </c>
      <c r="N266" s="149"/>
      <c r="O266" s="168"/>
      <c r="Q266" s="91"/>
      <c r="R266" s="91"/>
      <c r="S266" s="91"/>
    </row>
    <row r="267" spans="1:19">
      <c r="A267" s="118" t="s">
        <v>203</v>
      </c>
      <c r="B267" s="119">
        <f>'Averages Pivot Table'!W$414</f>
        <v>105200.35897435897</v>
      </c>
      <c r="C267" s="120">
        <f t="shared" si="446"/>
        <v>1</v>
      </c>
      <c r="D267" s="119">
        <f>'Averages Pivot Table'!W$418</f>
        <v>78664.720930232565</v>
      </c>
      <c r="E267" s="120">
        <f t="shared" si="446"/>
        <v>1</v>
      </c>
      <c r="F267" s="119">
        <f>'Averages Pivot Table'!W$422</f>
        <v>63946.783333333333</v>
      </c>
      <c r="G267" s="120">
        <f t="shared" ref="G267" si="499">IF(F267&gt;0,RANK(F267,(F$250:F$268)),0)</f>
        <v>3</v>
      </c>
      <c r="H267" s="119">
        <f>'Averages Pivot Table'!W$426</f>
        <v>54971.5</v>
      </c>
      <c r="I267" s="120">
        <f t="shared" ref="I267" si="500">IF(H267&gt;0,RANK(H267,(H$250:H$268)),0)</f>
        <v>2</v>
      </c>
      <c r="J267" s="119">
        <f>'Averages Pivot Table'!W$430</f>
        <v>56668.927272727269</v>
      </c>
      <c r="K267" s="120">
        <f t="shared" ref="K267" si="501">IF(J267&gt;0,RANK(J267,(J$250:J$268)),0)</f>
        <v>1</v>
      </c>
      <c r="L267" s="119">
        <f>'Averages Pivot Table'!W$438</f>
        <v>71863.536496350367</v>
      </c>
      <c r="M267" s="120">
        <f t="shared" ref="M267" si="502">IF(L267&gt;0,RANK(L267,(L$250:L$268)),0)</f>
        <v>1</v>
      </c>
      <c r="N267" s="149"/>
      <c r="O267" s="149"/>
      <c r="Q267" s="91"/>
      <c r="R267" s="91"/>
      <c r="S267" s="91"/>
    </row>
    <row r="268" spans="1:19">
      <c r="A268" s="143" t="s">
        <v>204</v>
      </c>
      <c r="B268" s="122">
        <f>'Averages Pivot Table'!W$443</f>
        <v>75735.549879743121</v>
      </c>
      <c r="C268" s="123">
        <f t="shared" si="446"/>
        <v>7</v>
      </c>
      <c r="D268" s="122">
        <f>'Averages Pivot Table'!W$447</f>
        <v>65256.686615777835</v>
      </c>
      <c r="E268" s="123">
        <f t="shared" si="446"/>
        <v>7</v>
      </c>
      <c r="F268" s="122">
        <f>'Averages Pivot Table'!W$451</f>
        <v>53509.823740054424</v>
      </c>
      <c r="G268" s="123">
        <f t="shared" ref="G268" si="503">IF(F268&gt;0,RANK(F268,(F$250:F$268)),0)</f>
        <v>10</v>
      </c>
      <c r="H268" s="122">
        <f>'Averages Pivot Table'!W$455</f>
        <v>38728.983050847462</v>
      </c>
      <c r="I268" s="123">
        <f t="shared" ref="I268" si="504">IF(H268&gt;0,RANK(H268,(H$250:H$268)),0)</f>
        <v>11</v>
      </c>
      <c r="J268" s="122">
        <f>'Averages Pivot Table'!W$459</f>
        <v>46400.666666666664</v>
      </c>
      <c r="K268" s="123">
        <f t="shared" ref="K268" si="505">IF(J268&gt;0,RANK(J268,(J$250:J$268)),0)</f>
        <v>5</v>
      </c>
      <c r="L268" s="122">
        <f>'Averages Pivot Table'!W$467</f>
        <v>61689.795946214974</v>
      </c>
      <c r="M268" s="123">
        <f t="shared" ref="M268" si="506">IF(L268&gt;0,RANK(L268,(L$250:L$268)),0)</f>
        <v>6</v>
      </c>
      <c r="N268" s="149"/>
      <c r="O268" s="149"/>
      <c r="Q268" s="91"/>
      <c r="R268" s="91"/>
      <c r="S268" s="91"/>
    </row>
    <row r="269" spans="1:19" ht="35.25" customHeight="1">
      <c r="A269" s="675" t="s">
        <v>360</v>
      </c>
      <c r="B269" s="679"/>
      <c r="C269" s="679"/>
      <c r="D269" s="679"/>
      <c r="E269" s="679"/>
      <c r="F269" s="679"/>
      <c r="G269" s="679"/>
      <c r="H269" s="679"/>
      <c r="I269" s="679"/>
      <c r="J269" s="679"/>
      <c r="K269" s="679"/>
      <c r="L269" s="679"/>
      <c r="M269" s="679"/>
      <c r="N269" s="118"/>
      <c r="O269" s="118"/>
      <c r="Q269" s="91"/>
      <c r="R269" s="91"/>
      <c r="S269" s="91"/>
    </row>
    <row r="270" spans="1:19">
      <c r="M270" s="84" t="s">
        <v>1094</v>
      </c>
      <c r="O270" s="175"/>
      <c r="Q270" s="91"/>
      <c r="R270" s="91"/>
      <c r="S270" s="91"/>
    </row>
    <row r="271" spans="1:19" ht="18">
      <c r="A271" s="64" t="s">
        <v>218</v>
      </c>
      <c r="B271" s="64"/>
      <c r="C271" s="64"/>
      <c r="D271" s="64"/>
      <c r="E271" s="64"/>
      <c r="F271" s="64"/>
      <c r="G271" s="64"/>
      <c r="H271" s="64"/>
      <c r="I271" s="64"/>
      <c r="J271" s="64"/>
      <c r="K271" s="64"/>
      <c r="L271" s="64"/>
      <c r="M271" s="64"/>
      <c r="N271" s="161"/>
      <c r="O271" s="161"/>
      <c r="Q271" s="91"/>
      <c r="R271" s="91"/>
      <c r="S271" s="91"/>
    </row>
    <row r="272" spans="1:19">
      <c r="A272" s="162"/>
      <c r="B272" s="69"/>
      <c r="C272" s="69"/>
      <c r="D272" s="69"/>
      <c r="E272" s="69"/>
      <c r="F272" s="69"/>
      <c r="G272" s="69"/>
      <c r="H272" s="69"/>
      <c r="I272" s="69"/>
      <c r="J272" s="69"/>
      <c r="K272" s="69"/>
      <c r="L272" s="69"/>
      <c r="M272" s="69"/>
      <c r="N272" s="69"/>
      <c r="O272" s="69"/>
      <c r="Q272" s="91"/>
      <c r="R272" s="91"/>
      <c r="S272" s="91"/>
    </row>
    <row r="273" spans="1:19" ht="15.75">
      <c r="A273" s="674" t="s">
        <v>210</v>
      </c>
      <c r="B273" s="674"/>
      <c r="C273" s="674"/>
      <c r="D273" s="674"/>
      <c r="E273" s="674"/>
      <c r="F273" s="674"/>
      <c r="G273" s="674"/>
      <c r="H273" s="674"/>
      <c r="I273" s="674"/>
      <c r="J273" s="674"/>
      <c r="K273" s="674"/>
      <c r="L273" s="674"/>
      <c r="M273" s="674"/>
      <c r="N273" s="163"/>
      <c r="O273" s="163"/>
    </row>
    <row r="274" spans="1:19" ht="15.75">
      <c r="A274" s="674" t="s">
        <v>1104</v>
      </c>
      <c r="B274" s="674"/>
      <c r="C274" s="674"/>
      <c r="D274" s="674"/>
      <c r="E274" s="674"/>
      <c r="F274" s="674"/>
      <c r="G274" s="674"/>
      <c r="H274" s="674"/>
      <c r="I274" s="674"/>
      <c r="J274" s="674"/>
      <c r="K274" s="674"/>
      <c r="L274" s="674"/>
      <c r="M274" s="674"/>
      <c r="N274" s="163"/>
      <c r="O274" s="163"/>
    </row>
    <row r="275" spans="1:19">
      <c r="A275" s="118"/>
      <c r="B275" s="118"/>
      <c r="C275" s="118"/>
      <c r="D275" s="118"/>
      <c r="E275" s="118"/>
      <c r="F275" s="118"/>
      <c r="G275" s="118"/>
      <c r="H275" s="118"/>
      <c r="I275" s="118"/>
      <c r="J275" s="118"/>
      <c r="K275" s="118"/>
      <c r="L275" s="118"/>
      <c r="M275" s="118"/>
      <c r="N275" s="118"/>
      <c r="O275" s="118"/>
    </row>
    <row r="276" spans="1:19" ht="36" customHeight="1">
      <c r="A276" s="96"/>
      <c r="B276" s="164" t="s">
        <v>3</v>
      </c>
      <c r="C276" s="165"/>
      <c r="D276" s="166" t="s">
        <v>4</v>
      </c>
      <c r="E276" s="167"/>
      <c r="F276" s="166" t="s">
        <v>5</v>
      </c>
      <c r="G276" s="167"/>
      <c r="H276" s="164" t="s">
        <v>6</v>
      </c>
      <c r="I276" s="165"/>
      <c r="J276" s="166" t="s">
        <v>211</v>
      </c>
      <c r="K276" s="167"/>
      <c r="L276" s="165" t="s">
        <v>212</v>
      </c>
      <c r="M276" s="165"/>
      <c r="N276" s="168" t="s">
        <v>7</v>
      </c>
      <c r="O276" s="168"/>
    </row>
    <row r="277" spans="1:19">
      <c r="A277" s="102"/>
      <c r="B277" s="98" t="s">
        <v>187</v>
      </c>
      <c r="C277" s="97" t="s">
        <v>166</v>
      </c>
      <c r="D277" s="98" t="s">
        <v>187</v>
      </c>
      <c r="E277" s="97" t="s">
        <v>166</v>
      </c>
      <c r="F277" s="98" t="s">
        <v>187</v>
      </c>
      <c r="G277" s="97" t="s">
        <v>166</v>
      </c>
      <c r="H277" s="98" t="s">
        <v>187</v>
      </c>
      <c r="I277" s="97" t="s">
        <v>166</v>
      </c>
      <c r="J277" s="98" t="s">
        <v>187</v>
      </c>
      <c r="K277" s="97" t="s">
        <v>166</v>
      </c>
      <c r="L277" s="98" t="s">
        <v>187</v>
      </c>
      <c r="M277" s="97" t="s">
        <v>166</v>
      </c>
      <c r="N277" s="168" t="s">
        <v>7</v>
      </c>
      <c r="O277" s="168"/>
    </row>
    <row r="278" spans="1:19" s="109" customFormat="1" ht="18" customHeight="1">
      <c r="A278" s="106" t="s">
        <v>188</v>
      </c>
      <c r="B278" s="133">
        <f>'Averages Pivot Table'!X$471</f>
        <v>73832.781822011471</v>
      </c>
      <c r="C278" s="133"/>
      <c r="D278" s="133">
        <f>'Averages Pivot Table'!X$475</f>
        <v>61854.505047779443</v>
      </c>
      <c r="E278" s="133"/>
      <c r="F278" s="133">
        <f>'Averages Pivot Table'!X$479</f>
        <v>56310.580239608564</v>
      </c>
      <c r="G278" s="133"/>
      <c r="H278" s="133">
        <f>'Averages Pivot Table'!X$483</f>
        <v>44909.02109341116</v>
      </c>
      <c r="I278" s="133"/>
      <c r="J278" s="133">
        <f>'Averages Pivot Table'!X$487</f>
        <v>47649.18700749518</v>
      </c>
      <c r="K278" s="133"/>
      <c r="L278" s="133">
        <f>'Averages Pivot Table'!X$495</f>
        <v>59150.058661318086</v>
      </c>
      <c r="M278" s="169"/>
      <c r="N278" s="181"/>
      <c r="O278" s="181"/>
      <c r="Q278" s="111"/>
      <c r="R278" s="111"/>
      <c r="S278" s="111"/>
    </row>
    <row r="279" spans="1:19" ht="12.95" customHeight="1">
      <c r="A279" s="118"/>
      <c r="B279" s="113"/>
      <c r="C279" s="137"/>
      <c r="D279" s="113"/>
      <c r="E279" s="137"/>
      <c r="F279" s="113"/>
      <c r="G279" s="137"/>
      <c r="H279" s="113"/>
      <c r="I279" s="137"/>
      <c r="J279" s="113"/>
      <c r="K279" s="137"/>
      <c r="L279" s="113"/>
      <c r="M279" s="137"/>
      <c r="N279" s="113"/>
      <c r="O279" s="114"/>
    </row>
    <row r="280" spans="1:19" ht="12.95" customHeight="1">
      <c r="A280" s="118" t="s">
        <v>189</v>
      </c>
      <c r="B280" s="149">
        <f>'Averages Pivot Table'!X$8</f>
        <v>83743.640625</v>
      </c>
      <c r="C280" s="120">
        <f>IF(B280&gt;0,RANK(B280,(B$280:B$298)),0)</f>
        <v>2</v>
      </c>
      <c r="D280" s="149">
        <f>'Averages Pivot Table'!X$12</f>
        <v>74150.399999999994</v>
      </c>
      <c r="E280" s="120">
        <f>IF(D280&gt;0,RANK(D280,(D$280:D$298)),0)</f>
        <v>1</v>
      </c>
      <c r="F280" s="149">
        <f>'Averages Pivot Table'!X$16</f>
        <v>59931.047619047618</v>
      </c>
      <c r="G280" s="120">
        <f>IF(F280&gt;0,RANK(F280,(F$280:F$298)),0)</f>
        <v>2</v>
      </c>
      <c r="H280" s="149">
        <f>'Averages Pivot Table'!X$20</f>
        <v>0</v>
      </c>
      <c r="I280" s="120">
        <f>IF(H280&gt;0,RANK(H280,(H$280:H$298)),0)</f>
        <v>0</v>
      </c>
      <c r="J280" s="149">
        <f>'Averages Pivot Table'!X$24</f>
        <v>0</v>
      </c>
      <c r="K280" s="120">
        <f>IF(J280&gt;0,RANK(J280,(J$280:J$298)),0)</f>
        <v>0</v>
      </c>
      <c r="L280" s="149">
        <f>'Averages Pivot Table'!X$32</f>
        <v>69438.006805794605</v>
      </c>
      <c r="M280" s="120">
        <f>IF(L280&gt;0,RANK(L280,(L$280:L$298)),0)</f>
        <v>2</v>
      </c>
      <c r="N280" s="149"/>
      <c r="O280" s="168"/>
    </row>
    <row r="281" spans="1:19" ht="12.95" customHeight="1">
      <c r="A281" s="118" t="s">
        <v>190</v>
      </c>
      <c r="B281" s="149">
        <f>'Averages Pivot Table'!X$37</f>
        <v>72708.354148165905</v>
      </c>
      <c r="C281" s="120">
        <f t="shared" ref="C281:E298" si="507">IF(B281&gt;0,RANK(B281,(B$280:B$298)),0)</f>
        <v>8</v>
      </c>
      <c r="D281" s="149">
        <f>'Averages Pivot Table'!X$41</f>
        <v>63354.430475913781</v>
      </c>
      <c r="E281" s="120">
        <f t="shared" si="507"/>
        <v>5</v>
      </c>
      <c r="F281" s="149">
        <f>'Averages Pivot Table'!X$45</f>
        <v>54624.927937012762</v>
      </c>
      <c r="G281" s="120">
        <f t="shared" ref="G281" si="508">IF(F281&gt;0,RANK(F281,(F$280:F$298)),0)</f>
        <v>7</v>
      </c>
      <c r="H281" s="149">
        <f>'Averages Pivot Table'!X$49</f>
        <v>44271.612705584579</v>
      </c>
      <c r="I281" s="120">
        <f t="shared" ref="I281" si="509">IF(H281&gt;0,RANK(H281,(H$280:H$298)),0)</f>
        <v>6</v>
      </c>
      <c r="J281" s="149">
        <f>'Averages Pivot Table'!X$53</f>
        <v>41990.520000000004</v>
      </c>
      <c r="K281" s="120">
        <f t="shared" ref="K281" si="510">IF(J281&gt;0,RANK(J281,(J$280:J$298)),0)</f>
        <v>4</v>
      </c>
      <c r="L281" s="149">
        <f>'Averages Pivot Table'!X$61</f>
        <v>55830.173632846992</v>
      </c>
      <c r="M281" s="120">
        <f t="shared" ref="M281" si="511">IF(L281&gt;0,RANK(L281,(L$280:L$298)),0)</f>
        <v>9</v>
      </c>
      <c r="N281" s="149"/>
      <c r="O281" s="168"/>
    </row>
    <row r="282" spans="1:19" ht="12.95" customHeight="1">
      <c r="A282" s="118" t="s">
        <v>191</v>
      </c>
      <c r="B282" s="149">
        <f>'Averages Pivot Table'!X$66</f>
        <v>0</v>
      </c>
      <c r="C282" s="120">
        <f t="shared" si="507"/>
        <v>0</v>
      </c>
      <c r="D282" s="149">
        <f>'Averages Pivot Table'!X$70</f>
        <v>0</v>
      </c>
      <c r="E282" s="120">
        <f t="shared" si="507"/>
        <v>0</v>
      </c>
      <c r="F282" s="149">
        <f>'Averages Pivot Table'!X$74</f>
        <v>0</v>
      </c>
      <c r="G282" s="120">
        <f t="shared" ref="G282" si="512">IF(F282&gt;0,RANK(F282,(F$280:F$298)),0)</f>
        <v>0</v>
      </c>
      <c r="H282" s="149">
        <f>'Averages Pivot Table'!X$78</f>
        <v>0</v>
      </c>
      <c r="I282" s="120">
        <f t="shared" ref="I282" si="513">IF(H282&gt;0,RANK(H282,(H$280:H$298)),0)</f>
        <v>0</v>
      </c>
      <c r="J282" s="149">
        <f>'Averages Pivot Table'!X$82</f>
        <v>0</v>
      </c>
      <c r="K282" s="120">
        <f t="shared" ref="K282" si="514">IF(J282&gt;0,RANK(J282,(J$280:J$298)),0)</f>
        <v>0</v>
      </c>
      <c r="L282" s="149">
        <f>'Averages Pivot Table'!X$90</f>
        <v>0</v>
      </c>
      <c r="M282" s="120">
        <f t="shared" ref="M282" si="515">IF(L282&gt;0,RANK(L282,(L$280:L$298)),0)</f>
        <v>0</v>
      </c>
      <c r="N282" s="149"/>
      <c r="O282" s="168"/>
    </row>
    <row r="283" spans="1:19" ht="12.95" customHeight="1">
      <c r="A283" s="118" t="s">
        <v>192</v>
      </c>
      <c r="B283" s="149">
        <f>'Averages Pivot Table'!X$95</f>
        <v>88194.551724137928</v>
      </c>
      <c r="C283" s="120">
        <f t="shared" si="507"/>
        <v>1</v>
      </c>
      <c r="D283" s="149">
        <f>'Averages Pivot Table'!X$99</f>
        <v>69318.041666666672</v>
      </c>
      <c r="E283" s="120">
        <f t="shared" si="507"/>
        <v>3</v>
      </c>
      <c r="F283" s="149">
        <f>'Averages Pivot Table'!X$103</f>
        <v>58228.473684210527</v>
      </c>
      <c r="G283" s="120">
        <f t="shared" ref="G283" si="516">IF(F283&gt;0,RANK(F283,(F$280:F$298)),0)</f>
        <v>4</v>
      </c>
      <c r="H283" s="149">
        <f>'Averages Pivot Table'!X$107</f>
        <v>44412</v>
      </c>
      <c r="I283" s="120">
        <f t="shared" ref="I283" si="517">IF(H283&gt;0,RANK(H283,(H$280:H$298)),0)</f>
        <v>5</v>
      </c>
      <c r="J283" s="149">
        <f>'Averages Pivot Table'!X$111</f>
        <v>0</v>
      </c>
      <c r="K283" s="120">
        <f t="shared" ref="K283" si="518">IF(J283&gt;0,RANK(J283,(J$280:J$298)),0)</f>
        <v>0</v>
      </c>
      <c r="L283" s="149">
        <f>'Averages Pivot Table'!X$119</f>
        <v>73589.42465753424</v>
      </c>
      <c r="M283" s="120">
        <f t="shared" ref="M283" si="519">IF(L283&gt;0,RANK(L283,(L$280:L$298)),0)</f>
        <v>1</v>
      </c>
      <c r="N283" s="149"/>
      <c r="O283" s="168"/>
    </row>
    <row r="284" spans="1:19" ht="12.95" customHeight="1">
      <c r="A284" s="118"/>
      <c r="B284" s="149"/>
      <c r="C284" s="120"/>
      <c r="D284" s="149"/>
      <c r="E284" s="120"/>
      <c r="F284" s="149"/>
      <c r="G284" s="120"/>
      <c r="H284" s="149"/>
      <c r="I284" s="120"/>
      <c r="J284" s="149"/>
      <c r="K284" s="120"/>
      <c r="L284" s="149"/>
      <c r="M284" s="120"/>
      <c r="N284" s="149"/>
      <c r="O284" s="168"/>
    </row>
    <row r="285" spans="1:19" ht="12.95" customHeight="1">
      <c r="A285" s="118" t="s">
        <v>193</v>
      </c>
      <c r="B285" s="149">
        <f>'Averages Pivot Table'!X$124</f>
        <v>75868.545028142587</v>
      </c>
      <c r="C285" s="120">
        <f t="shared" si="507"/>
        <v>5</v>
      </c>
      <c r="D285" s="149">
        <f>'Averages Pivot Table'!X$128</f>
        <v>60744.999041209208</v>
      </c>
      <c r="E285" s="120">
        <f t="shared" si="507"/>
        <v>8</v>
      </c>
      <c r="F285" s="149">
        <f>'Averages Pivot Table'!X$132</f>
        <v>59425.959112285454</v>
      </c>
      <c r="G285" s="120">
        <f t="shared" ref="G285" si="520">IF(F285&gt;0,RANK(F285,(F$280:F$298)),0)</f>
        <v>3</v>
      </c>
      <c r="H285" s="149">
        <f>'Averages Pivot Table'!X$136</f>
        <v>49681.944680851069</v>
      </c>
      <c r="I285" s="120">
        <f t="shared" ref="I285" si="521">IF(H285&gt;0,RANK(H285,(H$280:H$298)),0)</f>
        <v>2</v>
      </c>
      <c r="J285" s="149">
        <f>'Averages Pivot Table'!X$140</f>
        <v>44200.861046749356</v>
      </c>
      <c r="K285" s="120">
        <f t="shared" ref="K285" si="522">IF(J285&gt;0,RANK(J285,(J$280:J$298)),0)</f>
        <v>3</v>
      </c>
      <c r="L285" s="149">
        <f>'Averages Pivot Table'!X$148</f>
        <v>60093.42472450716</v>
      </c>
      <c r="M285" s="120">
        <f t="shared" ref="M285" si="523">IF(L285&gt;0,RANK(L285,(L$280:L$298)),0)</f>
        <v>6</v>
      </c>
      <c r="N285" s="149"/>
      <c r="O285" s="168"/>
    </row>
    <row r="286" spans="1:19" ht="12.95" customHeight="1">
      <c r="A286" s="118" t="s">
        <v>194</v>
      </c>
      <c r="B286" s="149">
        <f>'Averages Pivot Table'!X$153</f>
        <v>0</v>
      </c>
      <c r="C286" s="120">
        <f t="shared" si="507"/>
        <v>0</v>
      </c>
      <c r="D286" s="149">
        <f>'Averages Pivot Table'!X$157</f>
        <v>0</v>
      </c>
      <c r="E286" s="120">
        <f t="shared" si="507"/>
        <v>0</v>
      </c>
      <c r="F286" s="149">
        <f>'Averages Pivot Table'!X$161</f>
        <v>0</v>
      </c>
      <c r="G286" s="120">
        <f t="shared" ref="G286" si="524">IF(F286&gt;0,RANK(F286,(F$280:F$298)),0)</f>
        <v>0</v>
      </c>
      <c r="H286" s="149">
        <f>'Averages Pivot Table'!X$165</f>
        <v>0</v>
      </c>
      <c r="I286" s="120">
        <f t="shared" ref="I286" si="525">IF(H286&gt;0,RANK(H286,(H$280:H$298)),0)</f>
        <v>0</v>
      </c>
      <c r="J286" s="149">
        <f>'Averages Pivot Table'!X$169</f>
        <v>0</v>
      </c>
      <c r="K286" s="120">
        <f t="shared" ref="K286" si="526">IF(J286&gt;0,RANK(J286,(J$280:J$298)),0)</f>
        <v>0</v>
      </c>
      <c r="L286" s="149">
        <f>'Averages Pivot Table'!X$177</f>
        <v>0</v>
      </c>
      <c r="M286" s="120">
        <f t="shared" ref="M286" si="527">IF(L286&gt;0,RANK(L286,(L$280:L$298)),0)</f>
        <v>0</v>
      </c>
      <c r="N286" s="149"/>
      <c r="O286" s="168"/>
    </row>
    <row r="287" spans="1:19" ht="12.95" customHeight="1">
      <c r="A287" s="118" t="s">
        <v>195</v>
      </c>
      <c r="B287" s="149">
        <f>'Averages Pivot Table'!X$182</f>
        <v>58861.125</v>
      </c>
      <c r="C287" s="120">
        <f t="shared" si="507"/>
        <v>11</v>
      </c>
      <c r="D287" s="149">
        <f>'Averages Pivot Table'!X$186</f>
        <v>47910.851851851847</v>
      </c>
      <c r="E287" s="120">
        <f t="shared" si="507"/>
        <v>11</v>
      </c>
      <c r="F287" s="149">
        <f>'Averages Pivot Table'!X$190</f>
        <v>46857.538461538461</v>
      </c>
      <c r="G287" s="120">
        <f t="shared" ref="G287" si="528">IF(F287&gt;0,RANK(F287,(F$280:F$298)),0)</f>
        <v>11</v>
      </c>
      <c r="H287" s="149">
        <f>'Averages Pivot Table'!X$194</f>
        <v>41661.235294117643</v>
      </c>
      <c r="I287" s="120">
        <f t="shared" ref="I287" si="529">IF(H287&gt;0,RANK(H287,(H$280:H$298)),0)</f>
        <v>8</v>
      </c>
      <c r="J287" s="149">
        <f>'Averages Pivot Table'!X$198</f>
        <v>0</v>
      </c>
      <c r="K287" s="120">
        <f t="shared" ref="K287" si="530">IF(J287&gt;0,RANK(J287,(J$280:J$298)),0)</f>
        <v>0</v>
      </c>
      <c r="L287" s="149">
        <f>'Averages Pivot Table'!X$206</f>
        <v>47883.366026520351</v>
      </c>
      <c r="M287" s="120">
        <f t="shared" ref="M287" si="531">IF(L287&gt;0,RANK(L287,(L$280:L$298)),0)</f>
        <v>11</v>
      </c>
      <c r="N287" s="149"/>
      <c r="O287" s="168"/>
    </row>
    <row r="288" spans="1:19" ht="12.95" customHeight="1">
      <c r="A288" s="118" t="s">
        <v>196</v>
      </c>
      <c r="B288" s="149">
        <f>'Averages Pivot Table'!X$211</f>
        <v>79332.545454545441</v>
      </c>
      <c r="C288" s="120">
        <f t="shared" si="507"/>
        <v>4</v>
      </c>
      <c r="D288" s="149">
        <f>'Averages Pivot Table'!X$215</f>
        <v>61621.062277580088</v>
      </c>
      <c r="E288" s="120">
        <f t="shared" si="507"/>
        <v>7</v>
      </c>
      <c r="F288" s="149">
        <f>'Averages Pivot Table'!X$219</f>
        <v>49609.831168831166</v>
      </c>
      <c r="G288" s="120">
        <f t="shared" ref="G288" si="532">IF(F288&gt;0,RANK(F288,(F$280:F$298)),0)</f>
        <v>9</v>
      </c>
      <c r="H288" s="149">
        <f>'Averages Pivot Table'!X$223</f>
        <v>0</v>
      </c>
      <c r="I288" s="120">
        <f t="shared" ref="I288" si="533">IF(H288&gt;0,RANK(H288,(H$280:H$298)),0)</f>
        <v>0</v>
      </c>
      <c r="J288" s="149">
        <f>'Averages Pivot Table'!X$227</f>
        <v>36000</v>
      </c>
      <c r="K288" s="120">
        <f t="shared" ref="K288" si="534">IF(J288&gt;0,RANK(J288,(J$280:J$298)),0)</f>
        <v>6</v>
      </c>
      <c r="L288" s="149">
        <f>'Averages Pivot Table'!X$235</f>
        <v>63422.476179661586</v>
      </c>
      <c r="M288" s="120">
        <f t="shared" ref="M288" si="535">IF(L288&gt;0,RANK(L288,(L$280:L$298)),0)</f>
        <v>4</v>
      </c>
      <c r="N288" s="149"/>
      <c r="O288" s="168"/>
    </row>
    <row r="289" spans="1:19">
      <c r="A289" s="118"/>
      <c r="B289" s="149"/>
      <c r="C289" s="120"/>
      <c r="D289" s="149"/>
      <c r="E289" s="120"/>
      <c r="F289" s="149"/>
      <c r="G289" s="120"/>
      <c r="H289" s="149"/>
      <c r="I289" s="120"/>
      <c r="J289" s="149"/>
      <c r="K289" s="120"/>
      <c r="L289" s="149"/>
      <c r="M289" s="120"/>
      <c r="N289" s="149"/>
      <c r="O289" s="168"/>
      <c r="Q289" s="91"/>
      <c r="R289" s="91"/>
      <c r="S289" s="91"/>
    </row>
    <row r="290" spans="1:19">
      <c r="A290" s="118" t="s">
        <v>197</v>
      </c>
      <c r="B290" s="149">
        <f>'Averages Pivot Table'!X$240</f>
        <v>0</v>
      </c>
      <c r="C290" s="120">
        <f t="shared" si="507"/>
        <v>0</v>
      </c>
      <c r="D290" s="149">
        <f>'Averages Pivot Table'!X$244</f>
        <v>0</v>
      </c>
      <c r="E290" s="120">
        <f t="shared" si="507"/>
        <v>0</v>
      </c>
      <c r="F290" s="149">
        <f>'Averages Pivot Table'!X$248</f>
        <v>0</v>
      </c>
      <c r="G290" s="120">
        <f t="shared" ref="G290" si="536">IF(F290&gt;0,RANK(F290,(F$280:F$298)),0)</f>
        <v>0</v>
      </c>
      <c r="H290" s="149">
        <f>'Averages Pivot Table'!X$252</f>
        <v>0</v>
      </c>
      <c r="I290" s="120">
        <f t="shared" ref="I290" si="537">IF(H290&gt;0,RANK(H290,(H$280:H$298)),0)</f>
        <v>0</v>
      </c>
      <c r="J290" s="149">
        <f>'Averages Pivot Table'!X$256</f>
        <v>0</v>
      </c>
      <c r="K290" s="120">
        <f t="shared" ref="K290" si="538">IF(J290&gt;0,RANK(J290,(J$280:J$298)),0)</f>
        <v>0</v>
      </c>
      <c r="L290" s="149">
        <f>'Averages Pivot Table'!X$264</f>
        <v>0</v>
      </c>
      <c r="M290" s="120">
        <f t="shared" ref="M290" si="539">IF(L290&gt;0,RANK(L290,(L$280:L$298)),0)</f>
        <v>0</v>
      </c>
      <c r="N290" s="149"/>
      <c r="O290" s="168"/>
      <c r="Q290" s="91"/>
      <c r="R290" s="91"/>
      <c r="S290" s="91"/>
    </row>
    <row r="291" spans="1:19">
      <c r="A291" s="118" t="s">
        <v>198</v>
      </c>
      <c r="B291" s="149">
        <f>'Averages Pivot Table'!X$269</f>
        <v>79837.885683605127</v>
      </c>
      <c r="C291" s="120">
        <f t="shared" si="507"/>
        <v>3</v>
      </c>
      <c r="D291" s="149">
        <f>'Averages Pivot Table'!X$273</f>
        <v>69435.278064878774</v>
      </c>
      <c r="E291" s="120">
        <f t="shared" si="507"/>
        <v>2</v>
      </c>
      <c r="F291" s="149">
        <f>'Averages Pivot Table'!X$277</f>
        <v>64266.558137922533</v>
      </c>
      <c r="G291" s="120">
        <f t="shared" ref="G291" si="540">IF(F291&gt;0,RANK(F291,(F$280:F$298)),0)</f>
        <v>1</v>
      </c>
      <c r="H291" s="149">
        <f>'Averages Pivot Table'!X$281</f>
        <v>50000</v>
      </c>
      <c r="I291" s="120">
        <f t="shared" ref="I291" si="541">IF(H291&gt;0,RANK(H291,(H$280:H$298)),0)</f>
        <v>1</v>
      </c>
      <c r="J291" s="149">
        <f>'Averages Pivot Table'!X$285</f>
        <v>54238.412986494957</v>
      </c>
      <c r="K291" s="120">
        <f t="shared" ref="K291" si="542">IF(J291&gt;0,RANK(J291,(J$280:J$298)),0)</f>
        <v>1</v>
      </c>
      <c r="L291" s="149">
        <f>'Averages Pivot Table'!X$293</f>
        <v>68393.699875878578</v>
      </c>
      <c r="M291" s="120">
        <f t="shared" ref="M291" si="543">IF(L291&gt;0,RANK(L291,(L$280:L$298)),0)</f>
        <v>3</v>
      </c>
      <c r="N291" s="149"/>
      <c r="O291" s="168"/>
      <c r="Q291" s="91"/>
      <c r="R291" s="91"/>
      <c r="S291" s="91"/>
    </row>
    <row r="292" spans="1:19">
      <c r="A292" s="118" t="s">
        <v>199</v>
      </c>
      <c r="B292" s="149">
        <f>'Averages Pivot Table'!X$298</f>
        <v>59229.649569467969</v>
      </c>
      <c r="C292" s="120">
        <f t="shared" si="507"/>
        <v>10</v>
      </c>
      <c r="D292" s="149">
        <f>'Averages Pivot Table'!X$302</f>
        <v>52129.79950372209</v>
      </c>
      <c r="E292" s="120">
        <f t="shared" si="507"/>
        <v>10</v>
      </c>
      <c r="F292" s="149">
        <f>'Averages Pivot Table'!X$306</f>
        <v>47055.082574156033</v>
      </c>
      <c r="G292" s="120">
        <f t="shared" ref="G292" si="544">IF(F292&gt;0,RANK(F292,(F$280:F$298)),0)</f>
        <v>10</v>
      </c>
      <c r="H292" s="149">
        <f>'Averages Pivot Table'!X$310</f>
        <v>38213.773667805879</v>
      </c>
      <c r="I292" s="120">
        <f t="shared" ref="I292" si="545">IF(H292&gt;0,RANK(H292,(H$280:H$298)),0)</f>
        <v>9</v>
      </c>
      <c r="J292" s="149">
        <f>'Averages Pivot Table'!X$314</f>
        <v>0</v>
      </c>
      <c r="K292" s="120">
        <f t="shared" ref="K292" si="546">IF(J292&gt;0,RANK(J292,(J$280:J$298)),0)</f>
        <v>0</v>
      </c>
      <c r="L292" s="149">
        <f>'Averages Pivot Table'!X$322</f>
        <v>48487.671783048252</v>
      </c>
      <c r="M292" s="120">
        <f t="shared" ref="M292" si="547">IF(L292&gt;0,RANK(L292,(L$280:L$298)),0)</f>
        <v>10</v>
      </c>
      <c r="N292" s="149"/>
      <c r="O292" s="168"/>
      <c r="Q292" s="91"/>
      <c r="R292" s="91"/>
      <c r="S292" s="91"/>
    </row>
    <row r="293" spans="1:19">
      <c r="A293" s="118" t="s">
        <v>200</v>
      </c>
      <c r="B293" s="149">
        <f>'Averages Pivot Table'!X$327</f>
        <v>72976.935498947918</v>
      </c>
      <c r="C293" s="120">
        <f t="shared" si="507"/>
        <v>7</v>
      </c>
      <c r="D293" s="149">
        <f>'Averages Pivot Table'!X$331</f>
        <v>59407.178602645152</v>
      </c>
      <c r="E293" s="120">
        <f t="shared" si="507"/>
        <v>9</v>
      </c>
      <c r="F293" s="149">
        <f>'Averages Pivot Table'!X$335</f>
        <v>55208.544798757997</v>
      </c>
      <c r="G293" s="120">
        <f t="shared" ref="G293" si="548">IF(F293&gt;0,RANK(F293,(F$280:F$298)),0)</f>
        <v>6</v>
      </c>
      <c r="H293" s="149">
        <f>'Averages Pivot Table'!X$339</f>
        <v>46754.062806622169</v>
      </c>
      <c r="I293" s="120">
        <f t="shared" ref="I293" si="549">IF(H293&gt;0,RANK(H293,(H$280:H$298)),0)</f>
        <v>4</v>
      </c>
      <c r="J293" s="149">
        <f>'Averages Pivot Table'!X$343</f>
        <v>41318.386318681325</v>
      </c>
      <c r="K293" s="120">
        <f t="shared" ref="K293" si="550">IF(J293&gt;0,RANK(J293,(J$280:J$298)),0)</f>
        <v>5</v>
      </c>
      <c r="L293" s="149">
        <f>'Averages Pivot Table'!X$351</f>
        <v>56222.659378330645</v>
      </c>
      <c r="M293" s="120">
        <f t="shared" ref="M293" si="551">IF(L293&gt;0,RANK(L293,(L$280:L$298)),0)</f>
        <v>8</v>
      </c>
      <c r="N293" s="149"/>
      <c r="O293" s="168"/>
      <c r="Q293" s="91"/>
      <c r="R293" s="91"/>
      <c r="S293" s="91"/>
    </row>
    <row r="294" spans="1:19">
      <c r="A294" s="118"/>
      <c r="B294" s="149"/>
      <c r="C294" s="120"/>
      <c r="D294" s="149"/>
      <c r="E294" s="120"/>
      <c r="F294" s="149"/>
      <c r="G294" s="120"/>
      <c r="H294" s="149"/>
      <c r="I294" s="120"/>
      <c r="J294" s="149"/>
      <c r="K294" s="120"/>
      <c r="L294" s="149"/>
      <c r="M294" s="120"/>
      <c r="N294" s="149"/>
      <c r="O294" s="168"/>
      <c r="Q294" s="91"/>
      <c r="R294" s="91"/>
      <c r="S294" s="91"/>
    </row>
    <row r="295" spans="1:19">
      <c r="A295" s="118" t="s">
        <v>201</v>
      </c>
      <c r="B295" s="119">
        <f>'Averages Pivot Table'!X$356</f>
        <v>0</v>
      </c>
      <c r="C295" s="120">
        <f t="shared" si="507"/>
        <v>0</v>
      </c>
      <c r="D295" s="119">
        <f>'Averages Pivot Table'!X$360</f>
        <v>0</v>
      </c>
      <c r="E295" s="120">
        <f t="shared" si="507"/>
        <v>0</v>
      </c>
      <c r="F295" s="119">
        <f>'Averages Pivot Table'!X$364</f>
        <v>0</v>
      </c>
      <c r="G295" s="120">
        <f t="shared" ref="G295" si="552">IF(F295&gt;0,RANK(F295,(F$280:F$298)),0)</f>
        <v>0</v>
      </c>
      <c r="H295" s="119">
        <f>'Averages Pivot Table'!X$368</f>
        <v>0</v>
      </c>
      <c r="I295" s="120">
        <f t="shared" ref="I295" si="553">IF(H295&gt;0,RANK(H295,(H$280:H$298)),0)</f>
        <v>0</v>
      </c>
      <c r="J295" s="119">
        <f>'Averages Pivot Table'!X$372</f>
        <v>0</v>
      </c>
      <c r="K295" s="120">
        <f t="shared" ref="K295" si="554">IF(J295&gt;0,RANK(J295,(J$280:J$298)),0)</f>
        <v>0</v>
      </c>
      <c r="L295" s="119">
        <f>'Averages Pivot Table'!X$380</f>
        <v>0</v>
      </c>
      <c r="M295" s="120">
        <f t="shared" ref="M295" si="555">IF(L295&gt;0,RANK(L295,(L$280:L$298)),0)</f>
        <v>0</v>
      </c>
      <c r="N295" s="149"/>
      <c r="O295" s="168"/>
      <c r="Q295" s="91"/>
      <c r="R295" s="91"/>
      <c r="S295" s="91"/>
    </row>
    <row r="296" spans="1:19">
      <c r="A296" s="118" t="s">
        <v>202</v>
      </c>
      <c r="B296" s="119">
        <f>'Averages Pivot Table'!X$385</f>
        <v>0</v>
      </c>
      <c r="C296" s="120">
        <f t="shared" si="507"/>
        <v>0</v>
      </c>
      <c r="D296" s="119">
        <f>'Averages Pivot Table'!X$389</f>
        <v>0</v>
      </c>
      <c r="E296" s="120">
        <f t="shared" si="507"/>
        <v>0</v>
      </c>
      <c r="F296" s="119">
        <f>'Averages Pivot Table'!X$393</f>
        <v>0</v>
      </c>
      <c r="G296" s="120">
        <f t="shared" ref="G296" si="556">IF(F296&gt;0,RANK(F296,(F$280:F$298)),0)</f>
        <v>0</v>
      </c>
      <c r="H296" s="119">
        <f>'Averages Pivot Table'!X$397</f>
        <v>0</v>
      </c>
      <c r="I296" s="120">
        <f t="shared" ref="I296" si="557">IF(H296&gt;0,RANK(H296,(H$280:H$298)),0)</f>
        <v>0</v>
      </c>
      <c r="J296" s="119">
        <f>'Averages Pivot Table'!X$401</f>
        <v>0</v>
      </c>
      <c r="K296" s="120">
        <f t="shared" ref="K296" si="558">IF(J296&gt;0,RANK(J296,(J$280:J$298)),0)</f>
        <v>0</v>
      </c>
      <c r="L296" s="119">
        <f>'Averages Pivot Table'!X$409</f>
        <v>0</v>
      </c>
      <c r="M296" s="120">
        <f t="shared" ref="M296" si="559">IF(L296&gt;0,RANK(L296,(L$280:L$298)),0)</f>
        <v>0</v>
      </c>
      <c r="N296" s="149"/>
      <c r="O296" s="168"/>
      <c r="Q296" s="91"/>
      <c r="R296" s="91"/>
      <c r="S296" s="91"/>
    </row>
    <row r="297" spans="1:19">
      <c r="A297" s="118" t="s">
        <v>203</v>
      </c>
      <c r="B297" s="119">
        <f>'Averages Pivot Table'!X$414</f>
        <v>75779</v>
      </c>
      <c r="C297" s="120">
        <f t="shared" si="507"/>
        <v>6</v>
      </c>
      <c r="D297" s="119">
        <f>'Averages Pivot Table'!X$418</f>
        <v>66348.272727272721</v>
      </c>
      <c r="E297" s="120">
        <f t="shared" si="507"/>
        <v>4</v>
      </c>
      <c r="F297" s="119">
        <f>'Averages Pivot Table'!X$422</f>
        <v>56872.166666666664</v>
      </c>
      <c r="G297" s="120">
        <f t="shared" ref="G297" si="560">IF(F297&gt;0,RANK(F297,(F$280:F$298)),0)</f>
        <v>5</v>
      </c>
      <c r="H297" s="119">
        <f>'Averages Pivot Table'!X$426</f>
        <v>48407.15625</v>
      </c>
      <c r="I297" s="120">
        <f t="shared" ref="I297" si="561">IF(H297&gt;0,RANK(H297,(H$280:H$298)),0)</f>
        <v>3</v>
      </c>
      <c r="J297" s="119">
        <f>'Averages Pivot Table'!X$430</f>
        <v>0</v>
      </c>
      <c r="K297" s="120">
        <f t="shared" ref="K297" si="562">IF(J297&gt;0,RANK(J297,(J$280:J$298)),0)</f>
        <v>0</v>
      </c>
      <c r="L297" s="119">
        <f>'Averages Pivot Table'!X$438</f>
        <v>61623.951903409092</v>
      </c>
      <c r="M297" s="120">
        <f t="shared" ref="M297" si="563">IF(L297&gt;0,RANK(L297,(L$280:L$298)),0)</f>
        <v>5</v>
      </c>
      <c r="N297" s="149"/>
      <c r="O297" s="149"/>
      <c r="Q297" s="91"/>
      <c r="R297" s="91"/>
      <c r="S297" s="91"/>
    </row>
    <row r="298" spans="1:19">
      <c r="A298" s="143" t="s">
        <v>204</v>
      </c>
      <c r="B298" s="122">
        <f>'Averages Pivot Table'!X$443</f>
        <v>68002.550364452894</v>
      </c>
      <c r="C298" s="123">
        <f t="shared" si="507"/>
        <v>9</v>
      </c>
      <c r="D298" s="122">
        <f>'Averages Pivot Table'!X$447</f>
        <v>61636.018087648205</v>
      </c>
      <c r="E298" s="123">
        <f t="shared" si="507"/>
        <v>6</v>
      </c>
      <c r="F298" s="122">
        <f>'Averages Pivot Table'!X$451</f>
        <v>53780.889789623114</v>
      </c>
      <c r="G298" s="123">
        <f t="shared" ref="G298" si="564">IF(F298&gt;0,RANK(F298,(F$280:F$298)),0)</f>
        <v>8</v>
      </c>
      <c r="H298" s="122">
        <f>'Averages Pivot Table'!X$455</f>
        <v>43531.530477848217</v>
      </c>
      <c r="I298" s="123">
        <f t="shared" ref="I298" si="565">IF(H298&gt;0,RANK(H298,(H$280:H$298)),0)</f>
        <v>7</v>
      </c>
      <c r="J298" s="122">
        <f>'Averages Pivot Table'!X$459</f>
        <v>47869.166666666664</v>
      </c>
      <c r="K298" s="123">
        <f t="shared" ref="K298" si="566">IF(J298&gt;0,RANK(J298,(J$280:J$298)),0)</f>
        <v>2</v>
      </c>
      <c r="L298" s="122">
        <f>'Averages Pivot Table'!X$467</f>
        <v>57749.470402437517</v>
      </c>
      <c r="M298" s="123">
        <f t="shared" ref="M298" si="567">IF(L298&gt;0,RANK(L298,(L$280:L$298)),0)</f>
        <v>7</v>
      </c>
      <c r="N298" s="149"/>
      <c r="O298" s="149"/>
      <c r="Q298" s="91"/>
      <c r="R298" s="91"/>
      <c r="S298" s="91"/>
    </row>
    <row r="299" spans="1:19" ht="36.75" customHeight="1">
      <c r="A299" s="675" t="s">
        <v>360</v>
      </c>
      <c r="B299" s="679"/>
      <c r="C299" s="679"/>
      <c r="D299" s="679"/>
      <c r="E299" s="679"/>
      <c r="F299" s="679"/>
      <c r="G299" s="679"/>
      <c r="H299" s="679"/>
      <c r="I299" s="679"/>
      <c r="J299" s="679"/>
      <c r="K299" s="679"/>
      <c r="L299" s="679"/>
      <c r="M299" s="679"/>
      <c r="N299" s="118"/>
      <c r="O299" s="118"/>
      <c r="Q299" s="91"/>
      <c r="R299" s="91"/>
      <c r="S299" s="91"/>
    </row>
    <row r="300" spans="1:19">
      <c r="M300" s="84" t="s">
        <v>1094</v>
      </c>
      <c r="O300" s="175"/>
      <c r="Q300" s="91"/>
      <c r="R300" s="91"/>
      <c r="S300" s="91"/>
    </row>
    <row r="301" spans="1:19" ht="18">
      <c r="A301" s="64" t="s">
        <v>219</v>
      </c>
      <c r="B301" s="64"/>
      <c r="C301" s="64"/>
      <c r="D301" s="64"/>
      <c r="E301" s="64"/>
      <c r="F301" s="64"/>
      <c r="G301" s="64"/>
      <c r="H301" s="64"/>
      <c r="I301" s="64"/>
      <c r="J301" s="64"/>
      <c r="K301" s="64"/>
      <c r="L301" s="64"/>
      <c r="M301" s="64"/>
      <c r="N301" s="64"/>
      <c r="O301" s="64"/>
      <c r="Q301" s="91"/>
      <c r="R301" s="91"/>
      <c r="S301" s="91"/>
    </row>
    <row r="302" spans="1:19">
      <c r="A302" s="162"/>
      <c r="B302" s="69"/>
      <c r="C302" s="69"/>
      <c r="D302" s="69"/>
      <c r="E302" s="69"/>
      <c r="F302" s="69"/>
      <c r="G302" s="69"/>
      <c r="H302" s="69"/>
      <c r="I302" s="69"/>
      <c r="J302" s="69"/>
      <c r="K302" s="69"/>
      <c r="L302" s="69"/>
      <c r="M302" s="69"/>
      <c r="N302" s="69"/>
      <c r="O302" s="69"/>
      <c r="Q302" s="91"/>
      <c r="R302" s="91"/>
      <c r="S302" s="91"/>
    </row>
    <row r="303" spans="1:19" ht="15.75">
      <c r="A303" s="674" t="s">
        <v>210</v>
      </c>
      <c r="B303" s="674"/>
      <c r="C303" s="674"/>
      <c r="D303" s="674"/>
      <c r="E303" s="674"/>
      <c r="F303" s="674"/>
      <c r="G303" s="674"/>
      <c r="H303" s="674"/>
      <c r="I303" s="674"/>
      <c r="J303" s="674"/>
      <c r="K303" s="674"/>
      <c r="L303" s="674"/>
      <c r="M303" s="674"/>
      <c r="N303" s="674"/>
      <c r="O303" s="674"/>
      <c r="Q303" s="91"/>
      <c r="R303" s="91"/>
      <c r="S303" s="91"/>
    </row>
    <row r="304" spans="1:19" ht="15.75">
      <c r="A304" s="674" t="s">
        <v>1105</v>
      </c>
      <c r="B304" s="674"/>
      <c r="C304" s="674"/>
      <c r="D304" s="674"/>
      <c r="E304" s="674"/>
      <c r="F304" s="674"/>
      <c r="G304" s="674"/>
      <c r="H304" s="674"/>
      <c r="I304" s="674"/>
      <c r="J304" s="674"/>
      <c r="K304" s="674"/>
      <c r="L304" s="674"/>
      <c r="M304" s="674"/>
      <c r="N304" s="674"/>
      <c r="O304" s="674"/>
      <c r="Q304" s="91"/>
      <c r="R304" s="91"/>
      <c r="S304" s="91"/>
    </row>
    <row r="305" spans="1:19">
      <c r="A305" s="118"/>
      <c r="B305" s="118"/>
      <c r="C305" s="118"/>
      <c r="D305" s="118"/>
      <c r="E305" s="118"/>
      <c r="F305" s="118"/>
      <c r="G305" s="118"/>
      <c r="H305" s="118"/>
      <c r="I305" s="118"/>
      <c r="J305" s="118"/>
      <c r="K305" s="118"/>
      <c r="L305" s="118"/>
      <c r="M305" s="118"/>
      <c r="N305" s="118"/>
      <c r="O305" s="118"/>
    </row>
    <row r="306" spans="1:19" ht="33" customHeight="1">
      <c r="A306" s="96"/>
      <c r="B306" s="164" t="s">
        <v>3</v>
      </c>
      <c r="C306" s="165"/>
      <c r="D306" s="166" t="s">
        <v>4</v>
      </c>
      <c r="E306" s="167"/>
      <c r="F306" s="166" t="s">
        <v>5</v>
      </c>
      <c r="G306" s="167"/>
      <c r="H306" s="164" t="s">
        <v>6</v>
      </c>
      <c r="I306" s="165"/>
      <c r="J306" s="166" t="s">
        <v>211</v>
      </c>
      <c r="K306" s="167"/>
      <c r="L306" s="165" t="s">
        <v>21</v>
      </c>
      <c r="M306" s="165"/>
      <c r="N306" s="165" t="s">
        <v>212</v>
      </c>
      <c r="O306" s="165"/>
    </row>
    <row r="307" spans="1:19">
      <c r="A307" s="102"/>
      <c r="B307" s="98" t="s">
        <v>187</v>
      </c>
      <c r="C307" s="97" t="s">
        <v>166</v>
      </c>
      <c r="D307" s="98" t="s">
        <v>187</v>
      </c>
      <c r="E307" s="97" t="s">
        <v>166</v>
      </c>
      <c r="F307" s="98" t="s">
        <v>187</v>
      </c>
      <c r="G307" s="97" t="s">
        <v>166</v>
      </c>
      <c r="H307" s="98" t="s">
        <v>187</v>
      </c>
      <c r="I307" s="97" t="s">
        <v>166</v>
      </c>
      <c r="J307" s="98" t="s">
        <v>187</v>
      </c>
      <c r="K307" s="97" t="s">
        <v>166</v>
      </c>
      <c r="L307" s="98" t="s">
        <v>187</v>
      </c>
      <c r="M307" s="97" t="s">
        <v>166</v>
      </c>
      <c r="N307" s="98" t="s">
        <v>187</v>
      </c>
      <c r="O307" s="97" t="s">
        <v>166</v>
      </c>
    </row>
    <row r="308" spans="1:19" s="109" customFormat="1" ht="18" customHeight="1">
      <c r="A308" s="106" t="s">
        <v>188</v>
      </c>
      <c r="B308" s="133">
        <f>'Averages Pivot Table'!AE$471</f>
        <v>63891.720703260289</v>
      </c>
      <c r="C308" s="133"/>
      <c r="D308" s="133">
        <f>'Averages Pivot Table'!AE$475</f>
        <v>56170.516863201417</v>
      </c>
      <c r="E308" s="133"/>
      <c r="F308" s="133">
        <f>'Averages Pivot Table'!AE$479</f>
        <v>50224.365081527649</v>
      </c>
      <c r="G308" s="133"/>
      <c r="H308" s="133">
        <f>'Averages Pivot Table'!AE$483</f>
        <v>48257.92868574286</v>
      </c>
      <c r="I308" s="133"/>
      <c r="J308" s="133">
        <f>'Averages Pivot Table'!AE$487</f>
        <v>49438.150752680929</v>
      </c>
      <c r="K308" s="133"/>
      <c r="L308" s="133">
        <f>'Averages Pivot Table'!AE$491</f>
        <v>50572.075863133781</v>
      </c>
      <c r="M308" s="169"/>
      <c r="N308" s="133">
        <f>'Averages Pivot Table'!AE$495</f>
        <v>52070.021487220234</v>
      </c>
      <c r="O308" s="170"/>
      <c r="Q308" s="111"/>
      <c r="R308" s="111"/>
      <c r="S308" s="111"/>
    </row>
    <row r="309" spans="1:19" ht="12.95" customHeight="1">
      <c r="A309" s="118"/>
      <c r="B309" s="113"/>
      <c r="C309" s="137"/>
      <c r="D309" s="113"/>
      <c r="E309" s="137"/>
      <c r="F309" s="113"/>
      <c r="G309" s="137"/>
      <c r="H309" s="113"/>
      <c r="I309" s="137"/>
      <c r="J309" s="113"/>
      <c r="K309" s="137"/>
      <c r="L309" s="113"/>
      <c r="M309" s="137"/>
      <c r="N309" s="113"/>
      <c r="O309" s="114"/>
    </row>
    <row r="310" spans="1:19" ht="12.95" customHeight="1">
      <c r="A310" s="118" t="s">
        <v>189</v>
      </c>
      <c r="B310" s="149">
        <f>'Averages Pivot Table'!AE$8</f>
        <v>0</v>
      </c>
      <c r="C310" s="120">
        <f>IF(B310&gt;0,RANK(B310,(B$310:B$328)),0)</f>
        <v>0</v>
      </c>
      <c r="D310" s="149">
        <f>'Averages Pivot Table'!AE$12</f>
        <v>0</v>
      </c>
      <c r="E310" s="120">
        <f>IF(D310&gt;0,RANK(D310,(D$310:D$328)),0)</f>
        <v>0</v>
      </c>
      <c r="F310" s="149">
        <f>'Averages Pivot Table'!AE$16</f>
        <v>0</v>
      </c>
      <c r="G310" s="120">
        <f>IF(F310&gt;0,RANK(F310,(F$310:F$328)),0)</f>
        <v>0</v>
      </c>
      <c r="H310" s="149">
        <f>'Averages Pivot Table'!AE$20</f>
        <v>0</v>
      </c>
      <c r="I310" s="120">
        <f>IF(H310&gt;0,RANK(H310,(H$310:H$328)),0)</f>
        <v>0</v>
      </c>
      <c r="J310" s="149">
        <f>'Averages Pivot Table'!AE$24</f>
        <v>0</v>
      </c>
      <c r="K310" s="120">
        <f>IF(J310&gt;0,RANK(J310,(J$310:J$328)),0)</f>
        <v>0</v>
      </c>
      <c r="L310" s="149">
        <f>'Averages Pivot Table'!AE$28</f>
        <v>53133.263465877448</v>
      </c>
      <c r="M310" s="120">
        <f>IF(L310&gt;0,RANK(L310,(L$310:L$328)),0)</f>
        <v>3</v>
      </c>
      <c r="N310" s="149">
        <f>'Averages Pivot Table'!AE$32</f>
        <v>53133.263465877448</v>
      </c>
      <c r="O310" s="120">
        <f>IF(N310&gt;0,RANK(N310,(N$310:N$328)),0)</f>
        <v>6</v>
      </c>
    </row>
    <row r="311" spans="1:19" ht="12.95" customHeight="1">
      <c r="A311" s="118" t="s">
        <v>190</v>
      </c>
      <c r="B311" s="149">
        <f>'Averages Pivot Table'!AE$37</f>
        <v>59724.631027253665</v>
      </c>
      <c r="C311" s="120">
        <f t="shared" ref="C311:E328" si="568">IF(B311&gt;0,RANK(B311,(B$310:B$328)),0)</f>
        <v>9</v>
      </c>
      <c r="D311" s="149">
        <f>'Averages Pivot Table'!AE$41</f>
        <v>55993.284667088548</v>
      </c>
      <c r="E311" s="120">
        <f t="shared" si="568"/>
        <v>4</v>
      </c>
      <c r="F311" s="149">
        <f>'Averages Pivot Table'!AE$45</f>
        <v>47060.935929470012</v>
      </c>
      <c r="G311" s="120">
        <f t="shared" ref="G311" si="569">IF(F311&gt;0,RANK(F311,(F$310:F$328)),0)</f>
        <v>5</v>
      </c>
      <c r="H311" s="149">
        <f>'Averages Pivot Table'!AE$49</f>
        <v>41277.746262349967</v>
      </c>
      <c r="I311" s="120">
        <f t="shared" ref="I311" si="570">IF(H311&gt;0,RANK(H311,(H$310:H$328)),0)</f>
        <v>6</v>
      </c>
      <c r="J311" s="149">
        <f>'Averages Pivot Table'!AE$53</f>
        <v>54862.303514377003</v>
      </c>
      <c r="K311" s="120">
        <f t="shared" ref="K311" si="571">IF(J311&gt;0,RANK(J311,(J$310:J$328)),0)</f>
        <v>1</v>
      </c>
      <c r="L311" s="149">
        <f>'Averages Pivot Table'!AE$57</f>
        <v>42577.245173040144</v>
      </c>
      <c r="M311" s="120">
        <f t="shared" ref="M311" si="572">IF(L311&gt;0,RANK(L311,(L$310:L$328)),0)</f>
        <v>8</v>
      </c>
      <c r="N311" s="149">
        <f>'Averages Pivot Table'!AE$61</f>
        <v>44263.498240359513</v>
      </c>
      <c r="O311" s="120">
        <f t="shared" ref="O311" si="573">IF(N311&gt;0,RANK(N311,(N$310:N$328)),0)</f>
        <v>15</v>
      </c>
    </row>
    <row r="312" spans="1:19" ht="12.95" customHeight="1">
      <c r="A312" s="118" t="s">
        <v>191</v>
      </c>
      <c r="B312" s="149">
        <f>'Averages Pivot Table'!AE$66</f>
        <v>0</v>
      </c>
      <c r="C312" s="120">
        <f t="shared" si="568"/>
        <v>0</v>
      </c>
      <c r="D312" s="149">
        <f>'Averages Pivot Table'!AE$70</f>
        <v>0</v>
      </c>
      <c r="E312" s="120">
        <f t="shared" si="568"/>
        <v>0</v>
      </c>
      <c r="F312" s="149">
        <f>'Averages Pivot Table'!AE$74</f>
        <v>0</v>
      </c>
      <c r="G312" s="120">
        <f t="shared" ref="G312" si="574">IF(F312&gt;0,RANK(F312,(F$310:F$328)),0)</f>
        <v>0</v>
      </c>
      <c r="H312" s="149">
        <f>'Averages Pivot Table'!AE$78</f>
        <v>0</v>
      </c>
      <c r="I312" s="120">
        <f t="shared" ref="I312" si="575">IF(H312&gt;0,RANK(H312,(H$310:H$328)),0)</f>
        <v>0</v>
      </c>
      <c r="J312" s="149">
        <f>'Averages Pivot Table'!AE$82</f>
        <v>0</v>
      </c>
      <c r="K312" s="120">
        <f t="shared" ref="K312" si="576">IF(J312&gt;0,RANK(J312,(J$310:J$328)),0)</f>
        <v>0</v>
      </c>
      <c r="L312" s="149">
        <f>'Averages Pivot Table'!AE$86</f>
        <v>58462.901562560663</v>
      </c>
      <c r="M312" s="120">
        <f t="shared" ref="M312" si="577">IF(L312&gt;0,RANK(L312,(L$310:L$328)),0)</f>
        <v>1</v>
      </c>
      <c r="N312" s="149">
        <f>'Averages Pivot Table'!AE$90</f>
        <v>58462.901562560663</v>
      </c>
      <c r="O312" s="120">
        <f t="shared" ref="O312" si="578">IF(N312&gt;0,RANK(N312,(N$310:N$328)),0)</f>
        <v>3</v>
      </c>
    </row>
    <row r="313" spans="1:19" ht="12.95" customHeight="1">
      <c r="A313" s="118" t="s">
        <v>192</v>
      </c>
      <c r="B313" s="149">
        <f>'Averages Pivot Table'!AE$95</f>
        <v>0</v>
      </c>
      <c r="C313" s="120">
        <f t="shared" si="568"/>
        <v>0</v>
      </c>
      <c r="D313" s="149">
        <f>'Averages Pivot Table'!AE$99</f>
        <v>0</v>
      </c>
      <c r="E313" s="120">
        <f t="shared" si="568"/>
        <v>0</v>
      </c>
      <c r="F313" s="149">
        <f>'Averages Pivot Table'!AE$103</f>
        <v>0</v>
      </c>
      <c r="G313" s="120">
        <f t="shared" ref="G313" si="579">IF(F313&gt;0,RANK(F313,(F$310:F$328)),0)</f>
        <v>0</v>
      </c>
      <c r="H313" s="149">
        <f>'Averages Pivot Table'!AE$107</f>
        <v>0</v>
      </c>
      <c r="I313" s="120">
        <f t="shared" ref="I313" si="580">IF(H313&gt;0,RANK(H313,(H$310:H$328)),0)</f>
        <v>0</v>
      </c>
      <c r="J313" s="149">
        <f>'Averages Pivot Table'!AE$111</f>
        <v>0</v>
      </c>
      <c r="K313" s="120">
        <f t="shared" ref="K313" si="581">IF(J313&gt;0,RANK(J313,(J$310:J$328)),0)</f>
        <v>0</v>
      </c>
      <c r="L313" s="149">
        <f>'Averages Pivot Table'!AE$115</f>
        <v>56081.424840977568</v>
      </c>
      <c r="M313" s="120">
        <f t="shared" ref="M313" si="582">IF(L313&gt;0,RANK(L313,(L$310:L$328)),0)</f>
        <v>2</v>
      </c>
      <c r="N313" s="149">
        <f>'Averages Pivot Table'!AE$119</f>
        <v>56081.424840977568</v>
      </c>
      <c r="O313" s="120">
        <f t="shared" ref="O313" si="583">IF(N313&gt;0,RANK(N313,(N$310:N$328)),0)</f>
        <v>4</v>
      </c>
    </row>
    <row r="314" spans="1:19" ht="12.95" customHeight="1">
      <c r="A314" s="118"/>
      <c r="B314" s="149"/>
      <c r="C314" s="120"/>
      <c r="D314" s="149"/>
      <c r="E314" s="120"/>
      <c r="F314" s="149"/>
      <c r="G314" s="120"/>
      <c r="H314" s="149"/>
      <c r="I314" s="120"/>
      <c r="J314" s="149"/>
      <c r="K314" s="120"/>
      <c r="L314" s="149"/>
      <c r="M314" s="120"/>
      <c r="N314" s="149"/>
      <c r="O314" s="120"/>
    </row>
    <row r="315" spans="1:19" ht="12.95" customHeight="1">
      <c r="A315" s="118" t="s">
        <v>193</v>
      </c>
      <c r="B315" s="149">
        <f>'Averages Pivot Table'!AE$124</f>
        <v>60136.222993471914</v>
      </c>
      <c r="C315" s="120">
        <f t="shared" si="568"/>
        <v>7</v>
      </c>
      <c r="D315" s="149">
        <f>'Averages Pivot Table'!AE$128</f>
        <v>52651.363379773509</v>
      </c>
      <c r="E315" s="120">
        <f t="shared" si="568"/>
        <v>8</v>
      </c>
      <c r="F315" s="149">
        <f>'Averages Pivot Table'!AE$132</f>
        <v>45914.350309489942</v>
      </c>
      <c r="G315" s="120">
        <f t="shared" ref="G315" si="584">IF(F315&gt;0,RANK(F315,(F$310:F$328)),0)</f>
        <v>7</v>
      </c>
      <c r="H315" s="149">
        <f>'Averages Pivot Table'!AE$136</f>
        <v>39819.933525188178</v>
      </c>
      <c r="I315" s="120">
        <f t="shared" ref="I315" si="585">IF(H315&gt;0,RANK(H315,(H$310:H$328)),0)</f>
        <v>8</v>
      </c>
      <c r="J315" s="149">
        <f>'Averages Pivot Table'!AE$140</f>
        <v>36203.654370649318</v>
      </c>
      <c r="K315" s="120">
        <f t="shared" ref="K315" si="586">IF(J315&gt;0,RANK(J315,(J$310:J$328)),0)</f>
        <v>7</v>
      </c>
      <c r="L315" s="149">
        <f>'Averages Pivot Table'!AE$144</f>
        <v>0</v>
      </c>
      <c r="M315" s="120">
        <f t="shared" ref="M315" si="587">IF(L315&gt;0,RANK(L315,(L$310:L$328)),0)</f>
        <v>0</v>
      </c>
      <c r="N315" s="149">
        <f>'Averages Pivot Table'!AE$148</f>
        <v>47091.380966660086</v>
      </c>
      <c r="O315" s="120">
        <f t="shared" ref="O315" si="588">IF(N315&gt;0,RANK(N315,(N$310:N$328)),0)</f>
        <v>13</v>
      </c>
    </row>
    <row r="316" spans="1:19" ht="12.95" customHeight="1">
      <c r="A316" s="118" t="s">
        <v>194</v>
      </c>
      <c r="B316" s="149">
        <f>'Averages Pivot Table'!AE$153</f>
        <v>55262.833812062403</v>
      </c>
      <c r="C316" s="120">
        <f t="shared" si="568"/>
        <v>10</v>
      </c>
      <c r="D316" s="149">
        <f>'Averages Pivot Table'!AE$157</f>
        <v>44958.21246401174</v>
      </c>
      <c r="E316" s="120">
        <f t="shared" si="568"/>
        <v>10</v>
      </c>
      <c r="F316" s="149">
        <f>'Averages Pivot Table'!AE$161</f>
        <v>38303.522736697771</v>
      </c>
      <c r="G316" s="120">
        <f t="shared" ref="G316" si="589">IF(F316&gt;0,RANK(F316,(F$310:F$328)),0)</f>
        <v>11</v>
      </c>
      <c r="H316" s="149">
        <f>'Averages Pivot Table'!AE$165</f>
        <v>35696.430510502483</v>
      </c>
      <c r="I316" s="120">
        <f t="shared" ref="I316" si="590">IF(H316&gt;0,RANK(H316,(H$310:H$328)),0)</f>
        <v>11</v>
      </c>
      <c r="J316" s="149">
        <f>'Averages Pivot Table'!AE$169</f>
        <v>0</v>
      </c>
      <c r="K316" s="120">
        <f t="shared" ref="K316" si="591">IF(J316&gt;0,RANK(J316,(J$310:J$328)),0)</f>
        <v>0</v>
      </c>
      <c r="L316" s="149">
        <f>'Averages Pivot Table'!AE$173</f>
        <v>0</v>
      </c>
      <c r="M316" s="120">
        <f t="shared" ref="M316" si="592">IF(L316&gt;0,RANK(L316,(L$310:L$328)),0)</f>
        <v>0</v>
      </c>
      <c r="N316" s="149">
        <f>'Averages Pivot Table'!AE$177</f>
        <v>46105.949587709416</v>
      </c>
      <c r="O316" s="120">
        <f t="shared" ref="O316" si="593">IF(N316&gt;0,RANK(N316,(N$310:N$328)),0)</f>
        <v>14</v>
      </c>
    </row>
    <row r="317" spans="1:19" ht="12.95" customHeight="1">
      <c r="A317" s="118" t="s">
        <v>195</v>
      </c>
      <c r="B317" s="149">
        <f>'Averages Pivot Table'!AE$182</f>
        <v>59952.40076238881</v>
      </c>
      <c r="C317" s="120">
        <f t="shared" si="568"/>
        <v>8</v>
      </c>
      <c r="D317" s="149">
        <f>'Averages Pivot Table'!AE$186</f>
        <v>50795.883792107321</v>
      </c>
      <c r="E317" s="120">
        <f t="shared" si="568"/>
        <v>9</v>
      </c>
      <c r="F317" s="149">
        <f>'Averages Pivot Table'!AE$190</f>
        <v>45215.115338850381</v>
      </c>
      <c r="G317" s="120">
        <f t="shared" ref="G317" si="594">IF(F317&gt;0,RANK(F317,(F$310:F$328)),0)</f>
        <v>9</v>
      </c>
      <c r="H317" s="149">
        <f>'Averages Pivot Table'!AE$194</f>
        <v>38129.324680865189</v>
      </c>
      <c r="I317" s="120">
        <f t="shared" ref="I317" si="595">IF(H317&gt;0,RANK(H317,(H$310:H$328)),0)</f>
        <v>10</v>
      </c>
      <c r="J317" s="149">
        <f>'Averages Pivot Table'!AE$198</f>
        <v>35907.203809523809</v>
      </c>
      <c r="K317" s="120">
        <f t="shared" ref="K317" si="596">IF(J317&gt;0,RANK(J317,(J$310:J$328)),0)</f>
        <v>8</v>
      </c>
      <c r="L317" s="149">
        <f>'Averages Pivot Table'!AE$202</f>
        <v>0</v>
      </c>
      <c r="M317" s="120">
        <f t="shared" ref="M317" si="597">IF(L317&gt;0,RANK(L317,(L$310:L$328)),0)</f>
        <v>0</v>
      </c>
      <c r="N317" s="149">
        <f>'Averages Pivot Table'!AE$206</f>
        <v>44065.531318863927</v>
      </c>
      <c r="O317" s="120">
        <f t="shared" ref="O317" si="598">IF(N317&gt;0,RANK(N317,(N$310:N$328)),0)</f>
        <v>16</v>
      </c>
    </row>
    <row r="318" spans="1:19" ht="12.95" customHeight="1">
      <c r="A318" s="118" t="s">
        <v>196</v>
      </c>
      <c r="B318" s="149">
        <f>'Averages Pivot Table'!AE$211</f>
        <v>76730.361439056491</v>
      </c>
      <c r="C318" s="120">
        <f t="shared" si="568"/>
        <v>1</v>
      </c>
      <c r="D318" s="149">
        <f>'Averages Pivot Table'!AE$215</f>
        <v>61543.455426516703</v>
      </c>
      <c r="E318" s="120">
        <f t="shared" si="568"/>
        <v>2</v>
      </c>
      <c r="F318" s="149">
        <f>'Averages Pivot Table'!AE$219</f>
        <v>53933.263200146706</v>
      </c>
      <c r="G318" s="120">
        <f t="shared" ref="G318" si="599">IF(F318&gt;0,RANK(F318,(F$310:F$328)),0)</f>
        <v>2</v>
      </c>
      <c r="H318" s="149">
        <f>'Averages Pivot Table'!AE$223</f>
        <v>47172.527867258628</v>
      </c>
      <c r="I318" s="120">
        <f t="shared" ref="I318" si="600">IF(H318&gt;0,RANK(H318,(H$310:H$328)),0)</f>
        <v>3</v>
      </c>
      <c r="J318" s="149">
        <f>'Averages Pivot Table'!AE$227</f>
        <v>36695.25</v>
      </c>
      <c r="K318" s="120">
        <f t="shared" ref="K318" si="601">IF(J318&gt;0,RANK(J318,(J$310:J$328)),0)</f>
        <v>6</v>
      </c>
      <c r="L318" s="149">
        <f>'Averages Pivot Table'!AE$231</f>
        <v>0</v>
      </c>
      <c r="M318" s="120">
        <f t="shared" ref="M318" si="602">IF(L318&gt;0,RANK(L318,(L$310:L$328)),0)</f>
        <v>0</v>
      </c>
      <c r="N318" s="149">
        <f>'Averages Pivot Table'!AE$235</f>
        <v>62854.082643255744</v>
      </c>
      <c r="O318" s="120">
        <f t="shared" ref="O318" si="603">IF(N318&gt;0,RANK(N318,(N$310:N$328)),0)</f>
        <v>1</v>
      </c>
    </row>
    <row r="319" spans="1:19" ht="12.95" customHeight="1">
      <c r="A319" s="118"/>
      <c r="B319" s="149"/>
      <c r="C319" s="120"/>
      <c r="D319" s="149"/>
      <c r="E319" s="120"/>
      <c r="F319" s="149"/>
      <c r="G319" s="120"/>
      <c r="H319" s="149"/>
      <c r="I319" s="120"/>
      <c r="J319" s="149"/>
      <c r="K319" s="120"/>
      <c r="L319" s="149"/>
      <c r="M319" s="120"/>
      <c r="N319" s="149"/>
      <c r="O319" s="120"/>
    </row>
    <row r="320" spans="1:19" ht="12.95" customHeight="1">
      <c r="A320" s="118" t="s">
        <v>197</v>
      </c>
      <c r="B320" s="149">
        <f>'Averages Pivot Table'!AE$240</f>
        <v>0</v>
      </c>
      <c r="C320" s="120">
        <f t="shared" si="568"/>
        <v>0</v>
      </c>
      <c r="D320" s="149">
        <f>'Averages Pivot Table'!AE$244</f>
        <v>0</v>
      </c>
      <c r="E320" s="120">
        <f t="shared" si="568"/>
        <v>0</v>
      </c>
      <c r="F320" s="149">
        <f>'Averages Pivot Table'!AE$248</f>
        <v>0</v>
      </c>
      <c r="G320" s="120">
        <f t="shared" ref="G320" si="604">IF(F320&gt;0,RANK(F320,(F$310:F$328)),0)</f>
        <v>0</v>
      </c>
      <c r="H320" s="149">
        <f>'Averages Pivot Table'!AE$252</f>
        <v>0</v>
      </c>
      <c r="I320" s="120">
        <f t="shared" ref="I320" si="605">IF(H320&gt;0,RANK(H320,(H$310:H$328)),0)</f>
        <v>0</v>
      </c>
      <c r="J320" s="149">
        <f>'Averages Pivot Table'!AE$256</f>
        <v>0</v>
      </c>
      <c r="K320" s="120">
        <f t="shared" ref="K320" si="606">IF(J320&gt;0,RANK(J320,(J$310:J$328)),0)</f>
        <v>0</v>
      </c>
      <c r="L320" s="149">
        <f>'Averages Pivot Table'!AE$260</f>
        <v>50185.11667199307</v>
      </c>
      <c r="M320" s="120">
        <f t="shared" ref="M320" si="607">IF(L320&gt;0,RANK(L320,(L$310:L$328)),0)</f>
        <v>4</v>
      </c>
      <c r="N320" s="149">
        <f>'Averages Pivot Table'!AE$264</f>
        <v>50185.11667199307</v>
      </c>
      <c r="O320" s="120">
        <f t="shared" ref="O320" si="608">IF(N320&gt;0,RANK(N320,(N$310:N$328)),0)</f>
        <v>8</v>
      </c>
    </row>
    <row r="321" spans="1:19">
      <c r="A321" s="118" t="s">
        <v>198</v>
      </c>
      <c r="B321" s="149">
        <f>'Averages Pivot Table'!AE$269</f>
        <v>0</v>
      </c>
      <c r="C321" s="120">
        <f t="shared" si="568"/>
        <v>0</v>
      </c>
      <c r="D321" s="149">
        <f>'Averages Pivot Table'!AE$273</f>
        <v>38808</v>
      </c>
      <c r="E321" s="120">
        <f t="shared" si="568"/>
        <v>11</v>
      </c>
      <c r="F321" s="149">
        <f>'Averages Pivot Table'!AE$277</f>
        <v>45629.736338917195</v>
      </c>
      <c r="G321" s="120">
        <f t="shared" ref="G321" si="609">IF(F321&gt;0,RANK(F321,(F$310:F$328)),0)</f>
        <v>8</v>
      </c>
      <c r="H321" s="149">
        <f>'Averages Pivot Table'!AE$281</f>
        <v>46881.620461580736</v>
      </c>
      <c r="I321" s="120">
        <f t="shared" ref="I321" si="610">IF(H321&gt;0,RANK(H321,(H$310:H$328)),0)</f>
        <v>4</v>
      </c>
      <c r="J321" s="149">
        <f>'Averages Pivot Table'!AE$285</f>
        <v>47972.594625030397</v>
      </c>
      <c r="K321" s="120">
        <f t="shared" ref="K321" si="611">IF(J321&gt;0,RANK(J321,(J$310:J$328)),0)</f>
        <v>3</v>
      </c>
      <c r="L321" s="149">
        <f>'Averages Pivot Table'!AE$289</f>
        <v>47876.505709415309</v>
      </c>
      <c r="M321" s="120">
        <f t="shared" ref="M321" si="612">IF(L321&gt;0,RANK(L321,(L$310:L$328)),0)</f>
        <v>6</v>
      </c>
      <c r="N321" s="149">
        <f>'Averages Pivot Table'!AE$293</f>
        <v>47723.793202389817</v>
      </c>
      <c r="O321" s="120">
        <f t="shared" ref="O321" si="613">IF(N321&gt;0,RANK(N321,(N$310:N$328)),0)</f>
        <v>11</v>
      </c>
      <c r="Q321" s="91"/>
      <c r="R321" s="91"/>
      <c r="S321" s="91"/>
    </row>
    <row r="322" spans="1:19">
      <c r="A322" s="118" t="s">
        <v>199</v>
      </c>
      <c r="B322" s="149">
        <f>'Averages Pivot Table'!AE$298</f>
        <v>0</v>
      </c>
      <c r="C322" s="120">
        <f t="shared" si="568"/>
        <v>0</v>
      </c>
      <c r="D322" s="149">
        <f>'Averages Pivot Table'!AE$302</f>
        <v>0</v>
      </c>
      <c r="E322" s="120">
        <f t="shared" si="568"/>
        <v>0</v>
      </c>
      <c r="F322" s="149">
        <f>'Averages Pivot Table'!AE$306</f>
        <v>0</v>
      </c>
      <c r="G322" s="120">
        <f t="shared" ref="G322" si="614">IF(F322&gt;0,RANK(F322,(F$310:F$328)),0)</f>
        <v>0</v>
      </c>
      <c r="H322" s="149">
        <f>'Averages Pivot Table'!AE$310</f>
        <v>0</v>
      </c>
      <c r="I322" s="120">
        <f t="shared" ref="I322" si="615">IF(H322&gt;0,RANK(H322,(H$310:H$328)),0)</f>
        <v>0</v>
      </c>
      <c r="J322" s="149">
        <f>'Averages Pivot Table'!AE$314</f>
        <v>0</v>
      </c>
      <c r="K322" s="120">
        <f t="shared" ref="K322" si="616">IF(J322&gt;0,RANK(J322,(J$310:J$328)),0)</f>
        <v>0</v>
      </c>
      <c r="L322" s="149">
        <f>'Averages Pivot Table'!AE$318</f>
        <v>49348.0999919319</v>
      </c>
      <c r="M322" s="120">
        <f t="shared" ref="M322" si="617">IF(L322&gt;0,RANK(L322,(L$310:L$328)),0)</f>
        <v>5</v>
      </c>
      <c r="N322" s="149">
        <f>'Averages Pivot Table'!AE$322</f>
        <v>49348.0999919319</v>
      </c>
      <c r="O322" s="120">
        <f t="shared" ref="O322" si="618">IF(N322&gt;0,RANK(N322,(N$310:N$328)),0)</f>
        <v>9</v>
      </c>
      <c r="Q322" s="91"/>
      <c r="R322" s="91"/>
      <c r="S322" s="91"/>
    </row>
    <row r="323" spans="1:19">
      <c r="A323" s="118" t="s">
        <v>200</v>
      </c>
      <c r="B323" s="149">
        <f>'Averages Pivot Table'!AE$327</f>
        <v>70024.96666666666</v>
      </c>
      <c r="C323" s="120">
        <f t="shared" si="568"/>
        <v>3</v>
      </c>
      <c r="D323" s="149">
        <f>'Averages Pivot Table'!AE$331</f>
        <v>55776.84375</v>
      </c>
      <c r="E323" s="120">
        <f t="shared" si="568"/>
        <v>5</v>
      </c>
      <c r="F323" s="149">
        <f>'Averages Pivot Table'!AE$335</f>
        <v>49031.326704545456</v>
      </c>
      <c r="G323" s="120">
        <f t="shared" ref="G323" si="619">IF(F323&gt;0,RANK(F323,(F$310:F$328)),0)</f>
        <v>4</v>
      </c>
      <c r="H323" s="149">
        <f>'Averages Pivot Table'!AE$339</f>
        <v>41469.883035288505</v>
      </c>
      <c r="I323" s="120">
        <f t="shared" ref="I323" si="620">IF(H323&gt;0,RANK(H323,(H$310:H$328)),0)</f>
        <v>5</v>
      </c>
      <c r="J323" s="149">
        <f>'Averages Pivot Table'!AE$343</f>
        <v>51082.080098280101</v>
      </c>
      <c r="K323" s="120">
        <f t="shared" ref="K323" si="621">IF(J323&gt;0,RANK(J323,(J$310:J$328)),0)</f>
        <v>2</v>
      </c>
      <c r="L323" s="149">
        <f>'Averages Pivot Table'!AE$347</f>
        <v>0</v>
      </c>
      <c r="M323" s="120">
        <f t="shared" ref="M323" si="622">IF(L323&gt;0,RANK(L323,(L$310:L$328)),0)</f>
        <v>0</v>
      </c>
      <c r="N323" s="149">
        <f>'Averages Pivot Table'!AE$351</f>
        <v>51008.843035038728</v>
      </c>
      <c r="O323" s="120">
        <f t="shared" ref="O323" si="623">IF(N323&gt;0,RANK(N323,(N$310:N$328)),0)</f>
        <v>7</v>
      </c>
      <c r="Q323" s="91"/>
      <c r="R323" s="91"/>
      <c r="S323" s="91"/>
    </row>
    <row r="324" spans="1:19">
      <c r="A324" s="118"/>
      <c r="B324" s="149"/>
      <c r="C324" s="120"/>
      <c r="D324" s="149"/>
      <c r="E324" s="120"/>
      <c r="F324" s="149"/>
      <c r="G324" s="120"/>
      <c r="H324" s="149"/>
      <c r="I324" s="120"/>
      <c r="J324" s="149"/>
      <c r="K324" s="120"/>
      <c r="L324" s="149"/>
      <c r="M324" s="120"/>
      <c r="N324" s="149"/>
      <c r="O324" s="120"/>
      <c r="Q324" s="91"/>
      <c r="R324" s="91"/>
      <c r="S324" s="91"/>
    </row>
    <row r="325" spans="1:19">
      <c r="A325" s="118" t="s">
        <v>201</v>
      </c>
      <c r="B325" s="119">
        <f>'Averages Pivot Table'!AE$356</f>
        <v>62040.893459781495</v>
      </c>
      <c r="C325" s="120">
        <f t="shared" si="568"/>
        <v>5</v>
      </c>
      <c r="D325" s="119">
        <f>'Averages Pivot Table'!AE$360</f>
        <v>52752.579251567848</v>
      </c>
      <c r="E325" s="120">
        <f t="shared" si="568"/>
        <v>7</v>
      </c>
      <c r="F325" s="119">
        <f>'Averages Pivot Table'!AE$364</f>
        <v>44119.981024814122</v>
      </c>
      <c r="G325" s="120">
        <f t="shared" ref="G325" si="624">IF(F325&gt;0,RANK(F325,(F$310:F$328)),0)</f>
        <v>10</v>
      </c>
      <c r="H325" s="119">
        <f>'Averages Pivot Table'!AE$368</f>
        <v>40465.953894310092</v>
      </c>
      <c r="I325" s="120">
        <f t="shared" ref="I325" si="625">IF(H325&gt;0,RANK(H325,(H$310:H$328)),0)</f>
        <v>7</v>
      </c>
      <c r="J325" s="119">
        <f>'Averages Pivot Table'!AE$372</f>
        <v>0</v>
      </c>
      <c r="K325" s="120">
        <f t="shared" ref="K325" si="626">IF(J325&gt;0,RANK(J325,(J$310:J$328)),0)</f>
        <v>0</v>
      </c>
      <c r="L325" s="119">
        <f>'Averages Pivot Table'!AE$376</f>
        <v>0</v>
      </c>
      <c r="M325" s="120">
        <f t="shared" ref="M325" si="627">IF(L325&gt;0,RANK(L325,(L$310:L$328)),0)</f>
        <v>0</v>
      </c>
      <c r="N325" s="119">
        <f>'Averages Pivot Table'!AE$380</f>
        <v>48919.768529396715</v>
      </c>
      <c r="O325" s="120">
        <f t="shared" ref="O325" si="628">IF(N325&gt;0,RANK(N325,(N$310:N$328)),0)</f>
        <v>10</v>
      </c>
      <c r="Q325" s="91"/>
      <c r="R325" s="91"/>
      <c r="S325" s="91"/>
    </row>
    <row r="326" spans="1:19">
      <c r="A326" s="118" t="s">
        <v>202</v>
      </c>
      <c r="B326" s="119">
        <f>'Averages Pivot Table'!AE$385</f>
        <v>61304.480334603009</v>
      </c>
      <c r="C326" s="120">
        <f t="shared" si="568"/>
        <v>6</v>
      </c>
      <c r="D326" s="119">
        <f>'Averages Pivot Table'!AE$389</f>
        <v>57305.358473103806</v>
      </c>
      <c r="E326" s="120">
        <f t="shared" si="568"/>
        <v>3</v>
      </c>
      <c r="F326" s="119">
        <f>'Averages Pivot Table'!AE$393</f>
        <v>53343.630659279646</v>
      </c>
      <c r="G326" s="120">
        <f t="shared" ref="G326" si="629">IF(F326&gt;0,RANK(F326,(F$310:F$328)),0)</f>
        <v>3</v>
      </c>
      <c r="H326" s="119">
        <f>'Averages Pivot Table'!AE$397</f>
        <v>52241.959721898376</v>
      </c>
      <c r="I326" s="120">
        <f t="shared" ref="I326" si="630">IF(H326&gt;0,RANK(H326,(H$310:H$328)),0)</f>
        <v>1</v>
      </c>
      <c r="J326" s="119">
        <f>'Averages Pivot Table'!AE$401</f>
        <v>0</v>
      </c>
      <c r="K326" s="120">
        <f t="shared" ref="K326" si="631">IF(J326&gt;0,RANK(J326,(J$310:J$328)),0)</f>
        <v>0</v>
      </c>
      <c r="L326" s="119">
        <f>'Averages Pivot Table'!AE$405</f>
        <v>45095.936547468809</v>
      </c>
      <c r="M326" s="120">
        <f t="shared" ref="M326" si="632">IF(L326&gt;0,RANK(L326,(L$310:L$328)),0)</f>
        <v>7</v>
      </c>
      <c r="N326" s="119">
        <f>'Averages Pivot Table'!AE$409</f>
        <v>53168.856035253535</v>
      </c>
      <c r="O326" s="120">
        <f t="shared" ref="O326" si="633">IF(N326&gt;0,RANK(N326,(N$310:N$328)),0)</f>
        <v>5</v>
      </c>
      <c r="Q326" s="91"/>
      <c r="R326" s="91"/>
      <c r="S326" s="91"/>
    </row>
    <row r="327" spans="1:19">
      <c r="A327" s="118" t="s">
        <v>203</v>
      </c>
      <c r="B327" s="119">
        <f>'Averages Pivot Table'!AE$414</f>
        <v>71485.822036417681</v>
      </c>
      <c r="C327" s="120">
        <f t="shared" si="568"/>
        <v>2</v>
      </c>
      <c r="D327" s="119">
        <f>'Averages Pivot Table'!AE$418</f>
        <v>63929.800946658703</v>
      </c>
      <c r="E327" s="120">
        <f t="shared" si="568"/>
        <v>1</v>
      </c>
      <c r="F327" s="119">
        <f>'Averages Pivot Table'!AE$422</f>
        <v>57838.196254711365</v>
      </c>
      <c r="G327" s="120">
        <f t="shared" ref="G327" si="634">IF(F327&gt;0,RANK(F327,(F$310:F$328)),0)</f>
        <v>1</v>
      </c>
      <c r="H327" s="119">
        <f>'Averages Pivot Table'!AE$426</f>
        <v>52241.69820951904</v>
      </c>
      <c r="I327" s="120">
        <f t="shared" ref="I327" si="635">IF(H327&gt;0,RANK(H327,(H$310:H$328)),0)</f>
        <v>2</v>
      </c>
      <c r="J327" s="119">
        <f>'Averages Pivot Table'!AE$430</f>
        <v>40088.175355450236</v>
      </c>
      <c r="K327" s="120">
        <f t="shared" ref="K327" si="636">IF(J327&gt;0,RANK(J327,(J$310:J$328)),0)</f>
        <v>4</v>
      </c>
      <c r="L327" s="119">
        <f>'Averages Pivot Table'!AE$434</f>
        <v>0</v>
      </c>
      <c r="M327" s="120">
        <f t="shared" ref="M327" si="637">IF(L327&gt;0,RANK(L327,(L$310:L$328)),0)</f>
        <v>0</v>
      </c>
      <c r="N327" s="119">
        <f>'Averages Pivot Table'!AE$438</f>
        <v>60651.524004290332</v>
      </c>
      <c r="O327" s="120">
        <f t="shared" ref="O327" si="638">IF(N327&gt;0,RANK(N327,(N$310:N$328)),0)</f>
        <v>2</v>
      </c>
      <c r="Q327" s="91"/>
      <c r="R327" s="91"/>
      <c r="S327" s="91"/>
    </row>
    <row r="328" spans="1:19">
      <c r="A328" s="143" t="s">
        <v>204</v>
      </c>
      <c r="B328" s="122">
        <f>'Averages Pivot Table'!AE$443</f>
        <v>64625.496647662723</v>
      </c>
      <c r="C328" s="123">
        <f t="shared" si="568"/>
        <v>4</v>
      </c>
      <c r="D328" s="122">
        <f>'Averages Pivot Table'!AE$447</f>
        <v>54263.136513857586</v>
      </c>
      <c r="E328" s="123">
        <f t="shared" si="568"/>
        <v>6</v>
      </c>
      <c r="F328" s="122">
        <f>'Averages Pivot Table'!AE$451</f>
        <v>45955.433507718473</v>
      </c>
      <c r="G328" s="123">
        <f t="shared" ref="G328" si="639">IF(F328&gt;0,RANK(F328,(F$310:F$328)),0)</f>
        <v>6</v>
      </c>
      <c r="H328" s="122">
        <f>'Averages Pivot Table'!AE$455</f>
        <v>39565.976718368627</v>
      </c>
      <c r="I328" s="123">
        <f t="shared" ref="I328" si="640">IF(H328&gt;0,RANK(H328,(H$310:H$328)),0)</f>
        <v>9</v>
      </c>
      <c r="J328" s="122">
        <f>'Averages Pivot Table'!AE$459</f>
        <v>37044.213571329688</v>
      </c>
      <c r="K328" s="123">
        <f t="shared" ref="K328" si="641">IF(J328&gt;0,RANK(J328,(J$310:J$328)),0)</f>
        <v>5</v>
      </c>
      <c r="L328" s="122">
        <f>'Averages Pivot Table'!AE$463</f>
        <v>0</v>
      </c>
      <c r="M328" s="123">
        <f t="shared" ref="M328" si="642">IF(L328&gt;0,RANK(L328,(L$310:L$328)),0)</f>
        <v>0</v>
      </c>
      <c r="N328" s="122">
        <f>'Averages Pivot Table'!AE$467</f>
        <v>47572.296703295338</v>
      </c>
      <c r="O328" s="123">
        <f t="shared" ref="O328" si="643">IF(N328&gt;0,RANK(N328,(N$310:N$328)),0)</f>
        <v>12</v>
      </c>
      <c r="Q328" s="91"/>
      <c r="R328" s="91"/>
      <c r="S328" s="91"/>
    </row>
    <row r="329" spans="1:19" ht="34.5" customHeight="1">
      <c r="A329" s="677" t="s">
        <v>360</v>
      </c>
      <c r="B329" s="677"/>
      <c r="C329" s="677"/>
      <c r="D329" s="677"/>
      <c r="E329" s="677"/>
      <c r="F329" s="677"/>
      <c r="G329" s="677"/>
      <c r="H329" s="677"/>
      <c r="I329" s="677"/>
      <c r="J329" s="677"/>
      <c r="K329" s="677"/>
      <c r="L329" s="677"/>
      <c r="M329" s="677"/>
      <c r="N329" s="677"/>
      <c r="O329" s="677"/>
      <c r="Q329" s="91"/>
      <c r="R329" s="91"/>
      <c r="S329" s="91"/>
    </row>
    <row r="330" spans="1:19">
      <c r="O330" s="84" t="s">
        <v>1094</v>
      </c>
      <c r="Q330" s="91"/>
      <c r="R330" s="91"/>
      <c r="S330" s="91"/>
    </row>
    <row r="331" spans="1:19" ht="18">
      <c r="A331" s="64" t="s">
        <v>220</v>
      </c>
      <c r="B331" s="64"/>
      <c r="C331" s="64"/>
      <c r="D331" s="64"/>
      <c r="E331" s="64"/>
      <c r="F331" s="64"/>
      <c r="G331" s="64"/>
      <c r="H331" s="64"/>
      <c r="I331" s="64"/>
      <c r="J331" s="64"/>
      <c r="K331" s="64"/>
      <c r="L331" s="64"/>
      <c r="M331" s="64"/>
      <c r="N331" s="64"/>
      <c r="O331" s="64"/>
      <c r="P331" s="182" t="s">
        <v>7</v>
      </c>
      <c r="Q331" s="91"/>
      <c r="R331" s="91"/>
      <c r="S331" s="91"/>
    </row>
    <row r="332" spans="1:19">
      <c r="A332" s="162"/>
      <c r="B332" s="69"/>
      <c r="C332" s="69"/>
      <c r="D332" s="69"/>
      <c r="E332" s="69"/>
      <c r="F332" s="69"/>
      <c r="G332" s="69"/>
      <c r="H332" s="69"/>
      <c r="I332" s="69"/>
      <c r="J332" s="69"/>
      <c r="K332" s="69"/>
      <c r="L332" s="69"/>
      <c r="M332" s="69"/>
      <c r="N332" s="69"/>
      <c r="O332" s="69"/>
      <c r="Q332" s="91"/>
      <c r="R332" s="91"/>
      <c r="S332" s="91"/>
    </row>
    <row r="333" spans="1:19" ht="15.75">
      <c r="A333" s="674" t="s">
        <v>210</v>
      </c>
      <c r="B333" s="674"/>
      <c r="C333" s="674"/>
      <c r="D333" s="674"/>
      <c r="E333" s="674"/>
      <c r="F333" s="674"/>
      <c r="G333" s="674"/>
      <c r="H333" s="674"/>
      <c r="I333" s="674"/>
      <c r="J333" s="674"/>
      <c r="K333" s="674"/>
      <c r="L333" s="674"/>
      <c r="M333" s="674"/>
      <c r="N333" s="674"/>
      <c r="O333" s="674"/>
      <c r="Q333" s="91"/>
      <c r="R333" s="91"/>
      <c r="S333" s="91"/>
    </row>
    <row r="334" spans="1:19" ht="15.75">
      <c r="A334" s="674" t="s">
        <v>1106</v>
      </c>
      <c r="B334" s="674"/>
      <c r="C334" s="674"/>
      <c r="D334" s="674"/>
      <c r="E334" s="674"/>
      <c r="F334" s="674"/>
      <c r="G334" s="674"/>
      <c r="H334" s="674"/>
      <c r="I334" s="674"/>
      <c r="J334" s="674"/>
      <c r="K334" s="674"/>
      <c r="L334" s="674"/>
      <c r="M334" s="674"/>
      <c r="N334" s="674"/>
      <c r="O334" s="674"/>
      <c r="Q334" s="91"/>
      <c r="R334" s="91"/>
      <c r="S334" s="91"/>
    </row>
    <row r="335" spans="1:19">
      <c r="A335" s="118"/>
      <c r="B335" s="118"/>
      <c r="C335" s="118"/>
      <c r="D335" s="118"/>
      <c r="E335" s="118"/>
      <c r="F335" s="118"/>
      <c r="G335" s="118"/>
      <c r="H335" s="118"/>
      <c r="I335" s="118"/>
      <c r="J335" s="118"/>
      <c r="K335" s="118"/>
      <c r="L335" s="118"/>
      <c r="M335" s="118"/>
      <c r="N335" s="118"/>
      <c r="O335" s="118"/>
      <c r="Q335" s="91"/>
      <c r="R335" s="91"/>
      <c r="S335" s="91"/>
    </row>
    <row r="336" spans="1:19">
      <c r="A336" s="96"/>
      <c r="B336" s="164" t="s">
        <v>3</v>
      </c>
      <c r="C336" s="165"/>
      <c r="D336" s="166" t="s">
        <v>4</v>
      </c>
      <c r="E336" s="167"/>
      <c r="F336" s="166" t="s">
        <v>5</v>
      </c>
      <c r="G336" s="167"/>
      <c r="H336" s="164" t="s">
        <v>6</v>
      </c>
      <c r="I336" s="165"/>
      <c r="J336" s="166" t="s">
        <v>211</v>
      </c>
      <c r="K336" s="167"/>
      <c r="L336" s="165" t="s">
        <v>21</v>
      </c>
      <c r="M336" s="165"/>
      <c r="N336" s="165" t="s">
        <v>212</v>
      </c>
      <c r="O336" s="165"/>
      <c r="Q336" s="91"/>
      <c r="R336" s="91"/>
      <c r="S336" s="91"/>
    </row>
    <row r="337" spans="1:19">
      <c r="A337" s="102"/>
      <c r="B337" s="98" t="s">
        <v>187</v>
      </c>
      <c r="C337" s="97" t="s">
        <v>166</v>
      </c>
      <c r="D337" s="98" t="s">
        <v>187</v>
      </c>
      <c r="E337" s="97" t="s">
        <v>166</v>
      </c>
      <c r="F337" s="98" t="s">
        <v>187</v>
      </c>
      <c r="G337" s="97" t="s">
        <v>166</v>
      </c>
      <c r="H337" s="98" t="s">
        <v>187</v>
      </c>
      <c r="I337" s="97" t="s">
        <v>166</v>
      </c>
      <c r="J337" s="98" t="s">
        <v>187</v>
      </c>
      <c r="K337" s="97" t="s">
        <v>166</v>
      </c>
      <c r="L337" s="98" t="s">
        <v>187</v>
      </c>
      <c r="M337" s="97" t="s">
        <v>166</v>
      </c>
      <c r="N337" s="98" t="s">
        <v>187</v>
      </c>
      <c r="O337" s="97" t="s">
        <v>166</v>
      </c>
    </row>
    <row r="338" spans="1:19" s="109" customFormat="1" ht="18" customHeight="1">
      <c r="A338" s="106" t="s">
        <v>188</v>
      </c>
      <c r="B338" s="133">
        <f>'Averages Pivot Table'!Z$471</f>
        <v>65330.603681064771</v>
      </c>
      <c r="C338" s="133"/>
      <c r="D338" s="133">
        <f>'Averages Pivot Table'!Z$475</f>
        <v>56661.787877957657</v>
      </c>
      <c r="E338" s="133"/>
      <c r="F338" s="133">
        <f>'Averages Pivot Table'!Z$479</f>
        <v>50288.946030991821</v>
      </c>
      <c r="G338" s="133"/>
      <c r="H338" s="133">
        <f>'Averages Pivot Table'!Z$483</f>
        <v>51541.14437932404</v>
      </c>
      <c r="I338" s="133"/>
      <c r="J338" s="133">
        <f>'Averages Pivot Table'!Z$487</f>
        <v>41981.338315217392</v>
      </c>
      <c r="K338" s="133"/>
      <c r="L338" s="133">
        <f>'Averages Pivot Table'!Z$491</f>
        <v>57269.348687305443</v>
      </c>
      <c r="M338" s="169"/>
      <c r="N338" s="133">
        <f>'Averages Pivot Table'!Z$495</f>
        <v>56532.402036268286</v>
      </c>
      <c r="O338" s="170"/>
      <c r="Q338" s="111"/>
      <c r="R338" s="111"/>
      <c r="S338" s="111"/>
    </row>
    <row r="339" spans="1:19" ht="12.95" customHeight="1">
      <c r="A339" s="118"/>
      <c r="B339" s="113"/>
      <c r="C339" s="137"/>
      <c r="D339" s="113"/>
      <c r="E339" s="137"/>
      <c r="F339" s="113"/>
      <c r="G339" s="137"/>
      <c r="H339" s="113"/>
      <c r="I339" s="137"/>
      <c r="J339" s="113"/>
      <c r="K339" s="137"/>
      <c r="L339" s="113"/>
      <c r="M339" s="137"/>
      <c r="N339" s="113"/>
      <c r="O339" s="114"/>
    </row>
    <row r="340" spans="1:19" ht="12.95" customHeight="1">
      <c r="A340" s="118" t="s">
        <v>189</v>
      </c>
      <c r="B340" s="149">
        <f>'Averages Pivot Table'!Z$8</f>
        <v>0</v>
      </c>
      <c r="C340" s="120">
        <f>IF(B340&gt;0,RANK(B340,(B$340:B$358)),0)</f>
        <v>0</v>
      </c>
      <c r="D340" s="149">
        <f>'Averages Pivot Table'!Z$12</f>
        <v>0</v>
      </c>
      <c r="E340" s="120">
        <f>IF(D340&gt;0,RANK(D340,(D$340:D$358)),0)</f>
        <v>0</v>
      </c>
      <c r="F340" s="149">
        <f>'Averages Pivot Table'!Z$16</f>
        <v>0</v>
      </c>
      <c r="G340" s="120">
        <f>IF(F340&gt;0,RANK(F340,(F$340:F$358)),0)</f>
        <v>0</v>
      </c>
      <c r="H340" s="149">
        <f>'Averages Pivot Table'!Z$20</f>
        <v>0</v>
      </c>
      <c r="I340" s="120">
        <f>IF(H340&gt;0,RANK(H340,(H$340:H$358)),0)</f>
        <v>0</v>
      </c>
      <c r="J340" s="149">
        <f>'Averages Pivot Table'!Z$24</f>
        <v>0</v>
      </c>
      <c r="K340" s="120">
        <f>IF(J340&gt;0,RANK(J340,(J$340:J$358)),0)</f>
        <v>0</v>
      </c>
      <c r="L340" s="149">
        <f>'Averages Pivot Table'!Z$28</f>
        <v>0</v>
      </c>
      <c r="M340" s="120">
        <f>IF(L340&gt;0,RANK(L340,(L$340:L$358)),0)</f>
        <v>0</v>
      </c>
      <c r="N340" s="149">
        <f>'Averages Pivot Table'!Z$32</f>
        <v>0</v>
      </c>
      <c r="O340" s="120">
        <f>IF(N340&gt;0,RANK(N340,(N$340:N$358)),0)</f>
        <v>0</v>
      </c>
    </row>
    <row r="341" spans="1:19" ht="12.95" customHeight="1">
      <c r="A341" s="118" t="s">
        <v>190</v>
      </c>
      <c r="B341" s="149">
        <f>'Averages Pivot Table'!Z$37</f>
        <v>0</v>
      </c>
      <c r="C341" s="120">
        <f t="shared" ref="C341:E358" si="644">IF(B341&gt;0,RANK(B341,(B$340:B$358)),0)</f>
        <v>0</v>
      </c>
      <c r="D341" s="149">
        <f>'Averages Pivot Table'!Z$41</f>
        <v>0</v>
      </c>
      <c r="E341" s="120">
        <f t="shared" si="644"/>
        <v>0</v>
      </c>
      <c r="F341" s="149">
        <f>'Averages Pivot Table'!Z$45</f>
        <v>0</v>
      </c>
      <c r="G341" s="120">
        <f t="shared" ref="G341" si="645">IF(F341&gt;0,RANK(F341,(F$340:F$358)),0)</f>
        <v>0</v>
      </c>
      <c r="H341" s="149">
        <f>'Averages Pivot Table'!Z$49</f>
        <v>0</v>
      </c>
      <c r="I341" s="120">
        <f t="shared" ref="I341" si="646">IF(H341&gt;0,RANK(H341,(H$340:H$358)),0)</f>
        <v>0</v>
      </c>
      <c r="J341" s="149">
        <f>'Averages Pivot Table'!Z$53</f>
        <v>0</v>
      </c>
      <c r="K341" s="120">
        <f t="shared" ref="K341" si="647">IF(J341&gt;0,RANK(J341,(J$340:J$358)),0)</f>
        <v>0</v>
      </c>
      <c r="L341" s="149">
        <f>'Averages Pivot Table'!Z$57</f>
        <v>0</v>
      </c>
      <c r="M341" s="120">
        <f t="shared" ref="M341" si="648">IF(L341&gt;0,RANK(L341,(L$340:L$358)),0)</f>
        <v>0</v>
      </c>
      <c r="N341" s="149">
        <f>'Averages Pivot Table'!Z$61</f>
        <v>0</v>
      </c>
      <c r="O341" s="120">
        <f t="shared" ref="O341" si="649">IF(N341&gt;0,RANK(N341,(N$340:N$358)),0)</f>
        <v>0</v>
      </c>
    </row>
    <row r="342" spans="1:19" ht="12.95" customHeight="1">
      <c r="A342" s="118" t="s">
        <v>191</v>
      </c>
      <c r="B342" s="149">
        <f>'Averages Pivot Table'!Z$66</f>
        <v>0</v>
      </c>
      <c r="C342" s="120">
        <f t="shared" si="644"/>
        <v>0</v>
      </c>
      <c r="D342" s="149">
        <f>'Averages Pivot Table'!Z$70</f>
        <v>0</v>
      </c>
      <c r="E342" s="120">
        <f t="shared" si="644"/>
        <v>0</v>
      </c>
      <c r="F342" s="149">
        <f>'Averages Pivot Table'!Z$74</f>
        <v>0</v>
      </c>
      <c r="G342" s="120">
        <f t="shared" ref="G342" si="650">IF(F342&gt;0,RANK(F342,(F$340:F$358)),0)</f>
        <v>0</v>
      </c>
      <c r="H342" s="149">
        <f>'Averages Pivot Table'!Z$78</f>
        <v>0</v>
      </c>
      <c r="I342" s="120">
        <f t="shared" ref="I342" si="651">IF(H342&gt;0,RANK(H342,(H$340:H$358)),0)</f>
        <v>0</v>
      </c>
      <c r="J342" s="149">
        <f>'Averages Pivot Table'!Z$82</f>
        <v>0</v>
      </c>
      <c r="K342" s="120">
        <f t="shared" ref="K342" si="652">IF(J342&gt;0,RANK(J342,(J$340:J$358)),0)</f>
        <v>0</v>
      </c>
      <c r="L342" s="149">
        <f>'Averages Pivot Table'!Z$86</f>
        <v>0</v>
      </c>
      <c r="M342" s="120">
        <f t="shared" ref="M342" si="653">IF(L342&gt;0,RANK(L342,(L$340:L$358)),0)</f>
        <v>0</v>
      </c>
      <c r="N342" s="149">
        <f>'Averages Pivot Table'!Z$90</f>
        <v>0</v>
      </c>
      <c r="O342" s="120">
        <f t="shared" ref="O342" si="654">IF(N342&gt;0,RANK(N342,(N$340:N$358)),0)</f>
        <v>0</v>
      </c>
    </row>
    <row r="343" spans="1:19" ht="12.95" customHeight="1">
      <c r="A343" s="118" t="s">
        <v>192</v>
      </c>
      <c r="B343" s="149">
        <f>'Averages Pivot Table'!Z$95</f>
        <v>0</v>
      </c>
      <c r="C343" s="120">
        <f t="shared" si="644"/>
        <v>0</v>
      </c>
      <c r="D343" s="149">
        <f>'Averages Pivot Table'!Z$99</f>
        <v>0</v>
      </c>
      <c r="E343" s="120">
        <f t="shared" si="644"/>
        <v>0</v>
      </c>
      <c r="F343" s="149">
        <f>'Averages Pivot Table'!Z$103</f>
        <v>0</v>
      </c>
      <c r="G343" s="120">
        <f t="shared" ref="G343" si="655">IF(F343&gt;0,RANK(F343,(F$340:F$358)),0)</f>
        <v>0</v>
      </c>
      <c r="H343" s="149">
        <f>'Averages Pivot Table'!Z$107</f>
        <v>0</v>
      </c>
      <c r="I343" s="120">
        <f t="shared" ref="I343" si="656">IF(H343&gt;0,RANK(H343,(H$340:H$358)),0)</f>
        <v>0</v>
      </c>
      <c r="J343" s="149">
        <f>'Averages Pivot Table'!Z$111</f>
        <v>0</v>
      </c>
      <c r="K343" s="120">
        <f t="shared" ref="K343" si="657">IF(J343&gt;0,RANK(J343,(J$340:J$358)),0)</f>
        <v>0</v>
      </c>
      <c r="L343" s="149">
        <f>'Averages Pivot Table'!Z$115</f>
        <v>57497.288772597523</v>
      </c>
      <c r="M343" s="120">
        <f t="shared" ref="M343" si="658">IF(L343&gt;0,RANK(L343,(L$340:L$358)),0)</f>
        <v>1</v>
      </c>
      <c r="N343" s="149">
        <f>'Averages Pivot Table'!Z$119</f>
        <v>57497.288772597523</v>
      </c>
      <c r="O343" s="120">
        <f t="shared" ref="O343" si="659">IF(N343&gt;0,RANK(N343,(N$340:N$358)),0)</f>
        <v>1</v>
      </c>
    </row>
    <row r="344" spans="1:19" ht="12.95" customHeight="1">
      <c r="A344" s="118"/>
      <c r="B344" s="149"/>
      <c r="C344" s="120"/>
      <c r="D344" s="149"/>
      <c r="E344" s="120"/>
      <c r="F344" s="149"/>
      <c r="G344" s="120"/>
      <c r="H344" s="149"/>
      <c r="I344" s="120"/>
      <c r="J344" s="149"/>
      <c r="K344" s="120"/>
      <c r="L344" s="149"/>
      <c r="M344" s="120"/>
      <c r="N344" s="149"/>
      <c r="O344" s="120"/>
    </row>
    <row r="345" spans="1:19" ht="12.95" customHeight="1">
      <c r="A345" s="118" t="s">
        <v>193</v>
      </c>
      <c r="B345" s="149">
        <f>'Averages Pivot Table'!Z$124</f>
        <v>61664.359301291312</v>
      </c>
      <c r="C345" s="120">
        <f t="shared" si="644"/>
        <v>3</v>
      </c>
      <c r="D345" s="149">
        <f>'Averages Pivot Table'!Z$128</f>
        <v>54276.836453526696</v>
      </c>
      <c r="E345" s="120">
        <f t="shared" si="644"/>
        <v>2</v>
      </c>
      <c r="F345" s="149">
        <f>'Averages Pivot Table'!Z$132</f>
        <v>50090.23692235515</v>
      </c>
      <c r="G345" s="120">
        <f t="shared" ref="G345" si="660">IF(F345&gt;0,RANK(F345,(F$340:F$358)),0)</f>
        <v>2</v>
      </c>
      <c r="H345" s="149">
        <f>'Averages Pivot Table'!Z$136</f>
        <v>45433.367635506678</v>
      </c>
      <c r="I345" s="120">
        <f t="shared" ref="I345" si="661">IF(H345&gt;0,RANK(H345,(H$340:H$358)),0)</f>
        <v>2</v>
      </c>
      <c r="J345" s="149">
        <f>'Averages Pivot Table'!Z$140</f>
        <v>44371.20401337793</v>
      </c>
      <c r="K345" s="120">
        <f t="shared" ref="K345" si="662">IF(J345&gt;0,RANK(J345,(J$340:J$358)),0)</f>
        <v>1</v>
      </c>
      <c r="L345" s="149">
        <f>'Averages Pivot Table'!Z$144</f>
        <v>0</v>
      </c>
      <c r="M345" s="120">
        <f t="shared" ref="M345" si="663">IF(L345&gt;0,RANK(L345,(L$340:L$358)),0)</f>
        <v>0</v>
      </c>
      <c r="N345" s="149">
        <f>'Averages Pivot Table'!Z$148</f>
        <v>52692.512395384918</v>
      </c>
      <c r="O345" s="120">
        <f t="shared" ref="O345" si="664">IF(N345&gt;0,RANK(N345,(N$340:N$358)),0)</f>
        <v>3</v>
      </c>
    </row>
    <row r="346" spans="1:19" ht="12.95" customHeight="1">
      <c r="A346" s="118" t="s">
        <v>194</v>
      </c>
      <c r="B346" s="149">
        <f>'Averages Pivot Table'!Z$153</f>
        <v>0</v>
      </c>
      <c r="C346" s="120">
        <f t="shared" si="644"/>
        <v>0</v>
      </c>
      <c r="D346" s="149">
        <f>'Averages Pivot Table'!Z$157</f>
        <v>0</v>
      </c>
      <c r="E346" s="120">
        <f t="shared" si="644"/>
        <v>0</v>
      </c>
      <c r="F346" s="149">
        <f>'Averages Pivot Table'!Z$161</f>
        <v>0</v>
      </c>
      <c r="G346" s="120">
        <f t="shared" ref="G346" si="665">IF(F346&gt;0,RANK(F346,(F$340:F$358)),0)</f>
        <v>0</v>
      </c>
      <c r="H346" s="149">
        <f>'Averages Pivot Table'!Z$165</f>
        <v>0</v>
      </c>
      <c r="I346" s="120">
        <f t="shared" ref="I346" si="666">IF(H346&gt;0,RANK(H346,(H$340:H$358)),0)</f>
        <v>0</v>
      </c>
      <c r="J346" s="149">
        <f>'Averages Pivot Table'!Z$169</f>
        <v>0</v>
      </c>
      <c r="K346" s="120">
        <f t="shared" ref="K346" si="667">IF(J346&gt;0,RANK(J346,(J$340:J$358)),0)</f>
        <v>0</v>
      </c>
      <c r="L346" s="149">
        <f>'Averages Pivot Table'!Z$173</f>
        <v>0</v>
      </c>
      <c r="M346" s="120">
        <f t="shared" ref="M346" si="668">IF(L346&gt;0,RANK(L346,(L$340:L$358)),0)</f>
        <v>0</v>
      </c>
      <c r="N346" s="149">
        <f>'Averages Pivot Table'!Z$177</f>
        <v>0</v>
      </c>
      <c r="O346" s="120">
        <f t="shared" ref="O346" si="669">IF(N346&gt;0,RANK(N346,(N$340:N$358)),0)</f>
        <v>0</v>
      </c>
    </row>
    <row r="347" spans="1:19" ht="12.95" customHeight="1">
      <c r="A347" s="118" t="s">
        <v>195</v>
      </c>
      <c r="B347" s="149">
        <f>'Averages Pivot Table'!Z$182</f>
        <v>0</v>
      </c>
      <c r="C347" s="120">
        <f t="shared" si="644"/>
        <v>0</v>
      </c>
      <c r="D347" s="149">
        <f>'Averages Pivot Table'!Z$186</f>
        <v>0</v>
      </c>
      <c r="E347" s="120">
        <f t="shared" si="644"/>
        <v>0</v>
      </c>
      <c r="F347" s="149">
        <f>'Averages Pivot Table'!Z$190</f>
        <v>0</v>
      </c>
      <c r="G347" s="120">
        <f t="shared" ref="G347" si="670">IF(F347&gt;0,RANK(F347,(F$340:F$358)),0)</f>
        <v>0</v>
      </c>
      <c r="H347" s="149">
        <f>'Averages Pivot Table'!Z$194</f>
        <v>0</v>
      </c>
      <c r="I347" s="120">
        <f t="shared" ref="I347" si="671">IF(H347&gt;0,RANK(H347,(H$340:H$358)),0)</f>
        <v>0</v>
      </c>
      <c r="J347" s="149">
        <f>'Averages Pivot Table'!Z$198</f>
        <v>0</v>
      </c>
      <c r="K347" s="120">
        <f t="shared" ref="K347" si="672">IF(J347&gt;0,RANK(J347,(J$340:J$358)),0)</f>
        <v>0</v>
      </c>
      <c r="L347" s="149">
        <f>'Averages Pivot Table'!Z$202</f>
        <v>0</v>
      </c>
      <c r="M347" s="120">
        <f t="shared" ref="M347" si="673">IF(L347&gt;0,RANK(L347,(L$340:L$358)),0)</f>
        <v>0</v>
      </c>
      <c r="N347" s="149">
        <f>'Averages Pivot Table'!Z$206</f>
        <v>0</v>
      </c>
      <c r="O347" s="120">
        <f t="shared" ref="O347" si="674">IF(N347&gt;0,RANK(N347,(N$340:N$358)),0)</f>
        <v>0</v>
      </c>
    </row>
    <row r="348" spans="1:19" ht="12.95" customHeight="1">
      <c r="A348" s="118" t="s">
        <v>196</v>
      </c>
      <c r="B348" s="149">
        <f>'Averages Pivot Table'!Z$211</f>
        <v>0</v>
      </c>
      <c r="C348" s="120">
        <f t="shared" si="644"/>
        <v>0</v>
      </c>
      <c r="D348" s="149">
        <f>'Averages Pivot Table'!Z$215</f>
        <v>0</v>
      </c>
      <c r="E348" s="120">
        <f t="shared" si="644"/>
        <v>0</v>
      </c>
      <c r="F348" s="149">
        <f>'Averages Pivot Table'!Z$219</f>
        <v>0</v>
      </c>
      <c r="G348" s="120">
        <f t="shared" ref="G348" si="675">IF(F348&gt;0,RANK(F348,(F$340:F$358)),0)</f>
        <v>0</v>
      </c>
      <c r="H348" s="149">
        <f>'Averages Pivot Table'!Z$223</f>
        <v>0</v>
      </c>
      <c r="I348" s="120">
        <f t="shared" ref="I348" si="676">IF(H348&gt;0,RANK(H348,(H$340:H$358)),0)</f>
        <v>0</v>
      </c>
      <c r="J348" s="149">
        <f>'Averages Pivot Table'!Z$227</f>
        <v>0</v>
      </c>
      <c r="K348" s="120">
        <f t="shared" ref="K348" si="677">IF(J348&gt;0,RANK(J348,(J$340:J$358)),0)</f>
        <v>0</v>
      </c>
      <c r="L348" s="149">
        <f>'Averages Pivot Table'!Z$231</f>
        <v>0</v>
      </c>
      <c r="M348" s="120">
        <f t="shared" ref="M348" si="678">IF(L348&gt;0,RANK(L348,(L$340:L$358)),0)</f>
        <v>0</v>
      </c>
      <c r="N348" s="149">
        <f>'Averages Pivot Table'!Z$235</f>
        <v>0</v>
      </c>
      <c r="O348" s="120">
        <f t="shared" ref="O348" si="679">IF(N348&gt;0,RANK(N348,(N$340:N$358)),0)</f>
        <v>0</v>
      </c>
    </row>
    <row r="349" spans="1:19" ht="12.95" customHeight="1">
      <c r="A349" s="118"/>
      <c r="B349" s="149"/>
      <c r="C349" s="120"/>
      <c r="D349" s="149"/>
      <c r="E349" s="120"/>
      <c r="F349" s="149"/>
      <c r="G349" s="120"/>
      <c r="H349" s="149"/>
      <c r="I349" s="120"/>
      <c r="J349" s="149"/>
      <c r="K349" s="120"/>
      <c r="L349" s="149"/>
      <c r="M349" s="120"/>
      <c r="N349" s="149"/>
      <c r="O349" s="120"/>
    </row>
    <row r="350" spans="1:19" ht="12.95" customHeight="1">
      <c r="A350" s="118" t="s">
        <v>197</v>
      </c>
      <c r="B350" s="149">
        <f>'Averages Pivot Table'!Z$240</f>
        <v>0</v>
      </c>
      <c r="C350" s="120">
        <f t="shared" si="644"/>
        <v>0</v>
      </c>
      <c r="D350" s="149">
        <f>'Averages Pivot Table'!Z$244</f>
        <v>0</v>
      </c>
      <c r="E350" s="120">
        <f t="shared" si="644"/>
        <v>0</v>
      </c>
      <c r="F350" s="149">
        <f>'Averages Pivot Table'!Z$248</f>
        <v>0</v>
      </c>
      <c r="G350" s="120">
        <f t="shared" ref="G350" si="680">IF(F350&gt;0,RANK(F350,(F$340:F$358)),0)</f>
        <v>0</v>
      </c>
      <c r="H350" s="149">
        <f>'Averages Pivot Table'!Z$252</f>
        <v>0</v>
      </c>
      <c r="I350" s="120">
        <f t="shared" ref="I350" si="681">IF(H350&gt;0,RANK(H350,(H$340:H$358)),0)</f>
        <v>0</v>
      </c>
      <c r="J350" s="149">
        <f>'Averages Pivot Table'!Z$256</f>
        <v>0</v>
      </c>
      <c r="K350" s="120">
        <f t="shared" ref="K350" si="682">IF(J350&gt;0,RANK(J350,(J$340:J$358)),0)</f>
        <v>0</v>
      </c>
      <c r="L350" s="149">
        <f>'Averages Pivot Table'!Z$260</f>
        <v>0</v>
      </c>
      <c r="M350" s="120">
        <f t="shared" ref="M350" si="683">IF(L350&gt;0,RANK(L350,(L$340:L$358)),0)</f>
        <v>0</v>
      </c>
      <c r="N350" s="149">
        <f>'Averages Pivot Table'!Z$264</f>
        <v>0</v>
      </c>
      <c r="O350" s="120">
        <f t="shared" ref="O350" si="684">IF(N350&gt;0,RANK(N350,(N$340:N$358)),0)</f>
        <v>0</v>
      </c>
    </row>
    <row r="351" spans="1:19" ht="12.95" customHeight="1">
      <c r="A351" s="118" t="s">
        <v>198</v>
      </c>
      <c r="B351" s="149">
        <f>'Averages Pivot Table'!Z$269</f>
        <v>0</v>
      </c>
      <c r="C351" s="120">
        <f t="shared" si="644"/>
        <v>0</v>
      </c>
      <c r="D351" s="149">
        <f>'Averages Pivot Table'!Z$273</f>
        <v>0</v>
      </c>
      <c r="E351" s="120">
        <f t="shared" si="644"/>
        <v>0</v>
      </c>
      <c r="F351" s="149">
        <f>'Averages Pivot Table'!Z$277</f>
        <v>0</v>
      </c>
      <c r="G351" s="120">
        <f t="shared" ref="G351" si="685">IF(F351&gt;0,RANK(F351,(F$340:F$358)),0)</f>
        <v>0</v>
      </c>
      <c r="H351" s="149">
        <f>'Averages Pivot Table'!Z$281</f>
        <v>0</v>
      </c>
      <c r="I351" s="120">
        <f t="shared" ref="I351" si="686">IF(H351&gt;0,RANK(H351,(H$340:H$358)),0)</f>
        <v>0</v>
      </c>
      <c r="J351" s="149">
        <f>'Averages Pivot Table'!Z$285</f>
        <v>0</v>
      </c>
      <c r="K351" s="120">
        <f t="shared" ref="K351" si="687">IF(J351&gt;0,RANK(J351,(J$340:J$358)),0)</f>
        <v>0</v>
      </c>
      <c r="L351" s="149">
        <f>'Averages Pivot Table'!Z$289</f>
        <v>0</v>
      </c>
      <c r="M351" s="120">
        <f t="shared" ref="M351" si="688">IF(L351&gt;0,RANK(L351,(L$340:L$358)),0)</f>
        <v>0</v>
      </c>
      <c r="N351" s="149">
        <f>'Averages Pivot Table'!Z$293</f>
        <v>0</v>
      </c>
      <c r="O351" s="120">
        <f t="shared" ref="O351" si="689">IF(N351&gt;0,RANK(N351,(N$340:N$358)),0)</f>
        <v>0</v>
      </c>
    </row>
    <row r="352" spans="1:19" ht="12.95" customHeight="1">
      <c r="A352" s="118" t="s">
        <v>199</v>
      </c>
      <c r="B352" s="149">
        <f>'Averages Pivot Table'!Z$298</f>
        <v>0</v>
      </c>
      <c r="C352" s="120">
        <f t="shared" si="644"/>
        <v>0</v>
      </c>
      <c r="D352" s="149">
        <f>'Averages Pivot Table'!Z$302</f>
        <v>0</v>
      </c>
      <c r="E352" s="120">
        <f t="shared" si="644"/>
        <v>0</v>
      </c>
      <c r="F352" s="149">
        <f>'Averages Pivot Table'!Z$306</f>
        <v>0</v>
      </c>
      <c r="G352" s="120">
        <f t="shared" ref="G352" si="690">IF(F352&gt;0,RANK(F352,(F$340:F$358)),0)</f>
        <v>0</v>
      </c>
      <c r="H352" s="149">
        <f>'Averages Pivot Table'!Z$310</f>
        <v>0</v>
      </c>
      <c r="I352" s="120">
        <f t="shared" ref="I352" si="691">IF(H352&gt;0,RANK(H352,(H$340:H$358)),0)</f>
        <v>0</v>
      </c>
      <c r="J352" s="149">
        <f>'Averages Pivot Table'!Z$314</f>
        <v>0</v>
      </c>
      <c r="K352" s="120">
        <f t="shared" ref="K352" si="692">IF(J352&gt;0,RANK(J352,(J$340:J$358)),0)</f>
        <v>0</v>
      </c>
      <c r="L352" s="149">
        <f>'Averages Pivot Table'!Z$318</f>
        <v>52548.855492389506</v>
      </c>
      <c r="M352" s="120">
        <f t="shared" ref="M352" si="693">IF(L352&gt;0,RANK(L352,(L$340:L$358)),0)</f>
        <v>2</v>
      </c>
      <c r="N352" s="149">
        <f>'Averages Pivot Table'!Z$322</f>
        <v>52548.855492389506</v>
      </c>
      <c r="O352" s="120">
        <f t="shared" ref="O352" si="694">IF(N352&gt;0,RANK(N352,(N$340:N$358)),0)</f>
        <v>4</v>
      </c>
    </row>
    <row r="353" spans="1:19" ht="12.95" customHeight="1">
      <c r="A353" s="118" t="s">
        <v>200</v>
      </c>
      <c r="B353" s="149">
        <f>'Averages Pivot Table'!Z$327</f>
        <v>0</v>
      </c>
      <c r="C353" s="120">
        <f t="shared" si="644"/>
        <v>0</v>
      </c>
      <c r="D353" s="149">
        <f>'Averages Pivot Table'!Z$331</f>
        <v>0</v>
      </c>
      <c r="E353" s="120">
        <f t="shared" si="644"/>
        <v>0</v>
      </c>
      <c r="F353" s="149">
        <f>'Averages Pivot Table'!Z$335</f>
        <v>0</v>
      </c>
      <c r="G353" s="120">
        <f t="shared" ref="G353" si="695">IF(F353&gt;0,RANK(F353,(F$340:F$358)),0)</f>
        <v>0</v>
      </c>
      <c r="H353" s="149">
        <f>'Averages Pivot Table'!Z$339</f>
        <v>0</v>
      </c>
      <c r="I353" s="120">
        <f t="shared" ref="I353" si="696">IF(H353&gt;0,RANK(H353,(H$340:H$358)),0)</f>
        <v>0</v>
      </c>
      <c r="J353" s="149">
        <f>'Averages Pivot Table'!Z$343</f>
        <v>0</v>
      </c>
      <c r="K353" s="120">
        <f t="shared" ref="K353" si="697">IF(J353&gt;0,RANK(J353,(J$340:J$358)),0)</f>
        <v>0</v>
      </c>
      <c r="L353" s="149">
        <f>'Averages Pivot Table'!Z$347</f>
        <v>0</v>
      </c>
      <c r="M353" s="120">
        <f t="shared" ref="M353" si="698">IF(L353&gt;0,RANK(L353,(L$340:L$358)),0)</f>
        <v>0</v>
      </c>
      <c r="N353" s="149">
        <f>'Averages Pivot Table'!Z$351</f>
        <v>0</v>
      </c>
      <c r="O353" s="120">
        <f t="shared" ref="O353" si="699">IF(N353&gt;0,RANK(N353,(N$340:N$358)),0)</f>
        <v>0</v>
      </c>
    </row>
    <row r="354" spans="1:19" ht="12.95" customHeight="1">
      <c r="A354" s="118"/>
      <c r="B354" s="149"/>
      <c r="C354" s="120"/>
      <c r="D354" s="149"/>
      <c r="E354" s="120"/>
      <c r="F354" s="149"/>
      <c r="G354" s="120"/>
      <c r="H354" s="149"/>
      <c r="I354" s="120"/>
      <c r="J354" s="149"/>
      <c r="K354" s="120"/>
      <c r="L354" s="149"/>
      <c r="M354" s="120"/>
      <c r="N354" s="149"/>
      <c r="O354" s="120"/>
    </row>
    <row r="355" spans="1:19" ht="12.95" customHeight="1">
      <c r="A355" s="118" t="s">
        <v>201</v>
      </c>
      <c r="B355" s="119">
        <f>'Averages Pivot Table'!Z$356</f>
        <v>0</v>
      </c>
      <c r="C355" s="120">
        <f t="shared" si="644"/>
        <v>0</v>
      </c>
      <c r="D355" s="119">
        <f>'Averages Pivot Table'!Z$360</f>
        <v>0</v>
      </c>
      <c r="E355" s="120">
        <f t="shared" si="644"/>
        <v>0</v>
      </c>
      <c r="F355" s="119">
        <f>'Averages Pivot Table'!Z$364</f>
        <v>0</v>
      </c>
      <c r="G355" s="120">
        <f t="shared" ref="G355" si="700">IF(F355&gt;0,RANK(F355,(F$340:F$358)),0)</f>
        <v>0</v>
      </c>
      <c r="H355" s="119">
        <f>'Averages Pivot Table'!Z$368</f>
        <v>0</v>
      </c>
      <c r="I355" s="120">
        <f t="shared" ref="I355" si="701">IF(H355&gt;0,RANK(H355,(H$340:H$358)),0)</f>
        <v>0</v>
      </c>
      <c r="J355" s="119">
        <f>'Averages Pivot Table'!Z$372</f>
        <v>0</v>
      </c>
      <c r="K355" s="120">
        <f t="shared" ref="K355" si="702">IF(J355&gt;0,RANK(J355,(J$340:J$358)),0)</f>
        <v>0</v>
      </c>
      <c r="L355" s="119">
        <f>'Averages Pivot Table'!Z$376</f>
        <v>0</v>
      </c>
      <c r="M355" s="120">
        <f t="shared" ref="M355" si="703">IF(L355&gt;0,RANK(L355,(L$340:L$358)),0)</f>
        <v>0</v>
      </c>
      <c r="N355" s="119">
        <f>'Averages Pivot Table'!Z$380</f>
        <v>0</v>
      </c>
      <c r="O355" s="120">
        <f t="shared" ref="O355" si="704">IF(N355&gt;0,RANK(N355,(N$340:N$358)),0)</f>
        <v>0</v>
      </c>
    </row>
    <row r="356" spans="1:19" ht="12.95" customHeight="1">
      <c r="A356" s="118" t="s">
        <v>202</v>
      </c>
      <c r="B356" s="119">
        <f>'Averages Pivot Table'!Z$385</f>
        <v>69449.192366159958</v>
      </c>
      <c r="C356" s="120">
        <f t="shared" si="644"/>
        <v>1</v>
      </c>
      <c r="D356" s="119">
        <f>'Averages Pivot Table'!Z$389</f>
        <v>58970.002775885085</v>
      </c>
      <c r="E356" s="120">
        <f t="shared" si="644"/>
        <v>1</v>
      </c>
      <c r="F356" s="119">
        <f>'Averages Pivot Table'!Z$393</f>
        <v>53161.756827731093</v>
      </c>
      <c r="G356" s="120">
        <f t="shared" ref="G356" si="705">IF(F356&gt;0,RANK(F356,(F$340:F$358)),0)</f>
        <v>1</v>
      </c>
      <c r="H356" s="119">
        <f>'Averages Pivot Table'!Z$397</f>
        <v>52565.547480264569</v>
      </c>
      <c r="I356" s="120">
        <f t="shared" ref="I356" si="706">IF(H356&gt;0,RANK(H356,(H$340:H$358)),0)</f>
        <v>1</v>
      </c>
      <c r="J356" s="119">
        <f>'Averages Pivot Table'!Z$401</f>
        <v>0</v>
      </c>
      <c r="K356" s="120">
        <f t="shared" ref="K356" si="707">IF(J356&gt;0,RANK(J356,(J$340:J$358)),0)</f>
        <v>0</v>
      </c>
      <c r="L356" s="119">
        <f>'Averages Pivot Table'!Z$405</f>
        <v>0</v>
      </c>
      <c r="M356" s="120">
        <f t="shared" ref="M356" si="708">IF(L356&gt;0,RANK(L356,(L$340:L$358)),0)</f>
        <v>0</v>
      </c>
      <c r="N356" s="119">
        <f>'Averages Pivot Table'!Z$409</f>
        <v>54972.333616900236</v>
      </c>
      <c r="O356" s="120">
        <f t="shared" ref="O356" si="709">IF(N356&gt;0,RANK(N356,(N$340:N$358)),0)</f>
        <v>2</v>
      </c>
    </row>
    <row r="357" spans="1:19" ht="12.95" customHeight="1">
      <c r="A357" s="118" t="s">
        <v>203</v>
      </c>
      <c r="B357" s="119">
        <f>'Averages Pivot Table'!Z$414</f>
        <v>0</v>
      </c>
      <c r="C357" s="120">
        <f t="shared" si="644"/>
        <v>0</v>
      </c>
      <c r="D357" s="119">
        <f>'Averages Pivot Table'!Z$418</f>
        <v>0</v>
      </c>
      <c r="E357" s="120">
        <f t="shared" si="644"/>
        <v>0</v>
      </c>
      <c r="F357" s="119">
        <f>'Averages Pivot Table'!Z$422</f>
        <v>0</v>
      </c>
      <c r="G357" s="120">
        <f t="shared" ref="G357" si="710">IF(F357&gt;0,RANK(F357,(F$340:F$358)),0)</f>
        <v>0</v>
      </c>
      <c r="H357" s="119">
        <f>'Averages Pivot Table'!Z$426</f>
        <v>0</v>
      </c>
      <c r="I357" s="120">
        <f t="shared" ref="I357" si="711">IF(H357&gt;0,RANK(H357,(H$340:H$358)),0)</f>
        <v>0</v>
      </c>
      <c r="J357" s="119">
        <f>'Averages Pivot Table'!Z$430</f>
        <v>0</v>
      </c>
      <c r="K357" s="120">
        <f t="shared" ref="K357" si="712">IF(J357&gt;0,RANK(J357,(J$340:J$358)),0)</f>
        <v>0</v>
      </c>
      <c r="L357" s="119">
        <f>'Averages Pivot Table'!Z$434</f>
        <v>0</v>
      </c>
      <c r="M357" s="120">
        <f t="shared" ref="M357" si="713">IF(L357&gt;0,RANK(L357,(L$340:L$358)),0)</f>
        <v>0</v>
      </c>
      <c r="N357" s="119">
        <f>'Averages Pivot Table'!Z$438</f>
        <v>0</v>
      </c>
      <c r="O357" s="120">
        <f t="shared" ref="O357" si="714">IF(N357&gt;0,RANK(N357,(N$340:N$358)),0)</f>
        <v>0</v>
      </c>
    </row>
    <row r="358" spans="1:19" ht="12.95" customHeight="1">
      <c r="A358" s="143" t="s">
        <v>204</v>
      </c>
      <c r="B358" s="122">
        <f>'Averages Pivot Table'!Z$443</f>
        <v>63355.93421052632</v>
      </c>
      <c r="C358" s="123">
        <f t="shared" si="644"/>
        <v>2</v>
      </c>
      <c r="D358" s="122">
        <f>'Averages Pivot Table'!Z$447</f>
        <v>53769.945378151257</v>
      </c>
      <c r="E358" s="123">
        <f t="shared" si="644"/>
        <v>3</v>
      </c>
      <c r="F358" s="122">
        <f>'Averages Pivot Table'!Z$451</f>
        <v>46028.923076923078</v>
      </c>
      <c r="G358" s="123">
        <f t="shared" ref="G358" si="715">IF(F358&gt;0,RANK(F358,(F$340:F$358)),0)</f>
        <v>3</v>
      </c>
      <c r="H358" s="122">
        <f>'Averages Pivot Table'!Z$455</f>
        <v>40138.493386243383</v>
      </c>
      <c r="I358" s="123">
        <f t="shared" ref="I358" si="716">IF(H358&gt;0,RANK(H358,(H$340:H$358)),0)</f>
        <v>3</v>
      </c>
      <c r="J358" s="122">
        <f>'Averages Pivot Table'!Z$459</f>
        <v>35767.6875</v>
      </c>
      <c r="K358" s="123">
        <f t="shared" ref="K358" si="717">IF(J358&gt;0,RANK(J358,(J$340:J$358)),0)</f>
        <v>2</v>
      </c>
      <c r="L358" s="122">
        <f>'Averages Pivot Table'!Z$463</f>
        <v>0</v>
      </c>
      <c r="M358" s="123">
        <f t="shared" ref="M358" si="718">IF(L358&gt;0,RANK(L358,(L$340:L$358)),0)</f>
        <v>0</v>
      </c>
      <c r="N358" s="122">
        <f>'Averages Pivot Table'!Z$467</f>
        <v>49634.962048290981</v>
      </c>
      <c r="O358" s="123">
        <f t="shared" ref="O358" si="719">IF(N358&gt;0,RANK(N358,(N$340:N$358)),0)</f>
        <v>5</v>
      </c>
    </row>
    <row r="359" spans="1:19" ht="33.75" customHeight="1">
      <c r="A359" s="675" t="s">
        <v>360</v>
      </c>
      <c r="B359" s="675"/>
      <c r="C359" s="675"/>
      <c r="D359" s="675"/>
      <c r="E359" s="675"/>
      <c r="F359" s="675"/>
      <c r="G359" s="675"/>
      <c r="H359" s="675"/>
      <c r="I359" s="675"/>
      <c r="J359" s="675"/>
      <c r="K359" s="675"/>
      <c r="L359" s="675"/>
      <c r="M359" s="675"/>
      <c r="N359" s="675"/>
      <c r="O359" s="675"/>
    </row>
    <row r="360" spans="1:19">
      <c r="O360" s="84" t="s">
        <v>1094</v>
      </c>
    </row>
    <row r="361" spans="1:19" ht="18">
      <c r="A361" s="64" t="s">
        <v>221</v>
      </c>
      <c r="B361" s="64"/>
      <c r="C361" s="64"/>
      <c r="D361" s="64"/>
      <c r="E361" s="64"/>
      <c r="F361" s="64"/>
      <c r="G361" s="64"/>
      <c r="H361" s="64"/>
      <c r="I361" s="64"/>
      <c r="J361" s="64"/>
      <c r="K361" s="64"/>
      <c r="L361" s="64"/>
      <c r="M361" s="64"/>
      <c r="N361" s="64"/>
      <c r="O361" s="64"/>
    </row>
    <row r="362" spans="1:19">
      <c r="A362" s="162"/>
      <c r="B362" s="69"/>
      <c r="C362" s="69"/>
      <c r="D362" s="69"/>
      <c r="E362" s="69"/>
      <c r="F362" s="69"/>
      <c r="G362" s="69"/>
      <c r="H362" s="69"/>
      <c r="I362" s="69"/>
      <c r="J362" s="69"/>
      <c r="K362" s="69"/>
      <c r="L362" s="69"/>
      <c r="M362" s="69"/>
      <c r="N362" s="69"/>
      <c r="O362" s="69"/>
    </row>
    <row r="363" spans="1:19" ht="15.75">
      <c r="A363" s="674" t="s">
        <v>210</v>
      </c>
      <c r="B363" s="674"/>
      <c r="C363" s="674"/>
      <c r="D363" s="674"/>
      <c r="E363" s="674"/>
      <c r="F363" s="674"/>
      <c r="G363" s="674"/>
      <c r="H363" s="674"/>
      <c r="I363" s="674"/>
      <c r="J363" s="674"/>
      <c r="K363" s="674"/>
      <c r="L363" s="674"/>
      <c r="M363" s="674"/>
      <c r="N363" s="674"/>
      <c r="O363" s="674"/>
    </row>
    <row r="364" spans="1:19" ht="15.75">
      <c r="A364" s="674" t="s">
        <v>1107</v>
      </c>
      <c r="B364" s="674"/>
      <c r="C364" s="674"/>
      <c r="D364" s="674"/>
      <c r="E364" s="674"/>
      <c r="F364" s="674"/>
      <c r="G364" s="674"/>
      <c r="H364" s="674"/>
      <c r="I364" s="674"/>
      <c r="J364" s="674"/>
      <c r="K364" s="674"/>
      <c r="L364" s="674"/>
      <c r="M364" s="674"/>
      <c r="N364" s="674"/>
      <c r="O364" s="674"/>
    </row>
    <row r="365" spans="1:19">
      <c r="A365" s="118"/>
      <c r="B365" s="118"/>
      <c r="C365" s="118"/>
      <c r="D365" s="118"/>
      <c r="E365" s="118"/>
      <c r="F365" s="118"/>
      <c r="G365" s="118"/>
      <c r="H365" s="118"/>
      <c r="I365" s="118"/>
      <c r="J365" s="118"/>
      <c r="K365" s="118"/>
      <c r="L365" s="118"/>
      <c r="M365" s="118"/>
      <c r="N365" s="118"/>
      <c r="O365" s="118"/>
    </row>
    <row r="366" spans="1:19" ht="31.5" customHeight="1">
      <c r="A366" s="96"/>
      <c r="B366" s="164" t="s">
        <v>3</v>
      </c>
      <c r="C366" s="165"/>
      <c r="D366" s="166" t="s">
        <v>4</v>
      </c>
      <c r="E366" s="167"/>
      <c r="F366" s="166" t="s">
        <v>5</v>
      </c>
      <c r="G366" s="167"/>
      <c r="H366" s="164" t="s">
        <v>6</v>
      </c>
      <c r="I366" s="165"/>
      <c r="J366" s="166" t="s">
        <v>211</v>
      </c>
      <c r="K366" s="167"/>
      <c r="L366" s="165" t="s">
        <v>21</v>
      </c>
      <c r="M366" s="165"/>
      <c r="N366" s="165" t="s">
        <v>212</v>
      </c>
      <c r="O366" s="165"/>
    </row>
    <row r="367" spans="1:19">
      <c r="A367" s="102"/>
      <c r="B367" s="98" t="s">
        <v>187</v>
      </c>
      <c r="C367" s="97" t="s">
        <v>166</v>
      </c>
      <c r="D367" s="98" t="s">
        <v>187</v>
      </c>
      <c r="E367" s="97" t="s">
        <v>166</v>
      </c>
      <c r="F367" s="98" t="s">
        <v>187</v>
      </c>
      <c r="G367" s="97" t="s">
        <v>166</v>
      </c>
      <c r="H367" s="98" t="s">
        <v>187</v>
      </c>
      <c r="I367" s="97" t="s">
        <v>166</v>
      </c>
      <c r="J367" s="98" t="s">
        <v>187</v>
      </c>
      <c r="K367" s="97" t="s">
        <v>166</v>
      </c>
      <c r="L367" s="98" t="s">
        <v>187</v>
      </c>
      <c r="M367" s="97" t="s">
        <v>166</v>
      </c>
      <c r="N367" s="98" t="s">
        <v>187</v>
      </c>
      <c r="O367" s="97" t="s">
        <v>166</v>
      </c>
    </row>
    <row r="368" spans="1:19" s="109" customFormat="1" ht="18" customHeight="1">
      <c r="A368" s="106" t="s">
        <v>188</v>
      </c>
      <c r="B368" s="133">
        <f>'Averages Pivot Table'!AA$471</f>
        <v>65330.951581999718</v>
      </c>
      <c r="C368" s="133"/>
      <c r="D368" s="133">
        <f>'Averages Pivot Table'!AA$475</f>
        <v>57267.042891809157</v>
      </c>
      <c r="E368" s="133"/>
      <c r="F368" s="133">
        <f>'Averages Pivot Table'!AA$479</f>
        <v>51985.413073341915</v>
      </c>
      <c r="G368" s="133"/>
      <c r="H368" s="133">
        <f>'Averages Pivot Table'!AA$483</f>
        <v>52591.83754049836</v>
      </c>
      <c r="I368" s="133"/>
      <c r="J368" s="133">
        <f>'Averages Pivot Table'!AA$487</f>
        <v>51800.208001836043</v>
      </c>
      <c r="K368" s="133"/>
      <c r="L368" s="133">
        <f>'Averages Pivot Table'!AA$491</f>
        <v>48956.895891755608</v>
      </c>
      <c r="M368" s="169"/>
      <c r="N368" s="133">
        <f>'Averages Pivot Table'!AA$495</f>
        <v>53446.714878515573</v>
      </c>
      <c r="O368" s="170"/>
      <c r="Q368" s="111"/>
      <c r="R368" s="111"/>
      <c r="S368" s="111"/>
    </row>
    <row r="369" spans="1:19">
      <c r="A369" s="118"/>
      <c r="B369" s="113"/>
      <c r="C369" s="137"/>
      <c r="D369" s="113"/>
      <c r="E369" s="137"/>
      <c r="F369" s="113"/>
      <c r="G369" s="137"/>
      <c r="H369" s="113"/>
      <c r="I369" s="137"/>
      <c r="J369" s="113"/>
      <c r="K369" s="137"/>
      <c r="L369" s="113"/>
      <c r="M369" s="137"/>
      <c r="N369" s="113"/>
      <c r="O369" s="114"/>
      <c r="Q369" s="91"/>
      <c r="R369" s="91"/>
      <c r="S369" s="91"/>
    </row>
    <row r="370" spans="1:19">
      <c r="A370" s="118" t="s">
        <v>189</v>
      </c>
      <c r="B370" s="149">
        <f>'Averages Pivot Table'!AA$8</f>
        <v>0</v>
      </c>
      <c r="C370" s="120">
        <f>IF(B370&gt;0,RANK(B370,(B$370:B$388)),0)</f>
        <v>0</v>
      </c>
      <c r="D370" s="149">
        <f>'Averages Pivot Table'!AA$12</f>
        <v>0</v>
      </c>
      <c r="E370" s="120">
        <f>IF(D370&gt;0,RANK(D370,(D$370:D$388)),0)</f>
        <v>0</v>
      </c>
      <c r="F370" s="149">
        <f>'Averages Pivot Table'!AA$16</f>
        <v>0</v>
      </c>
      <c r="G370" s="120">
        <f>IF(F370&gt;0,RANK(F370,(F$370:F$388)),0)</f>
        <v>0</v>
      </c>
      <c r="H370" s="149">
        <f>'Averages Pivot Table'!AA$20</f>
        <v>0</v>
      </c>
      <c r="I370" s="120">
        <f>IF(H370&gt;0,RANK(H370,(H$370:H$388)),0)</f>
        <v>0</v>
      </c>
      <c r="J370" s="149">
        <f>'Averages Pivot Table'!AA$24</f>
        <v>0</v>
      </c>
      <c r="K370" s="120">
        <f>IF(J370&gt;0,RANK(J370,(J$370:J$388)),0)</f>
        <v>0</v>
      </c>
      <c r="L370" s="149">
        <f>'Averages Pivot Table'!AA$28</f>
        <v>54966.960107456092</v>
      </c>
      <c r="M370" s="120">
        <f>IF(L370&gt;0,RANK(L370,(L$370:L$388)),0)</f>
        <v>2</v>
      </c>
      <c r="N370" s="149">
        <f>'Averages Pivot Table'!AA$32</f>
        <v>54966.960107456092</v>
      </c>
      <c r="O370" s="120">
        <f>IF(N370&gt;0,RANK(N370,(N$370:N$388)),0)</f>
        <v>3</v>
      </c>
      <c r="Q370" s="91"/>
      <c r="R370" s="91"/>
      <c r="S370" s="91"/>
    </row>
    <row r="371" spans="1:19">
      <c r="A371" s="118" t="s">
        <v>190</v>
      </c>
      <c r="B371" s="149">
        <f>'Averages Pivot Table'!AA$37</f>
        <v>65158.26315789474</v>
      </c>
      <c r="C371" s="120">
        <f t="shared" ref="C371:E388" si="720">IF(B371&gt;0,RANK(B371,(B$370:B$388)),0)</f>
        <v>3</v>
      </c>
      <c r="D371" s="149">
        <f>'Averages Pivot Table'!AA$41</f>
        <v>57070.846153846149</v>
      </c>
      <c r="E371" s="120">
        <f t="shared" si="720"/>
        <v>3</v>
      </c>
      <c r="F371" s="149">
        <f>'Averages Pivot Table'!AA$45</f>
        <v>56647.42105263158</v>
      </c>
      <c r="G371" s="120">
        <f t="shared" ref="G371" si="721">IF(F371&gt;0,RANK(F371,(F$370:F$388)),0)</f>
        <v>1</v>
      </c>
      <c r="H371" s="149">
        <f>'Averages Pivot Table'!AA$49</f>
        <v>52975.5</v>
      </c>
      <c r="I371" s="120">
        <f t="shared" ref="I371" si="722">IF(H371&gt;0,RANK(H371,(H$370:H$388)),0)</f>
        <v>2</v>
      </c>
      <c r="J371" s="149">
        <f>'Averages Pivot Table'!AA$53</f>
        <v>54862.303514377003</v>
      </c>
      <c r="K371" s="120">
        <f t="shared" ref="K371" si="723">IF(J371&gt;0,RANK(J371,(J$370:J$388)),0)</f>
        <v>1</v>
      </c>
      <c r="L371" s="149">
        <f>'Averages Pivot Table'!AA$57</f>
        <v>46122.556034482761</v>
      </c>
      <c r="M371" s="120">
        <f t="shared" ref="M371" si="724">IF(L371&gt;0,RANK(L371,(L$370:L$388)),0)</f>
        <v>7</v>
      </c>
      <c r="N371" s="149">
        <f>'Averages Pivot Table'!AA$61</f>
        <v>50765.658537440657</v>
      </c>
      <c r="O371" s="120">
        <f t="shared" ref="O371" si="725">IF(N371&gt;0,RANK(N371,(N$370:N$388)),0)</f>
        <v>9</v>
      </c>
      <c r="Q371" s="91"/>
      <c r="R371" s="91"/>
      <c r="S371" s="91"/>
    </row>
    <row r="372" spans="1:19">
      <c r="A372" s="118" t="s">
        <v>191</v>
      </c>
      <c r="B372" s="149">
        <f>'Averages Pivot Table'!AA$66</f>
        <v>0</v>
      </c>
      <c r="C372" s="120">
        <f t="shared" si="720"/>
        <v>0</v>
      </c>
      <c r="D372" s="149">
        <f>'Averages Pivot Table'!AA$70</f>
        <v>0</v>
      </c>
      <c r="E372" s="120">
        <f t="shared" si="720"/>
        <v>0</v>
      </c>
      <c r="F372" s="149">
        <f>'Averages Pivot Table'!AA$74</f>
        <v>0</v>
      </c>
      <c r="G372" s="120">
        <f t="shared" ref="G372" si="726">IF(F372&gt;0,RANK(F372,(F$370:F$388)),0)</f>
        <v>0</v>
      </c>
      <c r="H372" s="149">
        <f>'Averages Pivot Table'!AA$78</f>
        <v>0</v>
      </c>
      <c r="I372" s="120">
        <f t="shared" ref="I372" si="727">IF(H372&gt;0,RANK(H372,(H$370:H$388)),0)</f>
        <v>0</v>
      </c>
      <c r="J372" s="149">
        <f>'Averages Pivot Table'!AA$82</f>
        <v>0</v>
      </c>
      <c r="K372" s="120">
        <f t="shared" ref="K372" si="728">IF(J372&gt;0,RANK(J372,(J$370:J$388)),0)</f>
        <v>0</v>
      </c>
      <c r="L372" s="149">
        <f>'Averages Pivot Table'!AA$86</f>
        <v>59864.555329949239</v>
      </c>
      <c r="M372" s="120">
        <f t="shared" ref="M372" si="729">IF(L372&gt;0,RANK(L372,(L$370:L$388)),0)</f>
        <v>1</v>
      </c>
      <c r="N372" s="149">
        <f>'Averages Pivot Table'!AA$90</f>
        <v>59864.555329949239</v>
      </c>
      <c r="O372" s="120">
        <f t="shared" ref="O372" si="730">IF(N372&gt;0,RANK(N372,(N$370:N$388)),0)</f>
        <v>2</v>
      </c>
      <c r="Q372" s="91"/>
      <c r="R372" s="91"/>
      <c r="S372" s="91"/>
    </row>
    <row r="373" spans="1:19">
      <c r="A373" s="118" t="s">
        <v>192</v>
      </c>
      <c r="B373" s="149">
        <f>'Averages Pivot Table'!AA$95</f>
        <v>0</v>
      </c>
      <c r="C373" s="120">
        <f t="shared" si="720"/>
        <v>0</v>
      </c>
      <c r="D373" s="149">
        <f>'Averages Pivot Table'!AA$99</f>
        <v>0</v>
      </c>
      <c r="E373" s="120">
        <f t="shared" si="720"/>
        <v>0</v>
      </c>
      <c r="F373" s="149">
        <f>'Averages Pivot Table'!AA$103</f>
        <v>0</v>
      </c>
      <c r="G373" s="120">
        <f t="shared" ref="G373" si="731">IF(F373&gt;0,RANK(F373,(F$370:F$388)),0)</f>
        <v>0</v>
      </c>
      <c r="H373" s="149">
        <f>'Averages Pivot Table'!AA$107</f>
        <v>0</v>
      </c>
      <c r="I373" s="120">
        <f t="shared" ref="I373" si="732">IF(H373&gt;0,RANK(H373,(H$370:H$388)),0)</f>
        <v>0</v>
      </c>
      <c r="J373" s="149">
        <f>'Averages Pivot Table'!AA$111</f>
        <v>0</v>
      </c>
      <c r="K373" s="120">
        <f t="shared" ref="K373" si="733">IF(J373&gt;0,RANK(J373,(J$370:J$388)),0)</f>
        <v>0</v>
      </c>
      <c r="L373" s="149">
        <f>'Averages Pivot Table'!AA$115</f>
        <v>53351.548666666669</v>
      </c>
      <c r="M373" s="120">
        <f t="shared" ref="M373" si="734">IF(L373&gt;0,RANK(L373,(L$370:L$388)),0)</f>
        <v>3</v>
      </c>
      <c r="N373" s="149">
        <f>'Averages Pivot Table'!AA$119</f>
        <v>53351.548666666669</v>
      </c>
      <c r="O373" s="120">
        <f t="shared" ref="O373" si="735">IF(N373&gt;0,RANK(N373,(N$370:N$388)),0)</f>
        <v>5</v>
      </c>
      <c r="Q373" s="91"/>
      <c r="R373" s="91"/>
      <c r="S373" s="91"/>
    </row>
    <row r="374" spans="1:19">
      <c r="A374" s="118"/>
      <c r="B374" s="149"/>
      <c r="C374" s="120"/>
      <c r="D374" s="149"/>
      <c r="E374" s="120"/>
      <c r="F374" s="149"/>
      <c r="G374" s="120"/>
      <c r="H374" s="149"/>
      <c r="I374" s="120"/>
      <c r="J374" s="149"/>
      <c r="K374" s="120"/>
      <c r="L374" s="149"/>
      <c r="M374" s="120"/>
      <c r="N374" s="149"/>
      <c r="O374" s="120"/>
      <c r="Q374" s="91"/>
      <c r="R374" s="91"/>
      <c r="S374" s="91"/>
    </row>
    <row r="375" spans="1:19">
      <c r="A375" s="118" t="s">
        <v>193</v>
      </c>
      <c r="B375" s="149">
        <f>'Averages Pivot Table'!AA$124</f>
        <v>60208.125</v>
      </c>
      <c r="C375" s="120">
        <f t="shared" si="720"/>
        <v>6</v>
      </c>
      <c r="D375" s="149">
        <f>'Averages Pivot Table'!AA$128</f>
        <v>54603.305555555555</v>
      </c>
      <c r="E375" s="120">
        <f t="shared" si="720"/>
        <v>4</v>
      </c>
      <c r="F375" s="149">
        <f>'Averages Pivot Table'!AA$132</f>
        <v>43731.862903225803</v>
      </c>
      <c r="G375" s="120">
        <f t="shared" ref="G375" si="736">IF(F375&gt;0,RANK(F375,(F$370:F$388)),0)</f>
        <v>6</v>
      </c>
      <c r="H375" s="149">
        <f>'Averages Pivot Table'!AA$136</f>
        <v>39809.459677419356</v>
      </c>
      <c r="I375" s="120">
        <f t="shared" ref="I375" si="737">IF(H375&gt;0,RANK(H375,(H$370:H$388)),0)</f>
        <v>5</v>
      </c>
      <c r="J375" s="149">
        <f>'Averages Pivot Table'!AA$140</f>
        <v>38612.457142857136</v>
      </c>
      <c r="K375" s="120">
        <f t="shared" ref="K375" si="738">IF(J375&gt;0,RANK(J375,(J$370:J$388)),0)</f>
        <v>4</v>
      </c>
      <c r="L375" s="149">
        <f>'Averages Pivot Table'!AA$144</f>
        <v>0</v>
      </c>
      <c r="M375" s="120">
        <f t="shared" ref="M375" si="739">IF(L375&gt;0,RANK(L375,(L$370:L$388)),0)</f>
        <v>0</v>
      </c>
      <c r="N375" s="149">
        <f>'Averages Pivot Table'!AA$148</f>
        <v>46440.932714617171</v>
      </c>
      <c r="O375" s="120">
        <f t="shared" ref="O375" si="740">IF(N375&gt;0,RANK(N375,(N$370:N$388)),0)</f>
        <v>13</v>
      </c>
      <c r="Q375" s="91"/>
      <c r="R375" s="91"/>
      <c r="S375" s="91"/>
    </row>
    <row r="376" spans="1:19">
      <c r="A376" s="118" t="s">
        <v>194</v>
      </c>
      <c r="B376" s="149">
        <f>'Averages Pivot Table'!AA$153</f>
        <v>55755.656613900341</v>
      </c>
      <c r="C376" s="120">
        <f t="shared" si="720"/>
        <v>7</v>
      </c>
      <c r="D376" s="149">
        <f>'Averages Pivot Table'!AA$157</f>
        <v>46464.44086132582</v>
      </c>
      <c r="E376" s="120">
        <f t="shared" si="720"/>
        <v>7</v>
      </c>
      <c r="F376" s="149">
        <f>'Averages Pivot Table'!AA$161</f>
        <v>40388.134873271883</v>
      </c>
      <c r="G376" s="120">
        <f t="shared" ref="G376" si="741">IF(F376&gt;0,RANK(F376,(F$370:F$388)),0)</f>
        <v>7</v>
      </c>
      <c r="H376" s="149">
        <f>'Averages Pivot Table'!AA$165</f>
        <v>37030.061103033593</v>
      </c>
      <c r="I376" s="120">
        <f t="shared" ref="I376" si="742">IF(H376&gt;0,RANK(H376,(H$370:H$388)),0)</f>
        <v>7</v>
      </c>
      <c r="J376" s="149">
        <f>'Averages Pivot Table'!AA$169</f>
        <v>0</v>
      </c>
      <c r="K376" s="120">
        <f t="shared" ref="K376" si="743">IF(J376&gt;0,RANK(J376,(J$370:J$388)),0)</f>
        <v>0</v>
      </c>
      <c r="L376" s="149">
        <f>'Averages Pivot Table'!AA$173</f>
        <v>0</v>
      </c>
      <c r="M376" s="120">
        <f t="shared" ref="M376" si="744">IF(L376&gt;0,RANK(L376,(L$370:L$388)),0)</f>
        <v>0</v>
      </c>
      <c r="N376" s="149">
        <f>'Averages Pivot Table'!AA$177</f>
        <v>47466.638905902153</v>
      </c>
      <c r="O376" s="120">
        <f t="shared" ref="O376" si="745">IF(N376&gt;0,RANK(N376,(N$370:N$388)),0)</f>
        <v>12</v>
      </c>
      <c r="Q376" s="91"/>
      <c r="R376" s="91"/>
      <c r="S376" s="91"/>
    </row>
    <row r="377" spans="1:19">
      <c r="A377" s="118" t="s">
        <v>195</v>
      </c>
      <c r="B377" s="149">
        <f>'Averages Pivot Table'!AA$182</f>
        <v>65735.066959921794</v>
      </c>
      <c r="C377" s="120">
        <f t="shared" si="720"/>
        <v>2</v>
      </c>
      <c r="D377" s="149">
        <f>'Averages Pivot Table'!AA$186</f>
        <v>52189.012022397888</v>
      </c>
      <c r="E377" s="120">
        <f t="shared" si="720"/>
        <v>6</v>
      </c>
      <c r="F377" s="149">
        <f>'Averages Pivot Table'!AA$190</f>
        <v>45635.414684345931</v>
      </c>
      <c r="G377" s="120">
        <f t="shared" ref="G377" si="746">IF(F377&gt;0,RANK(F377,(F$370:F$388)),0)</f>
        <v>4</v>
      </c>
      <c r="H377" s="149">
        <f>'Averages Pivot Table'!AA$194</f>
        <v>38959.671196589057</v>
      </c>
      <c r="I377" s="120">
        <f t="shared" ref="I377" si="747">IF(H377&gt;0,RANK(H377,(H$370:H$388)),0)</f>
        <v>6</v>
      </c>
      <c r="J377" s="149">
        <f>'Averages Pivot Table'!AA$198</f>
        <v>33897.520000000004</v>
      </c>
      <c r="K377" s="120">
        <f t="shared" ref="K377" si="748">IF(J377&gt;0,RANK(J377,(J$370:J$388)),0)</f>
        <v>5</v>
      </c>
      <c r="L377" s="149">
        <f>'Averages Pivot Table'!AA$202</f>
        <v>0</v>
      </c>
      <c r="M377" s="120">
        <f t="shared" ref="M377" si="749">IF(L377&gt;0,RANK(L377,(L$370:L$388)),0)</f>
        <v>0</v>
      </c>
      <c r="N377" s="149">
        <f>'Averages Pivot Table'!AA$206</f>
        <v>46062.397079083123</v>
      </c>
      <c r="O377" s="120">
        <f t="shared" ref="O377" si="750">IF(N377&gt;0,RANK(N377,(N$370:N$388)),0)</f>
        <v>14</v>
      </c>
      <c r="Q377" s="91"/>
      <c r="R377" s="91"/>
      <c r="S377" s="91"/>
    </row>
    <row r="378" spans="1:19">
      <c r="A378" s="118" t="s">
        <v>196</v>
      </c>
      <c r="B378" s="149">
        <f>'Averages Pivot Table'!AA$211</f>
        <v>77924.902565196928</v>
      </c>
      <c r="C378" s="120">
        <f t="shared" si="720"/>
        <v>1</v>
      </c>
      <c r="D378" s="149">
        <f>'Averages Pivot Table'!AA$215</f>
        <v>62956.960699357136</v>
      </c>
      <c r="E378" s="120">
        <f t="shared" si="720"/>
        <v>1</v>
      </c>
      <c r="F378" s="149">
        <f>'Averages Pivot Table'!AA$219</f>
        <v>56274.953888903983</v>
      </c>
      <c r="G378" s="120">
        <f t="shared" ref="G378" si="751">IF(F378&gt;0,RANK(F378,(F$370:F$388)),0)</f>
        <v>2</v>
      </c>
      <c r="H378" s="149">
        <f>'Averages Pivot Table'!AA$223</f>
        <v>49430.120823969119</v>
      </c>
      <c r="I378" s="120">
        <f t="shared" ref="I378" si="752">IF(H378&gt;0,RANK(H378,(H$370:H$388)),0)</f>
        <v>3</v>
      </c>
      <c r="J378" s="149">
        <f>'Averages Pivot Table'!AA$227</f>
        <v>0</v>
      </c>
      <c r="K378" s="120">
        <f t="shared" ref="K378" si="753">IF(J378&gt;0,RANK(J378,(J$370:J$388)),0)</f>
        <v>0</v>
      </c>
      <c r="L378" s="149">
        <f>'Averages Pivot Table'!AA$231</f>
        <v>0</v>
      </c>
      <c r="M378" s="120">
        <f t="shared" ref="M378" si="754">IF(L378&gt;0,RANK(L378,(L$370:L$388)),0)</f>
        <v>0</v>
      </c>
      <c r="N378" s="149">
        <f>'Averages Pivot Table'!AA$235</f>
        <v>65785.131039380751</v>
      </c>
      <c r="O378" s="120">
        <f t="shared" ref="O378" si="755">IF(N378&gt;0,RANK(N378,(N$370:N$388)),0)</f>
        <v>1</v>
      </c>
      <c r="Q378" s="91"/>
      <c r="R378" s="91"/>
      <c r="S378" s="91"/>
    </row>
    <row r="379" spans="1:19">
      <c r="A379" s="118"/>
      <c r="B379" s="149"/>
      <c r="C379" s="120"/>
      <c r="D379" s="149"/>
      <c r="E379" s="120"/>
      <c r="F379" s="149"/>
      <c r="G379" s="120"/>
      <c r="H379" s="149"/>
      <c r="I379" s="120"/>
      <c r="J379" s="149"/>
      <c r="K379" s="120"/>
      <c r="L379" s="149"/>
      <c r="M379" s="120"/>
      <c r="N379" s="149"/>
      <c r="O379" s="120"/>
      <c r="Q379" s="91"/>
      <c r="R379" s="91"/>
      <c r="S379" s="91"/>
    </row>
    <row r="380" spans="1:19">
      <c r="A380" s="118" t="s">
        <v>197</v>
      </c>
      <c r="B380" s="149">
        <f>'Averages Pivot Table'!AA$240</f>
        <v>0</v>
      </c>
      <c r="C380" s="120">
        <f t="shared" si="720"/>
        <v>0</v>
      </c>
      <c r="D380" s="149">
        <f>'Averages Pivot Table'!AA$244</f>
        <v>0</v>
      </c>
      <c r="E380" s="120">
        <f t="shared" si="720"/>
        <v>0</v>
      </c>
      <c r="F380" s="149">
        <f>'Averages Pivot Table'!AA$248</f>
        <v>0</v>
      </c>
      <c r="G380" s="120">
        <f t="shared" ref="G380" si="756">IF(F380&gt;0,RANK(F380,(F$370:F$388)),0)</f>
        <v>0</v>
      </c>
      <c r="H380" s="149">
        <f>'Averages Pivot Table'!AA$252</f>
        <v>0</v>
      </c>
      <c r="I380" s="120">
        <f t="shared" ref="I380" si="757">IF(H380&gt;0,RANK(H380,(H$370:H$388)),0)</f>
        <v>0</v>
      </c>
      <c r="J380" s="149">
        <f>'Averages Pivot Table'!AA$256</f>
        <v>0</v>
      </c>
      <c r="K380" s="120">
        <f t="shared" ref="K380" si="758">IF(J380&gt;0,RANK(J380,(J$370:J$388)),0)</f>
        <v>0</v>
      </c>
      <c r="L380" s="149">
        <f>'Averages Pivot Table'!AA$260</f>
        <v>51300.512774426381</v>
      </c>
      <c r="M380" s="120">
        <f t="shared" ref="M380" si="759">IF(L380&gt;0,RANK(L380,(L$370:L$388)),0)</f>
        <v>5</v>
      </c>
      <c r="N380" s="149">
        <f>'Averages Pivot Table'!AA$264</f>
        <v>51300.512774426381</v>
      </c>
      <c r="O380" s="120">
        <f t="shared" ref="O380" si="760">IF(N380&gt;0,RANK(N380,(N$370:N$388)),0)</f>
        <v>8</v>
      </c>
      <c r="Q380" s="91"/>
      <c r="R380" s="91"/>
      <c r="S380" s="91"/>
    </row>
    <row r="381" spans="1:19">
      <c r="A381" s="118" t="s">
        <v>198</v>
      </c>
      <c r="B381" s="149">
        <f>'Averages Pivot Table'!AA$269</f>
        <v>0</v>
      </c>
      <c r="C381" s="120">
        <f t="shared" si="720"/>
        <v>0</v>
      </c>
      <c r="D381" s="149">
        <f>'Averages Pivot Table'!AA$273</f>
        <v>0</v>
      </c>
      <c r="E381" s="120">
        <f t="shared" si="720"/>
        <v>0</v>
      </c>
      <c r="F381" s="149">
        <f>'Averages Pivot Table'!AA$277</f>
        <v>0</v>
      </c>
      <c r="G381" s="120">
        <f t="shared" ref="G381" si="761">IF(F381&gt;0,RANK(F381,(F$370:F$388)),0)</f>
        <v>0</v>
      </c>
      <c r="H381" s="149">
        <f>'Averages Pivot Table'!AA$281</f>
        <v>0</v>
      </c>
      <c r="I381" s="120">
        <f t="shared" ref="I381" si="762">IF(H381&gt;0,RANK(H381,(H$370:H$388)),0)</f>
        <v>0</v>
      </c>
      <c r="J381" s="149">
        <f>'Averages Pivot Table'!AA$285</f>
        <v>48521.32580604816</v>
      </c>
      <c r="K381" s="120">
        <f t="shared" ref="K381" si="763">IF(J381&gt;0,RANK(J381,(J$370:J$388)),0)</f>
        <v>3</v>
      </c>
      <c r="L381" s="149">
        <f>'Averages Pivot Table'!AA$289</f>
        <v>48658.613610600849</v>
      </c>
      <c r="M381" s="120">
        <f t="shared" ref="M381" si="764">IF(L381&gt;0,RANK(L381,(L$370:L$388)),0)</f>
        <v>6</v>
      </c>
      <c r="N381" s="149">
        <f>'Averages Pivot Table'!AA$293</f>
        <v>48638.466647818495</v>
      </c>
      <c r="O381" s="120">
        <f t="shared" ref="O381" si="765">IF(N381&gt;0,RANK(N381,(N$370:N$388)),0)</f>
        <v>10</v>
      </c>
      <c r="Q381" s="91"/>
      <c r="R381" s="91"/>
      <c r="S381" s="91"/>
    </row>
    <row r="382" spans="1:19">
      <c r="A382" s="118" t="s">
        <v>199</v>
      </c>
      <c r="B382" s="149">
        <f>'Averages Pivot Table'!AA$298</f>
        <v>0</v>
      </c>
      <c r="C382" s="120">
        <f t="shared" si="720"/>
        <v>0</v>
      </c>
      <c r="D382" s="149">
        <f>'Averages Pivot Table'!AA$302</f>
        <v>0</v>
      </c>
      <c r="E382" s="120">
        <f t="shared" si="720"/>
        <v>0</v>
      </c>
      <c r="F382" s="149">
        <f>'Averages Pivot Table'!AA$306</f>
        <v>0</v>
      </c>
      <c r="G382" s="120">
        <f t="shared" ref="G382" si="766">IF(F382&gt;0,RANK(F382,(F$370:F$388)),0)</f>
        <v>0</v>
      </c>
      <c r="H382" s="149">
        <f>'Averages Pivot Table'!AA$310</f>
        <v>0</v>
      </c>
      <c r="I382" s="120">
        <f t="shared" ref="I382" si="767">IF(H382&gt;0,RANK(H382,(H$370:H$388)),0)</f>
        <v>0</v>
      </c>
      <c r="J382" s="149">
        <f>'Averages Pivot Table'!AA$314</f>
        <v>0</v>
      </c>
      <c r="K382" s="120">
        <f t="shared" ref="K382" si="768">IF(J382&gt;0,RANK(J382,(J$370:J$388)),0)</f>
        <v>0</v>
      </c>
      <c r="L382" s="149">
        <f>'Averages Pivot Table'!AA$318</f>
        <v>52026.166125948585</v>
      </c>
      <c r="M382" s="120">
        <f t="shared" ref="M382" si="769">IF(L382&gt;0,RANK(L382,(L$370:L$388)),0)</f>
        <v>4</v>
      </c>
      <c r="N382" s="149">
        <f>'Averages Pivot Table'!AA$322</f>
        <v>52026.166125948585</v>
      </c>
      <c r="O382" s="120">
        <f t="shared" ref="O382" si="770">IF(N382&gt;0,RANK(N382,(N$370:N$388)),0)</f>
        <v>7</v>
      </c>
      <c r="Q382" s="91"/>
      <c r="R382" s="91"/>
      <c r="S382" s="91"/>
    </row>
    <row r="383" spans="1:19">
      <c r="A383" s="118" t="s">
        <v>200</v>
      </c>
      <c r="B383" s="149">
        <f>'Averages Pivot Table'!AA$327</f>
        <v>0</v>
      </c>
      <c r="C383" s="120">
        <f t="shared" si="720"/>
        <v>0</v>
      </c>
      <c r="D383" s="149">
        <f>'Averages Pivot Table'!AA$331</f>
        <v>0</v>
      </c>
      <c r="E383" s="120">
        <f t="shared" si="720"/>
        <v>0</v>
      </c>
      <c r="F383" s="149">
        <f>'Averages Pivot Table'!AA$335</f>
        <v>0</v>
      </c>
      <c r="G383" s="120">
        <f t="shared" ref="G383" si="771">IF(F383&gt;0,RANK(F383,(F$370:F$388)),0)</f>
        <v>0</v>
      </c>
      <c r="H383" s="149">
        <f>'Averages Pivot Table'!AA$339</f>
        <v>0</v>
      </c>
      <c r="I383" s="120">
        <f t="shared" ref="I383" si="772">IF(H383&gt;0,RANK(H383,(H$370:H$388)),0)</f>
        <v>0</v>
      </c>
      <c r="J383" s="149">
        <f>'Averages Pivot Table'!AA$343</f>
        <v>53061.502094972064</v>
      </c>
      <c r="K383" s="120">
        <f t="shared" ref="K383" si="773">IF(J383&gt;0,RANK(J383,(J$370:J$388)),0)</f>
        <v>2</v>
      </c>
      <c r="L383" s="149">
        <f>'Averages Pivot Table'!AA$347</f>
        <v>0</v>
      </c>
      <c r="M383" s="120">
        <f t="shared" ref="M383" si="774">IF(L383&gt;0,RANK(L383,(L$370:L$388)),0)</f>
        <v>0</v>
      </c>
      <c r="N383" s="149">
        <f>'Averages Pivot Table'!AA$351</f>
        <v>53061.502094972064</v>
      </c>
      <c r="O383" s="120">
        <f t="shared" ref="O383" si="775">IF(N383&gt;0,RANK(N383,(N$370:N$388)),0)</f>
        <v>6</v>
      </c>
      <c r="Q383" s="91"/>
      <c r="R383" s="91"/>
      <c r="S383" s="91"/>
    </row>
    <row r="384" spans="1:19">
      <c r="A384" s="118"/>
      <c r="B384" s="149"/>
      <c r="C384" s="120"/>
      <c r="D384" s="149"/>
      <c r="E384" s="120"/>
      <c r="F384" s="149"/>
      <c r="G384" s="120"/>
      <c r="H384" s="149"/>
      <c r="I384" s="120"/>
      <c r="J384" s="149"/>
      <c r="K384" s="120"/>
      <c r="L384" s="149"/>
      <c r="M384" s="120"/>
      <c r="N384" s="149"/>
      <c r="O384" s="120"/>
      <c r="Q384" s="91"/>
      <c r="R384" s="91"/>
      <c r="S384" s="91"/>
    </row>
    <row r="385" spans="1:19" ht="12.95" customHeight="1">
      <c r="A385" s="118" t="s">
        <v>201</v>
      </c>
      <c r="B385" s="119">
        <f>'Averages Pivot Table'!AA$356</f>
        <v>61038.578773572975</v>
      </c>
      <c r="C385" s="120">
        <f t="shared" si="720"/>
        <v>5</v>
      </c>
      <c r="D385" s="119">
        <f>'Averages Pivot Table'!AA$360</f>
        <v>53063.528592812298</v>
      </c>
      <c r="E385" s="120">
        <f t="shared" si="720"/>
        <v>5</v>
      </c>
      <c r="F385" s="119">
        <f>'Averages Pivot Table'!AA$364</f>
        <v>44880.341431678375</v>
      </c>
      <c r="G385" s="120">
        <f t="shared" ref="G385" si="776">IF(F385&gt;0,RANK(F385,(F$370:F$388)),0)</f>
        <v>5</v>
      </c>
      <c r="H385" s="119">
        <f>'Averages Pivot Table'!AA$368</f>
        <v>40117.00766063865</v>
      </c>
      <c r="I385" s="120">
        <f t="shared" ref="I385" si="777">IF(H385&gt;0,RANK(H385,(H$370:H$388)),0)</f>
        <v>4</v>
      </c>
      <c r="J385" s="119">
        <f>'Averages Pivot Table'!AA$372</f>
        <v>0</v>
      </c>
      <c r="K385" s="120">
        <f t="shared" ref="K385" si="778">IF(J385&gt;0,RANK(J385,(J$370:J$388)),0)</f>
        <v>0</v>
      </c>
      <c r="L385" s="119">
        <f>'Averages Pivot Table'!AA$376</f>
        <v>0</v>
      </c>
      <c r="M385" s="120">
        <f t="shared" ref="M385" si="779">IF(L385&gt;0,RANK(L385,(L$370:L$388)),0)</f>
        <v>0</v>
      </c>
      <c r="N385" s="119">
        <f>'Averages Pivot Table'!AA$380</f>
        <v>48289.286220236594</v>
      </c>
      <c r="O385" s="120">
        <f t="shared" ref="O385" si="780">IF(N385&gt;0,RANK(N385,(N$370:N$388)),0)</f>
        <v>11</v>
      </c>
    </row>
    <row r="386" spans="1:19" ht="12.95" customHeight="1">
      <c r="A386" s="118" t="s">
        <v>202</v>
      </c>
      <c r="B386" s="119">
        <f>'Averages Pivot Table'!AA$385</f>
        <v>62608.141402310102</v>
      </c>
      <c r="C386" s="120">
        <f t="shared" si="720"/>
        <v>4</v>
      </c>
      <c r="D386" s="119">
        <f>'Averages Pivot Table'!AA$389</f>
        <v>59144.641171158961</v>
      </c>
      <c r="E386" s="120">
        <f t="shared" si="720"/>
        <v>2</v>
      </c>
      <c r="F386" s="119">
        <f>'Averages Pivot Table'!AA$393</f>
        <v>54731.683969778715</v>
      </c>
      <c r="G386" s="120">
        <f t="shared" ref="G386" si="781">IF(F386&gt;0,RANK(F386,(F$370:F$388)),0)</f>
        <v>3</v>
      </c>
      <c r="H386" s="119">
        <f>'Averages Pivot Table'!AA$397</f>
        <v>57485.387856873123</v>
      </c>
      <c r="I386" s="120">
        <f t="shared" ref="I386" si="782">IF(H386&gt;0,RANK(H386,(H$370:H$388)),0)</f>
        <v>1</v>
      </c>
      <c r="J386" s="119">
        <f>'Averages Pivot Table'!AA$401</f>
        <v>0</v>
      </c>
      <c r="K386" s="120">
        <f t="shared" ref="K386" si="783">IF(J386&gt;0,RANK(J386,(J$370:J$388)),0)</f>
        <v>0</v>
      </c>
      <c r="L386" s="119">
        <f>'Averages Pivot Table'!AA$405</f>
        <v>42055.040173775487</v>
      </c>
      <c r="M386" s="120">
        <f t="shared" ref="M386" si="784">IF(L386&gt;0,RANK(L386,(L$370:L$388)),0)</f>
        <v>8</v>
      </c>
      <c r="N386" s="119">
        <f>'Averages Pivot Table'!AA$409</f>
        <v>54926.96152247757</v>
      </c>
      <c r="O386" s="120">
        <f t="shared" ref="O386" si="785">IF(N386&gt;0,RANK(N386,(N$370:N$388)),0)</f>
        <v>4</v>
      </c>
    </row>
    <row r="387" spans="1:19" ht="12.95" customHeight="1">
      <c r="A387" s="118" t="s">
        <v>203</v>
      </c>
      <c r="B387" s="119">
        <f>'Averages Pivot Table'!AA$414</f>
        <v>0</v>
      </c>
      <c r="C387" s="120">
        <f t="shared" si="720"/>
        <v>0</v>
      </c>
      <c r="D387" s="119">
        <f>'Averages Pivot Table'!AA$418</f>
        <v>0</v>
      </c>
      <c r="E387" s="120">
        <f t="shared" si="720"/>
        <v>0</v>
      </c>
      <c r="F387" s="119">
        <f>'Averages Pivot Table'!AA$422</f>
        <v>0</v>
      </c>
      <c r="G387" s="120">
        <f t="shared" ref="G387" si="786">IF(F387&gt;0,RANK(F387,(F$370:F$388)),0)</f>
        <v>0</v>
      </c>
      <c r="H387" s="119">
        <f>'Averages Pivot Table'!AA$426</f>
        <v>0</v>
      </c>
      <c r="I387" s="120">
        <f t="shared" ref="I387" si="787">IF(H387&gt;0,RANK(H387,(H$370:H$388)),0)</f>
        <v>0</v>
      </c>
      <c r="J387" s="119">
        <f>'Averages Pivot Table'!AA$430</f>
        <v>0</v>
      </c>
      <c r="K387" s="120">
        <f t="shared" ref="K387" si="788">IF(J387&gt;0,RANK(J387,(J$370:J$388)),0)</f>
        <v>0</v>
      </c>
      <c r="L387" s="119">
        <f>'Averages Pivot Table'!AA$434</f>
        <v>0</v>
      </c>
      <c r="M387" s="120">
        <f t="shared" ref="M387" si="789">IF(L387&gt;0,RANK(L387,(L$370:L$388)),0)</f>
        <v>0</v>
      </c>
      <c r="N387" s="119">
        <f>'Averages Pivot Table'!AA$438</f>
        <v>0</v>
      </c>
      <c r="O387" s="120">
        <f t="shared" ref="O387" si="790">IF(N387&gt;0,RANK(N387,(N$370:N$388)),0)</f>
        <v>0</v>
      </c>
    </row>
    <row r="388" spans="1:19" ht="12.95" customHeight="1">
      <c r="A388" s="143" t="s">
        <v>204</v>
      </c>
      <c r="B388" s="122">
        <f>'Averages Pivot Table'!AA$443</f>
        <v>0</v>
      </c>
      <c r="C388" s="123">
        <f t="shared" si="720"/>
        <v>0</v>
      </c>
      <c r="D388" s="122">
        <f>'Averages Pivot Table'!AA$447</f>
        <v>0</v>
      </c>
      <c r="E388" s="123">
        <f t="shared" si="720"/>
        <v>0</v>
      </c>
      <c r="F388" s="122">
        <f>'Averages Pivot Table'!AA$451</f>
        <v>0</v>
      </c>
      <c r="G388" s="123">
        <f t="shared" ref="G388" si="791">IF(F388&gt;0,RANK(F388,(F$370:F$388)),0)</f>
        <v>0</v>
      </c>
      <c r="H388" s="122">
        <f>'Averages Pivot Table'!AA$455</f>
        <v>0</v>
      </c>
      <c r="I388" s="123">
        <f t="shared" ref="I388" si="792">IF(H388&gt;0,RANK(H388,(H$370:H$388)),0)</f>
        <v>0</v>
      </c>
      <c r="J388" s="122">
        <f>'Averages Pivot Table'!AA$459</f>
        <v>0</v>
      </c>
      <c r="K388" s="123">
        <f t="shared" ref="K388" si="793">IF(J388&gt;0,RANK(J388,(J$370:J$388)),0)</f>
        <v>0</v>
      </c>
      <c r="L388" s="122">
        <f>'Averages Pivot Table'!AA$463</f>
        <v>0</v>
      </c>
      <c r="M388" s="123">
        <f t="shared" ref="M388" si="794">IF(L388&gt;0,RANK(L388,(L$370:L$388)),0)</f>
        <v>0</v>
      </c>
      <c r="N388" s="122">
        <f>'Averages Pivot Table'!AA$467</f>
        <v>0</v>
      </c>
      <c r="O388" s="123">
        <f t="shared" ref="O388" si="795">IF(N388&gt;0,RANK(N388,(N$370:N$388)),0)</f>
        <v>0</v>
      </c>
    </row>
    <row r="389" spans="1:19" ht="36.75" customHeight="1">
      <c r="A389" s="675" t="s">
        <v>360</v>
      </c>
      <c r="B389" s="675"/>
      <c r="C389" s="675"/>
      <c r="D389" s="675"/>
      <c r="E389" s="675"/>
      <c r="F389" s="675"/>
      <c r="G389" s="675"/>
      <c r="H389" s="675"/>
      <c r="I389" s="675"/>
      <c r="J389" s="675"/>
      <c r="K389" s="675"/>
      <c r="L389" s="675"/>
      <c r="M389" s="675"/>
      <c r="N389" s="675"/>
      <c r="O389" s="675"/>
    </row>
    <row r="390" spans="1:19">
      <c r="O390" s="84" t="s">
        <v>1094</v>
      </c>
    </row>
    <row r="391" spans="1:19" ht="18">
      <c r="A391" s="64" t="s">
        <v>222</v>
      </c>
      <c r="B391" s="64"/>
      <c r="C391" s="64"/>
      <c r="D391" s="64"/>
      <c r="E391" s="64"/>
      <c r="F391" s="64"/>
      <c r="G391" s="64"/>
      <c r="H391" s="64"/>
      <c r="I391" s="64"/>
      <c r="J391" s="64"/>
      <c r="K391" s="64"/>
      <c r="L391" s="64"/>
      <c r="M391" s="64"/>
      <c r="N391" s="64"/>
      <c r="O391" s="64"/>
    </row>
    <row r="392" spans="1:19">
      <c r="A392" s="162"/>
      <c r="B392" s="69"/>
      <c r="C392" s="69"/>
      <c r="D392" s="69"/>
      <c r="E392" s="69"/>
      <c r="F392" s="69"/>
      <c r="G392" s="69"/>
      <c r="H392" s="69"/>
      <c r="I392" s="69"/>
      <c r="J392" s="69"/>
      <c r="K392" s="69"/>
      <c r="L392" s="69"/>
      <c r="M392" s="69"/>
      <c r="N392" s="69"/>
      <c r="O392" s="69"/>
    </row>
    <row r="393" spans="1:19" ht="15.75">
      <c r="A393" s="674" t="s">
        <v>210</v>
      </c>
      <c r="B393" s="674"/>
      <c r="C393" s="674"/>
      <c r="D393" s="674"/>
      <c r="E393" s="674"/>
      <c r="F393" s="674"/>
      <c r="G393" s="674"/>
      <c r="H393" s="674"/>
      <c r="I393" s="674"/>
      <c r="J393" s="674"/>
      <c r="K393" s="674"/>
      <c r="L393" s="674"/>
      <c r="M393" s="674"/>
      <c r="N393" s="674"/>
      <c r="O393" s="674"/>
    </row>
    <row r="394" spans="1:19" ht="15.75">
      <c r="A394" s="674" t="s">
        <v>1108</v>
      </c>
      <c r="B394" s="674"/>
      <c r="C394" s="674"/>
      <c r="D394" s="674"/>
      <c r="E394" s="674"/>
      <c r="F394" s="674"/>
      <c r="G394" s="674"/>
      <c r="H394" s="674"/>
      <c r="I394" s="674"/>
      <c r="J394" s="674"/>
      <c r="K394" s="674"/>
      <c r="L394" s="674"/>
      <c r="M394" s="674"/>
      <c r="N394" s="674"/>
      <c r="O394" s="674"/>
    </row>
    <row r="395" spans="1:19">
      <c r="A395" s="118"/>
      <c r="B395" s="118"/>
      <c r="C395" s="118"/>
      <c r="D395" s="118"/>
      <c r="E395" s="118"/>
      <c r="F395" s="118"/>
      <c r="G395" s="118"/>
      <c r="H395" s="118"/>
      <c r="I395" s="118"/>
      <c r="J395" s="118"/>
      <c r="K395" s="118"/>
      <c r="L395" s="118"/>
      <c r="M395" s="118"/>
      <c r="N395" s="118"/>
      <c r="O395" s="118"/>
    </row>
    <row r="396" spans="1:19" ht="33.75" customHeight="1">
      <c r="A396" s="96"/>
      <c r="B396" s="164" t="s">
        <v>3</v>
      </c>
      <c r="C396" s="165"/>
      <c r="D396" s="166" t="s">
        <v>4</v>
      </c>
      <c r="E396" s="167"/>
      <c r="F396" s="166" t="s">
        <v>5</v>
      </c>
      <c r="G396" s="167"/>
      <c r="H396" s="164" t="s">
        <v>6</v>
      </c>
      <c r="I396" s="165"/>
      <c r="J396" s="166" t="s">
        <v>211</v>
      </c>
      <c r="K396" s="167"/>
      <c r="L396" s="165" t="s">
        <v>21</v>
      </c>
      <c r="M396" s="165"/>
      <c r="N396" s="165" t="s">
        <v>212</v>
      </c>
      <c r="O396" s="165"/>
    </row>
    <row r="397" spans="1:19">
      <c r="A397" s="102"/>
      <c r="B397" s="98" t="s">
        <v>187</v>
      </c>
      <c r="C397" s="97" t="s">
        <v>166</v>
      </c>
      <c r="D397" s="98" t="s">
        <v>187</v>
      </c>
      <c r="E397" s="97" t="s">
        <v>166</v>
      </c>
      <c r="F397" s="98" t="s">
        <v>187</v>
      </c>
      <c r="G397" s="97" t="s">
        <v>166</v>
      </c>
      <c r="H397" s="98" t="s">
        <v>187</v>
      </c>
      <c r="I397" s="97" t="s">
        <v>166</v>
      </c>
      <c r="J397" s="98" t="s">
        <v>187</v>
      </c>
      <c r="K397" s="97" t="s">
        <v>166</v>
      </c>
      <c r="L397" s="98" t="s">
        <v>187</v>
      </c>
      <c r="M397" s="97" t="s">
        <v>166</v>
      </c>
      <c r="N397" s="98" t="s">
        <v>187</v>
      </c>
      <c r="O397" s="97" t="s">
        <v>166</v>
      </c>
    </row>
    <row r="398" spans="1:19" s="109" customFormat="1" ht="18" customHeight="1">
      <c r="A398" s="106" t="s">
        <v>188</v>
      </c>
      <c r="B398" s="133">
        <f>'Averages Pivot Table'!AB$471</f>
        <v>56891.741031860052</v>
      </c>
      <c r="C398" s="133"/>
      <c r="D398" s="133">
        <f>'Averages Pivot Table'!AB$475</f>
        <v>50124.467791623938</v>
      </c>
      <c r="E398" s="133"/>
      <c r="F398" s="133">
        <f>'Averages Pivot Table'!AB$479</f>
        <v>44938.327178023952</v>
      </c>
      <c r="G398" s="133"/>
      <c r="H398" s="133">
        <f>'Averages Pivot Table'!AB$483</f>
        <v>43903.753726141054</v>
      </c>
      <c r="I398" s="133"/>
      <c r="J398" s="133">
        <f>'Averages Pivot Table'!AB$487</f>
        <v>47814.405333227158</v>
      </c>
      <c r="K398" s="133"/>
      <c r="L398" s="133">
        <f>'Averages Pivot Table'!AB$491</f>
        <v>50250.078576089785</v>
      </c>
      <c r="M398" s="169"/>
      <c r="N398" s="133">
        <f>'Averages Pivot Table'!AB$495</f>
        <v>48655.77783222749</v>
      </c>
      <c r="O398" s="170"/>
      <c r="Q398" s="111"/>
      <c r="R398" s="111"/>
      <c r="S398" s="111"/>
    </row>
    <row r="399" spans="1:19" ht="12.95" customHeight="1">
      <c r="A399" s="118"/>
      <c r="B399" s="113"/>
      <c r="C399" s="137"/>
      <c r="D399" s="113"/>
      <c r="E399" s="137"/>
      <c r="F399" s="113"/>
      <c r="G399" s="137"/>
      <c r="H399" s="113"/>
      <c r="I399" s="137"/>
      <c r="J399" s="113"/>
      <c r="K399" s="137"/>
      <c r="L399" s="113"/>
      <c r="M399" s="137"/>
      <c r="N399" s="113"/>
      <c r="O399" s="114"/>
    </row>
    <row r="400" spans="1:19" ht="12.95" customHeight="1">
      <c r="A400" s="118" t="s">
        <v>189</v>
      </c>
      <c r="B400" s="149">
        <f>'Averages Pivot Table'!AB$8</f>
        <v>0</v>
      </c>
      <c r="C400" s="120">
        <f>IF(B400&gt;0,RANK(B400,(B$400:B$418)),0)</f>
        <v>0</v>
      </c>
      <c r="D400" s="149">
        <f>'Averages Pivot Table'!AB$12</f>
        <v>0</v>
      </c>
      <c r="E400" s="120">
        <f>IF(D400&gt;0,RANK(D400,(D$400:D$418)),0)</f>
        <v>0</v>
      </c>
      <c r="F400" s="149">
        <f>'Averages Pivot Table'!AB$16</f>
        <v>0</v>
      </c>
      <c r="G400" s="120">
        <f>IF(F400&gt;0,RANK(F400,(F$400:F$418)),0)</f>
        <v>0</v>
      </c>
      <c r="H400" s="149">
        <f>'Averages Pivot Table'!AB$20</f>
        <v>0</v>
      </c>
      <c r="I400" s="120">
        <f>IF(H400&gt;0,RANK(H400,(H$400:H$418)),0)</f>
        <v>0</v>
      </c>
      <c r="J400" s="149">
        <f>'Averages Pivot Table'!AB$24</f>
        <v>0</v>
      </c>
      <c r="K400" s="120">
        <f>IF(J400&gt;0,RANK(J400,(J$400:J$418)),0)</f>
        <v>0</v>
      </c>
      <c r="L400" s="149">
        <f>'Averages Pivot Table'!AB$28</f>
        <v>52859.99069089254</v>
      </c>
      <c r="M400" s="120">
        <f>IF(L400&gt;0,RANK(L400,(L$400:L$418)),0)</f>
        <v>3</v>
      </c>
      <c r="N400" s="149">
        <f>'Averages Pivot Table'!AB$32</f>
        <v>52859.99069089254</v>
      </c>
      <c r="O400" s="120">
        <f>IF(N400&gt;0,RANK(N400,(N$400:N$418)),0)</f>
        <v>3</v>
      </c>
    </row>
    <row r="401" spans="1:19">
      <c r="A401" s="118" t="s">
        <v>190</v>
      </c>
      <c r="B401" s="149">
        <f>'Averages Pivot Table'!AB$37</f>
        <v>61037</v>
      </c>
      <c r="C401" s="120">
        <f t="shared" ref="C401:E418" si="796">IF(B401&gt;0,RANK(B401,(B$400:B$418)),0)</f>
        <v>4</v>
      </c>
      <c r="D401" s="149">
        <f>'Averages Pivot Table'!AB$41</f>
        <v>59870.230088495577</v>
      </c>
      <c r="E401" s="120">
        <f t="shared" si="796"/>
        <v>1</v>
      </c>
      <c r="F401" s="149">
        <f>'Averages Pivot Table'!AB$45</f>
        <v>48609.057692307688</v>
      </c>
      <c r="G401" s="120">
        <f t="shared" ref="G401" si="797">IF(F401&gt;0,RANK(F401,(F$400:F$418)),0)</f>
        <v>2</v>
      </c>
      <c r="H401" s="149">
        <f>'Averages Pivot Table'!AB$49</f>
        <v>40509.896265560164</v>
      </c>
      <c r="I401" s="120">
        <f t="shared" ref="I401" si="798">IF(H401&gt;0,RANK(H401,(H$400:H$418)),0)</f>
        <v>6</v>
      </c>
      <c r="J401" s="149">
        <f>'Averages Pivot Table'!AB$53</f>
        <v>0</v>
      </c>
      <c r="K401" s="120">
        <f t="shared" ref="K401" si="799">IF(J401&gt;0,RANK(J401,(J$400:J$418)),0)</f>
        <v>0</v>
      </c>
      <c r="L401" s="149">
        <f>'Averages Pivot Table'!AB$57</f>
        <v>41415.669064748203</v>
      </c>
      <c r="M401" s="120">
        <f t="shared" ref="M401" si="800">IF(L401&gt;0,RANK(L401,(L$400:L$418)),0)</f>
        <v>8</v>
      </c>
      <c r="N401" s="149">
        <f>'Averages Pivot Table'!AB$61</f>
        <v>43197.807096415621</v>
      </c>
      <c r="O401" s="120">
        <f t="shared" ref="O401" si="801">IF(N401&gt;0,RANK(N401,(N$400:N$418)),0)</f>
        <v>14</v>
      </c>
      <c r="Q401" s="91"/>
      <c r="R401" s="91"/>
      <c r="S401" s="91"/>
    </row>
    <row r="402" spans="1:19">
      <c r="A402" s="118" t="s">
        <v>191</v>
      </c>
      <c r="B402" s="149">
        <f>'Averages Pivot Table'!AB$66</f>
        <v>0</v>
      </c>
      <c r="C402" s="120">
        <f t="shared" si="796"/>
        <v>0</v>
      </c>
      <c r="D402" s="149">
        <f>'Averages Pivot Table'!AB$70</f>
        <v>0</v>
      </c>
      <c r="E402" s="120">
        <f t="shared" si="796"/>
        <v>0</v>
      </c>
      <c r="F402" s="149">
        <f>'Averages Pivot Table'!AB$74</f>
        <v>0</v>
      </c>
      <c r="G402" s="120">
        <f t="shared" ref="G402" si="802">IF(F402&gt;0,RANK(F402,(F$400:F$418)),0)</f>
        <v>0</v>
      </c>
      <c r="H402" s="149">
        <f>'Averages Pivot Table'!AB$78</f>
        <v>0</v>
      </c>
      <c r="I402" s="120">
        <f t="shared" ref="I402" si="803">IF(H402&gt;0,RANK(H402,(H$400:H$418)),0)</f>
        <v>0</v>
      </c>
      <c r="J402" s="149">
        <f>'Averages Pivot Table'!AB$82</f>
        <v>0</v>
      </c>
      <c r="K402" s="120">
        <f t="shared" ref="K402" si="804">IF(J402&gt;0,RANK(J402,(J$400:J$418)),0)</f>
        <v>0</v>
      </c>
      <c r="L402" s="149">
        <f>'Averages Pivot Table'!AB$86</f>
        <v>57176.918251704155</v>
      </c>
      <c r="M402" s="120">
        <f t="shared" ref="M402" si="805">IF(L402&gt;0,RANK(L402,(L$400:L$418)),0)</f>
        <v>1</v>
      </c>
      <c r="N402" s="149">
        <f>'Averages Pivot Table'!AB$90</f>
        <v>57176.918251704155</v>
      </c>
      <c r="O402" s="120">
        <f t="shared" ref="O402" si="806">IF(N402&gt;0,RANK(N402,(N$400:N$418)),0)</f>
        <v>1</v>
      </c>
      <c r="Q402" s="91"/>
      <c r="R402" s="91"/>
      <c r="S402" s="91"/>
    </row>
    <row r="403" spans="1:19">
      <c r="A403" s="118" t="s">
        <v>192</v>
      </c>
      <c r="B403" s="149">
        <f>'Averages Pivot Table'!AB$95</f>
        <v>0</v>
      </c>
      <c r="C403" s="120">
        <f t="shared" si="796"/>
        <v>0</v>
      </c>
      <c r="D403" s="149">
        <f>'Averages Pivot Table'!AB$99</f>
        <v>0</v>
      </c>
      <c r="E403" s="120">
        <f t="shared" si="796"/>
        <v>0</v>
      </c>
      <c r="F403" s="149">
        <f>'Averages Pivot Table'!AB$103</f>
        <v>0</v>
      </c>
      <c r="G403" s="120">
        <f t="shared" ref="G403" si="807">IF(F403&gt;0,RANK(F403,(F$400:F$418)),0)</f>
        <v>0</v>
      </c>
      <c r="H403" s="149">
        <f>'Averages Pivot Table'!AB$107</f>
        <v>0</v>
      </c>
      <c r="I403" s="120">
        <f t="shared" ref="I403" si="808">IF(H403&gt;0,RANK(H403,(H$400:H$418)),0)</f>
        <v>0</v>
      </c>
      <c r="J403" s="149">
        <f>'Averages Pivot Table'!AB$111</f>
        <v>0</v>
      </c>
      <c r="K403" s="120">
        <f t="shared" ref="K403" si="809">IF(J403&gt;0,RANK(J403,(J$400:J$418)),0)</f>
        <v>0</v>
      </c>
      <c r="L403" s="149">
        <f>'Averages Pivot Table'!AB$115</f>
        <v>48916.258215962444</v>
      </c>
      <c r="M403" s="120">
        <f t="shared" ref="M403" si="810">IF(L403&gt;0,RANK(L403,(L$400:L$418)),0)</f>
        <v>5</v>
      </c>
      <c r="N403" s="149">
        <f>'Averages Pivot Table'!AB$119</f>
        <v>48916.258215962444</v>
      </c>
      <c r="O403" s="120">
        <f t="shared" ref="O403" si="811">IF(N403&gt;0,RANK(N403,(N$400:N$418)),0)</f>
        <v>8</v>
      </c>
      <c r="Q403" s="91"/>
      <c r="R403" s="91"/>
      <c r="S403" s="91"/>
    </row>
    <row r="404" spans="1:19">
      <c r="A404" s="118"/>
      <c r="B404" s="149"/>
      <c r="C404" s="120"/>
      <c r="D404" s="149"/>
      <c r="E404" s="120"/>
      <c r="F404" s="149"/>
      <c r="G404" s="120"/>
      <c r="H404" s="149"/>
      <c r="I404" s="120"/>
      <c r="J404" s="149"/>
      <c r="K404" s="120"/>
      <c r="L404" s="149"/>
      <c r="M404" s="120"/>
      <c r="N404" s="149"/>
      <c r="O404" s="120"/>
      <c r="Q404" s="91"/>
      <c r="R404" s="91"/>
      <c r="S404" s="91"/>
    </row>
    <row r="405" spans="1:19">
      <c r="A405" s="118" t="s">
        <v>193</v>
      </c>
      <c r="B405" s="149">
        <f>'Averages Pivot Table'!AB$124</f>
        <v>58371.912212945848</v>
      </c>
      <c r="C405" s="120">
        <f t="shared" si="796"/>
        <v>5</v>
      </c>
      <c r="D405" s="149">
        <f>'Averages Pivot Table'!AB$128</f>
        <v>49498.079927943065</v>
      </c>
      <c r="E405" s="120">
        <f t="shared" si="796"/>
        <v>5</v>
      </c>
      <c r="F405" s="149">
        <f>'Averages Pivot Table'!AB$132</f>
        <v>44295.355527818072</v>
      </c>
      <c r="G405" s="120">
        <f t="shared" ref="G405" si="812">IF(F405&gt;0,RANK(F405,(F$400:F$418)),0)</f>
        <v>7</v>
      </c>
      <c r="H405" s="149">
        <f>'Averages Pivot Table'!AB$136</f>
        <v>39056.480692052537</v>
      </c>
      <c r="I405" s="120">
        <f t="shared" ref="I405" si="813">IF(H405&gt;0,RANK(H405,(H$400:H$418)),0)</f>
        <v>7</v>
      </c>
      <c r="J405" s="149">
        <f>'Averages Pivot Table'!AB$140</f>
        <v>30912.369860017498</v>
      </c>
      <c r="K405" s="120">
        <f t="shared" ref="K405" si="814">IF(J405&gt;0,RANK(J405,(J$400:J$418)),0)</f>
        <v>5</v>
      </c>
      <c r="L405" s="149">
        <f>'Averages Pivot Table'!AB$144</f>
        <v>0</v>
      </c>
      <c r="M405" s="120">
        <f t="shared" ref="M405" si="815">IF(L405&gt;0,RANK(L405,(L$400:L$418)),0)</f>
        <v>0</v>
      </c>
      <c r="N405" s="149">
        <f>'Averages Pivot Table'!AB$148</f>
        <v>44405.020180176332</v>
      </c>
      <c r="O405" s="120">
        <f t="shared" ref="O405" si="816">IF(N405&gt;0,RANK(N405,(N$400:N$418)),0)</f>
        <v>13</v>
      </c>
      <c r="Q405" s="91"/>
      <c r="R405" s="91"/>
      <c r="S405" s="91"/>
    </row>
    <row r="406" spans="1:19">
      <c r="A406" s="118" t="s">
        <v>194</v>
      </c>
      <c r="B406" s="149">
        <f>'Averages Pivot Table'!AB$153</f>
        <v>55059.252527461569</v>
      </c>
      <c r="C406" s="120">
        <f t="shared" si="796"/>
        <v>6</v>
      </c>
      <c r="D406" s="149">
        <f>'Averages Pivot Table'!AB$157</f>
        <v>44058.987614178448</v>
      </c>
      <c r="E406" s="120">
        <f t="shared" si="796"/>
        <v>8</v>
      </c>
      <c r="F406" s="149">
        <f>'Averages Pivot Table'!AB$161</f>
        <v>37740.174919391851</v>
      </c>
      <c r="G406" s="120">
        <f t="shared" ref="G406" si="817">IF(F406&gt;0,RANK(F406,(F$400:F$418)),0)</f>
        <v>9</v>
      </c>
      <c r="H406" s="149">
        <f>'Averages Pivot Table'!AB$165</f>
        <v>35263.877213419379</v>
      </c>
      <c r="I406" s="120">
        <f t="shared" ref="I406" si="818">IF(H406&gt;0,RANK(H406,(H$400:H$418)),0)</f>
        <v>9</v>
      </c>
      <c r="J406" s="149">
        <f>'Averages Pivot Table'!AB$169</f>
        <v>0</v>
      </c>
      <c r="K406" s="120">
        <f t="shared" ref="K406" si="819">IF(J406&gt;0,RANK(J406,(J$400:J$418)),0)</f>
        <v>0</v>
      </c>
      <c r="L406" s="149">
        <f>'Averages Pivot Table'!AB$173</f>
        <v>0</v>
      </c>
      <c r="M406" s="120">
        <f t="shared" ref="M406" si="820">IF(L406&gt;0,RANK(L406,(L$400:L$418)),0)</f>
        <v>0</v>
      </c>
      <c r="N406" s="149">
        <f>'Averages Pivot Table'!AB$177</f>
        <v>45463.353208746383</v>
      </c>
      <c r="O406" s="120">
        <f t="shared" ref="O406" si="821">IF(N406&gt;0,RANK(N406,(N$400:N$418)),0)</f>
        <v>12</v>
      </c>
      <c r="Q406" s="91"/>
      <c r="R406" s="91"/>
      <c r="S406" s="91"/>
    </row>
    <row r="407" spans="1:19">
      <c r="A407" s="118" t="s">
        <v>195</v>
      </c>
      <c r="B407" s="149">
        <f>'Averages Pivot Table'!AB$182</f>
        <v>47544.087941055092</v>
      </c>
      <c r="C407" s="120">
        <f t="shared" si="796"/>
        <v>8</v>
      </c>
      <c r="D407" s="149">
        <f>'Averages Pivot Table'!AB$186</f>
        <v>47865.228579059833</v>
      </c>
      <c r="E407" s="120">
        <f t="shared" si="796"/>
        <v>7</v>
      </c>
      <c r="F407" s="149">
        <f>'Averages Pivot Table'!AB$190</f>
        <v>44464.783929863836</v>
      </c>
      <c r="G407" s="120">
        <f t="shared" ref="G407" si="822">IF(F407&gt;0,RANK(F407,(F$400:F$418)),0)</f>
        <v>6</v>
      </c>
      <c r="H407" s="149">
        <f>'Averages Pivot Table'!AB$194</f>
        <v>36800.150905078292</v>
      </c>
      <c r="I407" s="120">
        <f t="shared" ref="I407" si="823">IF(H407&gt;0,RANK(H407,(H$400:H$418)),0)</f>
        <v>8</v>
      </c>
      <c r="J407" s="149">
        <f>'Averages Pivot Table'!AB$198</f>
        <v>34620</v>
      </c>
      <c r="K407" s="120">
        <f t="shared" ref="K407" si="824">IF(J407&gt;0,RANK(J407,(J$400:J$418)),0)</f>
        <v>4</v>
      </c>
      <c r="L407" s="149">
        <f>'Averages Pivot Table'!AB$202</f>
        <v>0</v>
      </c>
      <c r="M407" s="120">
        <f t="shared" ref="M407" si="825">IF(L407&gt;0,RANK(L407,(L$400:L$418)),0)</f>
        <v>0</v>
      </c>
      <c r="N407" s="149">
        <f>'Averages Pivot Table'!AB$206</f>
        <v>40268.186463632599</v>
      </c>
      <c r="O407" s="120">
        <f t="shared" ref="O407" si="826">IF(N407&gt;0,RANK(N407,(N$400:N$418)),0)</f>
        <v>15</v>
      </c>
      <c r="Q407" s="91"/>
      <c r="R407" s="91"/>
      <c r="S407" s="91"/>
    </row>
    <row r="408" spans="1:19">
      <c r="A408" s="118" t="s">
        <v>196</v>
      </c>
      <c r="B408" s="149">
        <f>'Averages Pivot Table'!AB$211</f>
        <v>73533.817041177608</v>
      </c>
      <c r="C408" s="120">
        <f t="shared" si="796"/>
        <v>1</v>
      </c>
      <c r="D408" s="149">
        <f>'Averages Pivot Table'!AB$215</f>
        <v>57739.232203189349</v>
      </c>
      <c r="E408" s="120">
        <f t="shared" si="796"/>
        <v>2</v>
      </c>
      <c r="F408" s="149">
        <f>'Averages Pivot Table'!AB$219</f>
        <v>50126.304500575236</v>
      </c>
      <c r="G408" s="120">
        <f t="shared" ref="G408" si="827">IF(F408&gt;0,RANK(F408,(F$400:F$418)),0)</f>
        <v>1</v>
      </c>
      <c r="H408" s="149">
        <f>'Averages Pivot Table'!AB$223</f>
        <v>43462.854464302538</v>
      </c>
      <c r="I408" s="120">
        <f t="shared" ref="I408" si="828">IF(H408&gt;0,RANK(H408,(H$400:H$418)),0)</f>
        <v>3</v>
      </c>
      <c r="J408" s="149">
        <f>'Averages Pivot Table'!AB$227</f>
        <v>0</v>
      </c>
      <c r="K408" s="120">
        <f t="shared" ref="K408" si="829">IF(J408&gt;0,RANK(J408,(J$400:J$418)),0)</f>
        <v>0</v>
      </c>
      <c r="L408" s="149">
        <f>'Averages Pivot Table'!AB$231</f>
        <v>0</v>
      </c>
      <c r="M408" s="120">
        <f t="shared" ref="M408" si="830">IF(L408&gt;0,RANK(L408,(L$400:L$418)),0)</f>
        <v>0</v>
      </c>
      <c r="N408" s="149">
        <f>'Averages Pivot Table'!AB$235</f>
        <v>55654.331612152171</v>
      </c>
      <c r="O408" s="120">
        <f t="shared" ref="O408" si="831">IF(N408&gt;0,RANK(N408,(N$400:N$418)),0)</f>
        <v>2</v>
      </c>
      <c r="Q408" s="91"/>
      <c r="R408" s="91"/>
      <c r="S408" s="91"/>
    </row>
    <row r="409" spans="1:19">
      <c r="A409" s="118"/>
      <c r="B409" s="149"/>
      <c r="C409" s="120"/>
      <c r="D409" s="149"/>
      <c r="E409" s="120"/>
      <c r="F409" s="149"/>
      <c r="G409" s="120"/>
      <c r="H409" s="149"/>
      <c r="I409" s="120"/>
      <c r="J409" s="149"/>
      <c r="K409" s="120"/>
      <c r="L409" s="149"/>
      <c r="M409" s="120"/>
      <c r="N409" s="149"/>
      <c r="O409" s="120"/>
      <c r="Q409" s="91"/>
      <c r="R409" s="91"/>
      <c r="S409" s="91"/>
    </row>
    <row r="410" spans="1:19">
      <c r="A410" s="118" t="s">
        <v>197</v>
      </c>
      <c r="B410" s="149">
        <f>'Averages Pivot Table'!AB$240</f>
        <v>0</v>
      </c>
      <c r="C410" s="120">
        <f t="shared" si="796"/>
        <v>0</v>
      </c>
      <c r="D410" s="149">
        <f>'Averages Pivot Table'!AB$244</f>
        <v>0</v>
      </c>
      <c r="E410" s="120">
        <f t="shared" si="796"/>
        <v>0</v>
      </c>
      <c r="F410" s="149">
        <f>'Averages Pivot Table'!AB$248</f>
        <v>0</v>
      </c>
      <c r="G410" s="120">
        <f t="shared" ref="G410" si="832">IF(F410&gt;0,RANK(F410,(F$400:F$418)),0)</f>
        <v>0</v>
      </c>
      <c r="H410" s="149">
        <f>'Averages Pivot Table'!AB$252</f>
        <v>0</v>
      </c>
      <c r="I410" s="120">
        <f t="shared" ref="I410" si="833">IF(H410&gt;0,RANK(H410,(H$400:H$418)),0)</f>
        <v>0</v>
      </c>
      <c r="J410" s="149">
        <f>'Averages Pivot Table'!AB$256</f>
        <v>0</v>
      </c>
      <c r="K410" s="120">
        <f t="shared" ref="K410" si="834">IF(J410&gt;0,RANK(J410,(J$400:J$418)),0)</f>
        <v>0</v>
      </c>
      <c r="L410" s="149">
        <f>'Averages Pivot Table'!AB$260</f>
        <v>49275.190550373918</v>
      </c>
      <c r="M410" s="120">
        <f t="shared" ref="M410" si="835">IF(L410&gt;0,RANK(L410,(L$400:L$418)),0)</f>
        <v>4</v>
      </c>
      <c r="N410" s="149">
        <f>'Averages Pivot Table'!AB$264</f>
        <v>49275.190550373918</v>
      </c>
      <c r="O410" s="120">
        <f t="shared" ref="O410" si="836">IF(N410&gt;0,RANK(N410,(N$400:N$418)),0)</f>
        <v>5</v>
      </c>
      <c r="Q410" s="91"/>
      <c r="R410" s="91"/>
      <c r="S410" s="91"/>
    </row>
    <row r="411" spans="1:19">
      <c r="A411" s="118" t="s">
        <v>198</v>
      </c>
      <c r="B411" s="149">
        <f>'Averages Pivot Table'!AB$269</f>
        <v>0</v>
      </c>
      <c r="C411" s="120">
        <f t="shared" si="796"/>
        <v>0</v>
      </c>
      <c r="D411" s="149">
        <f>'Averages Pivot Table'!AB$273</f>
        <v>0</v>
      </c>
      <c r="E411" s="120">
        <f t="shared" si="796"/>
        <v>0</v>
      </c>
      <c r="F411" s="149">
        <f>'Averages Pivot Table'!AB$277</f>
        <v>47901.984797354635</v>
      </c>
      <c r="G411" s="120">
        <f t="shared" ref="G411" si="837">IF(F411&gt;0,RANK(F411,(F$400:F$418)),0)</f>
        <v>3</v>
      </c>
      <c r="H411" s="149">
        <f>'Averages Pivot Table'!AB$281</f>
        <v>46530.951041415792</v>
      </c>
      <c r="I411" s="120">
        <f t="shared" ref="I411" si="838">IF(H411&gt;0,RANK(H411,(H$400:H$418)),0)</f>
        <v>1</v>
      </c>
      <c r="J411" s="149">
        <f>'Averages Pivot Table'!AB$285</f>
        <v>49886.971512736563</v>
      </c>
      <c r="K411" s="120">
        <f t="shared" ref="K411" si="839">IF(J411&gt;0,RANK(J411,(J$400:J$418)),0)</f>
        <v>2</v>
      </c>
      <c r="L411" s="149">
        <f>'Averages Pivot Table'!AB$289</f>
        <v>48401.531562100055</v>
      </c>
      <c r="M411" s="120">
        <f t="shared" ref="M411" si="840">IF(L411&gt;0,RANK(L411,(L$400:L$418)),0)</f>
        <v>6</v>
      </c>
      <c r="N411" s="149">
        <f>'Averages Pivot Table'!AB$293</f>
        <v>48201.53710367762</v>
      </c>
      <c r="O411" s="120">
        <f t="shared" ref="O411" si="841">IF(N411&gt;0,RANK(N411,(N$400:N$418)),0)</f>
        <v>9</v>
      </c>
      <c r="Q411" s="91"/>
      <c r="R411" s="91"/>
      <c r="S411" s="91"/>
    </row>
    <row r="412" spans="1:19">
      <c r="A412" s="118" t="s">
        <v>199</v>
      </c>
      <c r="B412" s="149">
        <f>'Averages Pivot Table'!AB$298</f>
        <v>0</v>
      </c>
      <c r="C412" s="120">
        <f t="shared" si="796"/>
        <v>0</v>
      </c>
      <c r="D412" s="149">
        <f>'Averages Pivot Table'!AB$302</f>
        <v>0</v>
      </c>
      <c r="E412" s="120">
        <f t="shared" si="796"/>
        <v>0</v>
      </c>
      <c r="F412" s="149">
        <f>'Averages Pivot Table'!AB$306</f>
        <v>0</v>
      </c>
      <c r="G412" s="120">
        <f t="shared" ref="G412" si="842">IF(F412&gt;0,RANK(F412,(F$400:F$418)),0)</f>
        <v>0</v>
      </c>
      <c r="H412" s="149">
        <f>'Averages Pivot Table'!AB$310</f>
        <v>0</v>
      </c>
      <c r="I412" s="120">
        <f t="shared" ref="I412" si="843">IF(H412&gt;0,RANK(H412,(H$400:H$418)),0)</f>
        <v>0</v>
      </c>
      <c r="J412" s="149">
        <f>'Averages Pivot Table'!AB$314</f>
        <v>0</v>
      </c>
      <c r="K412" s="120">
        <f t="shared" ref="K412" si="844">IF(J412&gt;0,RANK(J412,(J$400:J$418)),0)</f>
        <v>0</v>
      </c>
      <c r="L412" s="149">
        <f>'Averages Pivot Table'!AB$318</f>
        <v>46140.720965441207</v>
      </c>
      <c r="M412" s="120">
        <f t="shared" ref="M412" si="845">IF(L412&gt;0,RANK(L412,(L$400:L$418)),0)</f>
        <v>7</v>
      </c>
      <c r="N412" s="149">
        <f>'Averages Pivot Table'!AB$322</f>
        <v>46140.720965441207</v>
      </c>
      <c r="O412" s="120">
        <f t="shared" ref="O412" si="846">IF(N412&gt;0,RANK(N412,(N$400:N$418)),0)</f>
        <v>11</v>
      </c>
      <c r="Q412" s="91"/>
      <c r="R412" s="91"/>
      <c r="S412" s="91"/>
    </row>
    <row r="413" spans="1:19">
      <c r="A413" s="118" t="s">
        <v>200</v>
      </c>
      <c r="B413" s="149">
        <f>'Averages Pivot Table'!AB$327</f>
        <v>0</v>
      </c>
      <c r="C413" s="120">
        <f t="shared" si="796"/>
        <v>0</v>
      </c>
      <c r="D413" s="149">
        <f>'Averages Pivot Table'!AB$331</f>
        <v>0</v>
      </c>
      <c r="E413" s="120">
        <f t="shared" si="796"/>
        <v>0</v>
      </c>
      <c r="F413" s="149">
        <f>'Averages Pivot Table'!AB$335</f>
        <v>0</v>
      </c>
      <c r="G413" s="120">
        <f t="shared" ref="G413" si="847">IF(F413&gt;0,RANK(F413,(F$400:F$418)),0)</f>
        <v>0</v>
      </c>
      <c r="H413" s="149">
        <f>'Averages Pivot Table'!AB$339</f>
        <v>0</v>
      </c>
      <c r="I413" s="120">
        <f t="shared" ref="I413" si="848">IF(H413&gt;0,RANK(H413,(H$400:H$418)),0)</f>
        <v>0</v>
      </c>
      <c r="J413" s="149">
        <f>'Averages Pivot Table'!AB$343</f>
        <v>47625.395744680849</v>
      </c>
      <c r="K413" s="120">
        <f t="shared" ref="K413" si="849">IF(J413&gt;0,RANK(J413,(J$400:J$418)),0)</f>
        <v>3</v>
      </c>
      <c r="L413" s="149">
        <f>'Averages Pivot Table'!AB$347</f>
        <v>0</v>
      </c>
      <c r="M413" s="120">
        <f t="shared" ref="M413" si="850">IF(L413&gt;0,RANK(L413,(L$400:L$418)),0)</f>
        <v>0</v>
      </c>
      <c r="N413" s="149">
        <f>'Averages Pivot Table'!AB$351</f>
        <v>47625.395744680849</v>
      </c>
      <c r="O413" s="120">
        <f t="shared" ref="O413" si="851">IF(N413&gt;0,RANK(N413,(N$400:N$418)),0)</f>
        <v>10</v>
      </c>
      <c r="Q413" s="91"/>
      <c r="R413" s="91"/>
      <c r="S413" s="91"/>
    </row>
    <row r="414" spans="1:19">
      <c r="A414" s="118"/>
      <c r="B414" s="149"/>
      <c r="C414" s="120"/>
      <c r="D414" s="149"/>
      <c r="E414" s="120"/>
      <c r="F414" s="149"/>
      <c r="G414" s="120"/>
      <c r="H414" s="149"/>
      <c r="I414" s="120"/>
      <c r="J414" s="149"/>
      <c r="K414" s="120"/>
      <c r="L414" s="149"/>
      <c r="M414" s="120"/>
      <c r="N414" s="149"/>
      <c r="O414" s="120"/>
      <c r="Q414" s="91"/>
      <c r="R414" s="91"/>
      <c r="S414" s="91"/>
    </row>
    <row r="415" spans="1:19">
      <c r="A415" s="118" t="s">
        <v>201</v>
      </c>
      <c r="B415" s="119">
        <f>'Averages Pivot Table'!AB$356</f>
        <v>63023.554916848676</v>
      </c>
      <c r="C415" s="120">
        <f t="shared" si="796"/>
        <v>3</v>
      </c>
      <c r="D415" s="119">
        <f>'Averages Pivot Table'!AB$360</f>
        <v>52424.12337904689</v>
      </c>
      <c r="E415" s="120">
        <f t="shared" si="796"/>
        <v>4</v>
      </c>
      <c r="F415" s="119">
        <f>'Averages Pivot Table'!AB$364</f>
        <v>43265.597556886016</v>
      </c>
      <c r="G415" s="120">
        <f t="shared" ref="G415" si="852">IF(F415&gt;0,RANK(F415,(F$400:F$418)),0)</f>
        <v>8</v>
      </c>
      <c r="H415" s="119">
        <f>'Averages Pivot Table'!AB$368</f>
        <v>41222.004067264876</v>
      </c>
      <c r="I415" s="120">
        <f t="shared" ref="I415" si="853">IF(H415&gt;0,RANK(H415,(H$400:H$418)),0)</f>
        <v>5</v>
      </c>
      <c r="J415" s="119">
        <f>'Averages Pivot Table'!AB$372</f>
        <v>0</v>
      </c>
      <c r="K415" s="120">
        <f t="shared" ref="K415" si="854">IF(J415&gt;0,RANK(J415,(J$400:J$418)),0)</f>
        <v>0</v>
      </c>
      <c r="L415" s="119">
        <f>'Averages Pivot Table'!AB$376</f>
        <v>0</v>
      </c>
      <c r="M415" s="120">
        <f t="shared" ref="M415" si="855">IF(L415&gt;0,RANK(L415,(L$400:L$418)),0)</f>
        <v>0</v>
      </c>
      <c r="N415" s="119">
        <f>'Averages Pivot Table'!AB$380</f>
        <v>49710.435955902889</v>
      </c>
      <c r="O415" s="120">
        <f t="shared" ref="O415" si="856">IF(N415&gt;0,RANK(N415,(N$400:N$418)),0)</f>
        <v>4</v>
      </c>
      <c r="Q415" s="91"/>
      <c r="R415" s="91"/>
      <c r="S415" s="91"/>
    </row>
    <row r="416" spans="1:19">
      <c r="A416" s="118" t="s">
        <v>202</v>
      </c>
      <c r="B416" s="119">
        <f>'Averages Pivot Table'!AB$385</f>
        <v>51614.452847094035</v>
      </c>
      <c r="C416" s="120">
        <f t="shared" si="796"/>
        <v>7</v>
      </c>
      <c r="D416" s="119">
        <f>'Averages Pivot Table'!AB$389</f>
        <v>49138.482617856964</v>
      </c>
      <c r="E416" s="120">
        <f t="shared" si="796"/>
        <v>6</v>
      </c>
      <c r="F416" s="119">
        <f>'Averages Pivot Table'!AB$393</f>
        <v>47252.49297715904</v>
      </c>
      <c r="G416" s="120">
        <f t="shared" ref="G416" si="857">IF(F416&gt;0,RANK(F416,(F$400:F$418)),0)</f>
        <v>4</v>
      </c>
      <c r="H416" s="119">
        <f>'Averages Pivot Table'!AB$397</f>
        <v>46081.137638315275</v>
      </c>
      <c r="I416" s="120">
        <f t="shared" ref="I416" si="858">IF(H416&gt;0,RANK(H416,(H$400:H$418)),0)</f>
        <v>2</v>
      </c>
      <c r="J416" s="119">
        <f>'Averages Pivot Table'!AB$401</f>
        <v>0</v>
      </c>
      <c r="K416" s="120">
        <f t="shared" ref="K416" si="859">IF(J416&gt;0,RANK(J416,(J$400:J$418)),0)</f>
        <v>0</v>
      </c>
      <c r="L416" s="119">
        <f>'Averages Pivot Table'!AB$405</f>
        <v>54081.875790005099</v>
      </c>
      <c r="M416" s="120">
        <f t="shared" ref="M416" si="860">IF(L416&gt;0,RANK(L416,(L$400:L$418)),0)</f>
        <v>2</v>
      </c>
      <c r="N416" s="119">
        <f>'Averages Pivot Table'!AB$409</f>
        <v>48971.57112633151</v>
      </c>
      <c r="O416" s="120">
        <f t="shared" ref="O416" si="861">IF(N416&gt;0,RANK(N416,(N$400:N$418)),0)</f>
        <v>7</v>
      </c>
      <c r="Q416" s="91"/>
      <c r="R416" s="91"/>
      <c r="S416" s="91"/>
    </row>
    <row r="417" spans="1:19" ht="12.95" customHeight="1">
      <c r="A417" s="118" t="s">
        <v>203</v>
      </c>
      <c r="B417" s="119">
        <f>'Averages Pivot Table'!AB$414</f>
        <v>0</v>
      </c>
      <c r="C417" s="120">
        <f t="shared" si="796"/>
        <v>0</v>
      </c>
      <c r="D417" s="119">
        <f>'Averages Pivot Table'!AB$418</f>
        <v>0</v>
      </c>
      <c r="E417" s="120">
        <f t="shared" si="796"/>
        <v>0</v>
      </c>
      <c r="F417" s="119">
        <f>'Averages Pivot Table'!AB$422</f>
        <v>0</v>
      </c>
      <c r="G417" s="120">
        <f t="shared" ref="G417" si="862">IF(F417&gt;0,RANK(F417,(F$400:F$418)),0)</f>
        <v>0</v>
      </c>
      <c r="H417" s="119">
        <f>'Averages Pivot Table'!AB$426</f>
        <v>0</v>
      </c>
      <c r="I417" s="120">
        <f t="shared" ref="I417" si="863">IF(H417&gt;0,RANK(H417,(H$400:H$418)),0)</f>
        <v>0</v>
      </c>
      <c r="J417" s="119">
        <f>'Averages Pivot Table'!AB$430</f>
        <v>0</v>
      </c>
      <c r="K417" s="120">
        <f t="shared" ref="K417" si="864">IF(J417&gt;0,RANK(J417,(J$400:J$418)),0)</f>
        <v>0</v>
      </c>
      <c r="L417" s="119">
        <f>'Averages Pivot Table'!AB$434</f>
        <v>0</v>
      </c>
      <c r="M417" s="120">
        <f t="shared" ref="M417" si="865">IF(L417&gt;0,RANK(L417,(L$400:L$418)),0)</f>
        <v>0</v>
      </c>
      <c r="N417" s="119">
        <f>'Averages Pivot Table'!AB$438</f>
        <v>0</v>
      </c>
      <c r="O417" s="120">
        <f t="shared" ref="O417" si="866">IF(N417&gt;0,RANK(N417,(N$400:N$418)),0)</f>
        <v>0</v>
      </c>
    </row>
    <row r="418" spans="1:19" ht="12.95" customHeight="1">
      <c r="A418" s="143" t="s">
        <v>204</v>
      </c>
      <c r="B418" s="122">
        <f>'Averages Pivot Table'!AB$443</f>
        <v>72347.742414860681</v>
      </c>
      <c r="C418" s="123">
        <f t="shared" si="796"/>
        <v>2</v>
      </c>
      <c r="D418" s="122">
        <f>'Averages Pivot Table'!AB$447</f>
        <v>55526.794047619056</v>
      </c>
      <c r="E418" s="123">
        <f t="shared" si="796"/>
        <v>3</v>
      </c>
      <c r="F418" s="122">
        <f>'Averages Pivot Table'!AB$451</f>
        <v>46636.933556672251</v>
      </c>
      <c r="G418" s="123">
        <f t="shared" ref="G418" si="867">IF(F418&gt;0,RANK(F418,(F$400:F$418)),0)</f>
        <v>5</v>
      </c>
      <c r="H418" s="122">
        <f>'Averages Pivot Table'!AB$455</f>
        <v>42735.45042425242</v>
      </c>
      <c r="I418" s="123">
        <f t="shared" ref="I418" si="868">IF(H418&gt;0,RANK(H418,(H$400:H$418)),0)</f>
        <v>4</v>
      </c>
      <c r="J418" s="122">
        <f>'Averages Pivot Table'!AB$459</f>
        <v>49979.720930232557</v>
      </c>
      <c r="K418" s="123">
        <f t="shared" ref="K418" si="869">IF(J418&gt;0,RANK(J418,(J$400:J$418)),0)</f>
        <v>1</v>
      </c>
      <c r="L418" s="122">
        <f>'Averages Pivot Table'!AB$463</f>
        <v>0</v>
      </c>
      <c r="M418" s="123">
        <f t="shared" ref="M418" si="870">IF(L418&gt;0,RANK(L418,(L$400:L$418)),0)</f>
        <v>0</v>
      </c>
      <c r="N418" s="122">
        <f>'Averages Pivot Table'!AB$467</f>
        <v>49068.246186008881</v>
      </c>
      <c r="O418" s="123">
        <f t="shared" ref="O418" si="871">IF(N418&gt;0,RANK(N418,(N$400:N$418)),0)</f>
        <v>6</v>
      </c>
    </row>
    <row r="419" spans="1:19" ht="39" customHeight="1">
      <c r="A419" s="677" t="s">
        <v>360</v>
      </c>
      <c r="B419" s="677"/>
      <c r="C419" s="677"/>
      <c r="D419" s="677"/>
      <c r="E419" s="677"/>
      <c r="F419" s="677"/>
      <c r="G419" s="677"/>
      <c r="H419" s="677"/>
      <c r="I419" s="677"/>
      <c r="J419" s="677"/>
      <c r="K419" s="677"/>
      <c r="L419" s="677"/>
      <c r="M419" s="677"/>
      <c r="N419" s="677"/>
      <c r="O419" s="677"/>
    </row>
    <row r="420" spans="1:19">
      <c r="O420" s="84" t="s">
        <v>1094</v>
      </c>
    </row>
    <row r="421" spans="1:19" ht="18">
      <c r="A421" s="64" t="s">
        <v>223</v>
      </c>
      <c r="B421" s="64"/>
      <c r="C421" s="64"/>
      <c r="D421" s="64"/>
      <c r="E421" s="64"/>
      <c r="F421" s="64"/>
      <c r="G421" s="64"/>
      <c r="H421" s="64"/>
      <c r="I421" s="64"/>
      <c r="J421" s="64"/>
      <c r="K421" s="64"/>
      <c r="L421" s="64"/>
      <c r="M421" s="64"/>
      <c r="N421" s="64"/>
      <c r="O421" s="64"/>
    </row>
    <row r="422" spans="1:19">
      <c r="A422" s="162"/>
      <c r="B422" s="69"/>
      <c r="C422" s="69"/>
      <c r="D422" s="69"/>
      <c r="E422" s="69"/>
      <c r="F422" s="69"/>
      <c r="G422" s="69"/>
      <c r="H422" s="69"/>
      <c r="I422" s="69"/>
      <c r="J422" s="69"/>
      <c r="K422" s="69"/>
      <c r="L422" s="69"/>
      <c r="M422" s="69"/>
      <c r="N422" s="69"/>
      <c r="O422" s="69"/>
    </row>
    <row r="423" spans="1:19" ht="15.75">
      <c r="A423" s="674" t="s">
        <v>210</v>
      </c>
      <c r="B423" s="674"/>
      <c r="C423" s="674"/>
      <c r="D423" s="674"/>
      <c r="E423" s="674"/>
      <c r="F423" s="674"/>
      <c r="G423" s="674"/>
      <c r="H423" s="674"/>
      <c r="I423" s="674"/>
      <c r="J423" s="674"/>
      <c r="K423" s="674"/>
      <c r="L423" s="674"/>
      <c r="M423" s="674"/>
      <c r="N423" s="674"/>
      <c r="O423" s="674"/>
    </row>
    <row r="424" spans="1:19" ht="15.75">
      <c r="A424" s="674" t="s">
        <v>1109</v>
      </c>
      <c r="B424" s="674"/>
      <c r="C424" s="674"/>
      <c r="D424" s="674"/>
      <c r="E424" s="674"/>
      <c r="F424" s="674"/>
      <c r="G424" s="674"/>
      <c r="H424" s="674"/>
      <c r="I424" s="674"/>
      <c r="J424" s="674"/>
      <c r="K424" s="674"/>
      <c r="L424" s="674"/>
      <c r="M424" s="674"/>
      <c r="N424" s="674"/>
      <c r="O424" s="674"/>
    </row>
    <row r="425" spans="1:19">
      <c r="A425" s="118"/>
      <c r="B425" s="118"/>
      <c r="C425" s="118"/>
      <c r="D425" s="118"/>
      <c r="E425" s="118"/>
      <c r="F425" s="118"/>
      <c r="G425" s="118"/>
      <c r="H425" s="118"/>
      <c r="I425" s="118"/>
      <c r="J425" s="118"/>
      <c r="K425" s="118"/>
      <c r="L425" s="118"/>
      <c r="M425" s="118"/>
      <c r="N425" s="118"/>
      <c r="O425" s="118"/>
    </row>
    <row r="426" spans="1:19" ht="33" customHeight="1">
      <c r="A426" s="96"/>
      <c r="B426" s="164" t="s">
        <v>3</v>
      </c>
      <c r="C426" s="165"/>
      <c r="D426" s="166" t="s">
        <v>4</v>
      </c>
      <c r="E426" s="167"/>
      <c r="F426" s="166" t="s">
        <v>5</v>
      </c>
      <c r="G426" s="167"/>
      <c r="H426" s="164" t="s">
        <v>6</v>
      </c>
      <c r="I426" s="165"/>
      <c r="J426" s="166" t="s">
        <v>211</v>
      </c>
      <c r="K426" s="167"/>
      <c r="L426" s="165" t="s">
        <v>21</v>
      </c>
      <c r="M426" s="165"/>
      <c r="N426" s="165" t="s">
        <v>212</v>
      </c>
      <c r="O426" s="165"/>
    </row>
    <row r="427" spans="1:19">
      <c r="A427" s="102"/>
      <c r="B427" s="98" t="s">
        <v>187</v>
      </c>
      <c r="C427" s="97" t="s">
        <v>166</v>
      </c>
      <c r="D427" s="98" t="s">
        <v>187</v>
      </c>
      <c r="E427" s="97" t="s">
        <v>166</v>
      </c>
      <c r="F427" s="98" t="s">
        <v>187</v>
      </c>
      <c r="G427" s="97" t="s">
        <v>166</v>
      </c>
      <c r="H427" s="98" t="s">
        <v>187</v>
      </c>
      <c r="I427" s="97" t="s">
        <v>166</v>
      </c>
      <c r="J427" s="98" t="s">
        <v>187</v>
      </c>
      <c r="K427" s="97" t="s">
        <v>166</v>
      </c>
      <c r="L427" s="98" t="s">
        <v>187</v>
      </c>
      <c r="M427" s="97" t="s">
        <v>166</v>
      </c>
      <c r="N427" s="98" t="s">
        <v>187</v>
      </c>
      <c r="O427" s="97" t="s">
        <v>166</v>
      </c>
    </row>
    <row r="428" spans="1:19" s="109" customFormat="1" ht="18" customHeight="1">
      <c r="A428" s="106" t="s">
        <v>188</v>
      </c>
      <c r="B428" s="133">
        <f>'Averages Pivot Table'!AC$471</f>
        <v>59187.70163099256</v>
      </c>
      <c r="C428" s="133"/>
      <c r="D428" s="133">
        <f>'Averages Pivot Table'!AC$475</f>
        <v>53038.024416781089</v>
      </c>
      <c r="E428" s="133"/>
      <c r="F428" s="133">
        <f>'Averages Pivot Table'!AC$479</f>
        <v>45758.015460902134</v>
      </c>
      <c r="G428" s="133"/>
      <c r="H428" s="133">
        <f>'Averages Pivot Table'!AC$483</f>
        <v>42194.301708213316</v>
      </c>
      <c r="I428" s="133"/>
      <c r="J428" s="133">
        <f>'Averages Pivot Table'!AC$487</f>
        <v>42339.624847949308</v>
      </c>
      <c r="K428" s="133"/>
      <c r="L428" s="133">
        <f>'Averages Pivot Table'!AC$491</f>
        <v>45253.433483402398</v>
      </c>
      <c r="M428" s="169"/>
      <c r="N428" s="133">
        <f>'Averages Pivot Table'!AC$495</f>
        <v>45465.615941970245</v>
      </c>
      <c r="O428" s="170"/>
      <c r="Q428" s="111"/>
      <c r="R428" s="111"/>
      <c r="S428" s="111"/>
    </row>
    <row r="429" spans="1:19" ht="12.95" customHeight="1">
      <c r="A429" s="118"/>
      <c r="B429" s="113"/>
      <c r="C429" s="137"/>
      <c r="D429" s="113"/>
      <c r="E429" s="137"/>
      <c r="F429" s="113"/>
      <c r="G429" s="137"/>
      <c r="H429" s="113"/>
      <c r="I429" s="137"/>
      <c r="J429" s="113"/>
      <c r="K429" s="137"/>
      <c r="L429" s="113"/>
      <c r="M429" s="137"/>
      <c r="N429" s="113"/>
      <c r="O429" s="114"/>
    </row>
    <row r="430" spans="1:19" ht="12.95" customHeight="1">
      <c r="A430" s="118" t="s">
        <v>189</v>
      </c>
      <c r="B430" s="149">
        <f>'Averages Pivot Table'!AC$8</f>
        <v>0</v>
      </c>
      <c r="C430" s="120">
        <f>IF(B430&gt;0,RANK(B430,(B$430:B$448)),0)</f>
        <v>0</v>
      </c>
      <c r="D430" s="149">
        <f>'Averages Pivot Table'!AC$12</f>
        <v>0</v>
      </c>
      <c r="E430" s="120">
        <f>IF(D430&gt;0,RANK(D430,(D$430:D$448)),0)</f>
        <v>0</v>
      </c>
      <c r="F430" s="149">
        <f>'Averages Pivot Table'!AC$16</f>
        <v>0</v>
      </c>
      <c r="G430" s="120">
        <f>IF(F430&gt;0,RANK(F430,(F$430:F$448)),0)</f>
        <v>0</v>
      </c>
      <c r="H430" s="149">
        <f>'Averages Pivot Table'!AC$20</f>
        <v>0</v>
      </c>
      <c r="I430" s="120">
        <f>IF(H430&gt;0,RANK(H430,(H$430:H$448)),0)</f>
        <v>0</v>
      </c>
      <c r="J430" s="149">
        <f>'Averages Pivot Table'!AC$24</f>
        <v>0</v>
      </c>
      <c r="K430" s="120">
        <f>IF(J430&gt;0,RANK(J430,(J$430:J$448)),0)</f>
        <v>0</v>
      </c>
      <c r="L430" s="149">
        <f>'Averages Pivot Table'!AC$28</f>
        <v>51463.188307064353</v>
      </c>
      <c r="M430" s="120">
        <f>IF(L430&gt;0,RANK(L430,(L$430:L$448)),0)</f>
        <v>1</v>
      </c>
      <c r="N430" s="149">
        <f>'Averages Pivot Table'!AC$32</f>
        <v>51463.188307064353</v>
      </c>
      <c r="O430" s="120">
        <f>IF(N430&gt;0,RANK(N430,(N$430:N$448)),0)</f>
        <v>3</v>
      </c>
    </row>
    <row r="431" spans="1:19" ht="12.95" customHeight="1">
      <c r="A431" s="118" t="s">
        <v>190</v>
      </c>
      <c r="B431" s="149">
        <f>'Averages Pivot Table'!AC$37</f>
        <v>53190.169811320753</v>
      </c>
      <c r="C431" s="120">
        <f t="shared" ref="C431:E448" si="872">IF(B431&gt;0,RANK(B431,(B$430:B$448)),0)</f>
        <v>6</v>
      </c>
      <c r="D431" s="149">
        <f>'Averages Pivot Table'!AC$41</f>
        <v>35671.63636363636</v>
      </c>
      <c r="E431" s="120">
        <f t="shared" si="872"/>
        <v>9</v>
      </c>
      <c r="F431" s="149">
        <f>'Averages Pivot Table'!AC$45</f>
        <v>45309.211269589163</v>
      </c>
      <c r="G431" s="120">
        <f t="shared" ref="G431" si="873">IF(F431&gt;0,RANK(F431,(F$430:F$448)),0)</f>
        <v>6</v>
      </c>
      <c r="H431" s="149">
        <f>'Averages Pivot Table'!AC$49</f>
        <v>41501.231506035816</v>
      </c>
      <c r="I431" s="120">
        <f t="shared" ref="I431" si="874">IF(H431&gt;0,RANK(H431,(H$430:H$448)),0)</f>
        <v>4</v>
      </c>
      <c r="J431" s="149">
        <f>'Averages Pivot Table'!AC$53</f>
        <v>0</v>
      </c>
      <c r="K431" s="120">
        <f t="shared" ref="K431" si="875">IF(J431&gt;0,RANK(J431,(J$430:J$448)),0)</f>
        <v>0</v>
      </c>
      <c r="L431" s="149">
        <f>'Averages Pivot Table'!AC$57</f>
        <v>41784.435232503478</v>
      </c>
      <c r="M431" s="120">
        <f t="shared" ref="M431" si="876">IF(L431&gt;0,RANK(L431,(L$430:L$448)),0)</f>
        <v>6</v>
      </c>
      <c r="N431" s="149">
        <f>'Averages Pivot Table'!AC$61</f>
        <v>42170.509522383152</v>
      </c>
      <c r="O431" s="120">
        <f t="shared" ref="O431" si="877">IF(N431&gt;0,RANK(N431,(N$430:N$448)),0)</f>
        <v>13</v>
      </c>
    </row>
    <row r="432" spans="1:19" ht="12.95" customHeight="1">
      <c r="A432" s="118" t="s">
        <v>191</v>
      </c>
      <c r="B432" s="149">
        <f>'Averages Pivot Table'!AC$66</f>
        <v>0</v>
      </c>
      <c r="C432" s="120">
        <f t="shared" si="872"/>
        <v>0</v>
      </c>
      <c r="D432" s="149">
        <f>'Averages Pivot Table'!AC$70</f>
        <v>0</v>
      </c>
      <c r="E432" s="120">
        <f t="shared" si="872"/>
        <v>0</v>
      </c>
      <c r="F432" s="149">
        <f>'Averages Pivot Table'!AC$74</f>
        <v>0</v>
      </c>
      <c r="G432" s="120">
        <f t="shared" ref="G432" si="878">IF(F432&gt;0,RANK(F432,(F$430:F$448)),0)</f>
        <v>0</v>
      </c>
      <c r="H432" s="149">
        <f>'Averages Pivot Table'!AC$78</f>
        <v>0</v>
      </c>
      <c r="I432" s="120">
        <f t="shared" ref="I432" si="879">IF(H432&gt;0,RANK(H432,(H$430:H$448)),0)</f>
        <v>0</v>
      </c>
      <c r="J432" s="149">
        <f>'Averages Pivot Table'!AC$82</f>
        <v>0</v>
      </c>
      <c r="K432" s="120">
        <f t="shared" ref="K432" si="880">IF(J432&gt;0,RANK(J432,(J$430:J$448)),0)</f>
        <v>0</v>
      </c>
      <c r="L432" s="149">
        <f>'Averages Pivot Table'!AC$86</f>
        <v>0</v>
      </c>
      <c r="M432" s="120">
        <f t="shared" ref="M432" si="881">IF(L432&gt;0,RANK(L432,(L$430:L$448)),0)</f>
        <v>0</v>
      </c>
      <c r="N432" s="149">
        <f>'Averages Pivot Table'!AC$90</f>
        <v>0</v>
      </c>
      <c r="O432" s="120">
        <f t="shared" ref="O432" si="882">IF(N432&gt;0,RANK(N432,(N$430:N$448)),0)</f>
        <v>0</v>
      </c>
    </row>
    <row r="433" spans="1:19">
      <c r="A433" s="118" t="s">
        <v>192</v>
      </c>
      <c r="B433" s="149">
        <f>'Averages Pivot Table'!AC$95</f>
        <v>0</v>
      </c>
      <c r="C433" s="120">
        <f t="shared" si="872"/>
        <v>0</v>
      </c>
      <c r="D433" s="149">
        <f>'Averages Pivot Table'!AC$99</f>
        <v>0</v>
      </c>
      <c r="E433" s="120">
        <f t="shared" si="872"/>
        <v>0</v>
      </c>
      <c r="F433" s="149">
        <f>'Averages Pivot Table'!AC$103</f>
        <v>0</v>
      </c>
      <c r="G433" s="120">
        <f t="shared" ref="G433" si="883">IF(F433&gt;0,RANK(F433,(F$430:F$448)),0)</f>
        <v>0</v>
      </c>
      <c r="H433" s="149">
        <f>'Averages Pivot Table'!AC$107</f>
        <v>0</v>
      </c>
      <c r="I433" s="120">
        <f t="shared" ref="I433" si="884">IF(H433&gt;0,RANK(H433,(H$430:H$448)),0)</f>
        <v>0</v>
      </c>
      <c r="J433" s="149">
        <f>'Averages Pivot Table'!AC$111</f>
        <v>0</v>
      </c>
      <c r="K433" s="120">
        <f t="shared" ref="K433" si="885">IF(J433&gt;0,RANK(J433,(J$430:J$448)),0)</f>
        <v>0</v>
      </c>
      <c r="L433" s="149">
        <f>'Averages Pivot Table'!AC$115</f>
        <v>50269.192982456138</v>
      </c>
      <c r="M433" s="120">
        <f t="shared" ref="M433" si="886">IF(L433&gt;0,RANK(L433,(L$430:L$448)),0)</f>
        <v>2</v>
      </c>
      <c r="N433" s="149">
        <f>'Averages Pivot Table'!AC$119</f>
        <v>50269.192982456138</v>
      </c>
      <c r="O433" s="120">
        <f t="shared" ref="O433" si="887">IF(N433&gt;0,RANK(N433,(N$430:N$448)),0)</f>
        <v>4</v>
      </c>
      <c r="Q433" s="91"/>
      <c r="R433" s="91"/>
      <c r="S433" s="91"/>
    </row>
    <row r="434" spans="1:19">
      <c r="A434" s="118"/>
      <c r="B434" s="149"/>
      <c r="C434" s="120"/>
      <c r="D434" s="149"/>
      <c r="E434" s="120"/>
      <c r="F434" s="149"/>
      <c r="G434" s="120"/>
      <c r="H434" s="149"/>
      <c r="I434" s="120"/>
      <c r="J434" s="149"/>
      <c r="K434" s="120"/>
      <c r="L434" s="149"/>
      <c r="M434" s="120"/>
      <c r="N434" s="149"/>
      <c r="O434" s="120"/>
      <c r="Q434" s="91"/>
      <c r="R434" s="91"/>
      <c r="S434" s="91"/>
    </row>
    <row r="435" spans="1:19">
      <c r="A435" s="118" t="s">
        <v>193</v>
      </c>
      <c r="B435" s="149">
        <f>'Averages Pivot Table'!AC$124</f>
        <v>0</v>
      </c>
      <c r="C435" s="120">
        <f t="shared" si="872"/>
        <v>0</v>
      </c>
      <c r="D435" s="149">
        <f>'Averages Pivot Table'!AC$128</f>
        <v>0</v>
      </c>
      <c r="E435" s="120">
        <f t="shared" si="872"/>
        <v>0</v>
      </c>
      <c r="F435" s="149">
        <f>'Averages Pivot Table'!AC$132</f>
        <v>0</v>
      </c>
      <c r="G435" s="120">
        <f t="shared" ref="G435" si="888">IF(F435&gt;0,RANK(F435,(F$430:F$448)),0)</f>
        <v>0</v>
      </c>
      <c r="H435" s="149">
        <f>'Averages Pivot Table'!AC$136</f>
        <v>0</v>
      </c>
      <c r="I435" s="120">
        <f t="shared" ref="I435" si="889">IF(H435&gt;0,RANK(H435,(H$430:H$448)),0)</f>
        <v>0</v>
      </c>
      <c r="J435" s="149">
        <f>'Averages Pivot Table'!AC$140</f>
        <v>0</v>
      </c>
      <c r="K435" s="120">
        <f t="shared" ref="K435" si="890">IF(J435&gt;0,RANK(J435,(J$430:J$448)),0)</f>
        <v>0</v>
      </c>
      <c r="L435" s="149">
        <f>'Averages Pivot Table'!AC$144</f>
        <v>0</v>
      </c>
      <c r="M435" s="120">
        <f t="shared" ref="M435" si="891">IF(L435&gt;0,RANK(L435,(L$430:L$448)),0)</f>
        <v>0</v>
      </c>
      <c r="N435" s="149">
        <f>'Averages Pivot Table'!AC$148</f>
        <v>0</v>
      </c>
      <c r="O435" s="120">
        <f t="shared" ref="O435" si="892">IF(N435&gt;0,RANK(N435,(N$430:N$448)),0)</f>
        <v>0</v>
      </c>
      <c r="Q435" s="91"/>
      <c r="R435" s="91"/>
      <c r="S435" s="91"/>
    </row>
    <row r="436" spans="1:19">
      <c r="A436" s="118" t="s">
        <v>194</v>
      </c>
      <c r="B436" s="149">
        <f>'Averages Pivot Table'!AC$153</f>
        <v>55755.653846153851</v>
      </c>
      <c r="C436" s="120">
        <f t="shared" si="872"/>
        <v>5</v>
      </c>
      <c r="D436" s="149">
        <f>'Averages Pivot Table'!AC$157</f>
        <v>45497.368421052626</v>
      </c>
      <c r="E436" s="120">
        <f t="shared" si="872"/>
        <v>7</v>
      </c>
      <c r="F436" s="149">
        <f>'Averages Pivot Table'!AC$161</f>
        <v>39337.200000000004</v>
      </c>
      <c r="G436" s="120">
        <f t="shared" ref="G436" si="893">IF(F436&gt;0,RANK(F436,(F$430:F$448)),0)</f>
        <v>9</v>
      </c>
      <c r="H436" s="149">
        <f>'Averages Pivot Table'!AC$165</f>
        <v>34270</v>
      </c>
      <c r="I436" s="120">
        <f t="shared" ref="I436" si="894">IF(H436&gt;0,RANK(H436,(H$430:H$448)),0)</f>
        <v>9</v>
      </c>
      <c r="J436" s="149">
        <f>'Averages Pivot Table'!AC$169</f>
        <v>0</v>
      </c>
      <c r="K436" s="120">
        <f t="shared" ref="K436" si="895">IF(J436&gt;0,RANK(J436,(J$430:J$448)),0)</f>
        <v>0</v>
      </c>
      <c r="L436" s="149">
        <f>'Averages Pivot Table'!AC$173</f>
        <v>0</v>
      </c>
      <c r="M436" s="120">
        <f t="shared" ref="M436" si="896">IF(L436&gt;0,RANK(L436,(L$430:L$448)),0)</f>
        <v>0</v>
      </c>
      <c r="N436" s="149">
        <f>'Averages Pivot Table'!AC$177</f>
        <v>48736.561476852665</v>
      </c>
      <c r="O436" s="120">
        <f t="shared" ref="O436" si="897">IF(N436&gt;0,RANK(N436,(N$430:N$448)),0)</f>
        <v>6</v>
      </c>
      <c r="Q436" s="91"/>
      <c r="R436" s="91"/>
      <c r="S436" s="91"/>
    </row>
    <row r="437" spans="1:19">
      <c r="A437" s="118" t="s">
        <v>195</v>
      </c>
      <c r="B437" s="149">
        <f>'Averages Pivot Table'!AC$182</f>
        <v>49602.7</v>
      </c>
      <c r="C437" s="120">
        <f t="shared" si="872"/>
        <v>8</v>
      </c>
      <c r="D437" s="149">
        <f>'Averages Pivot Table'!AC$186</f>
        <v>45824.642857142855</v>
      </c>
      <c r="E437" s="120">
        <f t="shared" si="872"/>
        <v>6</v>
      </c>
      <c r="F437" s="149">
        <f>'Averages Pivot Table'!AC$190</f>
        <v>43910.3125</v>
      </c>
      <c r="G437" s="120">
        <f t="shared" ref="G437" si="898">IF(F437&gt;0,RANK(F437,(F$430:F$448)),0)</f>
        <v>7</v>
      </c>
      <c r="H437" s="149">
        <f>'Averages Pivot Table'!AC$194</f>
        <v>38621.353686635943</v>
      </c>
      <c r="I437" s="120">
        <f t="shared" ref="I437" si="899">IF(H437&gt;0,RANK(H437,(H$430:H$448)),0)</f>
        <v>7</v>
      </c>
      <c r="J437" s="149">
        <f>'Averages Pivot Table'!AC$198</f>
        <v>43464.28571428571</v>
      </c>
      <c r="K437" s="120">
        <f t="shared" ref="K437" si="900">IF(J437&gt;0,RANK(J437,(J$430:J$448)),0)</f>
        <v>2</v>
      </c>
      <c r="L437" s="149">
        <f>'Averages Pivot Table'!AC$202</f>
        <v>0</v>
      </c>
      <c r="M437" s="120">
        <f t="shared" ref="M437" si="901">IF(L437&gt;0,RANK(L437,(L$430:L$448)),0)</f>
        <v>0</v>
      </c>
      <c r="N437" s="149">
        <f>'Averages Pivot Table'!AC$206</f>
        <v>42807.997586872581</v>
      </c>
      <c r="O437" s="120">
        <f t="shared" ref="O437" si="902">IF(N437&gt;0,RANK(N437,(N$430:N$448)),0)</f>
        <v>12</v>
      </c>
      <c r="Q437" s="91"/>
      <c r="R437" s="91"/>
      <c r="S437" s="91"/>
    </row>
    <row r="438" spans="1:19">
      <c r="A438" s="118" t="s">
        <v>196</v>
      </c>
      <c r="B438" s="149">
        <f>'Averages Pivot Table'!AC$211</f>
        <v>65423.958362380457</v>
      </c>
      <c r="C438" s="120">
        <f t="shared" si="872"/>
        <v>3</v>
      </c>
      <c r="D438" s="149">
        <f>'Averages Pivot Table'!AC$215</f>
        <v>57895.566439205955</v>
      </c>
      <c r="E438" s="120">
        <f t="shared" si="872"/>
        <v>1</v>
      </c>
      <c r="F438" s="149">
        <f>'Averages Pivot Table'!AC$219</f>
        <v>49985.252110389614</v>
      </c>
      <c r="G438" s="120">
        <f t="shared" ref="G438" si="903">IF(F438&gt;0,RANK(F438,(F$430:F$448)),0)</f>
        <v>2</v>
      </c>
      <c r="H438" s="149">
        <f>'Averages Pivot Table'!AC$223</f>
        <v>47596.541176470593</v>
      </c>
      <c r="I438" s="120">
        <f t="shared" ref="I438" si="904">IF(H438&gt;0,RANK(H438,(H$430:H$448)),0)</f>
        <v>2</v>
      </c>
      <c r="J438" s="149">
        <f>'Averages Pivot Table'!AC$227</f>
        <v>36695.25</v>
      </c>
      <c r="K438" s="120">
        <f t="shared" ref="K438" si="905">IF(J438&gt;0,RANK(J438,(J$430:J$448)),0)</f>
        <v>4</v>
      </c>
      <c r="L438" s="149">
        <f>'Averages Pivot Table'!AC$231</f>
        <v>0</v>
      </c>
      <c r="M438" s="120">
        <f t="shared" ref="M438" si="906">IF(L438&gt;0,RANK(L438,(L$430:L$448)),0)</f>
        <v>0</v>
      </c>
      <c r="N438" s="149">
        <f>'Averages Pivot Table'!AC$235</f>
        <v>56044.656663889822</v>
      </c>
      <c r="O438" s="120">
        <f t="shared" ref="O438" si="907">IF(N438&gt;0,RANK(N438,(N$430:N$448)),0)</f>
        <v>1</v>
      </c>
      <c r="Q438" s="91"/>
      <c r="R438" s="91"/>
      <c r="S438" s="91"/>
    </row>
    <row r="439" spans="1:19">
      <c r="A439" s="118"/>
      <c r="B439" s="149"/>
      <c r="C439" s="120"/>
      <c r="D439" s="149"/>
      <c r="E439" s="120"/>
      <c r="F439" s="149"/>
      <c r="G439" s="120"/>
      <c r="H439" s="149"/>
      <c r="I439" s="120"/>
      <c r="J439" s="149"/>
      <c r="K439" s="120"/>
      <c r="L439" s="149"/>
      <c r="M439" s="120"/>
      <c r="N439" s="149"/>
      <c r="O439" s="120"/>
      <c r="Q439" s="91"/>
      <c r="R439" s="91"/>
      <c r="S439" s="91"/>
    </row>
    <row r="440" spans="1:19">
      <c r="A440" s="118" t="s">
        <v>197</v>
      </c>
      <c r="B440" s="149">
        <f>'Averages Pivot Table'!AC$240</f>
        <v>0</v>
      </c>
      <c r="C440" s="120">
        <f t="shared" si="872"/>
        <v>0</v>
      </c>
      <c r="D440" s="149">
        <f>'Averages Pivot Table'!AC$244</f>
        <v>0</v>
      </c>
      <c r="E440" s="120">
        <f t="shared" si="872"/>
        <v>0</v>
      </c>
      <c r="F440" s="149">
        <f>'Averages Pivot Table'!AC$248</f>
        <v>0</v>
      </c>
      <c r="G440" s="120">
        <f t="shared" ref="G440" si="908">IF(F440&gt;0,RANK(F440,(F$430:F$448)),0)</f>
        <v>0</v>
      </c>
      <c r="H440" s="149">
        <f>'Averages Pivot Table'!AC$252</f>
        <v>0</v>
      </c>
      <c r="I440" s="120">
        <f t="shared" ref="I440" si="909">IF(H440&gt;0,RANK(H440,(H$430:H$448)),0)</f>
        <v>0</v>
      </c>
      <c r="J440" s="149">
        <f>'Averages Pivot Table'!AC$256</f>
        <v>0</v>
      </c>
      <c r="K440" s="120">
        <f t="shared" ref="K440" si="910">IF(J440&gt;0,RANK(J440,(J$430:J$448)),0)</f>
        <v>0</v>
      </c>
      <c r="L440" s="149">
        <f>'Averages Pivot Table'!AC$260</f>
        <v>49354.146222630952</v>
      </c>
      <c r="M440" s="120">
        <f t="shared" ref="M440" si="911">IF(L440&gt;0,RANK(L440,(L$430:L$448)),0)</f>
        <v>3</v>
      </c>
      <c r="N440" s="149">
        <f>'Averages Pivot Table'!AC$264</f>
        <v>49354.146222630952</v>
      </c>
      <c r="O440" s="120">
        <f t="shared" ref="O440" si="912">IF(N440&gt;0,RANK(N440,(N$430:N$448)),0)</f>
        <v>5</v>
      </c>
      <c r="Q440" s="91"/>
      <c r="R440" s="91"/>
      <c r="S440" s="91"/>
    </row>
    <row r="441" spans="1:19">
      <c r="A441" s="118" t="s">
        <v>198</v>
      </c>
      <c r="B441" s="149">
        <f>'Averages Pivot Table'!AC$269</f>
        <v>0</v>
      </c>
      <c r="C441" s="120">
        <f t="shared" si="872"/>
        <v>0</v>
      </c>
      <c r="D441" s="149">
        <f>'Averages Pivot Table'!AC$273</f>
        <v>38808</v>
      </c>
      <c r="E441" s="120">
        <f t="shared" si="872"/>
        <v>8</v>
      </c>
      <c r="F441" s="149">
        <f>'Averages Pivot Table'!AC$277</f>
        <v>42739.789270419082</v>
      </c>
      <c r="G441" s="120">
        <f t="shared" ref="G441" si="913">IF(F441&gt;0,RANK(F441,(F$430:F$448)),0)</f>
        <v>8</v>
      </c>
      <c r="H441" s="149">
        <f>'Averages Pivot Table'!AC$281</f>
        <v>48004.951316007398</v>
      </c>
      <c r="I441" s="120">
        <f t="shared" ref="I441" si="914">IF(H441&gt;0,RANK(H441,(H$430:H$448)),0)</f>
        <v>1</v>
      </c>
      <c r="J441" s="149">
        <f>'Averages Pivot Table'!AC$285</f>
        <v>43510.807116786207</v>
      </c>
      <c r="K441" s="120">
        <f t="shared" ref="K441" si="915">IF(J441&gt;0,RANK(J441,(J$430:J$448)),0)</f>
        <v>1</v>
      </c>
      <c r="L441" s="149">
        <f>'Averages Pivot Table'!AC$289</f>
        <v>45124.616121088351</v>
      </c>
      <c r="M441" s="120">
        <f t="shared" ref="M441" si="916">IF(L441&gt;0,RANK(L441,(L$430:L$448)),0)</f>
        <v>4</v>
      </c>
      <c r="N441" s="149">
        <f>'Averages Pivot Table'!AC$293</f>
        <v>45081.273871173697</v>
      </c>
      <c r="O441" s="120">
        <f t="shared" ref="O441" si="917">IF(N441&gt;0,RANK(N441,(N$430:N$448)),0)</f>
        <v>9</v>
      </c>
      <c r="Q441" s="91"/>
      <c r="R441" s="91"/>
      <c r="S441" s="91"/>
    </row>
    <row r="442" spans="1:19">
      <c r="A442" s="118" t="s">
        <v>199</v>
      </c>
      <c r="B442" s="149">
        <f>'Averages Pivot Table'!AC$298</f>
        <v>0</v>
      </c>
      <c r="C442" s="120">
        <f t="shared" si="872"/>
        <v>0</v>
      </c>
      <c r="D442" s="149">
        <f>'Averages Pivot Table'!AC$302</f>
        <v>0</v>
      </c>
      <c r="E442" s="120">
        <f t="shared" si="872"/>
        <v>0</v>
      </c>
      <c r="F442" s="149">
        <f>'Averages Pivot Table'!AC$306</f>
        <v>0</v>
      </c>
      <c r="G442" s="120">
        <f t="shared" ref="G442" si="918">IF(F442&gt;0,RANK(F442,(F$430:F$448)),0)</f>
        <v>0</v>
      </c>
      <c r="H442" s="149">
        <f>'Averages Pivot Table'!AC$310</f>
        <v>0</v>
      </c>
      <c r="I442" s="120">
        <f t="shared" ref="I442" si="919">IF(H442&gt;0,RANK(H442,(H$430:H$448)),0)</f>
        <v>0</v>
      </c>
      <c r="J442" s="149">
        <f>'Averages Pivot Table'!AC$314</f>
        <v>0</v>
      </c>
      <c r="K442" s="120">
        <f t="shared" ref="K442" si="920">IF(J442&gt;0,RANK(J442,(J$430:J$448)),0)</f>
        <v>0</v>
      </c>
      <c r="L442" s="149">
        <f>'Averages Pivot Table'!AC$318</f>
        <v>43942.829180492641</v>
      </c>
      <c r="M442" s="120">
        <f t="shared" ref="M442" si="921">IF(L442&gt;0,RANK(L442,(L$430:L$448)),0)</f>
        <v>5</v>
      </c>
      <c r="N442" s="149">
        <f>'Averages Pivot Table'!AC$322</f>
        <v>43942.829180492641</v>
      </c>
      <c r="O442" s="120">
        <f t="shared" ref="O442" si="922">IF(N442&gt;0,RANK(N442,(N$430:N$448)),0)</f>
        <v>11</v>
      </c>
      <c r="Q442" s="91"/>
      <c r="R442" s="91"/>
      <c r="S442" s="91"/>
    </row>
    <row r="443" spans="1:19">
      <c r="A443" s="118" t="s">
        <v>200</v>
      </c>
      <c r="B443" s="149">
        <f>'Averages Pivot Table'!AC$327</f>
        <v>70024.96666666666</v>
      </c>
      <c r="C443" s="120">
        <f t="shared" si="872"/>
        <v>1</v>
      </c>
      <c r="D443" s="149">
        <f>'Averages Pivot Table'!AC$331</f>
        <v>55776.84375</v>
      </c>
      <c r="E443" s="120">
        <f t="shared" si="872"/>
        <v>2</v>
      </c>
      <c r="F443" s="149">
        <f>'Averages Pivot Table'!AC$335</f>
        <v>49031.326704545456</v>
      </c>
      <c r="G443" s="120">
        <f t="shared" ref="G443" si="923">IF(F443&gt;0,RANK(F443,(F$430:F$448)),0)</f>
        <v>3</v>
      </c>
      <c r="H443" s="149">
        <f>'Averages Pivot Table'!AC$339</f>
        <v>41469.883035288505</v>
      </c>
      <c r="I443" s="120">
        <f t="shared" ref="I443" si="924">IF(H443&gt;0,RANK(H443,(H$430:H$448)),0)</f>
        <v>5</v>
      </c>
      <c r="J443" s="149">
        <f>'Averages Pivot Table'!AC$343</f>
        <v>41985.15789473684</v>
      </c>
      <c r="K443" s="120">
        <f t="shared" ref="K443" si="925">IF(J443&gt;0,RANK(J443,(J$430:J$448)),0)</f>
        <v>3</v>
      </c>
      <c r="L443" s="149">
        <f>'Averages Pivot Table'!AC$347</f>
        <v>0</v>
      </c>
      <c r="M443" s="120">
        <f t="shared" ref="M443" si="926">IF(L443&gt;0,RANK(L443,(L$430:L$448)),0)</f>
        <v>0</v>
      </c>
      <c r="N443" s="149">
        <f>'Averages Pivot Table'!AC$351</f>
        <v>45410.554456796606</v>
      </c>
      <c r="O443" s="120">
        <f t="shared" ref="O443" si="927">IF(N443&gt;0,RANK(N443,(N$430:N$448)),0)</f>
        <v>8</v>
      </c>
      <c r="Q443" s="91"/>
      <c r="R443" s="91"/>
      <c r="S443" s="91"/>
    </row>
    <row r="444" spans="1:19">
      <c r="A444" s="118"/>
      <c r="B444" s="149"/>
      <c r="C444" s="120"/>
      <c r="D444" s="149"/>
      <c r="E444" s="120"/>
      <c r="F444" s="149"/>
      <c r="G444" s="120"/>
      <c r="H444" s="149"/>
      <c r="I444" s="120"/>
      <c r="J444" s="149"/>
      <c r="K444" s="120"/>
      <c r="L444" s="149"/>
      <c r="M444" s="120"/>
      <c r="N444" s="149"/>
      <c r="O444" s="120"/>
      <c r="Q444" s="91"/>
      <c r="R444" s="91"/>
      <c r="S444" s="91"/>
    </row>
    <row r="445" spans="1:19">
      <c r="A445" s="118" t="s">
        <v>201</v>
      </c>
      <c r="B445" s="119">
        <f>'Averages Pivot Table'!AC$356</f>
        <v>0</v>
      </c>
      <c r="C445" s="120">
        <f t="shared" si="872"/>
        <v>0</v>
      </c>
      <c r="D445" s="119">
        <f>'Averages Pivot Table'!AC$360</f>
        <v>0</v>
      </c>
      <c r="E445" s="120">
        <f t="shared" si="872"/>
        <v>0</v>
      </c>
      <c r="F445" s="119">
        <f>'Averages Pivot Table'!AC$364</f>
        <v>0</v>
      </c>
      <c r="G445" s="120">
        <f t="shared" ref="G445" si="928">IF(F445&gt;0,RANK(F445,(F$430:F$448)),0)</f>
        <v>0</v>
      </c>
      <c r="H445" s="119">
        <f>'Averages Pivot Table'!AC$368</f>
        <v>0</v>
      </c>
      <c r="I445" s="120">
        <f t="shared" ref="I445" si="929">IF(H445&gt;0,RANK(H445,(H$430:H$448)),0)</f>
        <v>0</v>
      </c>
      <c r="J445" s="119">
        <f>'Averages Pivot Table'!AC$372</f>
        <v>0</v>
      </c>
      <c r="K445" s="120">
        <f t="shared" ref="K445" si="930">IF(J445&gt;0,RANK(J445,(J$430:J$448)),0)</f>
        <v>0</v>
      </c>
      <c r="L445" s="119">
        <f>'Averages Pivot Table'!AC$376</f>
        <v>0</v>
      </c>
      <c r="M445" s="120">
        <f t="shared" ref="M445" si="931">IF(L445&gt;0,RANK(L445,(L$430:L$448)),0)</f>
        <v>0</v>
      </c>
      <c r="N445" s="119">
        <f>'Averages Pivot Table'!AC$380</f>
        <v>0</v>
      </c>
      <c r="O445" s="120">
        <f t="shared" ref="O445" si="932">IF(N445&gt;0,RANK(N445,(N$430:N$448)),0)</f>
        <v>0</v>
      </c>
      <c r="Q445" s="91"/>
      <c r="R445" s="91"/>
      <c r="S445" s="91"/>
    </row>
    <row r="446" spans="1:19">
      <c r="A446" s="118" t="s">
        <v>202</v>
      </c>
      <c r="B446" s="119">
        <f>'Averages Pivot Table'!AC$385</f>
        <v>53007.029654782113</v>
      </c>
      <c r="C446" s="120">
        <f t="shared" si="872"/>
        <v>7</v>
      </c>
      <c r="D446" s="119">
        <f>'Averages Pivot Table'!AC$389</f>
        <v>54294.298387096773</v>
      </c>
      <c r="E446" s="120">
        <f t="shared" si="872"/>
        <v>3</v>
      </c>
      <c r="F446" s="119">
        <f>'Averages Pivot Table'!AC$393</f>
        <v>50205.030131895241</v>
      </c>
      <c r="G446" s="120">
        <f t="shared" ref="G446" si="933">IF(F446&gt;0,RANK(F446,(F$430:F$448)),0)</f>
        <v>1</v>
      </c>
      <c r="H446" s="119">
        <f>'Averages Pivot Table'!AC$397</f>
        <v>41289.259912429727</v>
      </c>
      <c r="I446" s="120">
        <f t="shared" ref="I446" si="934">IF(H446&gt;0,RANK(H446,(H$430:H$448)),0)</f>
        <v>6</v>
      </c>
      <c r="J446" s="119">
        <f>'Averages Pivot Table'!AC$401</f>
        <v>0</v>
      </c>
      <c r="K446" s="120">
        <f t="shared" ref="K446" si="935">IF(J446&gt;0,RANK(J446,(J$430:J$448)),0)</f>
        <v>0</v>
      </c>
      <c r="L446" s="119">
        <f>'Averages Pivot Table'!AC$405</f>
        <v>36549</v>
      </c>
      <c r="M446" s="120">
        <f t="shared" ref="M446" si="936">IF(L446&gt;0,RANK(L446,(L$430:L$448)),0)</f>
        <v>7</v>
      </c>
      <c r="N446" s="119">
        <f>'Averages Pivot Table'!AC$409</f>
        <v>43974.250629444541</v>
      </c>
      <c r="O446" s="120">
        <f t="shared" ref="O446" si="937">IF(N446&gt;0,RANK(N446,(N$430:N$448)),0)</f>
        <v>10</v>
      </c>
      <c r="Q446" s="91"/>
      <c r="R446" s="91"/>
      <c r="S446" s="91"/>
    </row>
    <row r="447" spans="1:19">
      <c r="A447" s="118" t="s">
        <v>203</v>
      </c>
      <c r="B447" s="119">
        <f>'Averages Pivot Table'!AC$414</f>
        <v>66346.333333333328</v>
      </c>
      <c r="C447" s="120">
        <f t="shared" si="872"/>
        <v>2</v>
      </c>
      <c r="D447" s="119">
        <f>'Averages Pivot Table'!AC$418</f>
        <v>48181.230769230766</v>
      </c>
      <c r="E447" s="120">
        <f t="shared" si="872"/>
        <v>5</v>
      </c>
      <c r="F447" s="119">
        <f>'Averages Pivot Table'!AC$422</f>
        <v>48872.333333333336</v>
      </c>
      <c r="G447" s="120">
        <f t="shared" ref="G447" si="938">IF(F447&gt;0,RANK(F447,(F$430:F$448)),0)</f>
        <v>4</v>
      </c>
      <c r="H447" s="119">
        <f>'Averages Pivot Table'!AC$426</f>
        <v>41538.461538461539</v>
      </c>
      <c r="I447" s="120">
        <f t="shared" ref="I447" si="939">IF(H447&gt;0,RANK(H447,(H$430:H$448)),0)</f>
        <v>3</v>
      </c>
      <c r="J447" s="119">
        <f>'Averages Pivot Table'!AC$430</f>
        <v>0</v>
      </c>
      <c r="K447" s="120">
        <f t="shared" ref="K447" si="940">IF(J447&gt;0,RANK(J447,(J$430:J$448)),0)</f>
        <v>0</v>
      </c>
      <c r="L447" s="119">
        <f>'Averages Pivot Table'!AC$434</f>
        <v>0</v>
      </c>
      <c r="M447" s="120">
        <f t="shared" ref="M447" si="941">IF(L447&gt;0,RANK(L447,(L$430:L$448)),0)</f>
        <v>0</v>
      </c>
      <c r="N447" s="119">
        <f>'Averages Pivot Table'!AC$438</f>
        <v>53768.567032967032</v>
      </c>
      <c r="O447" s="120">
        <f t="shared" ref="O447" si="942">IF(N447&gt;0,RANK(N447,(N$430:N$448)),0)</f>
        <v>2</v>
      </c>
      <c r="Q447" s="91"/>
      <c r="R447" s="91"/>
      <c r="S447" s="91"/>
    </row>
    <row r="448" spans="1:19">
      <c r="A448" s="143" t="s">
        <v>204</v>
      </c>
      <c r="B448" s="122">
        <f>'Averages Pivot Table'!AC$443</f>
        <v>63010.894189069229</v>
      </c>
      <c r="C448" s="123">
        <f t="shared" si="872"/>
        <v>4</v>
      </c>
      <c r="D448" s="122">
        <f>'Averages Pivot Table'!AC$447</f>
        <v>54071.863702642768</v>
      </c>
      <c r="E448" s="123">
        <f t="shared" si="872"/>
        <v>4</v>
      </c>
      <c r="F448" s="122">
        <f>'Averages Pivot Table'!AC$451</f>
        <v>45740.619421650474</v>
      </c>
      <c r="G448" s="123">
        <f t="shared" ref="G448" si="943">IF(F448&gt;0,RANK(F448,(F$430:F$448)),0)</f>
        <v>5</v>
      </c>
      <c r="H448" s="122">
        <f>'Averages Pivot Table'!AC$455</f>
        <v>37564.834243422956</v>
      </c>
      <c r="I448" s="123">
        <f t="shared" ref="I448" si="944">IF(H448&gt;0,RANK(H448,(H$430:H$448)),0)</f>
        <v>8</v>
      </c>
      <c r="J448" s="122">
        <f>'Averages Pivot Table'!AC$459</f>
        <v>35364.235827664401</v>
      </c>
      <c r="K448" s="123">
        <f t="shared" ref="K448" si="945">IF(J448&gt;0,RANK(J448,(J$430:J$448)),0)</f>
        <v>5</v>
      </c>
      <c r="L448" s="122">
        <f>'Averages Pivot Table'!AC$463</f>
        <v>0</v>
      </c>
      <c r="M448" s="123">
        <f t="shared" ref="M448" si="946">IF(L448&gt;0,RANK(L448,(L$430:L$448)),0)</f>
        <v>0</v>
      </c>
      <c r="N448" s="122">
        <f>'Averages Pivot Table'!AC$467</f>
        <v>46283.085933615032</v>
      </c>
      <c r="O448" s="123">
        <f t="shared" ref="O448" si="947">IF(N448&gt;0,RANK(N448,(N$430:N$448)),0)</f>
        <v>7</v>
      </c>
      <c r="Q448" s="91"/>
      <c r="R448" s="91"/>
      <c r="S448" s="91"/>
    </row>
    <row r="449" spans="1:19" ht="38.25" customHeight="1">
      <c r="A449" s="677" t="s">
        <v>360</v>
      </c>
      <c r="B449" s="677"/>
      <c r="C449" s="677"/>
      <c r="D449" s="677"/>
      <c r="E449" s="677"/>
      <c r="F449" s="677"/>
      <c r="G449" s="677"/>
      <c r="H449" s="677"/>
      <c r="I449" s="677"/>
      <c r="J449" s="677"/>
      <c r="K449" s="677"/>
      <c r="L449" s="677"/>
      <c r="M449" s="677"/>
      <c r="N449" s="677"/>
      <c r="O449" s="677"/>
    </row>
    <row r="450" spans="1:19">
      <c r="O450" s="84" t="s">
        <v>1094</v>
      </c>
    </row>
    <row r="451" spans="1:19" ht="18">
      <c r="A451" s="64" t="s">
        <v>224</v>
      </c>
      <c r="B451" s="64"/>
      <c r="C451" s="64"/>
      <c r="D451" s="64"/>
      <c r="E451" s="64"/>
      <c r="F451" s="64"/>
      <c r="G451" s="64"/>
      <c r="H451" s="64"/>
      <c r="I451" s="64"/>
      <c r="J451" s="64"/>
      <c r="K451" s="64"/>
      <c r="L451" s="64"/>
      <c r="M451" s="64"/>
      <c r="N451" s="64"/>
      <c r="O451" s="64"/>
    </row>
    <row r="452" spans="1:19">
      <c r="A452" s="162"/>
      <c r="B452" s="69"/>
      <c r="C452" s="69"/>
      <c r="D452" s="69"/>
      <c r="E452" s="69"/>
      <c r="F452" s="69"/>
      <c r="G452" s="69"/>
      <c r="H452" s="69"/>
      <c r="I452" s="69"/>
      <c r="J452" s="69"/>
      <c r="K452" s="69"/>
      <c r="L452" s="69"/>
      <c r="M452" s="69"/>
      <c r="N452" s="69"/>
      <c r="O452" s="69"/>
    </row>
    <row r="453" spans="1:19" ht="15.75">
      <c r="A453" s="674" t="s">
        <v>210</v>
      </c>
      <c r="B453" s="674"/>
      <c r="C453" s="674"/>
      <c r="D453" s="674"/>
      <c r="E453" s="674"/>
      <c r="F453" s="674"/>
      <c r="G453" s="674"/>
      <c r="H453" s="674"/>
      <c r="I453" s="674"/>
      <c r="J453" s="674"/>
      <c r="K453" s="674"/>
      <c r="L453" s="674"/>
      <c r="M453" s="674"/>
      <c r="N453" s="674"/>
      <c r="O453" s="674"/>
    </row>
    <row r="454" spans="1:19" ht="15.75">
      <c r="A454" s="674" t="s">
        <v>1110</v>
      </c>
      <c r="B454" s="674"/>
      <c r="C454" s="674"/>
      <c r="D454" s="674"/>
      <c r="E454" s="674"/>
      <c r="F454" s="674"/>
      <c r="G454" s="674"/>
      <c r="H454" s="674"/>
      <c r="I454" s="674"/>
      <c r="J454" s="674"/>
      <c r="K454" s="674"/>
      <c r="L454" s="674"/>
      <c r="M454" s="674"/>
      <c r="N454" s="674"/>
      <c r="O454" s="674"/>
    </row>
    <row r="455" spans="1:19">
      <c r="A455" s="118"/>
      <c r="B455" s="118"/>
      <c r="C455" s="118"/>
      <c r="D455" s="118"/>
      <c r="E455" s="118"/>
      <c r="F455" s="118"/>
      <c r="G455" s="118"/>
      <c r="H455" s="118"/>
      <c r="I455" s="118"/>
      <c r="J455" s="118"/>
      <c r="K455" s="118"/>
      <c r="L455" s="118"/>
      <c r="M455" s="118"/>
      <c r="N455" s="118"/>
      <c r="O455" s="118"/>
    </row>
    <row r="456" spans="1:19" ht="30.75" customHeight="1">
      <c r="A456" s="96"/>
      <c r="B456" s="164" t="s">
        <v>3</v>
      </c>
      <c r="C456" s="165"/>
      <c r="D456" s="166" t="s">
        <v>4</v>
      </c>
      <c r="E456" s="167"/>
      <c r="F456" s="166" t="s">
        <v>5</v>
      </c>
      <c r="G456" s="167"/>
      <c r="H456" s="164" t="s">
        <v>6</v>
      </c>
      <c r="I456" s="165"/>
      <c r="J456" s="166" t="s">
        <v>211</v>
      </c>
      <c r="K456" s="167"/>
      <c r="L456" s="165" t="s">
        <v>21</v>
      </c>
      <c r="M456" s="165"/>
      <c r="N456" s="165" t="s">
        <v>212</v>
      </c>
      <c r="O456" s="165"/>
    </row>
    <row r="457" spans="1:19">
      <c r="A457" s="102"/>
      <c r="B457" s="98" t="s">
        <v>187</v>
      </c>
      <c r="C457" s="97" t="s">
        <v>166</v>
      </c>
      <c r="D457" s="98" t="s">
        <v>187</v>
      </c>
      <c r="E457" s="97" t="s">
        <v>166</v>
      </c>
      <c r="F457" s="98" t="s">
        <v>187</v>
      </c>
      <c r="G457" s="97" t="s">
        <v>166</v>
      </c>
      <c r="H457" s="98" t="s">
        <v>187</v>
      </c>
      <c r="I457" s="97" t="s">
        <v>166</v>
      </c>
      <c r="J457" s="98" t="s">
        <v>187</v>
      </c>
      <c r="K457" s="97" t="s">
        <v>166</v>
      </c>
      <c r="L457" s="98" t="s">
        <v>187</v>
      </c>
      <c r="M457" s="97" t="s">
        <v>166</v>
      </c>
      <c r="N457" s="98" t="s">
        <v>187</v>
      </c>
      <c r="O457" s="97" t="s">
        <v>166</v>
      </c>
    </row>
    <row r="458" spans="1:19" s="109" customFormat="1" ht="18" customHeight="1">
      <c r="A458" s="106" t="s">
        <v>188</v>
      </c>
      <c r="B458" s="133" t="s">
        <v>359</v>
      </c>
      <c r="C458" s="133"/>
      <c r="D458" s="133" t="s">
        <v>359</v>
      </c>
      <c r="E458" s="133"/>
      <c r="F458" s="133" t="s">
        <v>359</v>
      </c>
      <c r="G458" s="133"/>
      <c r="H458" s="133" t="s">
        <v>359</v>
      </c>
      <c r="I458" s="133"/>
      <c r="J458" s="133" t="s">
        <v>359</v>
      </c>
      <c r="K458" s="133"/>
      <c r="L458" s="133" t="s">
        <v>359</v>
      </c>
      <c r="M458" s="169"/>
      <c r="N458" s="133" t="s">
        <v>359</v>
      </c>
      <c r="O458" s="170"/>
      <c r="Q458" s="111"/>
      <c r="R458" s="111"/>
      <c r="S458" s="111"/>
    </row>
    <row r="459" spans="1:19" ht="12.95" customHeight="1">
      <c r="A459" s="118"/>
      <c r="B459" s="113"/>
      <c r="C459" s="137"/>
      <c r="D459" s="113"/>
      <c r="E459" s="137"/>
      <c r="F459" s="113"/>
      <c r="G459" s="137"/>
      <c r="H459" s="113"/>
      <c r="I459" s="137"/>
      <c r="J459" s="113"/>
      <c r="K459" s="137"/>
      <c r="L459" s="113"/>
      <c r="M459" s="137"/>
      <c r="N459" s="113"/>
      <c r="O459" s="114"/>
    </row>
    <row r="460" spans="1:19" ht="12.95" customHeight="1">
      <c r="A460" s="118" t="s">
        <v>189</v>
      </c>
      <c r="B460" s="133" t="s">
        <v>359</v>
      </c>
      <c r="C460" s="120"/>
      <c r="D460" s="133" t="s">
        <v>359</v>
      </c>
      <c r="E460" s="120"/>
      <c r="F460" s="133" t="s">
        <v>359</v>
      </c>
      <c r="G460" s="120"/>
      <c r="H460" s="133" t="s">
        <v>359</v>
      </c>
      <c r="I460" s="120"/>
      <c r="J460" s="133" t="s">
        <v>359</v>
      </c>
      <c r="K460" s="120"/>
      <c r="L460" s="133" t="s">
        <v>359</v>
      </c>
      <c r="M460" s="120"/>
      <c r="N460" s="133" t="s">
        <v>359</v>
      </c>
      <c r="O460" s="120"/>
    </row>
    <row r="461" spans="1:19" ht="12.95" customHeight="1">
      <c r="A461" s="118" t="s">
        <v>190</v>
      </c>
      <c r="B461" s="133" t="s">
        <v>359</v>
      </c>
      <c r="C461" s="120"/>
      <c r="D461" s="133" t="s">
        <v>359</v>
      </c>
      <c r="E461" s="120"/>
      <c r="F461" s="133" t="s">
        <v>359</v>
      </c>
      <c r="G461" s="120"/>
      <c r="H461" s="133" t="s">
        <v>359</v>
      </c>
      <c r="I461" s="120"/>
      <c r="J461" s="133" t="s">
        <v>359</v>
      </c>
      <c r="K461" s="120"/>
      <c r="L461" s="133" t="s">
        <v>359</v>
      </c>
      <c r="M461" s="120"/>
      <c r="N461" s="133" t="s">
        <v>359</v>
      </c>
      <c r="O461" s="120"/>
    </row>
    <row r="462" spans="1:19" ht="12.95" customHeight="1">
      <c r="A462" s="118" t="s">
        <v>191</v>
      </c>
      <c r="B462" s="133" t="s">
        <v>359</v>
      </c>
      <c r="C462" s="120"/>
      <c r="D462" s="133" t="s">
        <v>359</v>
      </c>
      <c r="E462" s="120"/>
      <c r="F462" s="133" t="s">
        <v>359</v>
      </c>
      <c r="G462" s="120"/>
      <c r="H462" s="133" t="s">
        <v>359</v>
      </c>
      <c r="I462" s="120"/>
      <c r="J462" s="133" t="s">
        <v>359</v>
      </c>
      <c r="K462" s="120"/>
      <c r="L462" s="133" t="s">
        <v>359</v>
      </c>
      <c r="M462" s="120"/>
      <c r="N462" s="133" t="s">
        <v>359</v>
      </c>
      <c r="O462" s="120"/>
    </row>
    <row r="463" spans="1:19" ht="12.95" customHeight="1">
      <c r="A463" s="118" t="s">
        <v>192</v>
      </c>
      <c r="B463" s="133" t="s">
        <v>359</v>
      </c>
      <c r="C463" s="120"/>
      <c r="D463" s="133" t="s">
        <v>359</v>
      </c>
      <c r="E463" s="120"/>
      <c r="F463" s="133" t="s">
        <v>359</v>
      </c>
      <c r="G463" s="120"/>
      <c r="H463" s="133" t="s">
        <v>359</v>
      </c>
      <c r="I463" s="120"/>
      <c r="J463" s="133" t="s">
        <v>359</v>
      </c>
      <c r="K463" s="120"/>
      <c r="L463" s="133" t="s">
        <v>359</v>
      </c>
      <c r="M463" s="120"/>
      <c r="N463" s="133" t="s">
        <v>359</v>
      </c>
      <c r="O463" s="120"/>
    </row>
    <row r="464" spans="1:19" ht="12.95" customHeight="1">
      <c r="A464" s="118"/>
      <c r="B464" s="171"/>
      <c r="C464" s="120"/>
      <c r="D464" s="171"/>
      <c r="E464" s="120"/>
      <c r="F464" s="171"/>
      <c r="G464" s="120"/>
      <c r="H464" s="171"/>
      <c r="I464" s="120"/>
      <c r="J464" s="171"/>
      <c r="K464" s="120"/>
      <c r="L464" s="171"/>
      <c r="M464" s="120"/>
      <c r="N464" s="171"/>
      <c r="O464" s="120"/>
    </row>
    <row r="465" spans="1:19">
      <c r="A465" s="118" t="s">
        <v>193</v>
      </c>
      <c r="B465" s="133" t="s">
        <v>359</v>
      </c>
      <c r="C465" s="120"/>
      <c r="D465" s="133" t="s">
        <v>359</v>
      </c>
      <c r="E465" s="120"/>
      <c r="F465" s="133" t="s">
        <v>359</v>
      </c>
      <c r="G465" s="120"/>
      <c r="H465" s="133" t="s">
        <v>359</v>
      </c>
      <c r="I465" s="120"/>
      <c r="J465" s="133" t="s">
        <v>359</v>
      </c>
      <c r="K465" s="120"/>
      <c r="L465" s="133" t="s">
        <v>359</v>
      </c>
      <c r="M465" s="120"/>
      <c r="N465" s="133" t="s">
        <v>359</v>
      </c>
      <c r="O465" s="120"/>
      <c r="Q465" s="91"/>
      <c r="R465" s="91"/>
      <c r="S465" s="91"/>
    </row>
    <row r="466" spans="1:19">
      <c r="A466" s="118" t="s">
        <v>194</v>
      </c>
      <c r="B466" s="133" t="s">
        <v>359</v>
      </c>
      <c r="C466" s="120"/>
      <c r="D466" s="133" t="s">
        <v>359</v>
      </c>
      <c r="E466" s="120"/>
      <c r="F466" s="133" t="s">
        <v>359</v>
      </c>
      <c r="G466" s="120"/>
      <c r="H466" s="133" t="s">
        <v>359</v>
      </c>
      <c r="I466" s="120"/>
      <c r="J466" s="133" t="s">
        <v>359</v>
      </c>
      <c r="K466" s="120"/>
      <c r="L466" s="133" t="s">
        <v>359</v>
      </c>
      <c r="M466" s="120"/>
      <c r="N466" s="133" t="s">
        <v>359</v>
      </c>
      <c r="O466" s="120"/>
      <c r="Q466" s="91"/>
      <c r="R466" s="91"/>
      <c r="S466" s="91"/>
    </row>
    <row r="467" spans="1:19">
      <c r="A467" s="118" t="s">
        <v>195</v>
      </c>
      <c r="B467" s="133" t="s">
        <v>359</v>
      </c>
      <c r="C467" s="120"/>
      <c r="D467" s="133" t="s">
        <v>359</v>
      </c>
      <c r="E467" s="120"/>
      <c r="F467" s="133" t="s">
        <v>359</v>
      </c>
      <c r="G467" s="120"/>
      <c r="H467" s="133" t="s">
        <v>359</v>
      </c>
      <c r="I467" s="120"/>
      <c r="J467" s="133" t="s">
        <v>359</v>
      </c>
      <c r="K467" s="120"/>
      <c r="L467" s="133" t="s">
        <v>359</v>
      </c>
      <c r="M467" s="120"/>
      <c r="N467" s="133" t="s">
        <v>359</v>
      </c>
      <c r="O467" s="120"/>
      <c r="Q467" s="91"/>
      <c r="R467" s="91"/>
      <c r="S467" s="91"/>
    </row>
    <row r="468" spans="1:19">
      <c r="A468" s="118" t="s">
        <v>196</v>
      </c>
      <c r="B468" s="133" t="s">
        <v>359</v>
      </c>
      <c r="C468" s="120"/>
      <c r="D468" s="133" t="s">
        <v>359</v>
      </c>
      <c r="E468" s="120"/>
      <c r="F468" s="133" t="s">
        <v>359</v>
      </c>
      <c r="G468" s="120"/>
      <c r="H468" s="133" t="s">
        <v>359</v>
      </c>
      <c r="I468" s="120"/>
      <c r="J468" s="133" t="s">
        <v>359</v>
      </c>
      <c r="K468" s="120"/>
      <c r="L468" s="133" t="s">
        <v>359</v>
      </c>
      <c r="M468" s="120"/>
      <c r="N468" s="133" t="s">
        <v>359</v>
      </c>
      <c r="O468" s="120"/>
      <c r="Q468" s="91"/>
      <c r="R468" s="91"/>
      <c r="S468" s="91"/>
    </row>
    <row r="469" spans="1:19">
      <c r="A469" s="118"/>
      <c r="B469" s="171"/>
      <c r="C469" s="120"/>
      <c r="D469" s="171"/>
      <c r="E469" s="120"/>
      <c r="F469" s="171"/>
      <c r="G469" s="120"/>
      <c r="H469" s="171"/>
      <c r="I469" s="120"/>
      <c r="J469" s="171"/>
      <c r="K469" s="120"/>
      <c r="L469" s="171"/>
      <c r="M469" s="120"/>
      <c r="N469" s="171"/>
      <c r="O469" s="120"/>
      <c r="Q469" s="91"/>
      <c r="R469" s="91"/>
      <c r="S469" s="91"/>
    </row>
    <row r="470" spans="1:19">
      <c r="A470" s="118" t="s">
        <v>197</v>
      </c>
      <c r="B470" s="133" t="s">
        <v>359</v>
      </c>
      <c r="C470" s="120"/>
      <c r="D470" s="133" t="s">
        <v>359</v>
      </c>
      <c r="E470" s="120"/>
      <c r="F470" s="133" t="s">
        <v>359</v>
      </c>
      <c r="G470" s="120"/>
      <c r="H470" s="133" t="s">
        <v>359</v>
      </c>
      <c r="I470" s="120"/>
      <c r="J470" s="133" t="s">
        <v>359</v>
      </c>
      <c r="K470" s="120"/>
      <c r="L470" s="133" t="s">
        <v>359</v>
      </c>
      <c r="M470" s="120"/>
      <c r="N470" s="133" t="s">
        <v>359</v>
      </c>
      <c r="O470" s="120"/>
      <c r="Q470" s="91"/>
      <c r="R470" s="91"/>
      <c r="S470" s="91"/>
    </row>
    <row r="471" spans="1:19">
      <c r="A471" s="118" t="s">
        <v>198</v>
      </c>
      <c r="B471" s="133" t="s">
        <v>359</v>
      </c>
      <c r="C471" s="120"/>
      <c r="D471" s="133" t="s">
        <v>359</v>
      </c>
      <c r="E471" s="120"/>
      <c r="F471" s="133" t="s">
        <v>359</v>
      </c>
      <c r="G471" s="120"/>
      <c r="H471" s="133" t="s">
        <v>359</v>
      </c>
      <c r="I471" s="120"/>
      <c r="J471" s="133" t="s">
        <v>359</v>
      </c>
      <c r="K471" s="120"/>
      <c r="L471" s="133" t="s">
        <v>359</v>
      </c>
      <c r="M471" s="120"/>
      <c r="N471" s="133" t="s">
        <v>359</v>
      </c>
      <c r="O471" s="120"/>
      <c r="Q471" s="91"/>
      <c r="R471" s="91"/>
      <c r="S471" s="91"/>
    </row>
    <row r="472" spans="1:19">
      <c r="A472" s="118" t="s">
        <v>199</v>
      </c>
      <c r="B472" s="133" t="s">
        <v>359</v>
      </c>
      <c r="C472" s="120"/>
      <c r="D472" s="133" t="s">
        <v>359</v>
      </c>
      <c r="E472" s="120"/>
      <c r="F472" s="133" t="s">
        <v>359</v>
      </c>
      <c r="G472" s="120"/>
      <c r="H472" s="133" t="s">
        <v>359</v>
      </c>
      <c r="I472" s="120"/>
      <c r="J472" s="133" t="s">
        <v>359</v>
      </c>
      <c r="K472" s="120"/>
      <c r="L472" s="133" t="s">
        <v>359</v>
      </c>
      <c r="M472" s="120"/>
      <c r="N472" s="133" t="s">
        <v>359</v>
      </c>
      <c r="O472" s="120"/>
      <c r="Q472" s="91"/>
      <c r="R472" s="91"/>
      <c r="S472" s="91"/>
    </row>
    <row r="473" spans="1:19">
      <c r="A473" s="118" t="s">
        <v>200</v>
      </c>
      <c r="B473" s="133" t="s">
        <v>359</v>
      </c>
      <c r="C473" s="120"/>
      <c r="D473" s="133" t="s">
        <v>359</v>
      </c>
      <c r="E473" s="120"/>
      <c r="F473" s="133" t="s">
        <v>359</v>
      </c>
      <c r="G473" s="120"/>
      <c r="H473" s="133" t="s">
        <v>359</v>
      </c>
      <c r="I473" s="120"/>
      <c r="J473" s="133" t="s">
        <v>359</v>
      </c>
      <c r="K473" s="120"/>
      <c r="L473" s="133" t="s">
        <v>359</v>
      </c>
      <c r="M473" s="120"/>
      <c r="N473" s="133" t="s">
        <v>359</v>
      </c>
      <c r="O473" s="120"/>
      <c r="Q473" s="91"/>
      <c r="R473" s="91"/>
      <c r="S473" s="91"/>
    </row>
    <row r="474" spans="1:19">
      <c r="A474" s="118"/>
      <c r="B474" s="171"/>
      <c r="C474" s="120"/>
      <c r="D474" s="171"/>
      <c r="E474" s="120"/>
      <c r="F474" s="171"/>
      <c r="G474" s="120"/>
      <c r="H474" s="171"/>
      <c r="I474" s="120"/>
      <c r="J474" s="171"/>
      <c r="K474" s="120"/>
      <c r="L474" s="171"/>
      <c r="M474" s="120"/>
      <c r="N474" s="171"/>
      <c r="O474" s="120"/>
      <c r="Q474" s="91"/>
      <c r="R474" s="91"/>
      <c r="S474" s="91"/>
    </row>
    <row r="475" spans="1:19">
      <c r="A475" s="118" t="s">
        <v>201</v>
      </c>
      <c r="B475" s="133" t="s">
        <v>359</v>
      </c>
      <c r="C475" s="120"/>
      <c r="D475" s="133" t="s">
        <v>359</v>
      </c>
      <c r="E475" s="120"/>
      <c r="F475" s="133" t="s">
        <v>359</v>
      </c>
      <c r="G475" s="120"/>
      <c r="H475" s="133" t="s">
        <v>359</v>
      </c>
      <c r="I475" s="120"/>
      <c r="J475" s="133" t="s">
        <v>359</v>
      </c>
      <c r="K475" s="120"/>
      <c r="L475" s="133" t="s">
        <v>359</v>
      </c>
      <c r="M475" s="120"/>
      <c r="N475" s="133" t="s">
        <v>359</v>
      </c>
      <c r="O475" s="120"/>
      <c r="Q475" s="91"/>
      <c r="R475" s="91"/>
      <c r="S475" s="91"/>
    </row>
    <row r="476" spans="1:19">
      <c r="A476" s="118" t="s">
        <v>202</v>
      </c>
      <c r="B476" s="133" t="s">
        <v>359</v>
      </c>
      <c r="C476" s="120"/>
      <c r="D476" s="133" t="s">
        <v>359</v>
      </c>
      <c r="E476" s="120"/>
      <c r="F476" s="133" t="s">
        <v>359</v>
      </c>
      <c r="G476" s="120"/>
      <c r="H476" s="133" t="s">
        <v>359</v>
      </c>
      <c r="I476" s="120"/>
      <c r="J476" s="133" t="s">
        <v>359</v>
      </c>
      <c r="K476" s="120"/>
      <c r="L476" s="133" t="s">
        <v>359</v>
      </c>
      <c r="M476" s="120"/>
      <c r="N476" s="133" t="s">
        <v>359</v>
      </c>
      <c r="O476" s="120"/>
      <c r="Q476" s="91"/>
      <c r="R476" s="91"/>
      <c r="S476" s="91"/>
    </row>
    <row r="477" spans="1:19">
      <c r="A477" s="118" t="s">
        <v>203</v>
      </c>
      <c r="B477" s="133">
        <f>'Averages Pivot Table'!AD$414</f>
        <v>71621.071739130435</v>
      </c>
      <c r="C477" s="120"/>
      <c r="D477" s="133">
        <f>'Averages Pivot Table'!AD$418</f>
        <v>64229.554112554106</v>
      </c>
      <c r="E477" s="120"/>
      <c r="F477" s="133">
        <f>'Averages Pivot Table'!AD$422</f>
        <v>57914.609859154931</v>
      </c>
      <c r="G477" s="120"/>
      <c r="H477" s="133">
        <f>'Averages Pivot Table'!AD$426</f>
        <v>52333.967491166077</v>
      </c>
      <c r="I477" s="120"/>
      <c r="J477" s="133">
        <f>'Averages Pivot Table'!AD$430</f>
        <v>40088.175355450236</v>
      </c>
      <c r="K477" s="120"/>
      <c r="L477" s="133">
        <f>'Averages Pivot Table'!AD$434</f>
        <v>0</v>
      </c>
      <c r="M477" s="120"/>
      <c r="N477" s="133">
        <f>'Averages Pivot Table'!AD$438</f>
        <v>60752.914363716387</v>
      </c>
      <c r="O477" s="120"/>
      <c r="Q477" s="91"/>
      <c r="R477" s="91"/>
      <c r="S477" s="91"/>
    </row>
    <row r="478" spans="1:19">
      <c r="A478" s="143" t="s">
        <v>204</v>
      </c>
      <c r="B478" s="122" t="s">
        <v>359</v>
      </c>
      <c r="C478" s="123"/>
      <c r="D478" s="122" t="s">
        <v>359</v>
      </c>
      <c r="E478" s="123"/>
      <c r="F478" s="122" t="s">
        <v>359</v>
      </c>
      <c r="G478" s="123"/>
      <c r="H478" s="122" t="s">
        <v>359</v>
      </c>
      <c r="I478" s="123"/>
      <c r="J478" s="122" t="s">
        <v>359</v>
      </c>
      <c r="K478" s="123"/>
      <c r="L478" s="122" t="s">
        <v>359</v>
      </c>
      <c r="M478" s="123"/>
      <c r="N478" s="122" t="s">
        <v>359</v>
      </c>
      <c r="O478" s="123"/>
      <c r="Q478" s="91"/>
      <c r="R478" s="91"/>
      <c r="S478" s="91"/>
    </row>
    <row r="479" spans="1:19" ht="35.25" customHeight="1">
      <c r="A479" s="677" t="s">
        <v>360</v>
      </c>
      <c r="B479" s="677"/>
      <c r="C479" s="677"/>
      <c r="D479" s="677"/>
      <c r="E479" s="677"/>
      <c r="F479" s="677"/>
      <c r="G479" s="677"/>
      <c r="H479" s="677"/>
      <c r="I479" s="677"/>
      <c r="J479" s="677"/>
      <c r="K479" s="677"/>
      <c r="L479" s="677"/>
      <c r="M479" s="677"/>
      <c r="N479" s="677"/>
      <c r="O479" s="677"/>
      <c r="Q479" s="91"/>
      <c r="R479" s="91"/>
      <c r="S479" s="91"/>
    </row>
    <row r="480" spans="1:19">
      <c r="O480" s="84" t="s">
        <v>1094</v>
      </c>
      <c r="Q480" s="91"/>
      <c r="R480" s="91"/>
      <c r="S480" s="91"/>
    </row>
    <row r="481" spans="1:19" ht="18">
      <c r="A481" s="64" t="s">
        <v>225</v>
      </c>
      <c r="B481" s="64"/>
      <c r="C481" s="64"/>
      <c r="D481" s="64"/>
      <c r="E481" s="64"/>
      <c r="F481" s="64"/>
      <c r="G481" s="64"/>
      <c r="H481" s="64"/>
      <c r="I481" s="64"/>
      <c r="J481" s="64"/>
      <c r="K481" s="64"/>
      <c r="L481" s="64"/>
      <c r="M481" s="64"/>
      <c r="N481" s="64"/>
      <c r="O481" s="64"/>
    </row>
    <row r="482" spans="1:19">
      <c r="A482" s="162"/>
      <c r="B482" s="69"/>
      <c r="C482" s="69"/>
      <c r="D482" s="69"/>
      <c r="E482" s="69"/>
      <c r="F482" s="69"/>
      <c r="G482" s="69"/>
      <c r="H482" s="69"/>
      <c r="I482" s="69"/>
      <c r="J482" s="69"/>
      <c r="K482" s="69"/>
      <c r="L482" s="69"/>
      <c r="M482" s="69"/>
      <c r="N482" s="69"/>
      <c r="O482" s="69"/>
    </row>
    <row r="483" spans="1:19" ht="15.75">
      <c r="A483" s="674" t="s">
        <v>210</v>
      </c>
      <c r="B483" s="674"/>
      <c r="C483" s="674"/>
      <c r="D483" s="674"/>
      <c r="E483" s="674"/>
      <c r="F483" s="674"/>
      <c r="G483" s="674"/>
      <c r="H483" s="674"/>
      <c r="I483" s="674"/>
      <c r="J483" s="674"/>
      <c r="K483" s="674"/>
      <c r="L483" s="674"/>
      <c r="M483" s="674"/>
      <c r="N483" s="674"/>
      <c r="O483" s="674"/>
    </row>
    <row r="484" spans="1:19" ht="15.75">
      <c r="A484" s="674" t="s">
        <v>1098</v>
      </c>
      <c r="B484" s="674"/>
      <c r="C484" s="674"/>
      <c r="D484" s="674"/>
      <c r="E484" s="674"/>
      <c r="F484" s="674"/>
      <c r="G484" s="674"/>
      <c r="H484" s="674"/>
      <c r="I484" s="674"/>
      <c r="J484" s="674"/>
      <c r="K484" s="674"/>
      <c r="L484" s="674"/>
      <c r="M484" s="674"/>
      <c r="N484" s="674"/>
      <c r="O484" s="674"/>
    </row>
    <row r="485" spans="1:19">
      <c r="A485" s="118"/>
      <c r="B485" s="69"/>
      <c r="C485" s="69"/>
      <c r="D485" s="69"/>
      <c r="E485" s="69"/>
      <c r="F485" s="69"/>
      <c r="G485" s="69"/>
      <c r="H485" s="69"/>
      <c r="I485" s="69"/>
      <c r="J485" s="69"/>
      <c r="K485" s="69"/>
      <c r="L485" s="69"/>
      <c r="M485" s="69"/>
      <c r="N485" s="69"/>
      <c r="O485" s="69"/>
    </row>
    <row r="486" spans="1:19" ht="31.5" customHeight="1">
      <c r="A486" s="96"/>
      <c r="B486" s="164" t="s">
        <v>3</v>
      </c>
      <c r="C486" s="165"/>
      <c r="D486" s="166" t="s">
        <v>4</v>
      </c>
      <c r="E486" s="167"/>
      <c r="F486" s="166" t="s">
        <v>5</v>
      </c>
      <c r="G486" s="167"/>
      <c r="H486" s="164" t="s">
        <v>6</v>
      </c>
      <c r="I486" s="165"/>
      <c r="J486" s="166" t="s">
        <v>211</v>
      </c>
      <c r="K486" s="167"/>
      <c r="L486" s="165" t="s">
        <v>21</v>
      </c>
      <c r="M486" s="165"/>
      <c r="N486" s="165" t="s">
        <v>212</v>
      </c>
      <c r="O486" s="165"/>
    </row>
    <row r="487" spans="1:19">
      <c r="A487" s="184"/>
      <c r="B487" s="98" t="s">
        <v>187</v>
      </c>
      <c r="C487" s="97" t="s">
        <v>166</v>
      </c>
      <c r="D487" s="98" t="s">
        <v>187</v>
      </c>
      <c r="E487" s="97" t="s">
        <v>166</v>
      </c>
      <c r="F487" s="98" t="s">
        <v>187</v>
      </c>
      <c r="G487" s="97" t="s">
        <v>166</v>
      </c>
      <c r="H487" s="98" t="s">
        <v>187</v>
      </c>
      <c r="I487" s="97" t="s">
        <v>166</v>
      </c>
      <c r="J487" s="98" t="s">
        <v>187</v>
      </c>
      <c r="K487" s="97" t="s">
        <v>166</v>
      </c>
      <c r="L487" s="98" t="s">
        <v>187</v>
      </c>
      <c r="M487" s="97" t="s">
        <v>166</v>
      </c>
      <c r="N487" s="98" t="s">
        <v>187</v>
      </c>
      <c r="O487" s="97" t="s">
        <v>166</v>
      </c>
    </row>
    <row r="488" spans="1:19" s="109" customFormat="1" ht="18" customHeight="1">
      <c r="A488" s="106" t="s">
        <v>188</v>
      </c>
      <c r="B488" s="133">
        <f>'Averages Pivot Table'!AH$471</f>
        <v>47587.726966184273</v>
      </c>
      <c r="C488" s="133"/>
      <c r="D488" s="133">
        <f>'Averages Pivot Table'!AH$475</f>
        <v>44789.865708759331</v>
      </c>
      <c r="E488" s="133"/>
      <c r="F488" s="133">
        <f>'Averages Pivot Table'!AH$479</f>
        <v>40952.685320800665</v>
      </c>
      <c r="G488" s="133"/>
      <c r="H488" s="133">
        <f>'Averages Pivot Table'!AH$483</f>
        <v>37018.673932264166</v>
      </c>
      <c r="I488" s="133"/>
      <c r="J488" s="133">
        <f>'Averages Pivot Table'!AH$487</f>
        <v>35375.984265456471</v>
      </c>
      <c r="K488" s="133"/>
      <c r="L488" s="133">
        <f>'Averages Pivot Table'!AH$491</f>
        <v>42375.475387838793</v>
      </c>
      <c r="M488" s="169"/>
      <c r="N488" s="133">
        <f>'Averages Pivot Table'!AH$495</f>
        <v>41868.240197491075</v>
      </c>
      <c r="O488" s="170"/>
      <c r="Q488" s="111"/>
      <c r="R488" s="111"/>
      <c r="S488" s="111"/>
    </row>
    <row r="489" spans="1:19" ht="12.95" customHeight="1">
      <c r="A489" s="118"/>
      <c r="B489" s="113"/>
      <c r="C489" s="137"/>
      <c r="D489" s="113"/>
      <c r="E489" s="137"/>
      <c r="F489" s="113"/>
      <c r="G489" s="137"/>
      <c r="H489" s="113"/>
      <c r="I489" s="137"/>
      <c r="J489" s="113"/>
      <c r="K489" s="137"/>
      <c r="L489" s="113"/>
      <c r="M489" s="137"/>
      <c r="N489" s="113"/>
      <c r="O489" s="114"/>
    </row>
    <row r="490" spans="1:19" ht="12.95" customHeight="1">
      <c r="A490" s="118" t="s">
        <v>189</v>
      </c>
      <c r="B490" s="149">
        <f>'Averages Pivot Table'!AH$8</f>
        <v>0</v>
      </c>
      <c r="C490" s="120">
        <f>IF(B490&gt;0,RANK(B490,(B$490:B$508)),0)</f>
        <v>0</v>
      </c>
      <c r="D490" s="149">
        <f>'Averages Pivot Table'!AH$12</f>
        <v>0</v>
      </c>
      <c r="E490" s="120">
        <f>IF(D490&gt;0,RANK(D490,(D$490:D$508)),0)</f>
        <v>0</v>
      </c>
      <c r="F490" s="149">
        <f>'Averages Pivot Table'!AH$16</f>
        <v>0</v>
      </c>
      <c r="G490" s="120">
        <f>IF(F490&gt;0,RANK(F490,(F$490:F$508)),0)</f>
        <v>0</v>
      </c>
      <c r="H490" s="149">
        <f>'Averages Pivot Table'!AH$20</f>
        <v>0</v>
      </c>
      <c r="I490" s="120">
        <f>IF(H490&gt;0,RANK(H490,(H$490:H$508)),0)</f>
        <v>0</v>
      </c>
      <c r="J490" s="149">
        <f>'Averages Pivot Table'!AH$24</f>
        <v>0</v>
      </c>
      <c r="K490" s="120">
        <f>IF(J490&gt;0,RANK(J490,(J$490:J$508)),0)</f>
        <v>0</v>
      </c>
      <c r="L490" s="149">
        <f>'Averages Pivot Table'!AH$28</f>
        <v>52692.006273155173</v>
      </c>
      <c r="M490" s="120">
        <f>IF(L490&gt;0,RANK(L490,(L$490:L$508)),0)</f>
        <v>1</v>
      </c>
      <c r="N490" s="149">
        <f>'Averages Pivot Table'!AH$32</f>
        <v>52692.006273155173</v>
      </c>
      <c r="O490" s="120">
        <f>IF(N490&gt;0,RANK(N490,(N$490:N$508)),0)</f>
        <v>1</v>
      </c>
    </row>
    <row r="491" spans="1:19" ht="12.95" customHeight="1">
      <c r="A491" s="118" t="s">
        <v>190</v>
      </c>
      <c r="B491" s="149">
        <f>'Averages Pivot Table'!AH$37</f>
        <v>0</v>
      </c>
      <c r="C491" s="120">
        <f t="shared" ref="C491:E508" si="948">IF(B491&gt;0,RANK(B491,(B$490:B$508)),0)</f>
        <v>0</v>
      </c>
      <c r="D491" s="149">
        <f>'Averages Pivot Table'!AH$41</f>
        <v>0</v>
      </c>
      <c r="E491" s="120">
        <f t="shared" si="948"/>
        <v>0</v>
      </c>
      <c r="F491" s="149">
        <f>'Averages Pivot Table'!AH$45</f>
        <v>0</v>
      </c>
      <c r="G491" s="120">
        <f t="shared" ref="G491" si="949">IF(F491&gt;0,RANK(F491,(F$490:F$508)),0)</f>
        <v>0</v>
      </c>
      <c r="H491" s="149">
        <f>'Averages Pivot Table'!AH$49</f>
        <v>0</v>
      </c>
      <c r="I491" s="120">
        <f t="shared" ref="I491" si="950">IF(H491&gt;0,RANK(H491,(H$490:H$508)),0)</f>
        <v>0</v>
      </c>
      <c r="J491" s="149">
        <f>'Averages Pivot Table'!AH$53</f>
        <v>0</v>
      </c>
      <c r="K491" s="120">
        <f t="shared" ref="K491" si="951">IF(J491&gt;0,RANK(J491,(J$490:J$508)),0)</f>
        <v>0</v>
      </c>
      <c r="L491" s="149">
        <f>'Averages Pivot Table'!AH$57</f>
        <v>0</v>
      </c>
      <c r="M491" s="120">
        <f t="shared" ref="M491" si="952">IF(L491&gt;0,RANK(L491,(L$490:L$508)),0)</f>
        <v>0</v>
      </c>
      <c r="N491" s="149">
        <f>'Averages Pivot Table'!AH$61</f>
        <v>0</v>
      </c>
      <c r="O491" s="120">
        <f t="shared" ref="O491" si="953">IF(N491&gt;0,RANK(N491,(N$490:N$508)),0)</f>
        <v>0</v>
      </c>
    </row>
    <row r="492" spans="1:19" ht="12.95" customHeight="1">
      <c r="A492" s="118" t="s">
        <v>191</v>
      </c>
      <c r="B492" s="149">
        <f>'Averages Pivot Table'!AH$66</f>
        <v>0</v>
      </c>
      <c r="C492" s="120">
        <f t="shared" si="948"/>
        <v>0</v>
      </c>
      <c r="D492" s="149">
        <f>'Averages Pivot Table'!AH$70</f>
        <v>0</v>
      </c>
      <c r="E492" s="120">
        <f t="shared" si="948"/>
        <v>0</v>
      </c>
      <c r="F492" s="149">
        <f>'Averages Pivot Table'!AH$74</f>
        <v>0</v>
      </c>
      <c r="G492" s="120">
        <f t="shared" ref="G492" si="954">IF(F492&gt;0,RANK(F492,(F$490:F$508)),0)</f>
        <v>0</v>
      </c>
      <c r="H492" s="149">
        <f>'Averages Pivot Table'!AH$78</f>
        <v>0</v>
      </c>
      <c r="I492" s="120">
        <f t="shared" ref="I492" si="955">IF(H492&gt;0,RANK(H492,(H$490:H$508)),0)</f>
        <v>0</v>
      </c>
      <c r="J492" s="149">
        <f>'Averages Pivot Table'!AH$82</f>
        <v>0</v>
      </c>
      <c r="K492" s="120">
        <f t="shared" ref="K492" si="956">IF(J492&gt;0,RANK(J492,(J$490:J$508)),0)</f>
        <v>0</v>
      </c>
      <c r="L492" s="149">
        <f>'Averages Pivot Table'!AH$86</f>
        <v>0</v>
      </c>
      <c r="M492" s="120">
        <f t="shared" ref="M492" si="957">IF(L492&gt;0,RANK(L492,(L$490:L$508)),0)</f>
        <v>0</v>
      </c>
      <c r="N492" s="149">
        <f>'Averages Pivot Table'!AH$90</f>
        <v>0</v>
      </c>
      <c r="O492" s="120">
        <f t="shared" ref="O492" si="958">IF(N492&gt;0,RANK(N492,(N$490:N$508)),0)</f>
        <v>0</v>
      </c>
    </row>
    <row r="493" spans="1:19" ht="12.95" customHeight="1">
      <c r="A493" s="118" t="s">
        <v>192</v>
      </c>
      <c r="B493" s="149">
        <f>'Averages Pivot Table'!AH$95</f>
        <v>0</v>
      </c>
      <c r="C493" s="120">
        <f t="shared" si="948"/>
        <v>0</v>
      </c>
      <c r="D493" s="149">
        <f>'Averages Pivot Table'!AH$99</f>
        <v>0</v>
      </c>
      <c r="E493" s="120">
        <f t="shared" si="948"/>
        <v>0</v>
      </c>
      <c r="F493" s="149">
        <f>'Averages Pivot Table'!AH$103</f>
        <v>0</v>
      </c>
      <c r="G493" s="120">
        <f t="shared" ref="G493" si="959">IF(F493&gt;0,RANK(F493,(F$490:F$508)),0)</f>
        <v>0</v>
      </c>
      <c r="H493" s="149">
        <f>'Averages Pivot Table'!AH$107</f>
        <v>0</v>
      </c>
      <c r="I493" s="120">
        <f t="shared" ref="I493" si="960">IF(H493&gt;0,RANK(H493,(H$490:H$508)),0)</f>
        <v>0</v>
      </c>
      <c r="J493" s="149">
        <f>'Averages Pivot Table'!AH$111</f>
        <v>0</v>
      </c>
      <c r="K493" s="120">
        <f t="shared" ref="K493" si="961">IF(J493&gt;0,RANK(J493,(J$490:J$508)),0)</f>
        <v>0</v>
      </c>
      <c r="L493" s="149">
        <f>'Averages Pivot Table'!AH$115</f>
        <v>0</v>
      </c>
      <c r="M493" s="120">
        <f t="shared" ref="M493" si="962">IF(L493&gt;0,RANK(L493,(L$490:L$508)),0)</f>
        <v>0</v>
      </c>
      <c r="N493" s="149">
        <f>'Averages Pivot Table'!AH$119</f>
        <v>0</v>
      </c>
      <c r="O493" s="120">
        <f t="shared" ref="O493" si="963">IF(N493&gt;0,RANK(N493,(N$490:N$508)),0)</f>
        <v>0</v>
      </c>
    </row>
    <row r="494" spans="1:19" ht="12.95" customHeight="1">
      <c r="A494" s="118"/>
      <c r="B494" s="149"/>
      <c r="C494" s="120"/>
      <c r="D494" s="149"/>
      <c r="E494" s="120"/>
      <c r="F494" s="149"/>
      <c r="G494" s="120"/>
      <c r="H494" s="149"/>
      <c r="I494" s="120"/>
      <c r="J494" s="149"/>
      <c r="K494" s="120"/>
      <c r="L494" s="149"/>
      <c r="M494" s="120"/>
      <c r="N494" s="149"/>
      <c r="O494" s="120"/>
    </row>
    <row r="495" spans="1:19" ht="12.95" customHeight="1">
      <c r="A495" s="118" t="s">
        <v>193</v>
      </c>
      <c r="B495" s="149">
        <f>'Averages Pivot Table'!AH$124</f>
        <v>0</v>
      </c>
      <c r="C495" s="120">
        <f t="shared" si="948"/>
        <v>0</v>
      </c>
      <c r="D495" s="149">
        <f>'Averages Pivot Table'!AH$128</f>
        <v>0</v>
      </c>
      <c r="E495" s="120">
        <f t="shared" si="948"/>
        <v>0</v>
      </c>
      <c r="F495" s="149">
        <f>'Averages Pivot Table'!AH$132</f>
        <v>0</v>
      </c>
      <c r="G495" s="120">
        <f t="shared" ref="G495" si="964">IF(F495&gt;0,RANK(F495,(F$490:F$508)),0)</f>
        <v>0</v>
      </c>
      <c r="H495" s="149">
        <f>'Averages Pivot Table'!AH$136</f>
        <v>0</v>
      </c>
      <c r="I495" s="120">
        <f t="shared" ref="I495" si="965">IF(H495&gt;0,RANK(H495,(H$490:H$508)),0)</f>
        <v>0</v>
      </c>
      <c r="J495" s="149">
        <f>'Averages Pivot Table'!AH$140</f>
        <v>0</v>
      </c>
      <c r="K495" s="120">
        <f t="shared" ref="K495" si="966">IF(J495&gt;0,RANK(J495,(J$490:J$508)),0)</f>
        <v>0</v>
      </c>
      <c r="L495" s="149">
        <f>'Averages Pivot Table'!AH$144</f>
        <v>40035.321581189994</v>
      </c>
      <c r="M495" s="120">
        <f t="shared" ref="M495" si="967">IF(L495&gt;0,RANK(L495,(L$490:L$508)),0)</f>
        <v>3</v>
      </c>
      <c r="N495" s="149">
        <f>'Averages Pivot Table'!AH$148</f>
        <v>40035.321581189994</v>
      </c>
      <c r="O495" s="120">
        <f t="shared" ref="O495" si="968">IF(N495&gt;0,RANK(N495,(N$490:N$508)),0)</f>
        <v>4</v>
      </c>
    </row>
    <row r="496" spans="1:19" ht="12.95" customHeight="1">
      <c r="A496" s="118" t="s">
        <v>194</v>
      </c>
      <c r="B496" s="149">
        <f>'Averages Pivot Table'!AH$153</f>
        <v>52158.99521203831</v>
      </c>
      <c r="C496" s="120">
        <f t="shared" si="948"/>
        <v>1</v>
      </c>
      <c r="D496" s="149">
        <f>'Averages Pivot Table'!AH$157</f>
        <v>44841.990655685782</v>
      </c>
      <c r="E496" s="120">
        <f t="shared" si="948"/>
        <v>1</v>
      </c>
      <c r="F496" s="149">
        <f>'Averages Pivot Table'!AH$161</f>
        <v>40622.948302815617</v>
      </c>
      <c r="G496" s="120">
        <f t="shared" ref="G496" si="969">IF(F496&gt;0,RANK(F496,(F$490:F$508)),0)</f>
        <v>2</v>
      </c>
      <c r="H496" s="149">
        <f>'Averages Pivot Table'!AH$165</f>
        <v>36141.301626747379</v>
      </c>
      <c r="I496" s="120">
        <f t="shared" ref="I496" si="970">IF(H496&gt;0,RANK(H496,(H$490:H$508)),0)</f>
        <v>2</v>
      </c>
      <c r="J496" s="149">
        <f>'Averages Pivot Table'!AH$169</f>
        <v>0</v>
      </c>
      <c r="K496" s="120">
        <f t="shared" ref="K496" si="971">IF(J496&gt;0,RANK(J496,(J$490:J$508)),0)</f>
        <v>0</v>
      </c>
      <c r="L496" s="149">
        <f>'Averages Pivot Table'!AH$173</f>
        <v>0</v>
      </c>
      <c r="M496" s="120">
        <f t="shared" ref="M496" si="972">IF(L496&gt;0,RANK(L496,(L$490:L$508)),0)</f>
        <v>0</v>
      </c>
      <c r="N496" s="149">
        <f>'Averages Pivot Table'!AH$177</f>
        <v>41147.266923552583</v>
      </c>
      <c r="O496" s="120">
        <f t="shared" ref="O496" si="973">IF(N496&gt;0,RANK(N496,(N$490:N$508)),0)</f>
        <v>3</v>
      </c>
    </row>
    <row r="497" spans="1:19">
      <c r="A497" s="118" t="s">
        <v>195</v>
      </c>
      <c r="B497" s="149">
        <f>'Averages Pivot Table'!AH$182</f>
        <v>43016.458720330244</v>
      </c>
      <c r="C497" s="120">
        <f t="shared" si="948"/>
        <v>2</v>
      </c>
      <c r="D497" s="149">
        <f>'Averages Pivot Table'!AH$186</f>
        <v>44433.678571428572</v>
      </c>
      <c r="E497" s="120">
        <f t="shared" si="948"/>
        <v>2</v>
      </c>
      <c r="F497" s="149">
        <f>'Averages Pivot Table'!AH$190</f>
        <v>42571.394318181818</v>
      </c>
      <c r="G497" s="120">
        <f t="shared" ref="G497" si="974">IF(F497&gt;0,RANK(F497,(F$490:F$508)),0)</f>
        <v>1</v>
      </c>
      <c r="H497" s="149">
        <f>'Averages Pivot Table'!AH$194</f>
        <v>37229.51533901626</v>
      </c>
      <c r="I497" s="120">
        <f t="shared" ref="I497" si="975">IF(H497&gt;0,RANK(H497,(H$490:H$508)),0)</f>
        <v>1</v>
      </c>
      <c r="J497" s="149">
        <f>'Averages Pivot Table'!AH$198</f>
        <v>35375.984265456471</v>
      </c>
      <c r="K497" s="120">
        <f t="shared" ref="K497" si="976">IF(J497&gt;0,RANK(J497,(J$490:J$508)),0)</f>
        <v>1</v>
      </c>
      <c r="L497" s="149">
        <f>'Averages Pivot Table'!AH$202</f>
        <v>0</v>
      </c>
      <c r="M497" s="120">
        <f t="shared" ref="M497" si="977">IF(L497&gt;0,RANK(L497,(L$490:L$508)),0)</f>
        <v>0</v>
      </c>
      <c r="N497" s="149">
        <f>'Averages Pivot Table'!AH$206</f>
        <v>37184.751970644502</v>
      </c>
      <c r="O497" s="120">
        <f t="shared" ref="O497" si="978">IF(N497&gt;0,RANK(N497,(N$490:N$508)),0)</f>
        <v>5</v>
      </c>
      <c r="Q497" s="91"/>
      <c r="R497" s="91"/>
      <c r="S497" s="91"/>
    </row>
    <row r="498" spans="1:19">
      <c r="A498" s="118" t="s">
        <v>196</v>
      </c>
      <c r="B498" s="149">
        <f>'Averages Pivot Table'!AH$211</f>
        <v>0</v>
      </c>
      <c r="C498" s="120">
        <f t="shared" si="948"/>
        <v>0</v>
      </c>
      <c r="D498" s="149">
        <f>'Averages Pivot Table'!AH$215</f>
        <v>0</v>
      </c>
      <c r="E498" s="120">
        <f t="shared" si="948"/>
        <v>0</v>
      </c>
      <c r="F498" s="149">
        <f>'Averages Pivot Table'!AH$219</f>
        <v>0</v>
      </c>
      <c r="G498" s="120">
        <f t="shared" ref="G498" si="979">IF(F498&gt;0,RANK(F498,(F$490:F$508)),0)</f>
        <v>0</v>
      </c>
      <c r="H498" s="149">
        <f>'Averages Pivot Table'!AH$223</f>
        <v>0</v>
      </c>
      <c r="I498" s="120">
        <f t="shared" ref="I498" si="980">IF(H498&gt;0,RANK(H498,(H$490:H$508)),0)</f>
        <v>0</v>
      </c>
      <c r="J498" s="149">
        <f>'Averages Pivot Table'!AH$227</f>
        <v>0</v>
      </c>
      <c r="K498" s="120">
        <f t="shared" ref="K498" si="981">IF(J498&gt;0,RANK(J498,(J$490:J$508)),0)</f>
        <v>0</v>
      </c>
      <c r="L498" s="149">
        <f>'Averages Pivot Table'!AH$231</f>
        <v>0</v>
      </c>
      <c r="M498" s="120">
        <f t="shared" ref="M498" si="982">IF(L498&gt;0,RANK(L498,(L$490:L$508)),0)</f>
        <v>0</v>
      </c>
      <c r="N498" s="149">
        <f>'Averages Pivot Table'!AH$235</f>
        <v>0</v>
      </c>
      <c r="O498" s="120">
        <f t="shared" ref="O498" si="983">IF(N498&gt;0,RANK(N498,(N$490:N$508)),0)</f>
        <v>0</v>
      </c>
      <c r="Q498" s="91"/>
      <c r="R498" s="91"/>
      <c r="S498" s="91"/>
    </row>
    <row r="499" spans="1:19">
      <c r="A499" s="118"/>
      <c r="B499" s="149"/>
      <c r="C499" s="120"/>
      <c r="D499" s="149"/>
      <c r="E499" s="120"/>
      <c r="F499" s="149"/>
      <c r="G499" s="120"/>
      <c r="H499" s="149"/>
      <c r="I499" s="120"/>
      <c r="J499" s="149"/>
      <c r="K499" s="120"/>
      <c r="L499" s="149"/>
      <c r="M499" s="120"/>
      <c r="N499" s="149"/>
      <c r="O499" s="120"/>
      <c r="Q499" s="91"/>
      <c r="R499" s="91"/>
      <c r="S499" s="91"/>
    </row>
    <row r="500" spans="1:19">
      <c r="A500" s="118" t="s">
        <v>197</v>
      </c>
      <c r="B500" s="149">
        <f>'Averages Pivot Table'!AH$240</f>
        <v>0</v>
      </c>
      <c r="C500" s="120">
        <f t="shared" si="948"/>
        <v>0</v>
      </c>
      <c r="D500" s="149">
        <f>'Averages Pivot Table'!AH$244</f>
        <v>0</v>
      </c>
      <c r="E500" s="120">
        <f t="shared" si="948"/>
        <v>0</v>
      </c>
      <c r="F500" s="149">
        <f>'Averages Pivot Table'!AH$248</f>
        <v>0</v>
      </c>
      <c r="G500" s="120">
        <f t="shared" ref="G500" si="984">IF(F500&gt;0,RANK(F500,(F$490:F$508)),0)</f>
        <v>0</v>
      </c>
      <c r="H500" s="149">
        <f>'Averages Pivot Table'!AH$252</f>
        <v>0</v>
      </c>
      <c r="I500" s="120">
        <f t="shared" ref="I500" si="985">IF(H500&gt;0,RANK(H500,(H$490:H$508)),0)</f>
        <v>0</v>
      </c>
      <c r="J500" s="149">
        <f>'Averages Pivot Table'!AH$256</f>
        <v>0</v>
      </c>
      <c r="K500" s="120">
        <f t="shared" ref="K500" si="986">IF(J500&gt;0,RANK(J500,(J$490:J$508)),0)</f>
        <v>0</v>
      </c>
      <c r="L500" s="149">
        <f>'Averages Pivot Table'!AH$260</f>
        <v>0</v>
      </c>
      <c r="M500" s="120">
        <f t="shared" ref="M500" si="987">IF(L500&gt;0,RANK(L500,(L$490:L$508)),0)</f>
        <v>0</v>
      </c>
      <c r="N500" s="149">
        <f>'Averages Pivot Table'!AH$264</f>
        <v>0</v>
      </c>
      <c r="O500" s="120">
        <f t="shared" ref="O500" si="988">IF(N500&gt;0,RANK(N500,(N$490:N$508)),0)</f>
        <v>0</v>
      </c>
      <c r="Q500" s="91"/>
      <c r="R500" s="91"/>
      <c r="S500" s="91"/>
    </row>
    <row r="501" spans="1:19">
      <c r="A501" s="118" t="s">
        <v>198</v>
      </c>
      <c r="B501" s="149">
        <f>'Averages Pivot Table'!AH$269</f>
        <v>0</v>
      </c>
      <c r="C501" s="120">
        <f t="shared" si="948"/>
        <v>0</v>
      </c>
      <c r="D501" s="149">
        <f>'Averages Pivot Table'!AH$273</f>
        <v>0</v>
      </c>
      <c r="E501" s="120">
        <f t="shared" si="948"/>
        <v>0</v>
      </c>
      <c r="F501" s="149">
        <f>'Averages Pivot Table'!AH$277</f>
        <v>0</v>
      </c>
      <c r="G501" s="120">
        <f t="shared" ref="G501" si="989">IF(F501&gt;0,RANK(F501,(F$490:F$508)),0)</f>
        <v>0</v>
      </c>
      <c r="H501" s="149">
        <f>'Averages Pivot Table'!AH$281</f>
        <v>0</v>
      </c>
      <c r="I501" s="120">
        <f t="shared" ref="I501" si="990">IF(H501&gt;0,RANK(H501,(H$490:H$508)),0)</f>
        <v>0</v>
      </c>
      <c r="J501" s="149">
        <f>'Averages Pivot Table'!AH$285</f>
        <v>0</v>
      </c>
      <c r="K501" s="120">
        <f t="shared" ref="K501" si="991">IF(J501&gt;0,RANK(J501,(J$490:J$508)),0)</f>
        <v>0</v>
      </c>
      <c r="L501" s="149">
        <f>'Averages Pivot Table'!AH$289</f>
        <v>0</v>
      </c>
      <c r="M501" s="120">
        <f t="shared" ref="M501" si="992">IF(L501&gt;0,RANK(L501,(L$490:L$508)),0)</f>
        <v>0</v>
      </c>
      <c r="N501" s="149">
        <f>'Averages Pivot Table'!AH$293</f>
        <v>0</v>
      </c>
      <c r="O501" s="120">
        <f t="shared" ref="O501" si="993">IF(N501&gt;0,RANK(N501,(N$490:N$508)),0)</f>
        <v>0</v>
      </c>
      <c r="Q501" s="91"/>
      <c r="R501" s="91"/>
      <c r="S501" s="91"/>
    </row>
    <row r="502" spans="1:19">
      <c r="A502" s="118" t="s">
        <v>199</v>
      </c>
      <c r="B502" s="149">
        <f>'Averages Pivot Table'!AH$298</f>
        <v>0</v>
      </c>
      <c r="C502" s="120">
        <f t="shared" si="948"/>
        <v>0</v>
      </c>
      <c r="D502" s="149">
        <f>'Averages Pivot Table'!AH$302</f>
        <v>0</v>
      </c>
      <c r="E502" s="120">
        <f t="shared" si="948"/>
        <v>0</v>
      </c>
      <c r="F502" s="149">
        <f>'Averages Pivot Table'!AH$306</f>
        <v>0</v>
      </c>
      <c r="G502" s="120">
        <f t="shared" ref="G502" si="994">IF(F502&gt;0,RANK(F502,(F$490:F$508)),0)</f>
        <v>0</v>
      </c>
      <c r="H502" s="149">
        <f>'Averages Pivot Table'!AH$310</f>
        <v>0</v>
      </c>
      <c r="I502" s="120">
        <f t="shared" ref="I502" si="995">IF(H502&gt;0,RANK(H502,(H$490:H$508)),0)</f>
        <v>0</v>
      </c>
      <c r="J502" s="149">
        <f>'Averages Pivot Table'!AH$314</f>
        <v>0</v>
      </c>
      <c r="K502" s="120">
        <f t="shared" ref="K502" si="996">IF(J502&gt;0,RANK(J502,(J$490:J$508)),0)</f>
        <v>0</v>
      </c>
      <c r="L502" s="149">
        <f>'Averages Pivot Table'!AH$318</f>
        <v>47958.535544372608</v>
      </c>
      <c r="M502" s="120">
        <f t="shared" ref="M502" si="997">IF(L502&gt;0,RANK(L502,(L$490:L$508)),0)</f>
        <v>2</v>
      </c>
      <c r="N502" s="149">
        <f>'Averages Pivot Table'!AH$322</f>
        <v>47958.535544372608</v>
      </c>
      <c r="O502" s="120">
        <f t="shared" ref="O502" si="998">IF(N502&gt;0,RANK(N502,(N$490:N$508)),0)</f>
        <v>2</v>
      </c>
      <c r="Q502" s="91"/>
      <c r="R502" s="91"/>
      <c r="S502" s="91"/>
    </row>
    <row r="503" spans="1:19">
      <c r="A503" s="118" t="s">
        <v>200</v>
      </c>
      <c r="B503" s="149">
        <f>'Averages Pivot Table'!AH$327</f>
        <v>0</v>
      </c>
      <c r="C503" s="120">
        <f t="shared" si="948"/>
        <v>0</v>
      </c>
      <c r="D503" s="149">
        <f>'Averages Pivot Table'!AH$331</f>
        <v>0</v>
      </c>
      <c r="E503" s="120">
        <f t="shared" si="948"/>
        <v>0</v>
      </c>
      <c r="F503" s="149">
        <f>'Averages Pivot Table'!AH$335</f>
        <v>0</v>
      </c>
      <c r="G503" s="120">
        <f t="shared" ref="G503" si="999">IF(F503&gt;0,RANK(F503,(F$490:F$508)),0)</f>
        <v>0</v>
      </c>
      <c r="H503" s="149">
        <f>'Averages Pivot Table'!AH$339</f>
        <v>0</v>
      </c>
      <c r="I503" s="120">
        <f t="shared" ref="I503" si="1000">IF(H503&gt;0,RANK(H503,(H$490:H$508)),0)</f>
        <v>0</v>
      </c>
      <c r="J503" s="149">
        <f>'Averages Pivot Table'!AH$343</f>
        <v>0</v>
      </c>
      <c r="K503" s="120">
        <f t="shared" ref="K503" si="1001">IF(J503&gt;0,RANK(J503,(J$490:J$508)),0)</f>
        <v>0</v>
      </c>
      <c r="L503" s="149">
        <f>'Averages Pivot Table'!AH$347</f>
        <v>0</v>
      </c>
      <c r="M503" s="120">
        <f t="shared" ref="M503" si="1002">IF(L503&gt;0,RANK(L503,(L$490:L$508)),0)</f>
        <v>0</v>
      </c>
      <c r="N503" s="149">
        <f>'Averages Pivot Table'!AH$351</f>
        <v>0</v>
      </c>
      <c r="O503" s="120">
        <f t="shared" ref="O503" si="1003">IF(N503&gt;0,RANK(N503,(N$490:N$508)),0)</f>
        <v>0</v>
      </c>
      <c r="Q503" s="91"/>
      <c r="R503" s="91"/>
      <c r="S503" s="91"/>
    </row>
    <row r="504" spans="1:19">
      <c r="A504" s="118"/>
      <c r="B504" s="149"/>
      <c r="C504" s="120"/>
      <c r="D504" s="149"/>
      <c r="E504" s="120"/>
      <c r="F504" s="149"/>
      <c r="G504" s="120"/>
      <c r="H504" s="149"/>
      <c r="I504" s="120"/>
      <c r="J504" s="149"/>
      <c r="K504" s="120"/>
      <c r="L504" s="149"/>
      <c r="M504" s="120"/>
      <c r="N504" s="149"/>
      <c r="O504" s="120"/>
      <c r="Q504" s="91"/>
      <c r="R504" s="91"/>
      <c r="S504" s="91"/>
    </row>
    <row r="505" spans="1:19">
      <c r="A505" s="118" t="s">
        <v>201</v>
      </c>
      <c r="B505" s="119">
        <f>'Averages Pivot Table'!AH$356</f>
        <v>0</v>
      </c>
      <c r="C505" s="120">
        <f t="shared" si="948"/>
        <v>0</v>
      </c>
      <c r="D505" s="119">
        <f>'Averages Pivot Table'!AH$360</f>
        <v>0</v>
      </c>
      <c r="E505" s="120">
        <f t="shared" si="948"/>
        <v>0</v>
      </c>
      <c r="F505" s="119">
        <f>'Averages Pivot Table'!AH$364</f>
        <v>0</v>
      </c>
      <c r="G505" s="120">
        <f t="shared" ref="G505" si="1004">IF(F505&gt;0,RANK(F505,(F$490:F$508)),0)</f>
        <v>0</v>
      </c>
      <c r="H505" s="119">
        <f>'Averages Pivot Table'!AH$368</f>
        <v>0</v>
      </c>
      <c r="I505" s="120">
        <f t="shared" ref="I505" si="1005">IF(H505&gt;0,RANK(H505,(H$490:H$508)),0)</f>
        <v>0</v>
      </c>
      <c r="J505" s="119">
        <f>'Averages Pivot Table'!AH$372</f>
        <v>0</v>
      </c>
      <c r="K505" s="120">
        <f t="shared" ref="K505" si="1006">IF(J505&gt;0,RANK(J505,(J$490:J$508)),0)</f>
        <v>0</v>
      </c>
      <c r="L505" s="119">
        <f>'Averages Pivot Table'!AH$376</f>
        <v>37012.614164904866</v>
      </c>
      <c r="M505" s="120">
        <f t="shared" ref="M505" si="1007">IF(L505&gt;0,RANK(L505,(L$490:L$508)),0)</f>
        <v>4</v>
      </c>
      <c r="N505" s="119">
        <f>'Averages Pivot Table'!AH$380</f>
        <v>37012.614164904866</v>
      </c>
      <c r="O505" s="120">
        <f t="shared" ref="O505" si="1008">IF(N505&gt;0,RANK(N505,(N$490:N$508)),0)</f>
        <v>6</v>
      </c>
      <c r="Q505" s="91"/>
      <c r="R505" s="91"/>
      <c r="S505" s="91"/>
    </row>
    <row r="506" spans="1:19">
      <c r="A506" s="118" t="s">
        <v>202</v>
      </c>
      <c r="B506" s="119">
        <f>'Averages Pivot Table'!AH$385</f>
        <v>0</v>
      </c>
      <c r="C506" s="120">
        <f t="shared" si="948"/>
        <v>0</v>
      </c>
      <c r="D506" s="119">
        <f>'Averages Pivot Table'!AH$389</f>
        <v>0</v>
      </c>
      <c r="E506" s="120">
        <f t="shared" si="948"/>
        <v>0</v>
      </c>
      <c r="F506" s="119">
        <f>'Averages Pivot Table'!AH$393</f>
        <v>0</v>
      </c>
      <c r="G506" s="120">
        <f t="shared" ref="G506" si="1009">IF(F506&gt;0,RANK(F506,(F$490:F$508)),0)</f>
        <v>0</v>
      </c>
      <c r="H506" s="119">
        <f>'Averages Pivot Table'!AH$397</f>
        <v>0</v>
      </c>
      <c r="I506" s="120">
        <f t="shared" ref="I506" si="1010">IF(H506&gt;0,RANK(H506,(H$490:H$508)),0)</f>
        <v>0</v>
      </c>
      <c r="J506" s="119">
        <f>'Averages Pivot Table'!AH$401</f>
        <v>0</v>
      </c>
      <c r="K506" s="120">
        <f t="shared" ref="K506" si="1011">IF(J506&gt;0,RANK(J506,(J$490:J$508)),0)</f>
        <v>0</v>
      </c>
      <c r="L506" s="119">
        <f>'Averages Pivot Table'!AH$405</f>
        <v>0</v>
      </c>
      <c r="M506" s="120">
        <f t="shared" ref="M506" si="1012">IF(L506&gt;0,RANK(L506,(L$490:L$508)),0)</f>
        <v>0</v>
      </c>
      <c r="N506" s="119">
        <f>'Averages Pivot Table'!AH$409</f>
        <v>0</v>
      </c>
      <c r="O506" s="120">
        <f t="shared" ref="O506" si="1013">IF(N506&gt;0,RANK(N506,(N$490:N$508)),0)</f>
        <v>0</v>
      </c>
      <c r="Q506" s="91"/>
      <c r="R506" s="91"/>
      <c r="S506" s="91"/>
    </row>
    <row r="507" spans="1:19">
      <c r="A507" s="118" t="s">
        <v>203</v>
      </c>
      <c r="B507" s="119">
        <f>'Averages Pivot Table'!AH$414</f>
        <v>0</v>
      </c>
      <c r="C507" s="120">
        <f t="shared" si="948"/>
        <v>0</v>
      </c>
      <c r="D507" s="119">
        <f>'Averages Pivot Table'!AH$418</f>
        <v>0</v>
      </c>
      <c r="E507" s="120">
        <f t="shared" si="948"/>
        <v>0</v>
      </c>
      <c r="F507" s="119">
        <f>'Averages Pivot Table'!AH$422</f>
        <v>0</v>
      </c>
      <c r="G507" s="120">
        <f t="shared" ref="G507" si="1014">IF(F507&gt;0,RANK(F507,(F$490:F$508)),0)</f>
        <v>0</v>
      </c>
      <c r="H507" s="119">
        <f>'Averages Pivot Table'!AH$426</f>
        <v>0</v>
      </c>
      <c r="I507" s="120">
        <f t="shared" ref="I507" si="1015">IF(H507&gt;0,RANK(H507,(H$490:H$508)),0)</f>
        <v>0</v>
      </c>
      <c r="J507" s="119">
        <f>'Averages Pivot Table'!AH$430</f>
        <v>0</v>
      </c>
      <c r="K507" s="120">
        <f t="shared" ref="K507" si="1016">IF(J507&gt;0,RANK(J507,(J$490:J$508)),0)</f>
        <v>0</v>
      </c>
      <c r="L507" s="119">
        <f>'Averages Pivot Table'!AH$434</f>
        <v>0</v>
      </c>
      <c r="M507" s="120">
        <f t="shared" ref="M507" si="1017">IF(L507&gt;0,RANK(L507,(L$490:L$508)),0)</f>
        <v>0</v>
      </c>
      <c r="N507" s="119">
        <f>'Averages Pivot Table'!AH$438</f>
        <v>0</v>
      </c>
      <c r="O507" s="120">
        <f t="shared" ref="O507" si="1018">IF(N507&gt;0,RANK(N507,(N$490:N$508)),0)</f>
        <v>0</v>
      </c>
      <c r="Q507" s="91"/>
      <c r="R507" s="91"/>
      <c r="S507" s="91"/>
    </row>
    <row r="508" spans="1:19">
      <c r="A508" s="143" t="s">
        <v>204</v>
      </c>
      <c r="B508" s="122">
        <f>'Averages Pivot Table'!AH$443</f>
        <v>0</v>
      </c>
      <c r="C508" s="123">
        <f t="shared" si="948"/>
        <v>0</v>
      </c>
      <c r="D508" s="122">
        <f>'Averages Pivot Table'!AH$447</f>
        <v>0</v>
      </c>
      <c r="E508" s="123">
        <f t="shared" si="948"/>
        <v>0</v>
      </c>
      <c r="F508" s="122">
        <f>'Averages Pivot Table'!AH$451</f>
        <v>0</v>
      </c>
      <c r="G508" s="123">
        <f t="shared" ref="G508" si="1019">IF(F508&gt;0,RANK(F508,(F$490:F$508)),0)</f>
        <v>0</v>
      </c>
      <c r="H508" s="122">
        <f>'Averages Pivot Table'!AH$455</f>
        <v>0</v>
      </c>
      <c r="I508" s="123">
        <f t="shared" ref="I508" si="1020">IF(H508&gt;0,RANK(H508,(H$490:H$508)),0)</f>
        <v>0</v>
      </c>
      <c r="J508" s="122">
        <f>'Averages Pivot Table'!AH$459</f>
        <v>0</v>
      </c>
      <c r="K508" s="123">
        <f t="shared" ref="K508" si="1021">IF(J508&gt;0,RANK(J508,(J$490:J$508)),0)</f>
        <v>0</v>
      </c>
      <c r="L508" s="122">
        <f>'Averages Pivot Table'!AH$463</f>
        <v>0</v>
      </c>
      <c r="M508" s="123">
        <f t="shared" ref="M508" si="1022">IF(L508&gt;0,RANK(L508,(L$490:L$508)),0)</f>
        <v>0</v>
      </c>
      <c r="N508" s="122">
        <f>'Averages Pivot Table'!AH$467</f>
        <v>0</v>
      </c>
      <c r="O508" s="123">
        <f t="shared" ref="O508" si="1023">IF(N508&gt;0,RANK(N508,(N$490:N$508)),0)</f>
        <v>0</v>
      </c>
      <c r="Q508" s="91"/>
      <c r="R508" s="91"/>
      <c r="S508" s="91"/>
    </row>
    <row r="509" spans="1:19" ht="37.5" customHeight="1">
      <c r="A509" s="677" t="s">
        <v>360</v>
      </c>
      <c r="B509" s="677"/>
      <c r="C509" s="677"/>
      <c r="D509" s="677"/>
      <c r="E509" s="677"/>
      <c r="F509" s="677"/>
      <c r="G509" s="677"/>
      <c r="H509" s="677"/>
      <c r="I509" s="677"/>
      <c r="J509" s="677"/>
      <c r="K509" s="677"/>
      <c r="L509" s="677"/>
      <c r="M509" s="677"/>
      <c r="N509" s="677"/>
      <c r="O509" s="677"/>
      <c r="Q509" s="91"/>
      <c r="R509" s="91"/>
      <c r="S509" s="91"/>
    </row>
    <row r="510" spans="1:19">
      <c r="O510" s="84" t="s">
        <v>1094</v>
      </c>
      <c r="Q510" s="91"/>
      <c r="R510" s="91"/>
      <c r="S510" s="91"/>
    </row>
    <row r="511" spans="1:19" ht="18">
      <c r="A511" s="64" t="s">
        <v>226</v>
      </c>
      <c r="B511" s="64"/>
      <c r="C511" s="64"/>
      <c r="D511" s="64"/>
      <c r="E511" s="64"/>
      <c r="F511" s="64"/>
      <c r="G511" s="64"/>
      <c r="H511" s="64"/>
      <c r="I511" s="64"/>
      <c r="J511" s="64"/>
      <c r="K511" s="64"/>
      <c r="L511" s="64"/>
      <c r="M511" s="64"/>
      <c r="N511" s="64"/>
      <c r="O511" s="64"/>
      <c r="Q511" s="91"/>
      <c r="R511" s="91"/>
      <c r="S511" s="91"/>
    </row>
    <row r="512" spans="1:19">
      <c r="A512" s="162"/>
      <c r="B512" s="69"/>
      <c r="C512" s="69"/>
      <c r="D512" s="69"/>
      <c r="E512" s="69"/>
      <c r="F512" s="69"/>
      <c r="G512" s="69"/>
      <c r="H512" s="69"/>
      <c r="I512" s="69"/>
      <c r="J512" s="69"/>
      <c r="K512" s="69"/>
      <c r="L512" s="69"/>
      <c r="M512" s="69"/>
      <c r="N512" s="69"/>
      <c r="O512" s="69"/>
      <c r="Q512" s="91"/>
      <c r="R512" s="91"/>
      <c r="S512" s="91"/>
    </row>
    <row r="513" spans="1:19" ht="15.75">
      <c r="A513" s="674" t="s">
        <v>210</v>
      </c>
      <c r="B513" s="674"/>
      <c r="C513" s="674"/>
      <c r="D513" s="674"/>
      <c r="E513" s="674"/>
      <c r="F513" s="674"/>
      <c r="G513" s="674"/>
      <c r="H513" s="674"/>
      <c r="I513" s="674"/>
      <c r="J513" s="674"/>
      <c r="K513" s="674"/>
      <c r="L513" s="674"/>
      <c r="M513" s="674"/>
      <c r="N513" s="674"/>
      <c r="O513" s="674"/>
    </row>
    <row r="514" spans="1:19" ht="15.75">
      <c r="A514" s="674" t="s">
        <v>1111</v>
      </c>
      <c r="B514" s="674"/>
      <c r="C514" s="674"/>
      <c r="D514" s="674"/>
      <c r="E514" s="674"/>
      <c r="F514" s="674"/>
      <c r="G514" s="674"/>
      <c r="H514" s="674"/>
      <c r="I514" s="674"/>
      <c r="J514" s="674"/>
      <c r="K514" s="674"/>
      <c r="L514" s="674"/>
      <c r="M514" s="674"/>
      <c r="N514" s="674"/>
      <c r="O514" s="674"/>
    </row>
    <row r="515" spans="1:19">
      <c r="A515" s="118"/>
      <c r="B515" s="69"/>
      <c r="C515" s="69"/>
      <c r="D515" s="69"/>
      <c r="E515" s="69"/>
      <c r="F515" s="69"/>
      <c r="G515" s="69"/>
      <c r="H515" s="69"/>
      <c r="I515" s="69"/>
      <c r="J515" s="69"/>
      <c r="K515" s="69"/>
      <c r="L515" s="69"/>
      <c r="M515" s="69"/>
      <c r="N515" s="69"/>
      <c r="O515" s="69"/>
    </row>
    <row r="516" spans="1:19" ht="31.5" customHeight="1">
      <c r="A516" s="96"/>
      <c r="B516" s="164" t="s">
        <v>3</v>
      </c>
      <c r="C516" s="165"/>
      <c r="D516" s="166" t="s">
        <v>4</v>
      </c>
      <c r="E516" s="167"/>
      <c r="F516" s="166" t="s">
        <v>5</v>
      </c>
      <c r="G516" s="167"/>
      <c r="H516" s="164" t="s">
        <v>6</v>
      </c>
      <c r="I516" s="165"/>
      <c r="J516" s="166" t="s">
        <v>211</v>
      </c>
      <c r="K516" s="167"/>
      <c r="L516" s="165" t="s">
        <v>21</v>
      </c>
      <c r="M516" s="165"/>
      <c r="N516" s="165" t="s">
        <v>212</v>
      </c>
      <c r="O516" s="165"/>
    </row>
    <row r="517" spans="1:19">
      <c r="A517" s="184"/>
      <c r="B517" s="98" t="s">
        <v>187</v>
      </c>
      <c r="C517" s="97" t="s">
        <v>166</v>
      </c>
      <c r="D517" s="98" t="s">
        <v>187</v>
      </c>
      <c r="E517" s="97" t="s">
        <v>166</v>
      </c>
      <c r="F517" s="98" t="s">
        <v>187</v>
      </c>
      <c r="G517" s="97" t="s">
        <v>166</v>
      </c>
      <c r="H517" s="98" t="s">
        <v>187</v>
      </c>
      <c r="I517" s="97" t="s">
        <v>166</v>
      </c>
      <c r="J517" s="98" t="s">
        <v>187</v>
      </c>
      <c r="K517" s="97" t="s">
        <v>166</v>
      </c>
      <c r="L517" s="98" t="s">
        <v>187</v>
      </c>
      <c r="M517" s="97" t="s">
        <v>166</v>
      </c>
      <c r="N517" s="98" t="s">
        <v>187</v>
      </c>
      <c r="O517" s="97" t="s">
        <v>166</v>
      </c>
    </row>
    <row r="518" spans="1:19" s="109" customFormat="1" ht="18" customHeight="1">
      <c r="A518" s="106" t="s">
        <v>188</v>
      </c>
      <c r="B518" s="133">
        <f>'Averages Pivot Table'!AF$471</f>
        <v>47587.726966184273</v>
      </c>
      <c r="C518" s="133"/>
      <c r="D518" s="133">
        <f>'Averages Pivot Table'!AF$475</f>
        <v>44789.865708759331</v>
      </c>
      <c r="E518" s="133"/>
      <c r="F518" s="133">
        <f>'Averages Pivot Table'!AF$479</f>
        <v>40952.685320800665</v>
      </c>
      <c r="G518" s="133"/>
      <c r="H518" s="133">
        <f>'Averages Pivot Table'!AF$483</f>
        <v>37018.673932264166</v>
      </c>
      <c r="I518" s="133"/>
      <c r="J518" s="133">
        <f>'Averages Pivot Table'!AF$487</f>
        <v>35375.984265456471</v>
      </c>
      <c r="K518" s="133"/>
      <c r="L518" s="133">
        <f>'Averages Pivot Table'!AF$491</f>
        <v>41472.676521374509</v>
      </c>
      <c r="M518" s="169"/>
      <c r="N518" s="133">
        <f>'Averages Pivot Table'!AF$495</f>
        <v>40901.666346478254</v>
      </c>
      <c r="O518" s="170"/>
      <c r="Q518" s="111"/>
      <c r="R518" s="111"/>
      <c r="S518" s="111"/>
    </row>
    <row r="519" spans="1:19" ht="12.95" customHeight="1">
      <c r="A519" s="118"/>
      <c r="B519" s="113"/>
      <c r="C519" s="137"/>
      <c r="D519" s="113"/>
      <c r="E519" s="137"/>
      <c r="F519" s="113"/>
      <c r="G519" s="137"/>
      <c r="H519" s="113"/>
      <c r="I519" s="137"/>
      <c r="J519" s="113"/>
      <c r="K519" s="137"/>
      <c r="L519" s="113"/>
      <c r="M519" s="137"/>
      <c r="N519" s="113"/>
      <c r="O519" s="114"/>
    </row>
    <row r="520" spans="1:19" ht="12.95" customHeight="1">
      <c r="A520" s="118" t="s">
        <v>189</v>
      </c>
      <c r="B520" s="149">
        <f>'Averages Pivot Table'!AF$8</f>
        <v>0</v>
      </c>
      <c r="C520" s="120">
        <f>IF(B520&gt;0,RANK(B520,(B$520:B$538)),0)</f>
        <v>0</v>
      </c>
      <c r="D520" s="149">
        <f>'Averages Pivot Table'!AF$12</f>
        <v>0</v>
      </c>
      <c r="E520" s="120">
        <f>IF(D520&gt;0,RANK(D520,(D$520:D$538)),0)</f>
        <v>0</v>
      </c>
      <c r="F520" s="149">
        <f>'Averages Pivot Table'!AF$16</f>
        <v>0</v>
      </c>
      <c r="G520" s="120">
        <f>IF(F520&gt;0,RANK(F520,(F$520:F$538)),0)</f>
        <v>0</v>
      </c>
      <c r="H520" s="149">
        <f>'Averages Pivot Table'!AF$20</f>
        <v>0</v>
      </c>
      <c r="I520" s="120">
        <f>IF(H520&gt;0,RANK(H520,(H$520:H$538)),0)</f>
        <v>0</v>
      </c>
      <c r="J520" s="149">
        <f>'Averages Pivot Table'!AF$24</f>
        <v>0</v>
      </c>
      <c r="K520" s="120">
        <f>IF(J520&gt;0,RANK(J520,(J$520:J$538)),0)</f>
        <v>0</v>
      </c>
      <c r="L520" s="149">
        <f>'Averages Pivot Table'!AF$28</f>
        <v>53481.219101123592</v>
      </c>
      <c r="M520" s="120">
        <f>IF(L520&gt;0,RANK(L520,(L$520:L$538)),0)</f>
        <v>2</v>
      </c>
      <c r="N520" s="149">
        <f>'Averages Pivot Table'!AF$32</f>
        <v>53481.219101123592</v>
      </c>
      <c r="O520" s="120">
        <f>IF(N520&gt;0,RANK(N520,(N$520:N$538)),0)</f>
        <v>2</v>
      </c>
    </row>
    <row r="521" spans="1:19" ht="12.95" customHeight="1">
      <c r="A521" s="118" t="s">
        <v>190</v>
      </c>
      <c r="B521" s="149">
        <f>'Averages Pivot Table'!AF$37</f>
        <v>0</v>
      </c>
      <c r="C521" s="120">
        <f t="shared" ref="C521:E538" si="1024">IF(B521&gt;0,RANK(B521,(B$520:B$538)),0)</f>
        <v>0</v>
      </c>
      <c r="D521" s="149">
        <f>'Averages Pivot Table'!AF$41</f>
        <v>0</v>
      </c>
      <c r="E521" s="120">
        <f t="shared" si="1024"/>
        <v>0</v>
      </c>
      <c r="F521" s="149">
        <f>'Averages Pivot Table'!AF$45</f>
        <v>0</v>
      </c>
      <c r="G521" s="120">
        <f t="shared" ref="G521" si="1025">IF(F521&gt;0,RANK(F521,(F$520:F$538)),0)</f>
        <v>0</v>
      </c>
      <c r="H521" s="149">
        <f>'Averages Pivot Table'!AF$49</f>
        <v>0</v>
      </c>
      <c r="I521" s="120">
        <f t="shared" ref="I521" si="1026">IF(H521&gt;0,RANK(H521,(H$520:H$538)),0)</f>
        <v>0</v>
      </c>
      <c r="J521" s="149">
        <f>'Averages Pivot Table'!AF$53</f>
        <v>0</v>
      </c>
      <c r="K521" s="120">
        <f t="shared" ref="K521" si="1027">IF(J521&gt;0,RANK(J521,(J$520:J$538)),0)</f>
        <v>0</v>
      </c>
      <c r="L521" s="149">
        <f>'Averages Pivot Table'!AF$57</f>
        <v>0</v>
      </c>
      <c r="M521" s="120">
        <f t="shared" ref="M521" si="1028">IF(L521&gt;0,RANK(L521,(L$520:L$538)),0)</f>
        <v>0</v>
      </c>
      <c r="N521" s="149">
        <f>'Averages Pivot Table'!AF$61</f>
        <v>0</v>
      </c>
      <c r="O521" s="120">
        <f t="shared" ref="O521" si="1029">IF(N521&gt;0,RANK(N521,(N$520:N$538)),0)</f>
        <v>0</v>
      </c>
    </row>
    <row r="522" spans="1:19" ht="12.95" customHeight="1">
      <c r="A522" s="118" t="s">
        <v>191</v>
      </c>
      <c r="B522" s="149">
        <f>'Averages Pivot Table'!AF$66</f>
        <v>0</v>
      </c>
      <c r="C522" s="120">
        <f t="shared" si="1024"/>
        <v>0</v>
      </c>
      <c r="D522" s="149">
        <f>'Averages Pivot Table'!AF$70</f>
        <v>0</v>
      </c>
      <c r="E522" s="120">
        <f t="shared" si="1024"/>
        <v>0</v>
      </c>
      <c r="F522" s="149">
        <f>'Averages Pivot Table'!AF$74</f>
        <v>0</v>
      </c>
      <c r="G522" s="120">
        <f t="shared" ref="G522" si="1030">IF(F522&gt;0,RANK(F522,(F$520:F$538)),0)</f>
        <v>0</v>
      </c>
      <c r="H522" s="149">
        <f>'Averages Pivot Table'!AF$78</f>
        <v>0</v>
      </c>
      <c r="I522" s="120">
        <f t="shared" ref="I522" si="1031">IF(H522&gt;0,RANK(H522,(H$520:H$538)),0)</f>
        <v>0</v>
      </c>
      <c r="J522" s="149">
        <f>'Averages Pivot Table'!AF$82</f>
        <v>0</v>
      </c>
      <c r="K522" s="120">
        <f t="shared" ref="K522" si="1032">IF(J522&gt;0,RANK(J522,(J$520:J$538)),0)</f>
        <v>0</v>
      </c>
      <c r="L522" s="149">
        <f>'Averages Pivot Table'!AF$86</f>
        <v>0</v>
      </c>
      <c r="M522" s="120">
        <f t="shared" ref="M522" si="1033">IF(L522&gt;0,RANK(L522,(L$520:L$538)),0)</f>
        <v>0</v>
      </c>
      <c r="N522" s="149">
        <f>'Averages Pivot Table'!AF$90</f>
        <v>0</v>
      </c>
      <c r="O522" s="120">
        <f t="shared" ref="O522" si="1034">IF(N522&gt;0,RANK(N522,(N$520:N$538)),0)</f>
        <v>0</v>
      </c>
    </row>
    <row r="523" spans="1:19" ht="12.95" customHeight="1">
      <c r="A523" s="118" t="s">
        <v>192</v>
      </c>
      <c r="B523" s="149">
        <f>'Averages Pivot Table'!AF$95</f>
        <v>0</v>
      </c>
      <c r="C523" s="120">
        <f t="shared" si="1024"/>
        <v>0</v>
      </c>
      <c r="D523" s="149">
        <f>'Averages Pivot Table'!AF$99</f>
        <v>0</v>
      </c>
      <c r="E523" s="120">
        <f t="shared" si="1024"/>
        <v>0</v>
      </c>
      <c r="F523" s="149">
        <f>'Averages Pivot Table'!AF$103</f>
        <v>0</v>
      </c>
      <c r="G523" s="120">
        <f t="shared" ref="G523" si="1035">IF(F523&gt;0,RANK(F523,(F$520:F$538)),0)</f>
        <v>0</v>
      </c>
      <c r="H523" s="149">
        <f>'Averages Pivot Table'!AF$107</f>
        <v>0</v>
      </c>
      <c r="I523" s="120">
        <f t="shared" ref="I523" si="1036">IF(H523&gt;0,RANK(H523,(H$520:H$538)),0)</f>
        <v>0</v>
      </c>
      <c r="J523" s="149">
        <f>'Averages Pivot Table'!AF$111</f>
        <v>0</v>
      </c>
      <c r="K523" s="120">
        <f t="shared" ref="K523" si="1037">IF(J523&gt;0,RANK(J523,(J$520:J$538)),0)</f>
        <v>0</v>
      </c>
      <c r="L523" s="149">
        <f>'Averages Pivot Table'!AF$115</f>
        <v>0</v>
      </c>
      <c r="M523" s="120">
        <f t="shared" ref="M523" si="1038">IF(L523&gt;0,RANK(L523,(L$520:L$538)),0)</f>
        <v>0</v>
      </c>
      <c r="N523" s="149">
        <f>'Averages Pivot Table'!AF$119</f>
        <v>0</v>
      </c>
      <c r="O523" s="120">
        <f t="shared" ref="O523" si="1039">IF(N523&gt;0,RANK(N523,(N$520:N$538)),0)</f>
        <v>0</v>
      </c>
    </row>
    <row r="524" spans="1:19" ht="12.95" customHeight="1">
      <c r="A524" s="118"/>
      <c r="B524" s="149"/>
      <c r="C524" s="120"/>
      <c r="D524" s="149"/>
      <c r="E524" s="120"/>
      <c r="F524" s="149"/>
      <c r="G524" s="120"/>
      <c r="H524" s="149"/>
      <c r="I524" s="120"/>
      <c r="J524" s="149"/>
      <c r="K524" s="120"/>
      <c r="L524" s="149"/>
      <c r="M524" s="120"/>
      <c r="N524" s="149"/>
      <c r="O524" s="120"/>
    </row>
    <row r="525" spans="1:19" ht="12.95" customHeight="1">
      <c r="A525" s="118" t="s">
        <v>193</v>
      </c>
      <c r="B525" s="149">
        <f>'Averages Pivot Table'!AF$124</f>
        <v>0</v>
      </c>
      <c r="C525" s="120">
        <f t="shared" si="1024"/>
        <v>0</v>
      </c>
      <c r="D525" s="149">
        <f>'Averages Pivot Table'!AF$128</f>
        <v>0</v>
      </c>
      <c r="E525" s="120">
        <f t="shared" si="1024"/>
        <v>0</v>
      </c>
      <c r="F525" s="149">
        <f>'Averages Pivot Table'!AF$132</f>
        <v>0</v>
      </c>
      <c r="G525" s="120">
        <f t="shared" ref="G525" si="1040">IF(F525&gt;0,RANK(F525,(F$520:F$538)),0)</f>
        <v>0</v>
      </c>
      <c r="H525" s="149">
        <f>'Averages Pivot Table'!AF$136</f>
        <v>0</v>
      </c>
      <c r="I525" s="120">
        <f t="shared" ref="I525" si="1041">IF(H525&gt;0,RANK(H525,(H$520:H$538)),0)</f>
        <v>0</v>
      </c>
      <c r="J525" s="149">
        <f>'Averages Pivot Table'!AF$140</f>
        <v>0</v>
      </c>
      <c r="K525" s="120">
        <f t="shared" ref="K525" si="1042">IF(J525&gt;0,RANK(J525,(J$520:J$538)),0)</f>
        <v>0</v>
      </c>
      <c r="L525" s="149">
        <f>'Averages Pivot Table'!AF$144</f>
        <v>40035.321581189994</v>
      </c>
      <c r="M525" s="120">
        <f t="shared" ref="M525" si="1043">IF(L525&gt;0,RANK(L525,(L$520:L$538)),0)</f>
        <v>3</v>
      </c>
      <c r="N525" s="149">
        <f>'Averages Pivot Table'!AF$148</f>
        <v>40035.321581189994</v>
      </c>
      <c r="O525" s="120">
        <f t="shared" ref="O525" si="1044">IF(N525&gt;0,RANK(N525,(N$520:N$538)),0)</f>
        <v>4</v>
      </c>
    </row>
    <row r="526" spans="1:19" ht="12.95" customHeight="1">
      <c r="A526" s="118" t="s">
        <v>194</v>
      </c>
      <c r="B526" s="149">
        <f>'Averages Pivot Table'!AF$153</f>
        <v>52158.99521203831</v>
      </c>
      <c r="C526" s="120">
        <f t="shared" si="1024"/>
        <v>1</v>
      </c>
      <c r="D526" s="149">
        <f>'Averages Pivot Table'!AF$157</f>
        <v>44841.990655685782</v>
      </c>
      <c r="E526" s="120">
        <f t="shared" si="1024"/>
        <v>1</v>
      </c>
      <c r="F526" s="149">
        <f>'Averages Pivot Table'!AF$161</f>
        <v>40622.948302815617</v>
      </c>
      <c r="G526" s="120">
        <f t="shared" ref="G526" si="1045">IF(F526&gt;0,RANK(F526,(F$520:F$538)),0)</f>
        <v>2</v>
      </c>
      <c r="H526" s="149">
        <f>'Averages Pivot Table'!AF$165</f>
        <v>36141.301626747379</v>
      </c>
      <c r="I526" s="120">
        <f t="shared" ref="I526" si="1046">IF(H526&gt;0,RANK(H526,(H$520:H$538)),0)</f>
        <v>2</v>
      </c>
      <c r="J526" s="149">
        <f>'Averages Pivot Table'!AF$169</f>
        <v>0</v>
      </c>
      <c r="K526" s="120">
        <f t="shared" ref="K526" si="1047">IF(J526&gt;0,RANK(J526,(J$520:J$538)),0)</f>
        <v>0</v>
      </c>
      <c r="L526" s="149">
        <f>'Averages Pivot Table'!AF$173</f>
        <v>0</v>
      </c>
      <c r="M526" s="120">
        <f t="shared" ref="M526" si="1048">IF(L526&gt;0,RANK(L526,(L$520:L$538)),0)</f>
        <v>0</v>
      </c>
      <c r="N526" s="149">
        <f>'Averages Pivot Table'!AF$177</f>
        <v>41147.266923552583</v>
      </c>
      <c r="O526" s="120">
        <f t="shared" ref="O526" si="1049">IF(N526&gt;0,RANK(N526,(N$520:N$538)),0)</f>
        <v>3</v>
      </c>
    </row>
    <row r="527" spans="1:19" ht="12.95" customHeight="1">
      <c r="A527" s="118" t="s">
        <v>195</v>
      </c>
      <c r="B527" s="149">
        <f>'Averages Pivot Table'!AF$182</f>
        <v>43016.458720330244</v>
      </c>
      <c r="C527" s="120">
        <f t="shared" si="1024"/>
        <v>2</v>
      </c>
      <c r="D527" s="149">
        <f>'Averages Pivot Table'!AF$186</f>
        <v>44433.678571428572</v>
      </c>
      <c r="E527" s="120">
        <f t="shared" si="1024"/>
        <v>2</v>
      </c>
      <c r="F527" s="149">
        <f>'Averages Pivot Table'!AF$190</f>
        <v>42571.394318181818</v>
      </c>
      <c r="G527" s="120">
        <f t="shared" ref="G527" si="1050">IF(F527&gt;0,RANK(F527,(F$520:F$538)),0)</f>
        <v>1</v>
      </c>
      <c r="H527" s="149">
        <f>'Averages Pivot Table'!AF$194</f>
        <v>37229.51533901626</v>
      </c>
      <c r="I527" s="120">
        <f t="shared" ref="I527" si="1051">IF(H527&gt;0,RANK(H527,(H$520:H$538)),0)</f>
        <v>1</v>
      </c>
      <c r="J527" s="149">
        <f>'Averages Pivot Table'!AF$198</f>
        <v>35375.984265456471</v>
      </c>
      <c r="K527" s="120">
        <f t="shared" ref="K527" si="1052">IF(J527&gt;0,RANK(J527,(J$520:J$538)),0)</f>
        <v>1</v>
      </c>
      <c r="L527" s="149">
        <f>'Averages Pivot Table'!AF$202</f>
        <v>0</v>
      </c>
      <c r="M527" s="120">
        <f t="shared" ref="M527" si="1053">IF(L527&gt;0,RANK(L527,(L$520:L$538)),0)</f>
        <v>0</v>
      </c>
      <c r="N527" s="149">
        <f>'Averages Pivot Table'!AF$206</f>
        <v>37184.751970644502</v>
      </c>
      <c r="O527" s="120">
        <f t="shared" ref="O527" si="1054">IF(N527&gt;0,RANK(N527,(N$520:N$538)),0)</f>
        <v>5</v>
      </c>
    </row>
    <row r="528" spans="1:19" ht="12.95" customHeight="1">
      <c r="A528" s="118" t="s">
        <v>196</v>
      </c>
      <c r="B528" s="149">
        <f>'Averages Pivot Table'!AF$211</f>
        <v>0</v>
      </c>
      <c r="C528" s="120">
        <f t="shared" si="1024"/>
        <v>0</v>
      </c>
      <c r="D528" s="149">
        <f>'Averages Pivot Table'!AF$215</f>
        <v>0</v>
      </c>
      <c r="E528" s="120">
        <f t="shared" si="1024"/>
        <v>0</v>
      </c>
      <c r="F528" s="149">
        <f>'Averages Pivot Table'!AF$219</f>
        <v>0</v>
      </c>
      <c r="G528" s="120">
        <f t="shared" ref="G528" si="1055">IF(F528&gt;0,RANK(F528,(F$520:F$538)),0)</f>
        <v>0</v>
      </c>
      <c r="H528" s="149">
        <f>'Averages Pivot Table'!AF$223</f>
        <v>0</v>
      </c>
      <c r="I528" s="120">
        <f t="shared" ref="I528" si="1056">IF(H528&gt;0,RANK(H528,(H$520:H$538)),0)</f>
        <v>0</v>
      </c>
      <c r="J528" s="149">
        <f>'Averages Pivot Table'!AF$227</f>
        <v>0</v>
      </c>
      <c r="K528" s="120">
        <f t="shared" ref="K528" si="1057">IF(J528&gt;0,RANK(J528,(J$520:J$538)),0)</f>
        <v>0</v>
      </c>
      <c r="L528" s="149">
        <f>'Averages Pivot Table'!AF$231</f>
        <v>0</v>
      </c>
      <c r="M528" s="120">
        <f t="shared" ref="M528" si="1058">IF(L528&gt;0,RANK(L528,(L$520:L$538)),0)</f>
        <v>0</v>
      </c>
      <c r="N528" s="149">
        <f>'Averages Pivot Table'!AF$235</f>
        <v>0</v>
      </c>
      <c r="O528" s="120">
        <f t="shared" ref="O528" si="1059">IF(N528&gt;0,RANK(N528,(N$520:N$538)),0)</f>
        <v>0</v>
      </c>
    </row>
    <row r="529" spans="1:19">
      <c r="A529" s="118"/>
      <c r="B529" s="149"/>
      <c r="C529" s="120"/>
      <c r="D529" s="149"/>
      <c r="E529" s="120"/>
      <c r="F529" s="149"/>
      <c r="G529" s="120"/>
      <c r="H529" s="149"/>
      <c r="I529" s="120"/>
      <c r="J529" s="149"/>
      <c r="K529" s="120"/>
      <c r="L529" s="149"/>
      <c r="M529" s="120"/>
      <c r="N529" s="149"/>
      <c r="O529" s="120"/>
      <c r="Q529" s="91"/>
      <c r="R529" s="91"/>
      <c r="S529" s="91"/>
    </row>
    <row r="530" spans="1:19">
      <c r="A530" s="118" t="s">
        <v>197</v>
      </c>
      <c r="B530" s="149">
        <f>'Averages Pivot Table'!AF$240</f>
        <v>0</v>
      </c>
      <c r="C530" s="120">
        <f t="shared" si="1024"/>
        <v>0</v>
      </c>
      <c r="D530" s="149">
        <f>'Averages Pivot Table'!AF$244</f>
        <v>0</v>
      </c>
      <c r="E530" s="120">
        <f t="shared" si="1024"/>
        <v>0</v>
      </c>
      <c r="F530" s="149">
        <f>'Averages Pivot Table'!AF$248</f>
        <v>0</v>
      </c>
      <c r="G530" s="120">
        <f t="shared" ref="G530" si="1060">IF(F530&gt;0,RANK(F530,(F$520:F$538)),0)</f>
        <v>0</v>
      </c>
      <c r="H530" s="149">
        <f>'Averages Pivot Table'!AF$252</f>
        <v>0</v>
      </c>
      <c r="I530" s="120">
        <f t="shared" ref="I530" si="1061">IF(H530&gt;0,RANK(H530,(H$520:H$538)),0)</f>
        <v>0</v>
      </c>
      <c r="J530" s="149">
        <f>'Averages Pivot Table'!AF$256</f>
        <v>0</v>
      </c>
      <c r="K530" s="120">
        <f t="shared" ref="K530" si="1062">IF(J530&gt;0,RANK(J530,(J$520:J$538)),0)</f>
        <v>0</v>
      </c>
      <c r="L530" s="149">
        <f>'Averages Pivot Table'!AF$260</f>
        <v>0</v>
      </c>
      <c r="M530" s="120">
        <f t="shared" ref="M530" si="1063">IF(L530&gt;0,RANK(L530,(L$520:L$538)),0)</f>
        <v>0</v>
      </c>
      <c r="N530" s="149">
        <f>'Averages Pivot Table'!AF$264</f>
        <v>0</v>
      </c>
      <c r="O530" s="120">
        <f t="shared" ref="O530" si="1064">IF(N530&gt;0,RANK(N530,(N$520:N$538)),0)</f>
        <v>0</v>
      </c>
      <c r="Q530" s="91"/>
      <c r="R530" s="91"/>
      <c r="S530" s="91"/>
    </row>
    <row r="531" spans="1:19">
      <c r="A531" s="118" t="s">
        <v>198</v>
      </c>
      <c r="B531" s="149">
        <f>'Averages Pivot Table'!AF$269</f>
        <v>0</v>
      </c>
      <c r="C531" s="120">
        <f t="shared" si="1024"/>
        <v>0</v>
      </c>
      <c r="D531" s="149">
        <f>'Averages Pivot Table'!AF$273</f>
        <v>0</v>
      </c>
      <c r="E531" s="120">
        <f t="shared" si="1024"/>
        <v>0</v>
      </c>
      <c r="F531" s="149">
        <f>'Averages Pivot Table'!AF$277</f>
        <v>0</v>
      </c>
      <c r="G531" s="120">
        <f t="shared" ref="G531" si="1065">IF(F531&gt;0,RANK(F531,(F$520:F$538)),0)</f>
        <v>0</v>
      </c>
      <c r="H531" s="149">
        <f>'Averages Pivot Table'!AF$281</f>
        <v>0</v>
      </c>
      <c r="I531" s="120">
        <f t="shared" ref="I531" si="1066">IF(H531&gt;0,RANK(H531,(H$520:H$538)),0)</f>
        <v>0</v>
      </c>
      <c r="J531" s="149">
        <f>'Averages Pivot Table'!AF$285</f>
        <v>0</v>
      </c>
      <c r="K531" s="120">
        <f t="shared" ref="K531" si="1067">IF(J531&gt;0,RANK(J531,(J$520:J$538)),0)</f>
        <v>0</v>
      </c>
      <c r="L531" s="149">
        <f>'Averages Pivot Table'!AF$289</f>
        <v>0</v>
      </c>
      <c r="M531" s="120">
        <f t="shared" ref="M531" si="1068">IF(L531&gt;0,RANK(L531,(L$520:L$538)),0)</f>
        <v>0</v>
      </c>
      <c r="N531" s="149">
        <f>'Averages Pivot Table'!AF$293</f>
        <v>0</v>
      </c>
      <c r="O531" s="120">
        <f t="shared" ref="O531" si="1069">IF(N531&gt;0,RANK(N531,(N$520:N$538)),0)</f>
        <v>0</v>
      </c>
      <c r="Q531" s="91"/>
      <c r="R531" s="91"/>
      <c r="S531" s="91"/>
    </row>
    <row r="532" spans="1:19">
      <c r="A532" s="118" t="s">
        <v>199</v>
      </c>
      <c r="B532" s="149">
        <f>'Averages Pivot Table'!AF$298</f>
        <v>0</v>
      </c>
      <c r="C532" s="120">
        <f t="shared" si="1024"/>
        <v>0</v>
      </c>
      <c r="D532" s="149">
        <f>'Averages Pivot Table'!AF$302</f>
        <v>0</v>
      </c>
      <c r="E532" s="120">
        <f t="shared" si="1024"/>
        <v>0</v>
      </c>
      <c r="F532" s="149">
        <f>'Averages Pivot Table'!AF$306</f>
        <v>0</v>
      </c>
      <c r="G532" s="120">
        <f t="shared" ref="G532" si="1070">IF(F532&gt;0,RANK(F532,(F$520:F$538)),0)</f>
        <v>0</v>
      </c>
      <c r="H532" s="149">
        <f>'Averages Pivot Table'!AF$310</f>
        <v>0</v>
      </c>
      <c r="I532" s="120">
        <f t="shared" ref="I532" si="1071">IF(H532&gt;0,RANK(H532,(H$520:H$538)),0)</f>
        <v>0</v>
      </c>
      <c r="J532" s="149">
        <f>'Averages Pivot Table'!AF$314</f>
        <v>0</v>
      </c>
      <c r="K532" s="120">
        <f t="shared" ref="K532" si="1072">IF(J532&gt;0,RANK(J532,(J$520:J$538)),0)</f>
        <v>0</v>
      </c>
      <c r="L532" s="149">
        <f>'Averages Pivot Table'!AF$318</f>
        <v>53931.627848315984</v>
      </c>
      <c r="M532" s="120">
        <f t="shared" ref="M532" si="1073">IF(L532&gt;0,RANK(L532,(L$520:L$538)),0)</f>
        <v>1</v>
      </c>
      <c r="N532" s="149">
        <f>'Averages Pivot Table'!AF$322</f>
        <v>53931.627848315984</v>
      </c>
      <c r="O532" s="120">
        <f t="shared" ref="O532" si="1074">IF(N532&gt;0,RANK(N532,(N$520:N$538)),0)</f>
        <v>1</v>
      </c>
      <c r="Q532" s="91"/>
      <c r="R532" s="91"/>
      <c r="S532" s="91"/>
    </row>
    <row r="533" spans="1:19">
      <c r="A533" s="118" t="s">
        <v>200</v>
      </c>
      <c r="B533" s="149">
        <f>'Averages Pivot Table'!AF$327</f>
        <v>0</v>
      </c>
      <c r="C533" s="120">
        <f t="shared" si="1024"/>
        <v>0</v>
      </c>
      <c r="D533" s="149">
        <f>'Averages Pivot Table'!AF$331</f>
        <v>0</v>
      </c>
      <c r="E533" s="120">
        <f t="shared" si="1024"/>
        <v>0</v>
      </c>
      <c r="F533" s="149">
        <f>'Averages Pivot Table'!AF$335</f>
        <v>0</v>
      </c>
      <c r="G533" s="120">
        <f t="shared" ref="G533" si="1075">IF(F533&gt;0,RANK(F533,(F$520:F$538)),0)</f>
        <v>0</v>
      </c>
      <c r="H533" s="149">
        <f>'Averages Pivot Table'!AF$339</f>
        <v>0</v>
      </c>
      <c r="I533" s="120">
        <f t="shared" ref="I533" si="1076">IF(H533&gt;0,RANK(H533,(H$520:H$538)),0)</f>
        <v>0</v>
      </c>
      <c r="J533" s="149">
        <f>'Averages Pivot Table'!AF$343</f>
        <v>0</v>
      </c>
      <c r="K533" s="120">
        <f t="shared" ref="K533" si="1077">IF(J533&gt;0,RANK(J533,(J$520:J$538)),0)</f>
        <v>0</v>
      </c>
      <c r="L533" s="149">
        <f>'Averages Pivot Table'!AF$347</f>
        <v>0</v>
      </c>
      <c r="M533" s="120">
        <f t="shared" ref="M533" si="1078">IF(L533&gt;0,RANK(L533,(L$520:L$538)),0)</f>
        <v>0</v>
      </c>
      <c r="N533" s="149">
        <f>'Averages Pivot Table'!AF$351</f>
        <v>0</v>
      </c>
      <c r="O533" s="120">
        <f t="shared" ref="O533" si="1079">IF(N533&gt;0,RANK(N533,(N$520:N$538)),0)</f>
        <v>0</v>
      </c>
      <c r="Q533" s="91"/>
      <c r="R533" s="91"/>
      <c r="S533" s="91"/>
    </row>
    <row r="534" spans="1:19">
      <c r="A534" s="118"/>
      <c r="B534" s="149"/>
      <c r="C534" s="120"/>
      <c r="D534" s="149"/>
      <c r="E534" s="120"/>
      <c r="F534" s="149"/>
      <c r="G534" s="120"/>
      <c r="H534" s="149"/>
      <c r="I534" s="120"/>
      <c r="J534" s="149"/>
      <c r="K534" s="120"/>
      <c r="L534" s="149"/>
      <c r="M534" s="120"/>
      <c r="N534" s="149"/>
      <c r="O534" s="120"/>
      <c r="Q534" s="91"/>
      <c r="R534" s="91"/>
      <c r="S534" s="91"/>
    </row>
    <row r="535" spans="1:19">
      <c r="A535" s="118" t="s">
        <v>201</v>
      </c>
      <c r="B535" s="119">
        <f>'Averages Pivot Table'!AF$356</f>
        <v>0</v>
      </c>
      <c r="C535" s="120">
        <f t="shared" si="1024"/>
        <v>0</v>
      </c>
      <c r="D535" s="119">
        <f>'Averages Pivot Table'!AF$360</f>
        <v>0</v>
      </c>
      <c r="E535" s="120">
        <f t="shared" si="1024"/>
        <v>0</v>
      </c>
      <c r="F535" s="119">
        <f>'Averages Pivot Table'!AF$364</f>
        <v>0</v>
      </c>
      <c r="G535" s="120">
        <f t="shared" ref="G535" si="1080">IF(F535&gt;0,RANK(F535,(F$520:F$538)),0)</f>
        <v>0</v>
      </c>
      <c r="H535" s="119">
        <f>'Averages Pivot Table'!AF$368</f>
        <v>0</v>
      </c>
      <c r="I535" s="120">
        <f t="shared" ref="I535" si="1081">IF(H535&gt;0,RANK(H535,(H$520:H$538)),0)</f>
        <v>0</v>
      </c>
      <c r="J535" s="119">
        <f>'Averages Pivot Table'!AF$372</f>
        <v>0</v>
      </c>
      <c r="K535" s="120">
        <f t="shared" ref="K535" si="1082">IF(J535&gt;0,RANK(J535,(J$520:J$538)),0)</f>
        <v>0</v>
      </c>
      <c r="L535" s="119">
        <f>'Averages Pivot Table'!AF$376</f>
        <v>37178.723684210534</v>
      </c>
      <c r="M535" s="120">
        <f t="shared" ref="M535" si="1083">IF(L535&gt;0,RANK(L535,(L$520:L$538)),0)</f>
        <v>4</v>
      </c>
      <c r="N535" s="119">
        <f>'Averages Pivot Table'!AF$380</f>
        <v>37178.723684210534</v>
      </c>
      <c r="O535" s="120">
        <f t="shared" ref="O535" si="1084">IF(N535&gt;0,RANK(N535,(N$520:N$538)),0)</f>
        <v>6</v>
      </c>
      <c r="Q535" s="91"/>
      <c r="R535" s="91"/>
      <c r="S535" s="91"/>
    </row>
    <row r="536" spans="1:19">
      <c r="A536" s="118" t="s">
        <v>202</v>
      </c>
      <c r="B536" s="119">
        <f>'Averages Pivot Table'!AF$385</f>
        <v>0</v>
      </c>
      <c r="C536" s="120">
        <f t="shared" si="1024"/>
        <v>0</v>
      </c>
      <c r="D536" s="119">
        <f>'Averages Pivot Table'!AF$389</f>
        <v>0</v>
      </c>
      <c r="E536" s="120">
        <f t="shared" si="1024"/>
        <v>0</v>
      </c>
      <c r="F536" s="119">
        <f>'Averages Pivot Table'!AF$393</f>
        <v>0</v>
      </c>
      <c r="G536" s="120">
        <f t="shared" ref="G536" si="1085">IF(F536&gt;0,RANK(F536,(F$520:F$538)),0)</f>
        <v>0</v>
      </c>
      <c r="H536" s="119">
        <f>'Averages Pivot Table'!AF$397</f>
        <v>0</v>
      </c>
      <c r="I536" s="120">
        <f t="shared" ref="I536" si="1086">IF(H536&gt;0,RANK(H536,(H$520:H$538)),0)</f>
        <v>0</v>
      </c>
      <c r="J536" s="119">
        <f>'Averages Pivot Table'!AF$401</f>
        <v>0</v>
      </c>
      <c r="K536" s="120">
        <f t="shared" ref="K536" si="1087">IF(J536&gt;0,RANK(J536,(J$520:J$538)),0)</f>
        <v>0</v>
      </c>
      <c r="L536" s="119">
        <f>'Averages Pivot Table'!AF$405</f>
        <v>0</v>
      </c>
      <c r="M536" s="120">
        <f t="shared" ref="M536" si="1088">IF(L536&gt;0,RANK(L536,(L$520:L$538)),0)</f>
        <v>0</v>
      </c>
      <c r="N536" s="119">
        <f>'Averages Pivot Table'!AF$409</f>
        <v>0</v>
      </c>
      <c r="O536" s="120">
        <f t="shared" ref="O536" si="1089">IF(N536&gt;0,RANK(N536,(N$520:N$538)),0)</f>
        <v>0</v>
      </c>
      <c r="Q536" s="91"/>
      <c r="R536" s="91"/>
      <c r="S536" s="91"/>
    </row>
    <row r="537" spans="1:19">
      <c r="A537" s="118" t="s">
        <v>203</v>
      </c>
      <c r="B537" s="119">
        <f>'Averages Pivot Table'!AF$414</f>
        <v>0</v>
      </c>
      <c r="C537" s="120">
        <f t="shared" si="1024"/>
        <v>0</v>
      </c>
      <c r="D537" s="119">
        <f>'Averages Pivot Table'!AF$418</f>
        <v>0</v>
      </c>
      <c r="E537" s="120">
        <f t="shared" si="1024"/>
        <v>0</v>
      </c>
      <c r="F537" s="119">
        <f>'Averages Pivot Table'!AF$422</f>
        <v>0</v>
      </c>
      <c r="G537" s="120">
        <f t="shared" ref="G537" si="1090">IF(F537&gt;0,RANK(F537,(F$520:F$538)),0)</f>
        <v>0</v>
      </c>
      <c r="H537" s="119">
        <f>'Averages Pivot Table'!AF$426</f>
        <v>0</v>
      </c>
      <c r="I537" s="120">
        <f t="shared" ref="I537" si="1091">IF(H537&gt;0,RANK(H537,(H$520:H$538)),0)</f>
        <v>0</v>
      </c>
      <c r="J537" s="119">
        <f>'Averages Pivot Table'!AF$430</f>
        <v>0</v>
      </c>
      <c r="K537" s="120">
        <f t="shared" ref="K537" si="1092">IF(J537&gt;0,RANK(J537,(J$520:J$538)),0)</f>
        <v>0</v>
      </c>
      <c r="L537" s="119">
        <f>'Averages Pivot Table'!AF$434</f>
        <v>0</v>
      </c>
      <c r="M537" s="120">
        <f t="shared" ref="M537" si="1093">IF(L537&gt;0,RANK(L537,(L$520:L$538)),0)</f>
        <v>0</v>
      </c>
      <c r="N537" s="119">
        <f>'Averages Pivot Table'!AF$438</f>
        <v>0</v>
      </c>
      <c r="O537" s="120">
        <f t="shared" ref="O537" si="1094">IF(N537&gt;0,RANK(N537,(N$520:N$538)),0)</f>
        <v>0</v>
      </c>
      <c r="Q537" s="91"/>
      <c r="R537" s="91"/>
      <c r="S537" s="91"/>
    </row>
    <row r="538" spans="1:19">
      <c r="A538" s="143" t="s">
        <v>204</v>
      </c>
      <c r="B538" s="122">
        <f>'Averages Pivot Table'!AF$443</f>
        <v>0</v>
      </c>
      <c r="C538" s="123">
        <f t="shared" si="1024"/>
        <v>0</v>
      </c>
      <c r="D538" s="122">
        <f>'Averages Pivot Table'!AF$447</f>
        <v>0</v>
      </c>
      <c r="E538" s="123">
        <f t="shared" si="1024"/>
        <v>0</v>
      </c>
      <c r="F538" s="122">
        <f>'Averages Pivot Table'!AF$451</f>
        <v>0</v>
      </c>
      <c r="G538" s="123">
        <f t="shared" ref="G538" si="1095">IF(F538&gt;0,RANK(F538,(F$520:F$538)),0)</f>
        <v>0</v>
      </c>
      <c r="H538" s="122">
        <f>'Averages Pivot Table'!AF$455</f>
        <v>0</v>
      </c>
      <c r="I538" s="123">
        <f t="shared" ref="I538" si="1096">IF(H538&gt;0,RANK(H538,(H$520:H$538)),0)</f>
        <v>0</v>
      </c>
      <c r="J538" s="122">
        <f>'Averages Pivot Table'!AF$459</f>
        <v>0</v>
      </c>
      <c r="K538" s="123">
        <f t="shared" ref="K538" si="1097">IF(J538&gt;0,RANK(J538,(J$520:J$538)),0)</f>
        <v>0</v>
      </c>
      <c r="L538" s="122">
        <f>'Averages Pivot Table'!AF$463</f>
        <v>0</v>
      </c>
      <c r="M538" s="123">
        <f t="shared" ref="M538" si="1098">IF(L538&gt;0,RANK(L538,(L$520:L$538)),0)</f>
        <v>0</v>
      </c>
      <c r="N538" s="122">
        <f>'Averages Pivot Table'!AF$467</f>
        <v>0</v>
      </c>
      <c r="O538" s="123">
        <f t="shared" ref="O538" si="1099">IF(N538&gt;0,RANK(N538,(N$520:N$538)),0)</f>
        <v>0</v>
      </c>
      <c r="Q538" s="91"/>
      <c r="R538" s="91"/>
      <c r="S538" s="91"/>
    </row>
    <row r="539" spans="1:19" ht="33.75" customHeight="1">
      <c r="A539" s="677" t="s">
        <v>360</v>
      </c>
      <c r="B539" s="677"/>
      <c r="C539" s="677"/>
      <c r="D539" s="677"/>
      <c r="E539" s="677"/>
      <c r="F539" s="677"/>
      <c r="G539" s="677"/>
      <c r="H539" s="677"/>
      <c r="I539" s="677"/>
      <c r="J539" s="677"/>
      <c r="K539" s="677"/>
      <c r="L539" s="677"/>
      <c r="M539" s="677"/>
      <c r="N539" s="677"/>
      <c r="O539" s="677"/>
      <c r="Q539" s="91"/>
      <c r="R539" s="91"/>
      <c r="S539" s="91"/>
    </row>
    <row r="540" spans="1:19">
      <c r="O540" s="84" t="s">
        <v>1094</v>
      </c>
      <c r="Q540" s="91"/>
      <c r="R540" s="91"/>
      <c r="S540" s="91"/>
    </row>
    <row r="541" spans="1:19" ht="18">
      <c r="A541" s="64" t="s">
        <v>227</v>
      </c>
      <c r="B541" s="64"/>
      <c r="C541" s="64"/>
      <c r="D541" s="64"/>
      <c r="E541" s="64"/>
      <c r="F541" s="64"/>
      <c r="G541" s="64"/>
      <c r="H541" s="64"/>
      <c r="I541" s="64"/>
      <c r="J541" s="64"/>
      <c r="K541" s="64"/>
      <c r="L541" s="64"/>
      <c r="M541" s="64"/>
      <c r="N541" s="64"/>
      <c r="O541" s="64"/>
      <c r="Q541" s="91"/>
      <c r="R541" s="91"/>
      <c r="S541" s="91"/>
    </row>
    <row r="542" spans="1:19">
      <c r="A542" s="162"/>
      <c r="B542" s="69"/>
      <c r="C542" s="69"/>
      <c r="D542" s="69"/>
      <c r="E542" s="69"/>
      <c r="F542" s="69"/>
      <c r="G542" s="69"/>
      <c r="H542" s="69"/>
      <c r="I542" s="69"/>
      <c r="J542" s="69"/>
      <c r="K542" s="69"/>
      <c r="L542" s="69"/>
      <c r="M542" s="69"/>
      <c r="N542" s="69"/>
      <c r="O542" s="69"/>
      <c r="Q542" s="91"/>
      <c r="R542" s="91"/>
      <c r="S542" s="91"/>
    </row>
    <row r="543" spans="1:19" ht="15.75">
      <c r="A543" s="674" t="s">
        <v>210</v>
      </c>
      <c r="B543" s="674"/>
      <c r="C543" s="674"/>
      <c r="D543" s="674"/>
      <c r="E543" s="674"/>
      <c r="F543" s="674"/>
      <c r="G543" s="674"/>
      <c r="H543" s="674"/>
      <c r="I543" s="674"/>
      <c r="J543" s="674"/>
      <c r="K543" s="674"/>
      <c r="L543" s="674"/>
      <c r="M543" s="674"/>
      <c r="N543" s="674"/>
      <c r="O543" s="674"/>
      <c r="Q543" s="91"/>
      <c r="R543" s="91"/>
      <c r="S543" s="91"/>
    </row>
    <row r="544" spans="1:19" ht="15.75">
      <c r="A544" s="674" t="s">
        <v>1112</v>
      </c>
      <c r="B544" s="674"/>
      <c r="C544" s="674"/>
      <c r="D544" s="674"/>
      <c r="E544" s="674"/>
      <c r="F544" s="674"/>
      <c r="G544" s="674"/>
      <c r="H544" s="674"/>
      <c r="I544" s="674"/>
      <c r="J544" s="674"/>
      <c r="K544" s="674"/>
      <c r="L544" s="674"/>
      <c r="M544" s="674"/>
      <c r="N544" s="674"/>
      <c r="O544" s="674"/>
      <c r="Q544" s="91"/>
      <c r="R544" s="91"/>
      <c r="S544" s="91"/>
    </row>
    <row r="545" spans="1:19">
      <c r="A545" s="118"/>
      <c r="B545" s="69"/>
      <c r="C545" s="69"/>
      <c r="D545" s="69"/>
      <c r="E545" s="69"/>
      <c r="F545" s="69"/>
      <c r="G545" s="69"/>
      <c r="H545" s="69"/>
      <c r="I545" s="69"/>
      <c r="J545" s="69"/>
      <c r="K545" s="69"/>
      <c r="L545" s="69"/>
      <c r="M545" s="69"/>
      <c r="N545" s="69"/>
      <c r="O545" s="69"/>
    </row>
    <row r="546" spans="1:19" ht="31.5" customHeight="1">
      <c r="A546" s="96"/>
      <c r="B546" s="164" t="s">
        <v>3</v>
      </c>
      <c r="C546" s="165"/>
      <c r="D546" s="166" t="s">
        <v>4</v>
      </c>
      <c r="E546" s="167"/>
      <c r="F546" s="166" t="s">
        <v>5</v>
      </c>
      <c r="G546" s="167"/>
      <c r="H546" s="164" t="s">
        <v>6</v>
      </c>
      <c r="I546" s="165"/>
      <c r="J546" s="166" t="s">
        <v>211</v>
      </c>
      <c r="K546" s="167"/>
      <c r="L546" s="165" t="s">
        <v>21</v>
      </c>
      <c r="M546" s="165"/>
      <c r="N546" s="165" t="s">
        <v>212</v>
      </c>
      <c r="O546" s="165"/>
    </row>
    <row r="547" spans="1:19">
      <c r="A547" s="184"/>
      <c r="B547" s="98" t="s">
        <v>187</v>
      </c>
      <c r="C547" s="97" t="s">
        <v>166</v>
      </c>
      <c r="D547" s="98" t="s">
        <v>187</v>
      </c>
      <c r="E547" s="97" t="s">
        <v>166</v>
      </c>
      <c r="F547" s="98" t="s">
        <v>187</v>
      </c>
      <c r="G547" s="97" t="s">
        <v>166</v>
      </c>
      <c r="H547" s="98" t="s">
        <v>187</v>
      </c>
      <c r="I547" s="97" t="s">
        <v>166</v>
      </c>
      <c r="J547" s="98" t="s">
        <v>187</v>
      </c>
      <c r="K547" s="97" t="s">
        <v>166</v>
      </c>
      <c r="L547" s="98" t="s">
        <v>187</v>
      </c>
      <c r="M547" s="97" t="s">
        <v>166</v>
      </c>
      <c r="N547" s="98" t="s">
        <v>187</v>
      </c>
      <c r="O547" s="97" t="s">
        <v>166</v>
      </c>
    </row>
    <row r="548" spans="1:19" s="109" customFormat="1" ht="18" customHeight="1">
      <c r="A548" s="106" t="s">
        <v>188</v>
      </c>
      <c r="B548" s="133">
        <f>'Averages Pivot Table'!AG$471</f>
        <v>0</v>
      </c>
      <c r="C548" s="133"/>
      <c r="D548" s="133">
        <f>'Averages Pivot Table'!AG$475</f>
        <v>0</v>
      </c>
      <c r="E548" s="133"/>
      <c r="F548" s="133">
        <f>'Averages Pivot Table'!AG$479</f>
        <v>0</v>
      </c>
      <c r="G548" s="133"/>
      <c r="H548" s="133">
        <f>'Averages Pivot Table'!AG$483</f>
        <v>0</v>
      </c>
      <c r="I548" s="133"/>
      <c r="J548" s="133">
        <f>'Averages Pivot Table'!AG$487</f>
        <v>0</v>
      </c>
      <c r="K548" s="133"/>
      <c r="L548" s="133">
        <f>'Averages Pivot Table'!AG$491</f>
        <v>44002.897388956488</v>
      </c>
      <c r="M548" s="169"/>
      <c r="N548" s="133">
        <f>'Averages Pivot Table'!AG$495</f>
        <v>44002.897388956488</v>
      </c>
      <c r="O548" s="170"/>
      <c r="Q548" s="111"/>
      <c r="R548" s="111"/>
      <c r="S548" s="111"/>
    </row>
    <row r="549" spans="1:19" ht="12.95" customHeight="1">
      <c r="A549" s="118"/>
      <c r="B549" s="113"/>
      <c r="C549" s="137"/>
      <c r="D549" s="113"/>
      <c r="E549" s="137"/>
      <c r="F549" s="113"/>
      <c r="G549" s="137"/>
      <c r="H549" s="113"/>
      <c r="I549" s="137"/>
      <c r="J549" s="113"/>
      <c r="K549" s="137"/>
      <c r="L549" s="113"/>
      <c r="M549" s="137"/>
      <c r="N549" s="113"/>
      <c r="O549" s="114"/>
    </row>
    <row r="550" spans="1:19" ht="12.95" customHeight="1">
      <c r="A550" s="118" t="s">
        <v>189</v>
      </c>
      <c r="B550" s="149">
        <f>'Averages Pivot Table'!AG$8</f>
        <v>0</v>
      </c>
      <c r="C550" s="120">
        <f>IF(B550&gt;0,RANK(B550,(B$550:B$568)),0)</f>
        <v>0</v>
      </c>
      <c r="D550" s="149">
        <f>'Averages Pivot Table'!AG$12</f>
        <v>0</v>
      </c>
      <c r="E550" s="120">
        <f>IF(D550&gt;0,RANK(D550,(D$550:D$568)),0)</f>
        <v>0</v>
      </c>
      <c r="F550" s="149">
        <f>'Averages Pivot Table'!AG$16</f>
        <v>0</v>
      </c>
      <c r="G550" s="120">
        <f>IF(F550&gt;0,RANK(F550,(F$550:F$568)),0)</f>
        <v>0</v>
      </c>
      <c r="H550" s="149">
        <f>'Averages Pivot Table'!AG$20</f>
        <v>0</v>
      </c>
      <c r="I550" s="120">
        <f>IF(H550&gt;0,RANK(H550,(H$550:H$568)),0)</f>
        <v>0</v>
      </c>
      <c r="J550" s="149">
        <f>'Averages Pivot Table'!AG$24</f>
        <v>0</v>
      </c>
      <c r="K550" s="120">
        <f>IF(J550&gt;0,RANK(J550,(J$550:J$568)),0)</f>
        <v>0</v>
      </c>
      <c r="L550" s="149">
        <f>'Averages Pivot Table'!AG$28</f>
        <v>52194.459055522915</v>
      </c>
      <c r="M550" s="120">
        <f>IF(L550&gt;0,RANK(L550,(L$550:L$568)),0)</f>
        <v>1</v>
      </c>
      <c r="N550" s="149">
        <f>'Averages Pivot Table'!AG$32</f>
        <v>52194.459055522915</v>
      </c>
      <c r="O550" s="120">
        <f>IF(N550&gt;0,RANK(N550,(N$550:N$568)),0)</f>
        <v>1</v>
      </c>
    </row>
    <row r="551" spans="1:19" ht="12.95" customHeight="1">
      <c r="A551" s="118" t="s">
        <v>190</v>
      </c>
      <c r="B551" s="149">
        <f>'Averages Pivot Table'!AG$37</f>
        <v>0</v>
      </c>
      <c r="C551" s="120">
        <f t="shared" ref="C551:E568" si="1100">IF(B551&gt;0,RANK(B551,(B$550:B$568)),0)</f>
        <v>0</v>
      </c>
      <c r="D551" s="149">
        <f>'Averages Pivot Table'!AG$41</f>
        <v>0</v>
      </c>
      <c r="E551" s="120">
        <f t="shared" si="1100"/>
        <v>0</v>
      </c>
      <c r="F551" s="149">
        <f>'Averages Pivot Table'!AG$45</f>
        <v>0</v>
      </c>
      <c r="G551" s="120">
        <f t="shared" ref="G551" si="1101">IF(F551&gt;0,RANK(F551,(F$550:F$568)),0)</f>
        <v>0</v>
      </c>
      <c r="H551" s="149">
        <f>'Averages Pivot Table'!AG$49</f>
        <v>0</v>
      </c>
      <c r="I551" s="120">
        <f t="shared" ref="I551" si="1102">IF(H551&gt;0,RANK(H551,(H$550:H$568)),0)</f>
        <v>0</v>
      </c>
      <c r="J551" s="149">
        <f>'Averages Pivot Table'!AG$53</f>
        <v>0</v>
      </c>
      <c r="K551" s="120">
        <f t="shared" ref="K551" si="1103">IF(J551&gt;0,RANK(J551,(J$550:J$568)),0)</f>
        <v>0</v>
      </c>
      <c r="L551" s="149">
        <f>'Averages Pivot Table'!AG$57</f>
        <v>0</v>
      </c>
      <c r="M551" s="120">
        <f t="shared" ref="M551" si="1104">IF(L551&gt;0,RANK(L551,(L$550:L$568)),0)</f>
        <v>0</v>
      </c>
      <c r="N551" s="149">
        <f>'Averages Pivot Table'!AG$61</f>
        <v>0</v>
      </c>
      <c r="O551" s="120">
        <f t="shared" ref="O551" si="1105">IF(N551&gt;0,RANK(N551,(N$550:N$568)),0)</f>
        <v>0</v>
      </c>
    </row>
    <row r="552" spans="1:19" ht="12.95" customHeight="1">
      <c r="A552" s="118" t="s">
        <v>191</v>
      </c>
      <c r="B552" s="149">
        <f>'Averages Pivot Table'!AG$66</f>
        <v>0</v>
      </c>
      <c r="C552" s="120">
        <f t="shared" si="1100"/>
        <v>0</v>
      </c>
      <c r="D552" s="149">
        <f>'Averages Pivot Table'!AG$70</f>
        <v>0</v>
      </c>
      <c r="E552" s="120">
        <f t="shared" si="1100"/>
        <v>0</v>
      </c>
      <c r="F552" s="149">
        <f>'Averages Pivot Table'!AG$74</f>
        <v>0</v>
      </c>
      <c r="G552" s="120">
        <f t="shared" ref="G552" si="1106">IF(F552&gt;0,RANK(F552,(F$550:F$568)),0)</f>
        <v>0</v>
      </c>
      <c r="H552" s="149">
        <f>'Averages Pivot Table'!AG$78</f>
        <v>0</v>
      </c>
      <c r="I552" s="120">
        <f t="shared" ref="I552" si="1107">IF(H552&gt;0,RANK(H552,(H$550:H$568)),0)</f>
        <v>0</v>
      </c>
      <c r="J552" s="149">
        <f>'Averages Pivot Table'!AG$82</f>
        <v>0</v>
      </c>
      <c r="K552" s="120">
        <f t="shared" ref="K552" si="1108">IF(J552&gt;0,RANK(J552,(J$550:J$568)),0)</f>
        <v>0</v>
      </c>
      <c r="L552" s="149">
        <f>'Averages Pivot Table'!AG$86</f>
        <v>0</v>
      </c>
      <c r="M552" s="120">
        <f t="shared" ref="M552" si="1109">IF(L552&gt;0,RANK(L552,(L$550:L$568)),0)</f>
        <v>0</v>
      </c>
      <c r="N552" s="149">
        <f>'Averages Pivot Table'!AG$90</f>
        <v>0</v>
      </c>
      <c r="O552" s="120">
        <f t="shared" ref="O552" si="1110">IF(N552&gt;0,RANK(N552,(N$550:N$568)),0)</f>
        <v>0</v>
      </c>
    </row>
    <row r="553" spans="1:19" ht="12.95" customHeight="1">
      <c r="A553" s="118" t="s">
        <v>192</v>
      </c>
      <c r="B553" s="149">
        <f>'Averages Pivot Table'!AG$95</f>
        <v>0</v>
      </c>
      <c r="C553" s="120">
        <f t="shared" si="1100"/>
        <v>0</v>
      </c>
      <c r="D553" s="149">
        <f>'Averages Pivot Table'!AG$99</f>
        <v>0</v>
      </c>
      <c r="E553" s="120">
        <f t="shared" si="1100"/>
        <v>0</v>
      </c>
      <c r="F553" s="149">
        <f>'Averages Pivot Table'!AG$103</f>
        <v>0</v>
      </c>
      <c r="G553" s="120">
        <f t="shared" ref="G553" si="1111">IF(F553&gt;0,RANK(F553,(F$550:F$568)),0)</f>
        <v>0</v>
      </c>
      <c r="H553" s="149">
        <f>'Averages Pivot Table'!AG$107</f>
        <v>0</v>
      </c>
      <c r="I553" s="120">
        <f t="shared" ref="I553" si="1112">IF(H553&gt;0,RANK(H553,(H$550:H$568)),0)</f>
        <v>0</v>
      </c>
      <c r="J553" s="149">
        <f>'Averages Pivot Table'!AG$111</f>
        <v>0</v>
      </c>
      <c r="K553" s="120">
        <f t="shared" ref="K553" si="1113">IF(J553&gt;0,RANK(J553,(J$550:J$568)),0)</f>
        <v>0</v>
      </c>
      <c r="L553" s="149">
        <f>'Averages Pivot Table'!AG$115</f>
        <v>0</v>
      </c>
      <c r="M553" s="120">
        <f t="shared" ref="M553" si="1114">IF(L553&gt;0,RANK(L553,(L$550:L$568)),0)</f>
        <v>0</v>
      </c>
      <c r="N553" s="149">
        <f>'Averages Pivot Table'!AG$119</f>
        <v>0</v>
      </c>
      <c r="O553" s="120">
        <f t="shared" ref="O553" si="1115">IF(N553&gt;0,RANK(N553,(N$550:N$568)),0)</f>
        <v>0</v>
      </c>
    </row>
    <row r="554" spans="1:19" ht="12.95" customHeight="1">
      <c r="A554" s="118"/>
      <c r="B554" s="149"/>
      <c r="C554" s="120"/>
      <c r="D554" s="149"/>
      <c r="E554" s="120"/>
      <c r="F554" s="149"/>
      <c r="G554" s="120"/>
      <c r="H554" s="149"/>
      <c r="I554" s="120"/>
      <c r="J554" s="149"/>
      <c r="K554" s="120"/>
      <c r="L554" s="149"/>
      <c r="M554" s="120"/>
      <c r="N554" s="149"/>
      <c r="O554" s="120"/>
    </row>
    <row r="555" spans="1:19" ht="12.95" customHeight="1">
      <c r="A555" s="118" t="s">
        <v>193</v>
      </c>
      <c r="B555" s="149">
        <f>'Averages Pivot Table'!AG$124</f>
        <v>0</v>
      </c>
      <c r="C555" s="120">
        <f t="shared" si="1100"/>
        <v>0</v>
      </c>
      <c r="D555" s="149">
        <f>'Averages Pivot Table'!AG$128</f>
        <v>0</v>
      </c>
      <c r="E555" s="120">
        <f t="shared" si="1100"/>
        <v>0</v>
      </c>
      <c r="F555" s="149">
        <f>'Averages Pivot Table'!AG$132</f>
        <v>0</v>
      </c>
      <c r="G555" s="120">
        <f t="shared" ref="G555" si="1116">IF(F555&gt;0,RANK(F555,(F$550:F$568)),0)</f>
        <v>0</v>
      </c>
      <c r="H555" s="149">
        <f>'Averages Pivot Table'!AG$136</f>
        <v>0</v>
      </c>
      <c r="I555" s="120">
        <f t="shared" ref="I555" si="1117">IF(H555&gt;0,RANK(H555,(H$550:H$568)),0)</f>
        <v>0</v>
      </c>
      <c r="J555" s="149">
        <f>'Averages Pivot Table'!AG$140</f>
        <v>0</v>
      </c>
      <c r="K555" s="120">
        <f t="shared" ref="K555" si="1118">IF(J555&gt;0,RANK(J555,(J$550:J$568)),0)</f>
        <v>0</v>
      </c>
      <c r="L555" s="149">
        <f>'Averages Pivot Table'!AG$144</f>
        <v>0</v>
      </c>
      <c r="M555" s="120">
        <f t="shared" ref="M555" si="1119">IF(L555&gt;0,RANK(L555,(L$550:L$568)),0)</f>
        <v>0</v>
      </c>
      <c r="N555" s="149">
        <f>'Averages Pivot Table'!AG$148</f>
        <v>0</v>
      </c>
      <c r="O555" s="120">
        <f t="shared" ref="O555" si="1120">IF(N555&gt;0,RANK(N555,(N$550:N$568)),0)</f>
        <v>0</v>
      </c>
    </row>
    <row r="556" spans="1:19" ht="12.95" customHeight="1">
      <c r="A556" s="118" t="s">
        <v>194</v>
      </c>
      <c r="B556" s="149">
        <f>'Averages Pivot Table'!AG$153</f>
        <v>0</v>
      </c>
      <c r="C556" s="120">
        <f t="shared" si="1100"/>
        <v>0</v>
      </c>
      <c r="D556" s="149">
        <f>'Averages Pivot Table'!AG$157</f>
        <v>0</v>
      </c>
      <c r="E556" s="120">
        <f t="shared" si="1100"/>
        <v>0</v>
      </c>
      <c r="F556" s="149">
        <f>'Averages Pivot Table'!AG$161</f>
        <v>0</v>
      </c>
      <c r="G556" s="120">
        <f t="shared" ref="G556" si="1121">IF(F556&gt;0,RANK(F556,(F$550:F$568)),0)</f>
        <v>0</v>
      </c>
      <c r="H556" s="149">
        <f>'Averages Pivot Table'!AG$165</f>
        <v>0</v>
      </c>
      <c r="I556" s="120">
        <f t="shared" ref="I556" si="1122">IF(H556&gt;0,RANK(H556,(H$550:H$568)),0)</f>
        <v>0</v>
      </c>
      <c r="J556" s="149">
        <f>'Averages Pivot Table'!AG$169</f>
        <v>0</v>
      </c>
      <c r="K556" s="120">
        <f t="shared" ref="K556" si="1123">IF(J556&gt;0,RANK(J556,(J$550:J$568)),0)</f>
        <v>0</v>
      </c>
      <c r="L556" s="149">
        <f>'Averages Pivot Table'!AG$173</f>
        <v>0</v>
      </c>
      <c r="M556" s="120">
        <f t="shared" ref="M556" si="1124">IF(L556&gt;0,RANK(L556,(L$550:L$568)),0)</f>
        <v>0</v>
      </c>
      <c r="N556" s="149">
        <f>'Averages Pivot Table'!AG$177</f>
        <v>0</v>
      </c>
      <c r="O556" s="120">
        <f t="shared" ref="O556" si="1125">IF(N556&gt;0,RANK(N556,(N$550:N$568)),0)</f>
        <v>0</v>
      </c>
    </row>
    <row r="557" spans="1:19" ht="12.95" customHeight="1">
      <c r="A557" s="118" t="s">
        <v>195</v>
      </c>
      <c r="B557" s="149">
        <f>'Averages Pivot Table'!AG$182</f>
        <v>0</v>
      </c>
      <c r="C557" s="120">
        <f t="shared" si="1100"/>
        <v>0</v>
      </c>
      <c r="D557" s="149">
        <f>'Averages Pivot Table'!AG$186</f>
        <v>0</v>
      </c>
      <c r="E557" s="120">
        <f t="shared" si="1100"/>
        <v>0</v>
      </c>
      <c r="F557" s="149">
        <f>'Averages Pivot Table'!AG$190</f>
        <v>0</v>
      </c>
      <c r="G557" s="120">
        <f t="shared" ref="G557" si="1126">IF(F557&gt;0,RANK(F557,(F$550:F$568)),0)</f>
        <v>0</v>
      </c>
      <c r="H557" s="149">
        <f>'Averages Pivot Table'!AG$194</f>
        <v>0</v>
      </c>
      <c r="I557" s="120">
        <f t="shared" ref="I557" si="1127">IF(H557&gt;0,RANK(H557,(H$550:H$568)),0)</f>
        <v>0</v>
      </c>
      <c r="J557" s="149">
        <f>'Averages Pivot Table'!AG$198</f>
        <v>0</v>
      </c>
      <c r="K557" s="120">
        <f t="shared" ref="K557" si="1128">IF(J557&gt;0,RANK(J557,(J$550:J$568)),0)</f>
        <v>0</v>
      </c>
      <c r="L557" s="149">
        <f>'Averages Pivot Table'!AG$202</f>
        <v>0</v>
      </c>
      <c r="M557" s="120">
        <f t="shared" ref="M557" si="1129">IF(L557&gt;0,RANK(L557,(L$550:L$568)),0)</f>
        <v>0</v>
      </c>
      <c r="N557" s="149">
        <f>'Averages Pivot Table'!AG$206</f>
        <v>0</v>
      </c>
      <c r="O557" s="120">
        <f t="shared" ref="O557" si="1130">IF(N557&gt;0,RANK(N557,(N$550:N$568)),0)</f>
        <v>0</v>
      </c>
    </row>
    <row r="558" spans="1:19" ht="12.95" customHeight="1">
      <c r="A558" s="118" t="s">
        <v>196</v>
      </c>
      <c r="B558" s="149">
        <f>'Averages Pivot Table'!AG$211</f>
        <v>0</v>
      </c>
      <c r="C558" s="120">
        <f t="shared" si="1100"/>
        <v>0</v>
      </c>
      <c r="D558" s="149">
        <f>'Averages Pivot Table'!AG$215</f>
        <v>0</v>
      </c>
      <c r="E558" s="120">
        <f t="shared" si="1100"/>
        <v>0</v>
      </c>
      <c r="F558" s="149">
        <f>'Averages Pivot Table'!AG$219</f>
        <v>0</v>
      </c>
      <c r="G558" s="120">
        <f t="shared" ref="G558" si="1131">IF(F558&gt;0,RANK(F558,(F$550:F$568)),0)</f>
        <v>0</v>
      </c>
      <c r="H558" s="149">
        <f>'Averages Pivot Table'!AG$223</f>
        <v>0</v>
      </c>
      <c r="I558" s="120">
        <f t="shared" ref="I558" si="1132">IF(H558&gt;0,RANK(H558,(H$550:H$568)),0)</f>
        <v>0</v>
      </c>
      <c r="J558" s="149">
        <f>'Averages Pivot Table'!AG$227</f>
        <v>0</v>
      </c>
      <c r="K558" s="120">
        <f t="shared" ref="K558" si="1133">IF(J558&gt;0,RANK(J558,(J$550:J$568)),0)</f>
        <v>0</v>
      </c>
      <c r="L558" s="149">
        <f>'Averages Pivot Table'!AG$231</f>
        <v>0</v>
      </c>
      <c r="M558" s="120">
        <f t="shared" ref="M558" si="1134">IF(L558&gt;0,RANK(L558,(L$550:L$568)),0)</f>
        <v>0</v>
      </c>
      <c r="N558" s="149">
        <f>'Averages Pivot Table'!AG$235</f>
        <v>0</v>
      </c>
      <c r="O558" s="120">
        <f t="shared" ref="O558" si="1135">IF(N558&gt;0,RANK(N558,(N$550:N$568)),0)</f>
        <v>0</v>
      </c>
    </row>
    <row r="559" spans="1:19" ht="12.95" customHeight="1">
      <c r="A559" s="118"/>
      <c r="B559" s="149"/>
      <c r="C559" s="120"/>
      <c r="D559" s="149"/>
      <c r="E559" s="120"/>
      <c r="F559" s="149"/>
      <c r="G559" s="120"/>
      <c r="H559" s="149"/>
      <c r="I559" s="120"/>
      <c r="J559" s="149"/>
      <c r="K559" s="120"/>
      <c r="L559" s="149"/>
      <c r="M559" s="120"/>
      <c r="N559" s="149"/>
      <c r="O559" s="120"/>
    </row>
    <row r="560" spans="1:19" ht="12.95" customHeight="1">
      <c r="A560" s="118" t="s">
        <v>197</v>
      </c>
      <c r="B560" s="149">
        <f>'Averages Pivot Table'!AG$240</f>
        <v>0</v>
      </c>
      <c r="C560" s="120">
        <f t="shared" si="1100"/>
        <v>0</v>
      </c>
      <c r="D560" s="149">
        <f>'Averages Pivot Table'!AG$244</f>
        <v>0</v>
      </c>
      <c r="E560" s="120">
        <f t="shared" si="1100"/>
        <v>0</v>
      </c>
      <c r="F560" s="149">
        <f>'Averages Pivot Table'!AG$248</f>
        <v>0</v>
      </c>
      <c r="G560" s="120">
        <f t="shared" ref="G560" si="1136">IF(F560&gt;0,RANK(F560,(F$550:F$568)),0)</f>
        <v>0</v>
      </c>
      <c r="H560" s="149">
        <f>'Averages Pivot Table'!AG$252</f>
        <v>0</v>
      </c>
      <c r="I560" s="120">
        <f t="shared" ref="I560" si="1137">IF(H560&gt;0,RANK(H560,(H$550:H$568)),0)</f>
        <v>0</v>
      </c>
      <c r="J560" s="149">
        <f>'Averages Pivot Table'!AG$256</f>
        <v>0</v>
      </c>
      <c r="K560" s="120">
        <f t="shared" ref="K560" si="1138">IF(J560&gt;0,RANK(J560,(J$550:J$568)),0)</f>
        <v>0</v>
      </c>
      <c r="L560" s="149">
        <f>'Averages Pivot Table'!AG$260</f>
        <v>0</v>
      </c>
      <c r="M560" s="120">
        <f t="shared" ref="M560" si="1139">IF(L560&gt;0,RANK(L560,(L$550:L$568)),0)</f>
        <v>0</v>
      </c>
      <c r="N560" s="149">
        <f>'Averages Pivot Table'!AG$264</f>
        <v>0</v>
      </c>
      <c r="O560" s="120">
        <f t="shared" ref="O560" si="1140">IF(N560&gt;0,RANK(N560,(N$550:N$568)),0)</f>
        <v>0</v>
      </c>
    </row>
    <row r="561" spans="1:19">
      <c r="A561" s="118" t="s">
        <v>198</v>
      </c>
      <c r="B561" s="149">
        <f>'Averages Pivot Table'!AG$269</f>
        <v>0</v>
      </c>
      <c r="C561" s="120">
        <f t="shared" si="1100"/>
        <v>0</v>
      </c>
      <c r="D561" s="149">
        <f>'Averages Pivot Table'!AG$273</f>
        <v>0</v>
      </c>
      <c r="E561" s="120">
        <f t="shared" si="1100"/>
        <v>0</v>
      </c>
      <c r="F561" s="149">
        <f>'Averages Pivot Table'!AG$277</f>
        <v>0</v>
      </c>
      <c r="G561" s="120">
        <f t="shared" ref="G561" si="1141">IF(F561&gt;0,RANK(F561,(F$550:F$568)),0)</f>
        <v>0</v>
      </c>
      <c r="H561" s="149">
        <f>'Averages Pivot Table'!AG$281</f>
        <v>0</v>
      </c>
      <c r="I561" s="120">
        <f t="shared" ref="I561" si="1142">IF(H561&gt;0,RANK(H561,(H$550:H$568)),0)</f>
        <v>0</v>
      </c>
      <c r="J561" s="149">
        <f>'Averages Pivot Table'!AG$285</f>
        <v>0</v>
      </c>
      <c r="K561" s="120">
        <f t="shared" ref="K561" si="1143">IF(J561&gt;0,RANK(J561,(J$550:J$568)),0)</f>
        <v>0</v>
      </c>
      <c r="L561" s="149">
        <f>'Averages Pivot Table'!AG$289</f>
        <v>0</v>
      </c>
      <c r="M561" s="120">
        <f t="shared" ref="M561" si="1144">IF(L561&gt;0,RANK(L561,(L$550:L$568)),0)</f>
        <v>0</v>
      </c>
      <c r="N561" s="149">
        <f>'Averages Pivot Table'!AG$293</f>
        <v>0</v>
      </c>
      <c r="O561" s="120">
        <f t="shared" ref="O561" si="1145">IF(N561&gt;0,RANK(N561,(N$550:N$568)),0)</f>
        <v>0</v>
      </c>
      <c r="Q561" s="91"/>
      <c r="R561" s="91"/>
      <c r="S561" s="91"/>
    </row>
    <row r="562" spans="1:19">
      <c r="A562" s="118" t="s">
        <v>199</v>
      </c>
      <c r="B562" s="149">
        <f>'Averages Pivot Table'!AG$298</f>
        <v>0</v>
      </c>
      <c r="C562" s="120">
        <f t="shared" si="1100"/>
        <v>0</v>
      </c>
      <c r="D562" s="149">
        <f>'Averages Pivot Table'!AG$302</f>
        <v>0</v>
      </c>
      <c r="E562" s="120">
        <f t="shared" si="1100"/>
        <v>0</v>
      </c>
      <c r="F562" s="149">
        <f>'Averages Pivot Table'!AG$306</f>
        <v>0</v>
      </c>
      <c r="G562" s="120">
        <f t="shared" ref="G562" si="1146">IF(F562&gt;0,RANK(F562,(F$550:F$568)),0)</f>
        <v>0</v>
      </c>
      <c r="H562" s="149">
        <f>'Averages Pivot Table'!AG$310</f>
        <v>0</v>
      </c>
      <c r="I562" s="120">
        <f t="shared" ref="I562" si="1147">IF(H562&gt;0,RANK(H562,(H$550:H$568)),0)</f>
        <v>0</v>
      </c>
      <c r="J562" s="149">
        <f>'Averages Pivot Table'!AG$314</f>
        <v>0</v>
      </c>
      <c r="K562" s="120">
        <f t="shared" ref="K562" si="1148">IF(J562&gt;0,RANK(J562,(J$550:J$568)),0)</f>
        <v>0</v>
      </c>
      <c r="L562" s="149">
        <f>'Averages Pivot Table'!AG$318</f>
        <v>46517.65801491258</v>
      </c>
      <c r="M562" s="120">
        <f t="shared" ref="M562" si="1149">IF(L562&gt;0,RANK(L562,(L$550:L$568)),0)</f>
        <v>2</v>
      </c>
      <c r="N562" s="149">
        <f>'Averages Pivot Table'!AG$322</f>
        <v>46517.65801491258</v>
      </c>
      <c r="O562" s="120">
        <f t="shared" ref="O562" si="1150">IF(N562&gt;0,RANK(N562,(N$550:N$568)),0)</f>
        <v>2</v>
      </c>
      <c r="Q562" s="91"/>
      <c r="R562" s="91"/>
      <c r="S562" s="91"/>
    </row>
    <row r="563" spans="1:19">
      <c r="A563" s="118" t="s">
        <v>200</v>
      </c>
      <c r="B563" s="149">
        <f>'Averages Pivot Table'!AG$327</f>
        <v>0</v>
      </c>
      <c r="C563" s="120">
        <f t="shared" si="1100"/>
        <v>0</v>
      </c>
      <c r="D563" s="149">
        <f>'Averages Pivot Table'!AG$331</f>
        <v>0</v>
      </c>
      <c r="E563" s="120">
        <f t="shared" si="1100"/>
        <v>0</v>
      </c>
      <c r="F563" s="149">
        <f>'Averages Pivot Table'!AG$335</f>
        <v>0</v>
      </c>
      <c r="G563" s="120">
        <f t="shared" ref="G563" si="1151">IF(F563&gt;0,RANK(F563,(F$550:F$568)),0)</f>
        <v>0</v>
      </c>
      <c r="H563" s="149">
        <f>'Averages Pivot Table'!AG$339</f>
        <v>0</v>
      </c>
      <c r="I563" s="120">
        <f t="shared" ref="I563" si="1152">IF(H563&gt;0,RANK(H563,(H$550:H$568)),0)</f>
        <v>0</v>
      </c>
      <c r="J563" s="149">
        <f>'Averages Pivot Table'!AG$343</f>
        <v>0</v>
      </c>
      <c r="K563" s="120">
        <f t="shared" ref="K563" si="1153">IF(J563&gt;0,RANK(J563,(J$550:J$568)),0)</f>
        <v>0</v>
      </c>
      <c r="L563" s="149">
        <f>'Averages Pivot Table'!AG$347</f>
        <v>0</v>
      </c>
      <c r="M563" s="120">
        <f t="shared" ref="M563" si="1154">IF(L563&gt;0,RANK(L563,(L$550:L$568)),0)</f>
        <v>0</v>
      </c>
      <c r="N563" s="149">
        <f>'Averages Pivot Table'!AG$351</f>
        <v>0</v>
      </c>
      <c r="O563" s="120">
        <f t="shared" ref="O563" si="1155">IF(N563&gt;0,RANK(N563,(N$550:N$568)),0)</f>
        <v>0</v>
      </c>
      <c r="Q563" s="91"/>
      <c r="R563" s="91"/>
      <c r="S563" s="91"/>
    </row>
    <row r="564" spans="1:19">
      <c r="A564" s="118"/>
      <c r="B564" s="149"/>
      <c r="C564" s="120"/>
      <c r="D564" s="149"/>
      <c r="E564" s="120"/>
      <c r="F564" s="149"/>
      <c r="G564" s="120"/>
      <c r="H564" s="149"/>
      <c r="I564" s="120"/>
      <c r="J564" s="149"/>
      <c r="K564" s="120"/>
      <c r="L564" s="149"/>
      <c r="M564" s="120"/>
      <c r="N564" s="149"/>
      <c r="O564" s="120"/>
      <c r="Q564" s="91"/>
      <c r="R564" s="91"/>
      <c r="S564" s="91"/>
    </row>
    <row r="565" spans="1:19">
      <c r="A565" s="118" t="s">
        <v>201</v>
      </c>
      <c r="B565" s="119">
        <f>'Averages Pivot Table'!AG$356</f>
        <v>0</v>
      </c>
      <c r="C565" s="120">
        <f t="shared" si="1100"/>
        <v>0</v>
      </c>
      <c r="D565" s="119">
        <f>'Averages Pivot Table'!AG$360</f>
        <v>0</v>
      </c>
      <c r="E565" s="120">
        <f t="shared" si="1100"/>
        <v>0</v>
      </c>
      <c r="F565" s="119">
        <f>'Averages Pivot Table'!AG$364</f>
        <v>0</v>
      </c>
      <c r="G565" s="120">
        <f t="shared" ref="G565" si="1156">IF(F565&gt;0,RANK(F565,(F$550:F$568)),0)</f>
        <v>0</v>
      </c>
      <c r="H565" s="119">
        <f>'Averages Pivot Table'!AG$368</f>
        <v>0</v>
      </c>
      <c r="I565" s="120">
        <f t="shared" ref="I565" si="1157">IF(H565&gt;0,RANK(H565,(H$550:H$568)),0)</f>
        <v>0</v>
      </c>
      <c r="J565" s="119">
        <f>'Averages Pivot Table'!AG$372</f>
        <v>0</v>
      </c>
      <c r="K565" s="120">
        <f t="shared" ref="K565" si="1158">IF(J565&gt;0,RANK(J565,(J$550:J$568)),0)</f>
        <v>0</v>
      </c>
      <c r="L565" s="119">
        <f>'Averages Pivot Table'!AG$376</f>
        <v>36998.103448275862</v>
      </c>
      <c r="M565" s="120">
        <f t="shared" ref="M565" si="1159">IF(L565&gt;0,RANK(L565,(L$550:L$568)),0)</f>
        <v>3</v>
      </c>
      <c r="N565" s="119">
        <f>'Averages Pivot Table'!AG$380</f>
        <v>36998.103448275862</v>
      </c>
      <c r="O565" s="120">
        <f t="shared" ref="O565" si="1160">IF(N565&gt;0,RANK(N565,(N$550:N$568)),0)</f>
        <v>3</v>
      </c>
      <c r="Q565" s="91"/>
      <c r="R565" s="91"/>
      <c r="S565" s="91"/>
    </row>
    <row r="566" spans="1:19">
      <c r="A566" s="118" t="s">
        <v>202</v>
      </c>
      <c r="B566" s="119">
        <f>'Averages Pivot Table'!AG$385</f>
        <v>0</v>
      </c>
      <c r="C566" s="120">
        <f t="shared" si="1100"/>
        <v>0</v>
      </c>
      <c r="D566" s="119">
        <f>'Averages Pivot Table'!AG$389</f>
        <v>0</v>
      </c>
      <c r="E566" s="120">
        <f t="shared" si="1100"/>
        <v>0</v>
      </c>
      <c r="F566" s="119">
        <f>'Averages Pivot Table'!AG$393</f>
        <v>0</v>
      </c>
      <c r="G566" s="120">
        <f t="shared" ref="G566" si="1161">IF(F566&gt;0,RANK(F566,(F$550:F$568)),0)</f>
        <v>0</v>
      </c>
      <c r="H566" s="119">
        <f>'Averages Pivot Table'!AG$397</f>
        <v>0</v>
      </c>
      <c r="I566" s="120">
        <f t="shared" ref="I566" si="1162">IF(H566&gt;0,RANK(H566,(H$550:H$568)),0)</f>
        <v>0</v>
      </c>
      <c r="J566" s="119">
        <f>'Averages Pivot Table'!AG$401</f>
        <v>0</v>
      </c>
      <c r="K566" s="120">
        <f t="shared" ref="K566" si="1163">IF(J566&gt;0,RANK(J566,(J$550:J$568)),0)</f>
        <v>0</v>
      </c>
      <c r="L566" s="119">
        <f>'Averages Pivot Table'!AG$405</f>
        <v>0</v>
      </c>
      <c r="M566" s="120">
        <f t="shared" ref="M566" si="1164">IF(L566&gt;0,RANK(L566,(L$550:L$568)),0)</f>
        <v>0</v>
      </c>
      <c r="N566" s="119">
        <f>'Averages Pivot Table'!AG$409</f>
        <v>0</v>
      </c>
      <c r="O566" s="120">
        <f t="shared" ref="O566" si="1165">IF(N566&gt;0,RANK(N566,(N$550:N$568)),0)</f>
        <v>0</v>
      </c>
      <c r="Q566" s="91"/>
      <c r="R566" s="91"/>
      <c r="S566" s="91"/>
    </row>
    <row r="567" spans="1:19">
      <c r="A567" s="118" t="s">
        <v>203</v>
      </c>
      <c r="B567" s="119">
        <f>'Averages Pivot Table'!AG$414</f>
        <v>0</v>
      </c>
      <c r="C567" s="120">
        <f t="shared" si="1100"/>
        <v>0</v>
      </c>
      <c r="D567" s="119">
        <f>'Averages Pivot Table'!AG$418</f>
        <v>0</v>
      </c>
      <c r="E567" s="120">
        <f t="shared" si="1100"/>
        <v>0</v>
      </c>
      <c r="F567" s="119">
        <f>'Averages Pivot Table'!AG$422</f>
        <v>0</v>
      </c>
      <c r="G567" s="120">
        <f t="shared" ref="G567" si="1166">IF(F567&gt;0,RANK(F567,(F$550:F$568)),0)</f>
        <v>0</v>
      </c>
      <c r="H567" s="119">
        <f>'Averages Pivot Table'!AG$426</f>
        <v>0</v>
      </c>
      <c r="I567" s="120">
        <f t="shared" ref="I567" si="1167">IF(H567&gt;0,RANK(H567,(H$550:H$568)),0)</f>
        <v>0</v>
      </c>
      <c r="J567" s="119">
        <f>'Averages Pivot Table'!AG$430</f>
        <v>0</v>
      </c>
      <c r="K567" s="120">
        <f t="shared" ref="K567" si="1168">IF(J567&gt;0,RANK(J567,(J$550:J$568)),0)</f>
        <v>0</v>
      </c>
      <c r="L567" s="119">
        <f>'Averages Pivot Table'!AG$434</f>
        <v>0</v>
      </c>
      <c r="M567" s="120">
        <f t="shared" ref="M567" si="1169">IF(L567&gt;0,RANK(L567,(L$550:L$568)),0)</f>
        <v>0</v>
      </c>
      <c r="N567" s="119">
        <f>'Averages Pivot Table'!AG$438</f>
        <v>0</v>
      </c>
      <c r="O567" s="120">
        <f t="shared" ref="O567" si="1170">IF(N567&gt;0,RANK(N567,(N$550:N$568)),0)</f>
        <v>0</v>
      </c>
      <c r="Q567" s="91"/>
      <c r="R567" s="91"/>
      <c r="S567" s="91"/>
    </row>
    <row r="568" spans="1:19">
      <c r="A568" s="143" t="s">
        <v>204</v>
      </c>
      <c r="B568" s="122">
        <f>'Averages Pivot Table'!AG$443</f>
        <v>0</v>
      </c>
      <c r="C568" s="123">
        <f t="shared" si="1100"/>
        <v>0</v>
      </c>
      <c r="D568" s="122">
        <f>'Averages Pivot Table'!AG$447</f>
        <v>0</v>
      </c>
      <c r="E568" s="123">
        <f t="shared" si="1100"/>
        <v>0</v>
      </c>
      <c r="F568" s="122">
        <f>'Averages Pivot Table'!AG$451</f>
        <v>0</v>
      </c>
      <c r="G568" s="123">
        <f t="shared" ref="G568" si="1171">IF(F568&gt;0,RANK(F568,(F$550:F$568)),0)</f>
        <v>0</v>
      </c>
      <c r="H568" s="122">
        <f>'Averages Pivot Table'!AG$455</f>
        <v>0</v>
      </c>
      <c r="I568" s="123">
        <f t="shared" ref="I568" si="1172">IF(H568&gt;0,RANK(H568,(H$550:H$568)),0)</f>
        <v>0</v>
      </c>
      <c r="J568" s="122">
        <f>'Averages Pivot Table'!AG$459</f>
        <v>0</v>
      </c>
      <c r="K568" s="123">
        <f t="shared" ref="K568" si="1173">IF(J568&gt;0,RANK(J568,(J$550:J$568)),0)</f>
        <v>0</v>
      </c>
      <c r="L568" s="122">
        <f>'Averages Pivot Table'!AG$463</f>
        <v>0</v>
      </c>
      <c r="M568" s="123">
        <f t="shared" ref="M568" si="1174">IF(L568&gt;0,RANK(L568,(L$550:L$568)),0)</f>
        <v>0</v>
      </c>
      <c r="N568" s="122">
        <f>'Averages Pivot Table'!AG$467</f>
        <v>0</v>
      </c>
      <c r="O568" s="123">
        <f t="shared" ref="O568" si="1175">IF(N568&gt;0,RANK(N568,(N$550:N$568)),0)</f>
        <v>0</v>
      </c>
      <c r="Q568" s="91"/>
      <c r="R568" s="91"/>
      <c r="S568" s="91"/>
    </row>
    <row r="569" spans="1:19" ht="35.25" customHeight="1">
      <c r="A569" s="677" t="s">
        <v>360</v>
      </c>
      <c r="B569" s="677"/>
      <c r="C569" s="677"/>
      <c r="D569" s="677"/>
      <c r="E569" s="677"/>
      <c r="F569" s="677"/>
      <c r="G569" s="677"/>
      <c r="H569" s="677"/>
      <c r="I569" s="677"/>
      <c r="J569" s="677"/>
      <c r="K569" s="677"/>
      <c r="L569" s="677"/>
      <c r="M569" s="677"/>
      <c r="N569" s="677"/>
      <c r="O569" s="677"/>
      <c r="Q569" s="91"/>
      <c r="R569" s="91"/>
      <c r="S569" s="91"/>
    </row>
    <row r="570" spans="1:19">
      <c r="O570" s="84" t="s">
        <v>1094</v>
      </c>
      <c r="Q570" s="91"/>
      <c r="R570" s="91"/>
      <c r="S570" s="91"/>
    </row>
    <row r="571" spans="1:19" ht="18">
      <c r="A571" s="678" t="s">
        <v>385</v>
      </c>
      <c r="B571" s="678"/>
      <c r="C571" s="678"/>
      <c r="D571" s="678"/>
      <c r="E571" s="678"/>
      <c r="F571" s="678"/>
      <c r="G571" s="678"/>
      <c r="H571" s="678"/>
      <c r="I571" s="678"/>
      <c r="J571" s="678"/>
      <c r="K571" s="678"/>
      <c r="L571" s="678"/>
      <c r="M571" s="678"/>
      <c r="N571" s="678"/>
      <c r="O571" s="678"/>
      <c r="Q571" s="91"/>
      <c r="R571" s="91"/>
      <c r="S571" s="91"/>
    </row>
    <row r="572" spans="1:19">
      <c r="A572" s="162"/>
      <c r="B572" s="69"/>
      <c r="C572" s="69"/>
      <c r="D572" s="69"/>
      <c r="E572" s="69"/>
      <c r="F572" s="69"/>
      <c r="G572" s="69"/>
      <c r="H572" s="69"/>
      <c r="I572" s="69"/>
      <c r="J572" s="69"/>
      <c r="K572" s="69"/>
      <c r="L572" s="69"/>
      <c r="M572" s="69"/>
      <c r="N572" s="69"/>
      <c r="O572" s="69"/>
      <c r="Q572" s="91"/>
      <c r="R572" s="91"/>
      <c r="S572" s="91"/>
    </row>
    <row r="573" spans="1:19" ht="15.75">
      <c r="A573" s="674" t="s">
        <v>210</v>
      </c>
      <c r="B573" s="674"/>
      <c r="C573" s="674"/>
      <c r="D573" s="674"/>
      <c r="E573" s="674"/>
      <c r="F573" s="674"/>
      <c r="G573" s="674"/>
      <c r="H573" s="674"/>
      <c r="I573" s="674"/>
      <c r="J573" s="674"/>
      <c r="K573" s="674"/>
      <c r="L573" s="674"/>
      <c r="M573" s="674"/>
      <c r="N573" s="674"/>
      <c r="O573" s="674"/>
      <c r="Q573" s="91"/>
      <c r="R573" s="91"/>
      <c r="S573" s="91"/>
    </row>
    <row r="574" spans="1:19" ht="15.75">
      <c r="A574" s="674" t="s">
        <v>381</v>
      </c>
      <c r="B574" s="674"/>
      <c r="C574" s="674"/>
      <c r="D574" s="674"/>
      <c r="E574" s="674"/>
      <c r="F574" s="674"/>
      <c r="G574" s="674"/>
      <c r="H574" s="674"/>
      <c r="I574" s="674"/>
      <c r="J574" s="674"/>
      <c r="K574" s="674"/>
      <c r="L574" s="674"/>
      <c r="M574" s="674"/>
      <c r="N574" s="674"/>
      <c r="O574" s="674"/>
      <c r="Q574" s="91"/>
      <c r="R574" s="91"/>
      <c r="S574" s="91"/>
    </row>
    <row r="575" spans="1:19">
      <c r="A575" s="118"/>
      <c r="B575" s="69"/>
      <c r="C575" s="69"/>
      <c r="D575" s="69"/>
      <c r="E575" s="69"/>
      <c r="F575" s="69"/>
      <c r="G575" s="69"/>
      <c r="H575" s="69"/>
      <c r="I575" s="69"/>
      <c r="J575" s="69"/>
      <c r="K575" s="69"/>
      <c r="L575" s="69"/>
      <c r="M575" s="69"/>
      <c r="N575" s="69"/>
      <c r="O575" s="69"/>
      <c r="Q575" s="91"/>
      <c r="R575" s="91"/>
      <c r="S575" s="91"/>
    </row>
    <row r="576" spans="1:19">
      <c r="A576" s="96"/>
      <c r="B576" s="164" t="s">
        <v>3</v>
      </c>
      <c r="C576" s="165"/>
      <c r="D576" s="166" t="s">
        <v>4</v>
      </c>
      <c r="E576" s="167"/>
      <c r="F576" s="166" t="s">
        <v>5</v>
      </c>
      <c r="G576" s="167"/>
      <c r="H576" s="164" t="s">
        <v>6</v>
      </c>
      <c r="I576" s="165"/>
      <c r="J576" s="166" t="s">
        <v>211</v>
      </c>
      <c r="K576" s="167"/>
      <c r="L576" s="165" t="s">
        <v>21</v>
      </c>
      <c r="M576" s="165"/>
      <c r="N576" s="165" t="s">
        <v>212</v>
      </c>
      <c r="O576" s="165"/>
      <c r="Q576" s="91"/>
      <c r="R576" s="91"/>
      <c r="S576" s="91"/>
    </row>
    <row r="577" spans="1:19">
      <c r="A577" s="184"/>
      <c r="B577" s="98" t="s">
        <v>187</v>
      </c>
      <c r="C577" s="97" t="s">
        <v>166</v>
      </c>
      <c r="D577" s="98" t="s">
        <v>187</v>
      </c>
      <c r="E577" s="97" t="s">
        <v>166</v>
      </c>
      <c r="F577" s="98" t="s">
        <v>187</v>
      </c>
      <c r="G577" s="97" t="s">
        <v>166</v>
      </c>
      <c r="H577" s="98" t="s">
        <v>187</v>
      </c>
      <c r="I577" s="97" t="s">
        <v>166</v>
      </c>
      <c r="J577" s="98" t="s">
        <v>187</v>
      </c>
      <c r="K577" s="97" t="s">
        <v>166</v>
      </c>
      <c r="L577" s="98" t="s">
        <v>187</v>
      </c>
      <c r="M577" s="97" t="s">
        <v>166</v>
      </c>
      <c r="N577" s="98" t="s">
        <v>187</v>
      </c>
      <c r="O577" s="97" t="s">
        <v>166</v>
      </c>
    </row>
    <row r="578" spans="1:19" s="109" customFormat="1" ht="18" customHeight="1">
      <c r="A578" s="106" t="s">
        <v>188</v>
      </c>
      <c r="B578" s="133"/>
      <c r="C578" s="133"/>
      <c r="D578" s="133"/>
      <c r="E578" s="133"/>
      <c r="F578" s="133"/>
      <c r="G578" s="133"/>
      <c r="H578" s="133"/>
      <c r="I578" s="133"/>
      <c r="J578" s="133"/>
      <c r="K578" s="133"/>
      <c r="L578" s="133"/>
      <c r="M578" s="133"/>
      <c r="N578" s="133"/>
      <c r="O578" s="170"/>
      <c r="Q578" s="111"/>
      <c r="R578" s="111"/>
      <c r="S578" s="111"/>
    </row>
    <row r="579" spans="1:19" ht="12.95" customHeight="1">
      <c r="A579" s="118"/>
      <c r="B579" s="113"/>
      <c r="C579" s="137"/>
      <c r="D579" s="113"/>
      <c r="E579" s="137"/>
      <c r="F579" s="113"/>
      <c r="G579" s="137"/>
      <c r="H579" s="113"/>
      <c r="I579" s="137"/>
      <c r="J579" s="113"/>
      <c r="K579" s="137"/>
      <c r="L579" s="113"/>
      <c r="M579" s="137"/>
      <c r="N579" s="113"/>
      <c r="O579" s="114"/>
    </row>
    <row r="580" spans="1:19" ht="12.95" customHeight="1">
      <c r="A580" s="118" t="s">
        <v>189</v>
      </c>
      <c r="B580" s="149"/>
      <c r="C580" s="120"/>
      <c r="D580" s="149"/>
      <c r="E580" s="120"/>
      <c r="F580" s="149"/>
      <c r="G580" s="120"/>
      <c r="H580" s="149"/>
      <c r="I580" s="120"/>
      <c r="J580" s="149"/>
      <c r="K580" s="120"/>
      <c r="L580" s="149"/>
      <c r="M580" s="120"/>
      <c r="N580" s="149"/>
      <c r="O580" s="120"/>
    </row>
    <row r="581" spans="1:19" ht="12.95" customHeight="1">
      <c r="A581" s="118" t="s">
        <v>190</v>
      </c>
      <c r="B581" s="149"/>
      <c r="C581" s="120"/>
      <c r="D581" s="149"/>
      <c r="E581" s="120"/>
      <c r="F581" s="149"/>
      <c r="G581" s="120"/>
      <c r="H581" s="149"/>
      <c r="I581" s="120"/>
      <c r="J581" s="149"/>
      <c r="K581" s="120"/>
      <c r="L581" s="149"/>
      <c r="M581" s="120"/>
      <c r="N581" s="149"/>
      <c r="O581" s="120"/>
    </row>
    <row r="582" spans="1:19" ht="12.95" customHeight="1">
      <c r="A582" s="118" t="s">
        <v>191</v>
      </c>
      <c r="B582" s="149"/>
      <c r="C582" s="120"/>
      <c r="D582" s="149"/>
      <c r="E582" s="120"/>
      <c r="F582" s="149"/>
      <c r="G582" s="120"/>
      <c r="H582" s="149"/>
      <c r="I582" s="120"/>
      <c r="J582" s="149"/>
      <c r="K582" s="120"/>
      <c r="L582" s="149"/>
      <c r="M582" s="120"/>
      <c r="N582" s="149"/>
      <c r="O582" s="120"/>
    </row>
    <row r="583" spans="1:19" ht="12.95" customHeight="1">
      <c r="A583" s="118" t="s">
        <v>192</v>
      </c>
      <c r="B583" s="149"/>
      <c r="C583" s="120"/>
      <c r="D583" s="149"/>
      <c r="E583" s="120"/>
      <c r="F583" s="149"/>
      <c r="G583" s="120"/>
      <c r="H583" s="149"/>
      <c r="I583" s="120"/>
      <c r="J583" s="149"/>
      <c r="K583" s="120"/>
      <c r="L583" s="149"/>
      <c r="M583" s="120"/>
      <c r="N583" s="149"/>
      <c r="O583" s="120"/>
    </row>
    <row r="584" spans="1:19" ht="12.95" customHeight="1">
      <c r="A584" s="118"/>
      <c r="B584" s="149"/>
      <c r="C584" s="120"/>
      <c r="D584" s="149"/>
      <c r="E584" s="120"/>
      <c r="F584" s="149"/>
      <c r="G584" s="120"/>
      <c r="H584" s="149"/>
      <c r="I584" s="120"/>
      <c r="J584" s="149"/>
      <c r="K584" s="120"/>
      <c r="L584" s="149"/>
      <c r="M584" s="120"/>
      <c r="N584" s="149"/>
      <c r="O584" s="120"/>
    </row>
    <row r="585" spans="1:19" ht="12.95" customHeight="1">
      <c r="A585" s="118" t="s">
        <v>193</v>
      </c>
      <c r="B585" s="149"/>
      <c r="C585" s="120"/>
      <c r="D585" s="149"/>
      <c r="E585" s="120"/>
      <c r="F585" s="149"/>
      <c r="G585" s="120"/>
      <c r="H585" s="149"/>
      <c r="I585" s="120"/>
      <c r="J585" s="149"/>
      <c r="K585" s="120"/>
      <c r="L585" s="149"/>
      <c r="M585" s="120"/>
      <c r="N585" s="149"/>
      <c r="O585" s="120"/>
    </row>
    <row r="586" spans="1:19" ht="12.95" customHeight="1">
      <c r="A586" s="118" t="s">
        <v>194</v>
      </c>
      <c r="B586" s="149"/>
      <c r="C586" s="120"/>
      <c r="D586" s="149"/>
      <c r="E586" s="120"/>
      <c r="F586" s="149"/>
      <c r="G586" s="120"/>
      <c r="H586" s="149"/>
      <c r="I586" s="120"/>
      <c r="J586" s="149"/>
      <c r="K586" s="120"/>
      <c r="L586" s="149"/>
      <c r="M586" s="120"/>
      <c r="N586" s="149"/>
      <c r="O586" s="120"/>
    </row>
    <row r="587" spans="1:19" ht="12.95" customHeight="1">
      <c r="A587" s="118" t="s">
        <v>195</v>
      </c>
      <c r="B587" s="149"/>
      <c r="C587" s="120"/>
      <c r="D587" s="149"/>
      <c r="E587" s="120"/>
      <c r="F587" s="149"/>
      <c r="G587" s="120"/>
      <c r="H587" s="149"/>
      <c r="I587" s="120"/>
      <c r="J587" s="149"/>
      <c r="K587" s="120"/>
      <c r="L587" s="149"/>
      <c r="M587" s="120"/>
      <c r="N587" s="149"/>
      <c r="O587" s="120"/>
    </row>
    <row r="588" spans="1:19" ht="12.95" customHeight="1">
      <c r="A588" s="118" t="s">
        <v>196</v>
      </c>
      <c r="B588" s="149"/>
      <c r="C588" s="120"/>
      <c r="D588" s="149"/>
      <c r="E588" s="120"/>
      <c r="F588" s="149"/>
      <c r="G588" s="120"/>
      <c r="H588" s="149"/>
      <c r="I588" s="120"/>
      <c r="J588" s="149"/>
      <c r="K588" s="120"/>
      <c r="L588" s="149"/>
      <c r="M588" s="120"/>
      <c r="N588" s="149"/>
      <c r="O588" s="120"/>
    </row>
    <row r="589" spans="1:19" ht="12.95" customHeight="1">
      <c r="A589" s="118"/>
      <c r="B589" s="149"/>
      <c r="C589" s="120"/>
      <c r="D589" s="149"/>
      <c r="E589" s="120"/>
      <c r="F589" s="149"/>
      <c r="G589" s="120"/>
      <c r="H589" s="149"/>
      <c r="I589" s="120"/>
      <c r="J589" s="149"/>
      <c r="K589" s="120"/>
      <c r="L589" s="149"/>
      <c r="M589" s="120"/>
      <c r="N589" s="149"/>
      <c r="O589" s="120"/>
    </row>
    <row r="590" spans="1:19" ht="12.95" customHeight="1">
      <c r="A590" s="118" t="s">
        <v>197</v>
      </c>
      <c r="B590" s="149"/>
      <c r="C590" s="120"/>
      <c r="D590" s="149"/>
      <c r="E590" s="120"/>
      <c r="F590" s="149"/>
      <c r="G590" s="120"/>
      <c r="H590" s="149"/>
      <c r="I590" s="120"/>
      <c r="J590" s="149"/>
      <c r="K590" s="120"/>
      <c r="L590" s="149"/>
      <c r="M590" s="120"/>
      <c r="N590" s="149"/>
      <c r="O590" s="120"/>
    </row>
    <row r="591" spans="1:19" ht="12.95" customHeight="1">
      <c r="A591" s="118" t="s">
        <v>198</v>
      </c>
      <c r="B591" s="149"/>
      <c r="C591" s="120"/>
      <c r="D591" s="149"/>
      <c r="E591" s="120"/>
      <c r="F591" s="149"/>
      <c r="G591" s="120"/>
      <c r="H591" s="149"/>
      <c r="I591" s="120"/>
      <c r="J591" s="149"/>
      <c r="K591" s="120"/>
      <c r="L591" s="149"/>
      <c r="M591" s="120"/>
      <c r="N591" s="149"/>
      <c r="O591" s="120"/>
    </row>
    <row r="592" spans="1:19" ht="12.95" customHeight="1">
      <c r="A592" s="118" t="s">
        <v>199</v>
      </c>
      <c r="B592" s="149"/>
      <c r="C592" s="120"/>
      <c r="D592" s="149"/>
      <c r="E592" s="120"/>
      <c r="F592" s="149"/>
      <c r="G592" s="120"/>
      <c r="H592" s="149"/>
      <c r="I592" s="120"/>
      <c r="J592" s="149"/>
      <c r="K592" s="120"/>
      <c r="L592" s="149"/>
      <c r="M592" s="120"/>
      <c r="N592" s="149"/>
      <c r="O592" s="120"/>
    </row>
    <row r="593" spans="1:19">
      <c r="A593" s="118" t="s">
        <v>200</v>
      </c>
      <c r="B593" s="149"/>
      <c r="C593" s="120"/>
      <c r="D593" s="149"/>
      <c r="E593" s="120"/>
      <c r="F593" s="149"/>
      <c r="G593" s="120"/>
      <c r="H593" s="149"/>
      <c r="I593" s="120"/>
      <c r="J593" s="149"/>
      <c r="K593" s="120"/>
      <c r="L593" s="149"/>
      <c r="M593" s="120"/>
      <c r="N593" s="149"/>
      <c r="O593" s="120"/>
      <c r="Q593" s="91"/>
      <c r="R593" s="91"/>
      <c r="S593" s="91"/>
    </row>
    <row r="594" spans="1:19">
      <c r="A594" s="118"/>
      <c r="B594" s="149"/>
      <c r="C594" s="120"/>
      <c r="D594" s="149"/>
      <c r="E594" s="120"/>
      <c r="F594" s="149"/>
      <c r="G594" s="120"/>
      <c r="H594" s="149"/>
      <c r="I594" s="120"/>
      <c r="J594" s="149"/>
      <c r="K594" s="120"/>
      <c r="L594" s="149"/>
      <c r="M594" s="120"/>
      <c r="N594" s="149"/>
      <c r="O594" s="120"/>
      <c r="Q594" s="91"/>
      <c r="R594" s="91"/>
      <c r="S594" s="91"/>
    </row>
    <row r="595" spans="1:19">
      <c r="A595" s="118" t="s">
        <v>201</v>
      </c>
      <c r="B595" s="119"/>
      <c r="C595" s="120"/>
      <c r="D595" s="119"/>
      <c r="E595" s="120"/>
      <c r="F595" s="119"/>
      <c r="G595" s="120"/>
      <c r="H595" s="119"/>
      <c r="I595" s="120"/>
      <c r="J595" s="119"/>
      <c r="K595" s="120"/>
      <c r="L595" s="119"/>
      <c r="M595" s="120"/>
      <c r="N595" s="149"/>
      <c r="O595" s="120"/>
      <c r="Q595" s="91"/>
      <c r="R595" s="91"/>
      <c r="S595" s="91"/>
    </row>
    <row r="596" spans="1:19">
      <c r="A596" s="118" t="s">
        <v>202</v>
      </c>
      <c r="B596" s="119"/>
      <c r="C596" s="120"/>
      <c r="D596" s="119"/>
      <c r="E596" s="120"/>
      <c r="F596" s="119"/>
      <c r="G596" s="120"/>
      <c r="H596" s="119"/>
      <c r="I596" s="120"/>
      <c r="J596" s="119"/>
      <c r="K596" s="120"/>
      <c r="L596" s="119"/>
      <c r="M596" s="120"/>
      <c r="N596" s="149"/>
      <c r="O596" s="120"/>
      <c r="Q596" s="91"/>
      <c r="R596" s="91"/>
      <c r="S596" s="91"/>
    </row>
    <row r="597" spans="1:19">
      <c r="A597" s="118" t="s">
        <v>203</v>
      </c>
      <c r="B597" s="119"/>
      <c r="C597" s="120"/>
      <c r="D597" s="119"/>
      <c r="E597" s="120"/>
      <c r="F597" s="119"/>
      <c r="G597" s="120"/>
      <c r="H597" s="119"/>
      <c r="I597" s="120"/>
      <c r="J597" s="119"/>
      <c r="K597" s="120"/>
      <c r="L597" s="119"/>
      <c r="M597" s="120"/>
      <c r="N597" s="149"/>
      <c r="O597" s="120"/>
      <c r="Q597" s="91"/>
      <c r="R597" s="91"/>
      <c r="S597" s="91"/>
    </row>
    <row r="598" spans="1:19">
      <c r="A598" s="143" t="s">
        <v>204</v>
      </c>
      <c r="B598" s="122"/>
      <c r="C598" s="123"/>
      <c r="D598" s="122"/>
      <c r="E598" s="123"/>
      <c r="F598" s="122"/>
      <c r="G598" s="123"/>
      <c r="H598" s="122"/>
      <c r="I598" s="123"/>
      <c r="J598" s="122"/>
      <c r="K598" s="123"/>
      <c r="L598" s="122"/>
      <c r="M598" s="123"/>
      <c r="N598" s="122"/>
      <c r="O598" s="123"/>
      <c r="Q598" s="91"/>
      <c r="R598" s="91"/>
      <c r="S598" s="91"/>
    </row>
    <row r="599" spans="1:19">
      <c r="A599" s="675" t="s">
        <v>208</v>
      </c>
      <c r="B599" s="676"/>
      <c r="C599" s="676"/>
      <c r="D599" s="676"/>
      <c r="E599" s="676"/>
      <c r="F599" s="676"/>
      <c r="G599" s="676"/>
      <c r="H599" s="676"/>
      <c r="I599" s="676"/>
      <c r="J599" s="676"/>
      <c r="K599" s="676"/>
      <c r="L599" s="676"/>
      <c r="M599" s="676"/>
      <c r="N599" s="676"/>
      <c r="O599" s="676"/>
      <c r="Q599" s="91"/>
      <c r="R599" s="91"/>
      <c r="S599" s="91"/>
    </row>
    <row r="600" spans="1:19">
      <c r="O600" s="84"/>
      <c r="P600" s="185"/>
      <c r="Q600" s="91"/>
      <c r="R600" s="91"/>
      <c r="S600" s="91"/>
    </row>
  </sheetData>
  <mergeCells count="60">
    <mergeCell ref="A64:I64"/>
    <mergeCell ref="A91:M91"/>
    <mergeCell ref="A93:M93"/>
    <mergeCell ref="A94:M94"/>
    <mergeCell ref="A89:G89"/>
    <mergeCell ref="A29:O29"/>
    <mergeCell ref="A33:M33"/>
    <mergeCell ref="A34:M34"/>
    <mergeCell ref="A59:K59"/>
    <mergeCell ref="A63:I63"/>
    <mergeCell ref="A243:M243"/>
    <mergeCell ref="A124:M124"/>
    <mergeCell ref="A119:M119"/>
    <mergeCell ref="A153:M153"/>
    <mergeCell ref="A154:M154"/>
    <mergeCell ref="A179:M179"/>
    <mergeCell ref="A183:M183"/>
    <mergeCell ref="A184:M184"/>
    <mergeCell ref="A209:M209"/>
    <mergeCell ref="A213:M213"/>
    <mergeCell ref="A214:M214"/>
    <mergeCell ref="A239:M239"/>
    <mergeCell ref="A123:M123"/>
    <mergeCell ref="A149:M149"/>
    <mergeCell ref="A363:O363"/>
    <mergeCell ref="A244:M244"/>
    <mergeCell ref="A269:M269"/>
    <mergeCell ref="A273:M273"/>
    <mergeCell ref="A274:M274"/>
    <mergeCell ref="A299:M299"/>
    <mergeCell ref="A303:O303"/>
    <mergeCell ref="A304:O304"/>
    <mergeCell ref="A329:O329"/>
    <mergeCell ref="A333:O333"/>
    <mergeCell ref="A334:O334"/>
    <mergeCell ref="A359:O359"/>
    <mergeCell ref="A483:O483"/>
    <mergeCell ref="A364:O364"/>
    <mergeCell ref="A389:O389"/>
    <mergeCell ref="A393:O393"/>
    <mergeCell ref="A394:O394"/>
    <mergeCell ref="A419:O419"/>
    <mergeCell ref="A423:O423"/>
    <mergeCell ref="A424:O424"/>
    <mergeCell ref="A449:O449"/>
    <mergeCell ref="A453:O453"/>
    <mergeCell ref="A454:O454"/>
    <mergeCell ref="A479:O479"/>
    <mergeCell ref="A599:O599"/>
    <mergeCell ref="A484:O484"/>
    <mergeCell ref="A509:O509"/>
    <mergeCell ref="A513:O513"/>
    <mergeCell ref="A514:O514"/>
    <mergeCell ref="A539:O539"/>
    <mergeCell ref="A543:O543"/>
    <mergeCell ref="A544:O544"/>
    <mergeCell ref="A569:O569"/>
    <mergeCell ref="A571:O571"/>
    <mergeCell ref="A573:O573"/>
    <mergeCell ref="A574:O574"/>
  </mergeCells>
  <pageMargins left="0.34708223972003499" right="1.02077865266842E-2" top="1" bottom="0.85" header="0.75" footer="0.5"/>
  <pageSetup scale="91" firstPageNumber="173" orientation="landscape" useFirstPageNumber="1" r:id="rId1"/>
  <headerFooter scaleWithDoc="0">
    <oddHeader>&amp;R&amp;"Arial,Regular"&amp;8SREB-State Data Exchange</oddHeader>
    <oddFooter>&amp;C&amp;"Arial,Regular"&amp;8&amp;P</oddFooter>
  </headerFooter>
  <rowBreaks count="18" manualBreakCount="18">
    <brk id="30" max="14" man="1"/>
    <brk id="60" max="16383" man="1"/>
    <brk id="90" max="14" man="1"/>
    <brk id="120" max="16383" man="1"/>
    <brk id="150" max="14" man="1"/>
    <brk id="180" max="16383" man="1"/>
    <brk id="210" max="14" man="1"/>
    <brk id="240" max="16383" man="1"/>
    <brk id="270" max="14" man="1"/>
    <brk id="300" max="16383" man="1"/>
    <brk id="330" max="14" man="1"/>
    <brk id="360" max="16383" man="1"/>
    <brk id="390" max="14" man="1"/>
    <brk id="420" max="16383" man="1"/>
    <brk id="450" max="14" man="1"/>
    <brk id="480" max="16383" man="1"/>
    <brk id="510" max="14" man="1"/>
    <brk id="540" max="16383" man="1"/>
  </rowBreaks>
  <ignoredErrors>
    <ignoredError sqref="D10 D13 D15 D17:D18 D20:D21 D25:D27 F10 F13 F15 F17:F18 F21 F25:F27 H10:H11 H13" formula="1"/>
    <ignoredError sqref="Q71:Q88"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600"/>
  <sheetViews>
    <sheetView showZeros="0" view="pageBreakPreview" zoomScaleNormal="100" zoomScaleSheetLayoutView="100" workbookViewId="0"/>
  </sheetViews>
  <sheetFormatPr defaultColWidth="9" defaultRowHeight="15"/>
  <cols>
    <col min="1" max="1" width="11.6640625" style="91" customWidth="1"/>
    <col min="2" max="2" width="8" style="91" customWidth="1"/>
    <col min="3" max="3" width="6.21875" style="91" customWidth="1"/>
    <col min="4" max="4" width="8.21875" style="91" customWidth="1"/>
    <col min="5" max="5" width="7.6640625" style="91" customWidth="1"/>
    <col min="6" max="6" width="8.44140625" style="91" customWidth="1"/>
    <col min="7" max="7" width="7.6640625" style="91" customWidth="1"/>
    <col min="8" max="8" width="8.21875" style="91" customWidth="1"/>
    <col min="9" max="9" width="7.6640625" style="91" customWidth="1"/>
    <col min="10" max="10" width="8.44140625" style="91" customWidth="1"/>
    <col min="11" max="11" width="7.6640625" style="91" customWidth="1"/>
    <col min="12" max="12" width="8.44140625" style="91" customWidth="1"/>
    <col min="13" max="13" width="5.6640625" style="91" customWidth="1"/>
    <col min="14" max="15" width="7.6640625" style="91" customWidth="1"/>
    <col min="16" max="16" width="5" style="91" customWidth="1"/>
    <col min="17" max="17" width="9.21875" style="92" bestFit="1" customWidth="1"/>
    <col min="18" max="19" width="8.88671875" style="92" customWidth="1"/>
    <col min="20" max="16384" width="9" style="91"/>
  </cols>
  <sheetData>
    <row r="1" spans="1:19" ht="18">
      <c r="A1" s="64" t="s">
        <v>159</v>
      </c>
      <c r="B1" s="64"/>
      <c r="C1" s="64"/>
      <c r="D1" s="64"/>
      <c r="E1" s="64"/>
      <c r="F1" s="64"/>
      <c r="G1" s="64"/>
      <c r="H1" s="64"/>
      <c r="I1" s="64"/>
      <c r="J1" s="64"/>
      <c r="K1" s="64"/>
      <c r="L1" s="64"/>
      <c r="M1" s="64"/>
      <c r="N1" s="94"/>
      <c r="O1" s="94"/>
    </row>
    <row r="2" spans="1:19" ht="15.75" customHeight="1">
      <c r="A2" s="64"/>
      <c r="B2" s="69"/>
      <c r="C2" s="69"/>
      <c r="D2" s="69"/>
      <c r="E2" s="69"/>
      <c r="F2" s="69"/>
      <c r="G2" s="69"/>
      <c r="H2" s="69"/>
      <c r="I2" s="69"/>
      <c r="J2" s="69"/>
      <c r="K2" s="69"/>
      <c r="L2" s="69" t="s">
        <v>7</v>
      </c>
      <c r="M2" s="69"/>
    </row>
    <row r="3" spans="1:19" ht="15.75">
      <c r="A3" s="93" t="s">
        <v>184</v>
      </c>
      <c r="B3" s="69"/>
      <c r="C3" s="69"/>
      <c r="D3" s="69"/>
      <c r="E3" s="69"/>
      <c r="F3" s="69"/>
      <c r="G3" s="69"/>
      <c r="H3" s="69"/>
      <c r="I3" s="69"/>
      <c r="J3" s="69"/>
      <c r="K3" s="69"/>
      <c r="L3" s="69"/>
      <c r="M3" s="69"/>
      <c r="N3" s="94"/>
      <c r="O3" s="94"/>
    </row>
    <row r="4" spans="1:19" ht="15.75">
      <c r="A4" s="93" t="s">
        <v>364</v>
      </c>
      <c r="B4" s="69"/>
      <c r="C4" s="69"/>
      <c r="D4" s="69"/>
      <c r="E4" s="69"/>
      <c r="F4" s="69"/>
      <c r="G4" s="69"/>
      <c r="H4" s="69"/>
      <c r="I4" s="69"/>
      <c r="J4" s="69"/>
      <c r="K4" s="69"/>
      <c r="L4" s="69"/>
      <c r="M4" s="69"/>
      <c r="N4" s="94"/>
      <c r="O4" s="94"/>
    </row>
    <row r="5" spans="1:19" ht="15.75" customHeight="1">
      <c r="A5" s="69"/>
      <c r="B5" s="95"/>
      <c r="C5" s="69"/>
      <c r="D5" s="69"/>
      <c r="E5" s="69"/>
      <c r="F5" s="69"/>
      <c r="G5" s="69"/>
      <c r="H5" s="69"/>
      <c r="I5" s="69"/>
      <c r="J5" s="69"/>
      <c r="K5" s="69"/>
      <c r="L5" s="69"/>
      <c r="M5" s="69"/>
    </row>
    <row r="6" spans="1:19">
      <c r="A6" s="96"/>
      <c r="B6" s="97">
        <v>1</v>
      </c>
      <c r="C6" s="98"/>
      <c r="D6" s="97">
        <v>2</v>
      </c>
      <c r="E6" s="98"/>
      <c r="F6" s="97">
        <v>3</v>
      </c>
      <c r="G6" s="98"/>
      <c r="H6" s="97">
        <v>4</v>
      </c>
      <c r="I6" s="98"/>
      <c r="J6" s="97">
        <v>5</v>
      </c>
      <c r="K6" s="98"/>
      <c r="L6" s="97">
        <v>6</v>
      </c>
      <c r="M6" s="98"/>
      <c r="N6" s="99" t="s">
        <v>174</v>
      </c>
      <c r="O6" s="98"/>
      <c r="Q6" s="100"/>
      <c r="S6" s="101"/>
    </row>
    <row r="7" spans="1:19">
      <c r="A7" s="102"/>
      <c r="B7" s="103" t="s">
        <v>187</v>
      </c>
      <c r="C7" s="104" t="s">
        <v>166</v>
      </c>
      <c r="D7" s="103" t="s">
        <v>187</v>
      </c>
      <c r="E7" s="104" t="s">
        <v>166</v>
      </c>
      <c r="F7" s="103" t="s">
        <v>187</v>
      </c>
      <c r="G7" s="104" t="s">
        <v>166</v>
      </c>
      <c r="H7" s="103" t="s">
        <v>187</v>
      </c>
      <c r="I7" s="104" t="s">
        <v>166</v>
      </c>
      <c r="J7" s="103" t="s">
        <v>187</v>
      </c>
      <c r="K7" s="104" t="s">
        <v>166</v>
      </c>
      <c r="L7" s="103" t="s">
        <v>187</v>
      </c>
      <c r="M7" s="104" t="s">
        <v>166</v>
      </c>
      <c r="N7" s="105" t="s">
        <v>187</v>
      </c>
      <c r="O7" s="104" t="s">
        <v>166</v>
      </c>
      <c r="Q7" s="100"/>
    </row>
    <row r="8" spans="1:19" s="109" customFormat="1" ht="18" customHeight="1">
      <c r="A8" s="106" t="s">
        <v>188</v>
      </c>
      <c r="B8" s="107">
        <f>'Averages Pivot Table'!S$493</f>
        <v>87845.063282238829</v>
      </c>
      <c r="C8" s="107"/>
      <c r="D8" s="107">
        <f>'Averages Pivot Table'!T$493</f>
        <v>78643.546252725253</v>
      </c>
      <c r="E8" s="107"/>
      <c r="F8" s="107">
        <f>'Averages Pivot Table'!U$493</f>
        <v>65444.574172761946</v>
      </c>
      <c r="G8" s="107"/>
      <c r="H8" s="107">
        <f>'Averages Pivot Table'!V$493</f>
        <v>62027.830520189855</v>
      </c>
      <c r="I8" s="107"/>
      <c r="J8" s="107">
        <f>'Averages Pivot Table'!W$493</f>
        <v>61402.770982946276</v>
      </c>
      <c r="K8" s="107"/>
      <c r="L8" s="107">
        <f>'Averages Pivot Table'!X$493</f>
        <v>58041.930063400541</v>
      </c>
      <c r="M8" s="107"/>
      <c r="N8" s="135">
        <f>'Averages Pivot Table'!Y$493</f>
        <v>76925.445174802458</v>
      </c>
      <c r="O8" s="107"/>
      <c r="Q8" s="110"/>
      <c r="R8" s="111"/>
      <c r="S8" s="112"/>
    </row>
    <row r="9" spans="1:19" ht="12.95" customHeight="1">
      <c r="A9" s="88"/>
      <c r="B9" s="113"/>
      <c r="C9" s="113"/>
      <c r="D9" s="113"/>
      <c r="E9" s="113"/>
      <c r="F9" s="113"/>
      <c r="G9" s="113"/>
      <c r="H9" s="113"/>
      <c r="I9" s="113"/>
      <c r="J9" s="113"/>
      <c r="K9" s="113"/>
      <c r="L9" s="113"/>
      <c r="M9" s="113"/>
      <c r="N9" s="318"/>
      <c r="O9" s="113"/>
      <c r="Q9" s="116"/>
      <c r="S9" s="117"/>
    </row>
    <row r="10" spans="1:19" ht="12.95" customHeight="1">
      <c r="A10" s="118" t="s">
        <v>189</v>
      </c>
      <c r="B10" s="119">
        <f>'Averages Pivot Table'!S$30</f>
        <v>85530.592880186232</v>
      </c>
      <c r="C10" s="120">
        <f>IF(B10&gt;0,RANK(B10,(B$10:B$28)),0)</f>
        <v>7</v>
      </c>
      <c r="D10" s="119">
        <f>'Averages Pivot Table'!T$30</f>
        <v>89279.468937521233</v>
      </c>
      <c r="E10" s="120">
        <f>IF(D10&gt;0,RANK(D10,(D$10:D$28)),0)</f>
        <v>2</v>
      </c>
      <c r="F10" s="119">
        <f>'Averages Pivot Table'!U$30</f>
        <v>74959.590784934597</v>
      </c>
      <c r="G10" s="120">
        <f>IF(F10&gt;0,RANK(F10,(F$10:F$28)),0)</f>
        <v>1</v>
      </c>
      <c r="H10" s="119">
        <f>'Averages Pivot Table'!V$30</f>
        <v>70336.697972393187</v>
      </c>
      <c r="I10" s="120">
        <f>IF(H10&gt;0,RANK(H10,(H$10:H$28)),0)</f>
        <v>3</v>
      </c>
      <c r="J10" s="119">
        <f>'Averages Pivot Table'!W$30</f>
        <v>60857.880456349209</v>
      </c>
      <c r="K10" s="120">
        <f>IF(J10&gt;0,RANK(J10,(J$10:J$28)),0)</f>
        <v>9</v>
      </c>
      <c r="L10" s="119">
        <f>'Averages Pivot Table'!X$30</f>
        <v>69872.388749206322</v>
      </c>
      <c r="M10" s="120">
        <f>IF(L10&gt;0,RANK(L10,(L$10:L$28)),0)</f>
        <v>2</v>
      </c>
      <c r="N10" s="319">
        <f>'Averages Pivot Table'!Y$30</f>
        <v>81264.435337912902</v>
      </c>
      <c r="O10" s="120">
        <f>IF(N10&gt;0,RANK(N10,(N$10:N$28)),0)</f>
        <v>3</v>
      </c>
      <c r="Q10" s="116"/>
      <c r="S10" s="117"/>
    </row>
    <row r="11" spans="1:19" ht="12.95" customHeight="1">
      <c r="A11" s="118" t="s">
        <v>190</v>
      </c>
      <c r="B11" s="119">
        <f>'Averages Pivot Table'!S$59</f>
        <v>79333.524842542582</v>
      </c>
      <c r="C11" s="120">
        <f t="shared" ref="C11:E28" si="0">IF(B11&gt;0,RANK(B11,(B$10:B$28)),0)</f>
        <v>15</v>
      </c>
      <c r="D11" s="119">
        <f>'Averages Pivot Table'!T$59</f>
        <v>67431.28559863726</v>
      </c>
      <c r="E11" s="120">
        <f t="shared" si="0"/>
        <v>8</v>
      </c>
      <c r="F11" s="119">
        <f>'Averages Pivot Table'!U$59</f>
        <v>58412.147194765785</v>
      </c>
      <c r="G11" s="120">
        <f t="shared" ref="G11" si="1">IF(F11&gt;0,RANK(F11,(F$10:F$28)),0)</f>
        <v>14</v>
      </c>
      <c r="H11" s="119">
        <f>'Averages Pivot Table'!V$59</f>
        <v>52583.911144207683</v>
      </c>
      <c r="I11" s="120">
        <f t="shared" ref="I11" si="2">IF(H11&gt;0,RANK(H11,(H$10:H$28)),0)</f>
        <v>11</v>
      </c>
      <c r="J11" s="119">
        <f>'Averages Pivot Table'!W$59</f>
        <v>71600.97514284424</v>
      </c>
      <c r="K11" s="120">
        <f t="shared" ref="K11" si="3">IF(J11&gt;0,RANK(J11,(J$10:J$28)),0)</f>
        <v>1</v>
      </c>
      <c r="L11" s="119">
        <f>'Averages Pivot Table'!X$59</f>
        <v>54975.070485222772</v>
      </c>
      <c r="M11" s="120">
        <f t="shared" ref="M11" si="4">IF(L11&gt;0,RANK(L11,(L$10:L$28)),0)</f>
        <v>8</v>
      </c>
      <c r="N11" s="319">
        <f>'Averages Pivot Table'!Y$59</f>
        <v>65173.130035855625</v>
      </c>
      <c r="O11" s="120">
        <f t="shared" ref="O11" si="5">IF(N11&gt;0,RANK(N11,(N$10:N$28)),0)</f>
        <v>16</v>
      </c>
      <c r="Q11" s="116"/>
      <c r="S11" s="117"/>
    </row>
    <row r="12" spans="1:19" ht="12.95" customHeight="1">
      <c r="A12" s="118" t="s">
        <v>191</v>
      </c>
      <c r="B12" s="119">
        <f>'Averages Pivot Table'!S$88</f>
        <v>106642.0298983817</v>
      </c>
      <c r="C12" s="120">
        <f t="shared" si="0"/>
        <v>1</v>
      </c>
      <c r="D12" s="119">
        <f>'Averages Pivot Table'!T$88</f>
        <v>0</v>
      </c>
      <c r="E12" s="120">
        <f t="shared" si="0"/>
        <v>0</v>
      </c>
      <c r="F12" s="119">
        <f>'Averages Pivot Table'!U$88</f>
        <v>67133.069545938677</v>
      </c>
      <c r="G12" s="120">
        <f t="shared" ref="G12" si="6">IF(F12&gt;0,RANK(F12,(F$10:F$28)),0)</f>
        <v>6</v>
      </c>
      <c r="H12" s="119">
        <f>'Averages Pivot Table'!V$88</f>
        <v>0</v>
      </c>
      <c r="I12" s="120">
        <f t="shared" ref="I12" si="7">IF(H12&gt;0,RANK(H12,(H$10:H$28)),0)</f>
        <v>0</v>
      </c>
      <c r="J12" s="119">
        <f>'Averages Pivot Table'!W$88</f>
        <v>0</v>
      </c>
      <c r="K12" s="120">
        <f t="shared" ref="K12" si="8">IF(J12&gt;0,RANK(J12,(J$10:J$28)),0)</f>
        <v>0</v>
      </c>
      <c r="L12" s="119">
        <f>'Averages Pivot Table'!X$88</f>
        <v>0</v>
      </c>
      <c r="M12" s="120">
        <f t="shared" ref="M12" si="9">IF(L12&gt;0,RANK(L12,(L$10:L$28)),0)</f>
        <v>0</v>
      </c>
      <c r="N12" s="319">
        <f>'Averages Pivot Table'!Y$88</f>
        <v>100240.80421957593</v>
      </c>
      <c r="O12" s="120">
        <f t="shared" ref="O12" si="10">IF(N12&gt;0,RANK(N12,(N$10:N$28)),0)</f>
        <v>1</v>
      </c>
      <c r="Q12" s="116"/>
      <c r="S12" s="117"/>
    </row>
    <row r="13" spans="1:19" ht="12.95" customHeight="1">
      <c r="A13" s="118" t="s">
        <v>192</v>
      </c>
      <c r="B13" s="119">
        <f>'Averages Pivot Table'!S$117</f>
        <v>84068.169296434615</v>
      </c>
      <c r="C13" s="120">
        <f t="shared" si="0"/>
        <v>11</v>
      </c>
      <c r="D13" s="119">
        <f>'Averages Pivot Table'!T$117</f>
        <v>0</v>
      </c>
      <c r="E13" s="120">
        <f t="shared" si="0"/>
        <v>0</v>
      </c>
      <c r="F13" s="119">
        <f>'Averages Pivot Table'!U$117</f>
        <v>69498.377568811236</v>
      </c>
      <c r="G13" s="120">
        <f t="shared" ref="G13" si="11">IF(F13&gt;0,RANK(F13,(F$10:F$28)),0)</f>
        <v>4</v>
      </c>
      <c r="H13" s="119">
        <f>'Averages Pivot Table'!V$117</f>
        <v>66377.832329891069</v>
      </c>
      <c r="I13" s="120">
        <f t="shared" ref="I13" si="12">IF(H13&gt;0,RANK(H13,(H$10:H$28)),0)</f>
        <v>5</v>
      </c>
      <c r="J13" s="119">
        <f>'Averages Pivot Table'!W$117</f>
        <v>0</v>
      </c>
      <c r="K13" s="120">
        <f t="shared" ref="K13" si="13">IF(J13&gt;0,RANK(J13,(J$10:J$28)),0)</f>
        <v>0</v>
      </c>
      <c r="L13" s="119">
        <f>'Averages Pivot Table'!X$117</f>
        <v>73882.542857142864</v>
      </c>
      <c r="M13" s="120">
        <f t="shared" ref="M13" si="14">IF(L13&gt;0,RANK(L13,(L$10:L$28)),0)</f>
        <v>1</v>
      </c>
      <c r="N13" s="319">
        <f>'Averages Pivot Table'!Y$117</f>
        <v>81168.84267762462</v>
      </c>
      <c r="O13" s="120">
        <f t="shared" ref="O13" si="15">IF(N13&gt;0,RANK(N13,(N$10:N$28)),0)</f>
        <v>4</v>
      </c>
      <c r="Q13" s="116"/>
      <c r="S13" s="117"/>
    </row>
    <row r="14" spans="1:19" ht="12.95" customHeight="1">
      <c r="A14" s="118"/>
      <c r="B14" s="119"/>
      <c r="C14" s="120"/>
      <c r="D14" s="119"/>
      <c r="E14" s="120"/>
      <c r="F14" s="119"/>
      <c r="G14" s="120"/>
      <c r="H14" s="119"/>
      <c r="I14" s="120"/>
      <c r="J14" s="119"/>
      <c r="K14" s="120"/>
      <c r="L14" s="119"/>
      <c r="M14" s="120"/>
      <c r="N14" s="319"/>
      <c r="O14" s="120"/>
      <c r="Q14" s="116"/>
      <c r="S14" s="117"/>
    </row>
    <row r="15" spans="1:19" ht="12.95" customHeight="1">
      <c r="A15" s="118" t="s">
        <v>193</v>
      </c>
      <c r="B15" s="119">
        <f>'Averages Pivot Table'!S$146</f>
        <v>85187.081795780876</v>
      </c>
      <c r="C15" s="120">
        <f t="shared" si="0"/>
        <v>9</v>
      </c>
      <c r="D15" s="119">
        <f>'Averages Pivot Table'!T$146</f>
        <v>112002.07317824662</v>
      </c>
      <c r="E15" s="120">
        <f t="shared" si="0"/>
        <v>1</v>
      </c>
      <c r="F15" s="119">
        <f>'Averages Pivot Table'!U$146</f>
        <v>61021.0096041539</v>
      </c>
      <c r="G15" s="120">
        <f t="shared" ref="G15" si="16">IF(F15&gt;0,RANK(F15,(F$10:F$28)),0)</f>
        <v>12</v>
      </c>
      <c r="H15" s="119">
        <f>'Averages Pivot Table'!V$146</f>
        <v>61446.830834099732</v>
      </c>
      <c r="I15" s="120">
        <f t="shared" ref="I15" si="17">IF(H15&gt;0,RANK(H15,(H$10:H$28)),0)</f>
        <v>7</v>
      </c>
      <c r="J15" s="119">
        <f>'Averages Pivot Table'!W$146</f>
        <v>56265.628106822027</v>
      </c>
      <c r="K15" s="120">
        <f t="shared" ref="K15" si="18">IF(J15&gt;0,RANK(J15,(J$10:J$28)),0)</f>
        <v>10</v>
      </c>
      <c r="L15" s="119">
        <f>'Averages Pivot Table'!X$146</f>
        <v>57828.497186492401</v>
      </c>
      <c r="M15" s="120">
        <f t="shared" ref="M15" si="19">IF(L15&gt;0,RANK(L15,(L$10:L$28)),0)</f>
        <v>6</v>
      </c>
      <c r="N15" s="319">
        <f>'Averages Pivot Table'!Y$146</f>
        <v>73967.862507183338</v>
      </c>
      <c r="O15" s="120">
        <f t="shared" ref="O15" si="20">IF(N15&gt;0,RANK(N15,(N$10:N$28)),0)</f>
        <v>9</v>
      </c>
      <c r="Q15" s="116"/>
      <c r="S15" s="117"/>
    </row>
    <row r="16" spans="1:19" ht="12.95" customHeight="1">
      <c r="A16" s="118" t="s">
        <v>194</v>
      </c>
      <c r="B16" s="119">
        <f>'Averages Pivot Table'!S$175</f>
        <v>85339.467342205622</v>
      </c>
      <c r="C16" s="120">
        <f t="shared" si="0"/>
        <v>8</v>
      </c>
      <c r="D16" s="119">
        <f>'Averages Pivot Table'!T$175</f>
        <v>0</v>
      </c>
      <c r="E16" s="120">
        <f t="shared" si="0"/>
        <v>0</v>
      </c>
      <c r="F16" s="119">
        <f>'Averages Pivot Table'!U$175</f>
        <v>61860.876275883129</v>
      </c>
      <c r="G16" s="120">
        <f t="shared" ref="G16" si="21">IF(F16&gt;0,RANK(F16,(F$10:F$28)),0)</f>
        <v>11</v>
      </c>
      <c r="H16" s="119">
        <f>'Averages Pivot Table'!V$175</f>
        <v>54788.772369685008</v>
      </c>
      <c r="I16" s="120">
        <f t="shared" ref="I16" si="22">IF(H16&gt;0,RANK(H16,(H$10:H$28)),0)</f>
        <v>8</v>
      </c>
      <c r="J16" s="119">
        <f>'Averages Pivot Table'!W$175</f>
        <v>0</v>
      </c>
      <c r="K16" s="120">
        <f t="shared" ref="K16" si="23">IF(J16&gt;0,RANK(J16,(J$10:J$28)),0)</f>
        <v>0</v>
      </c>
      <c r="L16" s="119">
        <f>'Averages Pivot Table'!X$175</f>
        <v>0</v>
      </c>
      <c r="M16" s="120">
        <f t="shared" ref="M16" si="24">IF(L16&gt;0,RANK(L16,(L$10:L$28)),0)</f>
        <v>0</v>
      </c>
      <c r="N16" s="319">
        <f>'Averages Pivot Table'!Y$175</f>
        <v>72233.325625100493</v>
      </c>
      <c r="O16" s="120">
        <f t="shared" ref="O16" si="25">IF(N16&gt;0,RANK(N16,(N$10:N$28)),0)</f>
        <v>11</v>
      </c>
      <c r="Q16" s="116"/>
      <c r="S16" s="117"/>
    </row>
    <row r="17" spans="1:19" ht="12.95" customHeight="1">
      <c r="A17" s="118" t="s">
        <v>195</v>
      </c>
      <c r="B17" s="119">
        <f>'Averages Pivot Table'!S$204</f>
        <v>82605.063069109659</v>
      </c>
      <c r="C17" s="120">
        <f t="shared" si="0"/>
        <v>12</v>
      </c>
      <c r="D17" s="119">
        <f>'Averages Pivot Table'!T$204</f>
        <v>66490.851102674438</v>
      </c>
      <c r="E17" s="120">
        <f t="shared" si="0"/>
        <v>9</v>
      </c>
      <c r="F17" s="119">
        <f>'Averages Pivot Table'!U$204</f>
        <v>58156.797635959534</v>
      </c>
      <c r="G17" s="120">
        <f t="shared" ref="G17" si="26">IF(F17&gt;0,RANK(F17,(F$10:F$28)),0)</f>
        <v>15</v>
      </c>
      <c r="H17" s="119">
        <f>'Averages Pivot Table'!V$204</f>
        <v>54263.846113450309</v>
      </c>
      <c r="I17" s="120">
        <f t="shared" ref="I17" si="27">IF(H17&gt;0,RANK(H17,(H$10:H$28)),0)</f>
        <v>9</v>
      </c>
      <c r="J17" s="119">
        <f>'Averages Pivot Table'!W$204</f>
        <v>52479.986476320038</v>
      </c>
      <c r="K17" s="120">
        <f t="shared" ref="K17" si="28">IF(J17&gt;0,RANK(J17,(J$10:J$28)),0)</f>
        <v>13</v>
      </c>
      <c r="L17" s="119">
        <f>'Averages Pivot Table'!X$204</f>
        <v>47448.995929887111</v>
      </c>
      <c r="M17" s="120">
        <f t="shared" ref="M17" si="29">IF(L17&gt;0,RANK(L17,(L$10:L$28)),0)</f>
        <v>11</v>
      </c>
      <c r="N17" s="319">
        <f>'Averages Pivot Table'!Y$204</f>
        <v>65404.057748216532</v>
      </c>
      <c r="O17" s="120">
        <f t="shared" ref="O17" si="30">IF(N17&gt;0,RANK(N17,(N$10:N$28)),0)</f>
        <v>15</v>
      </c>
      <c r="Q17" s="116"/>
      <c r="S17" s="117"/>
    </row>
    <row r="18" spans="1:19" ht="12.95" customHeight="1">
      <c r="A18" s="118" t="s">
        <v>196</v>
      </c>
      <c r="B18" s="119">
        <f>'Averages Pivot Table'!S$233</f>
        <v>103903.87776108331</v>
      </c>
      <c r="C18" s="120">
        <f t="shared" si="0"/>
        <v>2</v>
      </c>
      <c r="D18" s="119">
        <f>'Averages Pivot Table'!T$233</f>
        <v>74412.011546778755</v>
      </c>
      <c r="E18" s="120">
        <f t="shared" si="0"/>
        <v>5</v>
      </c>
      <c r="F18" s="119">
        <f>'Averages Pivot Table'!U$233</f>
        <v>59936.057312286066</v>
      </c>
      <c r="G18" s="120">
        <f t="shared" ref="G18" si="31">IF(F18&gt;0,RANK(F18,(F$10:F$28)),0)</f>
        <v>13</v>
      </c>
      <c r="H18" s="119">
        <f>'Averages Pivot Table'!V$233</f>
        <v>66401.772034937982</v>
      </c>
      <c r="I18" s="120">
        <f t="shared" ref="I18" si="32">IF(H18&gt;0,RANK(H18,(H$10:H$28)),0)</f>
        <v>4</v>
      </c>
      <c r="J18" s="119">
        <f>'Averages Pivot Table'!W$233</f>
        <v>62582.214693669412</v>
      </c>
      <c r="K18" s="120">
        <f t="shared" ref="K18" si="33">IF(J18&gt;0,RANK(J18,(J$10:J$28)),0)</f>
        <v>6</v>
      </c>
      <c r="L18" s="119">
        <f>'Averages Pivot Table'!X$233</f>
        <v>62417.139064599891</v>
      </c>
      <c r="M18" s="120">
        <f t="shared" ref="M18" si="34">IF(L18&gt;0,RANK(L18,(L$10:L$28)),0)</f>
        <v>4</v>
      </c>
      <c r="N18" s="319">
        <f>'Averages Pivot Table'!Y$233</f>
        <v>79109.908691490098</v>
      </c>
      <c r="O18" s="120">
        <f t="shared" ref="O18" si="35">IF(N18&gt;0,RANK(N18,(N$10:N$28)),0)</f>
        <v>6</v>
      </c>
      <c r="Q18" s="116"/>
      <c r="S18" s="117"/>
    </row>
    <row r="19" spans="1:19" ht="12.95" customHeight="1">
      <c r="A19" s="118"/>
      <c r="B19" s="119"/>
      <c r="C19" s="120"/>
      <c r="D19" s="119"/>
      <c r="E19" s="120"/>
      <c r="F19" s="119"/>
      <c r="G19" s="120"/>
      <c r="H19" s="119"/>
      <c r="I19" s="120"/>
      <c r="J19" s="119"/>
      <c r="K19" s="120"/>
      <c r="L19" s="119"/>
      <c r="M19" s="120"/>
      <c r="N19" s="319"/>
      <c r="O19" s="120"/>
      <c r="Q19" s="116"/>
      <c r="S19" s="117"/>
    </row>
    <row r="20" spans="1:19" ht="12.95" customHeight="1">
      <c r="A20" s="118" t="s">
        <v>197</v>
      </c>
      <c r="B20" s="119">
        <f>'Averages Pivot Table'!S$262</f>
        <v>67195.012283857446</v>
      </c>
      <c r="C20" s="120">
        <f t="shared" si="0"/>
        <v>16</v>
      </c>
      <c r="D20" s="119">
        <f>'Averages Pivot Table'!T$262</f>
        <v>70706.846160277957</v>
      </c>
      <c r="E20" s="120">
        <f t="shared" si="0"/>
        <v>7</v>
      </c>
      <c r="F20" s="119">
        <f>'Averages Pivot Table'!U$262</f>
        <v>0</v>
      </c>
      <c r="G20" s="120">
        <f t="shared" ref="G20" si="36">IF(F20&gt;0,RANK(F20,(F$10:F$28)),0)</f>
        <v>0</v>
      </c>
      <c r="H20" s="119">
        <f>'Averages Pivot Table'!V$262</f>
        <v>54063.927301412208</v>
      </c>
      <c r="I20" s="120">
        <f t="shared" ref="I20" si="37">IF(H20&gt;0,RANK(H20,(H$10:H$28)),0)</f>
        <v>10</v>
      </c>
      <c r="J20" s="119">
        <f>'Averages Pivot Table'!W$262</f>
        <v>53268.998051629074</v>
      </c>
      <c r="K20" s="120">
        <f t="shared" ref="K20" si="38">IF(J20&gt;0,RANK(J20,(J$10:J$28)),0)</f>
        <v>12</v>
      </c>
      <c r="L20" s="119">
        <f>'Averages Pivot Table'!X$262</f>
        <v>0</v>
      </c>
      <c r="M20" s="120">
        <f t="shared" ref="M20" si="39">IF(L20&gt;0,RANK(L20,(L$10:L$28)),0)</f>
        <v>0</v>
      </c>
      <c r="N20" s="319">
        <f>'Averages Pivot Table'!Y$262</f>
        <v>66022.881426274194</v>
      </c>
      <c r="O20" s="120">
        <f t="shared" ref="O20" si="40">IF(N20&gt;0,RANK(N20,(N$10:N$28)),0)</f>
        <v>14</v>
      </c>
      <c r="Q20" s="116"/>
      <c r="S20" s="117"/>
    </row>
    <row r="21" spans="1:19" ht="12.95" customHeight="1">
      <c r="A21" s="118" t="s">
        <v>198</v>
      </c>
      <c r="B21" s="119">
        <f>'Averages Pivot Table'!S$291</f>
        <v>87811.989295745327</v>
      </c>
      <c r="C21" s="120">
        <f t="shared" si="0"/>
        <v>5</v>
      </c>
      <c r="D21" s="119">
        <f>'Averages Pivot Table'!T$291</f>
        <v>71738.922714943517</v>
      </c>
      <c r="E21" s="120">
        <f t="shared" si="0"/>
        <v>6</v>
      </c>
      <c r="F21" s="119">
        <f>'Averages Pivot Table'!U$291</f>
        <v>69898.091577827159</v>
      </c>
      <c r="G21" s="120">
        <f t="shared" ref="G21" si="41">IF(F21&gt;0,RANK(F21,(F$10:F$28)),0)</f>
        <v>2</v>
      </c>
      <c r="H21" s="119">
        <f>'Averages Pivot Table'!V$291</f>
        <v>72354.448089593701</v>
      </c>
      <c r="I21" s="120">
        <f t="shared" ref="I21" si="42">IF(H21&gt;0,RANK(H21,(H$10:H$28)),0)</f>
        <v>2</v>
      </c>
      <c r="J21" s="119">
        <f>'Averages Pivot Table'!W$291</f>
        <v>64004.52307652789</v>
      </c>
      <c r="K21" s="120">
        <f t="shared" ref="K21" si="43">IF(J21&gt;0,RANK(J21,(J$10:J$28)),0)</f>
        <v>4</v>
      </c>
      <c r="L21" s="119">
        <f>'Averages Pivot Table'!X$291</f>
        <v>66996.440288751633</v>
      </c>
      <c r="M21" s="120">
        <f t="shared" ref="M21" si="44">IF(L21&gt;0,RANK(L21,(L$10:L$28)),0)</f>
        <v>3</v>
      </c>
      <c r="N21" s="319">
        <f>'Averages Pivot Table'!Y$291</f>
        <v>78318.215206434965</v>
      </c>
      <c r="O21" s="120">
        <f t="shared" ref="O21" si="45">IF(N21&gt;0,RANK(N21,(N$10:N$28)),0)</f>
        <v>7</v>
      </c>
      <c r="Q21" s="116"/>
      <c r="S21" s="117"/>
    </row>
    <row r="22" spans="1:19" ht="12.95" customHeight="1">
      <c r="A22" s="118" t="s">
        <v>199</v>
      </c>
      <c r="B22" s="119">
        <f>'Averages Pivot Table'!S$320</f>
        <v>82533.751073948195</v>
      </c>
      <c r="C22" s="120">
        <f t="shared" si="0"/>
        <v>13</v>
      </c>
      <c r="D22" s="119">
        <f>'Averages Pivot Table'!T$320</f>
        <v>0</v>
      </c>
      <c r="E22" s="120">
        <f t="shared" si="0"/>
        <v>0</v>
      </c>
      <c r="F22" s="119">
        <f>'Averages Pivot Table'!U$320</f>
        <v>63092.969941120835</v>
      </c>
      <c r="G22" s="120">
        <f t="shared" ref="G22" si="46">IF(F22&gt;0,RANK(F22,(F$10:F$28)),0)</f>
        <v>9</v>
      </c>
      <c r="H22" s="119">
        <f>'Averages Pivot Table'!V$320</f>
        <v>62765.564480949601</v>
      </c>
      <c r="I22" s="120">
        <f t="shared" ref="I22" si="47">IF(H22&gt;0,RANK(H22,(H$10:H$28)),0)</f>
        <v>6</v>
      </c>
      <c r="J22" s="119">
        <f>'Averages Pivot Table'!W$320</f>
        <v>55896.426070411108</v>
      </c>
      <c r="K22" s="120">
        <f t="shared" ref="K22" si="48">IF(J22&gt;0,RANK(J22,(J$10:J$28)),0)</f>
        <v>11</v>
      </c>
      <c r="L22" s="119">
        <f>'Averages Pivot Table'!X$320</f>
        <v>50442.419976634206</v>
      </c>
      <c r="M22" s="120">
        <f t="shared" ref="M22" si="49">IF(L22&gt;0,RANK(L22,(L$10:L$28)),0)</f>
        <v>10</v>
      </c>
      <c r="N22" s="319">
        <f>'Averages Pivot Table'!Y$320</f>
        <v>71113.757485745577</v>
      </c>
      <c r="O22" s="120">
        <f t="shared" ref="O22" si="50">IF(N22&gt;0,RANK(N22,(N$10:N$28)),0)</f>
        <v>12</v>
      </c>
      <c r="Q22" s="116"/>
      <c r="S22" s="117"/>
    </row>
    <row r="23" spans="1:19" ht="12.95" customHeight="1">
      <c r="A23" s="118" t="s">
        <v>200</v>
      </c>
      <c r="B23" s="119">
        <f>'Averages Pivot Table'!S$349</f>
        <v>87263.00912457268</v>
      </c>
      <c r="C23" s="120">
        <f t="shared" si="0"/>
        <v>6</v>
      </c>
      <c r="D23" s="119">
        <f>'Averages Pivot Table'!T$349</f>
        <v>0</v>
      </c>
      <c r="E23" s="120">
        <f t="shared" si="0"/>
        <v>0</v>
      </c>
      <c r="F23" s="119">
        <f>'Averages Pivot Table'!U$349</f>
        <v>68971.21723654955</v>
      </c>
      <c r="G23" s="120">
        <f t="shared" ref="G23" si="51">IF(F23&gt;0,RANK(F23,(F$10:F$28)),0)</f>
        <v>5</v>
      </c>
      <c r="H23" s="119">
        <f>'Averages Pivot Table'!V$349</f>
        <v>0</v>
      </c>
      <c r="I23" s="120">
        <f t="shared" ref="I23" si="52">IF(H23&gt;0,RANK(H23,(H$10:H$28)),0)</f>
        <v>0</v>
      </c>
      <c r="J23" s="119">
        <f>'Averages Pivot Table'!W$349</f>
        <v>63269.261165977383</v>
      </c>
      <c r="K23" s="120">
        <f t="shared" ref="K23" si="53">IF(J23&gt;0,RANK(J23,(J$10:J$28)),0)</f>
        <v>5</v>
      </c>
      <c r="L23" s="119">
        <f>'Averages Pivot Table'!X$349</f>
        <v>54538.43086865505</v>
      </c>
      <c r="M23" s="120">
        <f t="shared" ref="M23" si="54">IF(L23&gt;0,RANK(L23,(L$10:L$28)),0)</f>
        <v>9</v>
      </c>
      <c r="N23" s="319">
        <f>'Averages Pivot Table'!Y$349</f>
        <v>75515.35156604198</v>
      </c>
      <c r="O23" s="120">
        <f t="shared" ref="O23" si="55">IF(N23&gt;0,RANK(N23,(N$10:N$28)),0)</f>
        <v>8</v>
      </c>
      <c r="Q23" s="116"/>
      <c r="S23" s="117"/>
    </row>
    <row r="24" spans="1:19" ht="12.95" customHeight="1">
      <c r="A24" s="118"/>
      <c r="B24" s="119"/>
      <c r="C24" s="120"/>
      <c r="D24" s="119"/>
      <c r="E24" s="120"/>
      <c r="F24" s="119"/>
      <c r="G24" s="120"/>
      <c r="H24" s="119"/>
      <c r="I24" s="120"/>
      <c r="J24" s="119"/>
      <c r="K24" s="120"/>
      <c r="L24" s="119"/>
      <c r="M24" s="120"/>
      <c r="N24" s="319"/>
      <c r="O24" s="120"/>
      <c r="Q24" s="116"/>
      <c r="S24" s="117"/>
    </row>
    <row r="25" spans="1:19" ht="12.95" customHeight="1">
      <c r="A25" s="118" t="s">
        <v>201</v>
      </c>
      <c r="B25" s="119">
        <f>'Averages Pivot Table'!S$378</f>
        <v>84366.17459352802</v>
      </c>
      <c r="C25" s="120">
        <f t="shared" si="0"/>
        <v>10</v>
      </c>
      <c r="D25" s="119">
        <f>'Averages Pivot Table'!T$378</f>
        <v>64050.803773367385</v>
      </c>
      <c r="E25" s="120">
        <f t="shared" si="0"/>
        <v>10</v>
      </c>
      <c r="F25" s="119">
        <f>'Averages Pivot Table'!U$378</f>
        <v>63674.828203122925</v>
      </c>
      <c r="G25" s="120">
        <f t="shared" ref="G25" si="56">IF(F25&gt;0,RANK(F25,(F$10:F$28)),0)</f>
        <v>8</v>
      </c>
      <c r="H25" s="119">
        <f>'Averages Pivot Table'!V$378</f>
        <v>0</v>
      </c>
      <c r="I25" s="120">
        <f t="shared" ref="I25" si="57">IF(H25&gt;0,RANK(H25,(H$10:H$28)),0)</f>
        <v>0</v>
      </c>
      <c r="J25" s="119">
        <f>'Averages Pivot Table'!W$378</f>
        <v>61726.849045990522</v>
      </c>
      <c r="K25" s="120">
        <f t="shared" ref="K25" si="58">IF(J25&gt;0,RANK(J25,(J$10:J$28)),0)</f>
        <v>7</v>
      </c>
      <c r="L25" s="119">
        <f>'Averages Pivot Table'!X$378</f>
        <v>0</v>
      </c>
      <c r="M25" s="120">
        <f t="shared" ref="M25" si="59">IF(L25&gt;0,RANK(L25,(L$10:L$28)),0)</f>
        <v>0</v>
      </c>
      <c r="N25" s="319">
        <f>'Averages Pivot Table'!Y$378</f>
        <v>72708.693360899328</v>
      </c>
      <c r="O25" s="120">
        <f t="shared" ref="O25" si="60">IF(N25&gt;0,RANK(N25,(N$10:N$28)),0)</f>
        <v>10</v>
      </c>
      <c r="Q25" s="116"/>
      <c r="S25" s="117"/>
    </row>
    <row r="26" spans="1:19" ht="12.95" customHeight="1">
      <c r="A26" s="118" t="s">
        <v>202</v>
      </c>
      <c r="B26" s="119">
        <f>'Averages Pivot Table'!S$407</f>
        <v>92028.082798998541</v>
      </c>
      <c r="C26" s="120">
        <f t="shared" si="0"/>
        <v>4</v>
      </c>
      <c r="D26" s="119">
        <f>'Averages Pivot Table'!T$407</f>
        <v>76187.220652173914</v>
      </c>
      <c r="E26" s="120">
        <f t="shared" si="0"/>
        <v>4</v>
      </c>
      <c r="F26" s="119">
        <f>'Averages Pivot Table'!U$407</f>
        <v>66417.565100356936</v>
      </c>
      <c r="G26" s="120">
        <f t="shared" ref="G26" si="61">IF(F26&gt;0,RANK(F26,(F$10:F$28)),0)</f>
        <v>7</v>
      </c>
      <c r="H26" s="119">
        <f>'Averages Pivot Table'!V$407</f>
        <v>72505.789244513464</v>
      </c>
      <c r="I26" s="120">
        <f t="shared" ref="I26" si="62">IF(H26&gt;0,RANK(H26,(H$10:H$28)),0)</f>
        <v>1</v>
      </c>
      <c r="J26" s="119">
        <f>'Averages Pivot Table'!W$407</f>
        <v>65554.016059547226</v>
      </c>
      <c r="K26" s="120">
        <f t="shared" ref="K26" si="63">IF(J26&gt;0,RANK(J26,(J$10:J$28)),0)</f>
        <v>3</v>
      </c>
      <c r="L26" s="119">
        <f>'Averages Pivot Table'!X$407</f>
        <v>0</v>
      </c>
      <c r="M26" s="120">
        <f t="shared" ref="M26" si="64">IF(L26&gt;0,RANK(L26,(L$10:L$28)),0)</f>
        <v>0</v>
      </c>
      <c r="N26" s="319">
        <f>'Averages Pivot Table'!Y$407</f>
        <v>80368.270056098787</v>
      </c>
      <c r="O26" s="120">
        <f t="shared" ref="O26" si="65">IF(N26&gt;0,RANK(N26,(N$10:N$28)),0)</f>
        <v>5</v>
      </c>
      <c r="Q26" s="116"/>
      <c r="S26" s="117"/>
    </row>
    <row r="27" spans="1:19" ht="12.95" customHeight="1">
      <c r="A27" s="118" t="s">
        <v>203</v>
      </c>
      <c r="B27" s="119">
        <f>'Averages Pivot Table'!S$436</f>
        <v>94863.963748501032</v>
      </c>
      <c r="C27" s="120">
        <f t="shared" si="0"/>
        <v>3</v>
      </c>
      <c r="D27" s="119">
        <f>'Averages Pivot Table'!T$436</f>
        <v>80308.227297901554</v>
      </c>
      <c r="E27" s="120">
        <f t="shared" si="0"/>
        <v>3</v>
      </c>
      <c r="F27" s="119">
        <f>'Averages Pivot Table'!U$436</f>
        <v>69537.370293637941</v>
      </c>
      <c r="G27" s="120">
        <f t="shared" ref="G27" si="66">IF(F27&gt;0,RANK(F27,(F$10:F$28)),0)</f>
        <v>3</v>
      </c>
      <c r="H27" s="119">
        <f>'Averages Pivot Table'!V$436</f>
        <v>0</v>
      </c>
      <c r="I27" s="120">
        <f t="shared" ref="I27" si="67">IF(H27&gt;0,RANK(H27,(H$10:H$28)),0)</f>
        <v>0</v>
      </c>
      <c r="J27" s="119">
        <f>'Averages Pivot Table'!W$436</f>
        <v>69346.406716417914</v>
      </c>
      <c r="K27" s="120">
        <f t="shared" ref="K27" si="68">IF(J27&gt;0,RANK(J27,(J$10:J$28)),0)</f>
        <v>2</v>
      </c>
      <c r="L27" s="119">
        <f>'Averages Pivot Table'!X$436</f>
        <v>62390.823201479157</v>
      </c>
      <c r="M27" s="120">
        <f t="shared" ref="M27" si="69">IF(L27&gt;0,RANK(L27,(L$10:L$28)),0)</f>
        <v>5</v>
      </c>
      <c r="N27" s="319">
        <f>'Averages Pivot Table'!Y$436</f>
        <v>84667.021062110856</v>
      </c>
      <c r="O27" s="120">
        <f t="shared" ref="O27" si="70">IF(N27&gt;0,RANK(N27,(N$10:N$28)),0)</f>
        <v>2</v>
      </c>
      <c r="Q27" s="116"/>
      <c r="S27" s="117"/>
    </row>
    <row r="28" spans="1:19" ht="12.95" customHeight="1">
      <c r="A28" s="121" t="s">
        <v>204</v>
      </c>
      <c r="B28" s="122">
        <f>'Averages Pivot Table'!S$465</f>
        <v>80798.397551871676</v>
      </c>
      <c r="C28" s="123">
        <f t="shared" si="0"/>
        <v>14</v>
      </c>
      <c r="D28" s="122">
        <f>'Averages Pivot Table'!T$465</f>
        <v>0</v>
      </c>
      <c r="E28" s="123">
        <f t="shared" si="0"/>
        <v>0</v>
      </c>
      <c r="F28" s="122">
        <f>'Averages Pivot Table'!U$465</f>
        <v>62353.695602270644</v>
      </c>
      <c r="G28" s="123">
        <f t="shared" ref="G28" si="71">IF(F28&gt;0,RANK(F28,(F$10:F$28)),0)</f>
        <v>10</v>
      </c>
      <c r="H28" s="122">
        <f>'Averages Pivot Table'!V$465</f>
        <v>0</v>
      </c>
      <c r="I28" s="123">
        <f t="shared" ref="I28" si="72">IF(H28&gt;0,RANK(H28,(H$10:H$28)),0)</f>
        <v>0</v>
      </c>
      <c r="J28" s="122">
        <f>'Averages Pivot Table'!W$465</f>
        <v>61329.069697398925</v>
      </c>
      <c r="K28" s="123">
        <f t="shared" ref="K28" si="73">IF(J28&gt;0,RANK(J28,(J$10:J$28)),0)</f>
        <v>8</v>
      </c>
      <c r="L28" s="122">
        <f>'Averages Pivot Table'!X$465</f>
        <v>56997.411977529177</v>
      </c>
      <c r="M28" s="123">
        <f t="shared" ref="M28" si="74">IF(L28&gt;0,RANK(L28,(L$10:L$28)),0)</f>
        <v>7</v>
      </c>
      <c r="N28" s="320">
        <f>'Averages Pivot Table'!Y$465</f>
        <v>68673.164703980685</v>
      </c>
      <c r="O28" s="123">
        <f t="shared" ref="O28" si="75">IF(N28&gt;0,RANK(N28,(N$10:N$28)),0)</f>
        <v>13</v>
      </c>
      <c r="Q28" s="116"/>
      <c r="S28" s="117"/>
    </row>
    <row r="29" spans="1:19" ht="34.5" customHeight="1">
      <c r="A29" s="673" t="s">
        <v>360</v>
      </c>
      <c r="B29" s="673"/>
      <c r="C29" s="673"/>
      <c r="D29" s="673"/>
      <c r="E29" s="673"/>
      <c r="F29" s="673"/>
      <c r="G29" s="673"/>
      <c r="H29" s="673"/>
      <c r="I29" s="673"/>
      <c r="J29" s="673"/>
      <c r="K29" s="673"/>
      <c r="L29" s="673"/>
      <c r="M29" s="673"/>
      <c r="N29" s="673"/>
      <c r="O29" s="673"/>
      <c r="Q29" s="100"/>
      <c r="R29" s="325"/>
    </row>
    <row r="30" spans="1:19">
      <c r="O30" s="84" t="s">
        <v>1094</v>
      </c>
      <c r="Q30" s="100"/>
      <c r="R30" s="325"/>
    </row>
    <row r="31" spans="1:19" ht="18">
      <c r="A31" s="64" t="s">
        <v>183</v>
      </c>
      <c r="B31" s="64"/>
      <c r="C31" s="64"/>
      <c r="D31" s="64"/>
      <c r="E31" s="64"/>
      <c r="F31" s="64"/>
      <c r="G31" s="64"/>
      <c r="H31" s="64"/>
      <c r="I31" s="64"/>
      <c r="J31" s="64"/>
      <c r="K31" s="64"/>
      <c r="L31" s="64"/>
      <c r="M31" s="64"/>
      <c r="Q31" s="100"/>
      <c r="R31" s="325"/>
    </row>
    <row r="32" spans="1:19">
      <c r="A32" s="69"/>
      <c r="B32" s="69"/>
      <c r="C32" s="69"/>
      <c r="D32" s="69"/>
      <c r="E32" s="69"/>
      <c r="F32" s="69"/>
      <c r="G32" s="94"/>
      <c r="H32" s="94"/>
      <c r="I32" s="94"/>
      <c r="J32" s="94"/>
      <c r="K32" s="94"/>
      <c r="Q32" s="100"/>
      <c r="R32" s="325"/>
    </row>
    <row r="33" spans="1:19" ht="15.75">
      <c r="A33" s="674" t="s">
        <v>184</v>
      </c>
      <c r="B33" s="674"/>
      <c r="C33" s="674"/>
      <c r="D33" s="674"/>
      <c r="E33" s="674"/>
      <c r="F33" s="674"/>
      <c r="G33" s="674"/>
      <c r="H33" s="674"/>
      <c r="I33" s="674"/>
      <c r="J33" s="674"/>
      <c r="K33" s="674"/>
      <c r="L33" s="674"/>
      <c r="M33" s="674"/>
      <c r="Q33" s="100"/>
    </row>
    <row r="34" spans="1:19" ht="15.75">
      <c r="A34" s="674" t="s">
        <v>365</v>
      </c>
      <c r="B34" s="674"/>
      <c r="C34" s="674"/>
      <c r="D34" s="674"/>
      <c r="E34" s="674"/>
      <c r="F34" s="674"/>
      <c r="G34" s="674"/>
      <c r="H34" s="674"/>
      <c r="I34" s="674"/>
      <c r="J34" s="674"/>
      <c r="K34" s="674"/>
      <c r="L34" s="674"/>
      <c r="M34" s="674"/>
      <c r="Q34" s="100"/>
    </row>
    <row r="35" spans="1:19">
      <c r="A35" s="69"/>
      <c r="B35" s="69"/>
      <c r="C35" s="69"/>
      <c r="D35" s="69"/>
      <c r="E35" s="69"/>
      <c r="F35" s="69"/>
      <c r="G35" s="94"/>
      <c r="H35" s="94"/>
      <c r="I35" s="94"/>
      <c r="J35" s="94"/>
      <c r="K35" s="94"/>
      <c r="L35" s="115"/>
      <c r="M35" s="115"/>
      <c r="N35" s="115"/>
      <c r="O35" s="115"/>
      <c r="Q35" s="100"/>
    </row>
    <row r="36" spans="1:19" ht="24">
      <c r="A36" s="96"/>
      <c r="B36" s="124" t="s">
        <v>175</v>
      </c>
      <c r="C36" s="125"/>
      <c r="D36" s="97" t="s">
        <v>176</v>
      </c>
      <c r="E36" s="98"/>
      <c r="F36" s="97" t="s">
        <v>177</v>
      </c>
      <c r="G36" s="98"/>
      <c r="H36" s="97" t="s">
        <v>178</v>
      </c>
      <c r="I36" s="98"/>
      <c r="J36" s="99" t="s">
        <v>179</v>
      </c>
      <c r="K36" s="98"/>
      <c r="N36" s="126" t="s">
        <v>7</v>
      </c>
      <c r="O36" s="127"/>
      <c r="Q36" s="100"/>
    </row>
    <row r="37" spans="1:19">
      <c r="A37" s="102"/>
      <c r="B37" s="128" t="s">
        <v>187</v>
      </c>
      <c r="C37" s="129" t="s">
        <v>166</v>
      </c>
      <c r="D37" s="128" t="s">
        <v>187</v>
      </c>
      <c r="E37" s="129" t="s">
        <v>166</v>
      </c>
      <c r="F37" s="128" t="s">
        <v>187</v>
      </c>
      <c r="G37" s="129" t="s">
        <v>166</v>
      </c>
      <c r="H37" s="128" t="s">
        <v>187</v>
      </c>
      <c r="I37" s="129" t="s">
        <v>166</v>
      </c>
      <c r="J37" s="130" t="s">
        <v>187</v>
      </c>
      <c r="K37" s="129" t="s">
        <v>166</v>
      </c>
      <c r="N37" s="131"/>
      <c r="O37" s="132"/>
      <c r="Q37" s="100"/>
    </row>
    <row r="38" spans="1:19" s="109" customFormat="1" ht="18" customHeight="1">
      <c r="A38" s="106" t="s">
        <v>188</v>
      </c>
      <c r="B38" s="107">
        <f>'Averages Pivot Table'!Z$493</f>
        <v>56114.699156986295</v>
      </c>
      <c r="C38" s="133"/>
      <c r="D38" s="107">
        <f>'Averages Pivot Table'!AA$493</f>
        <v>53893.41484822557</v>
      </c>
      <c r="E38" s="133"/>
      <c r="F38" s="107">
        <f>'Averages Pivot Table'!AB$493</f>
        <v>48420.712038584912</v>
      </c>
      <c r="G38" s="133"/>
      <c r="H38" s="107">
        <f>'Averages Pivot Table'!AC$493</f>
        <v>45114.224488051026</v>
      </c>
      <c r="I38" s="134"/>
      <c r="J38" s="135">
        <f>'Averages Pivot Table'!AE$493</f>
        <v>52158.019563670961</v>
      </c>
      <c r="K38" s="133"/>
      <c r="N38" s="136"/>
      <c r="O38" s="136"/>
      <c r="Q38" s="110"/>
      <c r="R38" s="111"/>
      <c r="S38" s="112"/>
    </row>
    <row r="39" spans="1:19" ht="12.95" customHeight="1">
      <c r="A39" s="118"/>
      <c r="B39" s="113"/>
      <c r="C39" s="137"/>
      <c r="D39" s="113"/>
      <c r="E39" s="137"/>
      <c r="F39" s="113"/>
      <c r="G39" s="92"/>
      <c r="H39" s="113"/>
      <c r="I39" s="92"/>
      <c r="J39" s="318"/>
      <c r="K39" s="92"/>
      <c r="Q39" s="116"/>
      <c r="S39" s="117"/>
    </row>
    <row r="40" spans="1:19" ht="12.95" customHeight="1">
      <c r="A40" s="118" t="s">
        <v>189</v>
      </c>
      <c r="B40" s="119">
        <f>'Averages Pivot Table'!Z$30</f>
        <v>0</v>
      </c>
      <c r="C40" s="120">
        <f>IF(B40&gt;0,RANK(B40,(B$40:B$58)),0)</f>
        <v>0</v>
      </c>
      <c r="D40" s="119">
        <f>'Averages Pivot Table'!AA$30</f>
        <v>54320.726996762009</v>
      </c>
      <c r="E40" s="120">
        <f>IF(D40&gt;0,RANK(D40,(D$40:D$58)),0)</f>
        <v>4</v>
      </c>
      <c r="F40" s="119">
        <f>'Averages Pivot Table'!AB$30</f>
        <v>52436.814901882542</v>
      </c>
      <c r="G40" s="120">
        <f>IF(F40&gt;0,RANK(F40,(F$40:F$58)),0)</f>
        <v>3</v>
      </c>
      <c r="H40" s="119">
        <f>'Averages Pivot Table'!AC$30</f>
        <v>50454.995282743417</v>
      </c>
      <c r="I40" s="120">
        <f>IF(H40&gt;0,RANK(H40,(H$40:H$58)),0)</f>
        <v>3</v>
      </c>
      <c r="J40" s="319">
        <f>'Averages Pivot Table'!AE$30</f>
        <v>52546.053207300371</v>
      </c>
      <c r="K40" s="120">
        <f>IF(J40&gt;0,RANK(J40,(J$40:J$58)),0)</f>
        <v>6</v>
      </c>
      <c r="Q40" s="116"/>
      <c r="S40" s="117"/>
    </row>
    <row r="41" spans="1:19" ht="12.95" customHeight="1">
      <c r="A41" s="118" t="s">
        <v>190</v>
      </c>
      <c r="B41" s="119">
        <f>'Averages Pivot Table'!Z$59</f>
        <v>0</v>
      </c>
      <c r="C41" s="120">
        <f t="shared" ref="C41:E58" si="76">IF(B41&gt;0,RANK(B41,(B$40:B$58)),0)</f>
        <v>0</v>
      </c>
      <c r="D41" s="119">
        <f>'Averages Pivot Table'!AA$59</f>
        <v>50247.604708933148</v>
      </c>
      <c r="E41" s="120">
        <f t="shared" si="76"/>
        <v>7</v>
      </c>
      <c r="F41" s="119">
        <f>'Averages Pivot Table'!AB$59</f>
        <v>44375.696527197411</v>
      </c>
      <c r="G41" s="120">
        <f t="shared" ref="G41" si="77">IF(F41&gt;0,RANK(F41,(F$40:F$58)),0)</f>
        <v>13</v>
      </c>
      <c r="H41" s="119">
        <f>'Averages Pivot Table'!AC$59</f>
        <v>41325.646892708792</v>
      </c>
      <c r="I41" s="120">
        <f t="shared" ref="I41" si="78">IF(H41&gt;0,RANK(H41,(H$40:H$58)),0)</f>
        <v>13</v>
      </c>
      <c r="J41" s="319">
        <f>'Averages Pivot Table'!AE$59</f>
        <v>43845.371326013868</v>
      </c>
      <c r="K41" s="120">
        <f t="shared" ref="K41" si="79">IF(J41&gt;0,RANK(J41,(J$40:J$58)),0)</f>
        <v>15</v>
      </c>
      <c r="Q41" s="116"/>
      <c r="S41" s="117"/>
    </row>
    <row r="42" spans="1:19" ht="12.95" customHeight="1">
      <c r="A42" s="118" t="s">
        <v>191</v>
      </c>
      <c r="B42" s="119">
        <f>'Averages Pivot Table'!Z$88</f>
        <v>0</v>
      </c>
      <c r="C42" s="120">
        <f t="shared" si="76"/>
        <v>0</v>
      </c>
      <c r="D42" s="119">
        <f>'Averages Pivot Table'!AA$88</f>
        <v>60114.843014128732</v>
      </c>
      <c r="E42" s="120">
        <f t="shared" si="76"/>
        <v>2</v>
      </c>
      <c r="F42" s="119">
        <f>'Averages Pivot Table'!AB$88</f>
        <v>60580.684221364543</v>
      </c>
      <c r="G42" s="120">
        <f t="shared" ref="G42" si="80">IF(F42&gt;0,RANK(F42,(F$40:F$58)),0)</f>
        <v>1</v>
      </c>
      <c r="H42" s="119">
        <f>'Averages Pivot Table'!AC$88</f>
        <v>0</v>
      </c>
      <c r="I42" s="120">
        <f t="shared" ref="I42" si="81">IF(H42&gt;0,RANK(H42,(H$40:H$58)),0)</f>
        <v>0</v>
      </c>
      <c r="J42" s="319">
        <f>'Averages Pivot Table'!AE$88</f>
        <v>60362.580450037851</v>
      </c>
      <c r="K42" s="120">
        <f t="shared" ref="K42" si="82">IF(J42&gt;0,RANK(J42,(J$40:J$58)),0)</f>
        <v>2</v>
      </c>
      <c r="Q42" s="116"/>
      <c r="S42" s="117"/>
    </row>
    <row r="43" spans="1:19" ht="12.95" customHeight="1">
      <c r="A43" s="118" t="s">
        <v>192</v>
      </c>
      <c r="B43" s="119">
        <f>'Averages Pivot Table'!Z$117</f>
        <v>57139.396761133605</v>
      </c>
      <c r="C43" s="120">
        <f t="shared" si="76"/>
        <v>1</v>
      </c>
      <c r="D43" s="119">
        <f>'Averages Pivot Table'!AA$117</f>
        <v>52828.377306903625</v>
      </c>
      <c r="E43" s="120">
        <f t="shared" si="76"/>
        <v>6</v>
      </c>
      <c r="F43" s="119">
        <f>'Averages Pivot Table'!AB$117</f>
        <v>48520.450236966826</v>
      </c>
      <c r="G43" s="120">
        <f t="shared" ref="G43" si="83">IF(F43&gt;0,RANK(F43,(F$40:F$58)),0)</f>
        <v>8</v>
      </c>
      <c r="H43" s="119">
        <f>'Averages Pivot Table'!AC$117</f>
        <v>50059.576923076922</v>
      </c>
      <c r="I43" s="120">
        <f t="shared" ref="I43" si="84">IF(H43&gt;0,RANK(H43,(H$40:H$58)),0)</f>
        <v>5</v>
      </c>
      <c r="J43" s="319">
        <f>'Averages Pivot Table'!AE$117</f>
        <v>55705.84911392405</v>
      </c>
      <c r="K43" s="120">
        <f t="shared" ref="K43" si="85">IF(J43&gt;0,RANK(J43,(J$40:J$58)),0)</f>
        <v>4</v>
      </c>
      <c r="Q43" s="116"/>
      <c r="S43" s="117"/>
    </row>
    <row r="44" spans="1:19" ht="12.95" customHeight="1">
      <c r="A44" s="118"/>
      <c r="B44" s="119"/>
      <c r="C44" s="120"/>
      <c r="D44" s="119"/>
      <c r="E44" s="120"/>
      <c r="F44" s="119"/>
      <c r="G44" s="120"/>
      <c r="H44" s="119"/>
      <c r="I44" s="120"/>
      <c r="J44" s="319"/>
      <c r="K44" s="120"/>
      <c r="Q44" s="116"/>
      <c r="S44" s="117"/>
    </row>
    <row r="45" spans="1:19" ht="12.95" customHeight="1">
      <c r="A45" s="118" t="s">
        <v>193</v>
      </c>
      <c r="B45" s="119">
        <f>'Averages Pivot Table'!Z$146</f>
        <v>51737.579729824291</v>
      </c>
      <c r="C45" s="120">
        <f t="shared" si="76"/>
        <v>4</v>
      </c>
      <c r="D45" s="119">
        <f>'Averages Pivot Table'!AA$146</f>
        <v>46033.57359307359</v>
      </c>
      <c r="E45" s="120">
        <f t="shared" si="76"/>
        <v>14</v>
      </c>
      <c r="F45" s="119">
        <f>'Averages Pivot Table'!AB$146</f>
        <v>44243.185070125379</v>
      </c>
      <c r="G45" s="120">
        <f t="shared" ref="G45" si="86">IF(F45&gt;0,RANK(F45,(F$40:F$58)),0)</f>
        <v>14</v>
      </c>
      <c r="H45" s="119">
        <f>'Averages Pivot Table'!AC$146</f>
        <v>0</v>
      </c>
      <c r="I45" s="120">
        <f t="shared" ref="I45" si="87">IF(H45&gt;0,RANK(H45,(H$40:H$58)),0)</f>
        <v>0</v>
      </c>
      <c r="J45" s="319">
        <f>'Averages Pivot Table'!AE$146</f>
        <v>46627.267982502235</v>
      </c>
      <c r="K45" s="120">
        <f t="shared" ref="K45" si="88">IF(J45&gt;0,RANK(J45,(J$40:J$58)),0)</f>
        <v>13</v>
      </c>
      <c r="Q45" s="116"/>
      <c r="S45" s="117"/>
    </row>
    <row r="46" spans="1:19" ht="12.95" customHeight="1">
      <c r="A46" s="118" t="s">
        <v>194</v>
      </c>
      <c r="B46" s="119">
        <f>'Averages Pivot Table'!Z$175</f>
        <v>0</v>
      </c>
      <c r="C46" s="120">
        <f t="shared" si="76"/>
        <v>0</v>
      </c>
      <c r="D46" s="119">
        <f>'Averages Pivot Table'!AA$175</f>
        <v>47212.240657900889</v>
      </c>
      <c r="E46" s="120">
        <f t="shared" si="76"/>
        <v>12</v>
      </c>
      <c r="F46" s="119">
        <f>'Averages Pivot Table'!AB$175</f>
        <v>45390.378032107314</v>
      </c>
      <c r="G46" s="120">
        <f t="shared" ref="G46" si="89">IF(F46&gt;0,RANK(F46,(F$40:F$58)),0)</f>
        <v>12</v>
      </c>
      <c r="H46" s="119">
        <f>'Averages Pivot Table'!AC$175</f>
        <v>49513.330017492284</v>
      </c>
      <c r="I46" s="120">
        <f t="shared" ref="I46" si="90">IF(H46&gt;0,RANK(H46,(H$40:H$58)),0)</f>
        <v>6</v>
      </c>
      <c r="J46" s="319">
        <f>'Averages Pivot Table'!AE$175</f>
        <v>46022.913587689254</v>
      </c>
      <c r="K46" s="120">
        <f t="shared" ref="K46" si="91">IF(J46&gt;0,RANK(J46,(J$40:J$58)),0)</f>
        <v>14</v>
      </c>
      <c r="Q46" s="116"/>
      <c r="S46" s="117"/>
    </row>
    <row r="47" spans="1:19" ht="12.95" customHeight="1">
      <c r="A47" s="118" t="s">
        <v>195</v>
      </c>
      <c r="B47" s="119">
        <f>'Averages Pivot Table'!Z$204</f>
        <v>0</v>
      </c>
      <c r="C47" s="120">
        <f t="shared" si="76"/>
        <v>0</v>
      </c>
      <c r="D47" s="119">
        <f>'Averages Pivot Table'!AA$204</f>
        <v>46553.752229062033</v>
      </c>
      <c r="E47" s="120">
        <f t="shared" si="76"/>
        <v>13</v>
      </c>
      <c r="F47" s="119">
        <f>'Averages Pivot Table'!AB$204</f>
        <v>38938.252093403862</v>
      </c>
      <c r="G47" s="120">
        <f t="shared" ref="G47" si="92">IF(F47&gt;0,RANK(F47,(F$40:F$58)),0)</f>
        <v>15</v>
      </c>
      <c r="H47" s="119">
        <f>'Averages Pivot Table'!AC$204</f>
        <v>42730.552020225936</v>
      </c>
      <c r="I47" s="120">
        <f t="shared" ref="I47" si="93">IF(H47&gt;0,RANK(H47,(H$40:H$58)),0)</f>
        <v>11</v>
      </c>
      <c r="J47" s="319">
        <f>'Averages Pivot Table'!AE$204</f>
        <v>43772.499565412654</v>
      </c>
      <c r="K47" s="120">
        <f t="shared" ref="K47" si="94">IF(J47&gt;0,RANK(J47,(J$40:J$58)),0)</f>
        <v>16</v>
      </c>
      <c r="Q47" s="116"/>
      <c r="S47" s="117"/>
    </row>
    <row r="48" spans="1:19" ht="12.95" customHeight="1">
      <c r="A48" s="118" t="s">
        <v>196</v>
      </c>
      <c r="B48" s="119">
        <f>'Averages Pivot Table'!Z$233</f>
        <v>0</v>
      </c>
      <c r="C48" s="120">
        <f t="shared" si="76"/>
        <v>0</v>
      </c>
      <c r="D48" s="119">
        <f>'Averages Pivot Table'!AA$233</f>
        <v>64156.421580656213</v>
      </c>
      <c r="E48" s="120">
        <f t="shared" si="76"/>
        <v>1</v>
      </c>
      <c r="F48" s="119">
        <f>'Averages Pivot Table'!AB$233</f>
        <v>56213.908113097132</v>
      </c>
      <c r="G48" s="120">
        <f t="shared" ref="G48" si="95">IF(F48&gt;0,RANK(F48,(F$40:F$58)),0)</f>
        <v>2</v>
      </c>
      <c r="H48" s="119">
        <f>'Averages Pivot Table'!AC$233</f>
        <v>55972.100125821678</v>
      </c>
      <c r="I48" s="120">
        <f t="shared" ref="I48" si="96">IF(H48&gt;0,RANK(H48,(H$40:H$58)),0)</f>
        <v>1</v>
      </c>
      <c r="J48" s="319">
        <f>'Averages Pivot Table'!AE$233</f>
        <v>61848.804894290945</v>
      </c>
      <c r="K48" s="120">
        <f t="shared" ref="K48" si="97">IF(J48&gt;0,RANK(J48,(J$40:J$58)),0)</f>
        <v>1</v>
      </c>
      <c r="Q48" s="116"/>
      <c r="S48" s="117"/>
    </row>
    <row r="49" spans="1:19" ht="12.95" customHeight="1">
      <c r="A49" s="118"/>
      <c r="B49" s="119"/>
      <c r="C49" s="120"/>
      <c r="D49" s="119"/>
      <c r="E49" s="120"/>
      <c r="F49" s="119"/>
      <c r="G49" s="120"/>
      <c r="H49" s="119"/>
      <c r="I49" s="120"/>
      <c r="J49" s="319"/>
      <c r="K49" s="120"/>
      <c r="Q49" s="116"/>
      <c r="S49" s="117"/>
    </row>
    <row r="50" spans="1:19">
      <c r="A50" s="118" t="s">
        <v>197</v>
      </c>
      <c r="B50" s="119">
        <f>'Averages Pivot Table'!Z$262</f>
        <v>0</v>
      </c>
      <c r="C50" s="120">
        <f t="shared" si="76"/>
        <v>0</v>
      </c>
      <c r="D50" s="119">
        <f>'Averages Pivot Table'!AA$262</f>
        <v>48731.376715903731</v>
      </c>
      <c r="E50" s="120">
        <f t="shared" si="76"/>
        <v>8</v>
      </c>
      <c r="F50" s="119">
        <f>'Averages Pivot Table'!AB$262</f>
        <v>48924.329738835972</v>
      </c>
      <c r="G50" s="120">
        <f t="shared" ref="G50" si="98">IF(F50&gt;0,RANK(F50,(F$40:F$58)),0)</f>
        <v>6</v>
      </c>
      <c r="H50" s="119">
        <f>'Averages Pivot Table'!AC$262</f>
        <v>50415.001680783862</v>
      </c>
      <c r="I50" s="120">
        <f t="shared" ref="I50" si="99">IF(H50&gt;0,RANK(H50,(H$40:H$58)),0)</f>
        <v>4</v>
      </c>
      <c r="J50" s="319">
        <f>'Averages Pivot Table'!AE$262</f>
        <v>48924.778218850821</v>
      </c>
      <c r="K50" s="120">
        <f t="shared" ref="K50" si="100">IF(J50&gt;0,RANK(J50,(J$40:J$58)),0)</f>
        <v>8</v>
      </c>
      <c r="Q50" s="116"/>
      <c r="S50" s="117"/>
    </row>
    <row r="51" spans="1:19" ht="12.95" customHeight="1">
      <c r="A51" s="118" t="s">
        <v>198</v>
      </c>
      <c r="B51" s="119">
        <f>'Averages Pivot Table'!Z$291</f>
        <v>0</v>
      </c>
      <c r="C51" s="120">
        <f t="shared" si="76"/>
        <v>0</v>
      </c>
      <c r="D51" s="119">
        <f>'Averages Pivot Table'!AA$291</f>
        <v>48669.468314738617</v>
      </c>
      <c r="E51" s="120">
        <f t="shared" si="76"/>
        <v>9</v>
      </c>
      <c r="F51" s="119">
        <f>'Averages Pivot Table'!AB$291</f>
        <v>47213.182977794058</v>
      </c>
      <c r="G51" s="120">
        <f t="shared" ref="G51" si="101">IF(F51&gt;0,RANK(F51,(F$40:F$58)),0)</f>
        <v>9</v>
      </c>
      <c r="H51" s="119">
        <f>'Averages Pivot Table'!AC$291</f>
        <v>45425.483552165853</v>
      </c>
      <c r="I51" s="120">
        <f t="shared" ref="I51" si="102">IF(H51&gt;0,RANK(H51,(H$40:H$58)),0)</f>
        <v>8</v>
      </c>
      <c r="J51" s="319">
        <f>'Averages Pivot Table'!AE$291</f>
        <v>47410.440929981371</v>
      </c>
      <c r="K51" s="120">
        <f t="shared" ref="K51" si="103">IF(J51&gt;0,RANK(J51,(J$40:J$58)),0)</f>
        <v>11</v>
      </c>
      <c r="Q51" s="116"/>
      <c r="S51" s="117"/>
    </row>
    <row r="52" spans="1:19" ht="12.95" customHeight="1">
      <c r="A52" s="118" t="s">
        <v>199</v>
      </c>
      <c r="B52" s="119">
        <f>'Averages Pivot Table'!Z$320</f>
        <v>53114.070808497265</v>
      </c>
      <c r="C52" s="120">
        <f t="shared" si="76"/>
        <v>3</v>
      </c>
      <c r="D52" s="119">
        <f>'Averages Pivot Table'!AA$320</f>
        <v>54033.561183966434</v>
      </c>
      <c r="E52" s="120">
        <f t="shared" si="76"/>
        <v>5</v>
      </c>
      <c r="F52" s="119">
        <f>'Averages Pivot Table'!AB$320</f>
        <v>45447.410906221507</v>
      </c>
      <c r="G52" s="120">
        <f t="shared" ref="G52" si="104">IF(F52&gt;0,RANK(F52,(F$40:F$58)),0)</f>
        <v>11</v>
      </c>
      <c r="H52" s="119">
        <f>'Averages Pivot Table'!AC$320</f>
        <v>44342.693478468515</v>
      </c>
      <c r="I52" s="120">
        <f t="shared" ref="I52" si="105">IF(H52&gt;0,RANK(H52,(H$40:H$58)),0)</f>
        <v>10</v>
      </c>
      <c r="J52" s="319">
        <f>'Averages Pivot Table'!AE$320</f>
        <v>50378.445889717055</v>
      </c>
      <c r="K52" s="120">
        <f t="shared" ref="K52" si="106">IF(J52&gt;0,RANK(J52,(J$40:J$58)),0)</f>
        <v>7</v>
      </c>
      <c r="Q52" s="116"/>
      <c r="S52" s="117"/>
    </row>
    <row r="53" spans="1:19" ht="12.95" customHeight="1">
      <c r="A53" s="118" t="s">
        <v>200</v>
      </c>
      <c r="B53" s="119">
        <f>'Averages Pivot Table'!Z$349</f>
        <v>0</v>
      </c>
      <c r="C53" s="120">
        <f t="shared" si="76"/>
        <v>0</v>
      </c>
      <c r="D53" s="119">
        <f>'Averages Pivot Table'!AA$349</f>
        <v>48608.090064331664</v>
      </c>
      <c r="E53" s="120">
        <f t="shared" si="76"/>
        <v>10</v>
      </c>
      <c r="F53" s="119">
        <f>'Averages Pivot Table'!AB$349</f>
        <v>46757.174097664545</v>
      </c>
      <c r="G53" s="120">
        <f t="shared" ref="G53" si="107">IF(F53&gt;0,RANK(F53,(F$40:F$58)),0)</f>
        <v>10</v>
      </c>
      <c r="H53" s="119">
        <f>'Averages Pivot Table'!AC$349</f>
        <v>45153.222869087891</v>
      </c>
      <c r="I53" s="120">
        <f t="shared" ref="I53" si="108">IF(H53&gt;0,RANK(H53,(H$40:H$58)),0)</f>
        <v>9</v>
      </c>
      <c r="J53" s="319">
        <f>'Averages Pivot Table'!AE$349</f>
        <v>47799.444571173895</v>
      </c>
      <c r="K53" s="120">
        <f t="shared" ref="K53" si="109">IF(J53&gt;0,RANK(J53,(J$40:J$58)),0)</f>
        <v>10</v>
      </c>
      <c r="Q53" s="116"/>
      <c r="S53" s="117"/>
    </row>
    <row r="54" spans="1:19" ht="12.95" customHeight="1">
      <c r="A54" s="118"/>
      <c r="B54" s="119"/>
      <c r="C54" s="120"/>
      <c r="D54" s="119"/>
      <c r="E54" s="120"/>
      <c r="F54" s="119"/>
      <c r="G54" s="120"/>
      <c r="H54" s="119"/>
      <c r="I54" s="120"/>
      <c r="J54" s="319"/>
      <c r="K54" s="120"/>
      <c r="Q54" s="116"/>
      <c r="S54" s="117"/>
    </row>
    <row r="55" spans="1:19" ht="12.95" customHeight="1">
      <c r="A55" s="118" t="s">
        <v>201</v>
      </c>
      <c r="B55" s="119">
        <f>'Averages Pivot Table'!Z$378</f>
        <v>0</v>
      </c>
      <c r="C55" s="120">
        <f t="shared" si="76"/>
        <v>0</v>
      </c>
      <c r="D55" s="119">
        <f>'Averages Pivot Table'!AA$378</f>
        <v>48389.473053467438</v>
      </c>
      <c r="E55" s="120">
        <f t="shared" si="76"/>
        <v>11</v>
      </c>
      <c r="F55" s="119">
        <f>'Averages Pivot Table'!AB$378</f>
        <v>49585.54352753175</v>
      </c>
      <c r="G55" s="120">
        <f t="shared" ref="G55" si="110">IF(F55&gt;0,RANK(F55,(F$40:F$58)),0)</f>
        <v>4</v>
      </c>
      <c r="H55" s="119">
        <f>'Averages Pivot Table'!AC$378</f>
        <v>0</v>
      </c>
      <c r="I55" s="120">
        <f t="shared" ref="I55" si="111">IF(H55&gt;0,RANK(H55,(H$40:H$58)),0)</f>
        <v>0</v>
      </c>
      <c r="J55" s="319">
        <f>'Averages Pivot Table'!AE$378</f>
        <v>48915.611533471354</v>
      </c>
      <c r="K55" s="120">
        <f t="shared" ref="K55" si="112">IF(J55&gt;0,RANK(J55,(J$40:J$58)),0)</f>
        <v>9</v>
      </c>
      <c r="O55" s="113"/>
      <c r="Q55" s="116"/>
      <c r="S55" s="117"/>
    </row>
    <row r="56" spans="1:19" ht="12.95" customHeight="1">
      <c r="A56" s="118" t="s">
        <v>202</v>
      </c>
      <c r="B56" s="119">
        <f>'Averages Pivot Table'!Z$407</f>
        <v>54111.063855717432</v>
      </c>
      <c r="C56" s="120">
        <f t="shared" si="76"/>
        <v>2</v>
      </c>
      <c r="D56" s="119">
        <f>'Averages Pivot Table'!AA$407</f>
        <v>57289.146958743557</v>
      </c>
      <c r="E56" s="120">
        <f t="shared" si="76"/>
        <v>3</v>
      </c>
      <c r="F56" s="119">
        <f>'Averages Pivot Table'!AB$407</f>
        <v>49100.905687546066</v>
      </c>
      <c r="G56" s="120">
        <f t="shared" ref="G56" si="113">IF(F56&gt;0,RANK(F56,(F$40:F$58)),0)</f>
        <v>5</v>
      </c>
      <c r="H56" s="119">
        <f>'Averages Pivot Table'!AC$407</f>
        <v>41505.262725481334</v>
      </c>
      <c r="I56" s="120">
        <f t="shared" ref="I56" si="114">IF(H56&gt;0,RANK(H56,(H$40:H$58)),0)</f>
        <v>12</v>
      </c>
      <c r="J56" s="319">
        <f>'Averages Pivot Table'!AE$407</f>
        <v>54617.507054866051</v>
      </c>
      <c r="K56" s="120">
        <f t="shared" ref="K56" si="115">IF(J56&gt;0,RANK(J56,(J$40:J$58)),0)</f>
        <v>5</v>
      </c>
      <c r="O56" s="140"/>
      <c r="Q56" s="116"/>
      <c r="S56" s="117"/>
    </row>
    <row r="57" spans="1:19" ht="12.95" customHeight="1">
      <c r="A57" s="118" t="s">
        <v>203</v>
      </c>
      <c r="B57" s="119">
        <f>'Averages Pivot Table'!Z$436</f>
        <v>0</v>
      </c>
      <c r="C57" s="120">
        <f t="shared" si="76"/>
        <v>0</v>
      </c>
      <c r="D57" s="119">
        <f>'Averages Pivot Table'!AA$436</f>
        <v>0</v>
      </c>
      <c r="E57" s="120">
        <f t="shared" si="76"/>
        <v>0</v>
      </c>
      <c r="F57" s="119">
        <f>'Averages Pivot Table'!AB$436</f>
        <v>0</v>
      </c>
      <c r="G57" s="120">
        <f t="shared" ref="G57" si="116">IF(F57&gt;0,RANK(F57,(F$40:F$58)),0)</f>
        <v>0</v>
      </c>
      <c r="H57" s="119">
        <f>'Averages Pivot Table'!AC$436</f>
        <v>55735.75</v>
      </c>
      <c r="I57" s="120">
        <f t="shared" ref="I57" si="117">IF(H57&gt;0,RANK(H57,(H$40:H$58)),0)</f>
        <v>2</v>
      </c>
      <c r="J57" s="319">
        <f>'Averages Pivot Table'!AE$436</f>
        <v>60059.216154350303</v>
      </c>
      <c r="K57" s="120">
        <f t="shared" ref="K57" si="118">IF(J57&gt;0,RANK(J57,(J$40:J$58)),0)</f>
        <v>3</v>
      </c>
      <c r="O57" s="140"/>
      <c r="Q57" s="116"/>
      <c r="S57" s="117"/>
    </row>
    <row r="58" spans="1:19" ht="12.95" customHeight="1">
      <c r="A58" s="143" t="s">
        <v>204</v>
      </c>
      <c r="B58" s="122">
        <f>'Averages Pivot Table'!Z$465</f>
        <v>49457.609173019118</v>
      </c>
      <c r="C58" s="123">
        <f t="shared" si="76"/>
        <v>5</v>
      </c>
      <c r="D58" s="122">
        <f>'Averages Pivot Table'!AA$465</f>
        <v>0</v>
      </c>
      <c r="E58" s="123">
        <f t="shared" si="76"/>
        <v>0</v>
      </c>
      <c r="F58" s="122">
        <f>'Averages Pivot Table'!AB$465</f>
        <v>48806.540011858611</v>
      </c>
      <c r="G58" s="123">
        <f t="shared" ref="G58" si="119">IF(F58&gt;0,RANK(F58,(F$40:F$58)),0)</f>
        <v>7</v>
      </c>
      <c r="H58" s="122">
        <f>'Averages Pivot Table'!AC$465</f>
        <v>45440.697679792262</v>
      </c>
      <c r="I58" s="123">
        <f t="shared" ref="I58" si="120">IF(H58&gt;0,RANK(H58,(H$40:H$58)),0)</f>
        <v>7</v>
      </c>
      <c r="J58" s="320">
        <f>'Averages Pivot Table'!AE$465</f>
        <v>47078.337803890361</v>
      </c>
      <c r="K58" s="123">
        <f t="shared" ref="K58" si="121">IF(J58&gt;0,RANK(J58,(J$40:J$58)),0)</f>
        <v>12</v>
      </c>
      <c r="O58" s="140"/>
      <c r="Q58" s="116"/>
      <c r="S58" s="117"/>
    </row>
    <row r="59" spans="1:19" ht="32.25" customHeight="1">
      <c r="A59" s="680" t="s">
        <v>360</v>
      </c>
      <c r="B59" s="680"/>
      <c r="C59" s="680"/>
      <c r="D59" s="680"/>
      <c r="E59" s="680"/>
      <c r="F59" s="680"/>
      <c r="G59" s="680"/>
      <c r="H59" s="680"/>
      <c r="I59" s="680"/>
      <c r="J59" s="680"/>
      <c r="K59" s="680"/>
      <c r="L59" s="186"/>
      <c r="M59" s="186"/>
      <c r="N59" s="148"/>
      <c r="O59" s="148"/>
      <c r="Q59" s="100"/>
    </row>
    <row r="60" spans="1:19">
      <c r="K60" s="84" t="s">
        <v>1094</v>
      </c>
      <c r="Q60" s="100"/>
    </row>
    <row r="61" spans="1:19" ht="18">
      <c r="A61" s="64" t="s">
        <v>205</v>
      </c>
      <c r="B61" s="64"/>
      <c r="C61" s="64"/>
      <c r="D61" s="64"/>
      <c r="E61" s="64"/>
      <c r="F61" s="64"/>
      <c r="G61" s="64"/>
      <c r="H61" s="64"/>
      <c r="I61" s="64"/>
      <c r="J61" s="64" t="s">
        <v>7</v>
      </c>
      <c r="K61" s="64"/>
      <c r="L61" s="64"/>
      <c r="M61" s="64"/>
      <c r="O61" s="140"/>
      <c r="Q61" s="100"/>
    </row>
    <row r="62" spans="1:19">
      <c r="A62" s="69"/>
      <c r="B62" s="69"/>
      <c r="C62" s="69"/>
      <c r="D62" s="69"/>
      <c r="E62" s="69"/>
      <c r="F62" s="69"/>
      <c r="G62" s="94"/>
      <c r="H62" s="94"/>
      <c r="I62" s="94"/>
      <c r="J62" s="94"/>
      <c r="K62" s="94"/>
      <c r="O62" s="140"/>
      <c r="Q62" s="100"/>
    </row>
    <row r="63" spans="1:19" ht="15.75">
      <c r="A63" s="674" t="s">
        <v>184</v>
      </c>
      <c r="B63" s="674"/>
      <c r="C63" s="674"/>
      <c r="D63" s="674"/>
      <c r="E63" s="674"/>
      <c r="F63" s="674"/>
      <c r="G63" s="674"/>
      <c r="H63" s="674"/>
      <c r="I63" s="674"/>
      <c r="J63" s="94" t="s">
        <v>7</v>
      </c>
      <c r="K63" s="94"/>
      <c r="O63" s="140"/>
      <c r="Q63" s="100"/>
    </row>
    <row r="64" spans="1:19" ht="15.75">
      <c r="A64" s="674" t="s">
        <v>366</v>
      </c>
      <c r="B64" s="674"/>
      <c r="C64" s="674"/>
      <c r="D64" s="674"/>
      <c r="E64" s="674"/>
      <c r="F64" s="674"/>
      <c r="G64" s="674"/>
      <c r="H64" s="674"/>
      <c r="I64" s="674"/>
      <c r="J64" s="94" t="s">
        <v>7</v>
      </c>
      <c r="K64" s="94"/>
      <c r="O64" s="140"/>
      <c r="Q64" s="100"/>
    </row>
    <row r="65" spans="1:19">
      <c r="A65" s="69"/>
      <c r="B65" s="69"/>
      <c r="C65" s="69"/>
      <c r="D65" s="69"/>
      <c r="E65" s="69"/>
      <c r="F65" s="69"/>
      <c r="G65" s="94"/>
      <c r="H65" s="94"/>
      <c r="I65" s="94"/>
      <c r="J65" s="94"/>
      <c r="K65" s="94"/>
      <c r="L65" s="115"/>
      <c r="M65" s="115"/>
      <c r="N65" s="115"/>
      <c r="O65" s="149"/>
      <c r="Q65" s="100"/>
    </row>
    <row r="66" spans="1:19" s="109" customFormat="1" ht="48" customHeight="1">
      <c r="A66" s="150"/>
      <c r="B66" s="151" t="s">
        <v>207</v>
      </c>
      <c r="C66" s="152"/>
      <c r="D66" s="151" t="s">
        <v>181</v>
      </c>
      <c r="E66" s="98"/>
      <c r="F66" s="153" t="s">
        <v>182</v>
      </c>
      <c r="G66" s="98"/>
      <c r="L66" s="154" t="s">
        <v>7</v>
      </c>
      <c r="M66" s="155"/>
      <c r="N66" s="154"/>
      <c r="O66" s="156"/>
      <c r="Q66" s="100"/>
      <c r="R66" s="111"/>
      <c r="S66" s="92"/>
    </row>
    <row r="67" spans="1:19">
      <c r="A67" s="102"/>
      <c r="B67" s="128" t="s">
        <v>187</v>
      </c>
      <c r="C67" s="129" t="s">
        <v>166</v>
      </c>
      <c r="D67" s="128" t="s">
        <v>187</v>
      </c>
      <c r="E67" s="129" t="s">
        <v>166</v>
      </c>
      <c r="F67" s="130" t="s">
        <v>187</v>
      </c>
      <c r="G67" s="129" t="s">
        <v>166</v>
      </c>
      <c r="L67" s="131"/>
      <c r="M67" s="132"/>
      <c r="N67" s="131"/>
      <c r="O67" s="140"/>
      <c r="Q67" s="100"/>
    </row>
    <row r="68" spans="1:19" s="109" customFormat="1" ht="18" customHeight="1">
      <c r="A68" s="106" t="s">
        <v>188</v>
      </c>
      <c r="B68" s="107">
        <f>'Averages Pivot Table'!AF$493</f>
        <v>41261.860621504871</v>
      </c>
      <c r="C68" s="133"/>
      <c r="D68" s="107">
        <f>'Averages Pivot Table'!AG$493</f>
        <v>43755.004090639886</v>
      </c>
      <c r="E68" s="133"/>
      <c r="F68" s="135">
        <f>'Averages Pivot Table'!AH$493</f>
        <v>42036.6004150476</v>
      </c>
      <c r="G68" s="133"/>
      <c r="J68" s="133"/>
      <c r="K68" s="133"/>
      <c r="L68" s="133"/>
      <c r="M68" s="136"/>
      <c r="N68" s="136"/>
      <c r="O68" s="156"/>
      <c r="Q68" s="110"/>
      <c r="R68" s="111"/>
      <c r="S68" s="112"/>
    </row>
    <row r="69" spans="1:19" ht="12.95" customHeight="1">
      <c r="A69" s="118"/>
      <c r="B69" s="113"/>
      <c r="C69" s="149"/>
      <c r="D69" s="113"/>
      <c r="E69" s="149"/>
      <c r="F69" s="318"/>
      <c r="G69" s="158"/>
      <c r="J69" s="115"/>
      <c r="O69" s="140"/>
      <c r="Q69" s="116"/>
      <c r="S69" s="117"/>
    </row>
    <row r="70" spans="1:19" ht="12.95" customHeight="1">
      <c r="A70" s="118" t="s">
        <v>189</v>
      </c>
      <c r="B70" s="119">
        <f>'Averages Pivot Table'!AF$30</f>
        <v>54519.831521739128</v>
      </c>
      <c r="C70" s="120">
        <f>IF(B70&gt;0,RANK(B70,(B$70:B$88)),0)</f>
        <v>1</v>
      </c>
      <c r="D70" s="119">
        <f>'Averages Pivot Table'!AG$30</f>
        <v>57649.969362438314</v>
      </c>
      <c r="E70" s="120">
        <f>IF(D70&gt;0,RANK(D70,(D$70:D$88)),0)</f>
        <v>1</v>
      </c>
      <c r="F70" s="319">
        <f>'Averages Pivot Table'!AH$30</f>
        <v>56340.19537235851</v>
      </c>
      <c r="G70" s="120">
        <f>IF(F70&gt;0,RANK(F70,(F$70:F$88)),0)</f>
        <v>1</v>
      </c>
      <c r="J70" s="115"/>
      <c r="O70" s="149"/>
      <c r="Q70" s="116"/>
      <c r="S70" s="117"/>
    </row>
    <row r="71" spans="1:19" ht="12.95" customHeight="1">
      <c r="A71" s="118" t="s">
        <v>190</v>
      </c>
      <c r="B71" s="119">
        <f>'Averages Pivot Table'!AF$59</f>
        <v>0</v>
      </c>
      <c r="C71" s="120">
        <f t="shared" ref="C71:E88" si="122">IF(B71&gt;0,RANK(B71,(B$70:B$88)),0)</f>
        <v>0</v>
      </c>
      <c r="D71" s="119">
        <f>'Averages Pivot Table'!AG$59</f>
        <v>0</v>
      </c>
      <c r="E71" s="120">
        <f t="shared" si="122"/>
        <v>0</v>
      </c>
      <c r="F71" s="319">
        <f>'Averages Pivot Table'!AH$59</f>
        <v>0</v>
      </c>
      <c r="G71" s="120">
        <f t="shared" ref="G71" si="123">IF(F71&gt;0,RANK(F71,(F$70:F$88)),0)</f>
        <v>0</v>
      </c>
      <c r="J71" s="115"/>
      <c r="O71" s="140"/>
      <c r="Q71" s="116"/>
      <c r="S71" s="117"/>
    </row>
    <row r="72" spans="1:19" ht="12.95" customHeight="1">
      <c r="A72" s="118" t="s">
        <v>191</v>
      </c>
      <c r="B72" s="119">
        <f>'Averages Pivot Table'!AF$88</f>
        <v>0</v>
      </c>
      <c r="C72" s="120">
        <f t="shared" si="122"/>
        <v>0</v>
      </c>
      <c r="D72" s="119">
        <f>'Averages Pivot Table'!AG$88</f>
        <v>0</v>
      </c>
      <c r="E72" s="120">
        <f t="shared" si="122"/>
        <v>0</v>
      </c>
      <c r="F72" s="319">
        <f>'Averages Pivot Table'!AH$88</f>
        <v>0</v>
      </c>
      <c r="G72" s="120">
        <f t="shared" ref="G72" si="124">IF(F72&gt;0,RANK(F72,(F$70:F$88)),0)</f>
        <v>0</v>
      </c>
      <c r="J72" s="115"/>
      <c r="O72" s="140"/>
      <c r="Q72" s="116"/>
      <c r="S72" s="117"/>
    </row>
    <row r="73" spans="1:19" ht="12.95" customHeight="1">
      <c r="A73" s="118" t="s">
        <v>192</v>
      </c>
      <c r="B73" s="119">
        <f>'Averages Pivot Table'!AF$117</f>
        <v>0</v>
      </c>
      <c r="C73" s="120">
        <f t="shared" si="122"/>
        <v>0</v>
      </c>
      <c r="D73" s="119">
        <f>'Averages Pivot Table'!AG$117</f>
        <v>0</v>
      </c>
      <c r="E73" s="120">
        <f t="shared" si="122"/>
        <v>0</v>
      </c>
      <c r="F73" s="319">
        <f>'Averages Pivot Table'!AH$117</f>
        <v>0</v>
      </c>
      <c r="G73" s="120">
        <f t="shared" ref="G73" si="125">IF(F73&gt;0,RANK(F73,(F$70:F$88)),0)</f>
        <v>0</v>
      </c>
      <c r="J73" s="115"/>
      <c r="O73" s="140"/>
      <c r="Q73" s="116"/>
      <c r="S73" s="117"/>
    </row>
    <row r="74" spans="1:19" ht="12.95" customHeight="1">
      <c r="A74" s="118"/>
      <c r="B74" s="119"/>
      <c r="C74" s="120"/>
      <c r="D74" s="119"/>
      <c r="E74" s="120"/>
      <c r="F74" s="319"/>
      <c r="G74" s="120"/>
      <c r="J74" s="115"/>
      <c r="O74" s="140"/>
      <c r="Q74" s="116"/>
      <c r="S74" s="117"/>
    </row>
    <row r="75" spans="1:19" ht="12.95" customHeight="1">
      <c r="A75" s="118" t="s">
        <v>193</v>
      </c>
      <c r="B75" s="119">
        <f>'Averages Pivot Table'!AF$146</f>
        <v>40541.835024263411</v>
      </c>
      <c r="C75" s="120">
        <f t="shared" si="122"/>
        <v>4</v>
      </c>
      <c r="D75" s="119">
        <f>'Averages Pivot Table'!AG$146</f>
        <v>0</v>
      </c>
      <c r="E75" s="120">
        <f t="shared" si="122"/>
        <v>0</v>
      </c>
      <c r="F75" s="319">
        <f>'Averages Pivot Table'!AH$146</f>
        <v>40541.835024263411</v>
      </c>
      <c r="G75" s="120">
        <f t="shared" ref="G75" si="126">IF(F75&gt;0,RANK(F75,(F$70:F$88)),0)</f>
        <v>4</v>
      </c>
      <c r="J75" s="115"/>
      <c r="O75" s="140"/>
      <c r="Q75" s="116"/>
      <c r="S75" s="117"/>
    </row>
    <row r="76" spans="1:19" ht="12.95" customHeight="1">
      <c r="A76" s="118" t="s">
        <v>194</v>
      </c>
      <c r="B76" s="119">
        <f>'Averages Pivot Table'!AF$175</f>
        <v>41024.665040458254</v>
      </c>
      <c r="C76" s="120">
        <f t="shared" si="122"/>
        <v>3</v>
      </c>
      <c r="D76" s="119">
        <f>'Averages Pivot Table'!AG$175</f>
        <v>0</v>
      </c>
      <c r="E76" s="120">
        <f t="shared" si="122"/>
        <v>0</v>
      </c>
      <c r="F76" s="319">
        <f>'Averages Pivot Table'!AH$175</f>
        <v>41024.665040458254</v>
      </c>
      <c r="G76" s="120">
        <f t="shared" ref="G76" si="127">IF(F76&gt;0,RANK(F76,(F$70:F$88)),0)</f>
        <v>3</v>
      </c>
      <c r="J76" s="115"/>
      <c r="O76" s="140"/>
      <c r="Q76" s="116"/>
      <c r="S76" s="117"/>
    </row>
    <row r="77" spans="1:19" ht="12.95" customHeight="1">
      <c r="A77" s="118" t="s">
        <v>195</v>
      </c>
      <c r="B77" s="119">
        <f>'Averages Pivot Table'!AF$204</f>
        <v>37136.109284870567</v>
      </c>
      <c r="C77" s="120">
        <f t="shared" si="122"/>
        <v>6</v>
      </c>
      <c r="D77" s="119">
        <f>'Averages Pivot Table'!AG$204</f>
        <v>0</v>
      </c>
      <c r="E77" s="120">
        <f t="shared" si="122"/>
        <v>0</v>
      </c>
      <c r="F77" s="319">
        <f>'Averages Pivot Table'!AH$204</f>
        <v>37136.109284870567</v>
      </c>
      <c r="G77" s="120">
        <f t="shared" ref="G77" si="128">IF(F77&gt;0,RANK(F77,(F$70:F$88)),0)</f>
        <v>5</v>
      </c>
      <c r="J77" s="115"/>
      <c r="Q77" s="116"/>
      <c r="S77" s="117"/>
    </row>
    <row r="78" spans="1:19" ht="12.95" customHeight="1">
      <c r="A78" s="118" t="s">
        <v>196</v>
      </c>
      <c r="B78" s="119">
        <f>'Averages Pivot Table'!AF$233</f>
        <v>0</v>
      </c>
      <c r="C78" s="120">
        <f t="shared" si="122"/>
        <v>0</v>
      </c>
      <c r="D78" s="119">
        <f>'Averages Pivot Table'!AG$233</f>
        <v>0</v>
      </c>
      <c r="E78" s="120">
        <f t="shared" si="122"/>
        <v>0</v>
      </c>
      <c r="F78" s="319">
        <f>'Averages Pivot Table'!AH$233</f>
        <v>0</v>
      </c>
      <c r="G78" s="120">
        <f t="shared" ref="G78" si="129">IF(F78&gt;0,RANK(F78,(F$70:F$88)),0)</f>
        <v>0</v>
      </c>
      <c r="J78" s="115"/>
      <c r="Q78" s="116"/>
      <c r="S78" s="117"/>
    </row>
    <row r="79" spans="1:19" ht="12.95" customHeight="1">
      <c r="A79" s="118"/>
      <c r="B79" s="119"/>
      <c r="C79" s="120"/>
      <c r="D79" s="119"/>
      <c r="E79" s="120"/>
      <c r="F79" s="319"/>
      <c r="G79" s="120"/>
      <c r="J79" s="115"/>
      <c r="Q79" s="116"/>
      <c r="S79" s="117"/>
    </row>
    <row r="80" spans="1:19" ht="12.95" customHeight="1">
      <c r="A80" s="118" t="s">
        <v>197</v>
      </c>
      <c r="B80" s="119">
        <f>'Averages Pivot Table'!AF$262</f>
        <v>0</v>
      </c>
      <c r="C80" s="120">
        <f t="shared" si="122"/>
        <v>0</v>
      </c>
      <c r="D80" s="119">
        <f>'Averages Pivot Table'!AG$262</f>
        <v>0</v>
      </c>
      <c r="E80" s="120">
        <f t="shared" si="122"/>
        <v>0</v>
      </c>
      <c r="F80" s="319">
        <f>'Averages Pivot Table'!AH$262</f>
        <v>0</v>
      </c>
      <c r="G80" s="120">
        <f t="shared" ref="G80" si="130">IF(F80&gt;0,RANK(F80,(F$70:F$88)),0)</f>
        <v>0</v>
      </c>
      <c r="J80" s="115"/>
      <c r="Q80" s="116"/>
      <c r="S80" s="117"/>
    </row>
    <row r="81" spans="1:19" ht="12.95" customHeight="1">
      <c r="A81" s="118" t="s">
        <v>198</v>
      </c>
      <c r="B81" s="119">
        <f>'Averages Pivot Table'!AF$291</f>
        <v>0</v>
      </c>
      <c r="C81" s="120">
        <f t="shared" si="122"/>
        <v>0</v>
      </c>
      <c r="D81" s="119">
        <f>'Averages Pivot Table'!AG$291</f>
        <v>0</v>
      </c>
      <c r="E81" s="120">
        <f t="shared" si="122"/>
        <v>0</v>
      </c>
      <c r="F81" s="319">
        <f>'Averages Pivot Table'!AH$291</f>
        <v>0</v>
      </c>
      <c r="G81" s="120">
        <f t="shared" ref="G81" si="131">IF(F81&gt;0,RANK(F81,(F$70:F$88)),0)</f>
        <v>0</v>
      </c>
      <c r="J81" s="115"/>
      <c r="Q81" s="116"/>
      <c r="S81" s="117"/>
    </row>
    <row r="82" spans="1:19" ht="12.95" customHeight="1">
      <c r="A82" s="118" t="s">
        <v>199</v>
      </c>
      <c r="B82" s="119">
        <f>'Averages Pivot Table'!AF$320</f>
        <v>53257.829961527816</v>
      </c>
      <c r="C82" s="120">
        <f t="shared" si="122"/>
        <v>2</v>
      </c>
      <c r="D82" s="119">
        <f>'Averages Pivot Table'!AG$320</f>
        <v>45846.641841131088</v>
      </c>
      <c r="E82" s="120">
        <f t="shared" si="122"/>
        <v>2</v>
      </c>
      <c r="F82" s="319">
        <f>'Averages Pivot Table'!AH$320</f>
        <v>47311.409756132438</v>
      </c>
      <c r="G82" s="120">
        <f t="shared" ref="G82" si="132">IF(F82&gt;0,RANK(F82,(F$70:F$88)),0)</f>
        <v>2</v>
      </c>
      <c r="J82" s="115"/>
      <c r="Q82" s="116"/>
      <c r="S82" s="117"/>
    </row>
    <row r="83" spans="1:19" ht="12.95" customHeight="1">
      <c r="A83" s="118" t="s">
        <v>200</v>
      </c>
      <c r="B83" s="119">
        <f>'Averages Pivot Table'!AF$349</f>
        <v>0</v>
      </c>
      <c r="C83" s="120">
        <f t="shared" si="122"/>
        <v>0</v>
      </c>
      <c r="D83" s="119">
        <f>'Averages Pivot Table'!AG$349</f>
        <v>0</v>
      </c>
      <c r="E83" s="120">
        <f t="shared" si="122"/>
        <v>0</v>
      </c>
      <c r="F83" s="319">
        <f>'Averages Pivot Table'!AH$349</f>
        <v>0</v>
      </c>
      <c r="G83" s="120">
        <f t="shared" ref="G83" si="133">IF(F83&gt;0,RANK(F83,(F$70:F$88)),0)</f>
        <v>0</v>
      </c>
      <c r="J83" s="115"/>
      <c r="Q83" s="116"/>
      <c r="S83" s="117"/>
    </row>
    <row r="84" spans="1:19" ht="12.95" customHeight="1">
      <c r="A84" s="118"/>
      <c r="B84" s="119"/>
      <c r="C84" s="120"/>
      <c r="D84" s="119"/>
      <c r="E84" s="120"/>
      <c r="F84" s="319"/>
      <c r="G84" s="120"/>
      <c r="J84" s="115"/>
      <c r="Q84" s="116"/>
      <c r="S84" s="117"/>
    </row>
    <row r="85" spans="1:19" ht="12.95" customHeight="1">
      <c r="A85" s="118" t="s">
        <v>201</v>
      </c>
      <c r="B85" s="119">
        <f>'Averages Pivot Table'!AF$378</f>
        <v>38296.274999999994</v>
      </c>
      <c r="C85" s="120">
        <f t="shared" si="122"/>
        <v>5</v>
      </c>
      <c r="D85" s="119">
        <f>'Averages Pivot Table'!AG$378</f>
        <v>36973.85542517007</v>
      </c>
      <c r="E85" s="120">
        <f t="shared" si="122"/>
        <v>3</v>
      </c>
      <c r="F85" s="319">
        <f>'Averages Pivot Table'!AH$378</f>
        <v>37083.827946985446</v>
      </c>
      <c r="G85" s="120">
        <f t="shared" ref="G85" si="134">IF(F85&gt;0,RANK(F85,(F$70:F$88)),0)</f>
        <v>6</v>
      </c>
      <c r="J85" s="115"/>
      <c r="Q85" s="116"/>
      <c r="S85" s="117"/>
    </row>
    <row r="86" spans="1:19" ht="12.95" customHeight="1">
      <c r="A86" s="118" t="s">
        <v>202</v>
      </c>
      <c r="B86" s="119">
        <f>'Averages Pivot Table'!AF$407</f>
        <v>0</v>
      </c>
      <c r="C86" s="120">
        <f t="shared" si="122"/>
        <v>0</v>
      </c>
      <c r="D86" s="119">
        <f>'Averages Pivot Table'!AG$407</f>
        <v>0</v>
      </c>
      <c r="E86" s="120">
        <f t="shared" si="122"/>
        <v>0</v>
      </c>
      <c r="F86" s="319">
        <f>'Averages Pivot Table'!AH$407</f>
        <v>0</v>
      </c>
      <c r="G86" s="120">
        <f t="shared" ref="G86" si="135">IF(F86&gt;0,RANK(F86,(F$70:F$88)),0)</f>
        <v>0</v>
      </c>
      <c r="J86" s="115"/>
      <c r="Q86" s="116"/>
      <c r="S86" s="117"/>
    </row>
    <row r="87" spans="1:19" ht="12.95" customHeight="1">
      <c r="A87" s="118" t="s">
        <v>203</v>
      </c>
      <c r="B87" s="119">
        <f>'Averages Pivot Table'!AF$436</f>
        <v>0</v>
      </c>
      <c r="C87" s="120">
        <f t="shared" si="122"/>
        <v>0</v>
      </c>
      <c r="D87" s="119">
        <f>'Averages Pivot Table'!AG$436</f>
        <v>0</v>
      </c>
      <c r="E87" s="120">
        <f t="shared" si="122"/>
        <v>0</v>
      </c>
      <c r="F87" s="319">
        <f>'Averages Pivot Table'!AH$436</f>
        <v>0</v>
      </c>
      <c r="G87" s="120">
        <f t="shared" ref="G87" si="136">IF(F87&gt;0,RANK(F87,(F$70:F$88)),0)</f>
        <v>0</v>
      </c>
      <c r="J87" s="115"/>
      <c r="Q87" s="116"/>
      <c r="S87" s="117"/>
    </row>
    <row r="88" spans="1:19" ht="12.95" customHeight="1">
      <c r="A88" s="143" t="s">
        <v>204</v>
      </c>
      <c r="B88" s="122">
        <f>'Averages Pivot Table'!AF$465</f>
        <v>0</v>
      </c>
      <c r="C88" s="123">
        <f t="shared" si="122"/>
        <v>0</v>
      </c>
      <c r="D88" s="122">
        <f>'Averages Pivot Table'!AG$465</f>
        <v>0</v>
      </c>
      <c r="E88" s="123">
        <f t="shared" si="122"/>
        <v>0</v>
      </c>
      <c r="F88" s="320">
        <f>'Averages Pivot Table'!AH$465</f>
        <v>0</v>
      </c>
      <c r="G88" s="123">
        <f t="shared" ref="G88" si="137">IF(F88&gt;0,RANK(F88,(F$70:F$88)),0)</f>
        <v>0</v>
      </c>
      <c r="J88" s="115"/>
      <c r="Q88" s="116"/>
      <c r="S88" s="117"/>
    </row>
    <row r="89" spans="1:19" ht="45.75" customHeight="1">
      <c r="A89" s="677" t="s">
        <v>360</v>
      </c>
      <c r="B89" s="683"/>
      <c r="C89" s="683"/>
      <c r="D89" s="683"/>
      <c r="E89" s="683"/>
      <c r="F89" s="683"/>
      <c r="G89" s="683"/>
      <c r="H89" s="187"/>
      <c r="I89" s="187"/>
      <c r="J89" s="115"/>
    </row>
    <row r="90" spans="1:19">
      <c r="G90" s="84" t="s">
        <v>1094</v>
      </c>
      <c r="I90" s="84" t="s">
        <v>7</v>
      </c>
    </row>
    <row r="91" spans="1:19" ht="18">
      <c r="A91" s="64" t="s">
        <v>206</v>
      </c>
      <c r="B91" s="64"/>
      <c r="C91" s="64"/>
      <c r="D91" s="64"/>
      <c r="E91" s="64"/>
      <c r="F91" s="64"/>
      <c r="G91" s="64"/>
      <c r="H91" s="64"/>
      <c r="I91" s="64"/>
      <c r="J91" s="64"/>
      <c r="K91" s="64"/>
      <c r="L91" s="64"/>
      <c r="M91" s="64"/>
      <c r="N91" s="161"/>
      <c r="O91" s="161"/>
    </row>
    <row r="92" spans="1:19">
      <c r="A92" s="162"/>
      <c r="B92" s="69"/>
      <c r="C92" s="69"/>
      <c r="D92" s="69"/>
      <c r="E92" s="69"/>
      <c r="F92" s="69"/>
      <c r="G92" s="69"/>
      <c r="H92" s="69"/>
      <c r="I92" s="69"/>
      <c r="J92" s="69"/>
      <c r="K92" s="69"/>
      <c r="L92" s="69"/>
      <c r="M92" s="69"/>
      <c r="N92" s="69"/>
      <c r="O92" s="69"/>
    </row>
    <row r="93" spans="1:19" ht="15.75">
      <c r="A93" s="674" t="s">
        <v>210</v>
      </c>
      <c r="B93" s="674"/>
      <c r="C93" s="674"/>
      <c r="D93" s="674"/>
      <c r="E93" s="674"/>
      <c r="F93" s="674"/>
      <c r="G93" s="674"/>
      <c r="H93" s="674"/>
      <c r="I93" s="674"/>
      <c r="J93" s="674"/>
      <c r="K93" s="674"/>
      <c r="L93" s="674"/>
      <c r="M93" s="674"/>
      <c r="N93" s="163"/>
      <c r="O93" s="163"/>
    </row>
    <row r="94" spans="1:19" ht="15.75">
      <c r="A94" s="674" t="s">
        <v>364</v>
      </c>
      <c r="B94" s="674"/>
      <c r="C94" s="674"/>
      <c r="D94" s="674"/>
      <c r="E94" s="674"/>
      <c r="F94" s="674"/>
      <c r="G94" s="674"/>
      <c r="H94" s="674"/>
      <c r="I94" s="674"/>
      <c r="J94" s="674"/>
      <c r="K94" s="674"/>
      <c r="L94" s="674"/>
      <c r="M94" s="674"/>
      <c r="N94" s="163"/>
      <c r="O94" s="163"/>
    </row>
    <row r="95" spans="1:19">
      <c r="A95" s="118"/>
      <c r="B95" s="118"/>
      <c r="C95" s="118"/>
      <c r="D95" s="118"/>
      <c r="E95" s="118"/>
      <c r="F95" s="118"/>
      <c r="G95" s="118"/>
      <c r="H95" s="118"/>
      <c r="I95" s="118"/>
      <c r="J95" s="118"/>
      <c r="K95" s="118"/>
      <c r="L95" s="118"/>
      <c r="M95" s="118"/>
      <c r="N95" s="118"/>
      <c r="O95" s="118"/>
    </row>
    <row r="96" spans="1:19" ht="31.5" customHeight="1">
      <c r="A96" s="96"/>
      <c r="B96" s="164" t="s">
        <v>3</v>
      </c>
      <c r="C96" s="165"/>
      <c r="D96" s="166" t="s">
        <v>4</v>
      </c>
      <c r="E96" s="167"/>
      <c r="F96" s="166" t="s">
        <v>5</v>
      </c>
      <c r="G96" s="167"/>
      <c r="H96" s="164" t="s">
        <v>6</v>
      </c>
      <c r="I96" s="165"/>
      <c r="J96" s="166" t="s">
        <v>211</v>
      </c>
      <c r="K96" s="167"/>
      <c r="L96" s="165" t="s">
        <v>212</v>
      </c>
      <c r="M96" s="165"/>
      <c r="N96" s="168" t="s">
        <v>7</v>
      </c>
      <c r="O96" s="168"/>
    </row>
    <row r="97" spans="1:19">
      <c r="A97" s="102"/>
      <c r="B97" s="98" t="s">
        <v>187</v>
      </c>
      <c r="C97" s="97" t="s">
        <v>166</v>
      </c>
      <c r="D97" s="98" t="s">
        <v>187</v>
      </c>
      <c r="E97" s="97" t="s">
        <v>166</v>
      </c>
      <c r="F97" s="98" t="s">
        <v>187</v>
      </c>
      <c r="G97" s="97" t="s">
        <v>166</v>
      </c>
      <c r="H97" s="98" t="s">
        <v>187</v>
      </c>
      <c r="I97" s="97" t="s">
        <v>166</v>
      </c>
      <c r="J97" s="98" t="s">
        <v>187</v>
      </c>
      <c r="K97" s="97" t="s">
        <v>166</v>
      </c>
      <c r="L97" s="98" t="s">
        <v>187</v>
      </c>
      <c r="M97" s="97" t="s">
        <v>166</v>
      </c>
    </row>
    <row r="98" spans="1:19" s="109" customFormat="1" ht="18" customHeight="1">
      <c r="A98" s="106" t="s">
        <v>188</v>
      </c>
      <c r="B98" s="133">
        <f>'Averages Pivot Table'!Y$469</f>
        <v>107784.89498257518</v>
      </c>
      <c r="C98" s="133"/>
      <c r="D98" s="133">
        <f>'Averages Pivot Table'!Y$473</f>
        <v>76822.978299980401</v>
      </c>
      <c r="E98" s="133"/>
      <c r="F98" s="133">
        <f>'Averages Pivot Table'!Y$477</f>
        <v>66280.186340603832</v>
      </c>
      <c r="G98" s="133"/>
      <c r="H98" s="133">
        <f>'Averages Pivot Table'!Y$481</f>
        <v>46517.715296703806</v>
      </c>
      <c r="I98" s="133"/>
      <c r="J98" s="133">
        <f>'Averages Pivot Table'!Y$485</f>
        <v>52155.692461302489</v>
      </c>
      <c r="K98" s="133"/>
      <c r="L98" s="133">
        <f>'Averages Pivot Table'!Y$493</f>
        <v>76925.445174802458</v>
      </c>
      <c r="M98" s="169"/>
      <c r="N98" s="133"/>
      <c r="O98" s="170"/>
      <c r="Q98" s="111"/>
      <c r="R98" s="111"/>
      <c r="S98" s="111"/>
    </row>
    <row r="99" spans="1:19" ht="12.95" customHeight="1">
      <c r="A99" s="118"/>
      <c r="B99" s="113"/>
      <c r="C99" s="137"/>
      <c r="D99" s="113"/>
      <c r="E99" s="137"/>
      <c r="F99" s="113"/>
      <c r="G99" s="137"/>
      <c r="H99" s="113"/>
      <c r="I99" s="137"/>
      <c r="J99" s="113"/>
      <c r="K99" s="137"/>
      <c r="L99" s="113"/>
      <c r="M99" s="137"/>
      <c r="N99" s="113"/>
      <c r="O99" s="114"/>
    </row>
    <row r="100" spans="1:19" ht="12.95" customHeight="1">
      <c r="A100" s="118" t="s">
        <v>189</v>
      </c>
      <c r="B100" s="171">
        <f>'Averages Pivot Table'!Y$6</f>
        <v>112438.54903281225</v>
      </c>
      <c r="C100" s="120">
        <f>IF(B100&gt;0,RANK(B100,(B$100:B$118)),0)</f>
        <v>5</v>
      </c>
      <c r="D100" s="171">
        <f>'Averages Pivot Table'!Y$10</f>
        <v>81157.457140581435</v>
      </c>
      <c r="E100" s="120">
        <f>IF(D100&gt;0,RANK(D100,(D$100:D$118)),0)</f>
        <v>3</v>
      </c>
      <c r="F100" s="171">
        <f>'Averages Pivot Table'!Y$14</f>
        <v>68405.940838074923</v>
      </c>
      <c r="G100" s="120">
        <f>IF(F100&gt;0,RANK(F100,(F$100:F$118)),0)</f>
        <v>6</v>
      </c>
      <c r="H100" s="171">
        <f>'Averages Pivot Table'!Y$18</f>
        <v>47679.186505234109</v>
      </c>
      <c r="I100" s="120">
        <f>IF(H100&gt;0,RANK(H100,(H$100:H$118)),0)</f>
        <v>8</v>
      </c>
      <c r="J100" s="171">
        <f>'Averages Pivot Table'!Y$22</f>
        <v>77148.599505090504</v>
      </c>
      <c r="K100" s="120">
        <f>IF(J100&gt;0,RANK(J100,(J$100:J$118)),0)</f>
        <v>1</v>
      </c>
      <c r="L100" s="171">
        <f>'Averages Pivot Table'!Y$30</f>
        <v>81264.435337912902</v>
      </c>
      <c r="M100" s="120">
        <f>IF(L100&gt;0,RANK(L100,(L$100:L$118)),0)</f>
        <v>3</v>
      </c>
      <c r="N100" s="171"/>
      <c r="O100" s="172"/>
    </row>
    <row r="101" spans="1:19" ht="12.95" customHeight="1">
      <c r="A101" s="118" t="s">
        <v>190</v>
      </c>
      <c r="B101" s="171">
        <f>'Averages Pivot Table'!Y$35</f>
        <v>91086.086850005886</v>
      </c>
      <c r="C101" s="120">
        <f t="shared" ref="C101:E118" si="138">IF(B101&gt;0,RANK(B101,(B$100:B$118)),0)</f>
        <v>13</v>
      </c>
      <c r="D101" s="171">
        <f>'Averages Pivot Table'!Y$39</f>
        <v>68282.59814159121</v>
      </c>
      <c r="E101" s="120">
        <f t="shared" si="138"/>
        <v>15</v>
      </c>
      <c r="F101" s="171">
        <f>'Averages Pivot Table'!Y$43</f>
        <v>59750.283668872697</v>
      </c>
      <c r="G101" s="120">
        <f t="shared" ref="G101" si="139">IF(F101&gt;0,RANK(F101,(F$100:F$118)),0)</f>
        <v>14</v>
      </c>
      <c r="H101" s="171">
        <f>'Averages Pivot Table'!Y$47</f>
        <v>44400.071170281066</v>
      </c>
      <c r="I101" s="120">
        <f t="shared" ref="I101" si="140">IF(H101&gt;0,RANK(H101,(H$100:H$118)),0)</f>
        <v>11</v>
      </c>
      <c r="J101" s="171">
        <f>'Averages Pivot Table'!Y$51</f>
        <v>45924.211810982786</v>
      </c>
      <c r="K101" s="120">
        <f t="shared" ref="K101" si="141">IF(J101&gt;0,RANK(J101,(J$100:J$118)),0)</f>
        <v>12</v>
      </c>
      <c r="L101" s="171">
        <f>'Averages Pivot Table'!Y$59</f>
        <v>65173.130035855625</v>
      </c>
      <c r="M101" s="120">
        <f t="shared" ref="M101" si="142">IF(L101&gt;0,RANK(L101,(L$100:L$118)),0)</f>
        <v>16</v>
      </c>
      <c r="N101" s="171"/>
      <c r="O101" s="172"/>
    </row>
    <row r="102" spans="1:19" ht="12.95" customHeight="1">
      <c r="A102" s="118" t="s">
        <v>191</v>
      </c>
      <c r="B102" s="171">
        <f>'Averages Pivot Table'!Y$64</f>
        <v>135296.32671124188</v>
      </c>
      <c r="C102" s="120">
        <f t="shared" si="138"/>
        <v>1</v>
      </c>
      <c r="D102" s="171">
        <f>'Averages Pivot Table'!Y$68</f>
        <v>90802.314883658051</v>
      </c>
      <c r="E102" s="120">
        <f t="shared" si="138"/>
        <v>1</v>
      </c>
      <c r="F102" s="171">
        <f>'Averages Pivot Table'!Y$72</f>
        <v>79879.623160263858</v>
      </c>
      <c r="G102" s="120">
        <f t="shared" ref="G102" si="143">IF(F102&gt;0,RANK(F102,(F$100:F$118)),0)</f>
        <v>1</v>
      </c>
      <c r="H102" s="171">
        <f>'Averages Pivot Table'!Y$76</f>
        <v>63448.814766269104</v>
      </c>
      <c r="I102" s="120">
        <f t="shared" ref="I102" si="144">IF(H102&gt;0,RANK(H102,(H$100:H$118)),0)</f>
        <v>1</v>
      </c>
      <c r="J102" s="171">
        <f>'Averages Pivot Table'!Y$80</f>
        <v>54291.8</v>
      </c>
      <c r="K102" s="120">
        <f t="shared" ref="K102" si="145">IF(J102&gt;0,RANK(J102,(J$100:J$118)),0)</f>
        <v>4</v>
      </c>
      <c r="L102" s="171">
        <f>'Averages Pivot Table'!Y$88</f>
        <v>100240.80421957593</v>
      </c>
      <c r="M102" s="120">
        <f t="shared" ref="M102" si="146">IF(L102&gt;0,RANK(L102,(L$100:L$118)),0)</f>
        <v>1</v>
      </c>
      <c r="N102" s="171"/>
      <c r="O102" s="172"/>
    </row>
    <row r="103" spans="1:19" ht="12.95" customHeight="1">
      <c r="A103" s="118" t="s">
        <v>192</v>
      </c>
      <c r="B103" s="171">
        <f>'Averages Pivot Table'!Y$93</f>
        <v>112979.9286093359</v>
      </c>
      <c r="C103" s="120">
        <f t="shared" si="138"/>
        <v>4</v>
      </c>
      <c r="D103" s="171">
        <f>'Averages Pivot Table'!Y$97</f>
        <v>79209.035229362198</v>
      </c>
      <c r="E103" s="120">
        <f t="shared" si="138"/>
        <v>5</v>
      </c>
      <c r="F103" s="171">
        <f>'Averages Pivot Table'!Y$101</f>
        <v>70508.605208276451</v>
      </c>
      <c r="G103" s="120">
        <f t="shared" ref="G103" si="147">IF(F103&gt;0,RANK(F103,(F$100:F$118)),0)</f>
        <v>2</v>
      </c>
      <c r="H103" s="171">
        <f>'Averages Pivot Table'!Y$105</f>
        <v>50341.251452334494</v>
      </c>
      <c r="I103" s="120">
        <f t="shared" ref="I103" si="148">IF(H103&gt;0,RANK(H103,(H$100:H$118)),0)</f>
        <v>4</v>
      </c>
      <c r="J103" s="171">
        <f>'Averages Pivot Table'!Y$109</f>
        <v>58160.222083461769</v>
      </c>
      <c r="K103" s="120">
        <f t="shared" ref="K103" si="149">IF(J103&gt;0,RANK(J103,(J$100:J$118)),0)</f>
        <v>2</v>
      </c>
      <c r="L103" s="171">
        <f>'Averages Pivot Table'!Y$117</f>
        <v>81168.84267762462</v>
      </c>
      <c r="M103" s="120">
        <f t="shared" ref="M103" si="150">IF(L103&gt;0,RANK(L103,(L$100:L$118)),0)</f>
        <v>4</v>
      </c>
      <c r="N103" s="171"/>
      <c r="O103" s="172"/>
    </row>
    <row r="104" spans="1:19" ht="12.95" customHeight="1">
      <c r="A104" s="118"/>
      <c r="B104" s="171"/>
      <c r="C104" s="120"/>
      <c r="D104" s="171"/>
      <c r="E104" s="120"/>
      <c r="F104" s="171"/>
      <c r="G104" s="120"/>
      <c r="H104" s="171"/>
      <c r="I104" s="120"/>
      <c r="J104" s="171"/>
      <c r="K104" s="120"/>
      <c r="L104" s="171"/>
      <c r="M104" s="120"/>
      <c r="N104" s="171"/>
      <c r="O104" s="172"/>
    </row>
    <row r="105" spans="1:19" ht="12.95" customHeight="1">
      <c r="A105" s="118" t="s">
        <v>193</v>
      </c>
      <c r="B105" s="171">
        <f>'Averages Pivot Table'!Y$122</f>
        <v>103962.73208264794</v>
      </c>
      <c r="C105" s="120">
        <f t="shared" si="138"/>
        <v>9</v>
      </c>
      <c r="D105" s="171">
        <f>'Averages Pivot Table'!Y$126</f>
        <v>73498.52028087806</v>
      </c>
      <c r="E105" s="120">
        <f t="shared" si="138"/>
        <v>9</v>
      </c>
      <c r="F105" s="171">
        <f>'Averages Pivot Table'!Y$130</f>
        <v>64736.105349393227</v>
      </c>
      <c r="G105" s="120">
        <f t="shared" ref="G105" si="151">IF(F105&gt;0,RANK(F105,(F$100:F$118)),0)</f>
        <v>9</v>
      </c>
      <c r="H105" s="171">
        <f>'Averages Pivot Table'!Y$134</f>
        <v>44722.30455209496</v>
      </c>
      <c r="I105" s="120">
        <f t="shared" ref="I105" si="152">IF(H105&gt;0,RANK(H105,(H$100:H$118)),0)</f>
        <v>10</v>
      </c>
      <c r="J105" s="171">
        <f>'Averages Pivot Table'!Y$138</f>
        <v>50497.141793141469</v>
      </c>
      <c r="K105" s="120">
        <f t="shared" ref="K105" si="153">IF(J105&gt;0,RANK(J105,(J$100:J$118)),0)</f>
        <v>7</v>
      </c>
      <c r="L105" s="171">
        <f>'Averages Pivot Table'!Y$146</f>
        <v>73967.862507183338</v>
      </c>
      <c r="M105" s="120">
        <f t="shared" ref="M105" si="154">IF(L105&gt;0,RANK(L105,(L$100:L$118)),0)</f>
        <v>9</v>
      </c>
      <c r="N105" s="171"/>
      <c r="O105" s="172"/>
    </row>
    <row r="106" spans="1:19" ht="12.95" customHeight="1">
      <c r="A106" s="118" t="s">
        <v>194</v>
      </c>
      <c r="B106" s="171">
        <f>'Averages Pivot Table'!Y$151</f>
        <v>100209.48327483461</v>
      </c>
      <c r="C106" s="120">
        <f t="shared" si="138"/>
        <v>10</v>
      </c>
      <c r="D106" s="171">
        <f>'Averages Pivot Table'!Y$155</f>
        <v>71558.839795429478</v>
      </c>
      <c r="E106" s="120">
        <f t="shared" si="138"/>
        <v>11</v>
      </c>
      <c r="F106" s="171">
        <f>'Averages Pivot Table'!Y$159</f>
        <v>62172.333614233394</v>
      </c>
      <c r="G106" s="120">
        <f t="shared" ref="G106" si="155">IF(F106&gt;0,RANK(F106,(F$100:F$118)),0)</f>
        <v>11</v>
      </c>
      <c r="H106" s="171">
        <f>'Averages Pivot Table'!Y$163</f>
        <v>44773.930833841594</v>
      </c>
      <c r="I106" s="120">
        <f t="shared" ref="I106" si="156">IF(H106&gt;0,RANK(H106,(H$100:H$118)),0)</f>
        <v>9</v>
      </c>
      <c r="J106" s="171">
        <f>'Averages Pivot Table'!Y$167</f>
        <v>49562.28533866092</v>
      </c>
      <c r="K106" s="120">
        <f t="shared" ref="K106" si="157">IF(J106&gt;0,RANK(J106,(J$100:J$118)),0)</f>
        <v>10</v>
      </c>
      <c r="L106" s="171">
        <f>'Averages Pivot Table'!Y$175</f>
        <v>72233.325625100493</v>
      </c>
      <c r="M106" s="120">
        <f t="shared" ref="M106" si="158">IF(L106&gt;0,RANK(L106,(L$100:L$118)),0)</f>
        <v>11</v>
      </c>
      <c r="N106" s="171"/>
      <c r="O106" s="172"/>
    </row>
    <row r="107" spans="1:19" ht="12.95" customHeight="1">
      <c r="A107" s="118" t="s">
        <v>195</v>
      </c>
      <c r="B107" s="171">
        <f>'Averages Pivot Table'!Y$180</f>
        <v>91075.044539272829</v>
      </c>
      <c r="C107" s="120">
        <f t="shared" si="138"/>
        <v>14</v>
      </c>
      <c r="D107" s="171">
        <f>'Averages Pivot Table'!Y$184</f>
        <v>67725.86389125204</v>
      </c>
      <c r="E107" s="120">
        <f t="shared" si="138"/>
        <v>16</v>
      </c>
      <c r="F107" s="171">
        <f>'Averages Pivot Table'!Y$188</f>
        <v>59362.714522564907</v>
      </c>
      <c r="G107" s="120">
        <f t="shared" ref="G107" si="159">IF(F107&gt;0,RANK(F107,(F$100:F$118)),0)</f>
        <v>15</v>
      </c>
      <c r="H107" s="171">
        <f>'Averages Pivot Table'!Y$192</f>
        <v>42825.225548570736</v>
      </c>
      <c r="I107" s="120">
        <f t="shared" ref="I107" si="160">IF(H107&gt;0,RANK(H107,(H$100:H$118)),0)</f>
        <v>15</v>
      </c>
      <c r="J107" s="171">
        <f>'Averages Pivot Table'!Y$196</f>
        <v>43482.171332893144</v>
      </c>
      <c r="K107" s="120">
        <f t="shared" ref="K107" si="161">IF(J107&gt;0,RANK(J107,(J$100:J$118)),0)</f>
        <v>13</v>
      </c>
      <c r="L107" s="171">
        <f>'Averages Pivot Table'!Y$204</f>
        <v>65404.057748216532</v>
      </c>
      <c r="M107" s="120">
        <f t="shared" ref="M107" si="162">IF(L107&gt;0,RANK(L107,(L$100:L$118)),0)</f>
        <v>15</v>
      </c>
      <c r="N107" s="171"/>
      <c r="O107" s="172"/>
    </row>
    <row r="108" spans="1:19" ht="12.95" customHeight="1">
      <c r="A108" s="118" t="s">
        <v>196</v>
      </c>
      <c r="B108" s="171">
        <f>'Averages Pivot Table'!Y$209</f>
        <v>110667.39313458501</v>
      </c>
      <c r="C108" s="120">
        <f t="shared" si="138"/>
        <v>6</v>
      </c>
      <c r="D108" s="171">
        <f>'Averages Pivot Table'!Y$213</f>
        <v>78829.988322888908</v>
      </c>
      <c r="E108" s="120">
        <f t="shared" si="138"/>
        <v>6</v>
      </c>
      <c r="F108" s="171">
        <f>'Averages Pivot Table'!Y$217</f>
        <v>67630.151955091467</v>
      </c>
      <c r="G108" s="120">
        <f t="shared" ref="G108" si="163">IF(F108&gt;0,RANK(F108,(F$100:F$118)),0)</f>
        <v>7</v>
      </c>
      <c r="H108" s="171">
        <f>'Averages Pivot Table'!Y$221</f>
        <v>54153.175271572036</v>
      </c>
      <c r="I108" s="120">
        <f t="shared" ref="I108" si="164">IF(H108&gt;0,RANK(H108,(H$100:H$118)),0)</f>
        <v>2</v>
      </c>
      <c r="J108" s="171">
        <f>'Averages Pivot Table'!Y$225</f>
        <v>49865.893212749674</v>
      </c>
      <c r="K108" s="120">
        <f t="shared" ref="K108" si="165">IF(J108&gt;0,RANK(J108,(J$100:J$118)),0)</f>
        <v>9</v>
      </c>
      <c r="L108" s="171">
        <f>'Averages Pivot Table'!Y$233</f>
        <v>79109.908691490098</v>
      </c>
      <c r="M108" s="120">
        <f t="shared" ref="M108" si="166">IF(L108&gt;0,RANK(L108,(L$100:L$118)),0)</f>
        <v>6</v>
      </c>
      <c r="N108" s="171"/>
      <c r="O108" s="172"/>
    </row>
    <row r="109" spans="1:19" ht="12.95" customHeight="1">
      <c r="A109" s="118"/>
      <c r="B109" s="171"/>
      <c r="C109" s="120"/>
      <c r="D109" s="171"/>
      <c r="E109" s="120"/>
      <c r="F109" s="171"/>
      <c r="G109" s="120"/>
      <c r="H109" s="171"/>
      <c r="I109" s="120"/>
      <c r="J109" s="171"/>
      <c r="K109" s="120"/>
      <c r="L109" s="171"/>
      <c r="M109" s="120"/>
      <c r="N109" s="171"/>
      <c r="O109" s="172"/>
    </row>
    <row r="110" spans="1:19" ht="12.95" customHeight="1">
      <c r="A110" s="118" t="s">
        <v>197</v>
      </c>
      <c r="B110" s="171">
        <f>'Averages Pivot Table'!Y$238</f>
        <v>90319.999156372563</v>
      </c>
      <c r="C110" s="120">
        <f t="shared" si="138"/>
        <v>15</v>
      </c>
      <c r="D110" s="171">
        <f>'Averages Pivot Table'!Y$242</f>
        <v>70117.037863830075</v>
      </c>
      <c r="E110" s="120">
        <f t="shared" si="138"/>
        <v>14</v>
      </c>
      <c r="F110" s="171">
        <f>'Averages Pivot Table'!Y$246</f>
        <v>62447.658393812279</v>
      </c>
      <c r="G110" s="120">
        <f t="shared" ref="G110" si="167">IF(F110&gt;0,RANK(F110,(F$100:F$118)),0)</f>
        <v>10</v>
      </c>
      <c r="H110" s="171">
        <f>'Averages Pivot Table'!Y$250</f>
        <v>43503.938213802823</v>
      </c>
      <c r="I110" s="120">
        <f t="shared" ref="I110" si="168">IF(H110&gt;0,RANK(H110,(H$100:H$118)),0)</f>
        <v>14</v>
      </c>
      <c r="J110" s="171">
        <f>'Averages Pivot Table'!Y$254</f>
        <v>38351.445789511206</v>
      </c>
      <c r="K110" s="120">
        <f t="shared" ref="K110" si="169">IF(J110&gt;0,RANK(J110,(J$100:J$118)),0)</f>
        <v>15</v>
      </c>
      <c r="L110" s="171">
        <f>'Averages Pivot Table'!Y$262</f>
        <v>66022.881426274194</v>
      </c>
      <c r="M110" s="120">
        <f t="shared" ref="M110" si="170">IF(L110&gt;0,RANK(L110,(L$100:L$118)),0)</f>
        <v>14</v>
      </c>
      <c r="N110" s="171"/>
      <c r="O110" s="172"/>
    </row>
    <row r="111" spans="1:19" ht="12.95" customHeight="1">
      <c r="A111" s="118" t="s">
        <v>198</v>
      </c>
      <c r="B111" s="171">
        <f>'Averages Pivot Table'!Y$267</f>
        <v>109809.5154874345</v>
      </c>
      <c r="C111" s="120">
        <f t="shared" si="138"/>
        <v>7</v>
      </c>
      <c r="D111" s="171">
        <f>'Averages Pivot Table'!Y$271</f>
        <v>77560.2275207028</v>
      </c>
      <c r="E111" s="120">
        <f t="shared" si="138"/>
        <v>7</v>
      </c>
      <c r="F111" s="171">
        <f>'Averages Pivot Table'!Y$275</f>
        <v>69263.761103430006</v>
      </c>
      <c r="G111" s="120">
        <f t="shared" ref="G111" si="171">IF(F111&gt;0,RANK(F111,(F$100:F$118)),0)</f>
        <v>5</v>
      </c>
      <c r="H111" s="171">
        <f>'Averages Pivot Table'!Y$279</f>
        <v>52110.485884485737</v>
      </c>
      <c r="I111" s="120">
        <f t="shared" ref="I111" si="172">IF(H111&gt;0,RANK(H111,(H$100:H$118)),0)</f>
        <v>3</v>
      </c>
      <c r="J111" s="171">
        <f>'Averages Pivot Table'!Y$283</f>
        <v>55070.332620994064</v>
      </c>
      <c r="K111" s="120">
        <f t="shared" ref="K111" si="173">IF(J111&gt;0,RANK(J111,(J$100:J$118)),0)</f>
        <v>3</v>
      </c>
      <c r="L111" s="171">
        <f>'Averages Pivot Table'!Y$291</f>
        <v>78318.215206434965</v>
      </c>
      <c r="M111" s="120">
        <f t="shared" ref="M111" si="174">IF(L111&gt;0,RANK(L111,(L$100:L$118)),0)</f>
        <v>7</v>
      </c>
      <c r="N111" s="171"/>
      <c r="O111" s="172"/>
    </row>
    <row r="112" spans="1:19" ht="12.95" customHeight="1">
      <c r="A112" s="118" t="s">
        <v>199</v>
      </c>
      <c r="B112" s="171">
        <f>'Averages Pivot Table'!Y$296</f>
        <v>99101.349818294577</v>
      </c>
      <c r="C112" s="120">
        <f t="shared" si="138"/>
        <v>11</v>
      </c>
      <c r="D112" s="171">
        <f>'Averages Pivot Table'!Y$300</f>
        <v>71389.082916453219</v>
      </c>
      <c r="E112" s="120">
        <f t="shared" si="138"/>
        <v>12</v>
      </c>
      <c r="F112" s="171">
        <f>'Averages Pivot Table'!Y$304</f>
        <v>60754.164020722426</v>
      </c>
      <c r="G112" s="120">
        <f t="shared" ref="G112" si="175">IF(F112&gt;0,RANK(F112,(F$100:F$118)),0)</f>
        <v>13</v>
      </c>
      <c r="H112" s="171">
        <f>'Averages Pivot Table'!Y$308</f>
        <v>43778.739054791542</v>
      </c>
      <c r="I112" s="120">
        <f t="shared" ref="I112" si="176">IF(H112&gt;0,RANK(H112,(H$100:H$118)),0)</f>
        <v>13</v>
      </c>
      <c r="J112" s="171">
        <f>'Averages Pivot Table'!Y$312</f>
        <v>0</v>
      </c>
      <c r="K112" s="120">
        <f t="shared" ref="K112" si="177">IF(J112&gt;0,RANK(J112,(J$100:J$118)),0)</f>
        <v>0</v>
      </c>
      <c r="L112" s="171">
        <f>'Averages Pivot Table'!Y$320</f>
        <v>71113.757485745577</v>
      </c>
      <c r="M112" s="120">
        <f t="shared" ref="M112" si="178">IF(L112&gt;0,RANK(L112,(L$100:L$118)),0)</f>
        <v>12</v>
      </c>
      <c r="N112" s="171"/>
      <c r="O112" s="172"/>
    </row>
    <row r="113" spans="1:19" ht="12.95" customHeight="1">
      <c r="A113" s="118" t="s">
        <v>200</v>
      </c>
      <c r="B113" s="171">
        <f>'Averages Pivot Table'!Y$325</f>
        <v>105660.94468668205</v>
      </c>
      <c r="C113" s="120">
        <f t="shared" si="138"/>
        <v>8</v>
      </c>
      <c r="D113" s="171">
        <f>'Averages Pivot Table'!Y$329</f>
        <v>76202.186940225205</v>
      </c>
      <c r="E113" s="120">
        <f t="shared" si="138"/>
        <v>8</v>
      </c>
      <c r="F113" s="171">
        <f>'Averages Pivot Table'!Y$333</f>
        <v>66146.28499620923</v>
      </c>
      <c r="G113" s="120">
        <f t="shared" ref="G113" si="179">IF(F113&gt;0,RANK(F113,(F$100:F$118)),0)</f>
        <v>8</v>
      </c>
      <c r="H113" s="171">
        <f>'Averages Pivot Table'!Y$337</f>
        <v>48184.140903248859</v>
      </c>
      <c r="I113" s="120">
        <f t="shared" ref="I113" si="180">IF(H113&gt;0,RANK(H113,(H$100:H$118)),0)</f>
        <v>6</v>
      </c>
      <c r="J113" s="171">
        <f>'Averages Pivot Table'!Y$341</f>
        <v>49357.35291666416</v>
      </c>
      <c r="K113" s="120">
        <f t="shared" ref="K113" si="181">IF(J113&gt;0,RANK(J113,(J$100:J$118)),0)</f>
        <v>11</v>
      </c>
      <c r="L113" s="171">
        <f>'Averages Pivot Table'!Y$349</f>
        <v>75515.35156604198</v>
      </c>
      <c r="M113" s="120">
        <f t="shared" ref="M113" si="182">IF(L113&gt;0,RANK(L113,(L$100:L$118)),0)</f>
        <v>8</v>
      </c>
      <c r="N113" s="171"/>
      <c r="O113" s="172"/>
    </row>
    <row r="114" spans="1:19" ht="12.95" customHeight="1">
      <c r="A114" s="118"/>
      <c r="B114" s="171"/>
      <c r="C114" s="120"/>
      <c r="D114" s="171"/>
      <c r="E114" s="120"/>
      <c r="F114" s="171"/>
      <c r="G114" s="120"/>
      <c r="H114" s="171"/>
      <c r="I114" s="120"/>
      <c r="J114" s="171"/>
      <c r="K114" s="120"/>
      <c r="L114" s="171"/>
      <c r="M114" s="120"/>
      <c r="N114" s="171"/>
      <c r="O114" s="172"/>
    </row>
    <row r="115" spans="1:19" ht="12.95" customHeight="1">
      <c r="A115" s="118" t="s">
        <v>201</v>
      </c>
      <c r="B115" s="173">
        <f>'Averages Pivot Table'!Y$354</f>
        <v>97554.700888517822</v>
      </c>
      <c r="C115" s="120">
        <f t="shared" si="138"/>
        <v>12</v>
      </c>
      <c r="D115" s="173">
        <f>'Averages Pivot Table'!Y$358</f>
        <v>73006.054625928649</v>
      </c>
      <c r="E115" s="120">
        <f t="shared" si="138"/>
        <v>10</v>
      </c>
      <c r="F115" s="173">
        <f>'Averages Pivot Table'!Y$362</f>
        <v>61666.259645290171</v>
      </c>
      <c r="G115" s="120">
        <f t="shared" ref="G115" si="183">IF(F115&gt;0,RANK(F115,(F$100:F$118)),0)</f>
        <v>12</v>
      </c>
      <c r="H115" s="173">
        <f>'Averages Pivot Table'!Y$366</f>
        <v>44118.768357209163</v>
      </c>
      <c r="I115" s="120">
        <f t="shared" ref="I115" si="184">IF(H115&gt;0,RANK(H115,(H$100:H$118)),0)</f>
        <v>12</v>
      </c>
      <c r="J115" s="173">
        <f>'Averages Pivot Table'!Y$370</f>
        <v>42258.296558017151</v>
      </c>
      <c r="K115" s="120">
        <f t="shared" ref="K115" si="185">IF(J115&gt;0,RANK(J115,(J$100:J$118)),0)</f>
        <v>14</v>
      </c>
      <c r="L115" s="173">
        <f>'Averages Pivot Table'!Y$378</f>
        <v>72708.693360899328</v>
      </c>
      <c r="M115" s="120">
        <f t="shared" ref="M115" si="186">IF(L115&gt;0,RANK(L115,(L$100:L$118)),0)</f>
        <v>10</v>
      </c>
      <c r="N115" s="171"/>
      <c r="O115" s="172"/>
    </row>
    <row r="116" spans="1:19" ht="12.95" customHeight="1">
      <c r="A116" s="118" t="s">
        <v>202</v>
      </c>
      <c r="B116" s="173">
        <f>'Averages Pivot Table'!Y$383</f>
        <v>115610.98793228692</v>
      </c>
      <c r="C116" s="120">
        <f t="shared" si="138"/>
        <v>3</v>
      </c>
      <c r="D116" s="173">
        <f>'Averages Pivot Table'!Y$387</f>
        <v>80365.451901042237</v>
      </c>
      <c r="E116" s="120">
        <f t="shared" si="138"/>
        <v>4</v>
      </c>
      <c r="F116" s="173">
        <f>'Averages Pivot Table'!Y$391</f>
        <v>69447.159052664603</v>
      </c>
      <c r="G116" s="120">
        <f t="shared" ref="G116" si="187">IF(F116&gt;0,RANK(F116,(F$100:F$118)),0)</f>
        <v>3</v>
      </c>
      <c r="H116" s="173">
        <f>'Averages Pivot Table'!Y$395</f>
        <v>47699.650771363333</v>
      </c>
      <c r="I116" s="120">
        <f t="shared" ref="I116" si="188">IF(H116&gt;0,RANK(H116,(H$100:H$118)),0)</f>
        <v>7</v>
      </c>
      <c r="J116" s="173">
        <f>'Averages Pivot Table'!Y$399</f>
        <v>52780.969007805543</v>
      </c>
      <c r="K116" s="120">
        <f t="shared" ref="K116" si="189">IF(J116&gt;0,RANK(J116,(J$100:J$118)),0)</f>
        <v>6</v>
      </c>
      <c r="L116" s="173">
        <f>'Averages Pivot Table'!Y$407</f>
        <v>80368.270056098787</v>
      </c>
      <c r="M116" s="120">
        <f t="shared" ref="M116" si="190">IF(L116&gt;0,RANK(L116,(L$100:L$118)),0)</f>
        <v>5</v>
      </c>
      <c r="N116" s="171"/>
      <c r="O116" s="172"/>
    </row>
    <row r="117" spans="1:19" ht="12.95" customHeight="1">
      <c r="A117" s="118" t="s">
        <v>203</v>
      </c>
      <c r="B117" s="173">
        <f>'Averages Pivot Table'!Y$412</f>
        <v>117470.69096251219</v>
      </c>
      <c r="C117" s="120">
        <f t="shared" si="138"/>
        <v>2</v>
      </c>
      <c r="D117" s="173">
        <f>'Averages Pivot Table'!Y$416</f>
        <v>81911.204546638197</v>
      </c>
      <c r="E117" s="120">
        <f t="shared" si="138"/>
        <v>2</v>
      </c>
      <c r="F117" s="173">
        <f>'Averages Pivot Table'!Y$420</f>
        <v>69279.045936763243</v>
      </c>
      <c r="G117" s="120">
        <f t="shared" ref="G117" si="191">IF(F117&gt;0,RANK(F117,(F$100:F$118)),0)</f>
        <v>4</v>
      </c>
      <c r="H117" s="173">
        <f>'Averages Pivot Table'!Y$424</f>
        <v>50105.82086441743</v>
      </c>
      <c r="I117" s="120">
        <f t="shared" ref="I117" si="192">IF(H117&gt;0,RANK(H117,(H$100:H$118)),0)</f>
        <v>5</v>
      </c>
      <c r="J117" s="173">
        <f>'Averages Pivot Table'!Y$428</f>
        <v>53647.531424337212</v>
      </c>
      <c r="K117" s="120">
        <f t="shared" ref="K117" si="193">IF(J117&gt;0,RANK(J117,(J$100:J$118)),0)</f>
        <v>5</v>
      </c>
      <c r="L117" s="173">
        <f>'Averages Pivot Table'!Y$436</f>
        <v>84667.021062110856</v>
      </c>
      <c r="M117" s="120">
        <f t="shared" ref="M117" si="194">IF(L117&gt;0,RANK(L117,(L$100:L$118)),0)</f>
        <v>2</v>
      </c>
      <c r="N117" s="171"/>
      <c r="O117" s="172"/>
    </row>
    <row r="118" spans="1:19" ht="12.95" customHeight="1">
      <c r="A118" s="143" t="s">
        <v>204</v>
      </c>
      <c r="B118" s="174">
        <f>'Averages Pivot Table'!Y$441</f>
        <v>87615.160730732488</v>
      </c>
      <c r="C118" s="123">
        <f t="shared" si="138"/>
        <v>16</v>
      </c>
      <c r="D118" s="174">
        <f>'Averages Pivot Table'!Y$445</f>
        <v>71142.951708345237</v>
      </c>
      <c r="E118" s="123">
        <f t="shared" si="138"/>
        <v>13</v>
      </c>
      <c r="F118" s="174">
        <f>'Averages Pivot Table'!Y$449</f>
        <v>59152.235239145397</v>
      </c>
      <c r="G118" s="123">
        <f t="shared" ref="G118" si="195">IF(F118&gt;0,RANK(F118,(F$100:F$118)),0)</f>
        <v>16</v>
      </c>
      <c r="H118" s="174">
        <f>'Averages Pivot Table'!Y$453</f>
        <v>39786.148508097824</v>
      </c>
      <c r="I118" s="123">
        <f t="shared" ref="I118" si="196">IF(H118&gt;0,RANK(H118,(H$100:H$118)),0)</f>
        <v>16</v>
      </c>
      <c r="J118" s="174">
        <f>'Averages Pivot Table'!Y$457</f>
        <v>50084.352725250275</v>
      </c>
      <c r="K118" s="123">
        <f t="shared" ref="K118" si="197">IF(J118&gt;0,RANK(J118,(J$100:J$118)),0)</f>
        <v>8</v>
      </c>
      <c r="L118" s="174">
        <f>'Averages Pivot Table'!Y$465</f>
        <v>68673.164703980685</v>
      </c>
      <c r="M118" s="123">
        <f t="shared" ref="M118" si="198">IF(L118&gt;0,RANK(L118,(L$100:L$118)),0)</f>
        <v>13</v>
      </c>
      <c r="N118" s="171"/>
      <c r="O118" s="171"/>
    </row>
    <row r="119" spans="1:19" ht="30" customHeight="1">
      <c r="A119" s="675" t="s">
        <v>360</v>
      </c>
      <c r="B119" s="679"/>
      <c r="C119" s="679"/>
      <c r="D119" s="679"/>
      <c r="E119" s="679"/>
      <c r="F119" s="679"/>
      <c r="G119" s="679"/>
      <c r="H119" s="679"/>
      <c r="I119" s="679"/>
      <c r="J119" s="679"/>
      <c r="K119" s="679"/>
      <c r="L119" s="679"/>
      <c r="M119" s="679"/>
      <c r="N119" s="118"/>
      <c r="O119" s="118"/>
    </row>
    <row r="120" spans="1:19">
      <c r="M120" s="84" t="s">
        <v>1094</v>
      </c>
      <c r="O120" s="175"/>
    </row>
    <row r="121" spans="1:19" ht="18">
      <c r="A121" s="64" t="s">
        <v>209</v>
      </c>
      <c r="B121" s="64"/>
      <c r="C121" s="64"/>
      <c r="D121" s="64"/>
      <c r="E121" s="64"/>
      <c r="F121" s="64"/>
      <c r="G121" s="64"/>
      <c r="H121" s="64"/>
      <c r="I121" s="64"/>
      <c r="J121" s="64"/>
      <c r="K121" s="64"/>
      <c r="L121" s="64"/>
      <c r="M121" s="64"/>
      <c r="N121" s="161"/>
      <c r="O121" s="161"/>
    </row>
    <row r="122" spans="1:19">
      <c r="A122" s="162"/>
      <c r="B122" s="69"/>
      <c r="C122" s="69"/>
      <c r="D122" s="69"/>
      <c r="E122" s="69"/>
      <c r="F122" s="69"/>
      <c r="G122" s="69"/>
      <c r="H122" s="69"/>
      <c r="I122" s="69"/>
      <c r="J122" s="69"/>
      <c r="K122" s="69"/>
      <c r="L122" s="69"/>
      <c r="M122" s="69"/>
      <c r="N122" s="69"/>
      <c r="O122" s="69"/>
    </row>
    <row r="123" spans="1:19" ht="15.75">
      <c r="A123" s="674" t="s">
        <v>210</v>
      </c>
      <c r="B123" s="674"/>
      <c r="C123" s="674"/>
      <c r="D123" s="674"/>
      <c r="E123" s="674"/>
      <c r="F123" s="674"/>
      <c r="G123" s="674"/>
      <c r="H123" s="674"/>
      <c r="I123" s="674"/>
      <c r="J123" s="674"/>
      <c r="K123" s="674"/>
      <c r="L123" s="674"/>
      <c r="M123" s="674"/>
      <c r="N123" s="163"/>
      <c r="O123" s="163"/>
    </row>
    <row r="124" spans="1:19" ht="15.75">
      <c r="A124" s="674" t="s">
        <v>367</v>
      </c>
      <c r="B124" s="674"/>
      <c r="C124" s="674"/>
      <c r="D124" s="674"/>
      <c r="E124" s="674"/>
      <c r="F124" s="674"/>
      <c r="G124" s="674"/>
      <c r="H124" s="674"/>
      <c r="I124" s="674"/>
      <c r="J124" s="674"/>
      <c r="K124" s="674"/>
      <c r="L124" s="674"/>
      <c r="M124" s="674"/>
      <c r="N124" s="163"/>
      <c r="O124" s="163"/>
    </row>
    <row r="125" spans="1:19">
      <c r="A125" s="118"/>
      <c r="B125" s="118"/>
      <c r="C125" s="118"/>
      <c r="D125" s="118"/>
      <c r="E125" s="118"/>
      <c r="F125" s="118"/>
      <c r="G125" s="118"/>
      <c r="H125" s="118"/>
      <c r="I125" s="118"/>
      <c r="J125" s="118"/>
      <c r="K125" s="118"/>
      <c r="L125" s="118"/>
      <c r="M125" s="118"/>
      <c r="N125" s="118"/>
      <c r="O125" s="118"/>
    </row>
    <row r="126" spans="1:19" ht="31.5" customHeight="1">
      <c r="A126" s="96"/>
      <c r="B126" s="164" t="s">
        <v>3</v>
      </c>
      <c r="C126" s="165"/>
      <c r="D126" s="166" t="s">
        <v>4</v>
      </c>
      <c r="E126" s="167"/>
      <c r="F126" s="166" t="s">
        <v>5</v>
      </c>
      <c r="G126" s="167"/>
      <c r="H126" s="164" t="s">
        <v>6</v>
      </c>
      <c r="I126" s="165"/>
      <c r="J126" s="166" t="s">
        <v>211</v>
      </c>
      <c r="K126" s="167"/>
      <c r="L126" s="165" t="s">
        <v>212</v>
      </c>
      <c r="M126" s="165"/>
      <c r="N126" s="168" t="s">
        <v>7</v>
      </c>
      <c r="O126" s="168"/>
    </row>
    <row r="127" spans="1:19">
      <c r="A127" s="102"/>
      <c r="B127" s="98" t="s">
        <v>187</v>
      </c>
      <c r="C127" s="97" t="s">
        <v>166</v>
      </c>
      <c r="D127" s="98" t="s">
        <v>187</v>
      </c>
      <c r="E127" s="97" t="s">
        <v>166</v>
      </c>
      <c r="F127" s="98" t="s">
        <v>187</v>
      </c>
      <c r="G127" s="97" t="s">
        <v>166</v>
      </c>
      <c r="H127" s="98" t="s">
        <v>187</v>
      </c>
      <c r="I127" s="97" t="s">
        <v>166</v>
      </c>
      <c r="J127" s="98" t="s">
        <v>187</v>
      </c>
      <c r="K127" s="97" t="s">
        <v>166</v>
      </c>
      <c r="L127" s="98" t="s">
        <v>187</v>
      </c>
      <c r="M127" s="97" t="s">
        <v>166</v>
      </c>
    </row>
    <row r="128" spans="1:19" s="109" customFormat="1" ht="18" customHeight="1">
      <c r="A128" s="106" t="s">
        <v>188</v>
      </c>
      <c r="B128" s="133">
        <f>'Averages Pivot Table'!S$469</f>
        <v>122303.09243060686</v>
      </c>
      <c r="C128" s="133"/>
      <c r="D128" s="133">
        <f>'Averages Pivot Table'!S$473</f>
        <v>84196.61254195396</v>
      </c>
      <c r="E128" s="133"/>
      <c r="F128" s="133">
        <f>'Averages Pivot Table'!S$477</f>
        <v>74362.2142358891</v>
      </c>
      <c r="G128" s="133"/>
      <c r="H128" s="133">
        <f>'Averages Pivot Table'!S$481</f>
        <v>48028.346904053295</v>
      </c>
      <c r="I128" s="133"/>
      <c r="J128" s="133">
        <f>'Averages Pivot Table'!S$485</f>
        <v>56261.035163907436</v>
      </c>
      <c r="K128" s="133"/>
      <c r="L128" s="133">
        <f>'Averages Pivot Table'!S$493</f>
        <v>87845.063282238829</v>
      </c>
      <c r="M128" s="169"/>
      <c r="N128" s="133"/>
      <c r="O128" s="170"/>
      <c r="Q128" s="111"/>
      <c r="R128" s="111"/>
      <c r="S128" s="111"/>
    </row>
    <row r="129" spans="1:15" s="91" customFormat="1">
      <c r="A129" s="118"/>
      <c r="B129" s="113"/>
      <c r="C129" s="137"/>
      <c r="D129" s="113"/>
      <c r="E129" s="137"/>
      <c r="F129" s="113"/>
      <c r="G129" s="137"/>
      <c r="H129" s="113"/>
      <c r="I129" s="137"/>
      <c r="J129" s="113"/>
      <c r="K129" s="137"/>
      <c r="L129" s="113"/>
      <c r="M129" s="137"/>
      <c r="N129" s="113"/>
      <c r="O129" s="114"/>
    </row>
    <row r="130" spans="1:15" s="91" customFormat="1">
      <c r="A130" s="118" t="s">
        <v>189</v>
      </c>
      <c r="B130" s="171">
        <f>'Averages Pivot Table'!S$6</f>
        <v>119417.06380990247</v>
      </c>
      <c r="C130" s="120">
        <f>IF(B130&gt;0,RANK(B130,(B$130:B$148)),0)</f>
        <v>7</v>
      </c>
      <c r="D130" s="171">
        <f>'Averages Pivot Table'!S$10</f>
        <v>82855.402589991354</v>
      </c>
      <c r="E130" s="120">
        <f>IF(D130&gt;0,RANK(D130,(D$130:D$148)),0)</f>
        <v>7</v>
      </c>
      <c r="F130" s="171">
        <f>'Averages Pivot Table'!S$14</f>
        <v>68171.102978290102</v>
      </c>
      <c r="G130" s="120">
        <f>IF(F130&gt;0,RANK(F130,(F$130:F$148)),0)</f>
        <v>14</v>
      </c>
      <c r="H130" s="171">
        <f>'Averages Pivot Table'!S$18</f>
        <v>45216.792525705183</v>
      </c>
      <c r="I130" s="120">
        <f>IF(H130&gt;0,RANK(H130,(H$130:H$148)),0)</f>
        <v>12</v>
      </c>
      <c r="J130" s="171">
        <f>'Averages Pivot Table'!S$22</f>
        <v>76129.528571428571</v>
      </c>
      <c r="K130" s="120">
        <f>IF(J130&gt;0,RANK(J130,(J$130:J$148)),0)</f>
        <v>1</v>
      </c>
      <c r="L130" s="171">
        <f>'Averages Pivot Table'!S$30</f>
        <v>85530.592880186232</v>
      </c>
      <c r="M130" s="120">
        <f>IF(L130&gt;0,RANK(L130,(L$130:L$148)),0)</f>
        <v>7</v>
      </c>
      <c r="N130" s="171"/>
      <c r="O130" s="172"/>
    </row>
    <row r="131" spans="1:15" s="91" customFormat="1">
      <c r="A131" s="118" t="s">
        <v>190</v>
      </c>
      <c r="B131" s="171">
        <f>'Averages Pivot Table'!S$35</f>
        <v>110274.81572481575</v>
      </c>
      <c r="C131" s="120">
        <f t="shared" ref="C131:E148" si="199">IF(B131&gt;0,RANK(B131,(B$130:B$148)),0)</f>
        <v>14</v>
      </c>
      <c r="D131" s="171">
        <f>'Averages Pivot Table'!S$39</f>
        <v>78510.126404494396</v>
      </c>
      <c r="E131" s="120">
        <f t="shared" si="199"/>
        <v>14</v>
      </c>
      <c r="F131" s="171">
        <f>'Averages Pivot Table'!S$43</f>
        <v>75122.801574803147</v>
      </c>
      <c r="G131" s="120">
        <f t="shared" ref="G131" si="200">IF(F131&gt;0,RANK(F131,(F$130:F$148)),0)</f>
        <v>8</v>
      </c>
      <c r="H131" s="171">
        <f>'Averages Pivot Table'!S$47</f>
        <v>45912.507757404797</v>
      </c>
      <c r="I131" s="120">
        <f t="shared" ref="I131" si="201">IF(H131&gt;0,RANK(H131,(H$130:H$148)),0)</f>
        <v>11</v>
      </c>
      <c r="J131" s="171">
        <f>'Averages Pivot Table'!S$51</f>
        <v>49962.700729927004</v>
      </c>
      <c r="K131" s="120">
        <f t="shared" ref="K131" si="202">IF(J131&gt;0,RANK(J131,(J$130:J$148)),0)</f>
        <v>12</v>
      </c>
      <c r="L131" s="171">
        <f>'Averages Pivot Table'!S$59</f>
        <v>79333.524842542582</v>
      </c>
      <c r="M131" s="120">
        <f t="shared" ref="M131" si="203">IF(L131&gt;0,RANK(L131,(L$130:L$148)),0)</f>
        <v>15</v>
      </c>
      <c r="N131" s="171"/>
      <c r="O131" s="172"/>
    </row>
    <row r="132" spans="1:15" s="91" customFormat="1">
      <c r="A132" s="118" t="s">
        <v>191</v>
      </c>
      <c r="B132" s="171">
        <f>'Averages Pivot Table'!S$64</f>
        <v>142089.83075648814</v>
      </c>
      <c r="C132" s="120">
        <f t="shared" si="199"/>
        <v>1</v>
      </c>
      <c r="D132" s="171">
        <f>'Averages Pivot Table'!S$68</f>
        <v>98190.243165924985</v>
      </c>
      <c r="E132" s="120">
        <f t="shared" si="199"/>
        <v>1</v>
      </c>
      <c r="F132" s="171">
        <f>'Averages Pivot Table'!S$72</f>
        <v>83136.400906002265</v>
      </c>
      <c r="G132" s="120">
        <f t="shared" ref="G132" si="204">IF(F132&gt;0,RANK(F132,(F$130:F$148)),0)</f>
        <v>2</v>
      </c>
      <c r="H132" s="171">
        <f>'Averages Pivot Table'!S$76</f>
        <v>64064.650364203946</v>
      </c>
      <c r="I132" s="120">
        <f t="shared" ref="I132" si="205">IF(H132&gt;0,RANK(H132,(H$130:H$148)),0)</f>
        <v>2</v>
      </c>
      <c r="J132" s="171">
        <f>'Averages Pivot Table'!S$80</f>
        <v>0</v>
      </c>
      <c r="K132" s="120">
        <f t="shared" ref="K132" si="206">IF(J132&gt;0,RANK(J132,(J$130:J$148)),0)</f>
        <v>0</v>
      </c>
      <c r="L132" s="171">
        <f>'Averages Pivot Table'!S$88</f>
        <v>106642.0298983817</v>
      </c>
      <c r="M132" s="120">
        <f t="shared" ref="M132" si="207">IF(L132&gt;0,RANK(L132,(L$130:L$148)),0)</f>
        <v>1</v>
      </c>
      <c r="N132" s="171"/>
      <c r="O132" s="172"/>
    </row>
    <row r="133" spans="1:15" s="91" customFormat="1">
      <c r="A133" s="118" t="s">
        <v>192</v>
      </c>
      <c r="B133" s="171">
        <f>'Averages Pivot Table'!S$93</f>
        <v>116514.25400505285</v>
      </c>
      <c r="C133" s="120">
        <f t="shared" si="199"/>
        <v>9</v>
      </c>
      <c r="D133" s="171">
        <f>'Averages Pivot Table'!S$97</f>
        <v>81078.62742048761</v>
      </c>
      <c r="E133" s="120">
        <f t="shared" si="199"/>
        <v>10</v>
      </c>
      <c r="F133" s="171">
        <f>'Averages Pivot Table'!S$101</f>
        <v>73592.916883878861</v>
      </c>
      <c r="G133" s="120">
        <f t="shared" ref="G133" si="208">IF(F133&gt;0,RANK(F133,(F$130:F$148)),0)</f>
        <v>9</v>
      </c>
      <c r="H133" s="171">
        <f>'Averages Pivot Table'!S$105</f>
        <v>51013.608439337935</v>
      </c>
      <c r="I133" s="120">
        <f t="shared" ref="I133" si="209">IF(H133&gt;0,RANK(H133,(H$130:H$148)),0)</f>
        <v>4</v>
      </c>
      <c r="J133" s="171">
        <f>'Averages Pivot Table'!S$109</f>
        <v>58632.433355931593</v>
      </c>
      <c r="K133" s="120">
        <f t="shared" ref="K133" si="210">IF(J133&gt;0,RANK(J133,(J$130:J$148)),0)</f>
        <v>4</v>
      </c>
      <c r="L133" s="171">
        <f>'Averages Pivot Table'!S$117</f>
        <v>84068.169296434615</v>
      </c>
      <c r="M133" s="120">
        <f t="shared" ref="M133" si="211">IF(L133&gt;0,RANK(L133,(L$130:L$148)),0)</f>
        <v>11</v>
      </c>
      <c r="N133" s="171"/>
      <c r="O133" s="172"/>
    </row>
    <row r="134" spans="1:15" s="91" customFormat="1">
      <c r="A134" s="118"/>
      <c r="B134" s="171"/>
      <c r="C134" s="120"/>
      <c r="D134" s="171"/>
      <c r="E134" s="120"/>
      <c r="F134" s="171"/>
      <c r="G134" s="120"/>
      <c r="H134" s="171"/>
      <c r="I134" s="120"/>
      <c r="J134" s="171"/>
      <c r="K134" s="120"/>
      <c r="L134" s="171"/>
      <c r="M134" s="120"/>
      <c r="N134" s="171"/>
      <c r="O134" s="172"/>
    </row>
    <row r="135" spans="1:15" s="91" customFormat="1">
      <c r="A135" s="118" t="s">
        <v>193</v>
      </c>
      <c r="B135" s="171">
        <f>'Averages Pivot Table'!S$122</f>
        <v>112424.05148797695</v>
      </c>
      <c r="C135" s="120">
        <f t="shared" si="199"/>
        <v>13</v>
      </c>
      <c r="D135" s="171">
        <f>'Averages Pivot Table'!S$126</f>
        <v>80745.209506571235</v>
      </c>
      <c r="E135" s="120">
        <f t="shared" si="199"/>
        <v>11</v>
      </c>
      <c r="F135" s="171">
        <f>'Averages Pivot Table'!S$130</f>
        <v>76338.65129843929</v>
      </c>
      <c r="G135" s="120">
        <f t="shared" ref="G135" si="212">IF(F135&gt;0,RANK(F135,(F$130:F$148)),0)</f>
        <v>4</v>
      </c>
      <c r="H135" s="171">
        <f>'Averages Pivot Table'!S$134</f>
        <v>47582.472639146647</v>
      </c>
      <c r="I135" s="120">
        <f t="shared" ref="I135" si="213">IF(H135&gt;0,RANK(H135,(H$130:H$148)),0)</f>
        <v>8</v>
      </c>
      <c r="J135" s="171">
        <f>'Averages Pivot Table'!S$138</f>
        <v>53427.686648881972</v>
      </c>
      <c r="K135" s="120">
        <f t="shared" ref="K135" si="214">IF(J135&gt;0,RANK(J135,(J$130:J$148)),0)</f>
        <v>8</v>
      </c>
      <c r="L135" s="171">
        <f>'Averages Pivot Table'!S$146</f>
        <v>85187.081795780876</v>
      </c>
      <c r="M135" s="120">
        <f t="shared" ref="M135" si="215">IF(L135&gt;0,RANK(L135,(L$130:L$148)),0)</f>
        <v>9</v>
      </c>
      <c r="N135" s="171"/>
      <c r="O135" s="172"/>
    </row>
    <row r="136" spans="1:15" s="91" customFormat="1">
      <c r="A136" s="118" t="s">
        <v>194</v>
      </c>
      <c r="B136" s="171">
        <f>'Averages Pivot Table'!S$151</f>
        <v>113380.65896662661</v>
      </c>
      <c r="C136" s="120">
        <f t="shared" si="199"/>
        <v>11</v>
      </c>
      <c r="D136" s="171">
        <f>'Averages Pivot Table'!S$155</f>
        <v>80154.843103839812</v>
      </c>
      <c r="E136" s="120">
        <f t="shared" si="199"/>
        <v>12</v>
      </c>
      <c r="F136" s="171">
        <f>'Averages Pivot Table'!S$159</f>
        <v>68892.961045466611</v>
      </c>
      <c r="G136" s="120">
        <f t="shared" ref="G136" si="216">IF(F136&gt;0,RANK(F136,(F$130:F$148)),0)</f>
        <v>13</v>
      </c>
      <c r="H136" s="171">
        <f>'Averages Pivot Table'!S$163</f>
        <v>50429.864583333343</v>
      </c>
      <c r="I136" s="120">
        <f t="shared" ref="I136" si="217">IF(H136&gt;0,RANK(H136,(H$130:H$148)),0)</f>
        <v>6</v>
      </c>
      <c r="J136" s="171">
        <f>'Averages Pivot Table'!S$167</f>
        <v>50860.543524394612</v>
      </c>
      <c r="K136" s="120">
        <f t="shared" ref="K136" si="218">IF(J136&gt;0,RANK(J136,(J$130:J$148)),0)</f>
        <v>11</v>
      </c>
      <c r="L136" s="171">
        <f>'Averages Pivot Table'!S$175</f>
        <v>85339.467342205622</v>
      </c>
      <c r="M136" s="120">
        <f t="shared" ref="M136" si="219">IF(L136&gt;0,RANK(L136,(L$130:L$148)),0)</f>
        <v>8</v>
      </c>
      <c r="N136" s="171"/>
      <c r="O136" s="172"/>
    </row>
    <row r="137" spans="1:15" s="91" customFormat="1">
      <c r="A137" s="118" t="s">
        <v>195</v>
      </c>
      <c r="B137" s="171">
        <f>'Averages Pivot Table'!S$180</f>
        <v>112663.07591014718</v>
      </c>
      <c r="C137" s="120">
        <f t="shared" si="199"/>
        <v>12</v>
      </c>
      <c r="D137" s="171">
        <f>'Averages Pivot Table'!S$184</f>
        <v>79869.129763130797</v>
      </c>
      <c r="E137" s="120">
        <f t="shared" si="199"/>
        <v>13</v>
      </c>
      <c r="F137" s="171">
        <f>'Averages Pivot Table'!S$188</f>
        <v>72903.313997477933</v>
      </c>
      <c r="G137" s="120">
        <f t="shared" ref="G137" si="220">IF(F137&gt;0,RANK(F137,(F$130:F$148)),0)</f>
        <v>10</v>
      </c>
      <c r="H137" s="171">
        <f>'Averages Pivot Table'!S$192</f>
        <v>44786.401709401711</v>
      </c>
      <c r="I137" s="120">
        <f t="shared" ref="I137" si="221">IF(H137&gt;0,RANK(H137,(H$130:H$148)),0)</f>
        <v>13</v>
      </c>
      <c r="J137" s="171">
        <f>'Averages Pivot Table'!S$196</f>
        <v>60581</v>
      </c>
      <c r="K137" s="120">
        <f t="shared" ref="K137" si="222">IF(J137&gt;0,RANK(J137,(J$130:J$148)),0)</f>
        <v>3</v>
      </c>
      <c r="L137" s="171">
        <f>'Averages Pivot Table'!S$204</f>
        <v>82605.063069109659</v>
      </c>
      <c r="M137" s="120">
        <f t="shared" ref="M137" si="223">IF(L137&gt;0,RANK(L137,(L$130:L$148)),0)</f>
        <v>12</v>
      </c>
      <c r="N137" s="171"/>
      <c r="O137" s="172"/>
    </row>
    <row r="138" spans="1:15" s="91" customFormat="1">
      <c r="A138" s="118" t="s">
        <v>196</v>
      </c>
      <c r="B138" s="171">
        <f>'Averages Pivot Table'!S$209</f>
        <v>136224.74364406778</v>
      </c>
      <c r="C138" s="120">
        <f t="shared" si="199"/>
        <v>2</v>
      </c>
      <c r="D138" s="171">
        <f>'Averages Pivot Table'!S$213</f>
        <v>96826.364999999991</v>
      </c>
      <c r="E138" s="120">
        <f t="shared" si="199"/>
        <v>2</v>
      </c>
      <c r="F138" s="171">
        <f>'Averages Pivot Table'!S$217</f>
        <v>85371.457372116391</v>
      </c>
      <c r="G138" s="120">
        <f t="shared" ref="G138" si="224">IF(F138&gt;0,RANK(F138,(F$130:F$148)),0)</f>
        <v>1</v>
      </c>
      <c r="H138" s="171">
        <f>'Averages Pivot Table'!S$221</f>
        <v>60544.714285714283</v>
      </c>
      <c r="I138" s="120">
        <f t="shared" ref="I138" si="225">IF(H138&gt;0,RANK(H138,(H$130:H$148)),0)</f>
        <v>3</v>
      </c>
      <c r="J138" s="171">
        <f>'Averages Pivot Table'!S$225</f>
        <v>62700.453364816989</v>
      </c>
      <c r="K138" s="120">
        <f t="shared" ref="K138" si="226">IF(J138&gt;0,RANK(J138,(J$130:J$148)),0)</f>
        <v>2</v>
      </c>
      <c r="L138" s="171">
        <f>'Averages Pivot Table'!S$233</f>
        <v>103903.87776108331</v>
      </c>
      <c r="M138" s="120">
        <f t="shared" ref="M138" si="227">IF(L138&gt;0,RANK(L138,(L$130:L$148)),0)</f>
        <v>2</v>
      </c>
      <c r="N138" s="171"/>
      <c r="O138" s="172"/>
    </row>
    <row r="139" spans="1:15" s="91" customFormat="1">
      <c r="A139" s="118"/>
      <c r="B139" s="171"/>
      <c r="C139" s="120"/>
      <c r="D139" s="171"/>
      <c r="E139" s="120"/>
      <c r="F139" s="171"/>
      <c r="G139" s="120"/>
      <c r="H139" s="171"/>
      <c r="I139" s="120"/>
      <c r="J139" s="171"/>
      <c r="K139" s="120"/>
      <c r="L139" s="171"/>
      <c r="M139" s="120"/>
      <c r="N139" s="171"/>
      <c r="O139" s="172"/>
    </row>
    <row r="140" spans="1:15" s="91" customFormat="1">
      <c r="A140" s="118" t="s">
        <v>197</v>
      </c>
      <c r="B140" s="171">
        <f>'Averages Pivot Table'!S$238</f>
        <v>92090.068382241807</v>
      </c>
      <c r="C140" s="120">
        <f t="shared" si="199"/>
        <v>16</v>
      </c>
      <c r="D140" s="171">
        <f>'Averages Pivot Table'!S$242</f>
        <v>69921.140079115023</v>
      </c>
      <c r="E140" s="120">
        <f t="shared" si="199"/>
        <v>16</v>
      </c>
      <c r="F140" s="171">
        <f>'Averages Pivot Table'!S$246</f>
        <v>64256.295434863736</v>
      </c>
      <c r="G140" s="120">
        <f t="shared" ref="G140" si="228">IF(F140&gt;0,RANK(F140,(F$130:F$148)),0)</f>
        <v>16</v>
      </c>
      <c r="H140" s="171">
        <f>'Averages Pivot Table'!S$250</f>
        <v>44093.258844996148</v>
      </c>
      <c r="I140" s="120">
        <f t="shared" ref="I140" si="229">IF(H140&gt;0,RANK(H140,(H$130:H$148)),0)</f>
        <v>14</v>
      </c>
      <c r="J140" s="171">
        <f>'Averages Pivot Table'!S$254</f>
        <v>29622.97643338094</v>
      </c>
      <c r="K140" s="120">
        <f t="shared" ref="K140" si="230">IF(J140&gt;0,RANK(J140,(J$130:J$148)),0)</f>
        <v>14</v>
      </c>
      <c r="L140" s="171">
        <f>'Averages Pivot Table'!S$262</f>
        <v>67195.012283857446</v>
      </c>
      <c r="M140" s="120">
        <f t="shared" ref="M140" si="231">IF(L140&gt;0,RANK(L140,(L$130:L$148)),0)</f>
        <v>16</v>
      </c>
      <c r="N140" s="171"/>
      <c r="O140" s="172"/>
    </row>
    <row r="141" spans="1:15" s="91" customFormat="1">
      <c r="A141" s="118" t="s">
        <v>198</v>
      </c>
      <c r="B141" s="171">
        <f>'Averages Pivot Table'!S$267</f>
        <v>125839.51161534007</v>
      </c>
      <c r="C141" s="120">
        <f t="shared" si="199"/>
        <v>5</v>
      </c>
      <c r="D141" s="171">
        <f>'Averages Pivot Table'!S$271</f>
        <v>84662.83757297619</v>
      </c>
      <c r="E141" s="120">
        <f t="shared" si="199"/>
        <v>6</v>
      </c>
      <c r="F141" s="171">
        <f>'Averages Pivot Table'!S$275</f>
        <v>76181.569582729135</v>
      </c>
      <c r="G141" s="120">
        <f t="shared" ref="G141" si="232">IF(F141&gt;0,RANK(F141,(F$130:F$148)),0)</f>
        <v>5</v>
      </c>
      <c r="H141" s="171">
        <f>'Averages Pivot Table'!S$279</f>
        <v>70370.28571428571</v>
      </c>
      <c r="I141" s="120">
        <f t="shared" ref="I141" si="233">IF(H141&gt;0,RANK(H141,(H$130:H$148)),0)</f>
        <v>1</v>
      </c>
      <c r="J141" s="171">
        <f>'Averages Pivot Table'!S$283</f>
        <v>57921.016919145062</v>
      </c>
      <c r="K141" s="120">
        <f t="shared" ref="K141" si="234">IF(J141&gt;0,RANK(J141,(J$130:J$148)),0)</f>
        <v>5</v>
      </c>
      <c r="L141" s="171">
        <f>'Averages Pivot Table'!S$291</f>
        <v>87811.989295745327</v>
      </c>
      <c r="M141" s="120">
        <f t="shared" ref="M141" si="235">IF(L141&gt;0,RANK(L141,(L$130:L$148)),0)</f>
        <v>5</v>
      </c>
      <c r="N141" s="171"/>
      <c r="O141" s="172"/>
    </row>
    <row r="142" spans="1:15" s="91" customFormat="1">
      <c r="A142" s="118" t="s">
        <v>199</v>
      </c>
      <c r="B142" s="171">
        <f>'Averages Pivot Table'!S$296</f>
        <v>113954.8200654633</v>
      </c>
      <c r="C142" s="120">
        <f t="shared" si="199"/>
        <v>10</v>
      </c>
      <c r="D142" s="171">
        <f>'Averages Pivot Table'!S$300</f>
        <v>76344.183568444496</v>
      </c>
      <c r="E142" s="120">
        <f t="shared" si="199"/>
        <v>15</v>
      </c>
      <c r="F142" s="171">
        <f>'Averages Pivot Table'!S$304</f>
        <v>69183.179627637481</v>
      </c>
      <c r="G142" s="120">
        <f t="shared" ref="G142" si="236">IF(F142&gt;0,RANK(F142,(F$130:F$148)),0)</f>
        <v>12</v>
      </c>
      <c r="H142" s="171">
        <f>'Averages Pivot Table'!S$308</f>
        <v>43501.296338920954</v>
      </c>
      <c r="I142" s="120">
        <f t="shared" ref="I142" si="237">IF(H142&gt;0,RANK(H142,(H$130:H$148)),0)</f>
        <v>15</v>
      </c>
      <c r="J142" s="171">
        <f>'Averages Pivot Table'!S$312</f>
        <v>0</v>
      </c>
      <c r="K142" s="120">
        <f t="shared" ref="K142" si="238">IF(J142&gt;0,RANK(J142,(J$130:J$148)),0)</f>
        <v>0</v>
      </c>
      <c r="L142" s="171">
        <f>'Averages Pivot Table'!S$320</f>
        <v>82533.751073948195</v>
      </c>
      <c r="M142" s="120">
        <f t="shared" ref="M142" si="239">IF(L142&gt;0,RANK(L142,(L$130:L$148)),0)</f>
        <v>13</v>
      </c>
      <c r="N142" s="171"/>
      <c r="O142" s="172"/>
    </row>
    <row r="143" spans="1:15" s="91" customFormat="1">
      <c r="A143" s="118" t="s">
        <v>200</v>
      </c>
      <c r="B143" s="171">
        <f>'Averages Pivot Table'!S$325</f>
        <v>124144.80076146075</v>
      </c>
      <c r="C143" s="120">
        <f t="shared" si="199"/>
        <v>6</v>
      </c>
      <c r="D143" s="171">
        <f>'Averages Pivot Table'!S$329</f>
        <v>86341.437643767043</v>
      </c>
      <c r="E143" s="120">
        <f t="shared" si="199"/>
        <v>5</v>
      </c>
      <c r="F143" s="171">
        <f>'Averages Pivot Table'!S$333</f>
        <v>76013.749505177388</v>
      </c>
      <c r="G143" s="120">
        <f t="shared" ref="G143" si="240">IF(F143&gt;0,RANK(F143,(F$130:F$148)),0)</f>
        <v>6</v>
      </c>
      <c r="H143" s="171">
        <f>'Averages Pivot Table'!S$337</f>
        <v>48871.442418547427</v>
      </c>
      <c r="I143" s="120">
        <f t="shared" ref="I143" si="241">IF(H143&gt;0,RANK(H143,(H$130:H$148)),0)</f>
        <v>7</v>
      </c>
      <c r="J143" s="171">
        <f>'Averages Pivot Table'!S$341</f>
        <v>52063.996721917494</v>
      </c>
      <c r="K143" s="120">
        <f t="shared" ref="K143" si="242">IF(J143&gt;0,RANK(J143,(J$130:J$148)),0)</f>
        <v>10</v>
      </c>
      <c r="L143" s="171">
        <f>'Averages Pivot Table'!S$349</f>
        <v>87263.00912457268</v>
      </c>
      <c r="M143" s="120">
        <f t="shared" ref="M143" si="243">IF(L143&gt;0,RANK(L143,(L$130:L$148)),0)</f>
        <v>6</v>
      </c>
      <c r="N143" s="171"/>
      <c r="O143" s="172"/>
    </row>
    <row r="144" spans="1:15" s="91" customFormat="1">
      <c r="A144" s="118"/>
      <c r="B144" s="171"/>
      <c r="C144" s="120"/>
      <c r="D144" s="171"/>
      <c r="E144" s="120"/>
      <c r="F144" s="171"/>
      <c r="G144" s="120"/>
      <c r="H144" s="171"/>
      <c r="I144" s="120"/>
      <c r="J144" s="171"/>
      <c r="K144" s="120"/>
      <c r="L144" s="171"/>
      <c r="M144" s="120"/>
      <c r="N144" s="171"/>
      <c r="O144" s="172"/>
    </row>
    <row r="145" spans="1:19" ht="12.95" customHeight="1">
      <c r="A145" s="118" t="s">
        <v>201</v>
      </c>
      <c r="B145" s="173">
        <f>'Averages Pivot Table'!S$354</f>
        <v>118708.22309183821</v>
      </c>
      <c r="C145" s="120">
        <f t="shared" si="199"/>
        <v>8</v>
      </c>
      <c r="D145" s="173">
        <f>'Averages Pivot Table'!S$358</f>
        <v>82716.362842877264</v>
      </c>
      <c r="E145" s="120">
        <f t="shared" si="199"/>
        <v>8</v>
      </c>
      <c r="F145" s="173">
        <f>'Averages Pivot Table'!S$362</f>
        <v>70616.429901559561</v>
      </c>
      <c r="G145" s="120">
        <f t="shared" ref="G145" si="244">IF(F145&gt;0,RANK(F145,(F$130:F$148)),0)</f>
        <v>11</v>
      </c>
      <c r="H145" s="173">
        <f>'Averages Pivot Table'!S$366</f>
        <v>45956.22669189782</v>
      </c>
      <c r="I145" s="120">
        <f t="shared" ref="I145" si="245">IF(H145&gt;0,RANK(H145,(H$130:H$148)),0)</f>
        <v>10</v>
      </c>
      <c r="J145" s="173">
        <f>'Averages Pivot Table'!S$370</f>
        <v>46371.674295774646</v>
      </c>
      <c r="K145" s="120">
        <f t="shared" ref="K145" si="246">IF(J145&gt;0,RANK(J145,(J$130:J$148)),0)</f>
        <v>13</v>
      </c>
      <c r="L145" s="173">
        <f>'Averages Pivot Table'!S$378</f>
        <v>84366.17459352802</v>
      </c>
      <c r="M145" s="120">
        <f t="shared" ref="M145" si="247">IF(L145&gt;0,RANK(L145,(L$130:L$148)),0)</f>
        <v>10</v>
      </c>
      <c r="N145" s="171"/>
      <c r="O145" s="172"/>
    </row>
    <row r="146" spans="1:19" ht="12.95" customHeight="1">
      <c r="A146" s="118" t="s">
        <v>202</v>
      </c>
      <c r="B146" s="173">
        <f>'Averages Pivot Table'!S$383</f>
        <v>130605.32956609994</v>
      </c>
      <c r="C146" s="120">
        <f t="shared" si="199"/>
        <v>3</v>
      </c>
      <c r="D146" s="173">
        <f>'Averages Pivot Table'!S$387</f>
        <v>88357.836909685808</v>
      </c>
      <c r="E146" s="120">
        <f t="shared" si="199"/>
        <v>3</v>
      </c>
      <c r="F146" s="173">
        <f>'Averages Pivot Table'!S$391</f>
        <v>79541.236681199356</v>
      </c>
      <c r="G146" s="120">
        <f t="shared" ref="G146" si="248">IF(F146&gt;0,RANK(F146,(F$130:F$148)),0)</f>
        <v>3</v>
      </c>
      <c r="H146" s="173">
        <f>'Averages Pivot Table'!S$395</f>
        <v>47342.046889170342</v>
      </c>
      <c r="I146" s="120">
        <f t="shared" ref="I146" si="249">IF(H146&gt;0,RANK(H146,(H$130:H$148)),0)</f>
        <v>9</v>
      </c>
      <c r="J146" s="173">
        <f>'Averages Pivot Table'!S$399</f>
        <v>57557.112682531057</v>
      </c>
      <c r="K146" s="120">
        <f t="shared" ref="K146" si="250">IF(J146&gt;0,RANK(J146,(J$130:J$148)),0)</f>
        <v>6</v>
      </c>
      <c r="L146" s="173">
        <f>'Averages Pivot Table'!S$407</f>
        <v>92028.082798998541</v>
      </c>
      <c r="M146" s="120">
        <f t="shared" ref="M146" si="251">IF(L146&gt;0,RANK(L146,(L$130:L$148)),0)</f>
        <v>4</v>
      </c>
      <c r="N146" s="171"/>
      <c r="O146" s="172"/>
    </row>
    <row r="147" spans="1:19" ht="12.95" customHeight="1">
      <c r="A147" s="118" t="s">
        <v>203</v>
      </c>
      <c r="B147" s="173">
        <f>'Averages Pivot Table'!S$412</f>
        <v>130160.87073713599</v>
      </c>
      <c r="C147" s="120">
        <f t="shared" si="199"/>
        <v>4</v>
      </c>
      <c r="D147" s="173">
        <f>'Averages Pivot Table'!S$416</f>
        <v>87776.016534062845</v>
      </c>
      <c r="E147" s="120">
        <f t="shared" si="199"/>
        <v>4</v>
      </c>
      <c r="F147" s="173">
        <f>'Averages Pivot Table'!S$420</f>
        <v>75375.705042055706</v>
      </c>
      <c r="G147" s="120">
        <f t="shared" ref="G147" si="252">IF(F147&gt;0,RANK(F147,(F$130:F$148)),0)</f>
        <v>7</v>
      </c>
      <c r="H147" s="173">
        <f>'Averages Pivot Table'!S$424</f>
        <v>50814.064429784274</v>
      </c>
      <c r="I147" s="120">
        <f t="shared" ref="I147" si="253">IF(H147&gt;0,RANK(H147,(H$130:H$148)),0)</f>
        <v>5</v>
      </c>
      <c r="J147" s="173">
        <f>'Averages Pivot Table'!S$428</f>
        <v>53387.564180430236</v>
      </c>
      <c r="K147" s="120">
        <f t="shared" ref="K147" si="254">IF(J147&gt;0,RANK(J147,(J$130:J$148)),0)</f>
        <v>9</v>
      </c>
      <c r="L147" s="173">
        <f>'Averages Pivot Table'!S$436</f>
        <v>94863.963748501032</v>
      </c>
      <c r="M147" s="120">
        <f t="shared" ref="M147" si="255">IF(L147&gt;0,RANK(L147,(L$130:L$148)),0)</f>
        <v>3</v>
      </c>
      <c r="N147" s="171"/>
      <c r="O147" s="172"/>
    </row>
    <row r="148" spans="1:19" ht="12.95" customHeight="1">
      <c r="A148" s="143" t="s">
        <v>204</v>
      </c>
      <c r="B148" s="174">
        <f>'Averages Pivot Table'!S$441</f>
        <v>108064.11817208139</v>
      </c>
      <c r="C148" s="123">
        <f t="shared" si="199"/>
        <v>15</v>
      </c>
      <c r="D148" s="174">
        <f>'Averages Pivot Table'!S$445</f>
        <v>81568.138627187087</v>
      </c>
      <c r="E148" s="123">
        <f t="shared" si="199"/>
        <v>9</v>
      </c>
      <c r="F148" s="174">
        <f>'Averages Pivot Table'!S$449</f>
        <v>66017.517953321367</v>
      </c>
      <c r="G148" s="123">
        <f t="shared" ref="G148" si="256">IF(F148&gt;0,RANK(F148,(F$130:F$148)),0)</f>
        <v>15</v>
      </c>
      <c r="H148" s="174">
        <f>'Averages Pivot Table'!S$453</f>
        <v>42066.293877551019</v>
      </c>
      <c r="I148" s="123">
        <f t="shared" ref="I148" si="257">IF(H148&gt;0,RANK(H148,(H$130:H$148)),0)</f>
        <v>16</v>
      </c>
      <c r="J148" s="174">
        <f>'Averages Pivot Table'!S$457</f>
        <v>55647.799999999996</v>
      </c>
      <c r="K148" s="123">
        <f t="shared" ref="K148" si="258">IF(J148&gt;0,RANK(J148,(J$130:J$148)),0)</f>
        <v>7</v>
      </c>
      <c r="L148" s="174">
        <f>'Averages Pivot Table'!S$465</f>
        <v>80798.397551871676</v>
      </c>
      <c r="M148" s="123">
        <f t="shared" ref="M148" si="259">IF(L148&gt;0,RANK(L148,(L$130:L$148)),0)</f>
        <v>14</v>
      </c>
      <c r="N148" s="171"/>
      <c r="O148" s="171"/>
    </row>
    <row r="149" spans="1:19" ht="33.75" customHeight="1">
      <c r="A149" s="675" t="s">
        <v>360</v>
      </c>
      <c r="B149" s="679"/>
      <c r="C149" s="679"/>
      <c r="D149" s="679"/>
      <c r="E149" s="679"/>
      <c r="F149" s="679"/>
      <c r="G149" s="679"/>
      <c r="H149" s="679"/>
      <c r="I149" s="679"/>
      <c r="J149" s="679"/>
      <c r="K149" s="679"/>
      <c r="L149" s="679"/>
      <c r="M149" s="679"/>
      <c r="N149" s="118"/>
      <c r="O149" s="118"/>
    </row>
    <row r="150" spans="1:19">
      <c r="M150" s="84" t="s">
        <v>1094</v>
      </c>
      <c r="O150" s="175"/>
    </row>
    <row r="151" spans="1:19" ht="18">
      <c r="A151" s="64" t="s">
        <v>213</v>
      </c>
      <c r="B151" s="64"/>
      <c r="C151" s="64"/>
      <c r="D151" s="64"/>
      <c r="E151" s="64"/>
      <c r="F151" s="64"/>
      <c r="G151" s="64"/>
      <c r="H151" s="64"/>
      <c r="I151" s="64"/>
      <c r="J151" s="64"/>
      <c r="K151" s="64"/>
      <c r="L151" s="64"/>
      <c r="M151" s="64"/>
      <c r="N151" s="161"/>
      <c r="O151" s="161"/>
    </row>
    <row r="152" spans="1:19">
      <c r="A152" s="118"/>
      <c r="B152" s="69"/>
      <c r="C152" s="69"/>
      <c r="D152" s="69"/>
      <c r="E152" s="69"/>
      <c r="F152" s="69"/>
      <c r="G152" s="69"/>
      <c r="H152" s="69"/>
      <c r="I152" s="69"/>
      <c r="J152" s="69"/>
      <c r="K152" s="69"/>
      <c r="L152" s="69"/>
      <c r="M152" s="69"/>
      <c r="N152" s="69"/>
      <c r="O152" s="69"/>
    </row>
    <row r="153" spans="1:19" ht="15.75">
      <c r="A153" s="674" t="s">
        <v>210</v>
      </c>
      <c r="B153" s="674"/>
      <c r="C153" s="674"/>
      <c r="D153" s="674"/>
      <c r="E153" s="674"/>
      <c r="F153" s="674"/>
      <c r="G153" s="674"/>
      <c r="H153" s="674"/>
      <c r="I153" s="674"/>
      <c r="J153" s="674"/>
      <c r="K153" s="674"/>
      <c r="L153" s="674"/>
      <c r="M153" s="674"/>
      <c r="N153" s="163"/>
      <c r="O153" s="163"/>
    </row>
    <row r="154" spans="1:19" ht="15.75">
      <c r="A154" s="674" t="s">
        <v>368</v>
      </c>
      <c r="B154" s="674"/>
      <c r="C154" s="674"/>
      <c r="D154" s="674"/>
      <c r="E154" s="674"/>
      <c r="F154" s="674"/>
      <c r="G154" s="674"/>
      <c r="H154" s="674"/>
      <c r="I154" s="674"/>
      <c r="J154" s="674"/>
      <c r="K154" s="674"/>
      <c r="L154" s="674"/>
      <c r="M154" s="674"/>
      <c r="N154" s="163"/>
      <c r="O154" s="163"/>
    </row>
    <row r="155" spans="1:19">
      <c r="A155" s="118"/>
      <c r="B155" s="118"/>
      <c r="C155" s="118"/>
      <c r="D155" s="118"/>
      <c r="E155" s="118"/>
      <c r="F155" s="118"/>
      <c r="G155" s="118"/>
      <c r="H155" s="118"/>
      <c r="I155" s="118"/>
      <c r="J155" s="118"/>
      <c r="K155" s="118"/>
      <c r="L155" s="118"/>
      <c r="M155" s="118"/>
      <c r="N155" s="118"/>
      <c r="O155" s="118"/>
    </row>
    <row r="156" spans="1:19" ht="30.75" customHeight="1">
      <c r="A156" s="96"/>
      <c r="B156" s="164" t="s">
        <v>3</v>
      </c>
      <c r="C156" s="165"/>
      <c r="D156" s="166" t="s">
        <v>4</v>
      </c>
      <c r="E156" s="167"/>
      <c r="F156" s="166" t="s">
        <v>5</v>
      </c>
      <c r="G156" s="167"/>
      <c r="H156" s="164" t="s">
        <v>6</v>
      </c>
      <c r="I156" s="165"/>
      <c r="J156" s="166" t="s">
        <v>211</v>
      </c>
      <c r="K156" s="167"/>
      <c r="L156" s="165" t="s">
        <v>212</v>
      </c>
      <c r="M156" s="165"/>
      <c r="N156" s="168" t="s">
        <v>7</v>
      </c>
      <c r="O156" s="168"/>
    </row>
    <row r="157" spans="1:19">
      <c r="A157" s="102"/>
      <c r="B157" s="98" t="s">
        <v>187</v>
      </c>
      <c r="C157" s="97" t="s">
        <v>166</v>
      </c>
      <c r="D157" s="98" t="s">
        <v>187</v>
      </c>
      <c r="E157" s="97" t="s">
        <v>166</v>
      </c>
      <c r="F157" s="98" t="s">
        <v>187</v>
      </c>
      <c r="G157" s="97" t="s">
        <v>166</v>
      </c>
      <c r="H157" s="98" t="s">
        <v>187</v>
      </c>
      <c r="I157" s="97" t="s">
        <v>166</v>
      </c>
      <c r="J157" s="98" t="s">
        <v>187</v>
      </c>
      <c r="K157" s="97" t="s">
        <v>166</v>
      </c>
      <c r="L157" s="98" t="s">
        <v>187</v>
      </c>
      <c r="M157" s="97" t="s">
        <v>166</v>
      </c>
    </row>
    <row r="158" spans="1:19" s="109" customFormat="1" ht="18" customHeight="1">
      <c r="A158" s="106" t="s">
        <v>188</v>
      </c>
      <c r="B158" s="133">
        <f>'Averages Pivot Table'!T$469</f>
        <v>112385.66070863366</v>
      </c>
      <c r="C158" s="133"/>
      <c r="D158" s="133">
        <f>'Averages Pivot Table'!T$473</f>
        <v>78672.859580494885</v>
      </c>
      <c r="E158" s="133"/>
      <c r="F158" s="133">
        <f>'Averages Pivot Table'!T$477</f>
        <v>67925.481129097403</v>
      </c>
      <c r="G158" s="133"/>
      <c r="H158" s="133">
        <f>'Averages Pivot Table'!T$481</f>
        <v>45940.561688899812</v>
      </c>
      <c r="I158" s="133"/>
      <c r="J158" s="133">
        <f>'Averages Pivot Table'!T$485</f>
        <v>53066.090621541458</v>
      </c>
      <c r="K158" s="133"/>
      <c r="L158" s="133">
        <f>'Averages Pivot Table'!T$493</f>
        <v>78643.546252725253</v>
      </c>
      <c r="M158" s="169"/>
      <c r="N158" s="133"/>
      <c r="O158" s="170"/>
      <c r="Q158" s="111"/>
      <c r="R158" s="111"/>
      <c r="S158" s="111"/>
    </row>
    <row r="159" spans="1:19" ht="12.95" customHeight="1">
      <c r="A159" s="118"/>
      <c r="B159" s="113"/>
      <c r="C159" s="137"/>
      <c r="D159" s="113"/>
      <c r="E159" s="137"/>
      <c r="F159" s="113"/>
      <c r="G159" s="137"/>
      <c r="H159" s="113"/>
      <c r="I159" s="137"/>
      <c r="J159" s="113"/>
      <c r="K159" s="137"/>
      <c r="L159" s="113"/>
      <c r="M159" s="137"/>
      <c r="N159" s="113"/>
      <c r="O159" s="114"/>
    </row>
    <row r="160" spans="1:19" ht="12.95" customHeight="1">
      <c r="A160" s="118" t="s">
        <v>189</v>
      </c>
      <c r="B160" s="171">
        <f>'Averages Pivot Table'!T$6</f>
        <v>134931.81583699276</v>
      </c>
      <c r="C160" s="120">
        <f>IF(B160&gt;0,RANK(B160,(B$160:B$178)),0)</f>
        <v>2</v>
      </c>
      <c r="D160" s="171">
        <f>'Averages Pivot Table'!T$10</f>
        <v>84867.860025708855</v>
      </c>
      <c r="E160" s="120">
        <f>IF(D160&gt;0,RANK(D160,(D$160:D$178)),0)</f>
        <v>2</v>
      </c>
      <c r="F160" s="171">
        <f>'Averages Pivot Table'!T$14</f>
        <v>70988.111725309791</v>
      </c>
      <c r="G160" s="120">
        <f>IF(F160&gt;0,RANK(F160,(F$160:F$178)),0)</f>
        <v>2</v>
      </c>
      <c r="H160" s="171">
        <f>'Averages Pivot Table'!T$18</f>
        <v>57582.273267162258</v>
      </c>
      <c r="I160" s="120">
        <f>IF(H160&gt;0,RANK(H160,(H$160:H$178)),0)</f>
        <v>2</v>
      </c>
      <c r="J160" s="171">
        <f>'Averages Pivot Table'!T$22</f>
        <v>51216.023076923077</v>
      </c>
      <c r="K160" s="120">
        <f>IF(J160&gt;0,RANK(J160,(J$160:J$178)),0)</f>
        <v>6</v>
      </c>
      <c r="L160" s="171">
        <f>'Averages Pivot Table'!T$30</f>
        <v>89279.468937521233</v>
      </c>
      <c r="M160" s="120">
        <f>IF(L160&gt;0,RANK(L160,(L$160:L$178)),0)</f>
        <v>2</v>
      </c>
      <c r="N160" s="149"/>
      <c r="O160" s="168"/>
    </row>
    <row r="161" spans="1:15" s="91" customFormat="1">
      <c r="A161" s="118" t="s">
        <v>190</v>
      </c>
      <c r="B161" s="171">
        <f>'Averages Pivot Table'!T$35</f>
        <v>88275.378992193044</v>
      </c>
      <c r="C161" s="120">
        <f t="shared" ref="C161:E178" si="260">IF(B161&gt;0,RANK(B161,(B$160:B$178)),0)</f>
        <v>9</v>
      </c>
      <c r="D161" s="171">
        <f>'Averages Pivot Table'!T$39</f>
        <v>67302.94657762938</v>
      </c>
      <c r="E161" s="120">
        <f t="shared" si="260"/>
        <v>9</v>
      </c>
      <c r="F161" s="171">
        <f>'Averages Pivot Table'!T$43</f>
        <v>60412.207456978969</v>
      </c>
      <c r="G161" s="120">
        <f t="shared" ref="G161" si="261">IF(F161&gt;0,RANK(F161,(F$160:F$178)),0)</f>
        <v>9</v>
      </c>
      <c r="H161" s="171">
        <f>'Averages Pivot Table'!T$47</f>
        <v>40807.594530321046</v>
      </c>
      <c r="I161" s="120">
        <f t="shared" ref="I161" si="262">IF(H161&gt;0,RANK(H161,(H$160:H$178)),0)</f>
        <v>9</v>
      </c>
      <c r="J161" s="171">
        <f>'Averages Pivot Table'!T$51</f>
        <v>0</v>
      </c>
      <c r="K161" s="120">
        <f t="shared" ref="K161" si="263">IF(J161&gt;0,RANK(J161,(J$160:J$178)),0)</f>
        <v>0</v>
      </c>
      <c r="L161" s="171">
        <f>'Averages Pivot Table'!T$59</f>
        <v>67431.28559863726</v>
      </c>
      <c r="M161" s="120">
        <f t="shared" ref="M161" si="264">IF(L161&gt;0,RANK(L161,(L$160:L$178)),0)</f>
        <v>8</v>
      </c>
      <c r="N161" s="149"/>
      <c r="O161" s="168"/>
    </row>
    <row r="162" spans="1:15" s="91" customFormat="1">
      <c r="A162" s="118" t="s">
        <v>191</v>
      </c>
      <c r="B162" s="171">
        <f>'Averages Pivot Table'!T$64</f>
        <v>0</v>
      </c>
      <c r="C162" s="120">
        <f t="shared" si="260"/>
        <v>0</v>
      </c>
      <c r="D162" s="171">
        <f>'Averages Pivot Table'!T$68</f>
        <v>0</v>
      </c>
      <c r="E162" s="120">
        <f t="shared" si="260"/>
        <v>0</v>
      </c>
      <c r="F162" s="171">
        <f>'Averages Pivot Table'!T$72</f>
        <v>0</v>
      </c>
      <c r="G162" s="120">
        <f t="shared" ref="G162" si="265">IF(F162&gt;0,RANK(F162,(F$160:F$178)),0)</f>
        <v>0</v>
      </c>
      <c r="H162" s="171">
        <f>'Averages Pivot Table'!T$76</f>
        <v>0</v>
      </c>
      <c r="I162" s="120">
        <f t="shared" ref="I162" si="266">IF(H162&gt;0,RANK(H162,(H$160:H$178)),0)</f>
        <v>0</v>
      </c>
      <c r="J162" s="171">
        <f>'Averages Pivot Table'!T$80</f>
        <v>0</v>
      </c>
      <c r="K162" s="120">
        <f t="shared" ref="K162" si="267">IF(J162&gt;0,RANK(J162,(J$160:J$178)),0)</f>
        <v>0</v>
      </c>
      <c r="L162" s="171">
        <f>'Averages Pivot Table'!T$88</f>
        <v>0</v>
      </c>
      <c r="M162" s="120">
        <f t="shared" ref="M162" si="268">IF(L162&gt;0,RANK(L162,(L$160:L$178)),0)</f>
        <v>0</v>
      </c>
      <c r="N162" s="149"/>
      <c r="O162" s="168"/>
    </row>
    <row r="163" spans="1:15" s="91" customFormat="1">
      <c r="A163" s="118" t="s">
        <v>192</v>
      </c>
      <c r="B163" s="171">
        <f>'Averages Pivot Table'!T$93</f>
        <v>0</v>
      </c>
      <c r="C163" s="120">
        <f t="shared" si="260"/>
        <v>0</v>
      </c>
      <c r="D163" s="171">
        <f>'Averages Pivot Table'!T$97</f>
        <v>0</v>
      </c>
      <c r="E163" s="120">
        <f t="shared" si="260"/>
        <v>0</v>
      </c>
      <c r="F163" s="171">
        <f>'Averages Pivot Table'!T$101</f>
        <v>0</v>
      </c>
      <c r="G163" s="120">
        <f t="shared" ref="G163" si="269">IF(F163&gt;0,RANK(F163,(F$160:F$178)),0)</f>
        <v>0</v>
      </c>
      <c r="H163" s="171">
        <f>'Averages Pivot Table'!T$105</f>
        <v>0</v>
      </c>
      <c r="I163" s="120">
        <f t="shared" ref="I163" si="270">IF(H163&gt;0,RANK(H163,(H$160:H$178)),0)</f>
        <v>0</v>
      </c>
      <c r="J163" s="171">
        <f>'Averages Pivot Table'!T$109</f>
        <v>0</v>
      </c>
      <c r="K163" s="120">
        <f t="shared" ref="K163" si="271">IF(J163&gt;0,RANK(J163,(J$160:J$178)),0)</f>
        <v>0</v>
      </c>
      <c r="L163" s="171">
        <f>'Averages Pivot Table'!T$117</f>
        <v>0</v>
      </c>
      <c r="M163" s="120">
        <f t="shared" ref="M163" si="272">IF(L163&gt;0,RANK(L163,(L$160:L$178)),0)</f>
        <v>0</v>
      </c>
      <c r="N163" s="149"/>
      <c r="O163" s="168"/>
    </row>
    <row r="164" spans="1:15" s="91" customFormat="1">
      <c r="A164" s="118"/>
      <c r="B164" s="171"/>
      <c r="C164" s="120"/>
      <c r="D164" s="171"/>
      <c r="E164" s="120"/>
      <c r="F164" s="171"/>
      <c r="G164" s="120"/>
      <c r="H164" s="171"/>
      <c r="I164" s="120"/>
      <c r="J164" s="171"/>
      <c r="K164" s="120"/>
      <c r="L164" s="171"/>
      <c r="M164" s="120"/>
      <c r="N164" s="149"/>
      <c r="O164" s="168"/>
    </row>
    <row r="165" spans="1:15" s="91" customFormat="1">
      <c r="A165" s="118" t="s">
        <v>215</v>
      </c>
      <c r="B165" s="171">
        <f>'Averages Pivot Table'!T$122</f>
        <v>146358.95700839482</v>
      </c>
      <c r="C165" s="120">
        <f t="shared" si="260"/>
        <v>1</v>
      </c>
      <c r="D165" s="171">
        <f>'Averages Pivot Table'!T$126</f>
        <v>99982.081591639871</v>
      </c>
      <c r="E165" s="120">
        <f t="shared" si="260"/>
        <v>1</v>
      </c>
      <c r="F165" s="171">
        <f>'Averages Pivot Table'!T$130</f>
        <v>90110.680672268907</v>
      </c>
      <c r="G165" s="120">
        <f t="shared" ref="G165" si="273">IF(F165&gt;0,RANK(F165,(F$160:F$178)),0)</f>
        <v>1</v>
      </c>
      <c r="H165" s="171">
        <f>'Averages Pivot Table'!T$134</f>
        <v>42654.701123595507</v>
      </c>
      <c r="I165" s="120">
        <f t="shared" ref="I165" si="274">IF(H165&gt;0,RANK(H165,(H$160:H$178)),0)</f>
        <v>7</v>
      </c>
      <c r="J165" s="171">
        <f>'Averages Pivot Table'!T$138</f>
        <v>73344.339791356193</v>
      </c>
      <c r="K165" s="120">
        <f t="shared" ref="K165" si="275">IF(J165&gt;0,RANK(J165,(J$160:J$178)),0)</f>
        <v>1</v>
      </c>
      <c r="L165" s="171">
        <f>'Averages Pivot Table'!T$146</f>
        <v>112002.07317824662</v>
      </c>
      <c r="M165" s="120">
        <f t="shared" ref="M165" si="276">IF(L165&gt;0,RANK(L165,(L$160:L$178)),0)</f>
        <v>1</v>
      </c>
      <c r="N165" s="149"/>
      <c r="O165" s="168"/>
    </row>
    <row r="166" spans="1:15" s="91" customFormat="1">
      <c r="A166" s="118" t="s">
        <v>194</v>
      </c>
      <c r="B166" s="171">
        <f>'Averages Pivot Table'!T$151</f>
        <v>0</v>
      </c>
      <c r="C166" s="120">
        <f t="shared" si="260"/>
        <v>0</v>
      </c>
      <c r="D166" s="171">
        <f>'Averages Pivot Table'!T$155</f>
        <v>0</v>
      </c>
      <c r="E166" s="120">
        <f t="shared" si="260"/>
        <v>0</v>
      </c>
      <c r="F166" s="171">
        <f>'Averages Pivot Table'!T$159</f>
        <v>0</v>
      </c>
      <c r="G166" s="120">
        <f t="shared" ref="G166" si="277">IF(F166&gt;0,RANK(F166,(F$160:F$178)),0)</f>
        <v>0</v>
      </c>
      <c r="H166" s="171">
        <f>'Averages Pivot Table'!T$163</f>
        <v>0</v>
      </c>
      <c r="I166" s="120">
        <f t="shared" ref="I166" si="278">IF(H166&gt;0,RANK(H166,(H$160:H$178)),0)</f>
        <v>0</v>
      </c>
      <c r="J166" s="171">
        <f>'Averages Pivot Table'!T$167</f>
        <v>0</v>
      </c>
      <c r="K166" s="120">
        <f t="shared" ref="K166" si="279">IF(J166&gt;0,RANK(J166,(J$160:J$178)),0)</f>
        <v>0</v>
      </c>
      <c r="L166" s="171">
        <f>'Averages Pivot Table'!T$175</f>
        <v>0</v>
      </c>
      <c r="M166" s="120">
        <f t="shared" ref="M166" si="280">IF(L166&gt;0,RANK(L166,(L$160:L$178)),0)</f>
        <v>0</v>
      </c>
      <c r="N166" s="149"/>
      <c r="O166" s="168"/>
    </row>
    <row r="167" spans="1:15" s="91" customFormat="1">
      <c r="A167" s="118" t="s">
        <v>195</v>
      </c>
      <c r="B167" s="171">
        <f>'Averages Pivot Table'!T$180</f>
        <v>91813.106685260078</v>
      </c>
      <c r="C167" s="120">
        <f t="shared" si="260"/>
        <v>8</v>
      </c>
      <c r="D167" s="171">
        <f>'Averages Pivot Table'!T$184</f>
        <v>69983.873329232447</v>
      </c>
      <c r="E167" s="120">
        <f t="shared" si="260"/>
        <v>8</v>
      </c>
      <c r="F167" s="171">
        <f>'Averages Pivot Table'!T$188</f>
        <v>61233.507179939545</v>
      </c>
      <c r="G167" s="120">
        <f t="shared" ref="G167" si="281">IF(F167&gt;0,RANK(F167,(F$160:F$178)),0)</f>
        <v>8</v>
      </c>
      <c r="H167" s="171">
        <f>'Averages Pivot Table'!T$192</f>
        <v>43245.407204730822</v>
      </c>
      <c r="I167" s="120">
        <f t="shared" ref="I167" si="282">IF(H167&gt;0,RANK(H167,(H$160:H$178)),0)</f>
        <v>6</v>
      </c>
      <c r="J167" s="171">
        <f>'Averages Pivot Table'!T$196</f>
        <v>57696.668393782384</v>
      </c>
      <c r="K167" s="120">
        <f t="shared" ref="K167" si="283">IF(J167&gt;0,RANK(J167,(J$160:J$178)),0)</f>
        <v>4</v>
      </c>
      <c r="L167" s="171">
        <f>'Averages Pivot Table'!T$204</f>
        <v>66490.851102674438</v>
      </c>
      <c r="M167" s="120">
        <f t="shared" ref="M167" si="284">IF(L167&gt;0,RANK(L167,(L$160:L$178)),0)</f>
        <v>9</v>
      </c>
      <c r="N167" s="149"/>
      <c r="O167" s="168"/>
    </row>
    <row r="168" spans="1:15" s="91" customFormat="1">
      <c r="A168" s="118" t="s">
        <v>196</v>
      </c>
      <c r="B168" s="171">
        <f>'Averages Pivot Table'!T$209</f>
        <v>108133.55658683946</v>
      </c>
      <c r="C168" s="120">
        <f t="shared" si="260"/>
        <v>4</v>
      </c>
      <c r="D168" s="171">
        <f>'Averages Pivot Table'!T$213</f>
        <v>77793.594219924809</v>
      </c>
      <c r="E168" s="120">
        <f t="shared" si="260"/>
        <v>4</v>
      </c>
      <c r="F168" s="171">
        <f>'Averages Pivot Table'!T$217</f>
        <v>70370.285893365872</v>
      </c>
      <c r="G168" s="120">
        <f t="shared" ref="G168" si="285">IF(F168&gt;0,RANK(F168,(F$160:F$178)),0)</f>
        <v>3</v>
      </c>
      <c r="H168" s="171">
        <f>'Averages Pivot Table'!T$221</f>
        <v>50295.060975609755</v>
      </c>
      <c r="I168" s="120">
        <f t="shared" ref="I168" si="286">IF(H168&gt;0,RANK(H168,(H$160:H$178)),0)</f>
        <v>3</v>
      </c>
      <c r="J168" s="171">
        <f>'Averages Pivot Table'!T$225</f>
        <v>48363.05211883998</v>
      </c>
      <c r="K168" s="120">
        <f t="shared" ref="K168" si="287">IF(J168&gt;0,RANK(J168,(J$160:J$178)),0)</f>
        <v>7</v>
      </c>
      <c r="L168" s="171">
        <f>'Averages Pivot Table'!T$233</f>
        <v>74412.011546778755</v>
      </c>
      <c r="M168" s="120">
        <f t="shared" ref="M168" si="288">IF(L168&gt;0,RANK(L168,(L$160:L$178)),0)</f>
        <v>5</v>
      </c>
      <c r="N168" s="149"/>
      <c r="O168" s="168"/>
    </row>
    <row r="169" spans="1:15" s="91" customFormat="1">
      <c r="A169" s="118"/>
      <c r="B169" s="171"/>
      <c r="C169" s="120"/>
      <c r="D169" s="171"/>
      <c r="E169" s="120"/>
      <c r="F169" s="171"/>
      <c r="G169" s="120"/>
      <c r="H169" s="171"/>
      <c r="I169" s="120"/>
      <c r="J169" s="171"/>
      <c r="K169" s="120"/>
      <c r="L169" s="171"/>
      <c r="M169" s="120"/>
      <c r="N169" s="149"/>
      <c r="O169" s="168"/>
    </row>
    <row r="170" spans="1:15" s="91" customFormat="1">
      <c r="A170" s="118" t="s">
        <v>197</v>
      </c>
      <c r="B170" s="171">
        <f>'Averages Pivot Table'!T$238</f>
        <v>99058.399832066381</v>
      </c>
      <c r="C170" s="120">
        <f t="shared" si="260"/>
        <v>6</v>
      </c>
      <c r="D170" s="171">
        <f>'Averages Pivot Table'!T$242</f>
        <v>76207.895681282913</v>
      </c>
      <c r="E170" s="120">
        <f t="shared" si="260"/>
        <v>6</v>
      </c>
      <c r="F170" s="171">
        <f>'Averages Pivot Table'!T$246</f>
        <v>65698.74854301686</v>
      </c>
      <c r="G170" s="120">
        <f t="shared" ref="G170" si="289">IF(F170&gt;0,RANK(F170,(F$160:F$178)),0)</f>
        <v>7</v>
      </c>
      <c r="H170" s="171">
        <f>'Averages Pivot Table'!T$250</f>
        <v>42380.940479848396</v>
      </c>
      <c r="I170" s="120">
        <f t="shared" ref="I170" si="290">IF(H170&gt;0,RANK(H170,(H$160:H$178)),0)</f>
        <v>8</v>
      </c>
      <c r="J170" s="171">
        <f>'Averages Pivot Table'!T$254</f>
        <v>52033.911266688374</v>
      </c>
      <c r="K170" s="120">
        <f t="shared" ref="K170" si="291">IF(J170&gt;0,RANK(J170,(J$160:J$178)),0)</f>
        <v>5</v>
      </c>
      <c r="L170" s="171">
        <f>'Averages Pivot Table'!T$262</f>
        <v>70706.846160277957</v>
      </c>
      <c r="M170" s="120">
        <f t="shared" ref="M170" si="292">IF(L170&gt;0,RANK(L170,(L$160:L$178)),0)</f>
        <v>7</v>
      </c>
      <c r="N170" s="149"/>
      <c r="O170" s="168"/>
    </row>
    <row r="171" spans="1:15" s="91" customFormat="1">
      <c r="A171" s="118" t="s">
        <v>198</v>
      </c>
      <c r="B171" s="171">
        <f>'Averages Pivot Table'!T$267</f>
        <v>93293.102493074781</v>
      </c>
      <c r="C171" s="120">
        <f t="shared" si="260"/>
        <v>7</v>
      </c>
      <c r="D171" s="171">
        <f>'Averages Pivot Table'!T$271</f>
        <v>73840.152184349499</v>
      </c>
      <c r="E171" s="120">
        <f t="shared" si="260"/>
        <v>7</v>
      </c>
      <c r="F171" s="171">
        <f>'Averages Pivot Table'!T$275</f>
        <v>66750.967032967033</v>
      </c>
      <c r="G171" s="120">
        <f t="shared" ref="G171" si="293">IF(F171&gt;0,RANK(F171,(F$160:F$178)),0)</f>
        <v>5</v>
      </c>
      <c r="H171" s="171">
        <f>'Averages Pivot Table'!T$279</f>
        <v>65793.642857142855</v>
      </c>
      <c r="I171" s="120">
        <f t="shared" ref="I171" si="294">IF(H171&gt;0,RANK(H171,(H$160:H$178)),0)</f>
        <v>1</v>
      </c>
      <c r="J171" s="171">
        <f>'Averages Pivot Table'!T$283</f>
        <v>58223.582533589251</v>
      </c>
      <c r="K171" s="120">
        <f t="shared" ref="K171" si="295">IF(J171&gt;0,RANK(J171,(J$160:J$178)),0)</f>
        <v>3</v>
      </c>
      <c r="L171" s="171">
        <f>'Averages Pivot Table'!T$291</f>
        <v>71738.922714943517</v>
      </c>
      <c r="M171" s="120">
        <f t="shared" ref="M171" si="296">IF(L171&gt;0,RANK(L171,(L$160:L$178)),0)</f>
        <v>6</v>
      </c>
      <c r="N171" s="149"/>
      <c r="O171" s="168"/>
    </row>
    <row r="172" spans="1:15" s="91" customFormat="1">
      <c r="A172" s="118" t="s">
        <v>199</v>
      </c>
      <c r="B172" s="171">
        <f>'Averages Pivot Table'!T$296</f>
        <v>0</v>
      </c>
      <c r="C172" s="120">
        <f t="shared" si="260"/>
        <v>0</v>
      </c>
      <c r="D172" s="171">
        <f>'Averages Pivot Table'!T$300</f>
        <v>0</v>
      </c>
      <c r="E172" s="120">
        <f t="shared" si="260"/>
        <v>0</v>
      </c>
      <c r="F172" s="171">
        <f>'Averages Pivot Table'!T$304</f>
        <v>0</v>
      </c>
      <c r="G172" s="120">
        <f t="shared" ref="G172" si="297">IF(F172&gt;0,RANK(F172,(F$160:F$178)),0)</f>
        <v>0</v>
      </c>
      <c r="H172" s="171">
        <f>'Averages Pivot Table'!T$308</f>
        <v>0</v>
      </c>
      <c r="I172" s="120">
        <f t="shared" ref="I172" si="298">IF(H172&gt;0,RANK(H172,(H$160:H$178)),0)</f>
        <v>0</v>
      </c>
      <c r="J172" s="171">
        <f>'Averages Pivot Table'!T$312</f>
        <v>0</v>
      </c>
      <c r="K172" s="120">
        <f t="shared" ref="K172" si="299">IF(J172&gt;0,RANK(J172,(J$160:J$178)),0)</f>
        <v>0</v>
      </c>
      <c r="L172" s="171">
        <f>'Averages Pivot Table'!T$320</f>
        <v>0</v>
      </c>
      <c r="M172" s="120">
        <f t="shared" ref="M172" si="300">IF(L172&gt;0,RANK(L172,(L$160:L$178)),0)</f>
        <v>0</v>
      </c>
      <c r="N172" s="149"/>
      <c r="O172" s="168"/>
    </row>
    <row r="173" spans="1:15" s="91" customFormat="1">
      <c r="A173" s="118" t="s">
        <v>200</v>
      </c>
      <c r="B173" s="171">
        <f>'Averages Pivot Table'!T$325</f>
        <v>0</v>
      </c>
      <c r="C173" s="120">
        <f t="shared" si="260"/>
        <v>0</v>
      </c>
      <c r="D173" s="171">
        <f>'Averages Pivot Table'!T$329</f>
        <v>0</v>
      </c>
      <c r="E173" s="120">
        <f t="shared" si="260"/>
        <v>0</v>
      </c>
      <c r="F173" s="171">
        <f>'Averages Pivot Table'!T$333</f>
        <v>0</v>
      </c>
      <c r="G173" s="120">
        <f t="shared" ref="G173" si="301">IF(F173&gt;0,RANK(F173,(F$160:F$178)),0)</f>
        <v>0</v>
      </c>
      <c r="H173" s="171">
        <f>'Averages Pivot Table'!T$337</f>
        <v>0</v>
      </c>
      <c r="I173" s="120">
        <f t="shared" ref="I173" si="302">IF(H173&gt;0,RANK(H173,(H$160:H$178)),0)</f>
        <v>0</v>
      </c>
      <c r="J173" s="171">
        <f>'Averages Pivot Table'!T$341</f>
        <v>0</v>
      </c>
      <c r="K173" s="120">
        <f t="shared" ref="K173" si="303">IF(J173&gt;0,RANK(J173,(J$160:J$178)),0)</f>
        <v>0</v>
      </c>
      <c r="L173" s="171">
        <f>'Averages Pivot Table'!T$349</f>
        <v>0</v>
      </c>
      <c r="M173" s="120">
        <f t="shared" ref="M173" si="304">IF(L173&gt;0,RANK(L173,(L$160:L$178)),0)</f>
        <v>0</v>
      </c>
      <c r="N173" s="149"/>
      <c r="O173" s="168"/>
    </row>
    <row r="174" spans="1:15" s="91" customFormat="1">
      <c r="A174" s="118"/>
      <c r="B174" s="171"/>
      <c r="C174" s="120"/>
      <c r="D174" s="171"/>
      <c r="E174" s="120"/>
      <c r="F174" s="171"/>
      <c r="G174" s="120"/>
      <c r="H174" s="171"/>
      <c r="I174" s="120"/>
      <c r="J174" s="171"/>
      <c r="K174" s="120"/>
      <c r="L174" s="171"/>
      <c r="M174" s="120"/>
      <c r="N174" s="149"/>
      <c r="O174" s="168"/>
    </row>
    <row r="175" spans="1:15" s="91" customFormat="1">
      <c r="A175" s="118" t="s">
        <v>201</v>
      </c>
      <c r="B175" s="173">
        <f>'Averages Pivot Table'!T$354</f>
        <v>80822.743119266044</v>
      </c>
      <c r="C175" s="120">
        <f t="shared" si="260"/>
        <v>10</v>
      </c>
      <c r="D175" s="173">
        <f>'Averages Pivot Table'!T$358</f>
        <v>61674.452662721895</v>
      </c>
      <c r="E175" s="120">
        <f t="shared" si="260"/>
        <v>10</v>
      </c>
      <c r="F175" s="173">
        <f>'Averages Pivot Table'!T$362</f>
        <v>51191.525252525258</v>
      </c>
      <c r="G175" s="120">
        <f t="shared" ref="G175" si="305">IF(F175&gt;0,RANK(F175,(F$160:F$178)),0)</f>
        <v>10</v>
      </c>
      <c r="H175" s="173">
        <f>'Averages Pivot Table'!T$366</f>
        <v>36148.428571428572</v>
      </c>
      <c r="I175" s="120">
        <f t="shared" ref="I175" si="306">IF(H175&gt;0,RANK(H175,(H$160:H$178)),0)</f>
        <v>10</v>
      </c>
      <c r="J175" s="173">
        <f>'Averages Pivot Table'!T$370</f>
        <v>41709.599999999999</v>
      </c>
      <c r="K175" s="120">
        <f t="shared" ref="K175" si="307">IF(J175&gt;0,RANK(J175,(J$160:J$178)),0)</f>
        <v>9</v>
      </c>
      <c r="L175" s="173">
        <f>'Averages Pivot Table'!T$378</f>
        <v>64050.803773367385</v>
      </c>
      <c r="M175" s="120">
        <f t="shared" ref="M175" si="308">IF(L175&gt;0,RANK(L175,(L$160:L$178)),0)</f>
        <v>10</v>
      </c>
      <c r="N175" s="149"/>
      <c r="O175" s="168"/>
    </row>
    <row r="176" spans="1:15" s="91" customFormat="1">
      <c r="A176" s="118" t="s">
        <v>202</v>
      </c>
      <c r="B176" s="173">
        <f>'Averages Pivot Table'!T$383</f>
        <v>107204.30982905983</v>
      </c>
      <c r="C176" s="120">
        <f t="shared" si="260"/>
        <v>5</v>
      </c>
      <c r="D176" s="173">
        <f>'Averages Pivot Table'!T$387</f>
        <v>76557.58782608695</v>
      </c>
      <c r="E176" s="120">
        <f t="shared" si="260"/>
        <v>5</v>
      </c>
      <c r="F176" s="173">
        <f>'Averages Pivot Table'!T$391</f>
        <v>66168.253968253965</v>
      </c>
      <c r="G176" s="120">
        <f t="shared" ref="G176" si="309">IF(F176&gt;0,RANK(F176,(F$160:F$178)),0)</f>
        <v>6</v>
      </c>
      <c r="H176" s="173">
        <f>'Averages Pivot Table'!T$395</f>
        <v>49521.75</v>
      </c>
      <c r="I176" s="120">
        <f t="shared" ref="I176" si="310">IF(H176&gt;0,RANK(H176,(H$160:H$178)),0)</f>
        <v>4</v>
      </c>
      <c r="J176" s="173">
        <f>'Averages Pivot Table'!T$399</f>
        <v>47198.775568181816</v>
      </c>
      <c r="K176" s="120">
        <f t="shared" ref="K176" si="311">IF(J176&gt;0,RANK(J176,(J$160:J$178)),0)</f>
        <v>8</v>
      </c>
      <c r="L176" s="173">
        <f>'Averages Pivot Table'!T$407</f>
        <v>76187.220652173914</v>
      </c>
      <c r="M176" s="120">
        <f t="shared" ref="M176" si="312">IF(L176&gt;0,RANK(L176,(L$160:L$178)),0)</f>
        <v>4</v>
      </c>
      <c r="N176" s="149"/>
      <c r="O176" s="168"/>
    </row>
    <row r="177" spans="1:19" ht="12.95" customHeight="1">
      <c r="A177" s="118" t="s">
        <v>203</v>
      </c>
      <c r="B177" s="173">
        <f>'Averages Pivot Table'!T$412</f>
        <v>117835.852743139</v>
      </c>
      <c r="C177" s="120">
        <f t="shared" si="260"/>
        <v>3</v>
      </c>
      <c r="D177" s="173">
        <f>'Averages Pivot Table'!T$416</f>
        <v>83160.388194879983</v>
      </c>
      <c r="E177" s="120">
        <f t="shared" si="260"/>
        <v>3</v>
      </c>
      <c r="F177" s="173">
        <f>'Averages Pivot Table'!T$420</f>
        <v>66846.868259615265</v>
      </c>
      <c r="G177" s="120">
        <f t="shared" ref="G177" si="313">IF(F177&gt;0,RANK(F177,(F$160:F$178)),0)</f>
        <v>4</v>
      </c>
      <c r="H177" s="173">
        <f>'Averages Pivot Table'!T$424</f>
        <v>47844.484341369236</v>
      </c>
      <c r="I177" s="120">
        <f t="shared" ref="I177" si="314">IF(H177&gt;0,RANK(H177,(H$160:H$178)),0)</f>
        <v>5</v>
      </c>
      <c r="J177" s="173">
        <f>'Averages Pivot Table'!T$428</f>
        <v>65672.830188679247</v>
      </c>
      <c r="K177" s="120">
        <f t="shared" ref="K177" si="315">IF(J177&gt;0,RANK(J177,(J$160:J$178)),0)</f>
        <v>2</v>
      </c>
      <c r="L177" s="173">
        <f>'Averages Pivot Table'!T$436</f>
        <v>80308.227297901554</v>
      </c>
      <c r="M177" s="120">
        <f t="shared" ref="M177" si="316">IF(L177&gt;0,RANK(L177,(L$160:L$178)),0)</f>
        <v>3</v>
      </c>
      <c r="N177" s="149"/>
      <c r="O177" s="168"/>
    </row>
    <row r="178" spans="1:19" ht="12.95" customHeight="1">
      <c r="A178" s="143" t="s">
        <v>204</v>
      </c>
      <c r="B178" s="174">
        <f>'Averages Pivot Table'!T$441</f>
        <v>0</v>
      </c>
      <c r="C178" s="123">
        <f t="shared" si="260"/>
        <v>0</v>
      </c>
      <c r="D178" s="174">
        <f>'Averages Pivot Table'!T$445</f>
        <v>0</v>
      </c>
      <c r="E178" s="123">
        <f t="shared" si="260"/>
        <v>0</v>
      </c>
      <c r="F178" s="174">
        <f>'Averages Pivot Table'!T$449</f>
        <v>0</v>
      </c>
      <c r="G178" s="123">
        <f t="shared" ref="G178" si="317">IF(F178&gt;0,RANK(F178,(F$160:F$178)),0)</f>
        <v>0</v>
      </c>
      <c r="H178" s="174">
        <f>'Averages Pivot Table'!T$453</f>
        <v>0</v>
      </c>
      <c r="I178" s="123">
        <f t="shared" ref="I178" si="318">IF(H178&gt;0,RANK(H178,(H$160:H$178)),0)</f>
        <v>0</v>
      </c>
      <c r="J178" s="174">
        <f>'Averages Pivot Table'!T$457</f>
        <v>0</v>
      </c>
      <c r="K178" s="123">
        <f t="shared" ref="K178" si="319">IF(J178&gt;0,RANK(J178,(J$160:J$178)),0)</f>
        <v>0</v>
      </c>
      <c r="L178" s="174">
        <f>'Averages Pivot Table'!T$465</f>
        <v>0</v>
      </c>
      <c r="M178" s="123">
        <f t="shared" ref="M178" si="320">IF(L178&gt;0,RANK(L178,(L$160:L$178)),0)</f>
        <v>0</v>
      </c>
      <c r="N178" s="149"/>
      <c r="O178" s="149"/>
    </row>
    <row r="179" spans="1:19" ht="33" customHeight="1">
      <c r="A179" s="675" t="s">
        <v>360</v>
      </c>
      <c r="B179" s="679"/>
      <c r="C179" s="679"/>
      <c r="D179" s="679"/>
      <c r="E179" s="679"/>
      <c r="F179" s="679"/>
      <c r="G179" s="679"/>
      <c r="H179" s="679"/>
      <c r="I179" s="679"/>
      <c r="J179" s="679"/>
      <c r="K179" s="679"/>
      <c r="L179" s="679"/>
      <c r="M179" s="679"/>
      <c r="N179" s="118"/>
      <c r="O179" s="118"/>
    </row>
    <row r="180" spans="1:19">
      <c r="M180" s="84" t="s">
        <v>1094</v>
      </c>
      <c r="O180" s="175"/>
    </row>
    <row r="181" spans="1:19" ht="18">
      <c r="A181" s="64" t="s">
        <v>214</v>
      </c>
      <c r="B181" s="64"/>
      <c r="C181" s="64"/>
      <c r="D181" s="64"/>
      <c r="E181" s="64"/>
      <c r="F181" s="64"/>
      <c r="G181" s="64"/>
      <c r="H181" s="64"/>
      <c r="I181" s="64"/>
      <c r="J181" s="64"/>
      <c r="K181" s="64"/>
      <c r="L181" s="64"/>
      <c r="M181" s="64"/>
      <c r="N181" s="161"/>
      <c r="O181" s="161"/>
    </row>
    <row r="182" spans="1:19">
      <c r="A182" s="118"/>
      <c r="B182" s="69"/>
      <c r="C182" s="69"/>
      <c r="D182" s="69"/>
      <c r="E182" s="69"/>
      <c r="F182" s="69"/>
      <c r="G182" s="69"/>
      <c r="H182" s="69"/>
      <c r="I182" s="69"/>
      <c r="J182" s="69"/>
      <c r="K182" s="69"/>
      <c r="L182" s="69"/>
      <c r="M182" s="69"/>
      <c r="N182" s="69"/>
      <c r="O182" s="69"/>
    </row>
    <row r="183" spans="1:19" ht="15.75">
      <c r="A183" s="674" t="s">
        <v>210</v>
      </c>
      <c r="B183" s="674"/>
      <c r="C183" s="674"/>
      <c r="D183" s="674"/>
      <c r="E183" s="674"/>
      <c r="F183" s="674"/>
      <c r="G183" s="674"/>
      <c r="H183" s="674"/>
      <c r="I183" s="674"/>
      <c r="J183" s="674"/>
      <c r="K183" s="674"/>
      <c r="L183" s="674"/>
      <c r="M183" s="674"/>
      <c r="N183" s="163"/>
      <c r="O183" s="163"/>
    </row>
    <row r="184" spans="1:19" ht="15.75">
      <c r="A184" s="674" t="s">
        <v>369</v>
      </c>
      <c r="B184" s="674"/>
      <c r="C184" s="674"/>
      <c r="D184" s="674"/>
      <c r="E184" s="674"/>
      <c r="F184" s="674"/>
      <c r="G184" s="674"/>
      <c r="H184" s="674"/>
      <c r="I184" s="674"/>
      <c r="J184" s="674"/>
      <c r="K184" s="674"/>
      <c r="L184" s="674"/>
      <c r="M184" s="674"/>
      <c r="N184" s="163"/>
      <c r="O184" s="163"/>
    </row>
    <row r="185" spans="1:19">
      <c r="A185" s="69"/>
      <c r="B185" s="69"/>
      <c r="C185" s="69"/>
      <c r="D185" s="69"/>
      <c r="E185" s="69"/>
      <c r="F185" s="69"/>
      <c r="G185" s="69"/>
      <c r="H185" s="69"/>
      <c r="I185" s="69"/>
      <c r="J185" s="69"/>
      <c r="K185" s="69"/>
      <c r="L185" s="69"/>
      <c r="M185" s="69"/>
      <c r="N185" s="176"/>
      <c r="O185" s="176"/>
    </row>
    <row r="186" spans="1:19" ht="31.5" customHeight="1">
      <c r="A186" s="96"/>
      <c r="B186" s="164" t="s">
        <v>3</v>
      </c>
      <c r="C186" s="165"/>
      <c r="D186" s="166" t="s">
        <v>4</v>
      </c>
      <c r="E186" s="167"/>
      <c r="F186" s="166" t="s">
        <v>5</v>
      </c>
      <c r="G186" s="167"/>
      <c r="H186" s="164" t="s">
        <v>6</v>
      </c>
      <c r="I186" s="165"/>
      <c r="J186" s="166" t="s">
        <v>211</v>
      </c>
      <c r="K186" s="167"/>
      <c r="L186" s="165" t="s">
        <v>212</v>
      </c>
      <c r="M186" s="165"/>
      <c r="N186" s="168" t="s">
        <v>7</v>
      </c>
      <c r="O186" s="168"/>
    </row>
    <row r="187" spans="1:19">
      <c r="A187" s="102"/>
      <c r="B187" s="98" t="s">
        <v>187</v>
      </c>
      <c r="C187" s="97" t="s">
        <v>166</v>
      </c>
      <c r="D187" s="98" t="s">
        <v>187</v>
      </c>
      <c r="E187" s="97" t="s">
        <v>166</v>
      </c>
      <c r="F187" s="98" t="s">
        <v>187</v>
      </c>
      <c r="G187" s="97" t="s">
        <v>166</v>
      </c>
      <c r="H187" s="98" t="s">
        <v>187</v>
      </c>
      <c r="I187" s="97" t="s">
        <v>166</v>
      </c>
      <c r="J187" s="98" t="s">
        <v>187</v>
      </c>
      <c r="K187" s="97" t="s">
        <v>166</v>
      </c>
      <c r="L187" s="98" t="s">
        <v>187</v>
      </c>
      <c r="M187" s="97" t="s">
        <v>166</v>
      </c>
      <c r="N187" s="127" t="s">
        <v>7</v>
      </c>
      <c r="O187" s="126"/>
    </row>
    <row r="188" spans="1:19" s="109" customFormat="1" ht="18" customHeight="1">
      <c r="A188" s="106" t="s">
        <v>188</v>
      </c>
      <c r="B188" s="133">
        <f>'Averages Pivot Table'!U$469</f>
        <v>85464.866251038096</v>
      </c>
      <c r="C188" s="133"/>
      <c r="D188" s="133">
        <f>'Averages Pivot Table'!U$473</f>
        <v>68980.968162363366</v>
      </c>
      <c r="E188" s="133"/>
      <c r="F188" s="133">
        <f>'Averages Pivot Table'!U$477</f>
        <v>60473.859084231568</v>
      </c>
      <c r="G188" s="133"/>
      <c r="H188" s="133">
        <f>'Averages Pivot Table'!U$481</f>
        <v>45381.599255816334</v>
      </c>
      <c r="I188" s="133"/>
      <c r="J188" s="133">
        <f>'Averages Pivot Table'!U$485</f>
        <v>46308.588878047798</v>
      </c>
      <c r="K188" s="133"/>
      <c r="L188" s="133">
        <f>'Averages Pivot Table'!U$493</f>
        <v>65444.574172761946</v>
      </c>
      <c r="M188" s="169"/>
      <c r="N188" s="107"/>
      <c r="O188" s="177"/>
      <c r="Q188" s="111"/>
      <c r="R188" s="111"/>
      <c r="S188" s="111"/>
    </row>
    <row r="189" spans="1:19" ht="12.95" customHeight="1">
      <c r="A189" s="118"/>
      <c r="B189" s="113"/>
      <c r="C189" s="137"/>
      <c r="D189" s="113"/>
      <c r="E189" s="137"/>
      <c r="F189" s="113"/>
      <c r="G189" s="137"/>
      <c r="H189" s="113"/>
      <c r="I189" s="137"/>
      <c r="J189" s="113"/>
      <c r="K189" s="137"/>
      <c r="L189" s="113"/>
      <c r="M189" s="137"/>
      <c r="N189" s="178"/>
      <c r="O189" s="179"/>
    </row>
    <row r="190" spans="1:19" ht="12.95" customHeight="1">
      <c r="A190" s="118" t="s">
        <v>189</v>
      </c>
      <c r="B190" s="171">
        <f>'Averages Pivot Table'!U$6</f>
        <v>90868.115211534241</v>
      </c>
      <c r="C190" s="120">
        <f>IF(B190&gt;0,RANK(B190,(B$190:B$208)),0)</f>
        <v>3</v>
      </c>
      <c r="D190" s="171">
        <f>'Averages Pivot Table'!U$10</f>
        <v>78437.027805935868</v>
      </c>
      <c r="E190" s="120">
        <f>IF(D190&gt;0,RANK(D190,(D$190:D$208)),0)</f>
        <v>1</v>
      </c>
      <c r="F190" s="171">
        <f>'Averages Pivot Table'!U$14</f>
        <v>73855.42202921123</v>
      </c>
      <c r="G190" s="120">
        <f>IF(F190&gt;0,RANK(F190,(F$190:F$208)),0)</f>
        <v>1</v>
      </c>
      <c r="H190" s="171">
        <f>'Averages Pivot Table'!U$18</f>
        <v>47408.451565592797</v>
      </c>
      <c r="I190" s="120">
        <f>IF(H190&gt;0,RANK(H190,(H$190:H$208)),0)</f>
        <v>7</v>
      </c>
      <c r="J190" s="171">
        <f>'Averages Pivot Table'!U$22</f>
        <v>170332.5294117647</v>
      </c>
      <c r="K190" s="120">
        <f>IF(J190&gt;0,RANK(J190,(J$190:J$208)),0)</f>
        <v>1</v>
      </c>
      <c r="L190" s="171">
        <f>'Averages Pivot Table'!U$30</f>
        <v>74959.590784934597</v>
      </c>
      <c r="M190" s="120">
        <f>IF(L190&gt;0,RANK(L190,(L$190:L$208)),0)</f>
        <v>1</v>
      </c>
      <c r="N190" s="119"/>
      <c r="O190" s="120"/>
    </row>
    <row r="191" spans="1:19" ht="12.95" customHeight="1">
      <c r="A191" s="118" t="s">
        <v>190</v>
      </c>
      <c r="B191" s="171">
        <f>'Averages Pivot Table'!U$35</f>
        <v>78957.599913396203</v>
      </c>
      <c r="C191" s="120">
        <f t="shared" ref="C191:E208" si="321">IF(B191&gt;0,RANK(B191,(B$190:B$208)),0)</f>
        <v>12</v>
      </c>
      <c r="D191" s="171">
        <f>'Averages Pivot Table'!U$39</f>
        <v>64620.722242707277</v>
      </c>
      <c r="E191" s="120">
        <f t="shared" si="321"/>
        <v>13</v>
      </c>
      <c r="F191" s="171">
        <f>'Averages Pivot Table'!U$43</f>
        <v>55974.323571318666</v>
      </c>
      <c r="G191" s="120">
        <f t="shared" ref="G191" si="322">IF(F191&gt;0,RANK(F191,(F$190:F$208)),0)</f>
        <v>13</v>
      </c>
      <c r="H191" s="171">
        <f>'Averages Pivot Table'!U$47</f>
        <v>42594.149034816037</v>
      </c>
      <c r="I191" s="120">
        <f t="shared" ref="I191" si="323">IF(H191&gt;0,RANK(H191,(H$190:H$208)),0)</f>
        <v>12</v>
      </c>
      <c r="J191" s="171">
        <f>'Averages Pivot Table'!U$51</f>
        <v>40946.31059338303</v>
      </c>
      <c r="K191" s="120">
        <f t="shared" ref="K191" si="324">IF(J191&gt;0,RANK(J191,(J$190:J$208)),0)</f>
        <v>9</v>
      </c>
      <c r="L191" s="171">
        <f>'Averages Pivot Table'!U$59</f>
        <v>58412.147194765785</v>
      </c>
      <c r="M191" s="120">
        <f t="shared" ref="M191" si="325">IF(L191&gt;0,RANK(L191,(L$190:L$208)),0)</f>
        <v>14</v>
      </c>
      <c r="N191" s="119"/>
      <c r="O191" s="120"/>
    </row>
    <row r="192" spans="1:19" ht="12.95" customHeight="1">
      <c r="A192" s="118" t="s">
        <v>191</v>
      </c>
      <c r="B192" s="171">
        <f>'Averages Pivot Table'!U$64</f>
        <v>76721.225165562908</v>
      </c>
      <c r="C192" s="120">
        <f t="shared" si="321"/>
        <v>13</v>
      </c>
      <c r="D192" s="171">
        <f>'Averages Pivot Table'!U$68</f>
        <v>66578.434650455922</v>
      </c>
      <c r="E192" s="120">
        <f t="shared" si="321"/>
        <v>8</v>
      </c>
      <c r="F192" s="171">
        <f>'Averages Pivot Table'!U$72</f>
        <v>63003.593023255809</v>
      </c>
      <c r="G192" s="120">
        <f t="shared" ref="G192" si="326">IF(F192&gt;0,RANK(F192,(F$190:F$208)),0)</f>
        <v>3</v>
      </c>
      <c r="H192" s="171">
        <f>'Averages Pivot Table'!U$76</f>
        <v>53390.166666666664</v>
      </c>
      <c r="I192" s="120">
        <f t="shared" ref="I192" si="327">IF(H192&gt;0,RANK(H192,(H$190:H$208)),0)</f>
        <v>1</v>
      </c>
      <c r="J192" s="171">
        <f>'Averages Pivot Table'!U$80</f>
        <v>54291.8</v>
      </c>
      <c r="K192" s="120">
        <f t="shared" ref="K192" si="328">IF(J192&gt;0,RANK(J192,(J$190:J$208)),0)</f>
        <v>2</v>
      </c>
      <c r="L192" s="171">
        <f>'Averages Pivot Table'!U$88</f>
        <v>67133.069545938677</v>
      </c>
      <c r="M192" s="120">
        <f t="shared" ref="M192" si="329">IF(L192&gt;0,RANK(L192,(L$190:L$208)),0)</f>
        <v>6</v>
      </c>
      <c r="N192" s="119"/>
      <c r="O192" s="120"/>
    </row>
    <row r="193" spans="1:15" s="91" customFormat="1">
      <c r="A193" s="118" t="s">
        <v>192</v>
      </c>
      <c r="B193" s="171">
        <f>'Averages Pivot Table'!U$93</f>
        <v>93333.748001036074</v>
      </c>
      <c r="C193" s="120">
        <f t="shared" si="321"/>
        <v>1</v>
      </c>
      <c r="D193" s="171">
        <f>'Averages Pivot Table'!U$97</f>
        <v>71653.558064891651</v>
      </c>
      <c r="E193" s="120">
        <f t="shared" si="321"/>
        <v>3</v>
      </c>
      <c r="F193" s="171">
        <f>'Averages Pivot Table'!U$101</f>
        <v>60606.051534808532</v>
      </c>
      <c r="G193" s="120">
        <f t="shared" ref="G193" si="330">IF(F193&gt;0,RANK(F193,(F$190:F$208)),0)</f>
        <v>6</v>
      </c>
      <c r="H193" s="171">
        <f>'Averages Pivot Table'!U$105</f>
        <v>49402.503496874524</v>
      </c>
      <c r="I193" s="120">
        <f t="shared" ref="I193" si="331">IF(H193&gt;0,RANK(H193,(H$190:H$208)),0)</f>
        <v>5</v>
      </c>
      <c r="J193" s="171">
        <f>'Averages Pivot Table'!U$109</f>
        <v>47653.521271008394</v>
      </c>
      <c r="K193" s="120">
        <f t="shared" ref="K193" si="332">IF(J193&gt;0,RANK(J193,(J$190:J$208)),0)</f>
        <v>5</v>
      </c>
      <c r="L193" s="171">
        <f>'Averages Pivot Table'!U$117</f>
        <v>69498.377568811236</v>
      </c>
      <c r="M193" s="120">
        <f t="shared" ref="M193" si="333">IF(L193&gt;0,RANK(L193,(L$190:L$208)),0)</f>
        <v>4</v>
      </c>
      <c r="N193" s="119"/>
      <c r="O193" s="120"/>
    </row>
    <row r="194" spans="1:15" s="91" customFormat="1">
      <c r="A194" s="118"/>
      <c r="B194" s="171"/>
      <c r="C194" s="120"/>
      <c r="D194" s="171"/>
      <c r="E194" s="120"/>
      <c r="F194" s="171"/>
      <c r="G194" s="120"/>
      <c r="H194" s="171"/>
      <c r="I194" s="120"/>
      <c r="J194" s="171"/>
      <c r="K194" s="120"/>
      <c r="L194" s="171"/>
      <c r="M194" s="120"/>
      <c r="N194" s="119"/>
      <c r="O194" s="120"/>
    </row>
    <row r="195" spans="1:15" s="91" customFormat="1">
      <c r="A195" s="118" t="s">
        <v>193</v>
      </c>
      <c r="B195" s="171">
        <f>'Averages Pivot Table'!U$122</f>
        <v>80030.397684401323</v>
      </c>
      <c r="C195" s="120">
        <f t="shared" si="321"/>
        <v>11</v>
      </c>
      <c r="D195" s="171">
        <f>'Averages Pivot Table'!U$126</f>
        <v>65623.377684854204</v>
      </c>
      <c r="E195" s="120">
        <f t="shared" si="321"/>
        <v>9</v>
      </c>
      <c r="F195" s="171">
        <f>'Averages Pivot Table'!U$130</f>
        <v>57830.516596764668</v>
      </c>
      <c r="G195" s="120">
        <f t="shared" ref="G195" si="334">IF(F195&gt;0,RANK(F195,(F$190:F$208)),0)</f>
        <v>9</v>
      </c>
      <c r="H195" s="171">
        <f>'Averages Pivot Table'!U$134</f>
        <v>41861.895535397809</v>
      </c>
      <c r="I195" s="120">
        <f t="shared" ref="I195" si="335">IF(H195&gt;0,RANK(H195,(H$190:H$208)),0)</f>
        <v>14</v>
      </c>
      <c r="J195" s="171">
        <f>'Averages Pivot Table'!U$138</f>
        <v>47032.111522556079</v>
      </c>
      <c r="K195" s="120">
        <f t="shared" ref="K195" si="336">IF(J195&gt;0,RANK(J195,(J$190:J$208)),0)</f>
        <v>7</v>
      </c>
      <c r="L195" s="171">
        <f>'Averages Pivot Table'!U$146</f>
        <v>61021.0096041539</v>
      </c>
      <c r="M195" s="120">
        <f t="shared" ref="M195" si="337">IF(L195&gt;0,RANK(L195,(L$190:L$208)),0)</f>
        <v>12</v>
      </c>
      <c r="N195" s="119"/>
      <c r="O195" s="120"/>
    </row>
    <row r="196" spans="1:15" s="91" customFormat="1">
      <c r="A196" s="118" t="s">
        <v>194</v>
      </c>
      <c r="B196" s="171">
        <f>'Averages Pivot Table'!U$151</f>
        <v>82298.852490154473</v>
      </c>
      <c r="C196" s="120">
        <f t="shared" si="321"/>
        <v>9</v>
      </c>
      <c r="D196" s="171">
        <f>'Averages Pivot Table'!U$155</f>
        <v>64936.865353241927</v>
      </c>
      <c r="E196" s="120">
        <f t="shared" si="321"/>
        <v>11</v>
      </c>
      <c r="F196" s="171">
        <f>'Averages Pivot Table'!U$159</f>
        <v>57358.261066587518</v>
      </c>
      <c r="G196" s="120">
        <f t="shared" ref="G196" si="338">IF(F196&gt;0,RANK(F196,(F$190:F$208)),0)</f>
        <v>11</v>
      </c>
      <c r="H196" s="171">
        <f>'Averages Pivot Table'!U$163</f>
        <v>43040.900777165756</v>
      </c>
      <c r="I196" s="120">
        <f t="shared" ref="I196" si="339">IF(H196&gt;0,RANK(H196,(H$190:H$208)),0)</f>
        <v>10</v>
      </c>
      <c r="J196" s="171">
        <f>'Averages Pivot Table'!U$167</f>
        <v>49030.399826444031</v>
      </c>
      <c r="K196" s="120">
        <f t="shared" ref="K196" si="340">IF(J196&gt;0,RANK(J196,(J$190:J$208)),0)</f>
        <v>4</v>
      </c>
      <c r="L196" s="171">
        <f>'Averages Pivot Table'!U$175</f>
        <v>61860.876275883129</v>
      </c>
      <c r="M196" s="120">
        <f t="shared" ref="M196" si="341">IF(L196&gt;0,RANK(L196,(L$190:L$208)),0)</f>
        <v>11</v>
      </c>
      <c r="N196" s="119"/>
      <c r="O196" s="120"/>
    </row>
    <row r="197" spans="1:15" s="91" customFormat="1">
      <c r="A197" s="118" t="s">
        <v>195</v>
      </c>
      <c r="B197" s="171">
        <f>'Averages Pivot Table'!U$180</f>
        <v>75278.34849851286</v>
      </c>
      <c r="C197" s="120">
        <f t="shared" si="321"/>
        <v>15</v>
      </c>
      <c r="D197" s="171">
        <f>'Averages Pivot Table'!U$184</f>
        <v>64752.580863952338</v>
      </c>
      <c r="E197" s="120">
        <f t="shared" si="321"/>
        <v>12</v>
      </c>
      <c r="F197" s="171">
        <f>'Averages Pivot Table'!U$188</f>
        <v>57690.482698319487</v>
      </c>
      <c r="G197" s="120">
        <f t="shared" ref="G197" si="342">IF(F197&gt;0,RANK(F197,(F$190:F$208)),0)</f>
        <v>10</v>
      </c>
      <c r="H197" s="171">
        <f>'Averages Pivot Table'!U$192</f>
        <v>43209.564866917077</v>
      </c>
      <c r="I197" s="120">
        <f t="shared" ref="I197" si="343">IF(H197&gt;0,RANK(H197,(H$190:H$208)),0)</f>
        <v>9</v>
      </c>
      <c r="J197" s="171">
        <f>'Averages Pivot Table'!U$196</f>
        <v>20286.12857142857</v>
      </c>
      <c r="K197" s="120">
        <f t="shared" ref="K197" si="344">IF(J197&gt;0,RANK(J197,(J$190:J$208)),0)</f>
        <v>14</v>
      </c>
      <c r="L197" s="171">
        <f>'Averages Pivot Table'!U$204</f>
        <v>58156.797635959534</v>
      </c>
      <c r="M197" s="120">
        <f t="shared" ref="M197" si="345">IF(L197&gt;0,RANK(L197,(L$190:L$208)),0)</f>
        <v>15</v>
      </c>
      <c r="N197" s="119"/>
      <c r="O197" s="120"/>
    </row>
    <row r="198" spans="1:15" s="91" customFormat="1">
      <c r="A198" s="118" t="s">
        <v>196</v>
      </c>
      <c r="B198" s="171">
        <f>'Averages Pivot Table'!U$209</f>
        <v>80424.370689655174</v>
      </c>
      <c r="C198" s="120">
        <f t="shared" si="321"/>
        <v>10</v>
      </c>
      <c r="D198" s="171">
        <f>'Averages Pivot Table'!U$213</f>
        <v>64394.538461538461</v>
      </c>
      <c r="E198" s="120">
        <f t="shared" si="321"/>
        <v>14</v>
      </c>
      <c r="F198" s="171">
        <f>'Averages Pivot Table'!U$217</f>
        <v>58099.458841463376</v>
      </c>
      <c r="G198" s="120">
        <f t="shared" ref="G198" si="346">IF(F198&gt;0,RANK(F198,(F$190:F$208)),0)</f>
        <v>8</v>
      </c>
      <c r="H198" s="171">
        <f>'Averages Pivot Table'!U$221</f>
        <v>51067.5</v>
      </c>
      <c r="I198" s="120">
        <f t="shared" ref="I198" si="347">IF(H198&gt;0,RANK(H198,(H$190:H$208)),0)</f>
        <v>3</v>
      </c>
      <c r="J198" s="171">
        <f>'Averages Pivot Table'!U$225</f>
        <v>37816.409090909117</v>
      </c>
      <c r="K198" s="120">
        <f t="shared" ref="K198" si="348">IF(J198&gt;0,RANK(J198,(J$190:J$208)),0)</f>
        <v>11</v>
      </c>
      <c r="L198" s="171">
        <f>'Averages Pivot Table'!U$233</f>
        <v>59936.057312286066</v>
      </c>
      <c r="M198" s="120">
        <f t="shared" ref="M198" si="349">IF(L198&gt;0,RANK(L198,(L$190:L$208)),0)</f>
        <v>13</v>
      </c>
      <c r="N198" s="119"/>
      <c r="O198" s="120"/>
    </row>
    <row r="199" spans="1:15" s="91" customFormat="1">
      <c r="A199" s="118"/>
      <c r="B199" s="171"/>
      <c r="C199" s="120"/>
      <c r="D199" s="171"/>
      <c r="E199" s="120"/>
      <c r="F199" s="171"/>
      <c r="G199" s="120"/>
      <c r="H199" s="171"/>
      <c r="I199" s="120"/>
      <c r="J199" s="171"/>
      <c r="K199" s="120"/>
      <c r="L199" s="171"/>
      <c r="M199" s="120"/>
      <c r="N199" s="119"/>
      <c r="O199" s="120"/>
    </row>
    <row r="200" spans="1:15" s="91" customFormat="1">
      <c r="A200" s="118" t="s">
        <v>197</v>
      </c>
      <c r="B200" s="171">
        <f>'Averages Pivot Table'!U$238</f>
        <v>0</v>
      </c>
      <c r="C200" s="120">
        <f t="shared" si="321"/>
        <v>0</v>
      </c>
      <c r="D200" s="171">
        <f>'Averages Pivot Table'!U$242</f>
        <v>0</v>
      </c>
      <c r="E200" s="120">
        <f t="shared" si="321"/>
        <v>0</v>
      </c>
      <c r="F200" s="171">
        <f>'Averages Pivot Table'!U$246</f>
        <v>0</v>
      </c>
      <c r="G200" s="120">
        <f t="shared" ref="G200" si="350">IF(F200&gt;0,RANK(F200,(F$190:F$208)),0)</f>
        <v>0</v>
      </c>
      <c r="H200" s="171">
        <f>'Averages Pivot Table'!U$250</f>
        <v>0</v>
      </c>
      <c r="I200" s="120">
        <f t="shared" ref="I200" si="351">IF(H200&gt;0,RANK(H200,(H$190:H$208)),0)</f>
        <v>0</v>
      </c>
      <c r="J200" s="171">
        <f>'Averages Pivot Table'!U$254</f>
        <v>0</v>
      </c>
      <c r="K200" s="120">
        <f t="shared" ref="K200" si="352">IF(J200&gt;0,RANK(J200,(J$190:J$208)),0)</f>
        <v>0</v>
      </c>
      <c r="L200" s="171">
        <f>'Averages Pivot Table'!U$262</f>
        <v>0</v>
      </c>
      <c r="M200" s="120">
        <f t="shared" ref="M200" si="353">IF(L200&gt;0,RANK(L200,(L$190:L$208)),0)</f>
        <v>0</v>
      </c>
      <c r="N200" s="119"/>
      <c r="O200" s="120"/>
    </row>
    <row r="201" spans="1:15" s="91" customFormat="1">
      <c r="A201" s="118" t="s">
        <v>198</v>
      </c>
      <c r="B201" s="171">
        <f>'Averages Pivot Table'!U$267</f>
        <v>91759.358865662987</v>
      </c>
      <c r="C201" s="120">
        <f t="shared" si="321"/>
        <v>2</v>
      </c>
      <c r="D201" s="171">
        <f>'Averages Pivot Table'!U$271</f>
        <v>72688.024600289558</v>
      </c>
      <c r="E201" s="120">
        <f t="shared" si="321"/>
        <v>2</v>
      </c>
      <c r="F201" s="171">
        <f>'Averages Pivot Table'!U$275</f>
        <v>63932.540705833992</v>
      </c>
      <c r="G201" s="120">
        <f t="shared" ref="G201" si="354">IF(F201&gt;0,RANK(F201,(F$190:F$208)),0)</f>
        <v>2</v>
      </c>
      <c r="H201" s="171">
        <f>'Averages Pivot Table'!U$279</f>
        <v>43995.214455957532</v>
      </c>
      <c r="I201" s="120">
        <f t="shared" ref="I201" si="355">IF(H201&gt;0,RANK(H201,(H$190:H$208)),0)</f>
        <v>8</v>
      </c>
      <c r="J201" s="171">
        <f>'Averages Pivot Table'!U$283</f>
        <v>47422.490543346132</v>
      </c>
      <c r="K201" s="120">
        <f t="shared" ref="K201" si="356">IF(J201&gt;0,RANK(J201,(J$190:J$208)),0)</f>
        <v>6</v>
      </c>
      <c r="L201" s="171">
        <f>'Averages Pivot Table'!U$291</f>
        <v>69898.091577827159</v>
      </c>
      <c r="M201" s="120">
        <f t="shared" ref="M201" si="357">IF(L201&gt;0,RANK(L201,(L$190:L$208)),0)</f>
        <v>2</v>
      </c>
      <c r="N201" s="119"/>
      <c r="O201" s="120"/>
    </row>
    <row r="202" spans="1:15" s="91" customFormat="1">
      <c r="A202" s="118" t="s">
        <v>199</v>
      </c>
      <c r="B202" s="171">
        <f>'Averages Pivot Table'!U$296</f>
        <v>82499.757195696671</v>
      </c>
      <c r="C202" s="120">
        <f t="shared" si="321"/>
        <v>7</v>
      </c>
      <c r="D202" s="171">
        <f>'Averages Pivot Table'!U$300</f>
        <v>67647.162843613551</v>
      </c>
      <c r="E202" s="120">
        <f t="shared" si="321"/>
        <v>7</v>
      </c>
      <c r="F202" s="171">
        <f>'Averages Pivot Table'!U$304</f>
        <v>56912.65503504956</v>
      </c>
      <c r="G202" s="120">
        <f t="shared" ref="G202" si="358">IF(F202&gt;0,RANK(F202,(F$190:F$208)),0)</f>
        <v>12</v>
      </c>
      <c r="H202" s="171">
        <f>'Averages Pivot Table'!U$308</f>
        <v>42734.580558055808</v>
      </c>
      <c r="I202" s="120">
        <f t="shared" ref="I202" si="359">IF(H202&gt;0,RANK(H202,(H$190:H$208)),0)</f>
        <v>11</v>
      </c>
      <c r="J202" s="171">
        <f>'Averages Pivot Table'!U$312</f>
        <v>0</v>
      </c>
      <c r="K202" s="120">
        <f t="shared" ref="K202" si="360">IF(J202&gt;0,RANK(J202,(J$190:J$208)),0)</f>
        <v>0</v>
      </c>
      <c r="L202" s="171">
        <f>'Averages Pivot Table'!U$320</f>
        <v>63092.969941120835</v>
      </c>
      <c r="M202" s="120">
        <f t="shared" ref="M202" si="361">IF(L202&gt;0,RANK(L202,(L$190:L$208)),0)</f>
        <v>9</v>
      </c>
      <c r="N202" s="119"/>
      <c r="O202" s="120"/>
    </row>
    <row r="203" spans="1:15" s="91" customFormat="1">
      <c r="A203" s="118" t="s">
        <v>200</v>
      </c>
      <c r="B203" s="171">
        <f>'Averages Pivot Table'!U$325</f>
        <v>85564.296329141682</v>
      </c>
      <c r="C203" s="120">
        <f t="shared" si="321"/>
        <v>6</v>
      </c>
      <c r="D203" s="171">
        <f>'Averages Pivot Table'!U$329</f>
        <v>68726.202606258055</v>
      </c>
      <c r="E203" s="120">
        <f t="shared" si="321"/>
        <v>6</v>
      </c>
      <c r="F203" s="171">
        <f>'Averages Pivot Table'!U$333</f>
        <v>60134.593874983155</v>
      </c>
      <c r="G203" s="120">
        <f t="shared" ref="G203" si="362">IF(F203&gt;0,RANK(F203,(F$190:F$208)),0)</f>
        <v>7</v>
      </c>
      <c r="H203" s="171">
        <f>'Averages Pivot Table'!U$337</f>
        <v>50640.644426514402</v>
      </c>
      <c r="I203" s="120">
        <f t="shared" ref="I203" si="363">IF(H203&gt;0,RANK(H203,(H$190:H$208)),0)</f>
        <v>4</v>
      </c>
      <c r="J203" s="171">
        <f>'Averages Pivot Table'!U$341</f>
        <v>35000</v>
      </c>
      <c r="K203" s="120">
        <f t="shared" ref="K203" si="364">IF(J203&gt;0,RANK(J203,(J$190:J$208)),0)</f>
        <v>12</v>
      </c>
      <c r="L203" s="171">
        <f>'Averages Pivot Table'!U$349</f>
        <v>68971.21723654955</v>
      </c>
      <c r="M203" s="120">
        <f t="shared" ref="M203" si="365">IF(L203&gt;0,RANK(L203,(L$190:L$208)),0)</f>
        <v>5</v>
      </c>
      <c r="N203" s="119"/>
      <c r="O203" s="120"/>
    </row>
    <row r="204" spans="1:15" s="91" customFormat="1">
      <c r="A204" s="118"/>
      <c r="B204" s="171"/>
      <c r="C204" s="120"/>
      <c r="D204" s="171"/>
      <c r="E204" s="120"/>
      <c r="F204" s="171"/>
      <c r="G204" s="120"/>
      <c r="H204" s="171"/>
      <c r="I204" s="120"/>
      <c r="J204" s="171"/>
      <c r="K204" s="120"/>
      <c r="L204" s="171"/>
      <c r="M204" s="120"/>
      <c r="N204" s="119"/>
      <c r="O204" s="120"/>
    </row>
    <row r="205" spans="1:15" s="91" customFormat="1">
      <c r="A205" s="118" t="s">
        <v>201</v>
      </c>
      <c r="B205" s="173">
        <f>'Averages Pivot Table'!U$354</f>
        <v>82367.804472709962</v>
      </c>
      <c r="C205" s="120">
        <f t="shared" si="321"/>
        <v>8</v>
      </c>
      <c r="D205" s="173">
        <f>'Averages Pivot Table'!U$358</f>
        <v>65150.863156680112</v>
      </c>
      <c r="E205" s="120">
        <f t="shared" si="321"/>
        <v>10</v>
      </c>
      <c r="F205" s="173">
        <f>'Averages Pivot Table'!U$362</f>
        <v>55278.163051782387</v>
      </c>
      <c r="G205" s="120">
        <f t="shared" ref="G205" si="366">IF(F205&gt;0,RANK(F205,(F$190:F$208)),0)</f>
        <v>15</v>
      </c>
      <c r="H205" s="173">
        <f>'Averages Pivot Table'!U$366</f>
        <v>42324.790831745042</v>
      </c>
      <c r="I205" s="120">
        <f t="shared" ref="I205" si="367">IF(H205&gt;0,RANK(H205,(H$190:H$208)),0)</f>
        <v>13</v>
      </c>
      <c r="J205" s="173">
        <f>'Averages Pivot Table'!U$370</f>
        <v>38000.438826770383</v>
      </c>
      <c r="K205" s="120">
        <f t="shared" ref="K205" si="368">IF(J205&gt;0,RANK(J205,(J$190:J$208)),0)</f>
        <v>10</v>
      </c>
      <c r="L205" s="173">
        <f>'Averages Pivot Table'!U$378</f>
        <v>63674.828203122925</v>
      </c>
      <c r="M205" s="120">
        <f t="shared" ref="M205" si="369">IF(L205&gt;0,RANK(L205,(L$190:L$208)),0)</f>
        <v>8</v>
      </c>
      <c r="N205" s="119"/>
      <c r="O205" s="120"/>
    </row>
    <row r="206" spans="1:15" s="91" customFormat="1">
      <c r="A206" s="118" t="s">
        <v>202</v>
      </c>
      <c r="B206" s="173">
        <f>'Averages Pivot Table'!U$383</f>
        <v>89281.637981652864</v>
      </c>
      <c r="C206" s="120">
        <f t="shared" si="321"/>
        <v>4</v>
      </c>
      <c r="D206" s="173">
        <f>'Averages Pivot Table'!U$387</f>
        <v>71487.380822719497</v>
      </c>
      <c r="E206" s="120">
        <f t="shared" si="321"/>
        <v>4</v>
      </c>
      <c r="F206" s="173">
        <f>'Averages Pivot Table'!U$391</f>
        <v>61999.52012809283</v>
      </c>
      <c r="G206" s="120">
        <f t="shared" ref="G206" si="370">IF(F206&gt;0,RANK(F206,(F$190:F$208)),0)</f>
        <v>5</v>
      </c>
      <c r="H206" s="173">
        <f>'Averages Pivot Table'!U$395</f>
        <v>47912.212300670857</v>
      </c>
      <c r="I206" s="120">
        <f t="shared" ref="I206" si="371">IF(H206&gt;0,RANK(H206,(H$190:H$208)),0)</f>
        <v>6</v>
      </c>
      <c r="J206" s="173">
        <f>'Averages Pivot Table'!U$399</f>
        <v>46734.935254326876</v>
      </c>
      <c r="K206" s="120">
        <f t="shared" ref="K206" si="372">IF(J206&gt;0,RANK(J206,(J$190:J$208)),0)</f>
        <v>8</v>
      </c>
      <c r="L206" s="173">
        <f>'Averages Pivot Table'!U$407</f>
        <v>66417.565100356936</v>
      </c>
      <c r="M206" s="120">
        <f t="shared" ref="M206" si="373">IF(L206&gt;0,RANK(L206,(L$190:L$208)),0)</f>
        <v>7</v>
      </c>
      <c r="N206" s="119"/>
      <c r="O206" s="120"/>
    </row>
    <row r="207" spans="1:15" s="91" customFormat="1">
      <c r="A207" s="118" t="s">
        <v>203</v>
      </c>
      <c r="B207" s="173">
        <f>'Averages Pivot Table'!U$412</f>
        <v>86289.959544631565</v>
      </c>
      <c r="C207" s="120">
        <f t="shared" si="321"/>
        <v>5</v>
      </c>
      <c r="D207" s="173">
        <f>'Averages Pivot Table'!U$416</f>
        <v>69837.228372656027</v>
      </c>
      <c r="E207" s="120">
        <f t="shared" si="321"/>
        <v>5</v>
      </c>
      <c r="F207" s="173">
        <f>'Averages Pivot Table'!U$420</f>
        <v>62387.102696619069</v>
      </c>
      <c r="G207" s="120">
        <f t="shared" ref="G207" si="374">IF(F207&gt;0,RANK(F207,(F$190:F$208)),0)</f>
        <v>4</v>
      </c>
      <c r="H207" s="173">
        <f>'Averages Pivot Table'!U$424</f>
        <v>51824.977273911929</v>
      </c>
      <c r="I207" s="120">
        <f t="shared" ref="I207" si="375">IF(H207&gt;0,RANK(H207,(H$190:H$208)),0)</f>
        <v>2</v>
      </c>
      <c r="J207" s="173">
        <f>'Averages Pivot Table'!U$428</f>
        <v>52602.411729573752</v>
      </c>
      <c r="K207" s="120">
        <f t="shared" ref="K207" si="376">IF(J207&gt;0,RANK(J207,(J$190:J$208)),0)</f>
        <v>3</v>
      </c>
      <c r="L207" s="173">
        <f>'Averages Pivot Table'!U$436</f>
        <v>69537.370293637941</v>
      </c>
      <c r="M207" s="120">
        <f t="shared" ref="M207" si="377">IF(L207&gt;0,RANK(L207,(L$190:L$208)),0)</f>
        <v>3</v>
      </c>
      <c r="N207" s="119"/>
      <c r="O207" s="120"/>
    </row>
    <row r="208" spans="1:15" s="91" customFormat="1">
      <c r="A208" s="143" t="s">
        <v>204</v>
      </c>
      <c r="B208" s="174">
        <f>'Averages Pivot Table'!U$441</f>
        <v>75708.945316729834</v>
      </c>
      <c r="C208" s="123">
        <f t="shared" si="321"/>
        <v>14</v>
      </c>
      <c r="D208" s="174">
        <f>'Averages Pivot Table'!U$445</f>
        <v>63442.348484848488</v>
      </c>
      <c r="E208" s="123">
        <f t="shared" si="321"/>
        <v>15</v>
      </c>
      <c r="F208" s="174">
        <f>'Averages Pivot Table'!U$449</f>
        <v>55725.597087378643</v>
      </c>
      <c r="G208" s="123">
        <f t="shared" ref="G208" si="378">IF(F208&gt;0,RANK(F208,(F$190:F$208)),0)</f>
        <v>14</v>
      </c>
      <c r="H208" s="174">
        <f>'Averages Pivot Table'!U$453</f>
        <v>34598.199029126212</v>
      </c>
      <c r="I208" s="123">
        <f t="shared" ref="I208" si="379">IF(H208&gt;0,RANK(H208,(H$190:H$208)),0)</f>
        <v>15</v>
      </c>
      <c r="J208" s="174">
        <f>'Averages Pivot Table'!U$457</f>
        <v>31000</v>
      </c>
      <c r="K208" s="123">
        <f t="shared" ref="K208" si="380">IF(J208&gt;0,RANK(J208,(J$190:J$208)),0)</f>
        <v>13</v>
      </c>
      <c r="L208" s="174">
        <f>'Averages Pivot Table'!U$465</f>
        <v>62353.695602270644</v>
      </c>
      <c r="M208" s="123">
        <f t="shared" ref="M208" si="381">IF(L208&gt;0,RANK(L208,(L$190:L$208)),0)</f>
        <v>10</v>
      </c>
      <c r="N208" s="119"/>
      <c r="O208" s="120"/>
    </row>
    <row r="209" spans="1:19" ht="33.75" customHeight="1">
      <c r="A209" s="675" t="s">
        <v>360</v>
      </c>
      <c r="B209" s="679"/>
      <c r="C209" s="679"/>
      <c r="D209" s="679"/>
      <c r="E209" s="679"/>
      <c r="F209" s="679"/>
      <c r="G209" s="679"/>
      <c r="H209" s="679"/>
      <c r="I209" s="679"/>
      <c r="J209" s="679"/>
      <c r="K209" s="679"/>
      <c r="L209" s="679"/>
      <c r="M209" s="679"/>
      <c r="N209" s="118"/>
      <c r="O209" s="118"/>
    </row>
    <row r="210" spans="1:19">
      <c r="M210" s="84" t="s">
        <v>1094</v>
      </c>
      <c r="O210" s="175"/>
    </row>
    <row r="211" spans="1:19" ht="18">
      <c r="A211" s="64" t="s">
        <v>216</v>
      </c>
      <c r="B211" s="64"/>
      <c r="C211" s="64"/>
      <c r="D211" s="64"/>
      <c r="E211" s="64"/>
      <c r="F211" s="64"/>
      <c r="G211" s="64"/>
      <c r="H211" s="64"/>
      <c r="I211" s="64"/>
      <c r="J211" s="64"/>
      <c r="K211" s="64"/>
      <c r="L211" s="64"/>
      <c r="M211" s="64"/>
      <c r="N211" s="161"/>
      <c r="O211" s="161"/>
    </row>
    <row r="212" spans="1:19">
      <c r="A212" s="118"/>
      <c r="B212" s="69"/>
      <c r="C212" s="69"/>
      <c r="D212" s="69"/>
      <c r="E212" s="69"/>
      <c r="F212" s="69"/>
      <c r="G212" s="69"/>
      <c r="H212" s="69"/>
      <c r="I212" s="69"/>
      <c r="J212" s="69"/>
      <c r="K212" s="69"/>
      <c r="L212" s="69"/>
      <c r="M212" s="69"/>
      <c r="N212" s="69"/>
      <c r="O212" s="69"/>
    </row>
    <row r="213" spans="1:19" ht="15.75">
      <c r="A213" s="674" t="s">
        <v>210</v>
      </c>
      <c r="B213" s="674"/>
      <c r="C213" s="674"/>
      <c r="D213" s="674"/>
      <c r="E213" s="674"/>
      <c r="F213" s="674"/>
      <c r="G213" s="674"/>
      <c r="H213" s="674"/>
      <c r="I213" s="674"/>
      <c r="J213" s="674"/>
      <c r="K213" s="674"/>
      <c r="L213" s="674"/>
      <c r="M213" s="674"/>
      <c r="N213" s="163"/>
      <c r="O213" s="163"/>
    </row>
    <row r="214" spans="1:19" ht="15.75">
      <c r="A214" s="674" t="s">
        <v>370</v>
      </c>
      <c r="B214" s="674"/>
      <c r="C214" s="674"/>
      <c r="D214" s="674"/>
      <c r="E214" s="674"/>
      <c r="F214" s="674"/>
      <c r="G214" s="674"/>
      <c r="H214" s="674"/>
      <c r="I214" s="674"/>
      <c r="J214" s="674"/>
      <c r="K214" s="674"/>
      <c r="L214" s="674"/>
      <c r="M214" s="674"/>
      <c r="N214" s="163"/>
      <c r="O214" s="163"/>
    </row>
    <row r="215" spans="1:19">
      <c r="A215" s="69"/>
      <c r="B215" s="69"/>
      <c r="C215" s="69"/>
      <c r="D215" s="69"/>
      <c r="E215" s="69"/>
      <c r="F215" s="69"/>
      <c r="G215" s="69"/>
      <c r="H215" s="69"/>
      <c r="I215" s="69"/>
      <c r="J215" s="69"/>
      <c r="K215" s="69"/>
      <c r="L215" s="69"/>
      <c r="M215" s="69"/>
      <c r="N215" s="149"/>
      <c r="O215" s="149"/>
    </row>
    <row r="216" spans="1:19" ht="31.5" customHeight="1">
      <c r="A216" s="96"/>
      <c r="B216" s="164" t="s">
        <v>3</v>
      </c>
      <c r="C216" s="165"/>
      <c r="D216" s="166" t="s">
        <v>4</v>
      </c>
      <c r="E216" s="167"/>
      <c r="F216" s="166" t="s">
        <v>5</v>
      </c>
      <c r="G216" s="167"/>
      <c r="H216" s="164" t="s">
        <v>6</v>
      </c>
      <c r="I216" s="165"/>
      <c r="J216" s="166" t="s">
        <v>211</v>
      </c>
      <c r="K216" s="167"/>
      <c r="L216" s="165" t="s">
        <v>212</v>
      </c>
      <c r="M216" s="165"/>
      <c r="N216" s="168" t="s">
        <v>7</v>
      </c>
      <c r="O216" s="168"/>
    </row>
    <row r="217" spans="1:19">
      <c r="A217" s="102"/>
      <c r="B217" s="98" t="s">
        <v>187</v>
      </c>
      <c r="C217" s="97" t="s">
        <v>166</v>
      </c>
      <c r="D217" s="98" t="s">
        <v>187</v>
      </c>
      <c r="E217" s="97" t="s">
        <v>166</v>
      </c>
      <c r="F217" s="98" t="s">
        <v>187</v>
      </c>
      <c r="G217" s="97" t="s">
        <v>166</v>
      </c>
      <c r="H217" s="98" t="s">
        <v>187</v>
      </c>
      <c r="I217" s="97" t="s">
        <v>166</v>
      </c>
      <c r="J217" s="98" t="s">
        <v>187</v>
      </c>
      <c r="K217" s="97" t="s">
        <v>166</v>
      </c>
      <c r="L217" s="98" t="s">
        <v>187</v>
      </c>
      <c r="M217" s="97" t="s">
        <v>166</v>
      </c>
      <c r="N217" s="149" t="s">
        <v>7</v>
      </c>
      <c r="O217" s="149"/>
    </row>
    <row r="218" spans="1:19" s="109" customFormat="1" ht="18" customHeight="1">
      <c r="A218" s="106" t="s">
        <v>188</v>
      </c>
      <c r="B218" s="133">
        <f>'Averages Pivot Table'!V$469</f>
        <v>79824.831071573688</v>
      </c>
      <c r="C218" s="133"/>
      <c r="D218" s="133">
        <f>'Averages Pivot Table'!V$473</f>
        <v>65425.150819387163</v>
      </c>
      <c r="E218" s="133"/>
      <c r="F218" s="133">
        <f>'Averages Pivot Table'!V$477</f>
        <v>57550.428123872553</v>
      </c>
      <c r="G218" s="133"/>
      <c r="H218" s="133">
        <f>'Averages Pivot Table'!V$481</f>
        <v>44202.596326336963</v>
      </c>
      <c r="I218" s="133"/>
      <c r="J218" s="133">
        <f>'Averages Pivot Table'!V$485</f>
        <v>46758.925482013947</v>
      </c>
      <c r="K218" s="133"/>
      <c r="L218" s="133">
        <f>'Averages Pivot Table'!V$493</f>
        <v>62027.830520189855</v>
      </c>
      <c r="M218" s="169"/>
      <c r="N218" s="180"/>
      <c r="O218" s="180"/>
      <c r="Q218" s="111"/>
      <c r="R218" s="111"/>
      <c r="S218" s="111"/>
    </row>
    <row r="219" spans="1:19" ht="12.95" customHeight="1">
      <c r="A219" s="118"/>
      <c r="B219" s="113"/>
      <c r="C219" s="137"/>
      <c r="D219" s="113"/>
      <c r="E219" s="137"/>
      <c r="F219" s="113"/>
      <c r="G219" s="137"/>
      <c r="H219" s="113"/>
      <c r="I219" s="137"/>
      <c r="J219" s="113"/>
      <c r="K219" s="137"/>
      <c r="L219" s="113"/>
      <c r="M219" s="137"/>
      <c r="N219" s="149"/>
      <c r="O219" s="149"/>
    </row>
    <row r="220" spans="1:19" ht="12.95" customHeight="1">
      <c r="A220" s="118" t="s">
        <v>189</v>
      </c>
      <c r="B220" s="171">
        <f>'Averages Pivot Table'!V$6</f>
        <v>89561.885723398475</v>
      </c>
      <c r="C220" s="120">
        <f>IF(B220&gt;0,RANK(B220,(B$220:B$238)),0)</f>
        <v>4</v>
      </c>
      <c r="D220" s="171">
        <f>'Averages Pivot Table'!V$10</f>
        <v>76849.439496628795</v>
      </c>
      <c r="E220" s="120">
        <f>IF(D220&gt;0,RANK(D220,(D$220:D$238)),0)</f>
        <v>2</v>
      </c>
      <c r="F220" s="171">
        <f>'Averages Pivot Table'!V$14</f>
        <v>62920.665124018837</v>
      </c>
      <c r="G220" s="120">
        <f>IF(F220&gt;0,RANK(F220,(F$220:F$238)),0)</f>
        <v>4</v>
      </c>
      <c r="H220" s="171">
        <f>'Averages Pivot Table'!V$18</f>
        <v>45610.268971322897</v>
      </c>
      <c r="I220" s="120">
        <f>IF(H220&gt;0,RANK(H220,(H$220:H$238)),0)</f>
        <v>6</v>
      </c>
      <c r="J220" s="171">
        <f>'Averages Pivot Table'!V$22</f>
        <v>43698.666666666664</v>
      </c>
      <c r="K220" s="120">
        <f>IF(J220&gt;0,RANK(J220,(J$220:J$238)),0)</f>
        <v>5</v>
      </c>
      <c r="L220" s="171">
        <f>'Averages Pivot Table'!V$30</f>
        <v>70336.697972393187</v>
      </c>
      <c r="M220" s="120">
        <f>IF(L220&gt;0,RANK(L220,(L$220:L$238)),0)</f>
        <v>3</v>
      </c>
      <c r="N220" s="149"/>
      <c r="O220" s="149"/>
    </row>
    <row r="221" spans="1:19" ht="12.95" customHeight="1">
      <c r="A221" s="118" t="s">
        <v>190</v>
      </c>
      <c r="B221" s="171">
        <f>'Averages Pivot Table'!V$35</f>
        <v>65028.059642183638</v>
      </c>
      <c r="C221" s="120">
        <f t="shared" ref="C221:E238" si="382">IF(B221&gt;0,RANK(B221,(B$220:B$238)),0)</f>
        <v>11</v>
      </c>
      <c r="D221" s="171">
        <f>'Averages Pivot Table'!V$39</f>
        <v>55698.688423185631</v>
      </c>
      <c r="E221" s="120">
        <f t="shared" si="382"/>
        <v>11</v>
      </c>
      <c r="F221" s="171">
        <f>'Averages Pivot Table'!V$43</f>
        <v>49148.449747598839</v>
      </c>
      <c r="G221" s="120">
        <f t="shared" ref="G221" si="383">IF(F221&gt;0,RANK(F221,(F$220:F$238)),0)</f>
        <v>10</v>
      </c>
      <c r="H221" s="171">
        <f>'Averages Pivot Table'!V$47</f>
        <v>40580.320920745922</v>
      </c>
      <c r="I221" s="120">
        <f t="shared" ref="I221" si="384">IF(H221&gt;0,RANK(H221,(H$220:H$238)),0)</f>
        <v>9</v>
      </c>
      <c r="J221" s="171">
        <f>'Averages Pivot Table'!V$51</f>
        <v>40434.5</v>
      </c>
      <c r="K221" s="120">
        <f t="shared" ref="K221" si="385">IF(J221&gt;0,RANK(J221,(J$220:J$238)),0)</f>
        <v>6</v>
      </c>
      <c r="L221" s="171">
        <f>'Averages Pivot Table'!V$59</f>
        <v>52583.911144207683</v>
      </c>
      <c r="M221" s="120">
        <f t="shared" ref="M221" si="386">IF(L221&gt;0,RANK(L221,(L$220:L$238)),0)</f>
        <v>11</v>
      </c>
      <c r="N221" s="149"/>
      <c r="O221" s="149"/>
    </row>
    <row r="222" spans="1:19" ht="12.95" customHeight="1">
      <c r="A222" s="118" t="s">
        <v>191</v>
      </c>
      <c r="B222" s="171">
        <f>'Averages Pivot Table'!V$64</f>
        <v>0</v>
      </c>
      <c r="C222" s="120">
        <f t="shared" si="382"/>
        <v>0</v>
      </c>
      <c r="D222" s="171">
        <f>'Averages Pivot Table'!V$68</f>
        <v>0</v>
      </c>
      <c r="E222" s="120">
        <f t="shared" si="382"/>
        <v>0</v>
      </c>
      <c r="F222" s="171">
        <f>'Averages Pivot Table'!V$72</f>
        <v>0</v>
      </c>
      <c r="G222" s="120">
        <f t="shared" ref="G222" si="387">IF(F222&gt;0,RANK(F222,(F$220:F$238)),0)</f>
        <v>0</v>
      </c>
      <c r="H222" s="171">
        <f>'Averages Pivot Table'!V$76</f>
        <v>0</v>
      </c>
      <c r="I222" s="120">
        <f t="shared" ref="I222" si="388">IF(H222&gt;0,RANK(H222,(H$220:H$238)),0)</f>
        <v>0</v>
      </c>
      <c r="J222" s="171">
        <f>'Averages Pivot Table'!V$80</f>
        <v>0</v>
      </c>
      <c r="K222" s="120">
        <f t="shared" ref="K222" si="389">IF(J222&gt;0,RANK(J222,(J$220:J$238)),0)</f>
        <v>0</v>
      </c>
      <c r="L222" s="171">
        <f>'Averages Pivot Table'!V$88</f>
        <v>0</v>
      </c>
      <c r="M222" s="120">
        <f t="shared" ref="M222" si="390">IF(L222&gt;0,RANK(L222,(L$220:L$238)),0)</f>
        <v>0</v>
      </c>
      <c r="N222" s="149"/>
      <c r="O222" s="149"/>
    </row>
    <row r="223" spans="1:19" ht="12.95" customHeight="1">
      <c r="A223" s="118" t="s">
        <v>192</v>
      </c>
      <c r="B223" s="171">
        <f>'Averages Pivot Table'!V$93</f>
        <v>97338.953389830509</v>
      </c>
      <c r="C223" s="120">
        <f t="shared" si="382"/>
        <v>1</v>
      </c>
      <c r="D223" s="171">
        <f>'Averages Pivot Table'!V$97</f>
        <v>71375.640718562878</v>
      </c>
      <c r="E223" s="120">
        <f t="shared" si="382"/>
        <v>3</v>
      </c>
      <c r="F223" s="171">
        <f>'Averages Pivot Table'!V$101</f>
        <v>62960.942857142858</v>
      </c>
      <c r="G223" s="120">
        <f t="shared" ref="G223" si="391">IF(F223&gt;0,RANK(F223,(F$220:F$238)),0)</f>
        <v>3</v>
      </c>
      <c r="H223" s="171">
        <f>'Averages Pivot Table'!V$105</f>
        <v>46765.207894736843</v>
      </c>
      <c r="I223" s="120">
        <f t="shared" ref="I223" si="392">IF(H223&gt;0,RANK(H223,(H$220:H$238)),0)</f>
        <v>5</v>
      </c>
      <c r="J223" s="171">
        <f>'Averages Pivot Table'!V$109</f>
        <v>0</v>
      </c>
      <c r="K223" s="120">
        <f t="shared" ref="K223" si="393">IF(J223&gt;0,RANK(J223,(J$220:J$238)),0)</f>
        <v>0</v>
      </c>
      <c r="L223" s="171">
        <f>'Averages Pivot Table'!V$117</f>
        <v>66377.832329891069</v>
      </c>
      <c r="M223" s="120">
        <f t="shared" ref="M223" si="394">IF(L223&gt;0,RANK(L223,(L$220:L$238)),0)</f>
        <v>5</v>
      </c>
      <c r="N223" s="149"/>
      <c r="O223" s="149"/>
    </row>
    <row r="224" spans="1:19" ht="12.95" customHeight="1">
      <c r="A224" s="118"/>
      <c r="B224" s="171"/>
      <c r="C224" s="120"/>
      <c r="D224" s="171"/>
      <c r="E224" s="120"/>
      <c r="F224" s="171"/>
      <c r="G224" s="120"/>
      <c r="H224" s="171"/>
      <c r="I224" s="120"/>
      <c r="J224" s="171"/>
      <c r="K224" s="120"/>
      <c r="L224" s="171"/>
      <c r="M224" s="120"/>
      <c r="N224" s="149"/>
      <c r="O224" s="149"/>
    </row>
    <row r="225" spans="1:15" s="91" customFormat="1">
      <c r="A225" s="118" t="s">
        <v>193</v>
      </c>
      <c r="B225" s="171">
        <f>'Averages Pivot Table'!V$122</f>
        <v>77298.594526402856</v>
      </c>
      <c r="C225" s="120">
        <f t="shared" si="382"/>
        <v>6</v>
      </c>
      <c r="D225" s="171">
        <f>'Averages Pivot Table'!V$126</f>
        <v>64997.807461386081</v>
      </c>
      <c r="E225" s="120">
        <f t="shared" si="382"/>
        <v>6</v>
      </c>
      <c r="F225" s="171">
        <f>'Averages Pivot Table'!V$130</f>
        <v>56909.167191214496</v>
      </c>
      <c r="G225" s="120">
        <f t="shared" ref="G225" si="395">IF(F225&gt;0,RANK(F225,(F$220:F$238)),0)</f>
        <v>6</v>
      </c>
      <c r="H225" s="171">
        <f>'Averages Pivot Table'!V$134</f>
        <v>48307.068790283403</v>
      </c>
      <c r="I225" s="120">
        <f t="shared" ref="I225" si="396">IF(H225&gt;0,RANK(H225,(H$220:H$238)),0)</f>
        <v>4</v>
      </c>
      <c r="J225" s="171">
        <f>'Averages Pivot Table'!V$138</f>
        <v>44746.692660158747</v>
      </c>
      <c r="K225" s="120">
        <f t="shared" ref="K225" si="397">IF(J225&gt;0,RANK(J225,(J$220:J$238)),0)</f>
        <v>4</v>
      </c>
      <c r="L225" s="171">
        <f>'Averages Pivot Table'!V$146</f>
        <v>61446.830834099732</v>
      </c>
      <c r="M225" s="120">
        <f t="shared" ref="M225" si="398">IF(L225&gt;0,RANK(L225,(L$220:L$238)),0)</f>
        <v>7</v>
      </c>
      <c r="N225" s="149"/>
      <c r="O225" s="149"/>
    </row>
    <row r="226" spans="1:15" s="91" customFormat="1">
      <c r="A226" s="118" t="s">
        <v>194</v>
      </c>
      <c r="B226" s="171">
        <f>'Averages Pivot Table'!V$151</f>
        <v>72220.962962962964</v>
      </c>
      <c r="C226" s="120">
        <f t="shared" si="382"/>
        <v>8</v>
      </c>
      <c r="D226" s="171">
        <f>'Averages Pivot Table'!V$155</f>
        <v>57496.392857142855</v>
      </c>
      <c r="E226" s="120">
        <f t="shared" si="382"/>
        <v>8</v>
      </c>
      <c r="F226" s="171">
        <f>'Averages Pivot Table'!V$159</f>
        <v>48250.291970802915</v>
      </c>
      <c r="G226" s="120">
        <f t="shared" ref="G226" si="399">IF(F226&gt;0,RANK(F226,(F$220:F$238)),0)</f>
        <v>11</v>
      </c>
      <c r="H226" s="171">
        <f>'Averages Pivot Table'!V$163</f>
        <v>41289.84210526316</v>
      </c>
      <c r="I226" s="120">
        <f t="shared" ref="I226" si="400">IF(H226&gt;0,RANK(H226,(H$220:H$238)),0)</f>
        <v>8</v>
      </c>
      <c r="J226" s="171">
        <f>'Averages Pivot Table'!V$167</f>
        <v>0</v>
      </c>
      <c r="K226" s="120">
        <f t="shared" ref="K226" si="401">IF(J226&gt;0,RANK(J226,(J$220:J$238)),0)</f>
        <v>0</v>
      </c>
      <c r="L226" s="171">
        <f>'Averages Pivot Table'!V$175</f>
        <v>54788.772369685008</v>
      </c>
      <c r="M226" s="120">
        <f t="shared" ref="M226" si="402">IF(L226&gt;0,RANK(L226,(L$220:L$238)),0)</f>
        <v>8</v>
      </c>
      <c r="N226" s="149"/>
      <c r="O226" s="149"/>
    </row>
    <row r="227" spans="1:15" s="91" customFormat="1">
      <c r="A227" s="118" t="s">
        <v>195</v>
      </c>
      <c r="B227" s="171">
        <f>'Averages Pivot Table'!V$180</f>
        <v>70032.448592485962</v>
      </c>
      <c r="C227" s="120">
        <f t="shared" si="382"/>
        <v>9</v>
      </c>
      <c r="D227" s="171">
        <f>'Averages Pivot Table'!V$184</f>
        <v>57429.199901417262</v>
      </c>
      <c r="E227" s="120">
        <f t="shared" si="382"/>
        <v>9</v>
      </c>
      <c r="F227" s="171">
        <f>'Averages Pivot Table'!V$188</f>
        <v>51511.238707022021</v>
      </c>
      <c r="G227" s="120">
        <f t="shared" ref="G227" si="403">IF(F227&gt;0,RANK(F227,(F$220:F$238)),0)</f>
        <v>9</v>
      </c>
      <c r="H227" s="171">
        <f>'Averages Pivot Table'!V$192</f>
        <v>39704.669774670401</v>
      </c>
      <c r="I227" s="120">
        <f t="shared" ref="I227" si="404">IF(H227&gt;0,RANK(H227,(H$220:H$238)),0)</f>
        <v>10</v>
      </c>
      <c r="J227" s="171">
        <f>'Averages Pivot Table'!V$196</f>
        <v>39479.885630498538</v>
      </c>
      <c r="K227" s="120">
        <f t="shared" ref="K227" si="405">IF(J227&gt;0,RANK(J227,(J$220:J$238)),0)</f>
        <v>7</v>
      </c>
      <c r="L227" s="171">
        <f>'Averages Pivot Table'!V$204</f>
        <v>54263.846113450309</v>
      </c>
      <c r="M227" s="120">
        <f t="shared" ref="M227" si="406">IF(L227&gt;0,RANK(L227,(L$220:L$238)),0)</f>
        <v>9</v>
      </c>
      <c r="N227" s="149"/>
      <c r="O227" s="149"/>
    </row>
    <row r="228" spans="1:15" s="91" customFormat="1">
      <c r="A228" s="118" t="s">
        <v>196</v>
      </c>
      <c r="B228" s="171">
        <f>'Averages Pivot Table'!V$209</f>
        <v>86342.865067183899</v>
      </c>
      <c r="C228" s="120">
        <f t="shared" si="382"/>
        <v>5</v>
      </c>
      <c r="D228" s="171">
        <f>'Averages Pivot Table'!V$213</f>
        <v>68400.193449039682</v>
      </c>
      <c r="E228" s="120">
        <f t="shared" si="382"/>
        <v>5</v>
      </c>
      <c r="F228" s="171">
        <f>'Averages Pivot Table'!V$217</f>
        <v>61694.806219889288</v>
      </c>
      <c r="G228" s="120">
        <f t="shared" ref="G228" si="407">IF(F228&gt;0,RANK(F228,(F$220:F$238)),0)</f>
        <v>5</v>
      </c>
      <c r="H228" s="171">
        <f>'Averages Pivot Table'!V$221</f>
        <v>59180.240909090913</v>
      </c>
      <c r="I228" s="120">
        <f t="shared" ref="I228" si="408">IF(H228&gt;0,RANK(H228,(H$220:H$238)),0)</f>
        <v>2</v>
      </c>
      <c r="J228" s="171">
        <f>'Averages Pivot Table'!V$225</f>
        <v>46968.403155300781</v>
      </c>
      <c r="K228" s="120">
        <f t="shared" ref="K228" si="409">IF(J228&gt;0,RANK(J228,(J$220:J$238)),0)</f>
        <v>3</v>
      </c>
      <c r="L228" s="171">
        <f>'Averages Pivot Table'!V$233</f>
        <v>66401.772034937982</v>
      </c>
      <c r="M228" s="120">
        <f t="shared" ref="M228" si="410">IF(L228&gt;0,RANK(L228,(L$220:L$238)),0)</f>
        <v>4</v>
      </c>
      <c r="N228" s="149"/>
      <c r="O228" s="149"/>
    </row>
    <row r="229" spans="1:15" s="91" customFormat="1">
      <c r="A229" s="118"/>
      <c r="B229" s="171"/>
      <c r="C229" s="120"/>
      <c r="D229" s="171"/>
      <c r="E229" s="120"/>
      <c r="F229" s="171"/>
      <c r="G229" s="120"/>
      <c r="H229" s="171"/>
      <c r="I229" s="120"/>
      <c r="J229" s="171"/>
      <c r="K229" s="120"/>
      <c r="L229" s="171"/>
      <c r="M229" s="120"/>
      <c r="N229" s="149"/>
      <c r="O229" s="149"/>
    </row>
    <row r="230" spans="1:15" s="91" customFormat="1">
      <c r="A230" s="118" t="s">
        <v>197</v>
      </c>
      <c r="B230" s="171">
        <f>'Averages Pivot Table'!V$238</f>
        <v>68373.734306536411</v>
      </c>
      <c r="C230" s="120">
        <f t="shared" si="382"/>
        <v>10</v>
      </c>
      <c r="D230" s="171">
        <f>'Averages Pivot Table'!V$242</f>
        <v>56449.676652075766</v>
      </c>
      <c r="E230" s="120">
        <f t="shared" si="382"/>
        <v>10</v>
      </c>
      <c r="F230" s="171">
        <f>'Averages Pivot Table'!V$246</f>
        <v>53286.859494005963</v>
      </c>
      <c r="G230" s="120">
        <f t="shared" ref="G230" si="411">IF(F230&gt;0,RANK(F230,(F$220:F$238)),0)</f>
        <v>8</v>
      </c>
      <c r="H230" s="171">
        <f>'Averages Pivot Table'!V$250</f>
        <v>42296.114570076068</v>
      </c>
      <c r="I230" s="120">
        <f t="shared" ref="I230" si="412">IF(H230&gt;0,RANK(H230,(H$220:H$238)),0)</f>
        <v>7</v>
      </c>
      <c r="J230" s="171">
        <f>'Averages Pivot Table'!V$254</f>
        <v>0</v>
      </c>
      <c r="K230" s="120">
        <f t="shared" ref="K230" si="413">IF(J230&gt;0,RANK(J230,(J$220:J$238)),0)</f>
        <v>0</v>
      </c>
      <c r="L230" s="171">
        <f>'Averages Pivot Table'!V$262</f>
        <v>54063.927301412208</v>
      </c>
      <c r="M230" s="120">
        <f t="shared" ref="M230" si="414">IF(L230&gt;0,RANK(L230,(L$220:L$238)),0)</f>
        <v>10</v>
      </c>
      <c r="N230" s="149"/>
      <c r="O230" s="149"/>
    </row>
    <row r="231" spans="1:15" s="91" customFormat="1">
      <c r="A231" s="118" t="s">
        <v>198</v>
      </c>
      <c r="B231" s="171">
        <f>'Averages Pivot Table'!V$267</f>
        <v>89817.688524590179</v>
      </c>
      <c r="C231" s="120">
        <f t="shared" si="382"/>
        <v>3</v>
      </c>
      <c r="D231" s="171">
        <f>'Averages Pivot Table'!V$271</f>
        <v>70999.919659735344</v>
      </c>
      <c r="E231" s="120">
        <f t="shared" si="382"/>
        <v>4</v>
      </c>
      <c r="F231" s="171">
        <f>'Averages Pivot Table'!V$275</f>
        <v>68710.484210526309</v>
      </c>
      <c r="G231" s="120">
        <f t="shared" ref="G231" si="415">IF(F231&gt;0,RANK(F231,(F$220:F$238)),0)</f>
        <v>1</v>
      </c>
      <c r="H231" s="171">
        <f>'Averages Pivot Table'!V$279</f>
        <v>67336.800000000003</v>
      </c>
      <c r="I231" s="120">
        <f t="shared" ref="I231" si="416">IF(H231&gt;0,RANK(H231,(H$220:H$238)),0)</f>
        <v>1</v>
      </c>
      <c r="J231" s="171">
        <f>'Averages Pivot Table'!V$283</f>
        <v>55075</v>
      </c>
      <c r="K231" s="120">
        <f t="shared" ref="K231" si="417">IF(J231&gt;0,RANK(J231,(J$220:J$238)),0)</f>
        <v>2</v>
      </c>
      <c r="L231" s="171">
        <f>'Averages Pivot Table'!V$291</f>
        <v>72354.448089593701</v>
      </c>
      <c r="M231" s="120">
        <f t="shared" ref="M231" si="418">IF(L231&gt;0,RANK(L231,(L$220:L$238)),0)</f>
        <v>2</v>
      </c>
      <c r="N231" s="149"/>
      <c r="O231" s="149"/>
    </row>
    <row r="232" spans="1:15" s="91" customFormat="1">
      <c r="A232" s="118" t="s">
        <v>199</v>
      </c>
      <c r="B232" s="171">
        <f>'Averages Pivot Table'!V$296</f>
        <v>75968.387159533071</v>
      </c>
      <c r="C232" s="120">
        <f t="shared" si="382"/>
        <v>7</v>
      </c>
      <c r="D232" s="171">
        <f>'Averages Pivot Table'!V$300</f>
        <v>60261.149466192168</v>
      </c>
      <c r="E232" s="120">
        <f t="shared" si="382"/>
        <v>7</v>
      </c>
      <c r="F232" s="171">
        <f>'Averages Pivot Table'!V$304</f>
        <v>56151.804878048781</v>
      </c>
      <c r="G232" s="120">
        <f t="shared" ref="G232" si="419">IF(F232&gt;0,RANK(F232,(F$220:F$238)),0)</f>
        <v>7</v>
      </c>
      <c r="H232" s="171">
        <f>'Averages Pivot Table'!V$308</f>
        <v>36988.54054054054</v>
      </c>
      <c r="I232" s="120">
        <f t="shared" ref="I232" si="420">IF(H232&gt;0,RANK(H232,(H$220:H$238)),0)</f>
        <v>11</v>
      </c>
      <c r="J232" s="171">
        <f>'Averages Pivot Table'!V$312</f>
        <v>0</v>
      </c>
      <c r="K232" s="120">
        <f t="shared" ref="K232" si="421">IF(J232&gt;0,RANK(J232,(J$220:J$238)),0)</f>
        <v>0</v>
      </c>
      <c r="L232" s="171">
        <f>'Averages Pivot Table'!V$320</f>
        <v>62765.564480949601</v>
      </c>
      <c r="M232" s="120">
        <f t="shared" ref="M232" si="422">IF(L232&gt;0,RANK(L232,(L$220:L$238)),0)</f>
        <v>6</v>
      </c>
      <c r="N232" s="149"/>
      <c r="O232" s="149"/>
    </row>
    <row r="233" spans="1:15" s="91" customFormat="1">
      <c r="A233" s="118" t="s">
        <v>200</v>
      </c>
      <c r="B233" s="171">
        <f>'Averages Pivot Table'!V$325</f>
        <v>0</v>
      </c>
      <c r="C233" s="120">
        <f t="shared" si="382"/>
        <v>0</v>
      </c>
      <c r="D233" s="171">
        <f>'Averages Pivot Table'!V$329</f>
        <v>0</v>
      </c>
      <c r="E233" s="120">
        <f t="shared" si="382"/>
        <v>0</v>
      </c>
      <c r="F233" s="171">
        <f>'Averages Pivot Table'!V$333</f>
        <v>0</v>
      </c>
      <c r="G233" s="120">
        <f t="shared" ref="G233" si="423">IF(F233&gt;0,RANK(F233,(F$220:F$238)),0)</f>
        <v>0</v>
      </c>
      <c r="H233" s="171">
        <f>'Averages Pivot Table'!V$337</f>
        <v>0</v>
      </c>
      <c r="I233" s="120">
        <f t="shared" ref="I233" si="424">IF(H233&gt;0,RANK(H233,(H$220:H$238)),0)</f>
        <v>0</v>
      </c>
      <c r="J233" s="171">
        <f>'Averages Pivot Table'!V$341</f>
        <v>0</v>
      </c>
      <c r="K233" s="120">
        <f t="shared" ref="K233" si="425">IF(J233&gt;0,RANK(J233,(J$220:J$238)),0)</f>
        <v>0</v>
      </c>
      <c r="L233" s="171">
        <f>'Averages Pivot Table'!V$349</f>
        <v>0</v>
      </c>
      <c r="M233" s="120">
        <f t="shared" ref="M233" si="426">IF(L233&gt;0,RANK(L233,(L$220:L$238)),0)</f>
        <v>0</v>
      </c>
      <c r="N233" s="149"/>
      <c r="O233" s="149"/>
    </row>
    <row r="234" spans="1:15" s="91" customFormat="1">
      <c r="A234" s="118"/>
      <c r="B234" s="171"/>
      <c r="C234" s="120"/>
      <c r="D234" s="171"/>
      <c r="E234" s="120"/>
      <c r="F234" s="171"/>
      <c r="G234" s="120"/>
      <c r="H234" s="171"/>
      <c r="I234" s="120"/>
      <c r="J234" s="171"/>
      <c r="K234" s="120"/>
      <c r="L234" s="171"/>
      <c r="M234" s="120"/>
      <c r="N234" s="149"/>
      <c r="O234" s="149"/>
    </row>
    <row r="235" spans="1:15" s="91" customFormat="1">
      <c r="A235" s="118" t="s">
        <v>201</v>
      </c>
      <c r="B235" s="173">
        <f>'Averages Pivot Table'!V$354</f>
        <v>0</v>
      </c>
      <c r="C235" s="120">
        <f t="shared" si="382"/>
        <v>0</v>
      </c>
      <c r="D235" s="173">
        <f>'Averages Pivot Table'!V$358</f>
        <v>0</v>
      </c>
      <c r="E235" s="120">
        <f t="shared" si="382"/>
        <v>0</v>
      </c>
      <c r="F235" s="173">
        <f>'Averages Pivot Table'!V$362</f>
        <v>0</v>
      </c>
      <c r="G235" s="120">
        <f t="shared" ref="G235" si="427">IF(F235&gt;0,RANK(F235,(F$220:F$238)),0)</f>
        <v>0</v>
      </c>
      <c r="H235" s="173">
        <f>'Averages Pivot Table'!V$366</f>
        <v>0</v>
      </c>
      <c r="I235" s="120">
        <f t="shared" ref="I235" si="428">IF(H235&gt;0,RANK(H235,(H$220:H$238)),0)</f>
        <v>0</v>
      </c>
      <c r="J235" s="173">
        <f>'Averages Pivot Table'!V$370</f>
        <v>0</v>
      </c>
      <c r="K235" s="120">
        <f t="shared" ref="K235" si="429">IF(J235&gt;0,RANK(J235,(J$220:J$238)),0)</f>
        <v>0</v>
      </c>
      <c r="L235" s="173">
        <f>'Averages Pivot Table'!V$378</f>
        <v>0</v>
      </c>
      <c r="M235" s="120">
        <f t="shared" ref="M235" si="430">IF(L235&gt;0,RANK(L235,(L$220:L$238)),0)</f>
        <v>0</v>
      </c>
      <c r="N235" s="149"/>
      <c r="O235" s="149"/>
    </row>
    <row r="236" spans="1:15" s="91" customFormat="1">
      <c r="A236" s="118" t="s">
        <v>202</v>
      </c>
      <c r="B236" s="173">
        <f>'Averages Pivot Table'!V$383</f>
        <v>91861.979700854688</v>
      </c>
      <c r="C236" s="120">
        <f t="shared" si="382"/>
        <v>2</v>
      </c>
      <c r="D236" s="173">
        <f>'Averages Pivot Table'!V$387</f>
        <v>78604</v>
      </c>
      <c r="E236" s="120">
        <f t="shared" si="382"/>
        <v>1</v>
      </c>
      <c r="F236" s="173">
        <f>'Averages Pivot Table'!V$391</f>
        <v>67900.288295365288</v>
      </c>
      <c r="G236" s="120">
        <f t="shared" ref="G236" si="431">IF(F236&gt;0,RANK(F236,(F$220:F$238)),0)</f>
        <v>2</v>
      </c>
      <c r="H236" s="173">
        <f>'Averages Pivot Table'!V$395</f>
        <v>50425.122666666663</v>
      </c>
      <c r="I236" s="120">
        <f t="shared" ref="I236" si="432">IF(H236&gt;0,RANK(H236,(H$220:H$238)),0)</f>
        <v>3</v>
      </c>
      <c r="J236" s="173">
        <f>'Averages Pivot Table'!V$399</f>
        <v>59015.028571428571</v>
      </c>
      <c r="K236" s="120">
        <f t="shared" ref="K236" si="433">IF(J236&gt;0,RANK(J236,(J$220:J$238)),0)</f>
        <v>1</v>
      </c>
      <c r="L236" s="173">
        <f>'Averages Pivot Table'!V$407</f>
        <v>72505.789244513464</v>
      </c>
      <c r="M236" s="120">
        <f t="shared" ref="M236" si="434">IF(L236&gt;0,RANK(L236,(L$220:L$238)),0)</f>
        <v>1</v>
      </c>
      <c r="N236" s="149"/>
      <c r="O236" s="149"/>
    </row>
    <row r="237" spans="1:15" s="91" customFormat="1">
      <c r="A237" s="118" t="s">
        <v>203</v>
      </c>
      <c r="B237" s="173">
        <f>'Averages Pivot Table'!V$412</f>
        <v>0</v>
      </c>
      <c r="C237" s="120">
        <f t="shared" si="382"/>
        <v>0</v>
      </c>
      <c r="D237" s="173">
        <f>'Averages Pivot Table'!V$416</f>
        <v>0</v>
      </c>
      <c r="E237" s="120">
        <f t="shared" si="382"/>
        <v>0</v>
      </c>
      <c r="F237" s="173">
        <f>'Averages Pivot Table'!V$420</f>
        <v>0</v>
      </c>
      <c r="G237" s="120">
        <f t="shared" ref="G237" si="435">IF(F237&gt;0,RANK(F237,(F$220:F$238)),0)</f>
        <v>0</v>
      </c>
      <c r="H237" s="173">
        <f>'Averages Pivot Table'!V$424</f>
        <v>0</v>
      </c>
      <c r="I237" s="120">
        <f t="shared" ref="I237" si="436">IF(H237&gt;0,RANK(H237,(H$220:H$238)),0)</f>
        <v>0</v>
      </c>
      <c r="J237" s="173">
        <f>'Averages Pivot Table'!V$428</f>
        <v>0</v>
      </c>
      <c r="K237" s="120">
        <f t="shared" ref="K237" si="437">IF(J237&gt;0,RANK(J237,(J$220:J$238)),0)</f>
        <v>0</v>
      </c>
      <c r="L237" s="173">
        <f>'Averages Pivot Table'!V$436</f>
        <v>0</v>
      </c>
      <c r="M237" s="120">
        <f t="shared" ref="M237" si="438">IF(L237&gt;0,RANK(L237,(L$220:L$238)),0)</f>
        <v>0</v>
      </c>
      <c r="N237" s="149"/>
      <c r="O237" s="149"/>
    </row>
    <row r="238" spans="1:15" s="91" customFormat="1">
      <c r="A238" s="143" t="s">
        <v>204</v>
      </c>
      <c r="B238" s="174">
        <f>'Averages Pivot Table'!V$441</f>
        <v>0</v>
      </c>
      <c r="C238" s="123">
        <f t="shared" si="382"/>
        <v>0</v>
      </c>
      <c r="D238" s="174">
        <f>'Averages Pivot Table'!V$445</f>
        <v>0</v>
      </c>
      <c r="E238" s="123">
        <f t="shared" si="382"/>
        <v>0</v>
      </c>
      <c r="F238" s="174">
        <f>'Averages Pivot Table'!V$449</f>
        <v>0</v>
      </c>
      <c r="G238" s="123">
        <f t="shared" ref="G238" si="439">IF(F238&gt;0,RANK(F238,(F$220:F$238)),0)</f>
        <v>0</v>
      </c>
      <c r="H238" s="174">
        <f>'Averages Pivot Table'!V$453</f>
        <v>0</v>
      </c>
      <c r="I238" s="123">
        <f t="shared" ref="I238" si="440">IF(H238&gt;0,RANK(H238,(H$220:H$238)),0)</f>
        <v>0</v>
      </c>
      <c r="J238" s="174">
        <f>'Averages Pivot Table'!V$457</f>
        <v>0</v>
      </c>
      <c r="K238" s="123">
        <f t="shared" ref="K238" si="441">IF(J238&gt;0,RANK(J238,(J$220:J$238)),0)</f>
        <v>0</v>
      </c>
      <c r="L238" s="174">
        <f>'Averages Pivot Table'!V$465</f>
        <v>0</v>
      </c>
      <c r="M238" s="123">
        <f t="shared" ref="M238" si="442">IF(L238&gt;0,RANK(L238,(L$220:L$238)),0)</f>
        <v>0</v>
      </c>
      <c r="N238" s="149"/>
      <c r="O238" s="149"/>
    </row>
    <row r="239" spans="1:15" s="91" customFormat="1" ht="31.5" customHeight="1">
      <c r="A239" s="675" t="s">
        <v>360</v>
      </c>
      <c r="B239" s="679"/>
      <c r="C239" s="679"/>
      <c r="D239" s="679"/>
      <c r="E239" s="679"/>
      <c r="F239" s="679"/>
      <c r="G239" s="679"/>
      <c r="H239" s="679"/>
      <c r="I239" s="679"/>
      <c r="J239" s="679"/>
      <c r="K239" s="679"/>
      <c r="L239" s="679"/>
      <c r="M239" s="679"/>
      <c r="N239" s="118"/>
      <c r="O239" s="118"/>
    </row>
    <row r="240" spans="1:15" s="91" customFormat="1">
      <c r="M240" s="84" t="s">
        <v>1094</v>
      </c>
      <c r="O240" s="175"/>
    </row>
    <row r="241" spans="1:19" ht="18">
      <c r="A241" s="64" t="s">
        <v>217</v>
      </c>
      <c r="B241" s="64"/>
      <c r="C241" s="64"/>
      <c r="D241" s="64"/>
      <c r="E241" s="64"/>
      <c r="F241" s="64"/>
      <c r="G241" s="64"/>
      <c r="H241" s="64"/>
      <c r="I241" s="64"/>
      <c r="J241" s="64"/>
      <c r="K241" s="64"/>
      <c r="L241" s="64"/>
      <c r="M241" s="64"/>
      <c r="N241" s="161"/>
      <c r="O241" s="161"/>
    </row>
    <row r="242" spans="1:19">
      <c r="A242" s="162"/>
      <c r="B242" s="69"/>
      <c r="C242" s="69"/>
      <c r="D242" s="69"/>
      <c r="E242" s="69"/>
      <c r="F242" s="69"/>
      <c r="G242" s="69"/>
      <c r="H242" s="69"/>
      <c r="I242" s="69"/>
      <c r="J242" s="69"/>
      <c r="K242" s="69"/>
      <c r="L242" s="69"/>
      <c r="M242" s="69"/>
      <c r="N242" s="69"/>
      <c r="O242" s="69"/>
    </row>
    <row r="243" spans="1:19" ht="15.75">
      <c r="A243" s="674" t="s">
        <v>210</v>
      </c>
      <c r="B243" s="674"/>
      <c r="C243" s="674"/>
      <c r="D243" s="674"/>
      <c r="E243" s="674"/>
      <c r="F243" s="674"/>
      <c r="G243" s="674"/>
      <c r="H243" s="674"/>
      <c r="I243" s="674"/>
      <c r="J243" s="674"/>
      <c r="K243" s="674"/>
      <c r="L243" s="674"/>
      <c r="M243" s="674"/>
      <c r="N243" s="163"/>
      <c r="O243" s="163"/>
    </row>
    <row r="244" spans="1:19" ht="15.75">
      <c r="A244" s="674" t="s">
        <v>371</v>
      </c>
      <c r="B244" s="674"/>
      <c r="C244" s="674"/>
      <c r="D244" s="674"/>
      <c r="E244" s="674"/>
      <c r="F244" s="674"/>
      <c r="G244" s="674"/>
      <c r="H244" s="674"/>
      <c r="I244" s="674"/>
      <c r="J244" s="674"/>
      <c r="K244" s="674"/>
      <c r="L244" s="674"/>
      <c r="M244" s="674"/>
      <c r="N244" s="163"/>
      <c r="O244" s="163"/>
    </row>
    <row r="245" spans="1:19">
      <c r="A245" s="69"/>
      <c r="B245" s="69"/>
      <c r="C245" s="69"/>
      <c r="D245" s="69"/>
      <c r="E245" s="69"/>
      <c r="F245" s="69"/>
      <c r="G245" s="69"/>
      <c r="H245" s="69"/>
      <c r="I245" s="69"/>
      <c r="J245" s="69"/>
      <c r="K245" s="69"/>
      <c r="L245" s="69"/>
      <c r="M245" s="69"/>
      <c r="N245" s="168" t="s">
        <v>7</v>
      </c>
      <c r="O245" s="168"/>
    </row>
    <row r="246" spans="1:19" ht="31.5" customHeight="1">
      <c r="A246" s="96"/>
      <c r="B246" s="164" t="s">
        <v>3</v>
      </c>
      <c r="C246" s="165"/>
      <c r="D246" s="166" t="s">
        <v>4</v>
      </c>
      <c r="E246" s="167"/>
      <c r="F246" s="166" t="s">
        <v>5</v>
      </c>
      <c r="G246" s="167"/>
      <c r="H246" s="164" t="s">
        <v>6</v>
      </c>
      <c r="I246" s="165"/>
      <c r="J246" s="166" t="s">
        <v>211</v>
      </c>
      <c r="K246" s="167"/>
      <c r="L246" s="165" t="s">
        <v>212</v>
      </c>
      <c r="M246" s="165"/>
      <c r="N246" s="168" t="s">
        <v>7</v>
      </c>
      <c r="O246" s="168"/>
    </row>
    <row r="247" spans="1:19">
      <c r="A247" s="102"/>
      <c r="B247" s="98" t="s">
        <v>187</v>
      </c>
      <c r="C247" s="97" t="s">
        <v>166</v>
      </c>
      <c r="D247" s="98" t="s">
        <v>187</v>
      </c>
      <c r="E247" s="97" t="s">
        <v>166</v>
      </c>
      <c r="F247" s="98" t="s">
        <v>187</v>
      </c>
      <c r="G247" s="97" t="s">
        <v>166</v>
      </c>
      <c r="H247" s="98" t="s">
        <v>187</v>
      </c>
      <c r="I247" s="97" t="s">
        <v>166</v>
      </c>
      <c r="J247" s="98" t="s">
        <v>187</v>
      </c>
      <c r="K247" s="97" t="s">
        <v>166</v>
      </c>
      <c r="L247" s="98" t="s">
        <v>187</v>
      </c>
      <c r="M247" s="97" t="s">
        <v>166</v>
      </c>
      <c r="N247" s="168" t="s">
        <v>7</v>
      </c>
      <c r="O247" s="168"/>
    </row>
    <row r="248" spans="1:19" s="109" customFormat="1" ht="18" customHeight="1">
      <c r="A248" s="106" t="s">
        <v>188</v>
      </c>
      <c r="B248" s="133">
        <f>'Averages Pivot Table'!W$469</f>
        <v>78153.781251407287</v>
      </c>
      <c r="C248" s="133"/>
      <c r="D248" s="133">
        <f>'Averages Pivot Table'!W$473</f>
        <v>66728.907963856793</v>
      </c>
      <c r="E248" s="133"/>
      <c r="F248" s="133">
        <f>'Averages Pivot Table'!W$477</f>
        <v>56417.097061152992</v>
      </c>
      <c r="G248" s="133"/>
      <c r="H248" s="133">
        <f>'Averages Pivot Table'!W$481</f>
        <v>48216.89677775326</v>
      </c>
      <c r="I248" s="133"/>
      <c r="J248" s="133">
        <f>'Averages Pivot Table'!W$485</f>
        <v>48967.035267629748</v>
      </c>
      <c r="K248" s="133"/>
      <c r="L248" s="133">
        <f>'Averages Pivot Table'!W$493</f>
        <v>61402.770982946276</v>
      </c>
      <c r="M248" s="169"/>
      <c r="N248" s="181"/>
      <c r="O248" s="181"/>
      <c r="Q248" s="111"/>
      <c r="R248" s="111"/>
      <c r="S248" s="111"/>
    </row>
    <row r="249" spans="1:19" ht="12.95" customHeight="1">
      <c r="A249" s="118"/>
      <c r="B249" s="113"/>
      <c r="C249" s="137"/>
      <c r="D249" s="113"/>
      <c r="E249" s="137"/>
      <c r="F249" s="113"/>
      <c r="G249" s="137"/>
      <c r="H249" s="113"/>
      <c r="I249" s="137"/>
      <c r="J249" s="113"/>
      <c r="K249" s="137"/>
      <c r="L249" s="113"/>
      <c r="M249" s="137"/>
      <c r="N249" s="113"/>
      <c r="O249" s="114"/>
    </row>
    <row r="250" spans="1:19" ht="12.95" customHeight="1">
      <c r="A250" s="118" t="s">
        <v>189</v>
      </c>
      <c r="B250" s="171">
        <f>'Averages Pivot Table'!W$6</f>
        <v>75004</v>
      </c>
      <c r="C250" s="120">
        <f>IF(B250&gt;0,RANK(B250,(B$250:B$268)),0)</f>
        <v>8</v>
      </c>
      <c r="D250" s="171">
        <f>'Averages Pivot Table'!W$10</f>
        <v>66050.938461538462</v>
      </c>
      <c r="E250" s="120">
        <f>IF(D250&gt;0,RANK(D250,(D$250:D$268)),0)</f>
        <v>6</v>
      </c>
      <c r="F250" s="171">
        <f>'Averages Pivot Table'!W$14</f>
        <v>54445.405660377357</v>
      </c>
      <c r="G250" s="120">
        <f>IF(F250&gt;0,RANK(F250,(F$250:F$268)),0)</f>
        <v>8</v>
      </c>
      <c r="H250" s="171">
        <f>'Averages Pivot Table'!W$18</f>
        <v>41827.493055555555</v>
      </c>
      <c r="I250" s="120">
        <f>IF(H250&gt;0,RANK(H250,(H$250:H$268)),0)</f>
        <v>9</v>
      </c>
      <c r="J250" s="171">
        <f>'Averages Pivot Table'!W$22</f>
        <v>33707</v>
      </c>
      <c r="K250" s="120">
        <f>IF(J250&gt;0,RANK(J250,(J$250:J$268)),0)</f>
        <v>9</v>
      </c>
      <c r="L250" s="171">
        <f>'Averages Pivot Table'!W$30</f>
        <v>60857.880456349209</v>
      </c>
      <c r="M250" s="120">
        <f>IF(L250&gt;0,RANK(L250,(L$250:L$268)),0)</f>
        <v>9</v>
      </c>
      <c r="N250" s="149"/>
      <c r="O250" s="168"/>
    </row>
    <row r="251" spans="1:19" ht="12.95" customHeight="1">
      <c r="A251" s="118" t="s">
        <v>190</v>
      </c>
      <c r="B251" s="171">
        <f>'Averages Pivot Table'!W$35</f>
        <v>74545.551724137928</v>
      </c>
      <c r="C251" s="120">
        <f t="shared" ref="C251:E268" si="443">IF(B251&gt;0,RANK(B251,(B$250:B$268)),0)</f>
        <v>9</v>
      </c>
      <c r="D251" s="171">
        <f>'Averages Pivot Table'!W$39</f>
        <v>79321.248447204969</v>
      </c>
      <c r="E251" s="120">
        <f t="shared" si="443"/>
        <v>1</v>
      </c>
      <c r="F251" s="171">
        <f>'Averages Pivot Table'!W$43</f>
        <v>73786.546875</v>
      </c>
      <c r="G251" s="120">
        <f t="shared" ref="G251" si="444">IF(F251&gt;0,RANK(F251,(F$250:F$268)),0)</f>
        <v>1</v>
      </c>
      <c r="H251" s="171">
        <f>'Averages Pivot Table'!W$47</f>
        <v>66240.40625</v>
      </c>
      <c r="I251" s="120">
        <f t="shared" ref="I251" si="445">IF(H251&gt;0,RANK(H251,(H$250:H$268)),0)</f>
        <v>1</v>
      </c>
      <c r="J251" s="171">
        <f>'Averages Pivot Table'!W$51</f>
        <v>62483.381679389313</v>
      </c>
      <c r="K251" s="120">
        <f t="shared" ref="K251" si="446">IF(J251&gt;0,RANK(J251,(J$250:J$268)),0)</f>
        <v>1</v>
      </c>
      <c r="L251" s="171">
        <f>'Averages Pivot Table'!W$59</f>
        <v>71600.97514284424</v>
      </c>
      <c r="M251" s="120">
        <f t="shared" ref="M251" si="447">IF(L251&gt;0,RANK(L251,(L$250:L$268)),0)</f>
        <v>1</v>
      </c>
      <c r="N251" s="149"/>
      <c r="O251" s="168"/>
    </row>
    <row r="252" spans="1:19" ht="12.95" customHeight="1">
      <c r="A252" s="118" t="s">
        <v>191</v>
      </c>
      <c r="B252" s="171">
        <f>'Averages Pivot Table'!W$64</f>
        <v>0</v>
      </c>
      <c r="C252" s="120">
        <f t="shared" si="443"/>
        <v>0</v>
      </c>
      <c r="D252" s="171">
        <f>'Averages Pivot Table'!W$68</f>
        <v>0</v>
      </c>
      <c r="E252" s="120">
        <f t="shared" si="443"/>
        <v>0</v>
      </c>
      <c r="F252" s="171">
        <f>'Averages Pivot Table'!W$72</f>
        <v>0</v>
      </c>
      <c r="G252" s="120">
        <f t="shared" ref="G252" si="448">IF(F252&gt;0,RANK(F252,(F$250:F$268)),0)</f>
        <v>0</v>
      </c>
      <c r="H252" s="171">
        <f>'Averages Pivot Table'!W$76</f>
        <v>0</v>
      </c>
      <c r="I252" s="120">
        <f t="shared" ref="I252" si="449">IF(H252&gt;0,RANK(H252,(H$250:H$268)),0)</f>
        <v>0</v>
      </c>
      <c r="J252" s="171">
        <f>'Averages Pivot Table'!W$80</f>
        <v>0</v>
      </c>
      <c r="K252" s="120">
        <f t="shared" ref="K252" si="450">IF(J252&gt;0,RANK(J252,(J$250:J$268)),0)</f>
        <v>0</v>
      </c>
      <c r="L252" s="171">
        <f>'Averages Pivot Table'!W$88</f>
        <v>0</v>
      </c>
      <c r="M252" s="120">
        <f t="shared" ref="M252" si="451">IF(L252&gt;0,RANK(L252,(L$250:L$268)),0)</f>
        <v>0</v>
      </c>
      <c r="N252" s="149"/>
      <c r="O252" s="168"/>
    </row>
    <row r="253" spans="1:19" ht="12.95" customHeight="1">
      <c r="A253" s="118" t="s">
        <v>192</v>
      </c>
      <c r="B253" s="171">
        <f>'Averages Pivot Table'!W$93</f>
        <v>0</v>
      </c>
      <c r="C253" s="120">
        <f t="shared" si="443"/>
        <v>0</v>
      </c>
      <c r="D253" s="171">
        <f>'Averages Pivot Table'!W$97</f>
        <v>0</v>
      </c>
      <c r="E253" s="120">
        <f t="shared" si="443"/>
        <v>0</v>
      </c>
      <c r="F253" s="171">
        <f>'Averages Pivot Table'!W$101</f>
        <v>0</v>
      </c>
      <c r="G253" s="120">
        <f t="shared" ref="G253" si="452">IF(F253&gt;0,RANK(F253,(F$250:F$268)),0)</f>
        <v>0</v>
      </c>
      <c r="H253" s="171">
        <f>'Averages Pivot Table'!W$105</f>
        <v>0</v>
      </c>
      <c r="I253" s="120">
        <f t="shared" ref="I253" si="453">IF(H253&gt;0,RANK(H253,(H$250:H$268)),0)</f>
        <v>0</v>
      </c>
      <c r="J253" s="171">
        <f>'Averages Pivot Table'!W$109</f>
        <v>0</v>
      </c>
      <c r="K253" s="120">
        <f t="shared" ref="K253" si="454">IF(J253&gt;0,RANK(J253,(J$250:J$268)),0)</f>
        <v>0</v>
      </c>
      <c r="L253" s="171">
        <f>'Averages Pivot Table'!W$117</f>
        <v>0</v>
      </c>
      <c r="M253" s="120">
        <f t="shared" ref="M253" si="455">IF(L253&gt;0,RANK(L253,(L$250:L$268)),0)</f>
        <v>0</v>
      </c>
      <c r="N253" s="149"/>
      <c r="O253" s="168"/>
    </row>
    <row r="254" spans="1:19" ht="12.95" customHeight="1">
      <c r="A254" s="118"/>
      <c r="B254" s="171"/>
      <c r="C254" s="120"/>
      <c r="D254" s="171"/>
      <c r="E254" s="120"/>
      <c r="F254" s="171"/>
      <c r="G254" s="120"/>
      <c r="H254" s="171"/>
      <c r="I254" s="120"/>
      <c r="J254" s="171"/>
      <c r="K254" s="120"/>
      <c r="L254" s="171"/>
      <c r="M254" s="120"/>
      <c r="N254" s="149"/>
      <c r="O254" s="168"/>
    </row>
    <row r="255" spans="1:19" ht="12.95" customHeight="1">
      <c r="A255" s="118" t="s">
        <v>193</v>
      </c>
      <c r="B255" s="171">
        <f>'Averages Pivot Table'!W$122</f>
        <v>71392.985020519831</v>
      </c>
      <c r="C255" s="120">
        <f t="shared" si="443"/>
        <v>11</v>
      </c>
      <c r="D255" s="171">
        <f>'Averages Pivot Table'!W$126</f>
        <v>61425.188494397757</v>
      </c>
      <c r="E255" s="120">
        <f t="shared" si="443"/>
        <v>10</v>
      </c>
      <c r="F255" s="171">
        <f>'Averages Pivot Table'!W$130</f>
        <v>54251.697405155959</v>
      </c>
      <c r="G255" s="120">
        <f t="shared" ref="G255" si="456">IF(F255&gt;0,RANK(F255,(F$250:F$268)),0)</f>
        <v>9</v>
      </c>
      <c r="H255" s="171">
        <f>'Averages Pivot Table'!W$134</f>
        <v>41384.047592295341</v>
      </c>
      <c r="I255" s="120">
        <f t="shared" ref="I255" si="457">IF(H255&gt;0,RANK(H255,(H$250:H$268)),0)</f>
        <v>10</v>
      </c>
      <c r="J255" s="171">
        <f>'Averages Pivot Table'!W$138</f>
        <v>46600.153846153844</v>
      </c>
      <c r="K255" s="120">
        <f t="shared" ref="K255" si="458">IF(J255&gt;0,RANK(J255,(J$250:J$268)),0)</f>
        <v>5</v>
      </c>
      <c r="L255" s="171">
        <f>'Averages Pivot Table'!W$146</f>
        <v>56265.628106822027</v>
      </c>
      <c r="M255" s="120">
        <f t="shared" ref="M255" si="459">IF(L255&gt;0,RANK(L255,(L$250:L$268)),0)</f>
        <v>10</v>
      </c>
      <c r="N255" s="149"/>
      <c r="O255" s="168"/>
    </row>
    <row r="256" spans="1:19" ht="12.95" customHeight="1">
      <c r="A256" s="118" t="s">
        <v>194</v>
      </c>
      <c r="B256" s="171">
        <f>'Averages Pivot Table'!W$151</f>
        <v>0</v>
      </c>
      <c r="C256" s="120">
        <f t="shared" si="443"/>
        <v>0</v>
      </c>
      <c r="D256" s="171">
        <f>'Averages Pivot Table'!W$155</f>
        <v>0</v>
      </c>
      <c r="E256" s="120">
        <f t="shared" si="443"/>
        <v>0</v>
      </c>
      <c r="F256" s="171">
        <f>'Averages Pivot Table'!W$159</f>
        <v>0</v>
      </c>
      <c r="G256" s="120">
        <f t="shared" ref="G256" si="460">IF(F256&gt;0,RANK(F256,(F$250:F$268)),0)</f>
        <v>0</v>
      </c>
      <c r="H256" s="171">
        <f>'Averages Pivot Table'!W$163</f>
        <v>0</v>
      </c>
      <c r="I256" s="120">
        <f t="shared" ref="I256" si="461">IF(H256&gt;0,RANK(H256,(H$250:H$268)),0)</f>
        <v>0</v>
      </c>
      <c r="J256" s="171">
        <f>'Averages Pivot Table'!W$167</f>
        <v>0</v>
      </c>
      <c r="K256" s="120">
        <f t="shared" ref="K256" si="462">IF(J256&gt;0,RANK(J256,(J$250:J$268)),0)</f>
        <v>0</v>
      </c>
      <c r="L256" s="171">
        <f>'Averages Pivot Table'!W$175</f>
        <v>0</v>
      </c>
      <c r="M256" s="120">
        <f t="shared" ref="M256" si="463">IF(L256&gt;0,RANK(L256,(L$250:L$268)),0)</f>
        <v>0</v>
      </c>
      <c r="N256" s="149"/>
      <c r="O256" s="168"/>
    </row>
    <row r="257" spans="1:15" s="91" customFormat="1">
      <c r="A257" s="118" t="s">
        <v>195</v>
      </c>
      <c r="B257" s="171">
        <f>'Averages Pivot Table'!W$180</f>
        <v>63836.934782608689</v>
      </c>
      <c r="C257" s="120">
        <f t="shared" si="443"/>
        <v>12</v>
      </c>
      <c r="D257" s="171">
        <f>'Averages Pivot Table'!W$184</f>
        <v>55922.104477611945</v>
      </c>
      <c r="E257" s="120">
        <f t="shared" si="443"/>
        <v>12</v>
      </c>
      <c r="F257" s="171">
        <f>'Averages Pivot Table'!W$188</f>
        <v>49169.795454545456</v>
      </c>
      <c r="G257" s="120">
        <f t="shared" ref="G257" si="464">IF(F257&gt;0,RANK(F257,(F$250:F$268)),0)</f>
        <v>13</v>
      </c>
      <c r="H257" s="171">
        <f>'Averages Pivot Table'!W$192</f>
        <v>41000</v>
      </c>
      <c r="I257" s="120">
        <f t="shared" ref="I257" si="465">IF(H257&gt;0,RANK(H257,(H$250:H$268)),0)</f>
        <v>11</v>
      </c>
      <c r="J257" s="171">
        <f>'Averages Pivot Table'!W$196</f>
        <v>0</v>
      </c>
      <c r="K257" s="120">
        <f t="shared" ref="K257" si="466">IF(J257&gt;0,RANK(J257,(J$250:J$268)),0)</f>
        <v>0</v>
      </c>
      <c r="L257" s="171">
        <f>'Averages Pivot Table'!W$204</f>
        <v>52479.986476320038</v>
      </c>
      <c r="M257" s="120">
        <f t="shared" ref="M257" si="467">IF(L257&gt;0,RANK(L257,(L$250:L$268)),0)</f>
        <v>13</v>
      </c>
      <c r="N257" s="149"/>
      <c r="O257" s="168"/>
    </row>
    <row r="258" spans="1:15" s="91" customFormat="1">
      <c r="A258" s="118" t="s">
        <v>196</v>
      </c>
      <c r="B258" s="171">
        <f>'Averages Pivot Table'!W$209</f>
        <v>77910.891891891893</v>
      </c>
      <c r="C258" s="120">
        <f t="shared" si="443"/>
        <v>5</v>
      </c>
      <c r="D258" s="171">
        <f>'Averages Pivot Table'!W$213</f>
        <v>60953.174999999996</v>
      </c>
      <c r="E258" s="120">
        <f t="shared" si="443"/>
        <v>11</v>
      </c>
      <c r="F258" s="171">
        <f>'Averages Pivot Table'!W$217</f>
        <v>58676.712938005396</v>
      </c>
      <c r="G258" s="120">
        <f t="shared" ref="G258" si="468">IF(F258&gt;0,RANK(F258,(F$250:F$268)),0)</f>
        <v>5</v>
      </c>
      <c r="H258" s="171">
        <f>'Averages Pivot Table'!W$221</f>
        <v>0</v>
      </c>
      <c r="I258" s="120">
        <f t="shared" ref="I258" si="469">IF(H258&gt;0,RANK(H258,(H$250:H$268)),0)</f>
        <v>0</v>
      </c>
      <c r="J258" s="171">
        <f>'Averages Pivot Table'!W$225</f>
        <v>0</v>
      </c>
      <c r="K258" s="120">
        <f t="shared" ref="K258" si="470">IF(J258&gt;0,RANK(J258,(J$250:J$268)),0)</f>
        <v>0</v>
      </c>
      <c r="L258" s="171">
        <f>'Averages Pivot Table'!W$233</f>
        <v>62582.214693669412</v>
      </c>
      <c r="M258" s="120">
        <f t="shared" ref="M258" si="471">IF(L258&gt;0,RANK(L258,(L$250:L$268)),0)</f>
        <v>6</v>
      </c>
      <c r="N258" s="149"/>
      <c r="O258" s="168"/>
    </row>
    <row r="259" spans="1:15" s="91" customFormat="1">
      <c r="A259" s="118"/>
      <c r="B259" s="171"/>
      <c r="C259" s="120"/>
      <c r="D259" s="171"/>
      <c r="E259" s="120"/>
      <c r="F259" s="171"/>
      <c r="G259" s="120"/>
      <c r="H259" s="171"/>
      <c r="I259" s="120"/>
      <c r="J259" s="171"/>
      <c r="K259" s="120"/>
      <c r="L259" s="171"/>
      <c r="M259" s="120"/>
      <c r="N259" s="149"/>
      <c r="O259" s="168"/>
    </row>
    <row r="260" spans="1:15" s="91" customFormat="1">
      <c r="A260" s="118" t="s">
        <v>197</v>
      </c>
      <c r="B260" s="171">
        <f>'Averages Pivot Table'!W$238</f>
        <v>61122.942598187314</v>
      </c>
      <c r="C260" s="120">
        <f t="shared" si="443"/>
        <v>13</v>
      </c>
      <c r="D260" s="171">
        <f>'Averages Pivot Table'!W$242</f>
        <v>54587.098159509202</v>
      </c>
      <c r="E260" s="120">
        <f t="shared" si="443"/>
        <v>13</v>
      </c>
      <c r="F260" s="171">
        <f>'Averages Pivot Table'!W$246</f>
        <v>50886.682151589244</v>
      </c>
      <c r="G260" s="120">
        <f t="shared" ref="G260" si="472">IF(F260&gt;0,RANK(F260,(F$250:F$268)),0)</f>
        <v>12</v>
      </c>
      <c r="H260" s="171">
        <f>'Averages Pivot Table'!W$250</f>
        <v>48617.713936430315</v>
      </c>
      <c r="I260" s="120">
        <f t="shared" ref="I260" si="473">IF(H260&gt;0,RANK(H260,(H$250:H$268)),0)</f>
        <v>5</v>
      </c>
      <c r="J260" s="171">
        <f>'Averages Pivot Table'!W$254</f>
        <v>0</v>
      </c>
      <c r="K260" s="120">
        <f t="shared" ref="K260" si="474">IF(J260&gt;0,RANK(J260,(J$250:J$268)),0)</f>
        <v>0</v>
      </c>
      <c r="L260" s="171">
        <f>'Averages Pivot Table'!W$262</f>
        <v>53268.998051629074</v>
      </c>
      <c r="M260" s="120">
        <f t="shared" ref="M260" si="475">IF(L260&gt;0,RANK(L260,(L$250:L$268)),0)</f>
        <v>12</v>
      </c>
      <c r="N260" s="149"/>
      <c r="O260" s="168"/>
    </row>
    <row r="261" spans="1:15" s="91" customFormat="1">
      <c r="A261" s="118" t="s">
        <v>198</v>
      </c>
      <c r="B261" s="171">
        <f>'Averages Pivot Table'!W$267</f>
        <v>81467.490547186491</v>
      </c>
      <c r="C261" s="120">
        <f t="shared" si="443"/>
        <v>4</v>
      </c>
      <c r="D261" s="171">
        <f>'Averages Pivot Table'!W$271</f>
        <v>68184.378984491879</v>
      </c>
      <c r="E261" s="120">
        <f t="shared" si="443"/>
        <v>4</v>
      </c>
      <c r="F261" s="171">
        <f>'Averages Pivot Table'!W$275</f>
        <v>62659.665527080324</v>
      </c>
      <c r="G261" s="120">
        <f t="shared" ref="G261" si="476">IF(F261&gt;0,RANK(F261,(F$250:F$268)),0)</f>
        <v>2</v>
      </c>
      <c r="H261" s="171">
        <f>'Averages Pivot Table'!W$279</f>
        <v>55555.622129814728</v>
      </c>
      <c r="I261" s="120">
        <f t="shared" ref="I261" si="477">IF(H261&gt;0,RANK(H261,(H$250:H$268)),0)</f>
        <v>2</v>
      </c>
      <c r="J261" s="171">
        <f>'Averages Pivot Table'!W$283</f>
        <v>48986.556372188323</v>
      </c>
      <c r="K261" s="120">
        <f t="shared" ref="K261" si="478">IF(J261&gt;0,RANK(J261,(J$250:J$268)),0)</f>
        <v>4</v>
      </c>
      <c r="L261" s="171">
        <f>'Averages Pivot Table'!W$291</f>
        <v>64004.52307652789</v>
      </c>
      <c r="M261" s="120">
        <f t="shared" ref="M261" si="479">IF(L261&gt;0,RANK(L261,(L$250:L$268)),0)</f>
        <v>4</v>
      </c>
      <c r="N261" s="149"/>
      <c r="O261" s="168"/>
    </row>
    <row r="262" spans="1:15" s="91" customFormat="1">
      <c r="A262" s="118" t="s">
        <v>199</v>
      </c>
      <c r="B262" s="171">
        <f>'Averages Pivot Table'!W$296</f>
        <v>73651.38419301188</v>
      </c>
      <c r="C262" s="120">
        <f t="shared" si="443"/>
        <v>10</v>
      </c>
      <c r="D262" s="171">
        <f>'Averages Pivot Table'!W$300</f>
        <v>62695.217789938935</v>
      </c>
      <c r="E262" s="120">
        <f t="shared" si="443"/>
        <v>9</v>
      </c>
      <c r="F262" s="171">
        <f>'Averages Pivot Table'!W$304</f>
        <v>51727.447269575758</v>
      </c>
      <c r="G262" s="120">
        <f t="shared" ref="G262" si="480">IF(F262&gt;0,RANK(F262,(F$250:F$268)),0)</f>
        <v>11</v>
      </c>
      <c r="H262" s="171">
        <f>'Averages Pivot Table'!W$308</f>
        <v>46473.548645721559</v>
      </c>
      <c r="I262" s="120">
        <f t="shared" ref="I262" si="481">IF(H262&gt;0,RANK(H262,(H$250:H$268)),0)</f>
        <v>7</v>
      </c>
      <c r="J262" s="171">
        <f>'Averages Pivot Table'!W$312</f>
        <v>0</v>
      </c>
      <c r="K262" s="120">
        <f t="shared" ref="K262" si="482">IF(J262&gt;0,RANK(J262,(J$250:J$268)),0)</f>
        <v>0</v>
      </c>
      <c r="L262" s="171">
        <f>'Averages Pivot Table'!W$320</f>
        <v>55896.426070411108</v>
      </c>
      <c r="M262" s="120">
        <f t="shared" ref="M262" si="483">IF(L262&gt;0,RANK(L262,(L$250:L$268)),0)</f>
        <v>11</v>
      </c>
      <c r="N262" s="149"/>
      <c r="O262" s="168"/>
    </row>
    <row r="263" spans="1:15" s="91" customFormat="1">
      <c r="A263" s="118" t="s">
        <v>200</v>
      </c>
      <c r="B263" s="171">
        <f>'Averages Pivot Table'!W$325</f>
        <v>83010.151863640975</v>
      </c>
      <c r="C263" s="120">
        <f t="shared" si="443"/>
        <v>3</v>
      </c>
      <c r="D263" s="171">
        <f>'Averages Pivot Table'!W$329</f>
        <v>67480.386974938316</v>
      </c>
      <c r="E263" s="120">
        <f t="shared" si="443"/>
        <v>5</v>
      </c>
      <c r="F263" s="171">
        <f>'Averages Pivot Table'!W$333</f>
        <v>57361.930123790778</v>
      </c>
      <c r="G263" s="120">
        <f t="shared" ref="G263" si="484">IF(F263&gt;0,RANK(F263,(F$250:F$268)),0)</f>
        <v>6</v>
      </c>
      <c r="H263" s="171">
        <f>'Averages Pivot Table'!W$337</f>
        <v>47763.980492063907</v>
      </c>
      <c r="I263" s="120">
        <f t="shared" ref="I263" si="485">IF(H263&gt;0,RANK(H263,(H$250:H$268)),0)</f>
        <v>6</v>
      </c>
      <c r="J263" s="171">
        <f>'Averages Pivot Table'!W$341</f>
        <v>44564.152380952379</v>
      </c>
      <c r="K263" s="120">
        <f t="shared" ref="K263" si="486">IF(J263&gt;0,RANK(J263,(J$250:J$268)),0)</f>
        <v>8</v>
      </c>
      <c r="L263" s="171">
        <f>'Averages Pivot Table'!W$349</f>
        <v>63269.261165977383</v>
      </c>
      <c r="M263" s="120">
        <f t="shared" ref="M263" si="487">IF(L263&gt;0,RANK(L263,(L$250:L$268)),0)</f>
        <v>5</v>
      </c>
      <c r="N263" s="149"/>
      <c r="O263" s="168"/>
    </row>
    <row r="264" spans="1:15" s="91" customFormat="1">
      <c r="A264" s="118"/>
      <c r="B264" s="171"/>
      <c r="C264" s="120"/>
      <c r="D264" s="171"/>
      <c r="E264" s="120"/>
      <c r="F264" s="171"/>
      <c r="G264" s="120"/>
      <c r="H264" s="171"/>
      <c r="I264" s="120"/>
      <c r="J264" s="171"/>
      <c r="K264" s="120"/>
      <c r="L264" s="171"/>
      <c r="M264" s="120"/>
      <c r="N264" s="149"/>
      <c r="O264" s="168"/>
    </row>
    <row r="265" spans="1:15" s="91" customFormat="1">
      <c r="A265" s="118" t="s">
        <v>201</v>
      </c>
      <c r="B265" s="173">
        <f>'Averages Pivot Table'!W$354</f>
        <v>75171.16317991633</v>
      </c>
      <c r="C265" s="120">
        <f t="shared" si="443"/>
        <v>7</v>
      </c>
      <c r="D265" s="173">
        <f>'Averages Pivot Table'!W$358</f>
        <v>64816.93457943925</v>
      </c>
      <c r="E265" s="120">
        <f t="shared" si="443"/>
        <v>7</v>
      </c>
      <c r="F265" s="173">
        <f>'Averages Pivot Table'!W$362</f>
        <v>57200.975999999995</v>
      </c>
      <c r="G265" s="120">
        <f t="shared" ref="G265" si="488">IF(F265&gt;0,RANK(F265,(F$250:F$268)),0)</f>
        <v>7</v>
      </c>
      <c r="H265" s="173">
        <f>'Averages Pivot Table'!W$366</f>
        <v>51103.682926829257</v>
      </c>
      <c r="I265" s="120">
        <f t="shared" ref="I265" si="489">IF(H265&gt;0,RANK(H265,(H$250:H$268)),0)</f>
        <v>4</v>
      </c>
      <c r="J265" s="173">
        <f>'Averages Pivot Table'!W$370</f>
        <v>44716.2</v>
      </c>
      <c r="K265" s="120">
        <f t="shared" ref="K265" si="490">IF(J265&gt;0,RANK(J265,(J$250:J$268)),0)</f>
        <v>7</v>
      </c>
      <c r="L265" s="173">
        <f>'Averages Pivot Table'!W$378</f>
        <v>61726.849045990522</v>
      </c>
      <c r="M265" s="120">
        <f t="shared" ref="M265" si="491">IF(L265&gt;0,RANK(L265,(L$250:L$268)),0)</f>
        <v>7</v>
      </c>
      <c r="N265" s="149"/>
      <c r="O265" s="168"/>
    </row>
    <row r="266" spans="1:15" s="91" customFormat="1">
      <c r="A266" s="118" t="s">
        <v>202</v>
      </c>
      <c r="B266" s="173">
        <f>'Averages Pivot Table'!W$383</f>
        <v>86991.661290322576</v>
      </c>
      <c r="C266" s="120">
        <f t="shared" si="443"/>
        <v>2</v>
      </c>
      <c r="D266" s="173">
        <f>'Averages Pivot Table'!W$387</f>
        <v>68602.070769230777</v>
      </c>
      <c r="E266" s="120">
        <f t="shared" si="443"/>
        <v>3</v>
      </c>
      <c r="F266" s="173">
        <f>'Averages Pivot Table'!W$391</f>
        <v>61827.281690140844</v>
      </c>
      <c r="G266" s="120">
        <f t="shared" ref="G266" si="492">IF(F266&gt;0,RANK(F266,(F$250:F$268)),0)</f>
        <v>3</v>
      </c>
      <c r="H266" s="173">
        <f>'Averages Pivot Table'!W$395</f>
        <v>45000</v>
      </c>
      <c r="I266" s="120">
        <f t="shared" ref="I266" si="493">IF(H266&gt;0,RANK(H266,(H$250:H$268)),0)</f>
        <v>8</v>
      </c>
      <c r="J266" s="173">
        <f>'Averages Pivot Table'!W$399</f>
        <v>49168.233201581024</v>
      </c>
      <c r="K266" s="120">
        <f t="shared" ref="K266" si="494">IF(J266&gt;0,RANK(J266,(J$250:J$268)),0)</f>
        <v>3</v>
      </c>
      <c r="L266" s="173">
        <f>'Averages Pivot Table'!W$407</f>
        <v>65554.016059547226</v>
      </c>
      <c r="M266" s="120">
        <f t="shared" ref="M266" si="495">IF(L266&gt;0,RANK(L266,(L$250:L$268)),0)</f>
        <v>3</v>
      </c>
      <c r="N266" s="149"/>
      <c r="O266" s="168"/>
    </row>
    <row r="267" spans="1:15" s="91" customFormat="1">
      <c r="A267" s="118" t="s">
        <v>203</v>
      </c>
      <c r="B267" s="173">
        <f>'Averages Pivot Table'!W$412</f>
        <v>101639.31578947368</v>
      </c>
      <c r="C267" s="120">
        <f t="shared" si="443"/>
        <v>1</v>
      </c>
      <c r="D267" s="173">
        <f>'Averages Pivot Table'!W$416</f>
        <v>77086.35365853658</v>
      </c>
      <c r="E267" s="120">
        <f t="shared" si="443"/>
        <v>2</v>
      </c>
      <c r="F267" s="173">
        <f>'Averages Pivot Table'!W$420</f>
        <v>61084.946428571428</v>
      </c>
      <c r="G267" s="120">
        <f t="shared" ref="G267" si="496">IF(F267&gt;0,RANK(F267,(F$250:F$268)),0)</f>
        <v>4</v>
      </c>
      <c r="H267" s="173">
        <f>'Averages Pivot Table'!W$424</f>
        <v>52764.526315789481</v>
      </c>
      <c r="I267" s="120">
        <f t="shared" ref="I267" si="497">IF(H267&gt;0,RANK(H267,(H$250:H$268)),0)</f>
        <v>3</v>
      </c>
      <c r="J267" s="173">
        <f>'Averages Pivot Table'!W$428</f>
        <v>55104.685185185182</v>
      </c>
      <c r="K267" s="120">
        <f t="shared" ref="K267" si="498">IF(J267&gt;0,RANK(J267,(J$250:J$268)),0)</f>
        <v>2</v>
      </c>
      <c r="L267" s="173">
        <f>'Averages Pivot Table'!W$436</f>
        <v>69346.406716417914</v>
      </c>
      <c r="M267" s="120">
        <f t="shared" ref="M267" si="499">IF(L267&gt;0,RANK(L267,(L$250:L$268)),0)</f>
        <v>2</v>
      </c>
      <c r="N267" s="149"/>
      <c r="O267" s="149"/>
    </row>
    <row r="268" spans="1:15" s="91" customFormat="1">
      <c r="A268" s="143" t="s">
        <v>204</v>
      </c>
      <c r="B268" s="174">
        <f>'Averages Pivot Table'!W$441</f>
        <v>75263.534104802937</v>
      </c>
      <c r="C268" s="123">
        <f t="shared" si="443"/>
        <v>6</v>
      </c>
      <c r="D268" s="174">
        <f>'Averages Pivot Table'!W$445</f>
        <v>63910.98690491094</v>
      </c>
      <c r="E268" s="123">
        <f t="shared" si="443"/>
        <v>8</v>
      </c>
      <c r="F268" s="174">
        <f>'Averages Pivot Table'!W$449</f>
        <v>53267.047808016156</v>
      </c>
      <c r="G268" s="123">
        <f t="shared" ref="G268" si="500">IF(F268&gt;0,RANK(F268,(F$250:F$268)),0)</f>
        <v>10</v>
      </c>
      <c r="H268" s="174">
        <f>'Averages Pivot Table'!W$453</f>
        <v>34605.599999999999</v>
      </c>
      <c r="I268" s="123">
        <f t="shared" ref="I268" si="501">IF(H268&gt;0,RANK(H268,(H$250:H$268)),0)</f>
        <v>12</v>
      </c>
      <c r="J268" s="174">
        <f>'Averages Pivot Table'!W$457</f>
        <v>45601.641129032258</v>
      </c>
      <c r="K268" s="123">
        <f t="shared" ref="K268" si="502">IF(J268&gt;0,RANK(J268,(J$250:J$268)),0)</f>
        <v>6</v>
      </c>
      <c r="L268" s="174">
        <f>'Averages Pivot Table'!W$465</f>
        <v>61329.069697398925</v>
      </c>
      <c r="M268" s="123">
        <f t="shared" ref="M268" si="503">IF(L268&gt;0,RANK(L268,(L$250:L$268)),0)</f>
        <v>8</v>
      </c>
      <c r="N268" s="149"/>
      <c r="O268" s="149"/>
    </row>
    <row r="269" spans="1:15" s="91" customFormat="1" ht="33" customHeight="1">
      <c r="A269" s="675" t="s">
        <v>360</v>
      </c>
      <c r="B269" s="679"/>
      <c r="C269" s="679"/>
      <c r="D269" s="679"/>
      <c r="E269" s="679"/>
      <c r="F269" s="679"/>
      <c r="G269" s="679"/>
      <c r="H269" s="679"/>
      <c r="I269" s="679"/>
      <c r="J269" s="679"/>
      <c r="K269" s="679"/>
      <c r="L269" s="679"/>
      <c r="M269" s="679"/>
      <c r="N269" s="118"/>
      <c r="O269" s="118"/>
    </row>
    <row r="270" spans="1:15" s="91" customFormat="1">
      <c r="M270" s="84" t="s">
        <v>1094</v>
      </c>
      <c r="O270" s="175"/>
    </row>
    <row r="271" spans="1:15" s="91" customFormat="1" ht="18">
      <c r="A271" s="64" t="s">
        <v>218</v>
      </c>
      <c r="B271" s="64"/>
      <c r="C271" s="64"/>
      <c r="D271" s="64"/>
      <c r="E271" s="64"/>
      <c r="F271" s="64"/>
      <c r="G271" s="64"/>
      <c r="H271" s="64"/>
      <c r="I271" s="64"/>
      <c r="J271" s="64"/>
      <c r="K271" s="64"/>
      <c r="L271" s="64"/>
      <c r="M271" s="64"/>
      <c r="N271" s="161"/>
      <c r="O271" s="161"/>
    </row>
    <row r="272" spans="1:15" s="91" customFormat="1">
      <c r="A272" s="162"/>
      <c r="B272" s="69"/>
      <c r="C272" s="69"/>
      <c r="D272" s="69"/>
      <c r="E272" s="69"/>
      <c r="F272" s="69"/>
      <c r="G272" s="69"/>
      <c r="H272" s="69"/>
      <c r="I272" s="69"/>
      <c r="J272" s="69"/>
      <c r="K272" s="69"/>
      <c r="L272" s="69"/>
      <c r="M272" s="69"/>
      <c r="N272" s="69"/>
      <c r="O272" s="69"/>
    </row>
    <row r="273" spans="1:19" ht="15.75">
      <c r="A273" s="674" t="s">
        <v>210</v>
      </c>
      <c r="B273" s="674"/>
      <c r="C273" s="674"/>
      <c r="D273" s="674"/>
      <c r="E273" s="674"/>
      <c r="F273" s="674"/>
      <c r="G273" s="674"/>
      <c r="H273" s="674"/>
      <c r="I273" s="674"/>
      <c r="J273" s="674"/>
      <c r="K273" s="674"/>
      <c r="L273" s="674"/>
      <c r="M273" s="674"/>
      <c r="N273" s="163"/>
      <c r="O273" s="163"/>
    </row>
    <row r="274" spans="1:19" ht="15.75">
      <c r="A274" s="674" t="s">
        <v>372</v>
      </c>
      <c r="B274" s="674"/>
      <c r="C274" s="674"/>
      <c r="D274" s="674"/>
      <c r="E274" s="674"/>
      <c r="F274" s="674"/>
      <c r="G274" s="674"/>
      <c r="H274" s="674"/>
      <c r="I274" s="674"/>
      <c r="J274" s="674"/>
      <c r="K274" s="674"/>
      <c r="L274" s="674"/>
      <c r="M274" s="674"/>
      <c r="N274" s="163"/>
      <c r="O274" s="163"/>
    </row>
    <row r="275" spans="1:19">
      <c r="A275" s="118"/>
      <c r="B275" s="118"/>
      <c r="C275" s="118"/>
      <c r="D275" s="118"/>
      <c r="E275" s="118"/>
      <c r="F275" s="118"/>
      <c r="G275" s="118"/>
      <c r="H275" s="118"/>
      <c r="I275" s="118"/>
      <c r="J275" s="118"/>
      <c r="K275" s="118"/>
      <c r="L275" s="118"/>
      <c r="M275" s="118"/>
      <c r="N275" s="118"/>
      <c r="O275" s="118"/>
    </row>
    <row r="276" spans="1:19" ht="36" customHeight="1">
      <c r="A276" s="96"/>
      <c r="B276" s="164" t="s">
        <v>3</v>
      </c>
      <c r="C276" s="165"/>
      <c r="D276" s="166" t="s">
        <v>4</v>
      </c>
      <c r="E276" s="167"/>
      <c r="F276" s="166" t="s">
        <v>5</v>
      </c>
      <c r="G276" s="167"/>
      <c r="H276" s="164" t="s">
        <v>6</v>
      </c>
      <c r="I276" s="165"/>
      <c r="J276" s="166" t="s">
        <v>211</v>
      </c>
      <c r="K276" s="167"/>
      <c r="L276" s="165" t="s">
        <v>212</v>
      </c>
      <c r="M276" s="165"/>
      <c r="N276" s="168" t="s">
        <v>7</v>
      </c>
      <c r="O276" s="168"/>
    </row>
    <row r="277" spans="1:19">
      <c r="A277" s="102"/>
      <c r="B277" s="98" t="s">
        <v>187</v>
      </c>
      <c r="C277" s="97" t="s">
        <v>166</v>
      </c>
      <c r="D277" s="98" t="s">
        <v>187</v>
      </c>
      <c r="E277" s="97" t="s">
        <v>166</v>
      </c>
      <c r="F277" s="98" t="s">
        <v>187</v>
      </c>
      <c r="G277" s="97" t="s">
        <v>166</v>
      </c>
      <c r="H277" s="98" t="s">
        <v>187</v>
      </c>
      <c r="I277" s="97" t="s">
        <v>166</v>
      </c>
      <c r="J277" s="98" t="s">
        <v>187</v>
      </c>
      <c r="K277" s="97" t="s">
        <v>166</v>
      </c>
      <c r="L277" s="98" t="s">
        <v>187</v>
      </c>
      <c r="M277" s="97" t="s">
        <v>166</v>
      </c>
      <c r="N277" s="168" t="s">
        <v>7</v>
      </c>
      <c r="O277" s="168"/>
    </row>
    <row r="278" spans="1:19" s="109" customFormat="1" ht="18" customHeight="1">
      <c r="A278" s="106" t="s">
        <v>188</v>
      </c>
      <c r="B278" s="133">
        <f>'Averages Pivot Table'!X$469</f>
        <v>74403.793784016947</v>
      </c>
      <c r="C278" s="133"/>
      <c r="D278" s="133">
        <f>'Averages Pivot Table'!X$473</f>
        <v>60730.080215099646</v>
      </c>
      <c r="E278" s="133"/>
      <c r="F278" s="133">
        <f>'Averages Pivot Table'!X$477</f>
        <v>54923.971059204661</v>
      </c>
      <c r="G278" s="133"/>
      <c r="H278" s="133">
        <f>'Averages Pivot Table'!X$481</f>
        <v>44543.291640078736</v>
      </c>
      <c r="I278" s="133"/>
      <c r="J278" s="133">
        <f>'Averages Pivot Table'!X$485</f>
        <v>47259.45057119488</v>
      </c>
      <c r="K278" s="133"/>
      <c r="L278" s="133">
        <f>'Averages Pivot Table'!X$493</f>
        <v>58041.930063400541</v>
      </c>
      <c r="M278" s="169"/>
      <c r="N278" s="181"/>
      <c r="O278" s="181"/>
      <c r="Q278" s="111"/>
      <c r="R278" s="111"/>
      <c r="S278" s="111"/>
    </row>
    <row r="279" spans="1:19" ht="12.95" customHeight="1">
      <c r="A279" s="118"/>
      <c r="B279" s="113"/>
      <c r="C279" s="137"/>
      <c r="D279" s="113"/>
      <c r="E279" s="137"/>
      <c r="F279" s="113"/>
      <c r="G279" s="137"/>
      <c r="H279" s="113"/>
      <c r="I279" s="137"/>
      <c r="J279" s="113"/>
      <c r="K279" s="137"/>
      <c r="L279" s="113"/>
      <c r="M279" s="137"/>
      <c r="N279" s="113"/>
      <c r="O279" s="114"/>
    </row>
    <row r="280" spans="1:19" ht="12.95" customHeight="1">
      <c r="A280" s="118" t="s">
        <v>189</v>
      </c>
      <c r="B280" s="171">
        <f>'Averages Pivot Table'!X$6</f>
        <v>84677.943396226416</v>
      </c>
      <c r="C280" s="120">
        <f>IF(B280&gt;0,RANK(B280,(B$280:B$298)),0)</f>
        <v>2</v>
      </c>
      <c r="D280" s="171">
        <f>'Averages Pivot Table'!X$10</f>
        <v>74273.448275862072</v>
      </c>
      <c r="E280" s="120">
        <f>IF(D280&gt;0,RANK(D280,(D$280:D$298)),0)</f>
        <v>1</v>
      </c>
      <c r="F280" s="171">
        <f>'Averages Pivot Table'!X$14</f>
        <v>60177.91071428571</v>
      </c>
      <c r="G280" s="120">
        <f>IF(F280&gt;0,RANK(F280,(F$280:F$298)),0)</f>
        <v>2</v>
      </c>
      <c r="H280" s="171">
        <f>'Averages Pivot Table'!X$18</f>
        <v>63958.714285714283</v>
      </c>
      <c r="I280" s="120">
        <f>IF(H280&gt;0,RANK(H280,(H$280:H$298)),0)</f>
        <v>1</v>
      </c>
      <c r="J280" s="171">
        <f>'Averages Pivot Table'!X$22</f>
        <v>0</v>
      </c>
      <c r="K280" s="120">
        <f>IF(J280&gt;0,RANK(J280,(J$280:J$298)),0)</f>
        <v>0</v>
      </c>
      <c r="L280" s="171">
        <f>'Averages Pivot Table'!X$30</f>
        <v>69872.388749206322</v>
      </c>
      <c r="M280" s="120">
        <f>IF(L280&gt;0,RANK(L280,(L$280:L$298)),0)</f>
        <v>2</v>
      </c>
      <c r="N280" s="149"/>
      <c r="O280" s="168"/>
    </row>
    <row r="281" spans="1:19" ht="12.95" customHeight="1">
      <c r="A281" s="118" t="s">
        <v>190</v>
      </c>
      <c r="B281" s="171">
        <f>'Averages Pivot Table'!X$35</f>
        <v>71603.835924990984</v>
      </c>
      <c r="C281" s="120">
        <f t="shared" ref="C281:E298" si="504">IF(B281&gt;0,RANK(B281,(B$280:B$298)),0)</f>
        <v>8</v>
      </c>
      <c r="D281" s="171">
        <f>'Averages Pivot Table'!X$39</f>
        <v>62708.261227566152</v>
      </c>
      <c r="E281" s="120">
        <f t="shared" si="504"/>
        <v>5</v>
      </c>
      <c r="F281" s="171">
        <f>'Averages Pivot Table'!X$43</f>
        <v>53092.315553506443</v>
      </c>
      <c r="G281" s="120">
        <f t="shared" ref="G281" si="505">IF(F281&gt;0,RANK(F281,(F$280:F$298)),0)</f>
        <v>7</v>
      </c>
      <c r="H281" s="171">
        <f>'Averages Pivot Table'!X$47</f>
        <v>43867.02731292227</v>
      </c>
      <c r="I281" s="120">
        <f t="shared" ref="I281" si="506">IF(H281&gt;0,RANK(H281,(H$280:H$298)),0)</f>
        <v>7</v>
      </c>
      <c r="J281" s="171">
        <f>'Averages Pivot Table'!X$51</f>
        <v>42485.64</v>
      </c>
      <c r="K281" s="120">
        <f t="shared" ref="K281" si="507">IF(J281&gt;0,RANK(J281,(J$280:J$298)),0)</f>
        <v>3</v>
      </c>
      <c r="L281" s="171">
        <f>'Averages Pivot Table'!X$59</f>
        <v>54975.070485222772</v>
      </c>
      <c r="M281" s="120">
        <f t="shared" ref="M281" si="508">IF(L281&gt;0,RANK(L281,(L$280:L$298)),0)</f>
        <v>8</v>
      </c>
      <c r="N281" s="149"/>
      <c r="O281" s="168"/>
    </row>
    <row r="282" spans="1:19" ht="12.95" customHeight="1">
      <c r="A282" s="118" t="s">
        <v>191</v>
      </c>
      <c r="B282" s="171">
        <f>'Averages Pivot Table'!X$64</f>
        <v>0</v>
      </c>
      <c r="C282" s="120">
        <f t="shared" si="504"/>
        <v>0</v>
      </c>
      <c r="D282" s="171">
        <f>'Averages Pivot Table'!X$68</f>
        <v>0</v>
      </c>
      <c r="E282" s="120">
        <f t="shared" si="504"/>
        <v>0</v>
      </c>
      <c r="F282" s="171">
        <f>'Averages Pivot Table'!X$72</f>
        <v>0</v>
      </c>
      <c r="G282" s="120">
        <f t="shared" ref="G282" si="509">IF(F282&gt;0,RANK(F282,(F$280:F$298)),0)</f>
        <v>0</v>
      </c>
      <c r="H282" s="171">
        <f>'Averages Pivot Table'!X$76</f>
        <v>0</v>
      </c>
      <c r="I282" s="120">
        <f t="shared" ref="I282" si="510">IF(H282&gt;0,RANK(H282,(H$280:H$298)),0)</f>
        <v>0</v>
      </c>
      <c r="J282" s="171">
        <f>'Averages Pivot Table'!X$80</f>
        <v>0</v>
      </c>
      <c r="K282" s="120">
        <f t="shared" ref="K282" si="511">IF(J282&gt;0,RANK(J282,(J$280:J$298)),0)</f>
        <v>0</v>
      </c>
      <c r="L282" s="171">
        <f>'Averages Pivot Table'!X$88</f>
        <v>0</v>
      </c>
      <c r="M282" s="120">
        <f t="shared" ref="M282" si="512">IF(L282&gt;0,RANK(L282,(L$280:L$298)),0)</f>
        <v>0</v>
      </c>
      <c r="N282" s="149"/>
      <c r="O282" s="168"/>
    </row>
    <row r="283" spans="1:19" ht="12.95" customHeight="1">
      <c r="A283" s="118" t="s">
        <v>192</v>
      </c>
      <c r="B283" s="171">
        <f>'Averages Pivot Table'!X$93</f>
        <v>87007.833333333328</v>
      </c>
      <c r="C283" s="120">
        <f t="shared" si="504"/>
        <v>1</v>
      </c>
      <c r="D283" s="171">
        <f>'Averages Pivot Table'!X$97</f>
        <v>69537.869565217392</v>
      </c>
      <c r="E283" s="120">
        <f t="shared" si="504"/>
        <v>2</v>
      </c>
      <c r="F283" s="171">
        <f>'Averages Pivot Table'!X$101</f>
        <v>57360</v>
      </c>
      <c r="G283" s="120">
        <f t="shared" ref="G283" si="513">IF(F283&gt;0,RANK(F283,(F$280:F$298)),0)</f>
        <v>3</v>
      </c>
      <c r="H283" s="171">
        <f>'Averages Pivot Table'!X$105</f>
        <v>44412</v>
      </c>
      <c r="I283" s="120">
        <f t="shared" ref="I283" si="514">IF(H283&gt;0,RANK(H283,(H$280:H$298)),0)</f>
        <v>6</v>
      </c>
      <c r="J283" s="171">
        <f>'Averages Pivot Table'!X$109</f>
        <v>0</v>
      </c>
      <c r="K283" s="120">
        <f t="shared" ref="K283" si="515">IF(J283&gt;0,RANK(J283,(J$280:J$298)),0)</f>
        <v>0</v>
      </c>
      <c r="L283" s="171">
        <f>'Averages Pivot Table'!X$117</f>
        <v>73882.542857142864</v>
      </c>
      <c r="M283" s="120">
        <f t="shared" ref="M283" si="516">IF(L283&gt;0,RANK(L283,(L$280:L$298)),0)</f>
        <v>1</v>
      </c>
      <c r="N283" s="149"/>
      <c r="O283" s="168"/>
    </row>
    <row r="284" spans="1:19" ht="12.95" customHeight="1">
      <c r="A284" s="118"/>
      <c r="B284" s="171"/>
      <c r="C284" s="120"/>
      <c r="D284" s="171"/>
      <c r="E284" s="120"/>
      <c r="F284" s="171"/>
      <c r="G284" s="120"/>
      <c r="H284" s="171"/>
      <c r="I284" s="120"/>
      <c r="J284" s="171"/>
      <c r="K284" s="120"/>
      <c r="L284" s="171"/>
      <c r="M284" s="120"/>
      <c r="N284" s="149"/>
      <c r="O284" s="168"/>
    </row>
    <row r="285" spans="1:19" ht="12.95" customHeight="1">
      <c r="A285" s="118" t="s">
        <v>193</v>
      </c>
      <c r="B285" s="171">
        <f>'Averages Pivot Table'!X$122</f>
        <v>79065.40187884678</v>
      </c>
      <c r="C285" s="120">
        <f t="shared" si="504"/>
        <v>6</v>
      </c>
      <c r="D285" s="171">
        <f>'Averages Pivot Table'!X$126</f>
        <v>57987.550356815067</v>
      </c>
      <c r="E285" s="120">
        <f t="shared" si="504"/>
        <v>9</v>
      </c>
      <c r="F285" s="171">
        <f>'Averages Pivot Table'!X$130</f>
        <v>57052.319475699565</v>
      </c>
      <c r="G285" s="120">
        <f t="shared" ref="G285" si="517">IF(F285&gt;0,RANK(F285,(F$280:F$298)),0)</f>
        <v>5</v>
      </c>
      <c r="H285" s="171">
        <f>'Averages Pivot Table'!X$134</f>
        <v>51004.930680359437</v>
      </c>
      <c r="I285" s="120">
        <f t="shared" ref="I285" si="518">IF(H285&gt;0,RANK(H285,(H$280:H$298)),0)</f>
        <v>3</v>
      </c>
      <c r="J285" s="171">
        <f>'Averages Pivot Table'!X$138</f>
        <v>42352.23031090889</v>
      </c>
      <c r="K285" s="120">
        <f t="shared" ref="K285" si="519">IF(J285&gt;0,RANK(J285,(J$280:J$298)),0)</f>
        <v>4</v>
      </c>
      <c r="L285" s="171">
        <f>'Averages Pivot Table'!X$146</f>
        <v>57828.497186492401</v>
      </c>
      <c r="M285" s="120">
        <f t="shared" ref="M285" si="520">IF(L285&gt;0,RANK(L285,(L$280:L$298)),0)</f>
        <v>6</v>
      </c>
      <c r="N285" s="149"/>
      <c r="O285" s="168"/>
    </row>
    <row r="286" spans="1:19" ht="12.95" customHeight="1">
      <c r="A286" s="118" t="s">
        <v>194</v>
      </c>
      <c r="B286" s="171">
        <f>'Averages Pivot Table'!X$151</f>
        <v>0</v>
      </c>
      <c r="C286" s="120">
        <f t="shared" si="504"/>
        <v>0</v>
      </c>
      <c r="D286" s="171">
        <f>'Averages Pivot Table'!X$155</f>
        <v>0</v>
      </c>
      <c r="E286" s="120">
        <f t="shared" si="504"/>
        <v>0</v>
      </c>
      <c r="F286" s="171">
        <f>'Averages Pivot Table'!X$159</f>
        <v>0</v>
      </c>
      <c r="G286" s="120">
        <f t="shared" ref="G286" si="521">IF(F286&gt;0,RANK(F286,(F$280:F$298)),0)</f>
        <v>0</v>
      </c>
      <c r="H286" s="171">
        <f>'Averages Pivot Table'!X$163</f>
        <v>0</v>
      </c>
      <c r="I286" s="120">
        <f t="shared" ref="I286" si="522">IF(H286&gt;0,RANK(H286,(H$280:H$298)),0)</f>
        <v>0</v>
      </c>
      <c r="J286" s="171">
        <f>'Averages Pivot Table'!X$167</f>
        <v>0</v>
      </c>
      <c r="K286" s="120">
        <f t="shared" ref="K286" si="523">IF(J286&gt;0,RANK(J286,(J$280:J$298)),0)</f>
        <v>0</v>
      </c>
      <c r="L286" s="171">
        <f>'Averages Pivot Table'!X$175</f>
        <v>0</v>
      </c>
      <c r="M286" s="120">
        <f t="shared" ref="M286" si="524">IF(L286&gt;0,RANK(L286,(L$280:L$298)),0)</f>
        <v>0</v>
      </c>
      <c r="N286" s="149"/>
      <c r="O286" s="168"/>
    </row>
    <row r="287" spans="1:19" ht="12.95" customHeight="1">
      <c r="A287" s="118" t="s">
        <v>195</v>
      </c>
      <c r="B287" s="171">
        <f>'Averages Pivot Table'!X$180</f>
        <v>59898.340909090912</v>
      </c>
      <c r="C287" s="120">
        <f t="shared" si="504"/>
        <v>11</v>
      </c>
      <c r="D287" s="171">
        <f>'Averages Pivot Table'!X$184</f>
        <v>47411.888888888891</v>
      </c>
      <c r="E287" s="120">
        <f t="shared" si="504"/>
        <v>11</v>
      </c>
      <c r="F287" s="171">
        <f>'Averages Pivot Table'!X$188</f>
        <v>44821</v>
      </c>
      <c r="G287" s="120">
        <f t="shared" ref="G287" si="525">IF(F287&gt;0,RANK(F287,(F$280:F$298)),0)</f>
        <v>11</v>
      </c>
      <c r="H287" s="171">
        <f>'Averages Pivot Table'!X$192</f>
        <v>41249.470588235294</v>
      </c>
      <c r="I287" s="120">
        <f t="shared" ref="I287" si="526">IF(H287&gt;0,RANK(H287,(H$280:H$298)),0)</f>
        <v>9</v>
      </c>
      <c r="J287" s="171">
        <f>'Averages Pivot Table'!X$196</f>
        <v>0</v>
      </c>
      <c r="K287" s="120">
        <f t="shared" ref="K287" si="527">IF(J287&gt;0,RANK(J287,(J$280:J$298)),0)</f>
        <v>0</v>
      </c>
      <c r="L287" s="171">
        <f>'Averages Pivot Table'!X$204</f>
        <v>47448.995929887111</v>
      </c>
      <c r="M287" s="120">
        <f t="shared" ref="M287" si="528">IF(L287&gt;0,RANK(L287,(L$280:L$298)),0)</f>
        <v>11</v>
      </c>
      <c r="N287" s="149"/>
      <c r="O287" s="168"/>
    </row>
    <row r="288" spans="1:19" ht="12.95" customHeight="1">
      <c r="A288" s="118" t="s">
        <v>196</v>
      </c>
      <c r="B288" s="171">
        <f>'Averages Pivot Table'!X$209</f>
        <v>79085.230932203383</v>
      </c>
      <c r="C288" s="120">
        <f t="shared" si="504"/>
        <v>5</v>
      </c>
      <c r="D288" s="171">
        <f>'Averages Pivot Table'!X$213</f>
        <v>60260.045207956602</v>
      </c>
      <c r="E288" s="120">
        <f t="shared" si="504"/>
        <v>7</v>
      </c>
      <c r="F288" s="171">
        <f>'Averages Pivot Table'!X$217</f>
        <v>50898.621513944228</v>
      </c>
      <c r="G288" s="120">
        <f t="shared" ref="G288" si="529">IF(F288&gt;0,RANK(F288,(F$280:F$298)),0)</f>
        <v>9</v>
      </c>
      <c r="H288" s="171">
        <f>'Averages Pivot Table'!X$221</f>
        <v>0</v>
      </c>
      <c r="I288" s="120">
        <f t="shared" ref="I288" si="530">IF(H288&gt;0,RANK(H288,(H$280:H$298)),0)</f>
        <v>0</v>
      </c>
      <c r="J288" s="171">
        <f>'Averages Pivot Table'!X$225</f>
        <v>36000</v>
      </c>
      <c r="K288" s="120">
        <f t="shared" ref="K288" si="531">IF(J288&gt;0,RANK(J288,(J$280:J$298)),0)</f>
        <v>6</v>
      </c>
      <c r="L288" s="171">
        <f>'Averages Pivot Table'!X$233</f>
        <v>62417.139064599891</v>
      </c>
      <c r="M288" s="120">
        <f t="shared" ref="M288" si="532">IF(L288&gt;0,RANK(L288,(L$280:L$298)),0)</f>
        <v>4</v>
      </c>
      <c r="N288" s="149"/>
      <c r="O288" s="168"/>
    </row>
    <row r="289" spans="1:15" s="91" customFormat="1">
      <c r="A289" s="118"/>
      <c r="B289" s="171"/>
      <c r="C289" s="120"/>
      <c r="D289" s="171"/>
      <c r="E289" s="120"/>
      <c r="F289" s="171"/>
      <c r="G289" s="120"/>
      <c r="H289" s="171"/>
      <c r="I289" s="120"/>
      <c r="J289" s="171"/>
      <c r="K289" s="120"/>
      <c r="L289" s="171"/>
      <c r="M289" s="120"/>
      <c r="N289" s="149"/>
      <c r="O289" s="168"/>
    </row>
    <row r="290" spans="1:15" s="91" customFormat="1">
      <c r="A290" s="118" t="s">
        <v>197</v>
      </c>
      <c r="B290" s="171">
        <f>'Averages Pivot Table'!X$238</f>
        <v>0</v>
      </c>
      <c r="C290" s="120">
        <f t="shared" si="504"/>
        <v>0</v>
      </c>
      <c r="D290" s="171">
        <f>'Averages Pivot Table'!X$242</f>
        <v>0</v>
      </c>
      <c r="E290" s="120">
        <f t="shared" si="504"/>
        <v>0</v>
      </c>
      <c r="F290" s="171">
        <f>'Averages Pivot Table'!X$246</f>
        <v>0</v>
      </c>
      <c r="G290" s="120">
        <f t="shared" ref="G290" si="533">IF(F290&gt;0,RANK(F290,(F$280:F$298)),0)</f>
        <v>0</v>
      </c>
      <c r="H290" s="171">
        <f>'Averages Pivot Table'!X$250</f>
        <v>0</v>
      </c>
      <c r="I290" s="120">
        <f t="shared" ref="I290" si="534">IF(H290&gt;0,RANK(H290,(H$280:H$298)),0)</f>
        <v>0</v>
      </c>
      <c r="J290" s="171">
        <f>'Averages Pivot Table'!X$254</f>
        <v>0</v>
      </c>
      <c r="K290" s="120">
        <f t="shared" ref="K290" si="535">IF(J290&gt;0,RANK(J290,(J$280:J$298)),0)</f>
        <v>0</v>
      </c>
      <c r="L290" s="171">
        <f>'Averages Pivot Table'!X$262</f>
        <v>0</v>
      </c>
      <c r="M290" s="120">
        <f t="shared" ref="M290" si="536">IF(L290&gt;0,RANK(L290,(L$280:L$298)),0)</f>
        <v>0</v>
      </c>
      <c r="N290" s="149"/>
      <c r="O290" s="168"/>
    </row>
    <row r="291" spans="1:15" s="91" customFormat="1">
      <c r="A291" s="118" t="s">
        <v>198</v>
      </c>
      <c r="B291" s="171">
        <f>'Averages Pivot Table'!X$267</f>
        <v>82368.383475898154</v>
      </c>
      <c r="C291" s="120">
        <f t="shared" si="504"/>
        <v>3</v>
      </c>
      <c r="D291" s="171">
        <f>'Averages Pivot Table'!X$271</f>
        <v>67132.757689191378</v>
      </c>
      <c r="E291" s="120">
        <f t="shared" si="504"/>
        <v>3</v>
      </c>
      <c r="F291" s="171">
        <f>'Averages Pivot Table'!X$275</f>
        <v>62216.50579839429</v>
      </c>
      <c r="G291" s="120">
        <f t="shared" ref="G291" si="537">IF(F291&gt;0,RANK(F291,(F$280:F$298)),0)</f>
        <v>1</v>
      </c>
      <c r="H291" s="171">
        <f>'Averages Pivot Table'!X$279</f>
        <v>52905</v>
      </c>
      <c r="I291" s="120">
        <f t="shared" ref="I291" si="538">IF(H291&gt;0,RANK(H291,(H$280:H$298)),0)</f>
        <v>2</v>
      </c>
      <c r="J291" s="171">
        <f>'Averages Pivot Table'!X$283</f>
        <v>53976.709483793515</v>
      </c>
      <c r="K291" s="120">
        <f t="shared" ref="K291" si="539">IF(J291&gt;0,RANK(J291,(J$280:J$298)),0)</f>
        <v>1</v>
      </c>
      <c r="L291" s="171">
        <f>'Averages Pivot Table'!X$291</f>
        <v>66996.440288751633</v>
      </c>
      <c r="M291" s="120">
        <f t="shared" ref="M291" si="540">IF(L291&gt;0,RANK(L291,(L$280:L$298)),0)</f>
        <v>3</v>
      </c>
      <c r="N291" s="149"/>
      <c r="O291" s="168"/>
    </row>
    <row r="292" spans="1:15" s="91" customFormat="1">
      <c r="A292" s="118" t="s">
        <v>199</v>
      </c>
      <c r="B292" s="171">
        <f>'Averages Pivot Table'!X$296</f>
        <v>59992.062894778035</v>
      </c>
      <c r="C292" s="120">
        <f t="shared" si="504"/>
        <v>10</v>
      </c>
      <c r="D292" s="171">
        <f>'Averages Pivot Table'!X$300</f>
        <v>54792.277946933449</v>
      </c>
      <c r="E292" s="120">
        <f t="shared" si="504"/>
        <v>10</v>
      </c>
      <c r="F292" s="171">
        <f>'Averages Pivot Table'!X$304</f>
        <v>50128.896940101251</v>
      </c>
      <c r="G292" s="120">
        <f t="shared" ref="G292" si="541">IF(F292&gt;0,RANK(F292,(F$280:F$298)),0)</f>
        <v>10</v>
      </c>
      <c r="H292" s="171">
        <f>'Averages Pivot Table'!X$308</f>
        <v>37727.871485943775</v>
      </c>
      <c r="I292" s="120">
        <f t="shared" ref="I292" si="542">IF(H292&gt;0,RANK(H292,(H$280:H$298)),0)</f>
        <v>10</v>
      </c>
      <c r="J292" s="171">
        <f>'Averages Pivot Table'!X$312</f>
        <v>0</v>
      </c>
      <c r="K292" s="120">
        <f t="shared" ref="K292" si="543">IF(J292&gt;0,RANK(J292,(J$280:J$298)),0)</f>
        <v>0</v>
      </c>
      <c r="L292" s="171">
        <f>'Averages Pivot Table'!X$320</f>
        <v>50442.419976634206</v>
      </c>
      <c r="M292" s="120">
        <f t="shared" ref="M292" si="544">IF(L292&gt;0,RANK(L292,(L$280:L$298)),0)</f>
        <v>10</v>
      </c>
      <c r="N292" s="149"/>
      <c r="O292" s="168"/>
    </row>
    <row r="293" spans="1:15" s="91" customFormat="1">
      <c r="A293" s="118" t="s">
        <v>200</v>
      </c>
      <c r="B293" s="171">
        <f>'Averages Pivot Table'!X$325</f>
        <v>72891.138741459785</v>
      </c>
      <c r="C293" s="120">
        <f t="shared" si="504"/>
        <v>7</v>
      </c>
      <c r="D293" s="171">
        <f>'Averages Pivot Table'!X$329</f>
        <v>58133.391645915857</v>
      </c>
      <c r="E293" s="120">
        <f t="shared" si="504"/>
        <v>8</v>
      </c>
      <c r="F293" s="171">
        <f>'Averages Pivot Table'!X$333</f>
        <v>53348.7434384273</v>
      </c>
      <c r="G293" s="120">
        <f t="shared" ref="G293" si="545">IF(F293&gt;0,RANK(F293,(F$280:F$298)),0)</f>
        <v>6</v>
      </c>
      <c r="H293" s="171">
        <f>'Averages Pivot Table'!X$337</f>
        <v>45799.743487963882</v>
      </c>
      <c r="I293" s="120">
        <f t="shared" ref="I293" si="546">IF(H293&gt;0,RANK(H293,(H$280:H$298)),0)</f>
        <v>5</v>
      </c>
      <c r="J293" s="171">
        <f>'Averages Pivot Table'!X$341</f>
        <v>39124.925216376541</v>
      </c>
      <c r="K293" s="120">
        <f t="shared" ref="K293" si="547">IF(J293&gt;0,RANK(J293,(J$280:J$298)),0)</f>
        <v>5</v>
      </c>
      <c r="L293" s="171">
        <f>'Averages Pivot Table'!X$349</f>
        <v>54538.43086865505</v>
      </c>
      <c r="M293" s="120">
        <f t="shared" ref="M293" si="548">IF(L293&gt;0,RANK(L293,(L$280:L$298)),0)</f>
        <v>9</v>
      </c>
      <c r="N293" s="149"/>
      <c r="O293" s="168"/>
    </row>
    <row r="294" spans="1:15" s="91" customFormat="1">
      <c r="A294" s="118"/>
      <c r="B294" s="171"/>
      <c r="C294" s="120"/>
      <c r="D294" s="171"/>
      <c r="E294" s="120"/>
      <c r="F294" s="171"/>
      <c r="G294" s="120"/>
      <c r="H294" s="171"/>
      <c r="I294" s="120"/>
      <c r="J294" s="171"/>
      <c r="K294" s="120"/>
      <c r="L294" s="171"/>
      <c r="M294" s="120"/>
      <c r="N294" s="149"/>
      <c r="O294" s="168"/>
    </row>
    <row r="295" spans="1:15" s="91" customFormat="1">
      <c r="A295" s="118" t="s">
        <v>201</v>
      </c>
      <c r="B295" s="173">
        <f>'Averages Pivot Table'!X$354</f>
        <v>0</v>
      </c>
      <c r="C295" s="120">
        <f t="shared" si="504"/>
        <v>0</v>
      </c>
      <c r="D295" s="173">
        <f>'Averages Pivot Table'!X$358</f>
        <v>0</v>
      </c>
      <c r="E295" s="120">
        <f t="shared" si="504"/>
        <v>0</v>
      </c>
      <c r="F295" s="173">
        <f>'Averages Pivot Table'!X$362</f>
        <v>0</v>
      </c>
      <c r="G295" s="120">
        <f t="shared" ref="G295" si="549">IF(F295&gt;0,RANK(F295,(F$280:F$298)),0)</f>
        <v>0</v>
      </c>
      <c r="H295" s="173">
        <f>'Averages Pivot Table'!X$366</f>
        <v>0</v>
      </c>
      <c r="I295" s="120">
        <f t="shared" ref="I295" si="550">IF(H295&gt;0,RANK(H295,(H$280:H$298)),0)</f>
        <v>0</v>
      </c>
      <c r="J295" s="173">
        <f>'Averages Pivot Table'!X$370</f>
        <v>0</v>
      </c>
      <c r="K295" s="120">
        <f t="shared" ref="K295" si="551">IF(J295&gt;0,RANK(J295,(J$280:J$298)),0)</f>
        <v>0</v>
      </c>
      <c r="L295" s="173">
        <f>'Averages Pivot Table'!X$378</f>
        <v>0</v>
      </c>
      <c r="M295" s="120">
        <f t="shared" ref="M295" si="552">IF(L295&gt;0,RANK(L295,(L$280:L$298)),0)</f>
        <v>0</v>
      </c>
      <c r="N295" s="149"/>
      <c r="O295" s="168"/>
    </row>
    <row r="296" spans="1:15" s="91" customFormat="1">
      <c r="A296" s="118" t="s">
        <v>202</v>
      </c>
      <c r="B296" s="173">
        <f>'Averages Pivot Table'!X$383</f>
        <v>0</v>
      </c>
      <c r="C296" s="120">
        <f t="shared" si="504"/>
        <v>0</v>
      </c>
      <c r="D296" s="173">
        <f>'Averages Pivot Table'!X$387</f>
        <v>0</v>
      </c>
      <c r="E296" s="120">
        <f t="shared" si="504"/>
        <v>0</v>
      </c>
      <c r="F296" s="173">
        <f>'Averages Pivot Table'!X$391</f>
        <v>0</v>
      </c>
      <c r="G296" s="120">
        <f t="shared" ref="G296" si="553">IF(F296&gt;0,RANK(F296,(F$280:F$298)),0)</f>
        <v>0</v>
      </c>
      <c r="H296" s="173">
        <f>'Averages Pivot Table'!X$395</f>
        <v>0</v>
      </c>
      <c r="I296" s="120">
        <f t="shared" ref="I296" si="554">IF(H296&gt;0,RANK(H296,(H$280:H$298)),0)</f>
        <v>0</v>
      </c>
      <c r="J296" s="173">
        <f>'Averages Pivot Table'!X$399</f>
        <v>0</v>
      </c>
      <c r="K296" s="120">
        <f t="shared" ref="K296" si="555">IF(J296&gt;0,RANK(J296,(J$280:J$298)),0)</f>
        <v>0</v>
      </c>
      <c r="L296" s="173">
        <f>'Averages Pivot Table'!X$407</f>
        <v>0</v>
      </c>
      <c r="M296" s="120">
        <f t="shared" ref="M296" si="556">IF(L296&gt;0,RANK(L296,(L$280:L$298)),0)</f>
        <v>0</v>
      </c>
      <c r="N296" s="149"/>
      <c r="O296" s="168"/>
    </row>
    <row r="297" spans="1:15" s="91" customFormat="1">
      <c r="A297" s="118" t="s">
        <v>203</v>
      </c>
      <c r="B297" s="173">
        <f>'Averages Pivot Table'!X$412</f>
        <v>79176.470588235301</v>
      </c>
      <c r="C297" s="120">
        <f t="shared" si="504"/>
        <v>4</v>
      </c>
      <c r="D297" s="173">
        <f>'Averages Pivot Table'!X$416</f>
        <v>66751.546391752578</v>
      </c>
      <c r="E297" s="120">
        <f t="shared" si="504"/>
        <v>4</v>
      </c>
      <c r="F297" s="173">
        <f>'Averages Pivot Table'!X$420</f>
        <v>57118.181818181816</v>
      </c>
      <c r="G297" s="120">
        <f t="shared" ref="G297" si="557">IF(F297&gt;0,RANK(F297,(F$280:F$298)),0)</f>
        <v>4</v>
      </c>
      <c r="H297" s="173">
        <f>'Averages Pivot Table'!X$424</f>
        <v>47681.25</v>
      </c>
      <c r="I297" s="120">
        <f t="shared" ref="I297" si="558">IF(H297&gt;0,RANK(H297,(H$280:H$298)),0)</f>
        <v>4</v>
      </c>
      <c r="J297" s="173">
        <f>'Averages Pivot Table'!X$428</f>
        <v>0</v>
      </c>
      <c r="K297" s="120">
        <f t="shared" ref="K297" si="559">IF(J297&gt;0,RANK(J297,(J$280:J$298)),0)</f>
        <v>0</v>
      </c>
      <c r="L297" s="173">
        <f>'Averages Pivot Table'!X$436</f>
        <v>62390.823201479157</v>
      </c>
      <c r="M297" s="120">
        <f t="shared" ref="M297" si="560">IF(L297&gt;0,RANK(L297,(L$280:L$298)),0)</f>
        <v>5</v>
      </c>
      <c r="N297" s="149"/>
      <c r="O297" s="149"/>
    </row>
    <row r="298" spans="1:15" s="91" customFormat="1">
      <c r="A298" s="143" t="s">
        <v>204</v>
      </c>
      <c r="B298" s="174">
        <f>'Averages Pivot Table'!X$441</f>
        <v>67981.435756841965</v>
      </c>
      <c r="C298" s="123">
        <f t="shared" si="504"/>
        <v>9</v>
      </c>
      <c r="D298" s="174">
        <f>'Averages Pivot Table'!X$445</f>
        <v>61049.298312129671</v>
      </c>
      <c r="E298" s="123">
        <f t="shared" si="504"/>
        <v>6</v>
      </c>
      <c r="F298" s="174">
        <f>'Averages Pivot Table'!X$449</f>
        <v>53019.197818170986</v>
      </c>
      <c r="G298" s="123">
        <f t="shared" ref="G298" si="561">IF(F298&gt;0,RANK(F298,(F$280:F$298)),0)</f>
        <v>8</v>
      </c>
      <c r="H298" s="174">
        <f>'Averages Pivot Table'!X$453</f>
        <v>43309.508031034442</v>
      </c>
      <c r="I298" s="123">
        <f t="shared" ref="I298" si="562">IF(H298&gt;0,RANK(H298,(H$280:H$298)),0)</f>
        <v>8</v>
      </c>
      <c r="J298" s="174">
        <f>'Averages Pivot Table'!X$457</f>
        <v>47571.705882352944</v>
      </c>
      <c r="K298" s="123">
        <f t="shared" ref="K298" si="563">IF(J298&gt;0,RANK(J298,(J$280:J$298)),0)</f>
        <v>2</v>
      </c>
      <c r="L298" s="174">
        <f>'Averages Pivot Table'!X$465</f>
        <v>56997.411977529177</v>
      </c>
      <c r="M298" s="123">
        <f t="shared" ref="M298" si="564">IF(L298&gt;0,RANK(L298,(L$280:L$298)),0)</f>
        <v>7</v>
      </c>
      <c r="N298" s="149"/>
      <c r="O298" s="149"/>
    </row>
    <row r="299" spans="1:15" s="91" customFormat="1" ht="32.25" customHeight="1">
      <c r="A299" s="675" t="s">
        <v>360</v>
      </c>
      <c r="B299" s="679"/>
      <c r="C299" s="679"/>
      <c r="D299" s="679"/>
      <c r="E299" s="679"/>
      <c r="F299" s="679"/>
      <c r="G299" s="679"/>
      <c r="H299" s="679"/>
      <c r="I299" s="679"/>
      <c r="J299" s="679"/>
      <c r="K299" s="679"/>
      <c r="L299" s="679"/>
      <c r="M299" s="679"/>
      <c r="N299" s="118"/>
      <c r="O299" s="118"/>
    </row>
    <row r="300" spans="1:15" s="91" customFormat="1">
      <c r="M300" s="84" t="s">
        <v>1094</v>
      </c>
      <c r="O300" s="175"/>
    </row>
    <row r="301" spans="1:15" s="91" customFormat="1" ht="18">
      <c r="A301" s="64" t="s">
        <v>219</v>
      </c>
      <c r="B301" s="64"/>
      <c r="C301" s="64"/>
      <c r="D301" s="64"/>
      <c r="E301" s="64"/>
      <c r="F301" s="64"/>
      <c r="G301" s="64"/>
      <c r="H301" s="64"/>
      <c r="I301" s="64"/>
      <c r="J301" s="64"/>
      <c r="K301" s="64"/>
      <c r="L301" s="64"/>
      <c r="M301" s="64"/>
      <c r="N301" s="64"/>
      <c r="O301" s="64"/>
    </row>
    <row r="302" spans="1:15" s="91" customFormat="1">
      <c r="A302" s="162"/>
      <c r="B302" s="69"/>
      <c r="C302" s="69"/>
      <c r="D302" s="69"/>
      <c r="E302" s="69"/>
      <c r="F302" s="69"/>
      <c r="G302" s="69"/>
      <c r="H302" s="69"/>
      <c r="I302" s="69"/>
      <c r="J302" s="69"/>
      <c r="K302" s="69"/>
      <c r="L302" s="69"/>
      <c r="M302" s="69"/>
      <c r="N302" s="69"/>
      <c r="O302" s="69"/>
    </row>
    <row r="303" spans="1:15" s="91" customFormat="1" ht="15.75">
      <c r="A303" s="674" t="s">
        <v>210</v>
      </c>
      <c r="B303" s="674"/>
      <c r="C303" s="674"/>
      <c r="D303" s="674"/>
      <c r="E303" s="674"/>
      <c r="F303" s="674"/>
      <c r="G303" s="674"/>
      <c r="H303" s="674"/>
      <c r="I303" s="674"/>
      <c r="J303" s="674"/>
      <c r="K303" s="674"/>
      <c r="L303" s="674"/>
      <c r="M303" s="674"/>
      <c r="N303" s="674"/>
      <c r="O303" s="674"/>
    </row>
    <row r="304" spans="1:15" s="91" customFormat="1" ht="15.75">
      <c r="A304" s="674" t="s">
        <v>373</v>
      </c>
      <c r="B304" s="674"/>
      <c r="C304" s="674"/>
      <c r="D304" s="674"/>
      <c r="E304" s="674"/>
      <c r="F304" s="674"/>
      <c r="G304" s="674"/>
      <c r="H304" s="674"/>
      <c r="I304" s="674"/>
      <c r="J304" s="674"/>
      <c r="K304" s="674"/>
      <c r="L304" s="674"/>
      <c r="M304" s="674"/>
      <c r="N304" s="674"/>
      <c r="O304" s="674"/>
    </row>
    <row r="305" spans="1:19">
      <c r="A305" s="118"/>
      <c r="B305" s="118"/>
      <c r="C305" s="118"/>
      <c r="D305" s="118"/>
      <c r="E305" s="118"/>
      <c r="F305" s="118"/>
      <c r="G305" s="118"/>
      <c r="H305" s="118"/>
      <c r="I305" s="118"/>
      <c r="J305" s="118"/>
      <c r="K305" s="118"/>
      <c r="L305" s="118"/>
      <c r="M305" s="118"/>
      <c r="N305" s="118"/>
      <c r="O305" s="118"/>
    </row>
    <row r="306" spans="1:19" ht="33" customHeight="1">
      <c r="A306" s="96"/>
      <c r="B306" s="164" t="s">
        <v>3</v>
      </c>
      <c r="C306" s="165"/>
      <c r="D306" s="166" t="s">
        <v>4</v>
      </c>
      <c r="E306" s="167"/>
      <c r="F306" s="166" t="s">
        <v>5</v>
      </c>
      <c r="G306" s="167"/>
      <c r="H306" s="164" t="s">
        <v>6</v>
      </c>
      <c r="I306" s="165"/>
      <c r="J306" s="166" t="s">
        <v>211</v>
      </c>
      <c r="K306" s="167"/>
      <c r="L306" s="165" t="s">
        <v>21</v>
      </c>
      <c r="M306" s="165"/>
      <c r="N306" s="165" t="s">
        <v>212</v>
      </c>
      <c r="O306" s="165"/>
    </row>
    <row r="307" spans="1:19">
      <c r="A307" s="102"/>
      <c r="B307" s="98" t="s">
        <v>187</v>
      </c>
      <c r="C307" s="97" t="s">
        <v>166</v>
      </c>
      <c r="D307" s="98" t="s">
        <v>187</v>
      </c>
      <c r="E307" s="97" t="s">
        <v>166</v>
      </c>
      <c r="F307" s="98" t="s">
        <v>187</v>
      </c>
      <c r="G307" s="97" t="s">
        <v>166</v>
      </c>
      <c r="H307" s="98" t="s">
        <v>187</v>
      </c>
      <c r="I307" s="97" t="s">
        <v>166</v>
      </c>
      <c r="J307" s="98" t="s">
        <v>187</v>
      </c>
      <c r="K307" s="97" t="s">
        <v>166</v>
      </c>
      <c r="L307" s="98" t="s">
        <v>187</v>
      </c>
      <c r="M307" s="97" t="s">
        <v>166</v>
      </c>
      <c r="N307" s="98" t="s">
        <v>187</v>
      </c>
      <c r="O307" s="97" t="s">
        <v>166</v>
      </c>
    </row>
    <row r="308" spans="1:19" s="109" customFormat="1" ht="18" customHeight="1">
      <c r="A308" s="106" t="s">
        <v>188</v>
      </c>
      <c r="B308" s="133">
        <f>'Averages Pivot Table'!AE$469</f>
        <v>62967.292397001074</v>
      </c>
      <c r="C308" s="133"/>
      <c r="D308" s="133">
        <f>'Averages Pivot Table'!AE$473</f>
        <v>55436.357423506102</v>
      </c>
      <c r="E308" s="133"/>
      <c r="F308" s="133">
        <f>'Averages Pivot Table'!AE$477</f>
        <v>50285.463694854516</v>
      </c>
      <c r="G308" s="133"/>
      <c r="H308" s="133">
        <f>'Averages Pivot Table'!AE$481</f>
        <v>46223.482914473469</v>
      </c>
      <c r="I308" s="133"/>
      <c r="J308" s="133">
        <f>'Averages Pivot Table'!AE$485</f>
        <v>46839.667589710276</v>
      </c>
      <c r="K308" s="133"/>
      <c r="L308" s="133">
        <f>'Averages Pivot Table'!AE$489</f>
        <v>51568.434171914385</v>
      </c>
      <c r="M308" s="133"/>
      <c r="N308" s="133">
        <f>'Averages Pivot Table'!AE$493</f>
        <v>52158.019563670961</v>
      </c>
      <c r="O308" s="169"/>
      <c r="Q308" s="111"/>
      <c r="R308" s="111"/>
      <c r="S308" s="111"/>
    </row>
    <row r="309" spans="1:19" ht="12.95" customHeight="1">
      <c r="A309" s="118"/>
      <c r="B309" s="113"/>
      <c r="C309" s="137"/>
      <c r="D309" s="113"/>
      <c r="E309" s="137"/>
      <c r="F309" s="113"/>
      <c r="G309" s="137"/>
      <c r="H309" s="113"/>
      <c r="I309" s="137"/>
      <c r="J309" s="113"/>
      <c r="K309" s="137"/>
      <c r="L309" s="113"/>
      <c r="M309" s="137"/>
      <c r="N309" s="113"/>
      <c r="O309" s="137"/>
    </row>
    <row r="310" spans="1:19" ht="12.95" customHeight="1">
      <c r="A310" s="118" t="s">
        <v>189</v>
      </c>
      <c r="B310" s="171">
        <f>'Averages Pivot Table'!AE$6</f>
        <v>0</v>
      </c>
      <c r="C310" s="120">
        <f>IF(B310&gt;0,RANK(B310,(B$310:B$328)),0)</f>
        <v>0</v>
      </c>
      <c r="D310" s="171">
        <f>'Averages Pivot Table'!AE$10</f>
        <v>0</v>
      </c>
      <c r="E310" s="120">
        <f>IF(D310&gt;0,RANK(D310,(D$310:D$328)),0)</f>
        <v>0</v>
      </c>
      <c r="F310" s="171">
        <f>'Averages Pivot Table'!AE$14</f>
        <v>0</v>
      </c>
      <c r="G310" s="120">
        <f>IF(F310&gt;0,RANK(F310,(F$310:F$328)),0)</f>
        <v>0</v>
      </c>
      <c r="H310" s="171">
        <f>'Averages Pivot Table'!AE$18</f>
        <v>0</v>
      </c>
      <c r="I310" s="120">
        <f>IF(H310&gt;0,RANK(H310,(H$310:H$328)),0)</f>
        <v>0</v>
      </c>
      <c r="J310" s="171">
        <f>'Averages Pivot Table'!AE$22</f>
        <v>0</v>
      </c>
      <c r="K310" s="120">
        <f>IF(J310&gt;0,RANK(J310,(J$310:J$328)),0)</f>
        <v>0</v>
      </c>
      <c r="L310" s="149">
        <f>'Averages Pivot Table'!AE$26</f>
        <v>52546.053207300371</v>
      </c>
      <c r="M310" s="120">
        <f>IF(L310&gt;0,RANK(L310,(L$310:L$328)),0)</f>
        <v>4</v>
      </c>
      <c r="N310" s="171">
        <f>'Averages Pivot Table'!AE$30</f>
        <v>52546.053207300371</v>
      </c>
      <c r="O310" s="120">
        <f>IF(N310&gt;0,RANK(N310,(N$310:N$328)),0)</f>
        <v>6</v>
      </c>
    </row>
    <row r="311" spans="1:19" ht="12.95" customHeight="1">
      <c r="A311" s="118" t="s">
        <v>190</v>
      </c>
      <c r="B311" s="171">
        <f>'Averages Pivot Table'!AE$35</f>
        <v>45610.545634920636</v>
      </c>
      <c r="C311" s="120">
        <f t="shared" ref="C311:E328" si="565">IF(B311&gt;0,RANK(B311,(B$310:B$328)),0)</f>
        <v>10</v>
      </c>
      <c r="D311" s="171">
        <f>'Averages Pivot Table'!AE$39</f>
        <v>55254.683956819885</v>
      </c>
      <c r="E311" s="120">
        <f t="shared" si="565"/>
        <v>3</v>
      </c>
      <c r="F311" s="171">
        <f>'Averages Pivot Table'!AE$43</f>
        <v>45645.11036621339</v>
      </c>
      <c r="G311" s="120">
        <f t="shared" ref="G311" si="566">IF(F311&gt;0,RANK(F311,(F$310:F$328)),0)</f>
        <v>5</v>
      </c>
      <c r="H311" s="171">
        <f>'Averages Pivot Table'!AE$47</f>
        <v>40431.042254697975</v>
      </c>
      <c r="I311" s="120">
        <f t="shared" ref="I311" si="567">IF(H311&gt;0,RANK(H311,(H$310:H$328)),0)</f>
        <v>6</v>
      </c>
      <c r="J311" s="171">
        <f>'Averages Pivot Table'!AE$51</f>
        <v>0</v>
      </c>
      <c r="K311" s="120">
        <f t="shared" ref="K311" si="568">IF(J311&gt;0,RANK(J311,(J$310:J$328)),0)</f>
        <v>0</v>
      </c>
      <c r="L311" s="149">
        <f>'Averages Pivot Table'!AE$55</f>
        <v>44115.884714050568</v>
      </c>
      <c r="M311" s="120">
        <f t="shared" ref="M311" si="569">IF(L311&gt;0,RANK(L311,(L$310:L$328)),0)</f>
        <v>8</v>
      </c>
      <c r="N311" s="171">
        <f>'Averages Pivot Table'!AE$59</f>
        <v>43845.371326013868</v>
      </c>
      <c r="O311" s="120">
        <f t="shared" ref="O311" si="570">IF(N311&gt;0,RANK(N311,(N$310:N$328)),0)</f>
        <v>15</v>
      </c>
    </row>
    <row r="312" spans="1:19" ht="12.95" customHeight="1">
      <c r="A312" s="118" t="s">
        <v>191</v>
      </c>
      <c r="B312" s="171">
        <f>'Averages Pivot Table'!AE$64</f>
        <v>0</v>
      </c>
      <c r="C312" s="120">
        <f t="shared" si="565"/>
        <v>0</v>
      </c>
      <c r="D312" s="171">
        <f>'Averages Pivot Table'!AE$68</f>
        <v>0</v>
      </c>
      <c r="E312" s="120">
        <f t="shared" si="565"/>
        <v>0</v>
      </c>
      <c r="F312" s="171">
        <f>'Averages Pivot Table'!AE$72</f>
        <v>0</v>
      </c>
      <c r="G312" s="120">
        <f t="shared" ref="G312" si="571">IF(F312&gt;0,RANK(F312,(F$310:F$328)),0)</f>
        <v>0</v>
      </c>
      <c r="H312" s="171">
        <f>'Averages Pivot Table'!AE$76</f>
        <v>0</v>
      </c>
      <c r="I312" s="120">
        <f t="shared" ref="I312" si="572">IF(H312&gt;0,RANK(H312,(H$310:H$328)),0)</f>
        <v>0</v>
      </c>
      <c r="J312" s="171">
        <f>'Averages Pivot Table'!AE$80</f>
        <v>0</v>
      </c>
      <c r="K312" s="120">
        <f t="shared" ref="K312" si="573">IF(J312&gt;0,RANK(J312,(J$310:J$328)),0)</f>
        <v>0</v>
      </c>
      <c r="L312" s="149">
        <f>'Averages Pivot Table'!AE$84</f>
        <v>60362.580450037851</v>
      </c>
      <c r="M312" s="120">
        <f t="shared" ref="M312" si="574">IF(L312&gt;0,RANK(L312,(L$310:L$328)),0)</f>
        <v>1</v>
      </c>
      <c r="N312" s="171">
        <f>'Averages Pivot Table'!AE$88</f>
        <v>60362.580450037851</v>
      </c>
      <c r="O312" s="120">
        <f t="shared" ref="O312" si="575">IF(N312&gt;0,RANK(N312,(N$310:N$328)),0)</f>
        <v>2</v>
      </c>
    </row>
    <row r="313" spans="1:19" ht="12.95" customHeight="1">
      <c r="A313" s="118" t="s">
        <v>192</v>
      </c>
      <c r="B313" s="171">
        <f>'Averages Pivot Table'!AE$93</f>
        <v>0</v>
      </c>
      <c r="C313" s="120">
        <f t="shared" si="565"/>
        <v>0</v>
      </c>
      <c r="D313" s="171">
        <f>'Averages Pivot Table'!AE$97</f>
        <v>0</v>
      </c>
      <c r="E313" s="120">
        <f t="shared" si="565"/>
        <v>0</v>
      </c>
      <c r="F313" s="171">
        <f>'Averages Pivot Table'!AE$101</f>
        <v>0</v>
      </c>
      <c r="G313" s="120">
        <f t="shared" ref="G313" si="576">IF(F313&gt;0,RANK(F313,(F$310:F$328)),0)</f>
        <v>0</v>
      </c>
      <c r="H313" s="171">
        <f>'Averages Pivot Table'!AE$105</f>
        <v>0</v>
      </c>
      <c r="I313" s="120">
        <f t="shared" ref="I313" si="577">IF(H313&gt;0,RANK(H313,(H$310:H$328)),0)</f>
        <v>0</v>
      </c>
      <c r="J313" s="171">
        <f>'Averages Pivot Table'!AE$109</f>
        <v>0</v>
      </c>
      <c r="K313" s="120">
        <f t="shared" ref="K313" si="578">IF(J313&gt;0,RANK(J313,(J$310:J$328)),0)</f>
        <v>0</v>
      </c>
      <c r="L313" s="149">
        <f>'Averages Pivot Table'!AE$113</f>
        <v>55705.84911392405</v>
      </c>
      <c r="M313" s="120">
        <f t="shared" ref="M313" si="579">IF(L313&gt;0,RANK(L313,(L$310:L$328)),0)</f>
        <v>3</v>
      </c>
      <c r="N313" s="171">
        <f>'Averages Pivot Table'!AE$117</f>
        <v>55705.84911392405</v>
      </c>
      <c r="O313" s="120">
        <f t="shared" ref="O313" si="580">IF(N313&gt;0,RANK(N313,(N$310:N$328)),0)</f>
        <v>4</v>
      </c>
    </row>
    <row r="314" spans="1:19" ht="12.95" customHeight="1">
      <c r="A314" s="118"/>
      <c r="B314" s="171"/>
      <c r="C314" s="120"/>
      <c r="D314" s="171"/>
      <c r="E314" s="120"/>
      <c r="F314" s="171"/>
      <c r="G314" s="120"/>
      <c r="H314" s="171"/>
      <c r="I314" s="120"/>
      <c r="J314" s="171"/>
      <c r="K314" s="120"/>
      <c r="L314" s="149"/>
      <c r="M314" s="120"/>
      <c r="N314" s="171"/>
      <c r="O314" s="120"/>
    </row>
    <row r="315" spans="1:19" ht="12.95" customHeight="1">
      <c r="A315" s="118" t="s">
        <v>193</v>
      </c>
      <c r="B315" s="171">
        <f>'Averages Pivot Table'!AE$122</f>
        <v>60084.326918918923</v>
      </c>
      <c r="C315" s="120">
        <f t="shared" si="565"/>
        <v>7</v>
      </c>
      <c r="D315" s="171">
        <f>'Averages Pivot Table'!AE$126</f>
        <v>52694.378007715059</v>
      </c>
      <c r="E315" s="120">
        <f t="shared" si="565"/>
        <v>8</v>
      </c>
      <c r="F315" s="171">
        <f>'Averages Pivot Table'!AE$130</f>
        <v>45380.376325723548</v>
      </c>
      <c r="G315" s="120">
        <f t="shared" ref="G315" si="581">IF(F315&gt;0,RANK(F315,(F$310:F$328)),0)</f>
        <v>6</v>
      </c>
      <c r="H315" s="171">
        <f>'Averages Pivot Table'!AE$134</f>
        <v>40065.243974394944</v>
      </c>
      <c r="I315" s="120">
        <f t="shared" ref="I315" si="582">IF(H315&gt;0,RANK(H315,(H$310:H$328)),0)</f>
        <v>7</v>
      </c>
      <c r="J315" s="171">
        <f>'Averages Pivot Table'!AE$138</f>
        <v>36572.729284611429</v>
      </c>
      <c r="K315" s="120">
        <f t="shared" ref="K315" si="583">IF(J315&gt;0,RANK(J315,(J$310:J$328)),0)</f>
        <v>8</v>
      </c>
      <c r="L315" s="149">
        <f>'Averages Pivot Table'!AE$142</f>
        <v>0</v>
      </c>
      <c r="M315" s="120">
        <f t="shared" ref="M315" si="584">IF(L315&gt;0,RANK(L315,(L$310:L$328)),0)</f>
        <v>0</v>
      </c>
      <c r="N315" s="171">
        <f>'Averages Pivot Table'!AE$146</f>
        <v>46627.267982502235</v>
      </c>
      <c r="O315" s="120">
        <f t="shared" ref="O315" si="585">IF(N315&gt;0,RANK(N315,(N$310:N$328)),0)</f>
        <v>13</v>
      </c>
    </row>
    <row r="316" spans="1:19" ht="12.95" customHeight="1">
      <c r="A316" s="118" t="s">
        <v>194</v>
      </c>
      <c r="B316" s="171">
        <f>'Averages Pivot Table'!AE$151</f>
        <v>55373.108312354379</v>
      </c>
      <c r="C316" s="120">
        <f t="shared" si="565"/>
        <v>9</v>
      </c>
      <c r="D316" s="171">
        <f>'Averages Pivot Table'!AE$155</f>
        <v>45305.715886248305</v>
      </c>
      <c r="E316" s="120">
        <f t="shared" si="565"/>
        <v>10</v>
      </c>
      <c r="F316" s="171">
        <f>'Averages Pivot Table'!AE$159</f>
        <v>38445.673446369568</v>
      </c>
      <c r="G316" s="120">
        <f t="shared" ref="G316" si="586">IF(F316&gt;0,RANK(F316,(F$310:F$328)),0)</f>
        <v>10</v>
      </c>
      <c r="H316" s="171">
        <f>'Averages Pivot Table'!AE$163</f>
        <v>35586.019446819344</v>
      </c>
      <c r="I316" s="120">
        <f t="shared" ref="I316" si="587">IF(H316&gt;0,RANK(H316,(H$310:H$328)),0)</f>
        <v>11</v>
      </c>
      <c r="J316" s="171">
        <f>'Averages Pivot Table'!AE$167</f>
        <v>0</v>
      </c>
      <c r="K316" s="120">
        <f t="shared" ref="K316" si="588">IF(J316&gt;0,RANK(J316,(J$310:J$328)),0)</f>
        <v>0</v>
      </c>
      <c r="L316" s="149">
        <f>'Averages Pivot Table'!AE$171</f>
        <v>0</v>
      </c>
      <c r="M316" s="120">
        <f t="shared" ref="M316" si="589">IF(L316&gt;0,RANK(L316,(L$310:L$328)),0)</f>
        <v>0</v>
      </c>
      <c r="N316" s="171">
        <f>'Averages Pivot Table'!AE$175</f>
        <v>46022.913587689254</v>
      </c>
      <c r="O316" s="120">
        <f t="shared" ref="O316" si="590">IF(N316&gt;0,RANK(N316,(N$310:N$328)),0)</f>
        <v>14</v>
      </c>
    </row>
    <row r="317" spans="1:19" ht="12.95" customHeight="1">
      <c r="A317" s="118" t="s">
        <v>195</v>
      </c>
      <c r="B317" s="171">
        <f>'Averages Pivot Table'!AE$180</f>
        <v>58473.868025435972</v>
      </c>
      <c r="C317" s="120">
        <f t="shared" si="565"/>
        <v>8</v>
      </c>
      <c r="D317" s="171">
        <f>'Averages Pivot Table'!AE$184</f>
        <v>50465.479222733826</v>
      </c>
      <c r="E317" s="120">
        <f t="shared" si="565"/>
        <v>9</v>
      </c>
      <c r="F317" s="171">
        <f>'Averages Pivot Table'!AE$188</f>
        <v>45276.53020696553</v>
      </c>
      <c r="G317" s="120">
        <f t="shared" ref="G317" si="591">IF(F317&gt;0,RANK(F317,(F$310:F$328)),0)</f>
        <v>7</v>
      </c>
      <c r="H317" s="171">
        <f>'Averages Pivot Table'!AE$192</f>
        <v>37821.062765081064</v>
      </c>
      <c r="I317" s="120">
        <f t="shared" ref="I317" si="592">IF(H317&gt;0,RANK(H317,(H$310:H$328)),0)</f>
        <v>10</v>
      </c>
      <c r="J317" s="171">
        <f>'Averages Pivot Table'!AE$196</f>
        <v>40227.613445378149</v>
      </c>
      <c r="K317" s="120">
        <f t="shared" ref="K317" si="593">IF(J317&gt;0,RANK(J317,(J$310:J$328)),0)</f>
        <v>4</v>
      </c>
      <c r="L317" s="149">
        <f>'Averages Pivot Table'!AE$200</f>
        <v>0</v>
      </c>
      <c r="M317" s="120">
        <f t="shared" ref="M317" si="594">IF(L317&gt;0,RANK(L317,(L$310:L$328)),0)</f>
        <v>0</v>
      </c>
      <c r="N317" s="171">
        <f>'Averages Pivot Table'!AE$204</f>
        <v>43772.499565412654</v>
      </c>
      <c r="O317" s="120">
        <f t="shared" ref="O317" si="595">IF(N317&gt;0,RANK(N317,(N$310:N$328)),0)</f>
        <v>16</v>
      </c>
    </row>
    <row r="318" spans="1:19" ht="12.95" customHeight="1">
      <c r="A318" s="118" t="s">
        <v>196</v>
      </c>
      <c r="B318" s="171">
        <f>'Averages Pivot Table'!AE$209</f>
        <v>75082.310179204302</v>
      </c>
      <c r="C318" s="120">
        <f t="shared" si="565"/>
        <v>1</v>
      </c>
      <c r="D318" s="171">
        <f>'Averages Pivot Table'!AE$213</f>
        <v>60406.875533682112</v>
      </c>
      <c r="E318" s="120">
        <f t="shared" si="565"/>
        <v>2</v>
      </c>
      <c r="F318" s="171">
        <f>'Averages Pivot Table'!AE$217</f>
        <v>52967.677542883212</v>
      </c>
      <c r="G318" s="120">
        <f t="shared" ref="G318" si="596">IF(F318&gt;0,RANK(F318,(F$310:F$328)),0)</f>
        <v>2</v>
      </c>
      <c r="H318" s="171">
        <f>'Averages Pivot Table'!AE$221</f>
        <v>46939.037586479433</v>
      </c>
      <c r="I318" s="120">
        <f t="shared" ref="I318" si="597">IF(H318&gt;0,RANK(H318,(H$310:H$328)),0)</f>
        <v>3</v>
      </c>
      <c r="J318" s="171">
        <f>'Averages Pivot Table'!AE$225</f>
        <v>39055.090909090904</v>
      </c>
      <c r="K318" s="120">
        <f t="shared" ref="K318" si="598">IF(J318&gt;0,RANK(J318,(J$310:J$328)),0)</f>
        <v>5</v>
      </c>
      <c r="L318" s="149">
        <f>'Averages Pivot Table'!AE$229</f>
        <v>0</v>
      </c>
      <c r="M318" s="120">
        <f t="shared" ref="M318" si="599">IF(L318&gt;0,RANK(L318,(L$310:L$328)),0)</f>
        <v>0</v>
      </c>
      <c r="N318" s="171">
        <f>'Averages Pivot Table'!AE$233</f>
        <v>61848.804894290945</v>
      </c>
      <c r="O318" s="120">
        <f t="shared" ref="O318" si="600">IF(N318&gt;0,RANK(N318,(N$310:N$328)),0)</f>
        <v>1</v>
      </c>
    </row>
    <row r="319" spans="1:19" ht="12.95" customHeight="1">
      <c r="A319" s="118"/>
      <c r="B319" s="171"/>
      <c r="C319" s="120"/>
      <c r="D319" s="171"/>
      <c r="E319" s="120"/>
      <c r="F319" s="171"/>
      <c r="G319" s="120"/>
      <c r="H319" s="171"/>
      <c r="I319" s="120"/>
      <c r="J319" s="171"/>
      <c r="K319" s="120"/>
      <c r="L319" s="149"/>
      <c r="M319" s="120"/>
      <c r="N319" s="171"/>
      <c r="O319" s="120"/>
    </row>
    <row r="320" spans="1:19" ht="12.95" customHeight="1">
      <c r="A320" s="118" t="s">
        <v>197</v>
      </c>
      <c r="B320" s="171">
        <f>'Averages Pivot Table'!AE$238</f>
        <v>0</v>
      </c>
      <c r="C320" s="120">
        <f t="shared" si="565"/>
        <v>0</v>
      </c>
      <c r="D320" s="171">
        <f>'Averages Pivot Table'!AE$242</f>
        <v>0</v>
      </c>
      <c r="E320" s="120">
        <f t="shared" si="565"/>
        <v>0</v>
      </c>
      <c r="F320" s="171">
        <f>'Averages Pivot Table'!AE$246</f>
        <v>0</v>
      </c>
      <c r="G320" s="120">
        <f t="shared" ref="G320" si="601">IF(F320&gt;0,RANK(F320,(F$310:F$328)),0)</f>
        <v>0</v>
      </c>
      <c r="H320" s="171">
        <f>'Averages Pivot Table'!AE$250</f>
        <v>0</v>
      </c>
      <c r="I320" s="120">
        <f t="shared" ref="I320" si="602">IF(H320&gt;0,RANK(H320,(H$310:H$328)),0)</f>
        <v>0</v>
      </c>
      <c r="J320" s="171">
        <f>'Averages Pivot Table'!AE$254</f>
        <v>0</v>
      </c>
      <c r="K320" s="120">
        <f t="shared" ref="K320" si="603">IF(J320&gt;0,RANK(J320,(J$310:J$328)),0)</f>
        <v>0</v>
      </c>
      <c r="L320" s="149">
        <f>'Averages Pivot Table'!AE$258</f>
        <v>48924.778218850821</v>
      </c>
      <c r="M320" s="120">
        <f t="shared" ref="M320" si="604">IF(L320&gt;0,RANK(L320,(L$310:L$328)),0)</f>
        <v>6</v>
      </c>
      <c r="N320" s="171">
        <f>'Averages Pivot Table'!AE$262</f>
        <v>48924.778218850821</v>
      </c>
      <c r="O320" s="120">
        <f t="shared" ref="O320" si="605">IF(N320&gt;0,RANK(N320,(N$310:N$328)),0)</f>
        <v>8</v>
      </c>
    </row>
    <row r="321" spans="1:16" s="91" customFormat="1">
      <c r="A321" s="118" t="s">
        <v>198</v>
      </c>
      <c r="B321" s="171">
        <f>'Averages Pivot Table'!AE$267</f>
        <v>0</v>
      </c>
      <c r="C321" s="120">
        <f t="shared" si="565"/>
        <v>0</v>
      </c>
      <c r="D321" s="171">
        <f>'Averages Pivot Table'!AE$271</f>
        <v>38906</v>
      </c>
      <c r="E321" s="120">
        <f t="shared" si="565"/>
        <v>11</v>
      </c>
      <c r="F321" s="171">
        <f>'Averages Pivot Table'!AE$275</f>
        <v>0</v>
      </c>
      <c r="G321" s="120">
        <f t="shared" ref="G321" si="606">IF(F321&gt;0,RANK(F321,(F$310:F$328)),0)</f>
        <v>0</v>
      </c>
      <c r="H321" s="171">
        <f>'Averages Pivot Table'!AE$279</f>
        <v>46673.152653536512</v>
      </c>
      <c r="I321" s="120">
        <f t="shared" ref="I321" si="607">IF(H321&gt;0,RANK(H321,(H$310:H$328)),0)</f>
        <v>4</v>
      </c>
      <c r="J321" s="171">
        <f>'Averages Pivot Table'!AE$283</f>
        <v>50207.729442970827</v>
      </c>
      <c r="K321" s="120">
        <f t="shared" ref="K321" si="608">IF(J321&gt;0,RANK(J321,(J$310:J$328)),0)</f>
        <v>1</v>
      </c>
      <c r="L321" s="149">
        <f>'Averages Pivot Table'!AE$287</f>
        <v>47429.462441702199</v>
      </c>
      <c r="M321" s="120">
        <f t="shared" ref="M321" si="609">IF(L321&gt;0,RANK(L321,(L$310:L$328)),0)</f>
        <v>7</v>
      </c>
      <c r="N321" s="171">
        <f>'Averages Pivot Table'!AE$291</f>
        <v>47410.440929981371</v>
      </c>
      <c r="O321" s="120">
        <f t="shared" ref="O321" si="610">IF(N321&gt;0,RANK(N321,(N$310:N$328)),0)</f>
        <v>11</v>
      </c>
    </row>
    <row r="322" spans="1:16" s="91" customFormat="1">
      <c r="A322" s="118" t="s">
        <v>199</v>
      </c>
      <c r="B322" s="171">
        <f>'Averages Pivot Table'!AE$296</f>
        <v>0</v>
      </c>
      <c r="C322" s="120">
        <f t="shared" si="565"/>
        <v>0</v>
      </c>
      <c r="D322" s="171">
        <f>'Averages Pivot Table'!AE$300</f>
        <v>0</v>
      </c>
      <c r="E322" s="120">
        <f t="shared" si="565"/>
        <v>0</v>
      </c>
      <c r="F322" s="171">
        <f>'Averages Pivot Table'!AE$304</f>
        <v>0</v>
      </c>
      <c r="G322" s="120">
        <f t="shared" ref="G322" si="611">IF(F322&gt;0,RANK(F322,(F$310:F$328)),0)</f>
        <v>0</v>
      </c>
      <c r="H322" s="171">
        <f>'Averages Pivot Table'!AE$308</f>
        <v>0</v>
      </c>
      <c r="I322" s="120">
        <f t="shared" ref="I322" si="612">IF(H322&gt;0,RANK(H322,(H$310:H$328)),0)</f>
        <v>0</v>
      </c>
      <c r="J322" s="171">
        <f>'Averages Pivot Table'!AE$312</f>
        <v>0</v>
      </c>
      <c r="K322" s="120">
        <f t="shared" ref="K322" si="613">IF(J322&gt;0,RANK(J322,(J$310:J$328)),0)</f>
        <v>0</v>
      </c>
      <c r="L322" s="149">
        <f>'Averages Pivot Table'!AE$316</f>
        <v>50378.445889717055</v>
      </c>
      <c r="M322" s="120">
        <f t="shared" ref="M322" si="614">IF(L322&gt;0,RANK(L322,(L$310:L$328)),0)</f>
        <v>5</v>
      </c>
      <c r="N322" s="171">
        <f>'Averages Pivot Table'!AE$320</f>
        <v>50378.445889717055</v>
      </c>
      <c r="O322" s="120">
        <f t="shared" ref="O322" si="615">IF(N322&gt;0,RANK(N322,(N$310:N$328)),0)</f>
        <v>7</v>
      </c>
    </row>
    <row r="323" spans="1:16" s="91" customFormat="1">
      <c r="A323" s="118" t="s">
        <v>200</v>
      </c>
      <c r="B323" s="171">
        <f>'Averages Pivot Table'!AE$325</f>
        <v>69618.463157894745</v>
      </c>
      <c r="C323" s="120">
        <f t="shared" si="565"/>
        <v>3</v>
      </c>
      <c r="D323" s="171">
        <f>'Averages Pivot Table'!AE$329</f>
        <v>55118.555555555555</v>
      </c>
      <c r="E323" s="120">
        <f t="shared" si="565"/>
        <v>4</v>
      </c>
      <c r="F323" s="171">
        <f>'Averages Pivot Table'!AE$333</f>
        <v>46947.892857142855</v>
      </c>
      <c r="G323" s="120">
        <f t="shared" ref="G323" si="616">IF(F323&gt;0,RANK(F323,(F$310:F$328)),0)</f>
        <v>4</v>
      </c>
      <c r="H323" s="171">
        <f>'Averages Pivot Table'!AE$337</f>
        <v>43857.687292347277</v>
      </c>
      <c r="I323" s="120">
        <f t="shared" ref="I323" si="617">IF(H323&gt;0,RANK(H323,(H$310:H$328)),0)</f>
        <v>5</v>
      </c>
      <c r="J323" s="171">
        <f>'Averages Pivot Table'!AE$341</f>
        <v>47696.094499999999</v>
      </c>
      <c r="K323" s="120">
        <f t="shared" ref="K323" si="618">IF(J323&gt;0,RANK(J323,(J$310:J$328)),0)</f>
        <v>3</v>
      </c>
      <c r="L323" s="149">
        <f>'Averages Pivot Table'!AE$345</f>
        <v>0</v>
      </c>
      <c r="M323" s="120">
        <f t="shared" ref="M323" si="619">IF(L323&gt;0,RANK(L323,(L$310:L$328)),0)</f>
        <v>0</v>
      </c>
      <c r="N323" s="171">
        <f>'Averages Pivot Table'!AE$349</f>
        <v>47799.444571173895</v>
      </c>
      <c r="O323" s="120">
        <f t="shared" ref="O323" si="620">IF(N323&gt;0,RANK(N323,(N$310:N$328)),0)</f>
        <v>10</v>
      </c>
    </row>
    <row r="324" spans="1:16" s="91" customFormat="1">
      <c r="A324" s="118"/>
      <c r="B324" s="171"/>
      <c r="C324" s="120"/>
      <c r="D324" s="171"/>
      <c r="E324" s="120"/>
      <c r="F324" s="171"/>
      <c r="G324" s="120"/>
      <c r="H324" s="171"/>
      <c r="I324" s="120"/>
      <c r="J324" s="171"/>
      <c r="K324" s="120"/>
      <c r="L324" s="149"/>
      <c r="M324" s="120"/>
      <c r="N324" s="171"/>
      <c r="O324" s="120"/>
    </row>
    <row r="325" spans="1:16" s="91" customFormat="1">
      <c r="A325" s="118" t="s">
        <v>201</v>
      </c>
      <c r="B325" s="173">
        <f>'Averages Pivot Table'!AE$354</f>
        <v>61162.770842065671</v>
      </c>
      <c r="C325" s="120">
        <f t="shared" si="565"/>
        <v>5</v>
      </c>
      <c r="D325" s="173">
        <f>'Averages Pivot Table'!AE$358</f>
        <v>53247.227253557088</v>
      </c>
      <c r="E325" s="120">
        <f t="shared" si="565"/>
        <v>7</v>
      </c>
      <c r="F325" s="173">
        <f>'Averages Pivot Table'!AE$362</f>
        <v>45247.477544620742</v>
      </c>
      <c r="G325" s="120">
        <f t="shared" ref="G325" si="621">IF(F325&gt;0,RANK(F325,(F$310:F$328)),0)</f>
        <v>8</v>
      </c>
      <c r="H325" s="173">
        <f>'Averages Pivot Table'!AE$366</f>
        <v>39855.797941221317</v>
      </c>
      <c r="I325" s="120">
        <f t="shared" ref="I325" si="622">IF(H325&gt;0,RANK(H325,(H$310:H$328)),0)</f>
        <v>8</v>
      </c>
      <c r="J325" s="173">
        <f>'Averages Pivot Table'!AE$370</f>
        <v>48053.25</v>
      </c>
      <c r="K325" s="120">
        <f t="shared" ref="K325" si="623">IF(J325&gt;0,RANK(J325,(J$310:J$328)),0)</f>
        <v>2</v>
      </c>
      <c r="L325" s="119">
        <f>'Averages Pivot Table'!AE$374</f>
        <v>0</v>
      </c>
      <c r="M325" s="120">
        <f t="shared" ref="M325" si="624">IF(L325&gt;0,RANK(L325,(L$310:L$328)),0)</f>
        <v>0</v>
      </c>
      <c r="N325" s="173">
        <f>'Averages Pivot Table'!AE$378</f>
        <v>48915.611533471354</v>
      </c>
      <c r="O325" s="120">
        <f t="shared" ref="O325" si="625">IF(N325&gt;0,RANK(N325,(N$310:N$328)),0)</f>
        <v>9</v>
      </c>
    </row>
    <row r="326" spans="1:16" s="91" customFormat="1">
      <c r="A326" s="118" t="s">
        <v>202</v>
      </c>
      <c r="B326" s="173">
        <f>'Averages Pivot Table'!AE$383</f>
        <v>60488.76652207903</v>
      </c>
      <c r="C326" s="120">
        <f t="shared" si="565"/>
        <v>6</v>
      </c>
      <c r="D326" s="173">
        <f>'Averages Pivot Table'!AE$387</f>
        <v>55060.831373458845</v>
      </c>
      <c r="E326" s="120">
        <f t="shared" si="565"/>
        <v>5</v>
      </c>
      <c r="F326" s="173">
        <f>'Averages Pivot Table'!AE$391</f>
        <v>52495.700191253374</v>
      </c>
      <c r="G326" s="120">
        <f t="shared" ref="G326" si="626">IF(F326&gt;0,RANK(F326,(F$310:F$328)),0)</f>
        <v>3</v>
      </c>
      <c r="H326" s="173">
        <f>'Averages Pivot Table'!AE$395</f>
        <v>49497.273639765648</v>
      </c>
      <c r="I326" s="120">
        <f t="shared" ref="I326" si="627">IF(H326&gt;0,RANK(H326,(H$310:H$328)),0)</f>
        <v>2</v>
      </c>
      <c r="J326" s="173">
        <f>'Averages Pivot Table'!AE$399</f>
        <v>0</v>
      </c>
      <c r="K326" s="120">
        <f t="shared" ref="K326" si="628">IF(J326&gt;0,RANK(J326,(J$310:J$328)),0)</f>
        <v>0</v>
      </c>
      <c r="L326" s="119">
        <f>'Averages Pivot Table'!AE$403</f>
        <v>56499.064012636605</v>
      </c>
      <c r="M326" s="120">
        <f t="shared" ref="M326" si="629">IF(L326&gt;0,RANK(L326,(L$310:L$328)),0)</f>
        <v>2</v>
      </c>
      <c r="N326" s="173">
        <f>'Averages Pivot Table'!AE$407</f>
        <v>54617.507054866051</v>
      </c>
      <c r="O326" s="120">
        <f t="shared" ref="O326" si="630">IF(N326&gt;0,RANK(N326,(N$310:N$328)),0)</f>
        <v>5</v>
      </c>
    </row>
    <row r="327" spans="1:16" s="91" customFormat="1">
      <c r="A327" s="118" t="s">
        <v>203</v>
      </c>
      <c r="B327" s="173">
        <f>'Averages Pivot Table'!AE$412</f>
        <v>71311.05161431813</v>
      </c>
      <c r="C327" s="120">
        <f t="shared" si="565"/>
        <v>2</v>
      </c>
      <c r="D327" s="173">
        <f>'Averages Pivot Table'!AE$416</f>
        <v>63697.464417466959</v>
      </c>
      <c r="E327" s="120">
        <f t="shared" si="565"/>
        <v>1</v>
      </c>
      <c r="F327" s="173">
        <f>'Averages Pivot Table'!AE$420</f>
        <v>57083.140134058041</v>
      </c>
      <c r="G327" s="120">
        <f t="shared" ref="G327" si="631">IF(F327&gt;0,RANK(F327,(F$310:F$328)),0)</f>
        <v>1</v>
      </c>
      <c r="H327" s="173">
        <f>'Averages Pivot Table'!AE$424</f>
        <v>51604.959582853859</v>
      </c>
      <c r="I327" s="120">
        <f t="shared" ref="I327" si="632">IF(H327&gt;0,RANK(H327,(H$310:H$328)),0)</f>
        <v>1</v>
      </c>
      <c r="J327" s="173">
        <f>'Averages Pivot Table'!AE$428</f>
        <v>38795.088235294112</v>
      </c>
      <c r="K327" s="120">
        <f t="shared" ref="K327" si="633">IF(J327&gt;0,RANK(J327,(J$310:J$328)),0)</f>
        <v>6</v>
      </c>
      <c r="L327" s="119">
        <f>'Averages Pivot Table'!AE$432</f>
        <v>0</v>
      </c>
      <c r="M327" s="120">
        <f t="shared" ref="M327" si="634">IF(L327&gt;0,RANK(L327,(L$310:L$328)),0)</f>
        <v>0</v>
      </c>
      <c r="N327" s="173">
        <f>'Averages Pivot Table'!AE$436</f>
        <v>60059.216154350303</v>
      </c>
      <c r="O327" s="120">
        <f t="shared" ref="O327" si="635">IF(N327&gt;0,RANK(N327,(N$310:N$328)),0)</f>
        <v>3</v>
      </c>
    </row>
    <row r="328" spans="1:16" s="91" customFormat="1">
      <c r="A328" s="143" t="s">
        <v>204</v>
      </c>
      <c r="B328" s="174">
        <f>'Averages Pivot Table'!AE$441</f>
        <v>63668.670570216993</v>
      </c>
      <c r="C328" s="123">
        <f t="shared" si="565"/>
        <v>4</v>
      </c>
      <c r="D328" s="174">
        <f>'Averages Pivot Table'!AE$445</f>
        <v>54667.266088507429</v>
      </c>
      <c r="E328" s="123">
        <f t="shared" si="565"/>
        <v>6</v>
      </c>
      <c r="F328" s="174">
        <f>'Averages Pivot Table'!AE$449</f>
        <v>44999.280374578484</v>
      </c>
      <c r="G328" s="123">
        <f t="shared" ref="G328" si="636">IF(F328&gt;0,RANK(F328,(F$310:F$328)),0)</f>
        <v>9</v>
      </c>
      <c r="H328" s="174">
        <f>'Averages Pivot Table'!AE$453</f>
        <v>38836.312138494279</v>
      </c>
      <c r="I328" s="123">
        <f t="shared" ref="I328" si="637">IF(H328&gt;0,RANK(H328,(H$310:H$328)),0)</f>
        <v>9</v>
      </c>
      <c r="J328" s="174">
        <f>'Averages Pivot Table'!AE$457</f>
        <v>37946.330392435513</v>
      </c>
      <c r="K328" s="123">
        <f t="shared" ref="K328" si="638">IF(J328&gt;0,RANK(J328,(J$310:J$328)),0)</f>
        <v>7</v>
      </c>
      <c r="L328" s="122">
        <f>'Averages Pivot Table'!AE$461</f>
        <v>0</v>
      </c>
      <c r="M328" s="123">
        <f t="shared" ref="M328" si="639">IF(L328&gt;0,RANK(L328,(L$310:L$328)),0)</f>
        <v>0</v>
      </c>
      <c r="N328" s="174">
        <f>'Averages Pivot Table'!AE$465</f>
        <v>47078.337803890361</v>
      </c>
      <c r="O328" s="123">
        <f t="shared" ref="O328" si="640">IF(N328&gt;0,RANK(N328,(N$310:N$328)),0)</f>
        <v>12</v>
      </c>
    </row>
    <row r="329" spans="1:16" s="91" customFormat="1" ht="32.25" customHeight="1">
      <c r="A329" s="673" t="s">
        <v>360</v>
      </c>
      <c r="B329" s="673"/>
      <c r="C329" s="673"/>
      <c r="D329" s="673"/>
      <c r="E329" s="673"/>
      <c r="F329" s="673"/>
      <c r="G329" s="673"/>
      <c r="H329" s="673"/>
      <c r="I329" s="673"/>
      <c r="J329" s="673"/>
      <c r="K329" s="673"/>
      <c r="L329" s="673"/>
      <c r="M329" s="673"/>
      <c r="N329" s="673"/>
      <c r="O329" s="673"/>
    </row>
    <row r="330" spans="1:16" s="91" customFormat="1">
      <c r="O330" s="84" t="s">
        <v>1094</v>
      </c>
    </row>
    <row r="331" spans="1:16" s="91" customFormat="1" ht="18">
      <c r="A331" s="64" t="s">
        <v>220</v>
      </c>
      <c r="B331" s="64"/>
      <c r="C331" s="64"/>
      <c r="D331" s="64"/>
      <c r="E331" s="64"/>
      <c r="F331" s="64"/>
      <c r="G331" s="64"/>
      <c r="H331" s="64"/>
      <c r="I331" s="64"/>
      <c r="J331" s="64"/>
      <c r="K331" s="64"/>
      <c r="L331" s="64"/>
      <c r="M331" s="64"/>
      <c r="N331" s="64"/>
      <c r="O331" s="64"/>
      <c r="P331" s="182" t="s">
        <v>7</v>
      </c>
    </row>
    <row r="332" spans="1:16" s="91" customFormat="1">
      <c r="A332" s="162"/>
      <c r="B332" s="69"/>
      <c r="C332" s="69"/>
      <c r="D332" s="69"/>
      <c r="E332" s="69"/>
      <c r="F332" s="69"/>
      <c r="G332" s="69"/>
      <c r="H332" s="69"/>
      <c r="I332" s="69"/>
      <c r="J332" s="69"/>
      <c r="K332" s="69"/>
      <c r="L332" s="69"/>
      <c r="M332" s="69"/>
      <c r="N332" s="69"/>
      <c r="O332" s="69"/>
    </row>
    <row r="333" spans="1:16" s="91" customFormat="1" ht="15.75">
      <c r="A333" s="674" t="s">
        <v>210</v>
      </c>
      <c r="B333" s="674"/>
      <c r="C333" s="674"/>
      <c r="D333" s="674"/>
      <c r="E333" s="674"/>
      <c r="F333" s="674"/>
      <c r="G333" s="674"/>
      <c r="H333" s="674"/>
      <c r="I333" s="674"/>
      <c r="J333" s="674"/>
      <c r="K333" s="674"/>
      <c r="L333" s="674"/>
      <c r="M333" s="674"/>
      <c r="N333" s="674"/>
      <c r="O333" s="674"/>
    </row>
    <row r="334" spans="1:16" s="91" customFormat="1" ht="15.75">
      <c r="A334" s="674" t="s">
        <v>374</v>
      </c>
      <c r="B334" s="674"/>
      <c r="C334" s="674"/>
      <c r="D334" s="674"/>
      <c r="E334" s="674"/>
      <c r="F334" s="674"/>
      <c r="G334" s="674"/>
      <c r="H334" s="674"/>
      <c r="I334" s="674"/>
      <c r="J334" s="674"/>
      <c r="K334" s="674"/>
      <c r="L334" s="674"/>
      <c r="M334" s="674"/>
      <c r="N334" s="674"/>
      <c r="O334" s="674"/>
    </row>
    <row r="335" spans="1:16" s="91" customFormat="1">
      <c r="A335" s="118"/>
      <c r="B335" s="118"/>
      <c r="C335" s="118"/>
      <c r="D335" s="118"/>
      <c r="E335" s="118"/>
      <c r="F335" s="118"/>
      <c r="G335" s="118"/>
      <c r="H335" s="118"/>
      <c r="I335" s="118"/>
      <c r="J335" s="118"/>
      <c r="K335" s="118"/>
      <c r="L335" s="118"/>
      <c r="M335" s="118"/>
      <c r="N335" s="118"/>
      <c r="O335" s="118"/>
    </row>
    <row r="336" spans="1:16" s="91" customFormat="1">
      <c r="A336" s="96"/>
      <c r="B336" s="164" t="s">
        <v>3</v>
      </c>
      <c r="C336" s="165"/>
      <c r="D336" s="166" t="s">
        <v>4</v>
      </c>
      <c r="E336" s="167"/>
      <c r="F336" s="166" t="s">
        <v>5</v>
      </c>
      <c r="G336" s="167"/>
      <c r="H336" s="164" t="s">
        <v>6</v>
      </c>
      <c r="I336" s="165"/>
      <c r="J336" s="166" t="s">
        <v>211</v>
      </c>
      <c r="K336" s="167"/>
      <c r="L336" s="165" t="s">
        <v>21</v>
      </c>
      <c r="M336" s="165"/>
      <c r="N336" s="165" t="s">
        <v>212</v>
      </c>
      <c r="O336" s="165"/>
    </row>
    <row r="337" spans="1:19">
      <c r="A337" s="102"/>
      <c r="B337" s="98" t="s">
        <v>187</v>
      </c>
      <c r="C337" s="97" t="s">
        <v>166</v>
      </c>
      <c r="D337" s="98" t="s">
        <v>187</v>
      </c>
      <c r="E337" s="97" t="s">
        <v>166</v>
      </c>
      <c r="F337" s="98" t="s">
        <v>187</v>
      </c>
      <c r="G337" s="97" t="s">
        <v>166</v>
      </c>
      <c r="H337" s="98" t="s">
        <v>187</v>
      </c>
      <c r="I337" s="97" t="s">
        <v>166</v>
      </c>
      <c r="J337" s="98" t="s">
        <v>187</v>
      </c>
      <c r="K337" s="97" t="s">
        <v>166</v>
      </c>
      <c r="L337" s="98" t="s">
        <v>187</v>
      </c>
      <c r="M337" s="97" t="s">
        <v>166</v>
      </c>
      <c r="N337" s="98" t="s">
        <v>187</v>
      </c>
      <c r="O337" s="97" t="s">
        <v>166</v>
      </c>
    </row>
    <row r="338" spans="1:19" s="109" customFormat="1" ht="18" customHeight="1">
      <c r="A338" s="106" t="s">
        <v>188</v>
      </c>
      <c r="B338" s="133">
        <f>'Averages Pivot Table'!Z$469</f>
        <v>63943.599808461011</v>
      </c>
      <c r="C338" s="133"/>
      <c r="D338" s="133">
        <f>'Averages Pivot Table'!Z$473</f>
        <v>54404.85736831851</v>
      </c>
      <c r="E338" s="133"/>
      <c r="F338" s="133">
        <f>'Averages Pivot Table'!Z$477</f>
        <v>50463.772415809988</v>
      </c>
      <c r="G338" s="133"/>
      <c r="H338" s="133">
        <f>'Averages Pivot Table'!Z$481</f>
        <v>51302.011065381899</v>
      </c>
      <c r="I338" s="133"/>
      <c r="J338" s="133">
        <f>'Averages Pivot Table'!Z$485</f>
        <v>39668.07655314904</v>
      </c>
      <c r="K338" s="133"/>
      <c r="L338" s="133">
        <f>'Averages Pivot Table'!Z$489</f>
        <v>56953.71226121518</v>
      </c>
      <c r="M338" s="133"/>
      <c r="N338" s="133">
        <f>'Averages Pivot Table'!Z$493</f>
        <v>56114.699156986295</v>
      </c>
      <c r="O338" s="169"/>
      <c r="Q338" s="111"/>
      <c r="R338" s="111"/>
      <c r="S338" s="111"/>
    </row>
    <row r="339" spans="1:19" ht="12.95" customHeight="1">
      <c r="A339" s="118"/>
      <c r="B339" s="113"/>
      <c r="C339" s="137"/>
      <c r="D339" s="113"/>
      <c r="E339" s="137"/>
      <c r="F339" s="113"/>
      <c r="G339" s="137"/>
      <c r="H339" s="113"/>
      <c r="I339" s="137"/>
      <c r="J339" s="113"/>
      <c r="K339" s="137"/>
      <c r="L339" s="113"/>
      <c r="M339" s="137"/>
      <c r="N339" s="113"/>
      <c r="O339" s="137"/>
    </row>
    <row r="340" spans="1:19" ht="12.95" customHeight="1">
      <c r="A340" s="118" t="s">
        <v>189</v>
      </c>
      <c r="B340" s="171">
        <f>'Averages Pivot Table'!Z$6</f>
        <v>0</v>
      </c>
      <c r="C340" s="120">
        <f>IF(B340&gt;0,RANK(B340,(B$340:B$358)),0)</f>
        <v>0</v>
      </c>
      <c r="D340" s="171">
        <f>'Averages Pivot Table'!Z$10</f>
        <v>0</v>
      </c>
      <c r="E340" s="120">
        <f>IF(D340&gt;0,RANK(D340,(D$340:D$358)),0)</f>
        <v>0</v>
      </c>
      <c r="F340" s="171">
        <f>'Averages Pivot Table'!Z$14</f>
        <v>0</v>
      </c>
      <c r="G340" s="120">
        <f>IF(F340&gt;0,RANK(F340,(F$340:F$358)),0)</f>
        <v>0</v>
      </c>
      <c r="H340" s="171">
        <f>'Averages Pivot Table'!Z$18</f>
        <v>0</v>
      </c>
      <c r="I340" s="120">
        <f>IF(H340&gt;0,RANK(H340,(H$340:H$358)),0)</f>
        <v>0</v>
      </c>
      <c r="J340" s="171">
        <f>'Averages Pivot Table'!Z$22</f>
        <v>0</v>
      </c>
      <c r="K340" s="120">
        <f>IF(J340&gt;0,RANK(J340,(J$340:J$358)),0)</f>
        <v>0</v>
      </c>
      <c r="L340" s="149">
        <f>'Averages Pivot Table'!Z$26</f>
        <v>0</v>
      </c>
      <c r="M340" s="120">
        <f>IF(L340&gt;0,RANK(L340,(L$340:L$358)),0)</f>
        <v>0</v>
      </c>
      <c r="N340" s="171">
        <f>'Averages Pivot Table'!Z$30</f>
        <v>0</v>
      </c>
      <c r="O340" s="120">
        <f>IF(N340&gt;0,RANK(N340,(N$340:N$358)),0)</f>
        <v>0</v>
      </c>
    </row>
    <row r="341" spans="1:19" ht="12.95" customHeight="1">
      <c r="A341" s="118" t="s">
        <v>190</v>
      </c>
      <c r="B341" s="171">
        <f>'Averages Pivot Table'!Z$35</f>
        <v>0</v>
      </c>
      <c r="C341" s="120">
        <f t="shared" ref="C341:E358" si="641">IF(B341&gt;0,RANK(B341,(B$340:B$358)),0)</f>
        <v>0</v>
      </c>
      <c r="D341" s="171">
        <f>'Averages Pivot Table'!Z$39</f>
        <v>0</v>
      </c>
      <c r="E341" s="120">
        <f t="shared" si="641"/>
        <v>0</v>
      </c>
      <c r="F341" s="171">
        <f>'Averages Pivot Table'!Z$43</f>
        <v>0</v>
      </c>
      <c r="G341" s="120">
        <f t="shared" ref="G341" si="642">IF(F341&gt;0,RANK(F341,(F$340:F$358)),0)</f>
        <v>0</v>
      </c>
      <c r="H341" s="171">
        <f>'Averages Pivot Table'!Z$47</f>
        <v>0</v>
      </c>
      <c r="I341" s="120">
        <f t="shared" ref="I341" si="643">IF(H341&gt;0,RANK(H341,(H$340:H$358)),0)</f>
        <v>0</v>
      </c>
      <c r="J341" s="171">
        <f>'Averages Pivot Table'!Z$51</f>
        <v>0</v>
      </c>
      <c r="K341" s="120">
        <f t="shared" ref="K341" si="644">IF(J341&gt;0,RANK(J341,(J$340:J$358)),0)</f>
        <v>0</v>
      </c>
      <c r="L341" s="149">
        <f>'Averages Pivot Table'!Z$55</f>
        <v>0</v>
      </c>
      <c r="M341" s="120">
        <f t="shared" ref="M341" si="645">IF(L341&gt;0,RANK(L341,(L$340:L$358)),0)</f>
        <v>0</v>
      </c>
      <c r="N341" s="171">
        <f>'Averages Pivot Table'!Z$59</f>
        <v>0</v>
      </c>
      <c r="O341" s="120">
        <f t="shared" ref="O341" si="646">IF(N341&gt;0,RANK(N341,(N$340:N$358)),0)</f>
        <v>0</v>
      </c>
    </row>
    <row r="342" spans="1:19" ht="12.95" customHeight="1">
      <c r="A342" s="118" t="s">
        <v>191</v>
      </c>
      <c r="B342" s="171">
        <f>'Averages Pivot Table'!Z$64</f>
        <v>0</v>
      </c>
      <c r="C342" s="120">
        <f t="shared" si="641"/>
        <v>0</v>
      </c>
      <c r="D342" s="171">
        <f>'Averages Pivot Table'!Z$68</f>
        <v>0</v>
      </c>
      <c r="E342" s="120">
        <f t="shared" si="641"/>
        <v>0</v>
      </c>
      <c r="F342" s="171">
        <f>'Averages Pivot Table'!Z$72</f>
        <v>0</v>
      </c>
      <c r="G342" s="120">
        <f t="shared" ref="G342" si="647">IF(F342&gt;0,RANK(F342,(F$340:F$358)),0)</f>
        <v>0</v>
      </c>
      <c r="H342" s="171">
        <f>'Averages Pivot Table'!Z$76</f>
        <v>0</v>
      </c>
      <c r="I342" s="120">
        <f t="shared" ref="I342" si="648">IF(H342&gt;0,RANK(H342,(H$340:H$358)),0)</f>
        <v>0</v>
      </c>
      <c r="J342" s="171">
        <f>'Averages Pivot Table'!Z$80</f>
        <v>0</v>
      </c>
      <c r="K342" s="120">
        <f t="shared" ref="K342" si="649">IF(J342&gt;0,RANK(J342,(J$340:J$358)),0)</f>
        <v>0</v>
      </c>
      <c r="L342" s="149">
        <f>'Averages Pivot Table'!Z$84</f>
        <v>0</v>
      </c>
      <c r="M342" s="120">
        <f t="shared" ref="M342" si="650">IF(L342&gt;0,RANK(L342,(L$340:L$358)),0)</f>
        <v>0</v>
      </c>
      <c r="N342" s="171">
        <f>'Averages Pivot Table'!Z$88</f>
        <v>0</v>
      </c>
      <c r="O342" s="120">
        <f t="shared" ref="O342" si="651">IF(N342&gt;0,RANK(N342,(N$340:N$358)),0)</f>
        <v>0</v>
      </c>
    </row>
    <row r="343" spans="1:19" ht="12.95" customHeight="1">
      <c r="A343" s="118" t="s">
        <v>192</v>
      </c>
      <c r="B343" s="171">
        <f>'Averages Pivot Table'!Z$93</f>
        <v>0</v>
      </c>
      <c r="C343" s="120">
        <f t="shared" si="641"/>
        <v>0</v>
      </c>
      <c r="D343" s="171">
        <f>'Averages Pivot Table'!Z$97</f>
        <v>0</v>
      </c>
      <c r="E343" s="120">
        <f t="shared" si="641"/>
        <v>0</v>
      </c>
      <c r="F343" s="171">
        <f>'Averages Pivot Table'!Z$101</f>
        <v>0</v>
      </c>
      <c r="G343" s="120">
        <f t="shared" ref="G343" si="652">IF(F343&gt;0,RANK(F343,(F$340:F$358)),0)</f>
        <v>0</v>
      </c>
      <c r="H343" s="171">
        <f>'Averages Pivot Table'!Z$105</f>
        <v>0</v>
      </c>
      <c r="I343" s="120">
        <f t="shared" ref="I343" si="653">IF(H343&gt;0,RANK(H343,(H$340:H$358)),0)</f>
        <v>0</v>
      </c>
      <c r="J343" s="171">
        <f>'Averages Pivot Table'!Z$109</f>
        <v>0</v>
      </c>
      <c r="K343" s="120">
        <f t="shared" ref="K343" si="654">IF(J343&gt;0,RANK(J343,(J$340:J$358)),0)</f>
        <v>0</v>
      </c>
      <c r="L343" s="149">
        <f>'Averages Pivot Table'!Z$113</f>
        <v>57139.396761133605</v>
      </c>
      <c r="M343" s="120">
        <f t="shared" ref="M343" si="655">IF(L343&gt;0,RANK(L343,(L$340:L$358)),0)</f>
        <v>2</v>
      </c>
      <c r="N343" s="171">
        <f>'Averages Pivot Table'!Z$117</f>
        <v>57139.396761133605</v>
      </c>
      <c r="O343" s="120">
        <f t="shared" ref="O343" si="656">IF(N343&gt;0,RANK(N343,(N$340:N$358)),0)</f>
        <v>1</v>
      </c>
    </row>
    <row r="344" spans="1:19" ht="12.95" customHeight="1">
      <c r="A344" s="118"/>
      <c r="B344" s="171"/>
      <c r="C344" s="120"/>
      <c r="D344" s="171"/>
      <c r="E344" s="120"/>
      <c r="F344" s="171"/>
      <c r="G344" s="120"/>
      <c r="H344" s="171"/>
      <c r="I344" s="120"/>
      <c r="J344" s="171"/>
      <c r="K344" s="120"/>
      <c r="L344" s="149"/>
      <c r="M344" s="120"/>
      <c r="N344" s="171"/>
      <c r="O344" s="120"/>
    </row>
    <row r="345" spans="1:19" ht="12.95" customHeight="1">
      <c r="A345" s="118" t="s">
        <v>193</v>
      </c>
      <c r="B345" s="171">
        <f>'Averages Pivot Table'!Z$122</f>
        <v>60833.954571592869</v>
      </c>
      <c r="C345" s="120">
        <f t="shared" si="641"/>
        <v>3</v>
      </c>
      <c r="D345" s="171">
        <f>'Averages Pivot Table'!Z$126</f>
        <v>53756.047789725213</v>
      </c>
      <c r="E345" s="120">
        <f t="shared" si="641"/>
        <v>2</v>
      </c>
      <c r="F345" s="171">
        <f>'Averages Pivot Table'!Z$130</f>
        <v>49641.292605481336</v>
      </c>
      <c r="G345" s="120">
        <f t="shared" ref="G345" si="657">IF(F345&gt;0,RANK(F345,(F$340:F$358)),0)</f>
        <v>2</v>
      </c>
      <c r="H345" s="171">
        <f>'Averages Pivot Table'!Z$134</f>
        <v>42886.26303854875</v>
      </c>
      <c r="I345" s="120">
        <f t="shared" ref="I345" si="658">IF(H345&gt;0,RANK(H345,(H$340:H$358)),0)</f>
        <v>2</v>
      </c>
      <c r="J345" s="171">
        <f>'Averages Pivot Table'!Z$138</f>
        <v>43936.532915360498</v>
      </c>
      <c r="K345" s="120">
        <f t="shared" ref="K345" si="659">IF(J345&gt;0,RANK(J345,(J$340:J$358)),0)</f>
        <v>1</v>
      </c>
      <c r="L345" s="149">
        <f>'Averages Pivot Table'!Z$142</f>
        <v>0</v>
      </c>
      <c r="M345" s="120">
        <f t="shared" ref="M345" si="660">IF(L345&gt;0,RANK(L345,(L$340:L$358)),0)</f>
        <v>0</v>
      </c>
      <c r="N345" s="171">
        <f>'Averages Pivot Table'!Z$146</f>
        <v>51737.579729824291</v>
      </c>
      <c r="O345" s="120">
        <f t="shared" ref="O345" si="661">IF(N345&gt;0,RANK(N345,(N$340:N$358)),0)</f>
        <v>4</v>
      </c>
    </row>
    <row r="346" spans="1:19" ht="12.95" customHeight="1">
      <c r="A346" s="118" t="s">
        <v>194</v>
      </c>
      <c r="B346" s="171">
        <f>'Averages Pivot Table'!Z$151</f>
        <v>0</v>
      </c>
      <c r="C346" s="120">
        <f t="shared" si="641"/>
        <v>0</v>
      </c>
      <c r="D346" s="171">
        <f>'Averages Pivot Table'!Z$155</f>
        <v>0</v>
      </c>
      <c r="E346" s="120">
        <f t="shared" si="641"/>
        <v>0</v>
      </c>
      <c r="F346" s="171">
        <f>'Averages Pivot Table'!Z$159</f>
        <v>0</v>
      </c>
      <c r="G346" s="120">
        <f t="shared" ref="G346" si="662">IF(F346&gt;0,RANK(F346,(F$340:F$358)),0)</f>
        <v>0</v>
      </c>
      <c r="H346" s="171">
        <f>'Averages Pivot Table'!Z$163</f>
        <v>0</v>
      </c>
      <c r="I346" s="120">
        <f t="shared" ref="I346" si="663">IF(H346&gt;0,RANK(H346,(H$340:H$358)),0)</f>
        <v>0</v>
      </c>
      <c r="J346" s="171">
        <f>'Averages Pivot Table'!Z$167</f>
        <v>0</v>
      </c>
      <c r="K346" s="120">
        <f t="shared" ref="K346" si="664">IF(J346&gt;0,RANK(J346,(J$340:J$358)),0)</f>
        <v>0</v>
      </c>
      <c r="L346" s="149">
        <f>'Averages Pivot Table'!Z$171</f>
        <v>0</v>
      </c>
      <c r="M346" s="120">
        <f t="shared" ref="M346" si="665">IF(L346&gt;0,RANK(L346,(L$340:L$358)),0)</f>
        <v>0</v>
      </c>
      <c r="N346" s="171">
        <f>'Averages Pivot Table'!Z$175</f>
        <v>0</v>
      </c>
      <c r="O346" s="120">
        <f t="shared" ref="O346" si="666">IF(N346&gt;0,RANK(N346,(N$340:N$358)),0)</f>
        <v>0</v>
      </c>
    </row>
    <row r="347" spans="1:19" ht="12.95" customHeight="1">
      <c r="A347" s="118" t="s">
        <v>195</v>
      </c>
      <c r="B347" s="171">
        <f>'Averages Pivot Table'!Z$180</f>
        <v>0</v>
      </c>
      <c r="C347" s="120">
        <f t="shared" si="641"/>
        <v>0</v>
      </c>
      <c r="D347" s="171">
        <f>'Averages Pivot Table'!Z$184</f>
        <v>0</v>
      </c>
      <c r="E347" s="120">
        <f t="shared" si="641"/>
        <v>0</v>
      </c>
      <c r="F347" s="171">
        <f>'Averages Pivot Table'!Z$188</f>
        <v>0</v>
      </c>
      <c r="G347" s="120">
        <f t="shared" ref="G347" si="667">IF(F347&gt;0,RANK(F347,(F$340:F$358)),0)</f>
        <v>0</v>
      </c>
      <c r="H347" s="171">
        <f>'Averages Pivot Table'!Z$192</f>
        <v>0</v>
      </c>
      <c r="I347" s="120">
        <f t="shared" ref="I347" si="668">IF(H347&gt;0,RANK(H347,(H$340:H$358)),0)</f>
        <v>0</v>
      </c>
      <c r="J347" s="171">
        <f>'Averages Pivot Table'!Z$196</f>
        <v>0</v>
      </c>
      <c r="K347" s="120">
        <f t="shared" ref="K347" si="669">IF(J347&gt;0,RANK(J347,(J$340:J$358)),0)</f>
        <v>0</v>
      </c>
      <c r="L347" s="149">
        <f>'Averages Pivot Table'!Z$200</f>
        <v>0</v>
      </c>
      <c r="M347" s="120">
        <f t="shared" ref="M347" si="670">IF(L347&gt;0,RANK(L347,(L$340:L$358)),0)</f>
        <v>0</v>
      </c>
      <c r="N347" s="171">
        <f>'Averages Pivot Table'!Z$204</f>
        <v>0</v>
      </c>
      <c r="O347" s="120">
        <f t="shared" ref="O347" si="671">IF(N347&gt;0,RANK(N347,(N$340:N$358)),0)</f>
        <v>0</v>
      </c>
    </row>
    <row r="348" spans="1:19" ht="12.95" customHeight="1">
      <c r="A348" s="118" t="s">
        <v>196</v>
      </c>
      <c r="B348" s="171">
        <f>'Averages Pivot Table'!Z$209</f>
        <v>0</v>
      </c>
      <c r="C348" s="120">
        <f t="shared" si="641"/>
        <v>0</v>
      </c>
      <c r="D348" s="171">
        <f>'Averages Pivot Table'!Z$213</f>
        <v>0</v>
      </c>
      <c r="E348" s="120">
        <f t="shared" si="641"/>
        <v>0</v>
      </c>
      <c r="F348" s="171">
        <f>'Averages Pivot Table'!Z$217</f>
        <v>0</v>
      </c>
      <c r="G348" s="120">
        <f t="shared" ref="G348" si="672">IF(F348&gt;0,RANK(F348,(F$340:F$358)),0)</f>
        <v>0</v>
      </c>
      <c r="H348" s="171">
        <f>'Averages Pivot Table'!Z$221</f>
        <v>0</v>
      </c>
      <c r="I348" s="120">
        <f t="shared" ref="I348" si="673">IF(H348&gt;0,RANK(H348,(H$340:H$358)),0)</f>
        <v>0</v>
      </c>
      <c r="J348" s="171">
        <f>'Averages Pivot Table'!Z$225</f>
        <v>0</v>
      </c>
      <c r="K348" s="120">
        <f t="shared" ref="K348" si="674">IF(J348&gt;0,RANK(J348,(J$340:J$358)),0)</f>
        <v>0</v>
      </c>
      <c r="L348" s="149">
        <f>'Averages Pivot Table'!Z$229</f>
        <v>0</v>
      </c>
      <c r="M348" s="120">
        <f t="shared" ref="M348" si="675">IF(L348&gt;0,RANK(L348,(L$340:L$358)),0)</f>
        <v>0</v>
      </c>
      <c r="N348" s="171">
        <f>'Averages Pivot Table'!Z$233</f>
        <v>0</v>
      </c>
      <c r="O348" s="120">
        <f t="shared" ref="O348" si="676">IF(N348&gt;0,RANK(N348,(N$340:N$358)),0)</f>
        <v>0</v>
      </c>
    </row>
    <row r="349" spans="1:19" ht="12.95" customHeight="1">
      <c r="A349" s="118"/>
      <c r="B349" s="171"/>
      <c r="C349" s="120"/>
      <c r="D349" s="171"/>
      <c r="E349" s="120"/>
      <c r="F349" s="171"/>
      <c r="G349" s="120"/>
      <c r="H349" s="171"/>
      <c r="I349" s="120"/>
      <c r="J349" s="171"/>
      <c r="K349" s="120"/>
      <c r="L349" s="149"/>
      <c r="M349" s="120"/>
      <c r="N349" s="171"/>
      <c r="O349" s="120"/>
    </row>
    <row r="350" spans="1:19" ht="12.95" customHeight="1">
      <c r="A350" s="118" t="s">
        <v>197</v>
      </c>
      <c r="B350" s="171">
        <f>'Averages Pivot Table'!Z$238</f>
        <v>0</v>
      </c>
      <c r="C350" s="120">
        <f t="shared" si="641"/>
        <v>0</v>
      </c>
      <c r="D350" s="171">
        <f>'Averages Pivot Table'!Z$242</f>
        <v>0</v>
      </c>
      <c r="E350" s="120">
        <f t="shared" si="641"/>
        <v>0</v>
      </c>
      <c r="F350" s="171">
        <f>'Averages Pivot Table'!Z$246</f>
        <v>0</v>
      </c>
      <c r="G350" s="120">
        <f t="shared" ref="G350" si="677">IF(F350&gt;0,RANK(F350,(F$340:F$358)),0)</f>
        <v>0</v>
      </c>
      <c r="H350" s="171">
        <f>'Averages Pivot Table'!Z$250</f>
        <v>0</v>
      </c>
      <c r="I350" s="120">
        <f t="shared" ref="I350" si="678">IF(H350&gt;0,RANK(H350,(H$340:H$358)),0)</f>
        <v>0</v>
      </c>
      <c r="J350" s="171">
        <f>'Averages Pivot Table'!Z$254</f>
        <v>0</v>
      </c>
      <c r="K350" s="120">
        <f t="shared" ref="K350" si="679">IF(J350&gt;0,RANK(J350,(J$340:J$358)),0)</f>
        <v>0</v>
      </c>
      <c r="L350" s="149">
        <f>'Averages Pivot Table'!Z$258</f>
        <v>0</v>
      </c>
      <c r="M350" s="120">
        <f t="shared" ref="M350" si="680">IF(L350&gt;0,RANK(L350,(L$340:L$358)),0)</f>
        <v>0</v>
      </c>
      <c r="N350" s="171">
        <f>'Averages Pivot Table'!Z$262</f>
        <v>0</v>
      </c>
      <c r="O350" s="120">
        <f t="shared" ref="O350" si="681">IF(N350&gt;0,RANK(N350,(N$340:N$358)),0)</f>
        <v>0</v>
      </c>
    </row>
    <row r="351" spans="1:19" ht="12.95" customHeight="1">
      <c r="A351" s="118" t="s">
        <v>198</v>
      </c>
      <c r="B351" s="171">
        <f>'Averages Pivot Table'!Z$267</f>
        <v>0</v>
      </c>
      <c r="C351" s="120">
        <f t="shared" si="641"/>
        <v>0</v>
      </c>
      <c r="D351" s="171">
        <f>'Averages Pivot Table'!Z$271</f>
        <v>0</v>
      </c>
      <c r="E351" s="120">
        <f t="shared" si="641"/>
        <v>0</v>
      </c>
      <c r="F351" s="171">
        <f>'Averages Pivot Table'!Z$275</f>
        <v>0</v>
      </c>
      <c r="G351" s="120">
        <f t="shared" ref="G351" si="682">IF(F351&gt;0,RANK(F351,(F$340:F$358)),0)</f>
        <v>0</v>
      </c>
      <c r="H351" s="171">
        <f>'Averages Pivot Table'!Z$279</f>
        <v>0</v>
      </c>
      <c r="I351" s="120">
        <f t="shared" ref="I351" si="683">IF(H351&gt;0,RANK(H351,(H$340:H$358)),0)</f>
        <v>0</v>
      </c>
      <c r="J351" s="171">
        <f>'Averages Pivot Table'!Z$283</f>
        <v>0</v>
      </c>
      <c r="K351" s="120">
        <f t="shared" ref="K351" si="684">IF(J351&gt;0,RANK(J351,(J$340:J$358)),0)</f>
        <v>0</v>
      </c>
      <c r="L351" s="149">
        <f>'Averages Pivot Table'!Z$287</f>
        <v>0</v>
      </c>
      <c r="M351" s="120">
        <f t="shared" ref="M351" si="685">IF(L351&gt;0,RANK(L351,(L$340:L$358)),0)</f>
        <v>0</v>
      </c>
      <c r="N351" s="171">
        <f>'Averages Pivot Table'!Z$291</f>
        <v>0</v>
      </c>
      <c r="O351" s="120">
        <f t="shared" ref="O351" si="686">IF(N351&gt;0,RANK(N351,(N$340:N$358)),0)</f>
        <v>0</v>
      </c>
    </row>
    <row r="352" spans="1:19" ht="12.95" customHeight="1">
      <c r="A352" s="118" t="s">
        <v>199</v>
      </c>
      <c r="B352" s="171">
        <f>'Averages Pivot Table'!Z$296</f>
        <v>0</v>
      </c>
      <c r="C352" s="120">
        <f t="shared" si="641"/>
        <v>0</v>
      </c>
      <c r="D352" s="171">
        <f>'Averages Pivot Table'!Z$300</f>
        <v>0</v>
      </c>
      <c r="E352" s="120">
        <f t="shared" si="641"/>
        <v>0</v>
      </c>
      <c r="F352" s="171">
        <f>'Averages Pivot Table'!Z$304</f>
        <v>0</v>
      </c>
      <c r="G352" s="120">
        <f t="shared" ref="G352" si="687">IF(F352&gt;0,RANK(F352,(F$340:F$358)),0)</f>
        <v>0</v>
      </c>
      <c r="H352" s="171">
        <f>'Averages Pivot Table'!Z$308</f>
        <v>0</v>
      </c>
      <c r="I352" s="120">
        <f t="shared" ref="I352" si="688">IF(H352&gt;0,RANK(H352,(H$340:H$358)),0)</f>
        <v>0</v>
      </c>
      <c r="J352" s="171">
        <f>'Averages Pivot Table'!Z$312</f>
        <v>0</v>
      </c>
      <c r="K352" s="120">
        <f t="shared" ref="K352" si="689">IF(J352&gt;0,RANK(J352,(J$340:J$358)),0)</f>
        <v>0</v>
      </c>
      <c r="L352" s="149">
        <f>'Averages Pivot Table'!Z$316</f>
        <v>53114.070808497265</v>
      </c>
      <c r="M352" s="120">
        <f t="shared" ref="M352" si="690">IF(L352&gt;0,RANK(L352,(L$340:L$358)),0)</f>
        <v>3</v>
      </c>
      <c r="N352" s="171">
        <f>'Averages Pivot Table'!Z$320</f>
        <v>53114.070808497265</v>
      </c>
      <c r="O352" s="120">
        <f t="shared" ref="O352" si="691">IF(N352&gt;0,RANK(N352,(N$340:N$358)),0)</f>
        <v>3</v>
      </c>
    </row>
    <row r="353" spans="1:19" ht="12.95" customHeight="1">
      <c r="A353" s="118" t="s">
        <v>200</v>
      </c>
      <c r="B353" s="171">
        <f>'Averages Pivot Table'!Z$325</f>
        <v>0</v>
      </c>
      <c r="C353" s="120">
        <f t="shared" si="641"/>
        <v>0</v>
      </c>
      <c r="D353" s="171">
        <f>'Averages Pivot Table'!Z$329</f>
        <v>0</v>
      </c>
      <c r="E353" s="120">
        <f t="shared" si="641"/>
        <v>0</v>
      </c>
      <c r="F353" s="171">
        <f>'Averages Pivot Table'!Z$333</f>
        <v>0</v>
      </c>
      <c r="G353" s="120">
        <f t="shared" ref="G353" si="692">IF(F353&gt;0,RANK(F353,(F$340:F$358)),0)</f>
        <v>0</v>
      </c>
      <c r="H353" s="171">
        <f>'Averages Pivot Table'!Z$337</f>
        <v>0</v>
      </c>
      <c r="I353" s="120">
        <f t="shared" ref="I353" si="693">IF(H353&gt;0,RANK(H353,(H$340:H$358)),0)</f>
        <v>0</v>
      </c>
      <c r="J353" s="171">
        <f>'Averages Pivot Table'!Z$341</f>
        <v>0</v>
      </c>
      <c r="K353" s="120">
        <f t="shared" ref="K353" si="694">IF(J353&gt;0,RANK(J353,(J$340:J$358)),0)</f>
        <v>0</v>
      </c>
      <c r="L353" s="149">
        <f>'Averages Pivot Table'!Z$345</f>
        <v>0</v>
      </c>
      <c r="M353" s="120">
        <f t="shared" ref="M353" si="695">IF(L353&gt;0,RANK(L353,(L$340:L$358)),0)</f>
        <v>0</v>
      </c>
      <c r="N353" s="171">
        <f>'Averages Pivot Table'!Z$349</f>
        <v>0</v>
      </c>
      <c r="O353" s="120">
        <f t="shared" ref="O353" si="696">IF(N353&gt;0,RANK(N353,(N$340:N$358)),0)</f>
        <v>0</v>
      </c>
    </row>
    <row r="354" spans="1:19" ht="12.95" customHeight="1">
      <c r="A354" s="118"/>
      <c r="B354" s="171"/>
      <c r="C354" s="120"/>
      <c r="D354" s="171"/>
      <c r="E354" s="120"/>
      <c r="F354" s="171"/>
      <c r="G354" s="120"/>
      <c r="H354" s="171"/>
      <c r="I354" s="120"/>
      <c r="J354" s="171"/>
      <c r="K354" s="120"/>
      <c r="L354" s="149"/>
      <c r="M354" s="120"/>
      <c r="N354" s="171"/>
      <c r="O354" s="120"/>
    </row>
    <row r="355" spans="1:19" ht="12.95" customHeight="1">
      <c r="A355" s="118" t="s">
        <v>201</v>
      </c>
      <c r="B355" s="173">
        <f>'Averages Pivot Table'!Z$354</f>
        <v>0</v>
      </c>
      <c r="C355" s="120">
        <f t="shared" si="641"/>
        <v>0</v>
      </c>
      <c r="D355" s="173">
        <f>'Averages Pivot Table'!Z$358</f>
        <v>0</v>
      </c>
      <c r="E355" s="120">
        <f t="shared" si="641"/>
        <v>0</v>
      </c>
      <c r="F355" s="173">
        <f>'Averages Pivot Table'!Z$362</f>
        <v>0</v>
      </c>
      <c r="G355" s="120">
        <f t="shared" ref="G355" si="697">IF(F355&gt;0,RANK(F355,(F$340:F$358)),0)</f>
        <v>0</v>
      </c>
      <c r="H355" s="173">
        <f>'Averages Pivot Table'!Z$366</f>
        <v>0</v>
      </c>
      <c r="I355" s="120">
        <f t="shared" ref="I355" si="698">IF(H355&gt;0,RANK(H355,(H$340:H$358)),0)</f>
        <v>0</v>
      </c>
      <c r="J355" s="173">
        <f>'Averages Pivot Table'!Z$370</f>
        <v>0</v>
      </c>
      <c r="K355" s="120">
        <f t="shared" ref="K355" si="699">IF(J355&gt;0,RANK(J355,(J$340:J$358)),0)</f>
        <v>0</v>
      </c>
      <c r="L355" s="119">
        <f>'Averages Pivot Table'!Z$374</f>
        <v>0</v>
      </c>
      <c r="M355" s="120">
        <f t="shared" ref="M355" si="700">IF(L355&gt;0,RANK(L355,(L$340:L$358)),0)</f>
        <v>0</v>
      </c>
      <c r="N355" s="173">
        <f>'Averages Pivot Table'!Z$378</f>
        <v>0</v>
      </c>
      <c r="O355" s="120">
        <f t="shared" ref="O355" si="701">IF(N355&gt;0,RANK(N355,(N$340:N$358)),0)</f>
        <v>0</v>
      </c>
    </row>
    <row r="356" spans="1:19" ht="12.95" customHeight="1">
      <c r="A356" s="118" t="s">
        <v>202</v>
      </c>
      <c r="B356" s="173">
        <f>'Averages Pivot Table'!Z$383</f>
        <v>67527.227117185612</v>
      </c>
      <c r="C356" s="120">
        <f t="shared" si="641"/>
        <v>1</v>
      </c>
      <c r="D356" s="173">
        <f>'Averages Pivot Table'!Z$387</f>
        <v>55200.027819449839</v>
      </c>
      <c r="E356" s="120">
        <f t="shared" si="641"/>
        <v>1</v>
      </c>
      <c r="F356" s="173">
        <f>'Averages Pivot Table'!Z$391</f>
        <v>54345.798520007906</v>
      </c>
      <c r="G356" s="120">
        <f t="shared" ref="G356" si="702">IF(F356&gt;0,RANK(F356,(F$340:F$358)),0)</f>
        <v>1</v>
      </c>
      <c r="H356" s="173">
        <f>'Averages Pivot Table'!Z$395</f>
        <v>52328.09299863084</v>
      </c>
      <c r="I356" s="120">
        <f t="shared" ref="I356" si="703">IF(H356&gt;0,RANK(H356,(H$340:H$358)),0)</f>
        <v>1</v>
      </c>
      <c r="J356" s="173">
        <f>'Averages Pivot Table'!Z$399</f>
        <v>0</v>
      </c>
      <c r="K356" s="120">
        <f t="shared" ref="K356" si="704">IF(J356&gt;0,RANK(J356,(J$340:J$358)),0)</f>
        <v>0</v>
      </c>
      <c r="L356" s="119">
        <f>'Averages Pivot Table'!Z$403</f>
        <v>68230.636363636368</v>
      </c>
      <c r="M356" s="120">
        <f t="shared" ref="M356" si="705">IF(L356&gt;0,RANK(L356,(L$340:L$358)),0)</f>
        <v>1</v>
      </c>
      <c r="N356" s="173">
        <f>'Averages Pivot Table'!Z$407</f>
        <v>54111.063855717432</v>
      </c>
      <c r="O356" s="120">
        <f t="shared" ref="O356" si="706">IF(N356&gt;0,RANK(N356,(N$340:N$358)),0)</f>
        <v>2</v>
      </c>
    </row>
    <row r="357" spans="1:19" ht="12.95" customHeight="1">
      <c r="A357" s="118" t="s">
        <v>203</v>
      </c>
      <c r="B357" s="173">
        <f>'Averages Pivot Table'!Z$412</f>
        <v>0</v>
      </c>
      <c r="C357" s="120">
        <f t="shared" si="641"/>
        <v>0</v>
      </c>
      <c r="D357" s="173">
        <f>'Averages Pivot Table'!Z$416</f>
        <v>0</v>
      </c>
      <c r="E357" s="120">
        <f t="shared" si="641"/>
        <v>0</v>
      </c>
      <c r="F357" s="173">
        <f>'Averages Pivot Table'!Z$420</f>
        <v>0</v>
      </c>
      <c r="G357" s="120">
        <f t="shared" ref="G357" si="707">IF(F357&gt;0,RANK(F357,(F$340:F$358)),0)</f>
        <v>0</v>
      </c>
      <c r="H357" s="173">
        <f>'Averages Pivot Table'!Z$424</f>
        <v>0</v>
      </c>
      <c r="I357" s="120">
        <f t="shared" ref="I357" si="708">IF(H357&gt;0,RANK(H357,(H$340:H$358)),0)</f>
        <v>0</v>
      </c>
      <c r="J357" s="173">
        <f>'Averages Pivot Table'!Z$428</f>
        <v>0</v>
      </c>
      <c r="K357" s="120">
        <f t="shared" ref="K357" si="709">IF(J357&gt;0,RANK(J357,(J$340:J$358)),0)</f>
        <v>0</v>
      </c>
      <c r="L357" s="119">
        <f>'Averages Pivot Table'!Z$432</f>
        <v>0</v>
      </c>
      <c r="M357" s="120">
        <f t="shared" ref="M357" si="710">IF(L357&gt;0,RANK(L357,(L$340:L$358)),0)</f>
        <v>0</v>
      </c>
      <c r="N357" s="173">
        <f>'Averages Pivot Table'!Z$436</f>
        <v>0</v>
      </c>
      <c r="O357" s="120">
        <f t="shared" ref="O357" si="711">IF(N357&gt;0,RANK(N357,(N$340:N$358)),0)</f>
        <v>0</v>
      </c>
    </row>
    <row r="358" spans="1:19" ht="12.95" customHeight="1">
      <c r="A358" s="143" t="s">
        <v>204</v>
      </c>
      <c r="B358" s="174">
        <f>'Averages Pivot Table'!Z$441</f>
        <v>62175.423831527914</v>
      </c>
      <c r="C358" s="123">
        <f t="shared" si="641"/>
        <v>2</v>
      </c>
      <c r="D358" s="174">
        <f>'Averages Pivot Table'!Z$445</f>
        <v>53688.550239234457</v>
      </c>
      <c r="E358" s="123">
        <f t="shared" si="641"/>
        <v>3</v>
      </c>
      <c r="F358" s="174">
        <f>'Averages Pivot Table'!Z$449</f>
        <v>45720.81938870022</v>
      </c>
      <c r="G358" s="123">
        <f t="shared" ref="G358" si="712">IF(F358&gt;0,RANK(F358,(F$340:F$358)),0)</f>
        <v>3</v>
      </c>
      <c r="H358" s="174">
        <f>'Averages Pivot Table'!Z$453</f>
        <v>39958.285714285717</v>
      </c>
      <c r="I358" s="123">
        <f t="shared" ref="I358" si="713">IF(H358&gt;0,RANK(H358,(H$340:H$358)),0)</f>
        <v>3</v>
      </c>
      <c r="J358" s="174">
        <f>'Averages Pivot Table'!Z$457</f>
        <v>36056.305785123965</v>
      </c>
      <c r="K358" s="123">
        <f t="shared" ref="K358" si="714">IF(J358&gt;0,RANK(J358,(J$340:J$358)),0)</f>
        <v>2</v>
      </c>
      <c r="L358" s="122">
        <f>'Averages Pivot Table'!Z$461</f>
        <v>0</v>
      </c>
      <c r="M358" s="123">
        <f t="shared" ref="M358" si="715">IF(L358&gt;0,RANK(L358,(L$340:L$358)),0)</f>
        <v>0</v>
      </c>
      <c r="N358" s="174">
        <f>'Averages Pivot Table'!Z$465</f>
        <v>49457.609173019118</v>
      </c>
      <c r="O358" s="123">
        <f t="shared" ref="O358" si="716">IF(N358&gt;0,RANK(N358,(N$340:N$358)),0)</f>
        <v>5</v>
      </c>
    </row>
    <row r="359" spans="1:19" ht="32.25" customHeight="1">
      <c r="A359" s="673" t="s">
        <v>360</v>
      </c>
      <c r="B359" s="673"/>
      <c r="C359" s="673"/>
      <c r="D359" s="673"/>
      <c r="E359" s="673"/>
      <c r="F359" s="673"/>
      <c r="G359" s="673"/>
      <c r="H359" s="673"/>
      <c r="I359" s="673"/>
      <c r="J359" s="673"/>
      <c r="K359" s="673"/>
      <c r="L359" s="673"/>
      <c r="M359" s="673"/>
      <c r="N359" s="673"/>
      <c r="O359" s="673"/>
    </row>
    <row r="360" spans="1:19">
      <c r="O360" s="84" t="s">
        <v>1094</v>
      </c>
    </row>
    <row r="361" spans="1:19" ht="18">
      <c r="A361" s="64" t="s">
        <v>221</v>
      </c>
      <c r="B361" s="64"/>
      <c r="C361" s="64"/>
      <c r="D361" s="64"/>
      <c r="E361" s="64"/>
      <c r="F361" s="64"/>
      <c r="G361" s="64"/>
      <c r="H361" s="64"/>
      <c r="I361" s="64"/>
      <c r="J361" s="64"/>
      <c r="K361" s="64"/>
      <c r="L361" s="64"/>
      <c r="M361" s="64"/>
      <c r="N361" s="64"/>
      <c r="O361" s="64"/>
    </row>
    <row r="362" spans="1:19">
      <c r="A362" s="162"/>
      <c r="B362" s="69"/>
      <c r="C362" s="69"/>
      <c r="D362" s="69"/>
      <c r="E362" s="69"/>
      <c r="F362" s="69"/>
      <c r="G362" s="69"/>
      <c r="H362" s="69"/>
      <c r="I362" s="69"/>
      <c r="J362" s="69"/>
      <c r="K362" s="69"/>
      <c r="L362" s="69"/>
      <c r="M362" s="69"/>
      <c r="N362" s="69"/>
      <c r="O362" s="69"/>
    </row>
    <row r="363" spans="1:19" ht="15.75">
      <c r="A363" s="674" t="s">
        <v>210</v>
      </c>
      <c r="B363" s="674"/>
      <c r="C363" s="674"/>
      <c r="D363" s="674"/>
      <c r="E363" s="674"/>
      <c r="F363" s="674"/>
      <c r="G363" s="674"/>
      <c r="H363" s="674"/>
      <c r="I363" s="674"/>
      <c r="J363" s="674"/>
      <c r="K363" s="674"/>
      <c r="L363" s="674"/>
      <c r="M363" s="674"/>
      <c r="N363" s="674"/>
      <c r="O363" s="674"/>
    </row>
    <row r="364" spans="1:19" ht="15.75">
      <c r="A364" s="674" t="s">
        <v>375</v>
      </c>
      <c r="B364" s="674"/>
      <c r="C364" s="674"/>
      <c r="D364" s="674"/>
      <c r="E364" s="674"/>
      <c r="F364" s="674"/>
      <c r="G364" s="674"/>
      <c r="H364" s="674"/>
      <c r="I364" s="674"/>
      <c r="J364" s="674"/>
      <c r="K364" s="674"/>
      <c r="L364" s="674"/>
      <c r="M364" s="674"/>
      <c r="N364" s="674"/>
      <c r="O364" s="674"/>
    </row>
    <row r="365" spans="1:19">
      <c r="A365" s="118"/>
      <c r="B365" s="118"/>
      <c r="C365" s="118"/>
      <c r="D365" s="118"/>
      <c r="E365" s="118"/>
      <c r="F365" s="118"/>
      <c r="G365" s="118"/>
      <c r="H365" s="118"/>
      <c r="I365" s="118"/>
      <c r="J365" s="118"/>
      <c r="K365" s="118"/>
      <c r="L365" s="118"/>
      <c r="M365" s="118"/>
      <c r="N365" s="118"/>
      <c r="O365" s="118"/>
    </row>
    <row r="366" spans="1:19" ht="31.5" customHeight="1">
      <c r="A366" s="96"/>
      <c r="B366" s="164" t="s">
        <v>3</v>
      </c>
      <c r="C366" s="165"/>
      <c r="D366" s="166" t="s">
        <v>4</v>
      </c>
      <c r="E366" s="167"/>
      <c r="F366" s="166" t="s">
        <v>5</v>
      </c>
      <c r="G366" s="167"/>
      <c r="H366" s="164" t="s">
        <v>6</v>
      </c>
      <c r="I366" s="165"/>
      <c r="J366" s="166" t="s">
        <v>211</v>
      </c>
      <c r="K366" s="167"/>
      <c r="L366" s="165" t="s">
        <v>21</v>
      </c>
      <c r="M366" s="165"/>
      <c r="N366" s="165" t="s">
        <v>212</v>
      </c>
      <c r="O366" s="165"/>
    </row>
    <row r="367" spans="1:19">
      <c r="A367" s="102"/>
      <c r="B367" s="98" t="s">
        <v>187</v>
      </c>
      <c r="C367" s="97" t="s">
        <v>166</v>
      </c>
      <c r="D367" s="98" t="s">
        <v>187</v>
      </c>
      <c r="E367" s="97" t="s">
        <v>166</v>
      </c>
      <c r="F367" s="98" t="s">
        <v>187</v>
      </c>
      <c r="G367" s="97" t="s">
        <v>166</v>
      </c>
      <c r="H367" s="98" t="s">
        <v>187</v>
      </c>
      <c r="I367" s="97" t="s">
        <v>166</v>
      </c>
      <c r="J367" s="98" t="s">
        <v>187</v>
      </c>
      <c r="K367" s="97" t="s">
        <v>166</v>
      </c>
      <c r="L367" s="98" t="s">
        <v>187</v>
      </c>
      <c r="M367" s="97" t="s">
        <v>166</v>
      </c>
      <c r="N367" s="98" t="s">
        <v>187</v>
      </c>
      <c r="O367" s="97" t="s">
        <v>166</v>
      </c>
    </row>
    <row r="368" spans="1:19" s="109" customFormat="1" ht="18" customHeight="1">
      <c r="A368" s="106" t="s">
        <v>188</v>
      </c>
      <c r="B368" s="133">
        <f>'Averages Pivot Table'!AA$469</f>
        <v>63882.102286917441</v>
      </c>
      <c r="C368" s="133"/>
      <c r="D368" s="133">
        <f>'Averages Pivot Table'!AA$473</f>
        <v>55968.314573135598</v>
      </c>
      <c r="E368" s="133"/>
      <c r="F368" s="133">
        <f>'Averages Pivot Table'!AA$477</f>
        <v>51605.498122679521</v>
      </c>
      <c r="G368" s="133"/>
      <c r="H368" s="133">
        <f>'Averages Pivot Table'!AA$481</f>
        <v>49057.034168384911</v>
      </c>
      <c r="I368" s="133"/>
      <c r="J368" s="133">
        <f>'Averages Pivot Table'!AA$485</f>
        <v>48490.484869809996</v>
      </c>
      <c r="K368" s="133"/>
      <c r="L368" s="133">
        <f>'Averages Pivot Table'!AA$489</f>
        <v>52349.953447468353</v>
      </c>
      <c r="M368" s="133"/>
      <c r="N368" s="133">
        <f>'Averages Pivot Table'!AA$493</f>
        <v>53893.41484822557</v>
      </c>
      <c r="O368" s="169"/>
      <c r="Q368" s="111"/>
      <c r="R368" s="111"/>
      <c r="S368" s="111"/>
    </row>
    <row r="369" spans="1:15" s="91" customFormat="1">
      <c r="A369" s="118"/>
      <c r="B369" s="113"/>
      <c r="C369" s="137"/>
      <c r="D369" s="113"/>
      <c r="E369" s="137"/>
      <c r="F369" s="113"/>
      <c r="G369" s="137"/>
      <c r="H369" s="113"/>
      <c r="I369" s="137"/>
      <c r="J369" s="113"/>
      <c r="K369" s="137"/>
      <c r="L369" s="113"/>
      <c r="M369" s="137"/>
      <c r="N369" s="113"/>
      <c r="O369" s="137"/>
    </row>
    <row r="370" spans="1:15" s="91" customFormat="1">
      <c r="A370" s="118" t="s">
        <v>189</v>
      </c>
      <c r="B370" s="171">
        <f>'Averages Pivot Table'!AA$6</f>
        <v>0</v>
      </c>
      <c r="C370" s="120">
        <f>IF(B370&gt;0,RANK(B370,(B$370:B$388)),0)</f>
        <v>0</v>
      </c>
      <c r="D370" s="171">
        <f>'Averages Pivot Table'!AA$10</f>
        <v>0</v>
      </c>
      <c r="E370" s="120">
        <f>IF(D370&gt;0,RANK(D370,(D$370:D$388)),0)</f>
        <v>0</v>
      </c>
      <c r="F370" s="171">
        <f>'Averages Pivot Table'!AA$14</f>
        <v>0</v>
      </c>
      <c r="G370" s="120">
        <f>IF(F370&gt;0,RANK(F370,(F$370:F$388)),0)</f>
        <v>0</v>
      </c>
      <c r="H370" s="171">
        <f>'Averages Pivot Table'!AA$18</f>
        <v>0</v>
      </c>
      <c r="I370" s="120">
        <f>IF(H370&gt;0,RANK(H370,(H$370:H$388)),0)</f>
        <v>0</v>
      </c>
      <c r="J370" s="171">
        <f>'Averages Pivot Table'!AA$22</f>
        <v>0</v>
      </c>
      <c r="K370" s="120">
        <f>IF(J370&gt;0,RANK(J370,(J$370:J$388)),0)</f>
        <v>0</v>
      </c>
      <c r="L370" s="149">
        <f>'Averages Pivot Table'!AA$26</f>
        <v>54320.726996762009</v>
      </c>
      <c r="M370" s="120">
        <f>IF(L370&gt;0,RANK(L370,(L$370:L$388)),0)</f>
        <v>3</v>
      </c>
      <c r="N370" s="171">
        <f>'Averages Pivot Table'!AA$30</f>
        <v>54320.726996762009</v>
      </c>
      <c r="O370" s="120">
        <f>IF(N370&gt;0,RANK(N370,(N$370:N$388)),0)</f>
        <v>4</v>
      </c>
    </row>
    <row r="371" spans="1:15" s="91" customFormat="1">
      <c r="A371" s="118" t="s">
        <v>190</v>
      </c>
      <c r="B371" s="171">
        <f>'Averages Pivot Table'!AA$35</f>
        <v>0</v>
      </c>
      <c r="C371" s="120">
        <f t="shared" ref="C371:E388" si="717">IF(B371&gt;0,RANK(B371,(B$370:B$388)),0)</f>
        <v>0</v>
      </c>
      <c r="D371" s="171">
        <f>'Averages Pivot Table'!AA$39</f>
        <v>0</v>
      </c>
      <c r="E371" s="120">
        <f t="shared" si="717"/>
        <v>0</v>
      </c>
      <c r="F371" s="171">
        <f>'Averages Pivot Table'!AA$43</f>
        <v>0</v>
      </c>
      <c r="G371" s="120">
        <f t="shared" ref="G371" si="718">IF(F371&gt;0,RANK(F371,(F$370:F$388)),0)</f>
        <v>0</v>
      </c>
      <c r="H371" s="171">
        <f>'Averages Pivot Table'!AA$47</f>
        <v>0</v>
      </c>
      <c r="I371" s="120">
        <f t="shared" ref="I371" si="719">IF(H371&gt;0,RANK(H371,(H$370:H$388)),0)</f>
        <v>0</v>
      </c>
      <c r="J371" s="171">
        <f>'Averages Pivot Table'!AA$51</f>
        <v>0</v>
      </c>
      <c r="K371" s="120">
        <f t="shared" ref="K371" si="720">IF(J371&gt;0,RANK(J371,(J$370:J$388)),0)</f>
        <v>0</v>
      </c>
      <c r="L371" s="149">
        <f>'Averages Pivot Table'!AA$55</f>
        <v>50247.604708933148</v>
      </c>
      <c r="M371" s="120">
        <f t="shared" ref="M371" si="721">IF(L371&gt;0,RANK(L371,(L$370:L$388)),0)</f>
        <v>6</v>
      </c>
      <c r="N371" s="171">
        <f>'Averages Pivot Table'!AA$59</f>
        <v>50247.604708933148</v>
      </c>
      <c r="O371" s="120">
        <f t="shared" ref="O371" si="722">IF(N371&gt;0,RANK(N371,(N$370:N$388)),0)</f>
        <v>7</v>
      </c>
    </row>
    <row r="372" spans="1:15" s="91" customFormat="1">
      <c r="A372" s="118" t="s">
        <v>191</v>
      </c>
      <c r="B372" s="171">
        <f>'Averages Pivot Table'!AA$64</f>
        <v>0</v>
      </c>
      <c r="C372" s="120">
        <f t="shared" si="717"/>
        <v>0</v>
      </c>
      <c r="D372" s="171">
        <f>'Averages Pivot Table'!AA$68</f>
        <v>0</v>
      </c>
      <c r="E372" s="120">
        <f t="shared" si="717"/>
        <v>0</v>
      </c>
      <c r="F372" s="171">
        <f>'Averages Pivot Table'!AA$72</f>
        <v>0</v>
      </c>
      <c r="G372" s="120">
        <f t="shared" ref="G372" si="723">IF(F372&gt;0,RANK(F372,(F$370:F$388)),0)</f>
        <v>0</v>
      </c>
      <c r="H372" s="171">
        <f>'Averages Pivot Table'!AA$76</f>
        <v>0</v>
      </c>
      <c r="I372" s="120">
        <f t="shared" ref="I372" si="724">IF(H372&gt;0,RANK(H372,(H$370:H$388)),0)</f>
        <v>0</v>
      </c>
      <c r="J372" s="171">
        <f>'Averages Pivot Table'!AA$80</f>
        <v>0</v>
      </c>
      <c r="K372" s="120">
        <f t="shared" ref="K372" si="725">IF(J372&gt;0,RANK(J372,(J$370:J$388)),0)</f>
        <v>0</v>
      </c>
      <c r="L372" s="149">
        <f>'Averages Pivot Table'!AA$84</f>
        <v>60114.843014128732</v>
      </c>
      <c r="M372" s="120">
        <f t="shared" ref="M372" si="726">IF(L372&gt;0,RANK(L372,(L$370:L$388)),0)</f>
        <v>1</v>
      </c>
      <c r="N372" s="171">
        <f>'Averages Pivot Table'!AA$88</f>
        <v>60114.843014128732</v>
      </c>
      <c r="O372" s="120">
        <f t="shared" ref="O372" si="727">IF(N372&gt;0,RANK(N372,(N$370:N$388)),0)</f>
        <v>2</v>
      </c>
    </row>
    <row r="373" spans="1:15" s="91" customFormat="1">
      <c r="A373" s="118" t="s">
        <v>192</v>
      </c>
      <c r="B373" s="171">
        <f>'Averages Pivot Table'!AA$93</f>
        <v>0</v>
      </c>
      <c r="C373" s="120">
        <f t="shared" si="717"/>
        <v>0</v>
      </c>
      <c r="D373" s="171">
        <f>'Averages Pivot Table'!AA$97</f>
        <v>0</v>
      </c>
      <c r="E373" s="120">
        <f t="shared" si="717"/>
        <v>0</v>
      </c>
      <c r="F373" s="171">
        <f>'Averages Pivot Table'!AA$101</f>
        <v>0</v>
      </c>
      <c r="G373" s="120">
        <f t="shared" ref="G373" si="728">IF(F373&gt;0,RANK(F373,(F$370:F$388)),0)</f>
        <v>0</v>
      </c>
      <c r="H373" s="171">
        <f>'Averages Pivot Table'!AA$105</f>
        <v>0</v>
      </c>
      <c r="I373" s="120">
        <f t="shared" ref="I373" si="729">IF(H373&gt;0,RANK(H373,(H$370:H$388)),0)</f>
        <v>0</v>
      </c>
      <c r="J373" s="171">
        <f>'Averages Pivot Table'!AA$109</f>
        <v>0</v>
      </c>
      <c r="K373" s="120">
        <f t="shared" ref="K373" si="730">IF(J373&gt;0,RANK(J373,(J$370:J$388)),0)</f>
        <v>0</v>
      </c>
      <c r="L373" s="149">
        <f>'Averages Pivot Table'!AA$113</f>
        <v>52828.377306903625</v>
      </c>
      <c r="M373" s="120">
        <f t="shared" ref="M373" si="731">IF(L373&gt;0,RANK(L373,(L$370:L$388)),0)</f>
        <v>5</v>
      </c>
      <c r="N373" s="171">
        <f>'Averages Pivot Table'!AA$117</f>
        <v>52828.377306903625</v>
      </c>
      <c r="O373" s="120">
        <f t="shared" ref="O373" si="732">IF(N373&gt;0,RANK(N373,(N$370:N$388)),0)</f>
        <v>6</v>
      </c>
    </row>
    <row r="374" spans="1:15" s="91" customFormat="1">
      <c r="A374" s="118"/>
      <c r="B374" s="171"/>
      <c r="C374" s="120"/>
      <c r="D374" s="171"/>
      <c r="E374" s="120"/>
      <c r="F374" s="171"/>
      <c r="G374" s="120"/>
      <c r="H374" s="171"/>
      <c r="I374" s="120"/>
      <c r="J374" s="171"/>
      <c r="K374" s="120"/>
      <c r="L374" s="149"/>
      <c r="M374" s="120"/>
      <c r="N374" s="171"/>
      <c r="O374" s="120"/>
    </row>
    <row r="375" spans="1:15" s="91" customFormat="1">
      <c r="A375" s="118" t="s">
        <v>193</v>
      </c>
      <c r="B375" s="171">
        <f>'Averages Pivot Table'!AA$122</f>
        <v>61142.775000000001</v>
      </c>
      <c r="C375" s="120">
        <f t="shared" si="717"/>
        <v>5</v>
      </c>
      <c r="D375" s="171">
        <f>'Averages Pivot Table'!AA$126</f>
        <v>55592.669811320753</v>
      </c>
      <c r="E375" s="120">
        <f t="shared" si="717"/>
        <v>3</v>
      </c>
      <c r="F375" s="171">
        <f>'Averages Pivot Table'!AA$130</f>
        <v>43987.396551724138</v>
      </c>
      <c r="G375" s="120">
        <f t="shared" ref="G375" si="733">IF(F375&gt;0,RANK(F375,(F$370:F$388)),0)</f>
        <v>5</v>
      </c>
      <c r="H375" s="171">
        <f>'Averages Pivot Table'!AA$134</f>
        <v>38994.648936170212</v>
      </c>
      <c r="I375" s="120">
        <f t="shared" ref="I375" si="734">IF(H375&gt;0,RANK(H375,(H$370:H$388)),0)</f>
        <v>5</v>
      </c>
      <c r="J375" s="171">
        <f>'Averages Pivot Table'!AA$138</f>
        <v>41287.083333333328</v>
      </c>
      <c r="K375" s="120">
        <f t="shared" ref="K375" si="735">IF(J375&gt;0,RANK(J375,(J$370:J$388)),0)</f>
        <v>2</v>
      </c>
      <c r="L375" s="149">
        <f>'Averages Pivot Table'!AA$142</f>
        <v>0</v>
      </c>
      <c r="M375" s="120">
        <f t="shared" ref="M375" si="736">IF(L375&gt;0,RANK(L375,(L$370:L$388)),0)</f>
        <v>0</v>
      </c>
      <c r="N375" s="171">
        <f>'Averages Pivot Table'!AA$146</f>
        <v>46033.57359307359</v>
      </c>
      <c r="O375" s="120">
        <f t="shared" ref="O375" si="737">IF(N375&gt;0,RANK(N375,(N$370:N$388)),0)</f>
        <v>14</v>
      </c>
    </row>
    <row r="376" spans="1:15" s="91" customFormat="1">
      <c r="A376" s="118" t="s">
        <v>194</v>
      </c>
      <c r="B376" s="171">
        <f>'Averages Pivot Table'!AA$151</f>
        <v>55889.821029502324</v>
      </c>
      <c r="C376" s="120">
        <f t="shared" si="717"/>
        <v>6</v>
      </c>
      <c r="D376" s="171">
        <f>'Averages Pivot Table'!AA$155</f>
        <v>46390.882176005049</v>
      </c>
      <c r="E376" s="120">
        <f t="shared" si="717"/>
        <v>6</v>
      </c>
      <c r="F376" s="171">
        <f>'Averages Pivot Table'!AA$159</f>
        <v>40807.832247880608</v>
      </c>
      <c r="G376" s="120">
        <f t="shared" ref="G376" si="738">IF(F376&gt;0,RANK(F376,(F$370:F$388)),0)</f>
        <v>6</v>
      </c>
      <c r="H376" s="171">
        <f>'Averages Pivot Table'!AA$163</f>
        <v>36622.022132592392</v>
      </c>
      <c r="I376" s="120">
        <f t="shared" ref="I376" si="739">IF(H376&gt;0,RANK(H376,(H$370:H$388)),0)</f>
        <v>6</v>
      </c>
      <c r="J376" s="171">
        <f>'Averages Pivot Table'!AA$167</f>
        <v>0</v>
      </c>
      <c r="K376" s="120">
        <f t="shared" ref="K376" si="740">IF(J376&gt;0,RANK(J376,(J$370:J$388)),0)</f>
        <v>0</v>
      </c>
      <c r="L376" s="149">
        <f>'Averages Pivot Table'!AA$171</f>
        <v>0</v>
      </c>
      <c r="M376" s="120">
        <f t="shared" ref="M376" si="741">IF(L376&gt;0,RANK(L376,(L$370:L$388)),0)</f>
        <v>0</v>
      </c>
      <c r="N376" s="171">
        <f>'Averages Pivot Table'!AA$175</f>
        <v>47212.240657900889</v>
      </c>
      <c r="O376" s="120">
        <f t="shared" ref="O376" si="742">IF(N376&gt;0,RANK(N376,(N$370:N$388)),0)</f>
        <v>12</v>
      </c>
    </row>
    <row r="377" spans="1:15" s="91" customFormat="1">
      <c r="A377" s="118" t="s">
        <v>195</v>
      </c>
      <c r="B377" s="171">
        <f>'Averages Pivot Table'!AA$180</f>
        <v>63827.191374663067</v>
      </c>
      <c r="C377" s="120">
        <f t="shared" si="717"/>
        <v>2</v>
      </c>
      <c r="D377" s="171">
        <f>'Averages Pivot Table'!AA$184</f>
        <v>52630.17757009346</v>
      </c>
      <c r="E377" s="120">
        <f t="shared" si="717"/>
        <v>5</v>
      </c>
      <c r="F377" s="171">
        <f>'Averages Pivot Table'!AA$188</f>
        <v>46682.041566985645</v>
      </c>
      <c r="G377" s="120">
        <f t="shared" ref="G377" si="743">IF(F377&gt;0,RANK(F377,(F$370:F$388)),0)</f>
        <v>3</v>
      </c>
      <c r="H377" s="171">
        <f>'Averages Pivot Table'!AA$192</f>
        <v>39131.440624205381</v>
      </c>
      <c r="I377" s="120">
        <f t="shared" ref="I377" si="744">IF(H377&gt;0,RANK(H377,(H$370:H$388)),0)</f>
        <v>4</v>
      </c>
      <c r="J377" s="171">
        <f>'Averages Pivot Table'!AA$196</f>
        <v>40681.599999999999</v>
      </c>
      <c r="K377" s="120">
        <f t="shared" ref="K377" si="745">IF(J377&gt;0,RANK(J377,(J$370:J$388)),0)</f>
        <v>3</v>
      </c>
      <c r="L377" s="149">
        <f>'Averages Pivot Table'!AA$200</f>
        <v>0</v>
      </c>
      <c r="M377" s="120">
        <f t="shared" ref="M377" si="746">IF(L377&gt;0,RANK(L377,(L$370:L$388)),0)</f>
        <v>0</v>
      </c>
      <c r="N377" s="171">
        <f>'Averages Pivot Table'!AA$204</f>
        <v>46553.752229062033</v>
      </c>
      <c r="O377" s="120">
        <f t="shared" ref="O377" si="747">IF(N377&gt;0,RANK(N377,(N$370:N$388)),0)</f>
        <v>13</v>
      </c>
    </row>
    <row r="378" spans="1:15" s="91" customFormat="1">
      <c r="A378" s="118" t="s">
        <v>196</v>
      </c>
      <c r="B378" s="171">
        <f>'Averages Pivot Table'!AA$209</f>
        <v>76103.080853355859</v>
      </c>
      <c r="C378" s="120">
        <f t="shared" si="717"/>
        <v>1</v>
      </c>
      <c r="D378" s="171">
        <f>'Averages Pivot Table'!AA$213</f>
        <v>60832.916339057534</v>
      </c>
      <c r="E378" s="120">
        <f t="shared" si="717"/>
        <v>1</v>
      </c>
      <c r="F378" s="171">
        <f>'Averages Pivot Table'!AA$217</f>
        <v>54611.699727058403</v>
      </c>
      <c r="G378" s="120">
        <f t="shared" ref="G378" si="748">IF(F378&gt;0,RANK(F378,(F$370:F$388)),0)</f>
        <v>1</v>
      </c>
      <c r="H378" s="171">
        <f>'Averages Pivot Table'!AA$221</f>
        <v>48287.203364311026</v>
      </c>
      <c r="I378" s="120">
        <f t="shared" ref="I378" si="749">IF(H378&gt;0,RANK(H378,(H$370:H$388)),0)</f>
        <v>2</v>
      </c>
      <c r="J378" s="171">
        <f>'Averages Pivot Table'!AA$225</f>
        <v>0</v>
      </c>
      <c r="K378" s="120">
        <f t="shared" ref="K378" si="750">IF(J378&gt;0,RANK(J378,(J$370:J$388)),0)</f>
        <v>0</v>
      </c>
      <c r="L378" s="149">
        <f>'Averages Pivot Table'!AA$229</f>
        <v>0</v>
      </c>
      <c r="M378" s="120">
        <f t="shared" ref="M378" si="751">IF(L378&gt;0,RANK(L378,(L$370:L$388)),0)</f>
        <v>0</v>
      </c>
      <c r="N378" s="171">
        <f>'Averages Pivot Table'!AA$233</f>
        <v>64156.421580656213</v>
      </c>
      <c r="O378" s="120">
        <f t="shared" ref="O378" si="752">IF(N378&gt;0,RANK(N378,(N$370:N$388)),0)</f>
        <v>1</v>
      </c>
    </row>
    <row r="379" spans="1:15" s="91" customFormat="1">
      <c r="A379" s="118"/>
      <c r="B379" s="171"/>
      <c r="C379" s="120"/>
      <c r="D379" s="171"/>
      <c r="E379" s="120"/>
      <c r="F379" s="171"/>
      <c r="G379" s="120"/>
      <c r="H379" s="171"/>
      <c r="I379" s="120"/>
      <c r="J379" s="171"/>
      <c r="K379" s="120"/>
      <c r="L379" s="149"/>
      <c r="M379" s="120"/>
      <c r="N379" s="171"/>
      <c r="O379" s="120"/>
    </row>
    <row r="380" spans="1:15" s="91" customFormat="1">
      <c r="A380" s="118" t="s">
        <v>197</v>
      </c>
      <c r="B380" s="171">
        <f>'Averages Pivot Table'!AA$238</f>
        <v>0</v>
      </c>
      <c r="C380" s="120">
        <f t="shared" si="717"/>
        <v>0</v>
      </c>
      <c r="D380" s="171">
        <f>'Averages Pivot Table'!AA$242</f>
        <v>0</v>
      </c>
      <c r="E380" s="120">
        <f t="shared" si="717"/>
        <v>0</v>
      </c>
      <c r="F380" s="171">
        <f>'Averages Pivot Table'!AA$246</f>
        <v>0</v>
      </c>
      <c r="G380" s="120">
        <f t="shared" ref="G380" si="753">IF(F380&gt;0,RANK(F380,(F$370:F$388)),0)</f>
        <v>0</v>
      </c>
      <c r="H380" s="171">
        <f>'Averages Pivot Table'!AA$250</f>
        <v>0</v>
      </c>
      <c r="I380" s="120">
        <f t="shared" ref="I380" si="754">IF(H380&gt;0,RANK(H380,(H$370:H$388)),0)</f>
        <v>0</v>
      </c>
      <c r="J380" s="171">
        <f>'Averages Pivot Table'!AA$254</f>
        <v>0</v>
      </c>
      <c r="K380" s="120">
        <f t="shared" ref="K380" si="755">IF(J380&gt;0,RANK(J380,(J$370:J$388)),0)</f>
        <v>0</v>
      </c>
      <c r="L380" s="149">
        <f>'Averages Pivot Table'!AA$258</f>
        <v>48731.376715903731</v>
      </c>
      <c r="M380" s="120">
        <f t="shared" ref="M380" si="756">IF(L380&gt;0,RANK(L380,(L$370:L$388)),0)</f>
        <v>7</v>
      </c>
      <c r="N380" s="171">
        <f>'Averages Pivot Table'!AA$262</f>
        <v>48731.376715903731</v>
      </c>
      <c r="O380" s="120">
        <f t="shared" ref="O380" si="757">IF(N380&gt;0,RANK(N380,(N$370:N$388)),0)</f>
        <v>8</v>
      </c>
    </row>
    <row r="381" spans="1:15" s="91" customFormat="1">
      <c r="A381" s="118" t="s">
        <v>198</v>
      </c>
      <c r="B381" s="171">
        <f>'Averages Pivot Table'!AA$267</f>
        <v>0</v>
      </c>
      <c r="C381" s="120">
        <f t="shared" si="717"/>
        <v>0</v>
      </c>
      <c r="D381" s="171">
        <f>'Averages Pivot Table'!AA$271</f>
        <v>0</v>
      </c>
      <c r="E381" s="120">
        <f t="shared" si="717"/>
        <v>0</v>
      </c>
      <c r="F381" s="171">
        <f>'Averages Pivot Table'!AA$275</f>
        <v>0</v>
      </c>
      <c r="G381" s="120">
        <f t="shared" ref="G381" si="758">IF(F381&gt;0,RANK(F381,(F$370:F$388)),0)</f>
        <v>0</v>
      </c>
      <c r="H381" s="171">
        <f>'Averages Pivot Table'!AA$279</f>
        <v>0</v>
      </c>
      <c r="I381" s="120">
        <f t="shared" ref="I381" si="759">IF(H381&gt;0,RANK(H381,(H$370:H$388)),0)</f>
        <v>0</v>
      </c>
      <c r="J381" s="171">
        <f>'Averages Pivot Table'!AA$283</f>
        <v>0</v>
      </c>
      <c r="K381" s="120">
        <f t="shared" ref="K381" si="760">IF(J381&gt;0,RANK(J381,(J$370:J$388)),0)</f>
        <v>0</v>
      </c>
      <c r="L381" s="149">
        <f>'Averages Pivot Table'!AA$287</f>
        <v>48669.468314738617</v>
      </c>
      <c r="M381" s="120">
        <f t="shared" ref="M381" si="761">IF(L381&gt;0,RANK(L381,(L$370:L$388)),0)</f>
        <v>8</v>
      </c>
      <c r="N381" s="171">
        <f>'Averages Pivot Table'!AA$291</f>
        <v>48669.468314738617</v>
      </c>
      <c r="O381" s="120">
        <f t="shared" ref="O381" si="762">IF(N381&gt;0,RANK(N381,(N$370:N$388)),0)</f>
        <v>9</v>
      </c>
    </row>
    <row r="382" spans="1:15" s="91" customFormat="1">
      <c r="A382" s="118" t="s">
        <v>199</v>
      </c>
      <c r="B382" s="171">
        <f>'Averages Pivot Table'!AA$296</f>
        <v>0</v>
      </c>
      <c r="C382" s="120">
        <f t="shared" si="717"/>
        <v>0</v>
      </c>
      <c r="D382" s="171">
        <f>'Averages Pivot Table'!AA$300</f>
        <v>0</v>
      </c>
      <c r="E382" s="120">
        <f t="shared" si="717"/>
        <v>0</v>
      </c>
      <c r="F382" s="171">
        <f>'Averages Pivot Table'!AA$304</f>
        <v>0</v>
      </c>
      <c r="G382" s="120">
        <f t="shared" ref="G382" si="763">IF(F382&gt;0,RANK(F382,(F$370:F$388)),0)</f>
        <v>0</v>
      </c>
      <c r="H382" s="171">
        <f>'Averages Pivot Table'!AA$308</f>
        <v>0</v>
      </c>
      <c r="I382" s="120">
        <f t="shared" ref="I382" si="764">IF(H382&gt;0,RANK(H382,(H$370:H$388)),0)</f>
        <v>0</v>
      </c>
      <c r="J382" s="171">
        <f>'Averages Pivot Table'!AA$312</f>
        <v>0</v>
      </c>
      <c r="K382" s="120">
        <f t="shared" ref="K382" si="765">IF(J382&gt;0,RANK(J382,(J$370:J$388)),0)</f>
        <v>0</v>
      </c>
      <c r="L382" s="149">
        <f>'Averages Pivot Table'!AA$316</f>
        <v>54033.561183966434</v>
      </c>
      <c r="M382" s="120">
        <f t="shared" ref="M382" si="766">IF(L382&gt;0,RANK(L382,(L$370:L$388)),0)</f>
        <v>4</v>
      </c>
      <c r="N382" s="171">
        <f>'Averages Pivot Table'!AA$320</f>
        <v>54033.561183966434</v>
      </c>
      <c r="O382" s="120">
        <f t="shared" ref="O382" si="767">IF(N382&gt;0,RANK(N382,(N$370:N$388)),0)</f>
        <v>5</v>
      </c>
    </row>
    <row r="383" spans="1:15" s="91" customFormat="1">
      <c r="A383" s="118" t="s">
        <v>200</v>
      </c>
      <c r="B383" s="171">
        <f>'Averages Pivot Table'!AA$325</f>
        <v>0</v>
      </c>
      <c r="C383" s="120">
        <f t="shared" si="717"/>
        <v>0</v>
      </c>
      <c r="D383" s="171">
        <f>'Averages Pivot Table'!AA$329</f>
        <v>0</v>
      </c>
      <c r="E383" s="120">
        <f t="shared" si="717"/>
        <v>0</v>
      </c>
      <c r="F383" s="171">
        <f>'Averages Pivot Table'!AA$333</f>
        <v>0</v>
      </c>
      <c r="G383" s="120">
        <f t="shared" ref="G383" si="768">IF(F383&gt;0,RANK(F383,(F$370:F$388)),0)</f>
        <v>0</v>
      </c>
      <c r="H383" s="171">
        <f>'Averages Pivot Table'!AA$337</f>
        <v>0</v>
      </c>
      <c r="I383" s="120">
        <f t="shared" ref="I383" si="769">IF(H383&gt;0,RANK(H383,(H$370:H$388)),0)</f>
        <v>0</v>
      </c>
      <c r="J383" s="171">
        <f>'Averages Pivot Table'!AA$341</f>
        <v>48608.090064331664</v>
      </c>
      <c r="K383" s="120">
        <f t="shared" ref="K383" si="770">IF(J383&gt;0,RANK(J383,(J$370:J$388)),0)</f>
        <v>1</v>
      </c>
      <c r="L383" s="149">
        <f>'Averages Pivot Table'!AA$345</f>
        <v>0</v>
      </c>
      <c r="M383" s="120">
        <f t="shared" ref="M383" si="771">IF(L383&gt;0,RANK(L383,(L$370:L$388)),0)</f>
        <v>0</v>
      </c>
      <c r="N383" s="171">
        <f>'Averages Pivot Table'!AA$349</f>
        <v>48608.090064331664</v>
      </c>
      <c r="O383" s="120">
        <f t="shared" ref="O383" si="772">IF(N383&gt;0,RANK(N383,(N$370:N$388)),0)</f>
        <v>10</v>
      </c>
    </row>
    <row r="384" spans="1:15" s="91" customFormat="1">
      <c r="A384" s="118"/>
      <c r="B384" s="171"/>
      <c r="C384" s="120"/>
      <c r="D384" s="171"/>
      <c r="E384" s="120"/>
      <c r="F384" s="171"/>
      <c r="G384" s="120"/>
      <c r="H384" s="171"/>
      <c r="I384" s="120"/>
      <c r="J384" s="171"/>
      <c r="K384" s="120"/>
      <c r="L384" s="149"/>
      <c r="M384" s="120"/>
      <c r="N384" s="171"/>
      <c r="O384" s="120"/>
    </row>
    <row r="385" spans="1:19" ht="12.95" customHeight="1">
      <c r="A385" s="118" t="s">
        <v>201</v>
      </c>
      <c r="B385" s="173">
        <f>'Averages Pivot Table'!AA$354</f>
        <v>61960.671644256181</v>
      </c>
      <c r="C385" s="120">
        <f t="shared" si="717"/>
        <v>3</v>
      </c>
      <c r="D385" s="173">
        <f>'Averages Pivot Table'!AA$358</f>
        <v>53419.637072366291</v>
      </c>
      <c r="E385" s="120">
        <f t="shared" si="717"/>
        <v>4</v>
      </c>
      <c r="F385" s="173">
        <f>'Averages Pivot Table'!AA$362</f>
        <v>45939.649813086238</v>
      </c>
      <c r="G385" s="120">
        <f t="shared" ref="G385" si="773">IF(F385&gt;0,RANK(F385,(F$370:F$388)),0)</f>
        <v>4</v>
      </c>
      <c r="H385" s="173">
        <f>'Averages Pivot Table'!AA$366</f>
        <v>39656.940214473143</v>
      </c>
      <c r="I385" s="120">
        <f t="shared" ref="I385" si="774">IF(H385&gt;0,RANK(H385,(H$370:H$388)),0)</f>
        <v>3</v>
      </c>
      <c r="J385" s="173">
        <f>'Averages Pivot Table'!AA$370</f>
        <v>0</v>
      </c>
      <c r="K385" s="120">
        <f t="shared" ref="K385" si="775">IF(J385&gt;0,RANK(J385,(J$370:J$388)),0)</f>
        <v>0</v>
      </c>
      <c r="L385" s="119">
        <f>'Averages Pivot Table'!AA$374</f>
        <v>0</v>
      </c>
      <c r="M385" s="120">
        <f t="shared" ref="M385" si="776">IF(L385&gt;0,RANK(L385,(L$370:L$388)),0)</f>
        <v>0</v>
      </c>
      <c r="N385" s="173">
        <f>'Averages Pivot Table'!AA$378</f>
        <v>48389.473053467438</v>
      </c>
      <c r="O385" s="120">
        <f t="shared" ref="O385" si="777">IF(N385&gt;0,RANK(N385,(N$370:N$388)),0)</f>
        <v>11</v>
      </c>
    </row>
    <row r="386" spans="1:19" ht="12.95" customHeight="1">
      <c r="A386" s="118" t="s">
        <v>202</v>
      </c>
      <c r="B386" s="173">
        <f>'Averages Pivot Table'!AA$383</f>
        <v>61177.851190720401</v>
      </c>
      <c r="C386" s="120">
        <f t="shared" si="717"/>
        <v>4</v>
      </c>
      <c r="D386" s="173">
        <f>'Averages Pivot Table'!AA$387</f>
        <v>57000.305715605828</v>
      </c>
      <c r="E386" s="120">
        <f t="shared" si="717"/>
        <v>2</v>
      </c>
      <c r="F386" s="173">
        <f>'Averages Pivot Table'!AA$391</f>
        <v>53780.005003006903</v>
      </c>
      <c r="G386" s="120">
        <f t="shared" ref="G386" si="778">IF(F386&gt;0,RANK(F386,(F$370:F$388)),0)</f>
        <v>2</v>
      </c>
      <c r="H386" s="173">
        <f>'Averages Pivot Table'!AA$395</f>
        <v>53669.888946677973</v>
      </c>
      <c r="I386" s="120">
        <f t="shared" ref="I386" si="779">IF(H386&gt;0,RANK(H386,(H$370:H$388)),0)</f>
        <v>1</v>
      </c>
      <c r="J386" s="173">
        <f>'Averages Pivot Table'!AA$399</f>
        <v>0</v>
      </c>
      <c r="K386" s="120">
        <f t="shared" ref="K386" si="780">IF(J386&gt;0,RANK(J386,(J$370:J$388)),0)</f>
        <v>0</v>
      </c>
      <c r="L386" s="119">
        <f>'Averages Pivot Table'!AA$403</f>
        <v>57893.604892085299</v>
      </c>
      <c r="M386" s="120">
        <f t="shared" ref="M386" si="781">IF(L386&gt;0,RANK(L386,(L$370:L$388)),0)</f>
        <v>2</v>
      </c>
      <c r="N386" s="173">
        <f>'Averages Pivot Table'!AA$407</f>
        <v>57289.146958743557</v>
      </c>
      <c r="O386" s="120">
        <f t="shared" ref="O386" si="782">IF(N386&gt;0,RANK(N386,(N$370:N$388)),0)</f>
        <v>3</v>
      </c>
    </row>
    <row r="387" spans="1:19" ht="12.95" customHeight="1">
      <c r="A387" s="118" t="s">
        <v>203</v>
      </c>
      <c r="B387" s="173">
        <f>'Averages Pivot Table'!AA$412</f>
        <v>0</v>
      </c>
      <c r="C387" s="120">
        <f t="shared" si="717"/>
        <v>0</v>
      </c>
      <c r="D387" s="173">
        <f>'Averages Pivot Table'!AA$416</f>
        <v>0</v>
      </c>
      <c r="E387" s="120">
        <f t="shared" si="717"/>
        <v>0</v>
      </c>
      <c r="F387" s="173">
        <f>'Averages Pivot Table'!AA$420</f>
        <v>0</v>
      </c>
      <c r="G387" s="120">
        <f t="shared" ref="G387" si="783">IF(F387&gt;0,RANK(F387,(F$370:F$388)),0)</f>
        <v>0</v>
      </c>
      <c r="H387" s="173">
        <f>'Averages Pivot Table'!AA$424</f>
        <v>0</v>
      </c>
      <c r="I387" s="120">
        <f t="shared" ref="I387" si="784">IF(H387&gt;0,RANK(H387,(H$370:H$388)),0)</f>
        <v>0</v>
      </c>
      <c r="J387" s="173">
        <f>'Averages Pivot Table'!AA$428</f>
        <v>0</v>
      </c>
      <c r="K387" s="120">
        <f t="shared" ref="K387" si="785">IF(J387&gt;0,RANK(J387,(J$370:J$388)),0)</f>
        <v>0</v>
      </c>
      <c r="L387" s="119">
        <f>'Averages Pivot Table'!AA$432</f>
        <v>0</v>
      </c>
      <c r="M387" s="120">
        <f t="shared" ref="M387" si="786">IF(L387&gt;0,RANK(L387,(L$370:L$388)),0)</f>
        <v>0</v>
      </c>
      <c r="N387" s="173">
        <f>'Averages Pivot Table'!AA$436</f>
        <v>0</v>
      </c>
      <c r="O387" s="120">
        <f t="shared" ref="O387" si="787">IF(N387&gt;0,RANK(N387,(N$370:N$388)),0)</f>
        <v>0</v>
      </c>
    </row>
    <row r="388" spans="1:19" ht="12.95" customHeight="1">
      <c r="A388" s="143" t="s">
        <v>204</v>
      </c>
      <c r="B388" s="174">
        <f>'Averages Pivot Table'!AA$441</f>
        <v>0</v>
      </c>
      <c r="C388" s="123">
        <f t="shared" si="717"/>
        <v>0</v>
      </c>
      <c r="D388" s="174">
        <f>'Averages Pivot Table'!AA$445</f>
        <v>0</v>
      </c>
      <c r="E388" s="123">
        <f t="shared" si="717"/>
        <v>0</v>
      </c>
      <c r="F388" s="174">
        <f>'Averages Pivot Table'!AA$449</f>
        <v>0</v>
      </c>
      <c r="G388" s="123">
        <f t="shared" ref="G388" si="788">IF(F388&gt;0,RANK(F388,(F$370:F$388)),0)</f>
        <v>0</v>
      </c>
      <c r="H388" s="174">
        <f>'Averages Pivot Table'!AA$453</f>
        <v>0</v>
      </c>
      <c r="I388" s="123">
        <f t="shared" ref="I388" si="789">IF(H388&gt;0,RANK(H388,(H$370:H$388)),0)</f>
        <v>0</v>
      </c>
      <c r="J388" s="174">
        <f>'Averages Pivot Table'!AA$457</f>
        <v>0</v>
      </c>
      <c r="K388" s="123">
        <f t="shared" ref="K388" si="790">IF(J388&gt;0,RANK(J388,(J$370:J$388)),0)</f>
        <v>0</v>
      </c>
      <c r="L388" s="122">
        <f>'Averages Pivot Table'!AA$461</f>
        <v>0</v>
      </c>
      <c r="M388" s="123">
        <f t="shared" ref="M388" si="791">IF(L388&gt;0,RANK(L388,(L$370:L$388)),0)</f>
        <v>0</v>
      </c>
      <c r="N388" s="174">
        <f>'Averages Pivot Table'!AA$465</f>
        <v>0</v>
      </c>
      <c r="O388" s="123">
        <f t="shared" ref="O388" si="792">IF(N388&gt;0,RANK(N388,(N$370:N$388)),0)</f>
        <v>0</v>
      </c>
    </row>
    <row r="389" spans="1:19" ht="34.5" customHeight="1">
      <c r="A389" s="673" t="s">
        <v>360</v>
      </c>
      <c r="B389" s="673"/>
      <c r="C389" s="673"/>
      <c r="D389" s="673"/>
      <c r="E389" s="673"/>
      <c r="F389" s="673"/>
      <c r="G389" s="673"/>
      <c r="H389" s="673"/>
      <c r="I389" s="673"/>
      <c r="J389" s="673"/>
      <c r="K389" s="673"/>
      <c r="L389" s="673"/>
      <c r="M389" s="673"/>
      <c r="N389" s="673"/>
      <c r="O389" s="673"/>
    </row>
    <row r="390" spans="1:19">
      <c r="O390" s="84" t="s">
        <v>1094</v>
      </c>
    </row>
    <row r="391" spans="1:19" ht="18">
      <c r="A391" s="64" t="s">
        <v>222</v>
      </c>
      <c r="B391" s="64"/>
      <c r="C391" s="64"/>
      <c r="D391" s="64"/>
      <c r="E391" s="64"/>
      <c r="F391" s="64"/>
      <c r="G391" s="64"/>
      <c r="H391" s="64"/>
      <c r="I391" s="64"/>
      <c r="J391" s="64"/>
      <c r="K391" s="64"/>
      <c r="L391" s="64"/>
      <c r="M391" s="64"/>
      <c r="N391" s="64"/>
      <c r="O391" s="64"/>
    </row>
    <row r="392" spans="1:19">
      <c r="A392" s="162"/>
      <c r="B392" s="69"/>
      <c r="C392" s="69"/>
      <c r="D392" s="69"/>
      <c r="E392" s="69"/>
      <c r="F392" s="69"/>
      <c r="G392" s="69"/>
      <c r="H392" s="69"/>
      <c r="I392" s="69"/>
      <c r="J392" s="69"/>
      <c r="K392" s="69"/>
      <c r="L392" s="69"/>
      <c r="M392" s="69"/>
      <c r="N392" s="69"/>
      <c r="O392" s="69"/>
    </row>
    <row r="393" spans="1:19" ht="15.75">
      <c r="A393" s="674" t="s">
        <v>210</v>
      </c>
      <c r="B393" s="674"/>
      <c r="C393" s="674"/>
      <c r="D393" s="674"/>
      <c r="E393" s="674"/>
      <c r="F393" s="674"/>
      <c r="G393" s="674"/>
      <c r="H393" s="674"/>
      <c r="I393" s="674"/>
      <c r="J393" s="674"/>
      <c r="K393" s="674"/>
      <c r="L393" s="674"/>
      <c r="M393" s="674"/>
      <c r="N393" s="674"/>
      <c r="O393" s="674"/>
    </row>
    <row r="394" spans="1:19" ht="15.75">
      <c r="A394" s="674" t="s">
        <v>376</v>
      </c>
      <c r="B394" s="674"/>
      <c r="C394" s="674"/>
      <c r="D394" s="674"/>
      <c r="E394" s="674"/>
      <c r="F394" s="674"/>
      <c r="G394" s="674"/>
      <c r="H394" s="674"/>
      <c r="I394" s="674"/>
      <c r="J394" s="674"/>
      <c r="K394" s="674"/>
      <c r="L394" s="674"/>
      <c r="M394" s="674"/>
      <c r="N394" s="674"/>
      <c r="O394" s="674"/>
    </row>
    <row r="395" spans="1:19">
      <c r="A395" s="118"/>
      <c r="B395" s="118"/>
      <c r="C395" s="118"/>
      <c r="D395" s="118"/>
      <c r="E395" s="118"/>
      <c r="F395" s="118"/>
      <c r="G395" s="118"/>
      <c r="H395" s="118"/>
      <c r="I395" s="118"/>
      <c r="J395" s="118"/>
      <c r="K395" s="118"/>
      <c r="L395" s="118"/>
      <c r="M395" s="118"/>
      <c r="N395" s="118"/>
      <c r="O395" s="118"/>
    </row>
    <row r="396" spans="1:19" ht="33.75" customHeight="1">
      <c r="A396" s="96"/>
      <c r="B396" s="164" t="s">
        <v>3</v>
      </c>
      <c r="C396" s="165"/>
      <c r="D396" s="166" t="s">
        <v>4</v>
      </c>
      <c r="E396" s="167"/>
      <c r="F396" s="166" t="s">
        <v>5</v>
      </c>
      <c r="G396" s="167"/>
      <c r="H396" s="164" t="s">
        <v>6</v>
      </c>
      <c r="I396" s="165"/>
      <c r="J396" s="166" t="s">
        <v>211</v>
      </c>
      <c r="K396" s="167"/>
      <c r="L396" s="165" t="s">
        <v>21</v>
      </c>
      <c r="M396" s="165"/>
      <c r="N396" s="165" t="s">
        <v>212</v>
      </c>
      <c r="O396" s="165"/>
    </row>
    <row r="397" spans="1:19">
      <c r="A397" s="102"/>
      <c r="B397" s="98" t="s">
        <v>187</v>
      </c>
      <c r="C397" s="97" t="s">
        <v>166</v>
      </c>
      <c r="D397" s="98" t="s">
        <v>187</v>
      </c>
      <c r="E397" s="97" t="s">
        <v>166</v>
      </c>
      <c r="F397" s="98" t="s">
        <v>187</v>
      </c>
      <c r="G397" s="97" t="s">
        <v>166</v>
      </c>
      <c r="H397" s="98" t="s">
        <v>187</v>
      </c>
      <c r="I397" s="97" t="s">
        <v>166</v>
      </c>
      <c r="J397" s="98" t="s">
        <v>187</v>
      </c>
      <c r="K397" s="97" t="s">
        <v>166</v>
      </c>
      <c r="L397" s="98" t="s">
        <v>187</v>
      </c>
      <c r="M397" s="97" t="s">
        <v>166</v>
      </c>
      <c r="N397" s="98" t="s">
        <v>187</v>
      </c>
      <c r="O397" s="97" t="s">
        <v>166</v>
      </c>
    </row>
    <row r="398" spans="1:19" s="109" customFormat="1" ht="18" customHeight="1">
      <c r="A398" s="106" t="s">
        <v>188</v>
      </c>
      <c r="B398" s="133">
        <f>'Averages Pivot Table'!AB$469</f>
        <v>57986.624661768008</v>
      </c>
      <c r="C398" s="133"/>
      <c r="D398" s="133">
        <f>'Averages Pivot Table'!AB$473</f>
        <v>50249.393139973508</v>
      </c>
      <c r="E398" s="133"/>
      <c r="F398" s="133">
        <f>'Averages Pivot Table'!AB$477</f>
        <v>44760.522801549771</v>
      </c>
      <c r="G398" s="133"/>
      <c r="H398" s="133">
        <f>'Averages Pivot Table'!AB$481</f>
        <v>41795.481966241357</v>
      </c>
      <c r="I398" s="133"/>
      <c r="J398" s="133">
        <f>'Averages Pivot Table'!AB$485</f>
        <v>45533.530403657598</v>
      </c>
      <c r="K398" s="133"/>
      <c r="L398" s="133">
        <f>'Averages Pivot Table'!AB$489</f>
        <v>49494.943739129041</v>
      </c>
      <c r="M398" s="133"/>
      <c r="N398" s="133">
        <f>'Averages Pivot Table'!AB$493</f>
        <v>48420.712038584912</v>
      </c>
      <c r="O398" s="169"/>
      <c r="Q398" s="111"/>
      <c r="R398" s="111"/>
      <c r="S398" s="111"/>
    </row>
    <row r="399" spans="1:19" ht="12.95" customHeight="1">
      <c r="A399" s="118"/>
      <c r="B399" s="113"/>
      <c r="C399" s="137"/>
      <c r="D399" s="113"/>
      <c r="E399" s="137"/>
      <c r="F399" s="113"/>
      <c r="G399" s="137"/>
      <c r="H399" s="113"/>
      <c r="I399" s="137"/>
      <c r="J399" s="113"/>
      <c r="K399" s="137"/>
      <c r="L399" s="113"/>
      <c r="M399" s="137"/>
      <c r="N399" s="113"/>
      <c r="O399" s="137"/>
    </row>
    <row r="400" spans="1:19" ht="12.95" customHeight="1">
      <c r="A400" s="118" t="s">
        <v>189</v>
      </c>
      <c r="B400" s="171">
        <f>'Averages Pivot Table'!AB$6</f>
        <v>0</v>
      </c>
      <c r="C400" s="120">
        <f>IF(B400&gt;0,RANK(B400,(B$400:B$418)),0)</f>
        <v>0</v>
      </c>
      <c r="D400" s="171">
        <f>'Averages Pivot Table'!AB$10</f>
        <v>0</v>
      </c>
      <c r="E400" s="120">
        <f>IF(D400&gt;0,RANK(D400,(D$400:D$418)),0)</f>
        <v>0</v>
      </c>
      <c r="F400" s="171">
        <f>'Averages Pivot Table'!AB$14</f>
        <v>0</v>
      </c>
      <c r="G400" s="120">
        <f>IF(F400&gt;0,RANK(F400,(F$400:F$418)),0)</f>
        <v>0</v>
      </c>
      <c r="H400" s="171">
        <f>'Averages Pivot Table'!AB$18</f>
        <v>0</v>
      </c>
      <c r="I400" s="120">
        <f>IF(H400&gt;0,RANK(H400,(H$400:H$418)),0)</f>
        <v>0</v>
      </c>
      <c r="J400" s="171">
        <f>'Averages Pivot Table'!AB$22</f>
        <v>0</v>
      </c>
      <c r="K400" s="120">
        <f>IF(J400&gt;0,RANK(J400,(J$400:J$418)),0)</f>
        <v>0</v>
      </c>
      <c r="L400" s="149">
        <f>'Averages Pivot Table'!AB$26</f>
        <v>52436.814901882542</v>
      </c>
      <c r="M400" s="120">
        <f>IF(L400&gt;0,RANK(L400,(L$400:L$418)),0)</f>
        <v>3</v>
      </c>
      <c r="N400" s="171">
        <f>'Averages Pivot Table'!AB$30</f>
        <v>52436.814901882542</v>
      </c>
      <c r="O400" s="120">
        <f>IF(N400&gt;0,RANK(N400,(N$400:N$418)),0)</f>
        <v>3</v>
      </c>
    </row>
    <row r="401" spans="1:15" s="91" customFormat="1">
      <c r="A401" s="118" t="s">
        <v>190</v>
      </c>
      <c r="B401" s="171">
        <f>'Averages Pivot Table'!AB$35</f>
        <v>61037</v>
      </c>
      <c r="C401" s="120">
        <f t="shared" ref="C401:E418" si="793">IF(B401&gt;0,RANK(B401,(B$400:B$418)),0)</f>
        <v>3</v>
      </c>
      <c r="D401" s="171">
        <f>'Averages Pivot Table'!AB$39</f>
        <v>61060.543689320388</v>
      </c>
      <c r="E401" s="120">
        <f t="shared" si="793"/>
        <v>1</v>
      </c>
      <c r="F401" s="171">
        <f>'Averages Pivot Table'!AB$43</f>
        <v>50445.723776223771</v>
      </c>
      <c r="G401" s="120">
        <f t="shared" ref="G401" si="794">IF(F401&gt;0,RANK(F401,(F$400:F$418)),0)</f>
        <v>2</v>
      </c>
      <c r="H401" s="171">
        <f>'Averages Pivot Table'!AB$47</f>
        <v>41836.528735632179</v>
      </c>
      <c r="I401" s="120">
        <f t="shared" ref="I401" si="795">IF(H401&gt;0,RANK(H401,(H$400:H$418)),0)</f>
        <v>4</v>
      </c>
      <c r="J401" s="171">
        <f>'Averages Pivot Table'!AB$51</f>
        <v>0</v>
      </c>
      <c r="K401" s="120">
        <f t="shared" ref="K401" si="796">IF(J401&gt;0,RANK(J401,(J$400:J$418)),0)</f>
        <v>0</v>
      </c>
      <c r="L401" s="149">
        <f>'Averages Pivot Table'!AB$55</f>
        <v>40440.725685785539</v>
      </c>
      <c r="M401" s="120">
        <f t="shared" ref="M401" si="797">IF(L401&gt;0,RANK(L401,(L$400:L$418)),0)</f>
        <v>8</v>
      </c>
      <c r="N401" s="171">
        <f>'Averages Pivot Table'!AB$59</f>
        <v>44375.696527197411</v>
      </c>
      <c r="O401" s="120">
        <f t="shared" ref="O401" si="798">IF(N401&gt;0,RANK(N401,(N$400:N$418)),0)</f>
        <v>13</v>
      </c>
    </row>
    <row r="402" spans="1:15" s="91" customFormat="1">
      <c r="A402" s="118" t="s">
        <v>191</v>
      </c>
      <c r="B402" s="171">
        <f>'Averages Pivot Table'!AB$64</f>
        <v>0</v>
      </c>
      <c r="C402" s="120">
        <f t="shared" si="793"/>
        <v>0</v>
      </c>
      <c r="D402" s="171">
        <f>'Averages Pivot Table'!AB$68</f>
        <v>0</v>
      </c>
      <c r="E402" s="120">
        <f t="shared" si="793"/>
        <v>0</v>
      </c>
      <c r="F402" s="171">
        <f>'Averages Pivot Table'!AB$72</f>
        <v>0</v>
      </c>
      <c r="G402" s="120">
        <f t="shared" ref="G402" si="799">IF(F402&gt;0,RANK(F402,(F$400:F$418)),0)</f>
        <v>0</v>
      </c>
      <c r="H402" s="171">
        <f>'Averages Pivot Table'!AB$76</f>
        <v>0</v>
      </c>
      <c r="I402" s="120">
        <f t="shared" ref="I402" si="800">IF(H402&gt;0,RANK(H402,(H$400:H$418)),0)</f>
        <v>0</v>
      </c>
      <c r="J402" s="171">
        <f>'Averages Pivot Table'!AB$80</f>
        <v>0</v>
      </c>
      <c r="K402" s="120">
        <f t="shared" ref="K402" si="801">IF(J402&gt;0,RANK(J402,(J$400:J$418)),0)</f>
        <v>0</v>
      </c>
      <c r="L402" s="149">
        <f>'Averages Pivot Table'!AB$84</f>
        <v>60580.684221364543</v>
      </c>
      <c r="M402" s="120">
        <f t="shared" ref="M402" si="802">IF(L402&gt;0,RANK(L402,(L$400:L$418)),0)</f>
        <v>1</v>
      </c>
      <c r="N402" s="171">
        <f>'Averages Pivot Table'!AB$88</f>
        <v>60580.684221364543</v>
      </c>
      <c r="O402" s="120">
        <f t="shared" ref="O402" si="803">IF(N402&gt;0,RANK(N402,(N$400:N$418)),0)</f>
        <v>1</v>
      </c>
    </row>
    <row r="403" spans="1:15" s="91" customFormat="1">
      <c r="A403" s="118" t="s">
        <v>192</v>
      </c>
      <c r="B403" s="171">
        <f>'Averages Pivot Table'!AB$93</f>
        <v>0</v>
      </c>
      <c r="C403" s="120">
        <f t="shared" si="793"/>
        <v>0</v>
      </c>
      <c r="D403" s="171">
        <f>'Averages Pivot Table'!AB$97</f>
        <v>0</v>
      </c>
      <c r="E403" s="120">
        <f t="shared" si="793"/>
        <v>0</v>
      </c>
      <c r="F403" s="171">
        <f>'Averages Pivot Table'!AB$101</f>
        <v>0</v>
      </c>
      <c r="G403" s="120">
        <f t="shared" ref="G403" si="804">IF(F403&gt;0,RANK(F403,(F$400:F$418)),0)</f>
        <v>0</v>
      </c>
      <c r="H403" s="171">
        <f>'Averages Pivot Table'!AB$105</f>
        <v>0</v>
      </c>
      <c r="I403" s="120">
        <f t="shared" ref="I403" si="805">IF(H403&gt;0,RANK(H403,(H$400:H$418)),0)</f>
        <v>0</v>
      </c>
      <c r="J403" s="171">
        <f>'Averages Pivot Table'!AB$109</f>
        <v>0</v>
      </c>
      <c r="K403" s="120">
        <f t="shared" ref="K403" si="806">IF(J403&gt;0,RANK(J403,(J$400:J$418)),0)</f>
        <v>0</v>
      </c>
      <c r="L403" s="149">
        <f>'Averages Pivot Table'!AB$113</f>
        <v>48520.450236966826</v>
      </c>
      <c r="M403" s="120">
        <f t="shared" ref="M403" si="807">IF(L403&gt;0,RANK(L403,(L$400:L$418)),0)</f>
        <v>5</v>
      </c>
      <c r="N403" s="171">
        <f>'Averages Pivot Table'!AB$117</f>
        <v>48520.450236966826</v>
      </c>
      <c r="O403" s="120">
        <f t="shared" ref="O403" si="808">IF(N403&gt;0,RANK(N403,(N$400:N$418)),0)</f>
        <v>8</v>
      </c>
    </row>
    <row r="404" spans="1:15" s="91" customFormat="1">
      <c r="A404" s="118"/>
      <c r="B404" s="171"/>
      <c r="C404" s="120"/>
      <c r="D404" s="171"/>
      <c r="E404" s="120"/>
      <c r="F404" s="171"/>
      <c r="G404" s="120"/>
      <c r="H404" s="171"/>
      <c r="I404" s="120"/>
      <c r="J404" s="171"/>
      <c r="K404" s="120"/>
      <c r="L404" s="149"/>
      <c r="M404" s="120"/>
      <c r="N404" s="171"/>
      <c r="O404" s="120"/>
    </row>
    <row r="405" spans="1:15" s="91" customFormat="1">
      <c r="A405" s="118" t="s">
        <v>193</v>
      </c>
      <c r="B405" s="171">
        <f>'Averages Pivot Table'!AB$122</f>
        <v>58043</v>
      </c>
      <c r="C405" s="120">
        <f t="shared" si="793"/>
        <v>5</v>
      </c>
      <c r="D405" s="171">
        <f>'Averages Pivot Table'!AB$126</f>
        <v>48839.33699276382</v>
      </c>
      <c r="E405" s="120">
        <f t="shared" si="793"/>
        <v>5</v>
      </c>
      <c r="F405" s="171">
        <f>'Averages Pivot Table'!AB$130</f>
        <v>43564.344202540262</v>
      </c>
      <c r="G405" s="120">
        <f t="shared" ref="G405" si="809">IF(F405&gt;0,RANK(F405,(F$400:F$418)),0)</f>
        <v>6</v>
      </c>
      <c r="H405" s="171">
        <f>'Averages Pivot Table'!AB$134</f>
        <v>41107.780244845751</v>
      </c>
      <c r="I405" s="120">
        <f t="shared" ref="I405" si="810">IF(H405&gt;0,RANK(H405,(H$400:H$418)),0)</f>
        <v>6</v>
      </c>
      <c r="J405" s="171">
        <f>'Averages Pivot Table'!AB$138</f>
        <v>33446.045454545456</v>
      </c>
      <c r="K405" s="120">
        <f t="shared" ref="K405" si="811">IF(J405&gt;0,RANK(J405,(J$400:J$418)),0)</f>
        <v>6</v>
      </c>
      <c r="L405" s="149">
        <f>'Averages Pivot Table'!AB$142</f>
        <v>0</v>
      </c>
      <c r="M405" s="120">
        <f t="shared" ref="M405" si="812">IF(L405&gt;0,RANK(L405,(L$400:L$418)),0)</f>
        <v>0</v>
      </c>
      <c r="N405" s="171">
        <f>'Averages Pivot Table'!AB$146</f>
        <v>44243.185070125379</v>
      </c>
      <c r="O405" s="120">
        <f t="shared" ref="O405" si="813">IF(N405&gt;0,RANK(N405,(N$400:N$418)),0)</f>
        <v>14</v>
      </c>
    </row>
    <row r="406" spans="1:15" s="91" customFormat="1">
      <c r="A406" s="118" t="s">
        <v>194</v>
      </c>
      <c r="B406" s="171">
        <f>'Averages Pivot Table'!AB$151</f>
        <v>55128.778504638751</v>
      </c>
      <c r="C406" s="120">
        <f t="shared" si="793"/>
        <v>7</v>
      </c>
      <c r="D406" s="171">
        <f>'Averages Pivot Table'!AB$155</f>
        <v>44670.069450042305</v>
      </c>
      <c r="E406" s="120">
        <f t="shared" si="793"/>
        <v>8</v>
      </c>
      <c r="F406" s="171">
        <f>'Averages Pivot Table'!AB$159</f>
        <v>37748.676146822516</v>
      </c>
      <c r="G406" s="120">
        <f t="shared" ref="G406" si="814">IF(F406&gt;0,RANK(F406,(F$400:F$418)),0)</f>
        <v>8</v>
      </c>
      <c r="H406" s="171">
        <f>'Averages Pivot Table'!AB$163</f>
        <v>35161.312190925804</v>
      </c>
      <c r="I406" s="120">
        <f t="shared" ref="I406" si="815">IF(H406&gt;0,RANK(H406,(H$400:H$418)),0)</f>
        <v>9</v>
      </c>
      <c r="J406" s="171">
        <f>'Averages Pivot Table'!AB$167</f>
        <v>0</v>
      </c>
      <c r="K406" s="120">
        <f t="shared" ref="K406" si="816">IF(J406&gt;0,RANK(J406,(J$400:J$418)),0)</f>
        <v>0</v>
      </c>
      <c r="L406" s="149">
        <f>'Averages Pivot Table'!AB$171</f>
        <v>0</v>
      </c>
      <c r="M406" s="120">
        <f t="shared" ref="M406" si="817">IF(L406&gt;0,RANK(L406,(L$400:L$418)),0)</f>
        <v>0</v>
      </c>
      <c r="N406" s="171">
        <f>'Averages Pivot Table'!AB$175</f>
        <v>45390.378032107314</v>
      </c>
      <c r="O406" s="120">
        <f t="shared" ref="O406" si="818">IF(N406&gt;0,RANK(N406,(N$400:N$418)),0)</f>
        <v>12</v>
      </c>
    </row>
    <row r="407" spans="1:15" s="91" customFormat="1">
      <c r="A407" s="118" t="s">
        <v>195</v>
      </c>
      <c r="B407" s="171">
        <f>'Averages Pivot Table'!AB$180</f>
        <v>45534.93303182214</v>
      </c>
      <c r="C407" s="120">
        <f t="shared" si="793"/>
        <v>8</v>
      </c>
      <c r="D407" s="171">
        <f>'Averages Pivot Table'!AB$184</f>
        <v>46156.227832640332</v>
      </c>
      <c r="E407" s="120">
        <f t="shared" si="793"/>
        <v>7</v>
      </c>
      <c r="F407" s="171">
        <f>'Averages Pivot Table'!AB$188</f>
        <v>42704.916935818423</v>
      </c>
      <c r="G407" s="120">
        <f t="shared" ref="G407" si="819">IF(F407&gt;0,RANK(F407,(F$400:F$418)),0)</f>
        <v>7</v>
      </c>
      <c r="H407" s="171">
        <f>'Averages Pivot Table'!AB$192</f>
        <v>35930.441556918573</v>
      </c>
      <c r="I407" s="120">
        <f t="shared" ref="I407" si="820">IF(H407&gt;0,RANK(H407,(H$400:H$418)),0)</f>
        <v>8</v>
      </c>
      <c r="J407" s="171">
        <f>'Averages Pivot Table'!AB$196</f>
        <v>36665.142857142855</v>
      </c>
      <c r="K407" s="120">
        <f t="shared" ref="K407" si="821">IF(J407&gt;0,RANK(J407,(J$400:J$418)),0)</f>
        <v>5</v>
      </c>
      <c r="L407" s="149">
        <f>'Averages Pivot Table'!AB$200</f>
        <v>0</v>
      </c>
      <c r="M407" s="120">
        <f t="shared" ref="M407" si="822">IF(L407&gt;0,RANK(L407,(L$400:L$418)),0)</f>
        <v>0</v>
      </c>
      <c r="N407" s="171">
        <f>'Averages Pivot Table'!AB$204</f>
        <v>38938.252093403862</v>
      </c>
      <c r="O407" s="120">
        <f t="shared" ref="O407" si="823">IF(N407&gt;0,RANK(N407,(N$400:N$418)),0)</f>
        <v>15</v>
      </c>
    </row>
    <row r="408" spans="1:15" s="91" customFormat="1">
      <c r="A408" s="118" t="s">
        <v>196</v>
      </c>
      <c r="B408" s="171">
        <f>'Averages Pivot Table'!AB$209</f>
        <v>72586.473540369916</v>
      </c>
      <c r="C408" s="120">
        <f t="shared" si="793"/>
        <v>1</v>
      </c>
      <c r="D408" s="171">
        <f>'Averages Pivot Table'!AB$213</f>
        <v>59556.633492902423</v>
      </c>
      <c r="E408" s="120">
        <f t="shared" si="793"/>
        <v>2</v>
      </c>
      <c r="F408" s="171">
        <f>'Averages Pivot Table'!AB$217</f>
        <v>50578.643329018218</v>
      </c>
      <c r="G408" s="120">
        <f t="shared" ref="G408" si="824">IF(F408&gt;0,RANK(F408,(F$400:F$418)),0)</f>
        <v>1</v>
      </c>
      <c r="H408" s="171">
        <f>'Averages Pivot Table'!AB$221</f>
        <v>43888.995301455849</v>
      </c>
      <c r="I408" s="120">
        <f t="shared" ref="I408" si="825">IF(H408&gt;0,RANK(H408,(H$400:H$418)),0)</f>
        <v>3</v>
      </c>
      <c r="J408" s="171">
        <f>'Averages Pivot Table'!AB$225</f>
        <v>0</v>
      </c>
      <c r="K408" s="120">
        <f t="shared" ref="K408" si="826">IF(J408&gt;0,RANK(J408,(J$400:J$418)),0)</f>
        <v>0</v>
      </c>
      <c r="L408" s="149">
        <f>'Averages Pivot Table'!AB$229</f>
        <v>0</v>
      </c>
      <c r="M408" s="120">
        <f t="shared" ref="M408" si="827">IF(L408&gt;0,RANK(L408,(L$400:L$418)),0)</f>
        <v>0</v>
      </c>
      <c r="N408" s="171">
        <f>'Averages Pivot Table'!AB$233</f>
        <v>56213.908113097132</v>
      </c>
      <c r="O408" s="120">
        <f t="shared" ref="O408" si="828">IF(N408&gt;0,RANK(N408,(N$400:N$418)),0)</f>
        <v>2</v>
      </c>
    </row>
    <row r="409" spans="1:15" s="91" customFormat="1">
      <c r="A409" s="118"/>
      <c r="B409" s="171"/>
      <c r="C409" s="120"/>
      <c r="D409" s="171"/>
      <c r="E409" s="120"/>
      <c r="F409" s="171"/>
      <c r="G409" s="120"/>
      <c r="H409" s="171"/>
      <c r="I409" s="120"/>
      <c r="J409" s="171"/>
      <c r="K409" s="120"/>
      <c r="L409" s="149"/>
      <c r="M409" s="120"/>
      <c r="N409" s="171"/>
      <c r="O409" s="120"/>
    </row>
    <row r="410" spans="1:15" s="91" customFormat="1">
      <c r="A410" s="118" t="s">
        <v>197</v>
      </c>
      <c r="B410" s="171">
        <f>'Averages Pivot Table'!AB$238</f>
        <v>0</v>
      </c>
      <c r="C410" s="120">
        <f t="shared" si="793"/>
        <v>0</v>
      </c>
      <c r="D410" s="171">
        <f>'Averages Pivot Table'!AB$242</f>
        <v>0</v>
      </c>
      <c r="E410" s="120">
        <f t="shared" si="793"/>
        <v>0</v>
      </c>
      <c r="F410" s="171">
        <f>'Averages Pivot Table'!AB$246</f>
        <v>0</v>
      </c>
      <c r="G410" s="120">
        <f t="shared" ref="G410" si="829">IF(F410&gt;0,RANK(F410,(F$400:F$418)),0)</f>
        <v>0</v>
      </c>
      <c r="H410" s="171">
        <f>'Averages Pivot Table'!AB$250</f>
        <v>0</v>
      </c>
      <c r="I410" s="120">
        <f t="shared" ref="I410" si="830">IF(H410&gt;0,RANK(H410,(H$400:H$418)),0)</f>
        <v>0</v>
      </c>
      <c r="J410" s="171">
        <f>'Averages Pivot Table'!AB$254</f>
        <v>0</v>
      </c>
      <c r="K410" s="120">
        <f t="shared" ref="K410" si="831">IF(J410&gt;0,RANK(J410,(J$400:J$418)),0)</f>
        <v>0</v>
      </c>
      <c r="L410" s="149">
        <f>'Averages Pivot Table'!AB$258</f>
        <v>48924.329738835972</v>
      </c>
      <c r="M410" s="120">
        <f t="shared" ref="M410" si="832">IF(L410&gt;0,RANK(L410,(L$400:L$418)),0)</f>
        <v>4</v>
      </c>
      <c r="N410" s="171">
        <f>'Averages Pivot Table'!AB$262</f>
        <v>48924.329738835972</v>
      </c>
      <c r="O410" s="120">
        <f t="shared" ref="O410" si="833">IF(N410&gt;0,RANK(N410,(N$400:N$418)),0)</f>
        <v>6</v>
      </c>
    </row>
    <row r="411" spans="1:15" s="91" customFormat="1">
      <c r="A411" s="118" t="s">
        <v>198</v>
      </c>
      <c r="B411" s="171">
        <f>'Averages Pivot Table'!AB$267</f>
        <v>0</v>
      </c>
      <c r="C411" s="120">
        <f t="shared" si="793"/>
        <v>0</v>
      </c>
      <c r="D411" s="171">
        <f>'Averages Pivot Table'!AB$271</f>
        <v>0</v>
      </c>
      <c r="E411" s="120">
        <f t="shared" si="793"/>
        <v>0</v>
      </c>
      <c r="F411" s="171">
        <f>'Averages Pivot Table'!AB$275</f>
        <v>0</v>
      </c>
      <c r="G411" s="120">
        <f t="shared" ref="G411" si="834">IF(F411&gt;0,RANK(F411,(F$400:F$418)),0)</f>
        <v>0</v>
      </c>
      <c r="H411" s="171">
        <f>'Averages Pivot Table'!AB$279</f>
        <v>46105.398583656286</v>
      </c>
      <c r="I411" s="120">
        <f t="shared" ref="I411" si="835">IF(H411&gt;0,RANK(H411,(H$400:H$418)),0)</f>
        <v>1</v>
      </c>
      <c r="J411" s="171">
        <f>'Averages Pivot Table'!AB$283</f>
        <v>48528</v>
      </c>
      <c r="K411" s="120">
        <f t="shared" ref="K411" si="836">IF(J411&gt;0,RANK(J411,(J$400:J$418)),0)</f>
        <v>1</v>
      </c>
      <c r="L411" s="149">
        <f>'Averages Pivot Table'!AB$287</f>
        <v>47248.7386132186</v>
      </c>
      <c r="M411" s="120">
        <f t="shared" ref="M411" si="837">IF(L411&gt;0,RANK(L411,(L$400:L$418)),0)</f>
        <v>6</v>
      </c>
      <c r="N411" s="171">
        <f>'Averages Pivot Table'!AB$291</f>
        <v>47213.182977794058</v>
      </c>
      <c r="O411" s="120">
        <f t="shared" ref="O411" si="838">IF(N411&gt;0,RANK(N411,(N$400:N$418)),0)</f>
        <v>9</v>
      </c>
    </row>
    <row r="412" spans="1:15" s="91" customFormat="1">
      <c r="A412" s="118" t="s">
        <v>199</v>
      </c>
      <c r="B412" s="171">
        <f>'Averages Pivot Table'!AB$296</f>
        <v>0</v>
      </c>
      <c r="C412" s="120">
        <f t="shared" si="793"/>
        <v>0</v>
      </c>
      <c r="D412" s="171">
        <f>'Averages Pivot Table'!AB$300</f>
        <v>0</v>
      </c>
      <c r="E412" s="120">
        <f t="shared" si="793"/>
        <v>0</v>
      </c>
      <c r="F412" s="171">
        <f>'Averages Pivot Table'!AB$304</f>
        <v>0</v>
      </c>
      <c r="G412" s="120">
        <f t="shared" ref="G412" si="839">IF(F412&gt;0,RANK(F412,(F$400:F$418)),0)</f>
        <v>0</v>
      </c>
      <c r="H412" s="171">
        <f>'Averages Pivot Table'!AB$308</f>
        <v>0</v>
      </c>
      <c r="I412" s="120">
        <f t="shared" ref="I412" si="840">IF(H412&gt;0,RANK(H412,(H$400:H$418)),0)</f>
        <v>0</v>
      </c>
      <c r="J412" s="171">
        <f>'Averages Pivot Table'!AB$312</f>
        <v>0</v>
      </c>
      <c r="K412" s="120">
        <f t="shared" ref="K412" si="841">IF(J412&gt;0,RANK(J412,(J$400:J$418)),0)</f>
        <v>0</v>
      </c>
      <c r="L412" s="149">
        <f>'Averages Pivot Table'!AB$316</f>
        <v>45447.410906221507</v>
      </c>
      <c r="M412" s="120">
        <f t="shared" ref="M412" si="842">IF(L412&gt;0,RANK(L412,(L$400:L$418)),0)</f>
        <v>7</v>
      </c>
      <c r="N412" s="171">
        <f>'Averages Pivot Table'!AB$320</f>
        <v>45447.410906221507</v>
      </c>
      <c r="O412" s="120">
        <f t="shared" ref="O412" si="843">IF(N412&gt;0,RANK(N412,(N$400:N$418)),0)</f>
        <v>11</v>
      </c>
    </row>
    <row r="413" spans="1:15" s="91" customFormat="1">
      <c r="A413" s="118" t="s">
        <v>200</v>
      </c>
      <c r="B413" s="171">
        <f>'Averages Pivot Table'!AB$325</f>
        <v>0</v>
      </c>
      <c r="C413" s="120">
        <f t="shared" si="793"/>
        <v>0</v>
      </c>
      <c r="D413" s="171">
        <f>'Averages Pivot Table'!AB$329</f>
        <v>0</v>
      </c>
      <c r="E413" s="120">
        <f t="shared" si="793"/>
        <v>0</v>
      </c>
      <c r="F413" s="171">
        <f>'Averages Pivot Table'!AB$333</f>
        <v>0</v>
      </c>
      <c r="G413" s="120">
        <f t="shared" ref="G413" si="844">IF(F413&gt;0,RANK(F413,(F$400:F$418)),0)</f>
        <v>0</v>
      </c>
      <c r="H413" s="171">
        <f>'Averages Pivot Table'!AB$337</f>
        <v>0</v>
      </c>
      <c r="I413" s="120">
        <f t="shared" ref="I413" si="845">IF(H413&gt;0,RANK(H413,(H$400:H$418)),0)</f>
        <v>0</v>
      </c>
      <c r="J413" s="171">
        <f>'Averages Pivot Table'!AB$341</f>
        <v>46757.174097664545</v>
      </c>
      <c r="K413" s="120">
        <f t="shared" ref="K413" si="846">IF(J413&gt;0,RANK(J413,(J$400:J$418)),0)</f>
        <v>3</v>
      </c>
      <c r="L413" s="149">
        <f>'Averages Pivot Table'!AB$345</f>
        <v>0</v>
      </c>
      <c r="M413" s="120">
        <f t="shared" ref="M413" si="847">IF(L413&gt;0,RANK(L413,(L$400:L$418)),0)</f>
        <v>0</v>
      </c>
      <c r="N413" s="171">
        <f>'Averages Pivot Table'!AB$349</f>
        <v>46757.174097664545</v>
      </c>
      <c r="O413" s="120">
        <f t="shared" ref="O413" si="848">IF(N413&gt;0,RANK(N413,(N$400:N$418)),0)</f>
        <v>10</v>
      </c>
    </row>
    <row r="414" spans="1:15" s="91" customFormat="1">
      <c r="A414" s="118"/>
      <c r="B414" s="171"/>
      <c r="C414" s="120"/>
      <c r="D414" s="171"/>
      <c r="E414" s="120"/>
      <c r="F414" s="171"/>
      <c r="G414" s="120"/>
      <c r="H414" s="171"/>
      <c r="I414" s="120"/>
      <c r="J414" s="171"/>
      <c r="K414" s="120"/>
      <c r="L414" s="149"/>
      <c r="M414" s="120"/>
      <c r="N414" s="171"/>
      <c r="O414" s="120"/>
    </row>
    <row r="415" spans="1:15" s="91" customFormat="1">
      <c r="A415" s="118" t="s">
        <v>201</v>
      </c>
      <c r="B415" s="173">
        <f>'Averages Pivot Table'!AB$354</f>
        <v>60282.61222521634</v>
      </c>
      <c r="C415" s="120">
        <f t="shared" si="793"/>
        <v>4</v>
      </c>
      <c r="D415" s="173">
        <f>'Averages Pivot Table'!AB$358</f>
        <v>53064.870714431963</v>
      </c>
      <c r="E415" s="120">
        <f t="shared" si="793"/>
        <v>4</v>
      </c>
      <c r="F415" s="173">
        <f>'Averages Pivot Table'!AB$362</f>
        <v>44559.087638278019</v>
      </c>
      <c r="G415" s="120">
        <f t="shared" ref="G415" si="849">IF(F415&gt;0,RANK(F415,(F$400:F$418)),0)</f>
        <v>5</v>
      </c>
      <c r="H415" s="173">
        <f>'Averages Pivot Table'!AB$366</f>
        <v>40305.563403732274</v>
      </c>
      <c r="I415" s="120">
        <f t="shared" ref="I415" si="850">IF(H415&gt;0,RANK(H415,(H$400:H$418)),0)</f>
        <v>7</v>
      </c>
      <c r="J415" s="173">
        <f>'Averages Pivot Table'!AB$370</f>
        <v>48053.25</v>
      </c>
      <c r="K415" s="120">
        <f t="shared" ref="K415" si="851">IF(J415&gt;0,RANK(J415,(J$400:J$418)),0)</f>
        <v>2</v>
      </c>
      <c r="L415" s="119">
        <f>'Averages Pivot Table'!AB$374</f>
        <v>0</v>
      </c>
      <c r="M415" s="120">
        <f t="shared" ref="M415" si="852">IF(L415&gt;0,RANK(L415,(L$400:L$418)),0)</f>
        <v>0</v>
      </c>
      <c r="N415" s="173">
        <f>'Averages Pivot Table'!AB$378</f>
        <v>49585.54352753175</v>
      </c>
      <c r="O415" s="120">
        <f t="shared" ref="O415" si="853">IF(N415&gt;0,RANK(N415,(N$400:N$418)),0)</f>
        <v>4</v>
      </c>
    </row>
    <row r="416" spans="1:15" s="91" customFormat="1">
      <c r="A416" s="118" t="s">
        <v>202</v>
      </c>
      <c r="B416" s="173">
        <f>'Averages Pivot Table'!AB$383</f>
        <v>57149.423307933401</v>
      </c>
      <c r="C416" s="120">
        <f t="shared" si="793"/>
        <v>6</v>
      </c>
      <c r="D416" s="173">
        <f>'Averages Pivot Table'!AB$387</f>
        <v>47942.400055900529</v>
      </c>
      <c r="E416" s="120">
        <f t="shared" si="793"/>
        <v>6</v>
      </c>
      <c r="F416" s="173">
        <f>'Averages Pivot Table'!AB$391</f>
        <v>46138.373876569989</v>
      </c>
      <c r="G416" s="120">
        <f t="shared" ref="G416" si="854">IF(F416&gt;0,RANK(F416,(F$400:F$418)),0)</f>
        <v>4</v>
      </c>
      <c r="H416" s="173">
        <f>'Averages Pivot Table'!AB$395</f>
        <v>44073.407018800171</v>
      </c>
      <c r="I416" s="120">
        <f t="shared" ref="I416" si="855">IF(H416&gt;0,RANK(H416,(H$400:H$418)),0)</f>
        <v>2</v>
      </c>
      <c r="J416" s="173">
        <f>'Averages Pivot Table'!AB$399</f>
        <v>0</v>
      </c>
      <c r="K416" s="120">
        <f t="shared" ref="K416" si="856">IF(J416&gt;0,RANK(J416,(J$400:J$418)),0)</f>
        <v>0</v>
      </c>
      <c r="L416" s="119">
        <f>'Averages Pivot Table'!AB$403</f>
        <v>52986.933629580701</v>
      </c>
      <c r="M416" s="120">
        <f t="shared" ref="M416" si="857">IF(L416&gt;0,RANK(L416,(L$400:L$418)),0)</f>
        <v>2</v>
      </c>
      <c r="N416" s="173">
        <f>'Averages Pivot Table'!AB$407</f>
        <v>49100.905687546066</v>
      </c>
      <c r="O416" s="120">
        <f t="shared" ref="O416" si="858">IF(N416&gt;0,RANK(N416,(N$400:N$418)),0)</f>
        <v>5</v>
      </c>
    </row>
    <row r="417" spans="1:19" ht="12.95" customHeight="1">
      <c r="A417" s="118" t="s">
        <v>203</v>
      </c>
      <c r="B417" s="173">
        <f>'Averages Pivot Table'!AB$412</f>
        <v>0</v>
      </c>
      <c r="C417" s="120">
        <f t="shared" si="793"/>
        <v>0</v>
      </c>
      <c r="D417" s="173">
        <f>'Averages Pivot Table'!AB$416</f>
        <v>0</v>
      </c>
      <c r="E417" s="120">
        <f t="shared" si="793"/>
        <v>0</v>
      </c>
      <c r="F417" s="173">
        <f>'Averages Pivot Table'!AB$420</f>
        <v>0</v>
      </c>
      <c r="G417" s="120">
        <f t="shared" ref="G417" si="859">IF(F417&gt;0,RANK(F417,(F$400:F$418)),0)</f>
        <v>0</v>
      </c>
      <c r="H417" s="173">
        <f>'Averages Pivot Table'!AB$424</f>
        <v>0</v>
      </c>
      <c r="I417" s="120">
        <f t="shared" ref="I417" si="860">IF(H417&gt;0,RANK(H417,(H$400:H$418)),0)</f>
        <v>0</v>
      </c>
      <c r="J417" s="173">
        <f>'Averages Pivot Table'!AB$428</f>
        <v>0</v>
      </c>
      <c r="K417" s="120">
        <f t="shared" ref="K417" si="861">IF(J417&gt;0,RANK(J417,(J$400:J$418)),0)</f>
        <v>0</v>
      </c>
      <c r="L417" s="119">
        <f>'Averages Pivot Table'!AB$432</f>
        <v>0</v>
      </c>
      <c r="M417" s="120">
        <f t="shared" ref="M417" si="862">IF(L417&gt;0,RANK(L417,(L$400:L$418)),0)</f>
        <v>0</v>
      </c>
      <c r="N417" s="173">
        <f>'Averages Pivot Table'!AB$436</f>
        <v>0</v>
      </c>
      <c r="O417" s="120">
        <f t="shared" ref="O417" si="863">IF(N417&gt;0,RANK(N417,(N$400:N$418)),0)</f>
        <v>0</v>
      </c>
    </row>
    <row r="418" spans="1:19" ht="12.95" customHeight="1">
      <c r="A418" s="143" t="s">
        <v>204</v>
      </c>
      <c r="B418" s="174">
        <f>'Averages Pivot Table'!AB$441</f>
        <v>70166.23000000001</v>
      </c>
      <c r="C418" s="123">
        <f t="shared" si="793"/>
        <v>2</v>
      </c>
      <c r="D418" s="174">
        <f>'Averages Pivot Table'!AB$445</f>
        <v>55253.95</v>
      </c>
      <c r="E418" s="123">
        <f t="shared" si="793"/>
        <v>3</v>
      </c>
      <c r="F418" s="174">
        <f>'Averages Pivot Table'!AB$449</f>
        <v>46497.598244147157</v>
      </c>
      <c r="G418" s="123">
        <f t="shared" ref="G418" si="864">IF(F418&gt;0,RANK(F418,(F$400:F$418)),0)</f>
        <v>3</v>
      </c>
      <c r="H418" s="174">
        <f>'Averages Pivot Table'!AB$453</f>
        <v>41295.666500344028</v>
      </c>
      <c r="I418" s="123">
        <f t="shared" ref="I418" si="865">IF(H418&gt;0,RANK(H418,(H$400:H$418)),0)</f>
        <v>5</v>
      </c>
      <c r="J418" s="174">
        <f>'Averages Pivot Table'!AB$457</f>
        <v>42921.20930232558</v>
      </c>
      <c r="K418" s="123">
        <f t="shared" ref="K418" si="866">IF(J418&gt;0,RANK(J418,(J$400:J$418)),0)</f>
        <v>4</v>
      </c>
      <c r="L418" s="122">
        <f>'Averages Pivot Table'!AB$461</f>
        <v>0</v>
      </c>
      <c r="M418" s="123">
        <f t="shared" ref="M418" si="867">IF(L418&gt;0,RANK(L418,(L$400:L$418)),0)</f>
        <v>0</v>
      </c>
      <c r="N418" s="174">
        <f>'Averages Pivot Table'!AB$465</f>
        <v>48806.540011858611</v>
      </c>
      <c r="O418" s="123">
        <f t="shared" ref="O418" si="868">IF(N418&gt;0,RANK(N418,(N$400:N$418)),0)</f>
        <v>7</v>
      </c>
    </row>
    <row r="419" spans="1:19" ht="32.25" customHeight="1">
      <c r="A419" s="673" t="s">
        <v>360</v>
      </c>
      <c r="B419" s="673"/>
      <c r="C419" s="673"/>
      <c r="D419" s="673"/>
      <c r="E419" s="673"/>
      <c r="F419" s="673"/>
      <c r="G419" s="673"/>
      <c r="H419" s="673"/>
      <c r="I419" s="673"/>
      <c r="J419" s="673"/>
      <c r="K419" s="673"/>
      <c r="L419" s="673"/>
      <c r="M419" s="673"/>
      <c r="N419" s="673"/>
      <c r="O419" s="673"/>
    </row>
    <row r="420" spans="1:19">
      <c r="O420" s="84" t="s">
        <v>1094</v>
      </c>
    </row>
    <row r="421" spans="1:19" ht="18">
      <c r="A421" s="64" t="s">
        <v>223</v>
      </c>
      <c r="B421" s="64"/>
      <c r="C421" s="64"/>
      <c r="D421" s="64"/>
      <c r="E421" s="64"/>
      <c r="F421" s="64"/>
      <c r="G421" s="64"/>
      <c r="H421" s="64"/>
      <c r="I421" s="64"/>
      <c r="J421" s="64"/>
      <c r="K421" s="64"/>
      <c r="L421" s="64"/>
      <c r="M421" s="64"/>
      <c r="N421" s="64"/>
      <c r="O421" s="64"/>
    </row>
    <row r="422" spans="1:19">
      <c r="A422" s="162"/>
      <c r="B422" s="69"/>
      <c r="C422" s="69"/>
      <c r="D422" s="69"/>
      <c r="E422" s="69"/>
      <c r="F422" s="69"/>
      <c r="G422" s="69"/>
      <c r="H422" s="69"/>
      <c r="I422" s="69"/>
      <c r="J422" s="69"/>
      <c r="K422" s="69"/>
      <c r="L422" s="69"/>
      <c r="M422" s="69"/>
      <c r="N422" s="69"/>
      <c r="O422" s="69"/>
    </row>
    <row r="423" spans="1:19" ht="15.75">
      <c r="A423" s="674" t="s">
        <v>210</v>
      </c>
      <c r="B423" s="674"/>
      <c r="C423" s="674"/>
      <c r="D423" s="674"/>
      <c r="E423" s="674"/>
      <c r="F423" s="674"/>
      <c r="G423" s="674"/>
      <c r="H423" s="674"/>
      <c r="I423" s="674"/>
      <c r="J423" s="674"/>
      <c r="K423" s="674"/>
      <c r="L423" s="674"/>
      <c r="M423" s="674"/>
      <c r="N423" s="674"/>
      <c r="O423" s="674"/>
    </row>
    <row r="424" spans="1:19" ht="15.75">
      <c r="A424" s="674" t="s">
        <v>377</v>
      </c>
      <c r="B424" s="674"/>
      <c r="C424" s="674"/>
      <c r="D424" s="674"/>
      <c r="E424" s="674"/>
      <c r="F424" s="674"/>
      <c r="G424" s="674"/>
      <c r="H424" s="674"/>
      <c r="I424" s="674"/>
      <c r="J424" s="674"/>
      <c r="K424" s="674"/>
      <c r="L424" s="674"/>
      <c r="M424" s="674"/>
      <c r="N424" s="674"/>
      <c r="O424" s="674"/>
    </row>
    <row r="425" spans="1:19">
      <c r="A425" s="118"/>
      <c r="B425" s="118"/>
      <c r="C425" s="118"/>
      <c r="D425" s="118"/>
      <c r="E425" s="118"/>
      <c r="F425" s="118"/>
      <c r="G425" s="118"/>
      <c r="H425" s="118"/>
      <c r="I425" s="118"/>
      <c r="J425" s="118"/>
      <c r="K425" s="118"/>
      <c r="L425" s="118"/>
      <c r="M425" s="118"/>
      <c r="N425" s="118"/>
      <c r="O425" s="118"/>
    </row>
    <row r="426" spans="1:19" ht="33" customHeight="1">
      <c r="A426" s="96"/>
      <c r="B426" s="164" t="s">
        <v>3</v>
      </c>
      <c r="C426" s="165"/>
      <c r="D426" s="166" t="s">
        <v>4</v>
      </c>
      <c r="E426" s="167"/>
      <c r="F426" s="166" t="s">
        <v>5</v>
      </c>
      <c r="G426" s="167"/>
      <c r="H426" s="164" t="s">
        <v>6</v>
      </c>
      <c r="I426" s="165"/>
      <c r="J426" s="166" t="s">
        <v>211</v>
      </c>
      <c r="K426" s="167"/>
      <c r="L426" s="165" t="s">
        <v>21</v>
      </c>
      <c r="M426" s="165"/>
      <c r="N426" s="165" t="s">
        <v>212</v>
      </c>
      <c r="O426" s="165"/>
    </row>
    <row r="427" spans="1:19">
      <c r="A427" s="102"/>
      <c r="B427" s="98" t="s">
        <v>187</v>
      </c>
      <c r="C427" s="97" t="s">
        <v>166</v>
      </c>
      <c r="D427" s="98" t="s">
        <v>187</v>
      </c>
      <c r="E427" s="97" t="s">
        <v>166</v>
      </c>
      <c r="F427" s="98" t="s">
        <v>187</v>
      </c>
      <c r="G427" s="97" t="s">
        <v>166</v>
      </c>
      <c r="H427" s="98" t="s">
        <v>187</v>
      </c>
      <c r="I427" s="97" t="s">
        <v>166</v>
      </c>
      <c r="J427" s="98" t="s">
        <v>187</v>
      </c>
      <c r="K427" s="97" t="s">
        <v>166</v>
      </c>
      <c r="L427" s="98" t="s">
        <v>187</v>
      </c>
      <c r="M427" s="97" t="s">
        <v>166</v>
      </c>
      <c r="N427" s="98" t="s">
        <v>187</v>
      </c>
      <c r="O427" s="97" t="s">
        <v>166</v>
      </c>
    </row>
    <row r="428" spans="1:19" s="109" customFormat="1" ht="18" customHeight="1">
      <c r="A428" s="106" t="s">
        <v>188</v>
      </c>
      <c r="B428" s="133">
        <f>'Averages Pivot Table'!AC$469</f>
        <v>57974.813252792315</v>
      </c>
      <c r="C428" s="133"/>
      <c r="D428" s="133">
        <f>'Averages Pivot Table'!AC$473</f>
        <v>52580.97128850592</v>
      </c>
      <c r="E428" s="133"/>
      <c r="F428" s="133">
        <f>'Averages Pivot Table'!AC$477</f>
        <v>45547.416757567495</v>
      </c>
      <c r="G428" s="133"/>
      <c r="H428" s="133">
        <f>'Averages Pivot Table'!AC$481</f>
        <v>40082.672633442955</v>
      </c>
      <c r="I428" s="133"/>
      <c r="J428" s="133">
        <f>'Averages Pivot Table'!AC$485</f>
        <v>41191.002548638651</v>
      </c>
      <c r="K428" s="133"/>
      <c r="L428" s="133">
        <f>'Averages Pivot Table'!AC$489</f>
        <v>45146.646583735048</v>
      </c>
      <c r="M428" s="133"/>
      <c r="N428" s="133">
        <f>'Averages Pivot Table'!AC$493</f>
        <v>45114.224488051026</v>
      </c>
      <c r="O428" s="169"/>
      <c r="Q428" s="111"/>
      <c r="R428" s="111"/>
      <c r="S428" s="111"/>
    </row>
    <row r="429" spans="1:19" ht="12.95" customHeight="1">
      <c r="A429" s="118"/>
      <c r="B429" s="113"/>
      <c r="C429" s="137"/>
      <c r="D429" s="113"/>
      <c r="E429" s="137"/>
      <c r="F429" s="113"/>
      <c r="G429" s="137"/>
      <c r="H429" s="113"/>
      <c r="I429" s="137"/>
      <c r="J429" s="113"/>
      <c r="K429" s="137"/>
      <c r="L429" s="113"/>
      <c r="M429" s="137"/>
      <c r="N429" s="113"/>
      <c r="O429" s="137"/>
    </row>
    <row r="430" spans="1:19" ht="12.95" customHeight="1">
      <c r="A430" s="118" t="s">
        <v>189</v>
      </c>
      <c r="B430" s="171">
        <f>'Averages Pivot Table'!AC$6</f>
        <v>0</v>
      </c>
      <c r="C430" s="120">
        <f>IF(B430&gt;0,RANK(B430,(B$430:B$448)),0)</f>
        <v>0</v>
      </c>
      <c r="D430" s="171">
        <f>'Averages Pivot Table'!AC$10</f>
        <v>0</v>
      </c>
      <c r="E430" s="120">
        <f>IF(D430&gt;0,RANK(D430,(D$430:D$448)),0)</f>
        <v>0</v>
      </c>
      <c r="F430" s="171">
        <f>'Averages Pivot Table'!AC$14</f>
        <v>0</v>
      </c>
      <c r="G430" s="120">
        <f>IF(F430&gt;0,RANK(F430,(F$430:F$448)),0)</f>
        <v>0</v>
      </c>
      <c r="H430" s="171">
        <f>'Averages Pivot Table'!AC$18</f>
        <v>0</v>
      </c>
      <c r="I430" s="120">
        <f>IF(H430&gt;0,RANK(H430,(H$430:H$448)),0)</f>
        <v>0</v>
      </c>
      <c r="J430" s="171">
        <f>'Averages Pivot Table'!AC$22</f>
        <v>0</v>
      </c>
      <c r="K430" s="120">
        <f>IF(J430&gt;0,RANK(J430,(J$430:J$448)),0)</f>
        <v>0</v>
      </c>
      <c r="L430" s="149">
        <f>'Averages Pivot Table'!AC$26</f>
        <v>50454.995282743417</v>
      </c>
      <c r="M430" s="120">
        <f>IF(L430&gt;0,RANK(L430,(L$430:L$448)),0)</f>
        <v>1</v>
      </c>
      <c r="N430" s="171">
        <f>'Averages Pivot Table'!AC$30</f>
        <v>50454.995282743417</v>
      </c>
      <c r="O430" s="120">
        <f>IF(N430&gt;0,RANK(N430,(N$430:N$448)),0)</f>
        <v>3</v>
      </c>
    </row>
    <row r="431" spans="1:19" ht="12.95" customHeight="1">
      <c r="A431" s="118" t="s">
        <v>190</v>
      </c>
      <c r="B431" s="171">
        <f>'Averages Pivot Table'!AC$35</f>
        <v>44703.107142857145</v>
      </c>
      <c r="C431" s="120">
        <f t="shared" ref="C431:E448" si="869">IF(B431&gt;0,RANK(B431,(B$430:B$448)),0)</f>
        <v>8</v>
      </c>
      <c r="D431" s="171">
        <f>'Averages Pivot Table'!AC$39</f>
        <v>35901.818181818184</v>
      </c>
      <c r="E431" s="120">
        <f t="shared" si="869"/>
        <v>9</v>
      </c>
      <c r="F431" s="171">
        <f>'Averages Pivot Table'!AC$43</f>
        <v>42580.889040674847</v>
      </c>
      <c r="G431" s="120">
        <f t="shared" ref="G431" si="870">IF(F431&gt;0,RANK(F431,(F$430:F$448)),0)</f>
        <v>6</v>
      </c>
      <c r="H431" s="171">
        <f>'Averages Pivot Table'!AC$47</f>
        <v>39217.885502733719</v>
      </c>
      <c r="I431" s="120">
        <f t="shared" ref="I431" si="871">IF(H431&gt;0,RANK(H431,(H$430:H$448)),0)</f>
        <v>4</v>
      </c>
      <c r="J431" s="171">
        <f>'Averages Pivot Table'!AC$51</f>
        <v>0</v>
      </c>
      <c r="K431" s="120">
        <f t="shared" ref="K431" si="872">IF(J431&gt;0,RANK(J431,(J$430:J$448)),0)</f>
        <v>0</v>
      </c>
      <c r="L431" s="149">
        <f>'Averages Pivot Table'!AC$55</f>
        <v>41470.085006667483</v>
      </c>
      <c r="M431" s="120">
        <f t="shared" ref="M431" si="873">IF(L431&gt;0,RANK(L431,(L$430:L$448)),0)</f>
        <v>6</v>
      </c>
      <c r="N431" s="171">
        <f>'Averages Pivot Table'!AC$59</f>
        <v>41325.646892708792</v>
      </c>
      <c r="O431" s="120">
        <f t="shared" ref="O431" si="874">IF(N431&gt;0,RANK(N431,(N$430:N$448)),0)</f>
        <v>13</v>
      </c>
    </row>
    <row r="432" spans="1:19" ht="12.95" customHeight="1">
      <c r="A432" s="118" t="s">
        <v>191</v>
      </c>
      <c r="B432" s="171">
        <f>'Averages Pivot Table'!AC$64</f>
        <v>0</v>
      </c>
      <c r="C432" s="120">
        <f t="shared" si="869"/>
        <v>0</v>
      </c>
      <c r="D432" s="171">
        <f>'Averages Pivot Table'!AC$68</f>
        <v>0</v>
      </c>
      <c r="E432" s="120">
        <f t="shared" si="869"/>
        <v>0</v>
      </c>
      <c r="F432" s="171">
        <f>'Averages Pivot Table'!AC$72</f>
        <v>0</v>
      </c>
      <c r="G432" s="120">
        <f t="shared" ref="G432" si="875">IF(F432&gt;0,RANK(F432,(F$430:F$448)),0)</f>
        <v>0</v>
      </c>
      <c r="H432" s="171">
        <f>'Averages Pivot Table'!AC$76</f>
        <v>0</v>
      </c>
      <c r="I432" s="120">
        <f t="shared" ref="I432" si="876">IF(H432&gt;0,RANK(H432,(H$430:H$448)),0)</f>
        <v>0</v>
      </c>
      <c r="J432" s="171">
        <f>'Averages Pivot Table'!AC$80</f>
        <v>0</v>
      </c>
      <c r="K432" s="120">
        <f t="shared" ref="K432" si="877">IF(J432&gt;0,RANK(J432,(J$430:J$448)),0)</f>
        <v>0</v>
      </c>
      <c r="L432" s="149">
        <f>'Averages Pivot Table'!AC$84</f>
        <v>0</v>
      </c>
      <c r="M432" s="120">
        <f t="shared" ref="M432" si="878">IF(L432&gt;0,RANK(L432,(L$430:L$448)),0)</f>
        <v>0</v>
      </c>
      <c r="N432" s="171">
        <f>'Averages Pivot Table'!AC$88</f>
        <v>0</v>
      </c>
      <c r="O432" s="120">
        <f t="shared" ref="O432" si="879">IF(N432&gt;0,RANK(N432,(N$430:N$448)),0)</f>
        <v>0</v>
      </c>
    </row>
    <row r="433" spans="1:15" s="91" customFormat="1">
      <c r="A433" s="118" t="s">
        <v>192</v>
      </c>
      <c r="B433" s="171">
        <f>'Averages Pivot Table'!AC$93</f>
        <v>0</v>
      </c>
      <c r="C433" s="120">
        <f t="shared" si="869"/>
        <v>0</v>
      </c>
      <c r="D433" s="171">
        <f>'Averages Pivot Table'!AC$97</f>
        <v>0</v>
      </c>
      <c r="E433" s="120">
        <f t="shared" si="869"/>
        <v>0</v>
      </c>
      <c r="F433" s="171">
        <f>'Averages Pivot Table'!AC$101</f>
        <v>0</v>
      </c>
      <c r="G433" s="120">
        <f t="shared" ref="G433" si="880">IF(F433&gt;0,RANK(F433,(F$430:F$448)),0)</f>
        <v>0</v>
      </c>
      <c r="H433" s="171">
        <f>'Averages Pivot Table'!AC$105</f>
        <v>0</v>
      </c>
      <c r="I433" s="120">
        <f t="shared" ref="I433" si="881">IF(H433&gt;0,RANK(H433,(H$430:H$448)),0)</f>
        <v>0</v>
      </c>
      <c r="J433" s="171">
        <f>'Averages Pivot Table'!AC$109</f>
        <v>0</v>
      </c>
      <c r="K433" s="120">
        <f t="shared" ref="K433" si="882">IF(J433&gt;0,RANK(J433,(J$430:J$448)),0)</f>
        <v>0</v>
      </c>
      <c r="L433" s="149">
        <f>'Averages Pivot Table'!AC$113</f>
        <v>50059.576923076922</v>
      </c>
      <c r="M433" s="120">
        <f t="shared" ref="M433" si="883">IF(L433&gt;0,RANK(L433,(L$430:L$448)),0)</f>
        <v>3</v>
      </c>
      <c r="N433" s="171">
        <f>'Averages Pivot Table'!AC$117</f>
        <v>50059.576923076922</v>
      </c>
      <c r="O433" s="120">
        <f t="shared" ref="O433" si="884">IF(N433&gt;0,RANK(N433,(N$430:N$448)),0)</f>
        <v>5</v>
      </c>
    </row>
    <row r="434" spans="1:15" s="91" customFormat="1">
      <c r="A434" s="118"/>
      <c r="B434" s="171"/>
      <c r="C434" s="120"/>
      <c r="D434" s="171"/>
      <c r="E434" s="120"/>
      <c r="F434" s="171"/>
      <c r="G434" s="120"/>
      <c r="H434" s="171"/>
      <c r="I434" s="120"/>
      <c r="J434" s="171"/>
      <c r="K434" s="120"/>
      <c r="L434" s="149"/>
      <c r="M434" s="120"/>
      <c r="N434" s="171"/>
      <c r="O434" s="120"/>
    </row>
    <row r="435" spans="1:15" s="91" customFormat="1">
      <c r="A435" s="118" t="s">
        <v>193</v>
      </c>
      <c r="B435" s="171">
        <f>'Averages Pivot Table'!AC$122</f>
        <v>0</v>
      </c>
      <c r="C435" s="120">
        <f t="shared" si="869"/>
        <v>0</v>
      </c>
      <c r="D435" s="171">
        <f>'Averages Pivot Table'!AC$126</f>
        <v>0</v>
      </c>
      <c r="E435" s="120">
        <f t="shared" si="869"/>
        <v>0</v>
      </c>
      <c r="F435" s="171">
        <f>'Averages Pivot Table'!AC$130</f>
        <v>0</v>
      </c>
      <c r="G435" s="120">
        <f t="shared" ref="G435" si="885">IF(F435&gt;0,RANK(F435,(F$430:F$448)),0)</f>
        <v>0</v>
      </c>
      <c r="H435" s="171">
        <f>'Averages Pivot Table'!AC$134</f>
        <v>0</v>
      </c>
      <c r="I435" s="120">
        <f t="shared" ref="I435" si="886">IF(H435&gt;0,RANK(H435,(H$430:H$448)),0)</f>
        <v>0</v>
      </c>
      <c r="J435" s="171">
        <f>'Averages Pivot Table'!AC$138</f>
        <v>0</v>
      </c>
      <c r="K435" s="120">
        <f t="shared" ref="K435" si="887">IF(J435&gt;0,RANK(J435,(J$430:J$448)),0)</f>
        <v>0</v>
      </c>
      <c r="L435" s="149">
        <f>'Averages Pivot Table'!AC$142</f>
        <v>0</v>
      </c>
      <c r="M435" s="120">
        <f t="shared" ref="M435" si="888">IF(L435&gt;0,RANK(L435,(L$430:L$448)),0)</f>
        <v>0</v>
      </c>
      <c r="N435" s="171">
        <f>'Averages Pivot Table'!AC$146</f>
        <v>0</v>
      </c>
      <c r="O435" s="120">
        <f t="shared" ref="O435" si="889">IF(N435&gt;0,RANK(N435,(N$430:N$448)),0)</f>
        <v>0</v>
      </c>
    </row>
    <row r="436" spans="1:15" s="91" customFormat="1">
      <c r="A436" s="118" t="s">
        <v>194</v>
      </c>
      <c r="B436" s="171">
        <f>'Averages Pivot Table'!AC$151</f>
        <v>56232.331967213111</v>
      </c>
      <c r="C436" s="120">
        <f t="shared" si="869"/>
        <v>5</v>
      </c>
      <c r="D436" s="171">
        <f>'Averages Pivot Table'!AC$155</f>
        <v>45215.187969924817</v>
      </c>
      <c r="E436" s="120">
        <f t="shared" si="869"/>
        <v>7</v>
      </c>
      <c r="F436" s="171">
        <f>'Averages Pivot Table'!AC$159</f>
        <v>41832.224999999999</v>
      </c>
      <c r="G436" s="120">
        <f t="shared" ref="G436" si="890">IF(F436&gt;0,RANK(F436,(F$430:F$448)),0)</f>
        <v>8</v>
      </c>
      <c r="H436" s="171">
        <f>'Averages Pivot Table'!AC$163</f>
        <v>37070.699999999997</v>
      </c>
      <c r="I436" s="120">
        <f t="shared" ref="I436" si="891">IF(H436&gt;0,RANK(H436,(H$430:H$448)),0)</f>
        <v>9</v>
      </c>
      <c r="J436" s="171">
        <f>'Averages Pivot Table'!AC$167</f>
        <v>0</v>
      </c>
      <c r="K436" s="120">
        <f t="shared" ref="K436" si="892">IF(J436&gt;0,RANK(J436,(J$430:J$448)),0)</f>
        <v>0</v>
      </c>
      <c r="L436" s="149">
        <f>'Averages Pivot Table'!AC$171</f>
        <v>0</v>
      </c>
      <c r="M436" s="120">
        <f t="shared" ref="M436" si="893">IF(L436&gt;0,RANK(L436,(L$430:L$448)),0)</f>
        <v>0</v>
      </c>
      <c r="N436" s="171">
        <f>'Averages Pivot Table'!AC$175</f>
        <v>49513.330017492284</v>
      </c>
      <c r="O436" s="120">
        <f t="shared" ref="O436" si="894">IF(N436&gt;0,RANK(N436,(N$430:N$448)),0)</f>
        <v>6</v>
      </c>
    </row>
    <row r="437" spans="1:15" s="91" customFormat="1">
      <c r="A437" s="118" t="s">
        <v>195</v>
      </c>
      <c r="B437" s="171">
        <f>'Averages Pivot Table'!AC$180</f>
        <v>49602.7</v>
      </c>
      <c r="C437" s="120">
        <f t="shared" si="869"/>
        <v>7</v>
      </c>
      <c r="D437" s="171">
        <f>'Averages Pivot Table'!AC$184</f>
        <v>46762.1875</v>
      </c>
      <c r="E437" s="120">
        <f t="shared" si="869"/>
        <v>6</v>
      </c>
      <c r="F437" s="171">
        <f>'Averages Pivot Table'!AC$188</f>
        <v>41836.944444444438</v>
      </c>
      <c r="G437" s="120">
        <f t="shared" ref="G437" si="895">IF(F437&gt;0,RANK(F437,(F$430:F$448)),0)</f>
        <v>7</v>
      </c>
      <c r="H437" s="171">
        <f>'Averages Pivot Table'!AC$192</f>
        <v>39001.054764218497</v>
      </c>
      <c r="I437" s="120">
        <f t="shared" ref="I437" si="896">IF(H437&gt;0,RANK(H437,(H$430:H$448)),0)</f>
        <v>5</v>
      </c>
      <c r="J437" s="171">
        <f>'Averages Pivot Table'!AC$196</f>
        <v>43464.28571428571</v>
      </c>
      <c r="K437" s="120">
        <f t="shared" ref="K437" si="897">IF(J437&gt;0,RANK(J437,(J$430:J$448)),0)</f>
        <v>2</v>
      </c>
      <c r="L437" s="149">
        <f>'Averages Pivot Table'!AC$200</f>
        <v>0</v>
      </c>
      <c r="M437" s="120">
        <f t="shared" ref="M437" si="898">IF(L437&gt;0,RANK(L437,(L$430:L$448)),0)</f>
        <v>0</v>
      </c>
      <c r="N437" s="171">
        <f>'Averages Pivot Table'!AC$204</f>
        <v>42730.552020225936</v>
      </c>
      <c r="O437" s="120">
        <f t="shared" ref="O437" si="899">IF(N437&gt;0,RANK(N437,(N$430:N$448)),0)</f>
        <v>11</v>
      </c>
    </row>
    <row r="438" spans="1:15" s="91" customFormat="1">
      <c r="A438" s="118" t="s">
        <v>196</v>
      </c>
      <c r="B438" s="171">
        <f>'Averages Pivot Table'!AC$209</f>
        <v>64186.944929467885</v>
      </c>
      <c r="C438" s="120">
        <f t="shared" si="869"/>
        <v>3</v>
      </c>
      <c r="D438" s="171">
        <f>'Averages Pivot Table'!AC$213</f>
        <v>57967.496440790201</v>
      </c>
      <c r="E438" s="120">
        <f t="shared" si="869"/>
        <v>1</v>
      </c>
      <c r="F438" s="171">
        <f>'Averages Pivot Table'!AC$217</f>
        <v>48641.606570827498</v>
      </c>
      <c r="G438" s="120">
        <f t="shared" ref="G438" si="900">IF(F438&gt;0,RANK(F438,(F$430:F$448)),0)</f>
        <v>2</v>
      </c>
      <c r="H438" s="171">
        <f>'Averages Pivot Table'!AC$221</f>
        <v>51314.045070422537</v>
      </c>
      <c r="I438" s="120">
        <f t="shared" ref="I438" si="901">IF(H438&gt;0,RANK(H438,(H$430:H$448)),0)</f>
        <v>1</v>
      </c>
      <c r="J438" s="171">
        <f>'Averages Pivot Table'!AC$225</f>
        <v>39055.090909090904</v>
      </c>
      <c r="K438" s="120">
        <f t="shared" ref="K438" si="902">IF(J438&gt;0,RANK(J438,(J$430:J$448)),0)</f>
        <v>4</v>
      </c>
      <c r="L438" s="149">
        <f>'Averages Pivot Table'!AC$229</f>
        <v>0</v>
      </c>
      <c r="M438" s="120">
        <f t="shared" ref="M438" si="903">IF(L438&gt;0,RANK(L438,(L$430:L$448)),0)</f>
        <v>0</v>
      </c>
      <c r="N438" s="171">
        <f>'Averages Pivot Table'!AC$233</f>
        <v>55972.100125821678</v>
      </c>
      <c r="O438" s="120">
        <f t="shared" ref="O438" si="904">IF(N438&gt;0,RANK(N438,(N$430:N$448)),0)</f>
        <v>1</v>
      </c>
    </row>
    <row r="439" spans="1:15" s="91" customFormat="1">
      <c r="A439" s="118"/>
      <c r="B439" s="171"/>
      <c r="C439" s="120"/>
      <c r="D439" s="171"/>
      <c r="E439" s="120"/>
      <c r="F439" s="171"/>
      <c r="G439" s="120"/>
      <c r="H439" s="171"/>
      <c r="I439" s="120"/>
      <c r="J439" s="171"/>
      <c r="K439" s="120"/>
      <c r="L439" s="149"/>
      <c r="M439" s="120"/>
      <c r="N439" s="171"/>
      <c r="O439" s="120"/>
    </row>
    <row r="440" spans="1:15" s="91" customFormat="1">
      <c r="A440" s="118" t="s">
        <v>197</v>
      </c>
      <c r="B440" s="171">
        <f>'Averages Pivot Table'!AC$238</f>
        <v>0</v>
      </c>
      <c r="C440" s="120">
        <f t="shared" si="869"/>
        <v>0</v>
      </c>
      <c r="D440" s="171">
        <f>'Averages Pivot Table'!AC$242</f>
        <v>0</v>
      </c>
      <c r="E440" s="120">
        <f t="shared" si="869"/>
        <v>0</v>
      </c>
      <c r="F440" s="171">
        <f>'Averages Pivot Table'!AC$246</f>
        <v>0</v>
      </c>
      <c r="G440" s="120">
        <f t="shared" ref="G440" si="905">IF(F440&gt;0,RANK(F440,(F$430:F$448)),0)</f>
        <v>0</v>
      </c>
      <c r="H440" s="171">
        <f>'Averages Pivot Table'!AC$250</f>
        <v>0</v>
      </c>
      <c r="I440" s="120">
        <f t="shared" ref="I440" si="906">IF(H440&gt;0,RANK(H440,(H$430:H$448)),0)</f>
        <v>0</v>
      </c>
      <c r="J440" s="171">
        <f>'Averages Pivot Table'!AC$254</f>
        <v>0</v>
      </c>
      <c r="K440" s="120">
        <f t="shared" ref="K440" si="907">IF(J440&gt;0,RANK(J440,(J$430:J$448)),0)</f>
        <v>0</v>
      </c>
      <c r="L440" s="149">
        <f>'Averages Pivot Table'!AC$258</f>
        <v>50415.001680783862</v>
      </c>
      <c r="M440" s="120">
        <f t="shared" ref="M440" si="908">IF(L440&gt;0,RANK(L440,(L$430:L$448)),0)</f>
        <v>2</v>
      </c>
      <c r="N440" s="171">
        <f>'Averages Pivot Table'!AC$262</f>
        <v>50415.001680783862</v>
      </c>
      <c r="O440" s="120">
        <f t="shared" ref="O440" si="909">IF(N440&gt;0,RANK(N440,(N$430:N$448)),0)</f>
        <v>4</v>
      </c>
    </row>
    <row r="441" spans="1:15" s="91" customFormat="1">
      <c r="A441" s="118" t="s">
        <v>198</v>
      </c>
      <c r="B441" s="171">
        <f>'Averages Pivot Table'!AC$267</f>
        <v>0</v>
      </c>
      <c r="C441" s="120">
        <f t="shared" si="869"/>
        <v>0</v>
      </c>
      <c r="D441" s="171">
        <f>'Averages Pivot Table'!AC$271</f>
        <v>38906</v>
      </c>
      <c r="E441" s="120">
        <f t="shared" si="869"/>
        <v>8</v>
      </c>
      <c r="F441" s="171">
        <f>'Averages Pivot Table'!AC$275</f>
        <v>0</v>
      </c>
      <c r="G441" s="120">
        <f t="shared" ref="G441" si="910">IF(F441&gt;0,RANK(F441,(F$430:F$448)),0)</f>
        <v>0</v>
      </c>
      <c r="H441" s="171">
        <f>'Averages Pivot Table'!AC$279</f>
        <v>47120.321788220936</v>
      </c>
      <c r="I441" s="120">
        <f t="shared" ref="I441" si="911">IF(H441&gt;0,RANK(H441,(H$430:H$448)),0)</f>
        <v>2</v>
      </c>
      <c r="J441" s="171">
        <f>'Averages Pivot Table'!AC$283</f>
        <v>50954.275862068964</v>
      </c>
      <c r="K441" s="120">
        <f t="shared" ref="K441" si="912">IF(J441&gt;0,RANK(J441,(J$430:J$448)),0)</f>
        <v>1</v>
      </c>
      <c r="L441" s="149">
        <f>'Averages Pivot Table'!AC$287</f>
        <v>45231.630234320117</v>
      </c>
      <c r="M441" s="120">
        <f t="shared" ref="M441" si="913">IF(L441&gt;0,RANK(L441,(L$430:L$448)),0)</f>
        <v>4</v>
      </c>
      <c r="N441" s="171">
        <f>'Averages Pivot Table'!AC$291</f>
        <v>45425.483552165853</v>
      </c>
      <c r="O441" s="120">
        <f t="shared" ref="O441" si="914">IF(N441&gt;0,RANK(N441,(N$430:N$448)),0)</f>
        <v>8</v>
      </c>
    </row>
    <row r="442" spans="1:15" s="91" customFormat="1">
      <c r="A442" s="118" t="s">
        <v>199</v>
      </c>
      <c r="B442" s="171">
        <f>'Averages Pivot Table'!AC$296</f>
        <v>0</v>
      </c>
      <c r="C442" s="120">
        <f t="shared" si="869"/>
        <v>0</v>
      </c>
      <c r="D442" s="171">
        <f>'Averages Pivot Table'!AC$300</f>
        <v>0</v>
      </c>
      <c r="E442" s="120">
        <f t="shared" si="869"/>
        <v>0</v>
      </c>
      <c r="F442" s="171">
        <f>'Averages Pivot Table'!AC$304</f>
        <v>0</v>
      </c>
      <c r="G442" s="120">
        <f t="shared" ref="G442" si="915">IF(F442&gt;0,RANK(F442,(F$430:F$448)),0)</f>
        <v>0</v>
      </c>
      <c r="H442" s="171">
        <f>'Averages Pivot Table'!AC$308</f>
        <v>0</v>
      </c>
      <c r="I442" s="120">
        <f t="shared" ref="I442" si="916">IF(H442&gt;0,RANK(H442,(H$430:H$448)),0)</f>
        <v>0</v>
      </c>
      <c r="J442" s="171">
        <f>'Averages Pivot Table'!AC$312</f>
        <v>0</v>
      </c>
      <c r="K442" s="120">
        <f t="shared" ref="K442" si="917">IF(J442&gt;0,RANK(J442,(J$430:J$448)),0)</f>
        <v>0</v>
      </c>
      <c r="L442" s="149">
        <f>'Averages Pivot Table'!AC$316</f>
        <v>44342.693478468515</v>
      </c>
      <c r="M442" s="120">
        <f t="shared" ref="M442" si="918">IF(L442&gt;0,RANK(L442,(L$430:L$448)),0)</f>
        <v>5</v>
      </c>
      <c r="N442" s="171">
        <f>'Averages Pivot Table'!AC$320</f>
        <v>44342.693478468515</v>
      </c>
      <c r="O442" s="120">
        <f t="shared" ref="O442" si="919">IF(N442&gt;0,RANK(N442,(N$430:N$448)),0)</f>
        <v>10</v>
      </c>
    </row>
    <row r="443" spans="1:15" s="91" customFormat="1">
      <c r="A443" s="118" t="s">
        <v>200</v>
      </c>
      <c r="B443" s="171">
        <f>'Averages Pivot Table'!AC$325</f>
        <v>69618.463157894745</v>
      </c>
      <c r="C443" s="120">
        <f t="shared" si="869"/>
        <v>1</v>
      </c>
      <c r="D443" s="171">
        <f>'Averages Pivot Table'!AC$329</f>
        <v>55118.555555555555</v>
      </c>
      <c r="E443" s="120">
        <f t="shared" si="869"/>
        <v>2</v>
      </c>
      <c r="F443" s="171">
        <f>'Averages Pivot Table'!AC$333</f>
        <v>46947.892857142855</v>
      </c>
      <c r="G443" s="120">
        <f t="shared" ref="G443" si="920">IF(F443&gt;0,RANK(F443,(F$430:F$448)),0)</f>
        <v>4</v>
      </c>
      <c r="H443" s="171">
        <f>'Averages Pivot Table'!AC$337</f>
        <v>43857.687292347277</v>
      </c>
      <c r="I443" s="120">
        <f t="shared" ref="I443" si="921">IF(H443&gt;0,RANK(H443,(H$430:H$448)),0)</f>
        <v>3</v>
      </c>
      <c r="J443" s="171">
        <f>'Averages Pivot Table'!AC$341</f>
        <v>41283.4</v>
      </c>
      <c r="K443" s="120">
        <f t="shared" ref="K443" si="922">IF(J443&gt;0,RANK(J443,(J$430:J$448)),0)</f>
        <v>3</v>
      </c>
      <c r="L443" s="149">
        <f>'Averages Pivot Table'!AC$345</f>
        <v>0</v>
      </c>
      <c r="M443" s="120">
        <f t="shared" ref="M443" si="923">IF(L443&gt;0,RANK(L443,(L$430:L$448)),0)</f>
        <v>0</v>
      </c>
      <c r="N443" s="171">
        <f>'Averages Pivot Table'!AC$349</f>
        <v>45153.222869087891</v>
      </c>
      <c r="O443" s="120">
        <f t="shared" ref="O443" si="924">IF(N443&gt;0,RANK(N443,(N$430:N$448)),0)</f>
        <v>9</v>
      </c>
    </row>
    <row r="444" spans="1:15" s="91" customFormat="1">
      <c r="A444" s="118"/>
      <c r="B444" s="171"/>
      <c r="C444" s="120"/>
      <c r="D444" s="171"/>
      <c r="E444" s="120"/>
      <c r="F444" s="171"/>
      <c r="G444" s="120"/>
      <c r="H444" s="171"/>
      <c r="I444" s="120"/>
      <c r="J444" s="171"/>
      <c r="K444" s="120"/>
      <c r="L444" s="149"/>
      <c r="M444" s="120"/>
      <c r="N444" s="171"/>
      <c r="O444" s="120"/>
    </row>
    <row r="445" spans="1:15" s="91" customFormat="1">
      <c r="A445" s="118" t="s">
        <v>201</v>
      </c>
      <c r="B445" s="173">
        <f>'Averages Pivot Table'!AC$354</f>
        <v>0</v>
      </c>
      <c r="C445" s="120">
        <f t="shared" si="869"/>
        <v>0</v>
      </c>
      <c r="D445" s="173">
        <f>'Averages Pivot Table'!AC$358</f>
        <v>0</v>
      </c>
      <c r="E445" s="120">
        <f t="shared" si="869"/>
        <v>0</v>
      </c>
      <c r="F445" s="173">
        <f>'Averages Pivot Table'!AC$362</f>
        <v>0</v>
      </c>
      <c r="G445" s="120">
        <f t="shared" ref="G445" si="925">IF(F445&gt;0,RANK(F445,(F$430:F$448)),0)</f>
        <v>0</v>
      </c>
      <c r="H445" s="173">
        <f>'Averages Pivot Table'!AC$366</f>
        <v>0</v>
      </c>
      <c r="I445" s="120">
        <f t="shared" ref="I445" si="926">IF(H445&gt;0,RANK(H445,(H$430:H$448)),0)</f>
        <v>0</v>
      </c>
      <c r="J445" s="173">
        <f>'Averages Pivot Table'!AC$370</f>
        <v>0</v>
      </c>
      <c r="K445" s="120">
        <f t="shared" ref="K445" si="927">IF(J445&gt;0,RANK(J445,(J$430:J$448)),0)</f>
        <v>0</v>
      </c>
      <c r="L445" s="119">
        <f>'Averages Pivot Table'!AC$374</f>
        <v>0</v>
      </c>
      <c r="M445" s="120">
        <f t="shared" ref="M445" si="928">IF(L445&gt;0,RANK(L445,(L$430:L$448)),0)</f>
        <v>0</v>
      </c>
      <c r="N445" s="173">
        <f>'Averages Pivot Table'!AC$378</f>
        <v>0</v>
      </c>
      <c r="O445" s="120">
        <f t="shared" ref="O445" si="929">IF(N445&gt;0,RANK(N445,(N$430:N$448)),0)</f>
        <v>0</v>
      </c>
    </row>
    <row r="446" spans="1:15" s="91" customFormat="1">
      <c r="A446" s="118" t="s">
        <v>202</v>
      </c>
      <c r="B446" s="173">
        <f>'Averages Pivot Table'!AC$383</f>
        <v>52401.987949191178</v>
      </c>
      <c r="C446" s="120">
        <f t="shared" si="869"/>
        <v>6</v>
      </c>
      <c r="D446" s="173">
        <f>'Averages Pivot Table'!AC$387</f>
        <v>47241.676271834753</v>
      </c>
      <c r="E446" s="120">
        <f t="shared" si="869"/>
        <v>5</v>
      </c>
      <c r="F446" s="173">
        <f>'Averages Pivot Table'!AC$391</f>
        <v>49602.079331533569</v>
      </c>
      <c r="G446" s="120">
        <f t="shared" ref="G446" si="930">IF(F446&gt;0,RANK(F446,(F$430:F$448)),0)</f>
        <v>1</v>
      </c>
      <c r="H446" s="173">
        <f>'Averages Pivot Table'!AC$395</f>
        <v>37929.742289600741</v>
      </c>
      <c r="I446" s="120">
        <f t="shared" ref="I446" si="931">IF(H446&gt;0,RANK(H446,(H$430:H$448)),0)</f>
        <v>6</v>
      </c>
      <c r="J446" s="173">
        <f>'Averages Pivot Table'!AC$399</f>
        <v>0</v>
      </c>
      <c r="K446" s="120">
        <f t="shared" ref="K446" si="932">IF(J446&gt;0,RANK(J446,(J$430:J$448)),0)</f>
        <v>0</v>
      </c>
      <c r="L446" s="119">
        <f>'Averages Pivot Table'!AC$403</f>
        <v>37503</v>
      </c>
      <c r="M446" s="120">
        <f t="shared" ref="M446" si="933">IF(L446&gt;0,RANK(L446,(L$430:L$448)),0)</f>
        <v>7</v>
      </c>
      <c r="N446" s="173">
        <f>'Averages Pivot Table'!AC$407</f>
        <v>41505.262725481334</v>
      </c>
      <c r="O446" s="120">
        <f t="shared" ref="O446" si="934">IF(N446&gt;0,RANK(N446,(N$430:N$448)),0)</f>
        <v>12</v>
      </c>
    </row>
    <row r="447" spans="1:15" s="91" customFormat="1">
      <c r="A447" s="118" t="s">
        <v>203</v>
      </c>
      <c r="B447" s="173">
        <f>'Averages Pivot Table'!AC$412</f>
        <v>67945.916666666672</v>
      </c>
      <c r="C447" s="120">
        <f t="shared" si="869"/>
        <v>2</v>
      </c>
      <c r="D447" s="173">
        <f>'Averages Pivot Table'!AC$416</f>
        <v>54147.769230769234</v>
      </c>
      <c r="E447" s="120">
        <f t="shared" si="869"/>
        <v>4</v>
      </c>
      <c r="F447" s="173">
        <f>'Averages Pivot Table'!AC$420</f>
        <v>48173.571428571428</v>
      </c>
      <c r="G447" s="120">
        <f t="shared" ref="G447" si="935">IF(F447&gt;0,RANK(F447,(F$430:F$448)),0)</f>
        <v>3</v>
      </c>
      <c r="H447" s="173">
        <f>'Averages Pivot Table'!AC$424</f>
        <v>37500</v>
      </c>
      <c r="I447" s="120">
        <f t="shared" ref="I447" si="936">IF(H447&gt;0,RANK(H447,(H$430:H$448)),0)</f>
        <v>7</v>
      </c>
      <c r="J447" s="173">
        <f>'Averages Pivot Table'!AC$428</f>
        <v>0</v>
      </c>
      <c r="K447" s="120">
        <f t="shared" ref="K447" si="937">IF(J447&gt;0,RANK(J447,(J$430:J$448)),0)</f>
        <v>0</v>
      </c>
      <c r="L447" s="119">
        <f>'Averages Pivot Table'!AC$432</f>
        <v>0</v>
      </c>
      <c r="M447" s="120">
        <f t="shared" ref="M447" si="938">IF(L447&gt;0,RANK(L447,(L$430:L$448)),0)</f>
        <v>0</v>
      </c>
      <c r="N447" s="173">
        <f>'Averages Pivot Table'!AC$436</f>
        <v>55735.75</v>
      </c>
      <c r="O447" s="120">
        <f t="shared" ref="O447" si="939">IF(N447&gt;0,RANK(N447,(N$430:N$448)),0)</f>
        <v>2</v>
      </c>
    </row>
    <row r="448" spans="1:15" s="91" customFormat="1">
      <c r="A448" s="143" t="s">
        <v>204</v>
      </c>
      <c r="B448" s="174">
        <f>'Averages Pivot Table'!AC$441</f>
        <v>62353.838993576392</v>
      </c>
      <c r="C448" s="123">
        <f t="shared" si="869"/>
        <v>4</v>
      </c>
      <c r="D448" s="174">
        <f>'Averages Pivot Table'!AC$445</f>
        <v>54647.910010750442</v>
      </c>
      <c r="E448" s="123">
        <f t="shared" si="869"/>
        <v>3</v>
      </c>
      <c r="F448" s="174">
        <f>'Averages Pivot Table'!AC$449</f>
        <v>44246.100548339178</v>
      </c>
      <c r="G448" s="123">
        <f t="shared" ref="G448" si="940">IF(F448&gt;0,RANK(F448,(F$430:F$448)),0)</f>
        <v>5</v>
      </c>
      <c r="H448" s="174">
        <f>'Averages Pivot Table'!AC$453</f>
        <v>37389.450110041042</v>
      </c>
      <c r="I448" s="123">
        <f t="shared" ref="I448" si="941">IF(H448&gt;0,RANK(H448,(H$430:H$448)),0)</f>
        <v>8</v>
      </c>
      <c r="J448" s="174">
        <f>'Averages Pivot Table'!AC$457</f>
        <v>37169.269227283192</v>
      </c>
      <c r="K448" s="123">
        <f t="shared" ref="K448" si="942">IF(J448&gt;0,RANK(J448,(J$430:J$448)),0)</f>
        <v>5</v>
      </c>
      <c r="L448" s="122">
        <f>'Averages Pivot Table'!AC$461</f>
        <v>0</v>
      </c>
      <c r="M448" s="123">
        <f t="shared" ref="M448" si="943">IF(L448&gt;0,RANK(L448,(L$430:L$448)),0)</f>
        <v>0</v>
      </c>
      <c r="N448" s="174">
        <f>'Averages Pivot Table'!AC$465</f>
        <v>45440.697679792262</v>
      </c>
      <c r="O448" s="123">
        <f t="shared" ref="O448" si="944">IF(N448&gt;0,RANK(N448,(N$430:N$448)),0)</f>
        <v>7</v>
      </c>
    </row>
    <row r="449" spans="1:19" ht="33.75" customHeight="1">
      <c r="A449" s="673" t="s">
        <v>360</v>
      </c>
      <c r="B449" s="673"/>
      <c r="C449" s="673"/>
      <c r="D449" s="673"/>
      <c r="E449" s="673"/>
      <c r="F449" s="673"/>
      <c r="G449" s="673"/>
      <c r="H449" s="673"/>
      <c r="I449" s="673"/>
      <c r="J449" s="673"/>
      <c r="K449" s="673"/>
      <c r="L449" s="673"/>
      <c r="M449" s="673"/>
      <c r="N449" s="673"/>
      <c r="O449" s="673"/>
    </row>
    <row r="450" spans="1:19">
      <c r="O450" s="84" t="s">
        <v>1094</v>
      </c>
    </row>
    <row r="451" spans="1:19" ht="18">
      <c r="A451" s="64" t="s">
        <v>224</v>
      </c>
      <c r="B451" s="64"/>
      <c r="C451" s="64"/>
      <c r="D451" s="64"/>
      <c r="E451" s="64"/>
      <c r="F451" s="64"/>
      <c r="G451" s="64"/>
      <c r="H451" s="64"/>
      <c r="I451" s="64"/>
      <c r="J451" s="64"/>
      <c r="K451" s="64"/>
      <c r="L451" s="64"/>
      <c r="M451" s="64"/>
      <c r="N451" s="64"/>
      <c r="O451" s="64"/>
    </row>
    <row r="452" spans="1:19">
      <c r="A452" s="162"/>
      <c r="B452" s="69"/>
      <c r="C452" s="69"/>
      <c r="D452" s="69"/>
      <c r="E452" s="69"/>
      <c r="F452" s="69"/>
      <c r="G452" s="69"/>
      <c r="H452" s="69"/>
      <c r="I452" s="69"/>
      <c r="J452" s="69"/>
      <c r="K452" s="69"/>
      <c r="L452" s="69"/>
      <c r="M452" s="69"/>
      <c r="N452" s="69"/>
      <c r="O452" s="69"/>
    </row>
    <row r="453" spans="1:19" ht="15.75">
      <c r="A453" s="674" t="s">
        <v>210</v>
      </c>
      <c r="B453" s="674"/>
      <c r="C453" s="674"/>
      <c r="D453" s="674"/>
      <c r="E453" s="674"/>
      <c r="F453" s="674"/>
      <c r="G453" s="674"/>
      <c r="H453" s="674"/>
      <c r="I453" s="674"/>
      <c r="J453" s="674"/>
      <c r="K453" s="674"/>
      <c r="L453" s="674"/>
      <c r="M453" s="674"/>
      <c r="N453" s="674"/>
      <c r="O453" s="674"/>
    </row>
    <row r="454" spans="1:19" ht="15.75">
      <c r="A454" s="674" t="s">
        <v>378</v>
      </c>
      <c r="B454" s="674"/>
      <c r="C454" s="674"/>
      <c r="D454" s="674"/>
      <c r="E454" s="674"/>
      <c r="F454" s="674"/>
      <c r="G454" s="674"/>
      <c r="H454" s="674"/>
      <c r="I454" s="674"/>
      <c r="J454" s="674"/>
      <c r="K454" s="674"/>
      <c r="L454" s="674"/>
      <c r="M454" s="674"/>
      <c r="N454" s="674"/>
      <c r="O454" s="674"/>
    </row>
    <row r="455" spans="1:19">
      <c r="A455" s="118"/>
      <c r="B455" s="118"/>
      <c r="C455" s="118"/>
      <c r="D455" s="118"/>
      <c r="E455" s="118"/>
      <c r="F455" s="118"/>
      <c r="G455" s="118"/>
      <c r="H455" s="118"/>
      <c r="I455" s="118"/>
      <c r="J455" s="118"/>
      <c r="K455" s="118"/>
      <c r="L455" s="118"/>
      <c r="M455" s="118"/>
      <c r="N455" s="118"/>
      <c r="O455" s="118"/>
    </row>
    <row r="456" spans="1:19" ht="30.75" customHeight="1">
      <c r="A456" s="96"/>
      <c r="B456" s="164" t="s">
        <v>3</v>
      </c>
      <c r="C456" s="165"/>
      <c r="D456" s="166" t="s">
        <v>4</v>
      </c>
      <c r="E456" s="167"/>
      <c r="F456" s="166" t="s">
        <v>5</v>
      </c>
      <c r="G456" s="167"/>
      <c r="H456" s="164" t="s">
        <v>6</v>
      </c>
      <c r="I456" s="165"/>
      <c r="J456" s="166" t="s">
        <v>211</v>
      </c>
      <c r="K456" s="167"/>
      <c r="L456" s="165" t="s">
        <v>21</v>
      </c>
      <c r="M456" s="165"/>
      <c r="N456" s="165" t="s">
        <v>212</v>
      </c>
      <c r="O456" s="165"/>
    </row>
    <row r="457" spans="1:19">
      <c r="A457" s="102"/>
      <c r="B457" s="98" t="s">
        <v>187</v>
      </c>
      <c r="C457" s="97" t="s">
        <v>166</v>
      </c>
      <c r="D457" s="98" t="s">
        <v>187</v>
      </c>
      <c r="E457" s="97" t="s">
        <v>166</v>
      </c>
      <c r="F457" s="98" t="s">
        <v>187</v>
      </c>
      <c r="G457" s="97" t="s">
        <v>166</v>
      </c>
      <c r="H457" s="98" t="s">
        <v>187</v>
      </c>
      <c r="I457" s="97" t="s">
        <v>166</v>
      </c>
      <c r="J457" s="98" t="s">
        <v>187</v>
      </c>
      <c r="K457" s="97" t="s">
        <v>166</v>
      </c>
      <c r="L457" s="98" t="s">
        <v>187</v>
      </c>
      <c r="M457" s="97" t="s">
        <v>166</v>
      </c>
      <c r="N457" s="98" t="s">
        <v>187</v>
      </c>
      <c r="O457" s="97" t="s">
        <v>166</v>
      </c>
    </row>
    <row r="458" spans="1:19" s="109" customFormat="1" ht="18" customHeight="1">
      <c r="A458" s="106" t="s">
        <v>188</v>
      </c>
      <c r="B458" s="133" t="s">
        <v>359</v>
      </c>
      <c r="C458" s="133"/>
      <c r="D458" s="133" t="s">
        <v>359</v>
      </c>
      <c r="E458" s="133"/>
      <c r="F458" s="133" t="s">
        <v>359</v>
      </c>
      <c r="G458" s="133"/>
      <c r="H458" s="133" t="s">
        <v>359</v>
      </c>
      <c r="I458" s="133"/>
      <c r="J458" s="133" t="s">
        <v>359</v>
      </c>
      <c r="K458" s="133"/>
      <c r="L458" s="133" t="s">
        <v>359</v>
      </c>
      <c r="M458" s="133"/>
      <c r="N458" s="133" t="s">
        <v>359</v>
      </c>
      <c r="O458" s="169"/>
      <c r="Q458" s="111"/>
      <c r="R458" s="111"/>
      <c r="S458" s="111"/>
    </row>
    <row r="459" spans="1:19" ht="12.95" customHeight="1">
      <c r="A459" s="118"/>
      <c r="B459" s="113"/>
      <c r="C459" s="137"/>
      <c r="D459" s="113"/>
      <c r="E459" s="137"/>
      <c r="F459" s="113"/>
      <c r="G459" s="137"/>
      <c r="H459" s="113"/>
      <c r="I459" s="137"/>
      <c r="J459" s="113"/>
      <c r="K459" s="137"/>
      <c r="L459" s="113"/>
      <c r="M459" s="137"/>
      <c r="N459" s="113"/>
      <c r="O459" s="137"/>
    </row>
    <row r="460" spans="1:19" ht="12.95" customHeight="1">
      <c r="A460" s="118" t="s">
        <v>189</v>
      </c>
      <c r="B460" s="133" t="s">
        <v>359</v>
      </c>
      <c r="C460" s="120"/>
      <c r="D460" s="133" t="s">
        <v>359</v>
      </c>
      <c r="E460" s="120"/>
      <c r="F460" s="133" t="s">
        <v>359</v>
      </c>
      <c r="G460" s="120"/>
      <c r="H460" s="133" t="s">
        <v>359</v>
      </c>
      <c r="I460" s="120"/>
      <c r="J460" s="133" t="s">
        <v>359</v>
      </c>
      <c r="K460" s="120"/>
      <c r="L460" s="133" t="s">
        <v>359</v>
      </c>
      <c r="M460" s="120"/>
      <c r="N460" s="133" t="s">
        <v>359</v>
      </c>
      <c r="O460" s="120"/>
    </row>
    <row r="461" spans="1:19" ht="12.95" customHeight="1">
      <c r="A461" s="118" t="s">
        <v>190</v>
      </c>
      <c r="B461" s="133" t="s">
        <v>359</v>
      </c>
      <c r="C461" s="120"/>
      <c r="D461" s="133" t="s">
        <v>359</v>
      </c>
      <c r="E461" s="120"/>
      <c r="F461" s="133" t="s">
        <v>359</v>
      </c>
      <c r="G461" s="120"/>
      <c r="H461" s="133" t="s">
        <v>359</v>
      </c>
      <c r="I461" s="120"/>
      <c r="J461" s="133" t="s">
        <v>359</v>
      </c>
      <c r="K461" s="120"/>
      <c r="L461" s="133" t="s">
        <v>359</v>
      </c>
      <c r="M461" s="120"/>
      <c r="N461" s="133" t="s">
        <v>359</v>
      </c>
      <c r="O461" s="120"/>
    </row>
    <row r="462" spans="1:19" ht="12.95" customHeight="1">
      <c r="A462" s="118" t="s">
        <v>191</v>
      </c>
      <c r="B462" s="133" t="s">
        <v>359</v>
      </c>
      <c r="C462" s="120"/>
      <c r="D462" s="133" t="s">
        <v>359</v>
      </c>
      <c r="E462" s="120"/>
      <c r="F462" s="133" t="s">
        <v>359</v>
      </c>
      <c r="G462" s="120"/>
      <c r="H462" s="133" t="s">
        <v>359</v>
      </c>
      <c r="I462" s="120"/>
      <c r="J462" s="133" t="s">
        <v>359</v>
      </c>
      <c r="K462" s="120"/>
      <c r="L462" s="133" t="s">
        <v>359</v>
      </c>
      <c r="M462" s="120"/>
      <c r="N462" s="133" t="s">
        <v>359</v>
      </c>
      <c r="O462" s="120"/>
    </row>
    <row r="463" spans="1:19" ht="12.95" customHeight="1">
      <c r="A463" s="118" t="s">
        <v>192</v>
      </c>
      <c r="B463" s="133" t="s">
        <v>359</v>
      </c>
      <c r="C463" s="120"/>
      <c r="D463" s="133" t="s">
        <v>359</v>
      </c>
      <c r="E463" s="120"/>
      <c r="F463" s="133" t="s">
        <v>359</v>
      </c>
      <c r="G463" s="120"/>
      <c r="H463" s="133" t="s">
        <v>359</v>
      </c>
      <c r="I463" s="120"/>
      <c r="J463" s="133" t="s">
        <v>359</v>
      </c>
      <c r="K463" s="120"/>
      <c r="L463" s="133" t="s">
        <v>359</v>
      </c>
      <c r="M463" s="120"/>
      <c r="N463" s="133" t="s">
        <v>359</v>
      </c>
      <c r="O463" s="120"/>
    </row>
    <row r="464" spans="1:19" ht="12.95" customHeight="1">
      <c r="A464" s="118"/>
      <c r="B464" s="171"/>
      <c r="C464" s="120"/>
      <c r="D464" s="171"/>
      <c r="E464" s="120"/>
      <c r="F464" s="171"/>
      <c r="G464" s="120"/>
      <c r="H464" s="171"/>
      <c r="I464" s="120"/>
      <c r="J464" s="171"/>
      <c r="K464" s="120"/>
      <c r="L464" s="171"/>
      <c r="M464" s="120"/>
      <c r="N464" s="171"/>
      <c r="O464" s="120"/>
    </row>
    <row r="465" spans="1:15" s="91" customFormat="1">
      <c r="A465" s="118" t="s">
        <v>193</v>
      </c>
      <c r="B465" s="133" t="s">
        <v>359</v>
      </c>
      <c r="C465" s="120"/>
      <c r="D465" s="133" t="s">
        <v>359</v>
      </c>
      <c r="E465" s="120"/>
      <c r="F465" s="133" t="s">
        <v>359</v>
      </c>
      <c r="G465" s="120"/>
      <c r="H465" s="133" t="s">
        <v>359</v>
      </c>
      <c r="I465" s="120"/>
      <c r="J465" s="133" t="s">
        <v>359</v>
      </c>
      <c r="K465" s="120"/>
      <c r="L465" s="133" t="s">
        <v>359</v>
      </c>
      <c r="M465" s="120"/>
      <c r="N465" s="133" t="s">
        <v>359</v>
      </c>
      <c r="O465" s="120"/>
    </row>
    <row r="466" spans="1:15" s="91" customFormat="1">
      <c r="A466" s="118" t="s">
        <v>194</v>
      </c>
      <c r="B466" s="133" t="s">
        <v>359</v>
      </c>
      <c r="C466" s="120"/>
      <c r="D466" s="133" t="s">
        <v>359</v>
      </c>
      <c r="E466" s="120"/>
      <c r="F466" s="133" t="s">
        <v>359</v>
      </c>
      <c r="G466" s="120"/>
      <c r="H466" s="133" t="s">
        <v>359</v>
      </c>
      <c r="I466" s="120"/>
      <c r="J466" s="133" t="s">
        <v>359</v>
      </c>
      <c r="K466" s="120"/>
      <c r="L466" s="133" t="s">
        <v>359</v>
      </c>
      <c r="M466" s="120"/>
      <c r="N466" s="133" t="s">
        <v>359</v>
      </c>
      <c r="O466" s="120"/>
    </row>
    <row r="467" spans="1:15" s="91" customFormat="1">
      <c r="A467" s="118" t="s">
        <v>195</v>
      </c>
      <c r="B467" s="133" t="s">
        <v>359</v>
      </c>
      <c r="C467" s="120"/>
      <c r="D467" s="133" t="s">
        <v>359</v>
      </c>
      <c r="E467" s="120"/>
      <c r="F467" s="133" t="s">
        <v>359</v>
      </c>
      <c r="G467" s="120"/>
      <c r="H467" s="133" t="s">
        <v>359</v>
      </c>
      <c r="I467" s="120"/>
      <c r="J467" s="133" t="s">
        <v>359</v>
      </c>
      <c r="K467" s="120"/>
      <c r="L467" s="133" t="s">
        <v>359</v>
      </c>
      <c r="M467" s="120"/>
      <c r="N467" s="133" t="s">
        <v>359</v>
      </c>
      <c r="O467" s="120"/>
    </row>
    <row r="468" spans="1:15" s="91" customFormat="1">
      <c r="A468" s="118" t="s">
        <v>196</v>
      </c>
      <c r="B468" s="133" t="s">
        <v>359</v>
      </c>
      <c r="C468" s="120"/>
      <c r="D468" s="133" t="s">
        <v>359</v>
      </c>
      <c r="E468" s="120"/>
      <c r="F468" s="133" t="s">
        <v>359</v>
      </c>
      <c r="G468" s="120"/>
      <c r="H468" s="133" t="s">
        <v>359</v>
      </c>
      <c r="I468" s="120"/>
      <c r="J468" s="133" t="s">
        <v>359</v>
      </c>
      <c r="K468" s="120"/>
      <c r="L468" s="133" t="s">
        <v>359</v>
      </c>
      <c r="M468" s="120"/>
      <c r="N468" s="133" t="s">
        <v>359</v>
      </c>
      <c r="O468" s="120"/>
    </row>
    <row r="469" spans="1:15" s="91" customFormat="1">
      <c r="A469" s="118"/>
      <c r="B469" s="171"/>
      <c r="C469" s="120"/>
      <c r="D469" s="171"/>
      <c r="E469" s="120"/>
      <c r="F469" s="171"/>
      <c r="G469" s="120"/>
      <c r="H469" s="171"/>
      <c r="I469" s="120"/>
      <c r="J469" s="171"/>
      <c r="K469" s="120"/>
      <c r="L469" s="171"/>
      <c r="M469" s="120"/>
      <c r="N469" s="171"/>
      <c r="O469" s="120"/>
    </row>
    <row r="470" spans="1:15" s="91" customFormat="1">
      <c r="A470" s="118" t="s">
        <v>197</v>
      </c>
      <c r="B470" s="133" t="s">
        <v>359</v>
      </c>
      <c r="C470" s="120"/>
      <c r="D470" s="133" t="s">
        <v>359</v>
      </c>
      <c r="E470" s="120"/>
      <c r="F470" s="133" t="s">
        <v>359</v>
      </c>
      <c r="G470" s="120"/>
      <c r="H470" s="133" t="s">
        <v>359</v>
      </c>
      <c r="I470" s="120"/>
      <c r="J470" s="133" t="s">
        <v>359</v>
      </c>
      <c r="K470" s="120"/>
      <c r="L470" s="133" t="s">
        <v>359</v>
      </c>
      <c r="M470" s="120"/>
      <c r="N470" s="133" t="s">
        <v>359</v>
      </c>
      <c r="O470" s="120"/>
    </row>
    <row r="471" spans="1:15" s="91" customFormat="1">
      <c r="A471" s="118" t="s">
        <v>198</v>
      </c>
      <c r="B471" s="133" t="s">
        <v>359</v>
      </c>
      <c r="C471" s="120"/>
      <c r="D471" s="133" t="s">
        <v>359</v>
      </c>
      <c r="E471" s="120"/>
      <c r="F471" s="133" t="s">
        <v>359</v>
      </c>
      <c r="G471" s="120"/>
      <c r="H471" s="133" t="s">
        <v>359</v>
      </c>
      <c r="I471" s="120"/>
      <c r="J471" s="133" t="s">
        <v>359</v>
      </c>
      <c r="K471" s="120"/>
      <c r="L471" s="133" t="s">
        <v>359</v>
      </c>
      <c r="M471" s="120"/>
      <c r="N471" s="133" t="s">
        <v>359</v>
      </c>
      <c r="O471" s="120"/>
    </row>
    <row r="472" spans="1:15" s="91" customFormat="1">
      <c r="A472" s="118" t="s">
        <v>199</v>
      </c>
      <c r="B472" s="133" t="s">
        <v>359</v>
      </c>
      <c r="C472" s="120"/>
      <c r="D472" s="133" t="s">
        <v>359</v>
      </c>
      <c r="E472" s="120"/>
      <c r="F472" s="133" t="s">
        <v>359</v>
      </c>
      <c r="G472" s="120"/>
      <c r="H472" s="133" t="s">
        <v>359</v>
      </c>
      <c r="I472" s="120"/>
      <c r="J472" s="133" t="s">
        <v>359</v>
      </c>
      <c r="K472" s="120"/>
      <c r="L472" s="133" t="s">
        <v>359</v>
      </c>
      <c r="M472" s="120"/>
      <c r="N472" s="133" t="s">
        <v>359</v>
      </c>
      <c r="O472" s="120"/>
    </row>
    <row r="473" spans="1:15" s="91" customFormat="1">
      <c r="A473" s="118" t="s">
        <v>200</v>
      </c>
      <c r="B473" s="133" t="s">
        <v>359</v>
      </c>
      <c r="C473" s="120"/>
      <c r="D473" s="133" t="s">
        <v>359</v>
      </c>
      <c r="E473" s="120"/>
      <c r="F473" s="133" t="s">
        <v>359</v>
      </c>
      <c r="G473" s="120"/>
      <c r="H473" s="133" t="s">
        <v>359</v>
      </c>
      <c r="I473" s="120"/>
      <c r="J473" s="133" t="s">
        <v>359</v>
      </c>
      <c r="K473" s="120"/>
      <c r="L473" s="133" t="s">
        <v>359</v>
      </c>
      <c r="M473" s="120"/>
      <c r="N473" s="133" t="s">
        <v>359</v>
      </c>
      <c r="O473" s="120"/>
    </row>
    <row r="474" spans="1:15" s="91" customFormat="1">
      <c r="A474" s="118"/>
      <c r="B474" s="171"/>
      <c r="C474" s="120"/>
      <c r="D474" s="171"/>
      <c r="E474" s="120"/>
      <c r="F474" s="171"/>
      <c r="G474" s="120"/>
      <c r="H474" s="171"/>
      <c r="I474" s="120"/>
      <c r="J474" s="171"/>
      <c r="K474" s="120"/>
      <c r="L474" s="171"/>
      <c r="M474" s="120"/>
      <c r="N474" s="171"/>
      <c r="O474" s="120"/>
    </row>
    <row r="475" spans="1:15" s="91" customFormat="1">
      <c r="A475" s="118" t="s">
        <v>201</v>
      </c>
      <c r="B475" s="133" t="s">
        <v>359</v>
      </c>
      <c r="C475" s="120"/>
      <c r="D475" s="133" t="s">
        <v>359</v>
      </c>
      <c r="E475" s="120"/>
      <c r="F475" s="133" t="s">
        <v>359</v>
      </c>
      <c r="G475" s="120"/>
      <c r="H475" s="133" t="s">
        <v>359</v>
      </c>
      <c r="I475" s="120"/>
      <c r="J475" s="133" t="s">
        <v>359</v>
      </c>
      <c r="K475" s="120"/>
      <c r="L475" s="133" t="s">
        <v>359</v>
      </c>
      <c r="M475" s="120"/>
      <c r="N475" s="133" t="s">
        <v>359</v>
      </c>
      <c r="O475" s="120"/>
    </row>
    <row r="476" spans="1:15" s="91" customFormat="1">
      <c r="A476" s="118" t="s">
        <v>202</v>
      </c>
      <c r="B476" s="133" t="s">
        <v>359</v>
      </c>
      <c r="C476" s="120"/>
      <c r="D476" s="133" t="s">
        <v>359</v>
      </c>
      <c r="E476" s="120"/>
      <c r="F476" s="133" t="s">
        <v>359</v>
      </c>
      <c r="G476" s="120"/>
      <c r="H476" s="133" t="s">
        <v>359</v>
      </c>
      <c r="I476" s="120"/>
      <c r="J476" s="133" t="s">
        <v>359</v>
      </c>
      <c r="K476" s="120"/>
      <c r="L476" s="133" t="s">
        <v>359</v>
      </c>
      <c r="M476" s="120"/>
      <c r="N476" s="133" t="s">
        <v>359</v>
      </c>
      <c r="O476" s="120"/>
    </row>
    <row r="477" spans="1:15" s="91" customFormat="1">
      <c r="A477" s="118" t="s">
        <v>203</v>
      </c>
      <c r="B477" s="133">
        <f>'Averages Pivot Table'!AD$412</f>
        <v>71400.788546255499</v>
      </c>
      <c r="C477" s="120"/>
      <c r="D477" s="133">
        <f>'Averages Pivot Table'!AD$416</f>
        <v>63873.059944237917</v>
      </c>
      <c r="E477" s="120"/>
      <c r="F477" s="133">
        <f>'Averages Pivot Table'!AD$420</f>
        <v>57165.745406824142</v>
      </c>
      <c r="G477" s="120"/>
      <c r="H477" s="133">
        <f>'Averages Pivot Table'!AD$424</f>
        <v>51720.337575351637</v>
      </c>
      <c r="I477" s="120"/>
      <c r="J477" s="133">
        <f>'Averages Pivot Table'!AD$428</f>
        <v>38795.088235294112</v>
      </c>
      <c r="K477" s="120"/>
      <c r="L477" s="133">
        <f>'Averages Pivot Table'!AD$432</f>
        <v>0</v>
      </c>
      <c r="M477" s="120"/>
      <c r="N477" s="133">
        <f>'Averages Pivot Table'!AD$436</f>
        <v>60122.332448574401</v>
      </c>
      <c r="O477" s="120"/>
    </row>
    <row r="478" spans="1:15" s="91" customFormat="1">
      <c r="A478" s="143" t="s">
        <v>204</v>
      </c>
      <c r="B478" s="183" t="s">
        <v>359</v>
      </c>
      <c r="C478" s="123"/>
      <c r="D478" s="183" t="s">
        <v>359</v>
      </c>
      <c r="E478" s="123"/>
      <c r="F478" s="183" t="s">
        <v>359</v>
      </c>
      <c r="G478" s="123"/>
      <c r="H478" s="183" t="s">
        <v>359</v>
      </c>
      <c r="I478" s="123"/>
      <c r="J478" s="183" t="s">
        <v>359</v>
      </c>
      <c r="K478" s="123"/>
      <c r="L478" s="183" t="s">
        <v>359</v>
      </c>
      <c r="M478" s="123"/>
      <c r="N478" s="183" t="s">
        <v>359</v>
      </c>
      <c r="O478" s="123"/>
    </row>
    <row r="479" spans="1:15" s="91" customFormat="1" ht="30.75" customHeight="1">
      <c r="A479" s="673" t="s">
        <v>360</v>
      </c>
      <c r="B479" s="673"/>
      <c r="C479" s="673"/>
      <c r="D479" s="673"/>
      <c r="E479" s="673"/>
      <c r="F479" s="673"/>
      <c r="G479" s="673"/>
      <c r="H479" s="673"/>
      <c r="I479" s="673"/>
      <c r="J479" s="673"/>
      <c r="K479" s="673"/>
      <c r="L479" s="673"/>
      <c r="M479" s="673"/>
      <c r="N479" s="673"/>
      <c r="O479" s="673"/>
    </row>
    <row r="480" spans="1:15" s="91" customFormat="1">
      <c r="O480" s="84" t="s">
        <v>1094</v>
      </c>
    </row>
    <row r="481" spans="1:19" ht="18">
      <c r="A481" s="64" t="s">
        <v>225</v>
      </c>
      <c r="B481" s="64"/>
      <c r="C481" s="64"/>
      <c r="D481" s="64"/>
      <c r="E481" s="64"/>
      <c r="F481" s="64"/>
      <c r="G481" s="64"/>
      <c r="H481" s="64"/>
      <c r="I481" s="64"/>
      <c r="J481" s="64"/>
      <c r="K481" s="64"/>
      <c r="L481" s="64"/>
      <c r="M481" s="64"/>
      <c r="N481" s="64"/>
      <c r="O481" s="64"/>
    </row>
    <row r="482" spans="1:19">
      <c r="A482" s="162"/>
      <c r="B482" s="69"/>
      <c r="C482" s="69"/>
      <c r="D482" s="69"/>
      <c r="E482" s="69"/>
      <c r="F482" s="69"/>
      <c r="G482" s="69"/>
      <c r="H482" s="69"/>
      <c r="I482" s="69"/>
      <c r="J482" s="69"/>
      <c r="K482" s="69"/>
      <c r="L482" s="69"/>
      <c r="M482" s="69"/>
      <c r="N482" s="69"/>
      <c r="O482" s="69"/>
    </row>
    <row r="483" spans="1:19" ht="15.75">
      <c r="A483" s="674" t="s">
        <v>210</v>
      </c>
      <c r="B483" s="674"/>
      <c r="C483" s="674"/>
      <c r="D483" s="674"/>
      <c r="E483" s="674"/>
      <c r="F483" s="674"/>
      <c r="G483" s="674"/>
      <c r="H483" s="674"/>
      <c r="I483" s="674"/>
      <c r="J483" s="674"/>
      <c r="K483" s="674"/>
      <c r="L483" s="674"/>
      <c r="M483" s="674"/>
      <c r="N483" s="674"/>
      <c r="O483" s="674"/>
    </row>
    <row r="484" spans="1:19" ht="15.75">
      <c r="A484" s="674" t="s">
        <v>366</v>
      </c>
      <c r="B484" s="674"/>
      <c r="C484" s="674"/>
      <c r="D484" s="674"/>
      <c r="E484" s="674"/>
      <c r="F484" s="674"/>
      <c r="G484" s="674"/>
      <c r="H484" s="674"/>
      <c r="I484" s="674"/>
      <c r="J484" s="674"/>
      <c r="K484" s="674"/>
      <c r="L484" s="674"/>
      <c r="M484" s="674"/>
      <c r="N484" s="674"/>
      <c r="O484" s="674"/>
    </row>
    <row r="485" spans="1:19">
      <c r="A485" s="118"/>
      <c r="B485" s="69"/>
      <c r="C485" s="69"/>
      <c r="D485" s="69"/>
      <c r="E485" s="69"/>
      <c r="F485" s="69"/>
      <c r="G485" s="69"/>
      <c r="H485" s="69"/>
      <c r="I485" s="69"/>
      <c r="J485" s="69"/>
      <c r="K485" s="69"/>
      <c r="L485" s="69"/>
      <c r="M485" s="69"/>
      <c r="N485" s="69"/>
      <c r="O485" s="69"/>
    </row>
    <row r="486" spans="1:19" ht="31.5" customHeight="1">
      <c r="A486" s="96"/>
      <c r="B486" s="164" t="s">
        <v>3</v>
      </c>
      <c r="C486" s="165"/>
      <c r="D486" s="166" t="s">
        <v>4</v>
      </c>
      <c r="E486" s="167"/>
      <c r="F486" s="166" t="s">
        <v>5</v>
      </c>
      <c r="G486" s="167"/>
      <c r="H486" s="164" t="s">
        <v>6</v>
      </c>
      <c r="I486" s="165"/>
      <c r="J486" s="166" t="s">
        <v>211</v>
      </c>
      <c r="K486" s="167"/>
      <c r="L486" s="165" t="s">
        <v>21</v>
      </c>
      <c r="M486" s="165"/>
      <c r="N486" s="165" t="s">
        <v>212</v>
      </c>
      <c r="O486" s="165"/>
    </row>
    <row r="487" spans="1:19">
      <c r="A487" s="184"/>
      <c r="B487" s="98" t="s">
        <v>187</v>
      </c>
      <c r="C487" s="97" t="s">
        <v>166</v>
      </c>
      <c r="D487" s="98" t="s">
        <v>187</v>
      </c>
      <c r="E487" s="97" t="s">
        <v>166</v>
      </c>
      <c r="F487" s="98" t="s">
        <v>187</v>
      </c>
      <c r="G487" s="97" t="s">
        <v>166</v>
      </c>
      <c r="H487" s="98" t="s">
        <v>187</v>
      </c>
      <c r="I487" s="97" t="s">
        <v>166</v>
      </c>
      <c r="J487" s="98" t="s">
        <v>187</v>
      </c>
      <c r="K487" s="97" t="s">
        <v>166</v>
      </c>
      <c r="L487" s="98" t="s">
        <v>187</v>
      </c>
      <c r="M487" s="97" t="s">
        <v>166</v>
      </c>
      <c r="N487" s="98" t="s">
        <v>187</v>
      </c>
      <c r="O487" s="97" t="s">
        <v>166</v>
      </c>
    </row>
    <row r="488" spans="1:19" s="109" customFormat="1" ht="18" customHeight="1">
      <c r="A488" s="106" t="s">
        <v>188</v>
      </c>
      <c r="B488" s="133">
        <f>'Averages Pivot Table'!AH$469</f>
        <v>46831.388730045837</v>
      </c>
      <c r="C488" s="133"/>
      <c r="D488" s="133">
        <f>'Averages Pivot Table'!AH$473</f>
        <v>43635.704422342409</v>
      </c>
      <c r="E488" s="133"/>
      <c r="F488" s="133">
        <f>'Averages Pivot Table'!AH$477</f>
        <v>40875.425799092569</v>
      </c>
      <c r="G488" s="133"/>
      <c r="H488" s="133">
        <f>'Averages Pivot Table'!AH$481</f>
        <v>36832.707166655251</v>
      </c>
      <c r="I488" s="133"/>
      <c r="J488" s="133">
        <f>'Averages Pivot Table'!AH$485</f>
        <v>35348.558520698462</v>
      </c>
      <c r="K488" s="133"/>
      <c r="L488" s="133">
        <f>'Averages Pivot Table'!AH$489</f>
        <v>42567.846208461757</v>
      </c>
      <c r="M488" s="133"/>
      <c r="N488" s="133">
        <f>'Averages Pivot Table'!AH$493</f>
        <v>42036.6004150476</v>
      </c>
      <c r="O488" s="169"/>
      <c r="Q488" s="111"/>
      <c r="R488" s="111"/>
      <c r="S488" s="111"/>
    </row>
    <row r="489" spans="1:19" ht="12.95" customHeight="1">
      <c r="A489" s="118"/>
      <c r="B489" s="113"/>
      <c r="C489" s="137"/>
      <c r="D489" s="113"/>
      <c r="E489" s="137"/>
      <c r="F489" s="113"/>
      <c r="G489" s="137"/>
      <c r="H489" s="113"/>
      <c r="I489" s="137"/>
      <c r="J489" s="113"/>
      <c r="K489" s="137"/>
      <c r="L489" s="113"/>
      <c r="M489" s="137"/>
      <c r="N489" s="113"/>
      <c r="O489" s="137"/>
    </row>
    <row r="490" spans="1:19" ht="12.95" customHeight="1">
      <c r="A490" s="118" t="s">
        <v>189</v>
      </c>
      <c r="B490" s="171">
        <f>'Averages Pivot Table'!AH$6</f>
        <v>0</v>
      </c>
      <c r="C490" s="120">
        <f>IF(B490&gt;0,RANK(B490,(B$490:B$508)),0)</f>
        <v>0</v>
      </c>
      <c r="D490" s="171">
        <f>'Averages Pivot Table'!AH$10</f>
        <v>0</v>
      </c>
      <c r="E490" s="120">
        <f>IF(D490&gt;0,RANK(D490,(D$490:D$508)),0)</f>
        <v>0</v>
      </c>
      <c r="F490" s="171">
        <f>'Averages Pivot Table'!AH$14</f>
        <v>0</v>
      </c>
      <c r="G490" s="120">
        <f>IF(F490&gt;0,RANK(F490,(F$490:F$508)),0)</f>
        <v>0</v>
      </c>
      <c r="H490" s="171">
        <f>'Averages Pivot Table'!AH$18</f>
        <v>0</v>
      </c>
      <c r="I490" s="120">
        <f>IF(H490&gt;0,RANK(H490,(H$490:H$508)),0)</f>
        <v>0</v>
      </c>
      <c r="J490" s="171">
        <f>'Averages Pivot Table'!AH$22</f>
        <v>0</v>
      </c>
      <c r="K490" s="120">
        <f>IF(J490&gt;0,RANK(J490,(J$490:J$508)),0)</f>
        <v>0</v>
      </c>
      <c r="L490" s="149">
        <f>'Averages Pivot Table'!AH$26</f>
        <v>56340.19537235851</v>
      </c>
      <c r="M490" s="120">
        <f>IF(L490&gt;0,RANK(L490,(L$490:L$508)),0)</f>
        <v>1</v>
      </c>
      <c r="N490" s="171">
        <f>'Averages Pivot Table'!AH$30</f>
        <v>56340.19537235851</v>
      </c>
      <c r="O490" s="120">
        <f>IF(N490&gt;0,RANK(N490,(N$490:N$508)),0)</f>
        <v>1</v>
      </c>
    </row>
    <row r="491" spans="1:19" ht="12.95" customHeight="1">
      <c r="A491" s="118" t="s">
        <v>190</v>
      </c>
      <c r="B491" s="171">
        <f>'Averages Pivot Table'!AH$35</f>
        <v>0</v>
      </c>
      <c r="C491" s="120">
        <f t="shared" ref="C491:E508" si="945">IF(B491&gt;0,RANK(B491,(B$490:B$508)),0)</f>
        <v>0</v>
      </c>
      <c r="D491" s="171">
        <f>'Averages Pivot Table'!AH$39</f>
        <v>0</v>
      </c>
      <c r="E491" s="120">
        <f t="shared" si="945"/>
        <v>0</v>
      </c>
      <c r="F491" s="171">
        <f>'Averages Pivot Table'!AH$43</f>
        <v>0</v>
      </c>
      <c r="G491" s="120">
        <f t="shared" ref="G491" si="946">IF(F491&gt;0,RANK(F491,(F$490:F$508)),0)</f>
        <v>0</v>
      </c>
      <c r="H491" s="171">
        <f>'Averages Pivot Table'!AH$47</f>
        <v>0</v>
      </c>
      <c r="I491" s="120">
        <f t="shared" ref="I491" si="947">IF(H491&gt;0,RANK(H491,(H$490:H$508)),0)</f>
        <v>0</v>
      </c>
      <c r="J491" s="171">
        <f>'Averages Pivot Table'!AH$51</f>
        <v>0</v>
      </c>
      <c r="K491" s="120">
        <f t="shared" ref="K491" si="948">IF(J491&gt;0,RANK(J491,(J$490:J$508)),0)</f>
        <v>0</v>
      </c>
      <c r="L491" s="149">
        <f>'Averages Pivot Table'!AH$55</f>
        <v>0</v>
      </c>
      <c r="M491" s="120">
        <f t="shared" ref="M491" si="949">IF(L491&gt;0,RANK(L491,(L$490:L$508)),0)</f>
        <v>0</v>
      </c>
      <c r="N491" s="171">
        <f>'Averages Pivot Table'!AH$59</f>
        <v>0</v>
      </c>
      <c r="O491" s="120">
        <f t="shared" ref="O491" si="950">IF(N491&gt;0,RANK(N491,(N$490:N$508)),0)</f>
        <v>0</v>
      </c>
    </row>
    <row r="492" spans="1:19" ht="12.95" customHeight="1">
      <c r="A492" s="118" t="s">
        <v>191</v>
      </c>
      <c r="B492" s="171">
        <f>'Averages Pivot Table'!AH$64</f>
        <v>0</v>
      </c>
      <c r="C492" s="120">
        <f t="shared" si="945"/>
        <v>0</v>
      </c>
      <c r="D492" s="171">
        <f>'Averages Pivot Table'!AH$68</f>
        <v>0</v>
      </c>
      <c r="E492" s="120">
        <f t="shared" si="945"/>
        <v>0</v>
      </c>
      <c r="F492" s="171">
        <f>'Averages Pivot Table'!AH$72</f>
        <v>0</v>
      </c>
      <c r="G492" s="120">
        <f t="shared" ref="G492" si="951">IF(F492&gt;0,RANK(F492,(F$490:F$508)),0)</f>
        <v>0</v>
      </c>
      <c r="H492" s="171">
        <f>'Averages Pivot Table'!AH$76</f>
        <v>0</v>
      </c>
      <c r="I492" s="120">
        <f t="shared" ref="I492" si="952">IF(H492&gt;0,RANK(H492,(H$490:H$508)),0)</f>
        <v>0</v>
      </c>
      <c r="J492" s="171">
        <f>'Averages Pivot Table'!AH$80</f>
        <v>0</v>
      </c>
      <c r="K492" s="120">
        <f t="shared" ref="K492" si="953">IF(J492&gt;0,RANK(J492,(J$490:J$508)),0)</f>
        <v>0</v>
      </c>
      <c r="L492" s="149">
        <f>'Averages Pivot Table'!AH$84</f>
        <v>0</v>
      </c>
      <c r="M492" s="120">
        <f t="shared" ref="M492" si="954">IF(L492&gt;0,RANK(L492,(L$490:L$508)),0)</f>
        <v>0</v>
      </c>
      <c r="N492" s="171">
        <f>'Averages Pivot Table'!AH$88</f>
        <v>0</v>
      </c>
      <c r="O492" s="120">
        <f t="shared" ref="O492" si="955">IF(N492&gt;0,RANK(N492,(N$490:N$508)),0)</f>
        <v>0</v>
      </c>
    </row>
    <row r="493" spans="1:19" ht="12.95" customHeight="1">
      <c r="A493" s="118" t="s">
        <v>192</v>
      </c>
      <c r="B493" s="171">
        <f>'Averages Pivot Table'!AH$93</f>
        <v>0</v>
      </c>
      <c r="C493" s="120">
        <f t="shared" si="945"/>
        <v>0</v>
      </c>
      <c r="D493" s="171">
        <f>'Averages Pivot Table'!AH$97</f>
        <v>0</v>
      </c>
      <c r="E493" s="120">
        <f t="shared" si="945"/>
        <v>0</v>
      </c>
      <c r="F493" s="171">
        <f>'Averages Pivot Table'!AH$101</f>
        <v>0</v>
      </c>
      <c r="G493" s="120">
        <f t="shared" ref="G493" si="956">IF(F493&gt;0,RANK(F493,(F$490:F$508)),0)</f>
        <v>0</v>
      </c>
      <c r="H493" s="171">
        <f>'Averages Pivot Table'!AH$105</f>
        <v>0</v>
      </c>
      <c r="I493" s="120">
        <f t="shared" ref="I493" si="957">IF(H493&gt;0,RANK(H493,(H$490:H$508)),0)</f>
        <v>0</v>
      </c>
      <c r="J493" s="171">
        <f>'Averages Pivot Table'!AH$109</f>
        <v>0</v>
      </c>
      <c r="K493" s="120">
        <f t="shared" ref="K493" si="958">IF(J493&gt;0,RANK(J493,(J$490:J$508)),0)</f>
        <v>0</v>
      </c>
      <c r="L493" s="149">
        <f>'Averages Pivot Table'!AH$113</f>
        <v>0</v>
      </c>
      <c r="M493" s="120">
        <f t="shared" ref="M493" si="959">IF(L493&gt;0,RANK(L493,(L$490:L$508)),0)</f>
        <v>0</v>
      </c>
      <c r="N493" s="171">
        <f>'Averages Pivot Table'!AH$117</f>
        <v>0</v>
      </c>
      <c r="O493" s="120">
        <f t="shared" ref="O493" si="960">IF(N493&gt;0,RANK(N493,(N$490:N$508)),0)</f>
        <v>0</v>
      </c>
    </row>
    <row r="494" spans="1:19" ht="12.95" customHeight="1">
      <c r="A494" s="118"/>
      <c r="B494" s="171"/>
      <c r="C494" s="120"/>
      <c r="D494" s="171"/>
      <c r="E494" s="120"/>
      <c r="F494" s="171"/>
      <c r="G494" s="120"/>
      <c r="H494" s="171"/>
      <c r="I494" s="120"/>
      <c r="J494" s="171"/>
      <c r="K494" s="120"/>
      <c r="L494" s="149"/>
      <c r="M494" s="120"/>
      <c r="N494" s="171"/>
      <c r="O494" s="120"/>
    </row>
    <row r="495" spans="1:19" ht="12.95" customHeight="1">
      <c r="A495" s="118" t="s">
        <v>193</v>
      </c>
      <c r="B495" s="171">
        <f>'Averages Pivot Table'!AH$122</f>
        <v>0</v>
      </c>
      <c r="C495" s="120">
        <f t="shared" si="945"/>
        <v>0</v>
      </c>
      <c r="D495" s="171">
        <f>'Averages Pivot Table'!AH$126</f>
        <v>0</v>
      </c>
      <c r="E495" s="120">
        <f t="shared" si="945"/>
        <v>0</v>
      </c>
      <c r="F495" s="171">
        <f>'Averages Pivot Table'!AH$130</f>
        <v>0</v>
      </c>
      <c r="G495" s="120">
        <f t="shared" ref="G495" si="961">IF(F495&gt;0,RANK(F495,(F$490:F$508)),0)</f>
        <v>0</v>
      </c>
      <c r="H495" s="171">
        <f>'Averages Pivot Table'!AH$134</f>
        <v>0</v>
      </c>
      <c r="I495" s="120">
        <f t="shared" ref="I495" si="962">IF(H495&gt;0,RANK(H495,(H$490:H$508)),0)</f>
        <v>0</v>
      </c>
      <c r="J495" s="171">
        <f>'Averages Pivot Table'!AH$138</f>
        <v>0</v>
      </c>
      <c r="K495" s="120">
        <f t="shared" ref="K495" si="963">IF(J495&gt;0,RANK(J495,(J$490:J$508)),0)</f>
        <v>0</v>
      </c>
      <c r="L495" s="149">
        <f>'Averages Pivot Table'!AH$142</f>
        <v>40541.835024263411</v>
      </c>
      <c r="M495" s="120">
        <f t="shared" ref="M495" si="964">IF(L495&gt;0,RANK(L495,(L$490:L$508)),0)</f>
        <v>3</v>
      </c>
      <c r="N495" s="171">
        <f>'Averages Pivot Table'!AH$146</f>
        <v>40541.835024263411</v>
      </c>
      <c r="O495" s="120">
        <f t="shared" ref="O495" si="965">IF(N495&gt;0,RANK(N495,(N$490:N$508)),0)</f>
        <v>4</v>
      </c>
    </row>
    <row r="496" spans="1:19" ht="12.95" customHeight="1">
      <c r="A496" s="118" t="s">
        <v>194</v>
      </c>
      <c r="B496" s="171">
        <f>'Averages Pivot Table'!AH$151</f>
        <v>54109.816116116119</v>
      </c>
      <c r="C496" s="120">
        <f t="shared" si="945"/>
        <v>1</v>
      </c>
      <c r="D496" s="171">
        <f>'Averages Pivot Table'!AH$155</f>
        <v>44734.5878453513</v>
      </c>
      <c r="E496" s="120">
        <f t="shared" si="945"/>
        <v>1</v>
      </c>
      <c r="F496" s="171">
        <f>'Averages Pivot Table'!AH$159</f>
        <v>40989.614810825973</v>
      </c>
      <c r="G496" s="120">
        <f t="shared" ref="G496" si="966">IF(F496&gt;0,RANK(F496,(F$490:F$508)),0)</f>
        <v>1</v>
      </c>
      <c r="H496" s="171">
        <f>'Averages Pivot Table'!AH$163</f>
        <v>35529.806529433677</v>
      </c>
      <c r="I496" s="120">
        <f t="shared" ref="I496" si="967">IF(H496&gt;0,RANK(H496,(H$490:H$508)),0)</f>
        <v>2</v>
      </c>
      <c r="J496" s="171">
        <f>'Averages Pivot Table'!AH$167</f>
        <v>0</v>
      </c>
      <c r="K496" s="120">
        <f t="shared" ref="K496" si="968">IF(J496&gt;0,RANK(J496,(J$490:J$508)),0)</f>
        <v>0</v>
      </c>
      <c r="L496" s="149">
        <f>'Averages Pivot Table'!AH$171</f>
        <v>0</v>
      </c>
      <c r="M496" s="120">
        <f t="shared" ref="M496" si="969">IF(L496&gt;0,RANK(L496,(L$490:L$508)),0)</f>
        <v>0</v>
      </c>
      <c r="N496" s="171">
        <f>'Averages Pivot Table'!AH$175</f>
        <v>41024.665040458254</v>
      </c>
      <c r="O496" s="120">
        <f t="shared" ref="O496" si="970">IF(N496&gt;0,RANK(N496,(N$490:N$508)),0)</f>
        <v>3</v>
      </c>
    </row>
    <row r="497" spans="1:15" s="91" customFormat="1">
      <c r="A497" s="118" t="s">
        <v>195</v>
      </c>
      <c r="B497" s="171">
        <f>'Averages Pivot Table'!AH$180</f>
        <v>42084.588260869568</v>
      </c>
      <c r="C497" s="120">
        <f t="shared" si="945"/>
        <v>2</v>
      </c>
      <c r="D497" s="171">
        <f>'Averages Pivot Table'!AH$184</f>
        <v>39839.561688311689</v>
      </c>
      <c r="E497" s="120">
        <f t="shared" si="945"/>
        <v>2</v>
      </c>
      <c r="F497" s="171">
        <f>'Averages Pivot Table'!AH$188</f>
        <v>40426.282352941176</v>
      </c>
      <c r="G497" s="120">
        <f t="shared" ref="G497" si="971">IF(F497&gt;0,RANK(F497,(F$490:F$508)),0)</f>
        <v>2</v>
      </c>
      <c r="H497" s="171">
        <f>'Averages Pivot Table'!AH$192</f>
        <v>37175.280179028159</v>
      </c>
      <c r="I497" s="120">
        <f t="shared" ref="I497" si="972">IF(H497&gt;0,RANK(H497,(H$490:H$508)),0)</f>
        <v>1</v>
      </c>
      <c r="J497" s="171">
        <f>'Averages Pivot Table'!AH$196</f>
        <v>35348.558520698462</v>
      </c>
      <c r="K497" s="120">
        <f t="shared" ref="K497" si="973">IF(J497&gt;0,RANK(J497,(J$490:J$508)),0)</f>
        <v>1</v>
      </c>
      <c r="L497" s="149">
        <f>'Averages Pivot Table'!AH$200</f>
        <v>0</v>
      </c>
      <c r="M497" s="120">
        <f t="shared" ref="M497" si="974">IF(L497&gt;0,RANK(L497,(L$490:L$508)),0)</f>
        <v>0</v>
      </c>
      <c r="N497" s="171">
        <f>'Averages Pivot Table'!AH$204</f>
        <v>37136.109284870567</v>
      </c>
      <c r="O497" s="120">
        <f t="shared" ref="O497" si="975">IF(N497&gt;0,RANK(N497,(N$490:N$508)),0)</f>
        <v>5</v>
      </c>
    </row>
    <row r="498" spans="1:15" s="91" customFormat="1">
      <c r="A498" s="118" t="s">
        <v>196</v>
      </c>
      <c r="B498" s="171">
        <f>'Averages Pivot Table'!AH$209</f>
        <v>0</v>
      </c>
      <c r="C498" s="120">
        <f t="shared" si="945"/>
        <v>0</v>
      </c>
      <c r="D498" s="171">
        <f>'Averages Pivot Table'!AH$213</f>
        <v>0</v>
      </c>
      <c r="E498" s="120">
        <f t="shared" si="945"/>
        <v>0</v>
      </c>
      <c r="F498" s="171">
        <f>'Averages Pivot Table'!AH$217</f>
        <v>0</v>
      </c>
      <c r="G498" s="120">
        <f t="shared" ref="G498" si="976">IF(F498&gt;0,RANK(F498,(F$490:F$508)),0)</f>
        <v>0</v>
      </c>
      <c r="H498" s="171">
        <f>'Averages Pivot Table'!AH$221</f>
        <v>0</v>
      </c>
      <c r="I498" s="120">
        <f t="shared" ref="I498" si="977">IF(H498&gt;0,RANK(H498,(H$490:H$508)),0)</f>
        <v>0</v>
      </c>
      <c r="J498" s="171">
        <f>'Averages Pivot Table'!AH$225</f>
        <v>0</v>
      </c>
      <c r="K498" s="120">
        <f t="shared" ref="K498" si="978">IF(J498&gt;0,RANK(J498,(J$490:J$508)),0)</f>
        <v>0</v>
      </c>
      <c r="L498" s="149">
        <f>'Averages Pivot Table'!AH$229</f>
        <v>0</v>
      </c>
      <c r="M498" s="120">
        <f t="shared" ref="M498" si="979">IF(L498&gt;0,RANK(L498,(L$490:L$508)),0)</f>
        <v>0</v>
      </c>
      <c r="N498" s="171">
        <f>'Averages Pivot Table'!AH$233</f>
        <v>0</v>
      </c>
      <c r="O498" s="120">
        <f t="shared" ref="O498" si="980">IF(N498&gt;0,RANK(N498,(N$490:N$508)),0)</f>
        <v>0</v>
      </c>
    </row>
    <row r="499" spans="1:15" s="91" customFormat="1">
      <c r="A499" s="118"/>
      <c r="B499" s="171"/>
      <c r="C499" s="120"/>
      <c r="D499" s="171"/>
      <c r="E499" s="120"/>
      <c r="F499" s="171"/>
      <c r="G499" s="120"/>
      <c r="H499" s="171"/>
      <c r="I499" s="120"/>
      <c r="J499" s="171"/>
      <c r="K499" s="120"/>
      <c r="L499" s="149"/>
      <c r="M499" s="120"/>
      <c r="N499" s="171"/>
      <c r="O499" s="120"/>
    </row>
    <row r="500" spans="1:15" s="91" customFormat="1">
      <c r="A500" s="118" t="s">
        <v>197</v>
      </c>
      <c r="B500" s="171">
        <f>'Averages Pivot Table'!AH$238</f>
        <v>0</v>
      </c>
      <c r="C500" s="120">
        <f t="shared" si="945"/>
        <v>0</v>
      </c>
      <c r="D500" s="171">
        <f>'Averages Pivot Table'!AH$242</f>
        <v>0</v>
      </c>
      <c r="E500" s="120">
        <f t="shared" si="945"/>
        <v>0</v>
      </c>
      <c r="F500" s="171">
        <f>'Averages Pivot Table'!AH$246</f>
        <v>0</v>
      </c>
      <c r="G500" s="120">
        <f t="shared" ref="G500" si="981">IF(F500&gt;0,RANK(F500,(F$490:F$508)),0)</f>
        <v>0</v>
      </c>
      <c r="H500" s="171">
        <f>'Averages Pivot Table'!AH$250</f>
        <v>0</v>
      </c>
      <c r="I500" s="120">
        <f t="shared" ref="I500" si="982">IF(H500&gt;0,RANK(H500,(H$490:H$508)),0)</f>
        <v>0</v>
      </c>
      <c r="J500" s="171">
        <f>'Averages Pivot Table'!AH$254</f>
        <v>0</v>
      </c>
      <c r="K500" s="120">
        <f t="shared" ref="K500" si="983">IF(J500&gt;0,RANK(J500,(J$490:J$508)),0)</f>
        <v>0</v>
      </c>
      <c r="L500" s="149">
        <f>'Averages Pivot Table'!AH$258</f>
        <v>0</v>
      </c>
      <c r="M500" s="120">
        <f t="shared" ref="M500" si="984">IF(L500&gt;0,RANK(L500,(L$490:L$508)),0)</f>
        <v>0</v>
      </c>
      <c r="N500" s="171">
        <f>'Averages Pivot Table'!AH$262</f>
        <v>0</v>
      </c>
      <c r="O500" s="120">
        <f t="shared" ref="O500" si="985">IF(N500&gt;0,RANK(N500,(N$490:N$508)),0)</f>
        <v>0</v>
      </c>
    </row>
    <row r="501" spans="1:15" s="91" customFormat="1">
      <c r="A501" s="118" t="s">
        <v>198</v>
      </c>
      <c r="B501" s="171">
        <f>'Averages Pivot Table'!AH$267</f>
        <v>0</v>
      </c>
      <c r="C501" s="120">
        <f t="shared" si="945"/>
        <v>0</v>
      </c>
      <c r="D501" s="171">
        <f>'Averages Pivot Table'!AH$271</f>
        <v>0</v>
      </c>
      <c r="E501" s="120">
        <f t="shared" si="945"/>
        <v>0</v>
      </c>
      <c r="F501" s="171">
        <f>'Averages Pivot Table'!AH$275</f>
        <v>0</v>
      </c>
      <c r="G501" s="120">
        <f t="shared" ref="G501" si="986">IF(F501&gt;0,RANK(F501,(F$490:F$508)),0)</f>
        <v>0</v>
      </c>
      <c r="H501" s="171">
        <f>'Averages Pivot Table'!AH$279</f>
        <v>0</v>
      </c>
      <c r="I501" s="120">
        <f t="shared" ref="I501" si="987">IF(H501&gt;0,RANK(H501,(H$490:H$508)),0)</f>
        <v>0</v>
      </c>
      <c r="J501" s="171">
        <f>'Averages Pivot Table'!AH$283</f>
        <v>0</v>
      </c>
      <c r="K501" s="120">
        <f t="shared" ref="K501" si="988">IF(J501&gt;0,RANK(J501,(J$490:J$508)),0)</f>
        <v>0</v>
      </c>
      <c r="L501" s="149">
        <f>'Averages Pivot Table'!AH$287</f>
        <v>0</v>
      </c>
      <c r="M501" s="120">
        <f t="shared" ref="M501" si="989">IF(L501&gt;0,RANK(L501,(L$490:L$508)),0)</f>
        <v>0</v>
      </c>
      <c r="N501" s="171">
        <f>'Averages Pivot Table'!AH$291</f>
        <v>0</v>
      </c>
      <c r="O501" s="120">
        <f t="shared" ref="O501" si="990">IF(N501&gt;0,RANK(N501,(N$490:N$508)),0)</f>
        <v>0</v>
      </c>
    </row>
    <row r="502" spans="1:15" s="91" customFormat="1">
      <c r="A502" s="118" t="s">
        <v>199</v>
      </c>
      <c r="B502" s="171">
        <f>'Averages Pivot Table'!AH$296</f>
        <v>0</v>
      </c>
      <c r="C502" s="120">
        <f t="shared" si="945"/>
        <v>0</v>
      </c>
      <c r="D502" s="171">
        <f>'Averages Pivot Table'!AH$300</f>
        <v>0</v>
      </c>
      <c r="E502" s="120">
        <f t="shared" si="945"/>
        <v>0</v>
      </c>
      <c r="F502" s="171">
        <f>'Averages Pivot Table'!AH$304</f>
        <v>0</v>
      </c>
      <c r="G502" s="120">
        <f t="shared" ref="G502" si="991">IF(F502&gt;0,RANK(F502,(F$490:F$508)),0)</f>
        <v>0</v>
      </c>
      <c r="H502" s="171">
        <f>'Averages Pivot Table'!AH$308</f>
        <v>0</v>
      </c>
      <c r="I502" s="120">
        <f t="shared" ref="I502" si="992">IF(H502&gt;0,RANK(H502,(H$490:H$508)),0)</f>
        <v>0</v>
      </c>
      <c r="J502" s="171">
        <f>'Averages Pivot Table'!AH$312</f>
        <v>0</v>
      </c>
      <c r="K502" s="120">
        <f t="shared" ref="K502" si="993">IF(J502&gt;0,RANK(J502,(J$490:J$508)),0)</f>
        <v>0</v>
      </c>
      <c r="L502" s="149">
        <f>'Averages Pivot Table'!AH$316</f>
        <v>47311.409756132438</v>
      </c>
      <c r="M502" s="120">
        <f t="shared" ref="M502" si="994">IF(L502&gt;0,RANK(L502,(L$490:L$508)),0)</f>
        <v>2</v>
      </c>
      <c r="N502" s="171">
        <f>'Averages Pivot Table'!AH$320</f>
        <v>47311.409756132438</v>
      </c>
      <c r="O502" s="120">
        <f t="shared" ref="O502" si="995">IF(N502&gt;0,RANK(N502,(N$490:N$508)),0)</f>
        <v>2</v>
      </c>
    </row>
    <row r="503" spans="1:15" s="91" customFormat="1">
      <c r="A503" s="118" t="s">
        <v>200</v>
      </c>
      <c r="B503" s="171">
        <f>'Averages Pivot Table'!AH$325</f>
        <v>0</v>
      </c>
      <c r="C503" s="120">
        <f t="shared" si="945"/>
        <v>0</v>
      </c>
      <c r="D503" s="171">
        <f>'Averages Pivot Table'!AH$329</f>
        <v>0</v>
      </c>
      <c r="E503" s="120">
        <f t="shared" si="945"/>
        <v>0</v>
      </c>
      <c r="F503" s="171">
        <f>'Averages Pivot Table'!AH$333</f>
        <v>0</v>
      </c>
      <c r="G503" s="120">
        <f t="shared" ref="G503" si="996">IF(F503&gt;0,RANK(F503,(F$490:F$508)),0)</f>
        <v>0</v>
      </c>
      <c r="H503" s="171">
        <f>'Averages Pivot Table'!AH$337</f>
        <v>0</v>
      </c>
      <c r="I503" s="120">
        <f t="shared" ref="I503" si="997">IF(H503&gt;0,RANK(H503,(H$490:H$508)),0)</f>
        <v>0</v>
      </c>
      <c r="J503" s="171">
        <f>'Averages Pivot Table'!AH$341</f>
        <v>0</v>
      </c>
      <c r="K503" s="120">
        <f t="shared" ref="K503" si="998">IF(J503&gt;0,RANK(J503,(J$490:J$508)),0)</f>
        <v>0</v>
      </c>
      <c r="L503" s="149">
        <f>'Averages Pivot Table'!AH$345</f>
        <v>0</v>
      </c>
      <c r="M503" s="120">
        <f t="shared" ref="M503" si="999">IF(L503&gt;0,RANK(L503,(L$490:L$508)),0)</f>
        <v>0</v>
      </c>
      <c r="N503" s="171">
        <f>'Averages Pivot Table'!AH$349</f>
        <v>0</v>
      </c>
      <c r="O503" s="120">
        <f t="shared" ref="O503" si="1000">IF(N503&gt;0,RANK(N503,(N$490:N$508)),0)</f>
        <v>0</v>
      </c>
    </row>
    <row r="504" spans="1:15" s="91" customFormat="1">
      <c r="A504" s="118"/>
      <c r="B504" s="171"/>
      <c r="C504" s="120"/>
      <c r="D504" s="171"/>
      <c r="E504" s="120"/>
      <c r="F504" s="171"/>
      <c r="G504" s="120"/>
      <c r="H504" s="171"/>
      <c r="I504" s="120"/>
      <c r="J504" s="171"/>
      <c r="K504" s="120"/>
      <c r="L504" s="149"/>
      <c r="M504" s="120"/>
      <c r="N504" s="171"/>
      <c r="O504" s="120"/>
    </row>
    <row r="505" spans="1:15" s="91" customFormat="1">
      <c r="A505" s="118" t="s">
        <v>201</v>
      </c>
      <c r="B505" s="173">
        <f>'Averages Pivot Table'!AH$354</f>
        <v>0</v>
      </c>
      <c r="C505" s="120">
        <f t="shared" si="945"/>
        <v>0</v>
      </c>
      <c r="D505" s="173">
        <f>'Averages Pivot Table'!AH$358</f>
        <v>0</v>
      </c>
      <c r="E505" s="120">
        <f t="shared" si="945"/>
        <v>0</v>
      </c>
      <c r="F505" s="173">
        <f>'Averages Pivot Table'!AH$362</f>
        <v>0</v>
      </c>
      <c r="G505" s="120">
        <f t="shared" ref="G505" si="1001">IF(F505&gt;0,RANK(F505,(F$490:F$508)),0)</f>
        <v>0</v>
      </c>
      <c r="H505" s="173">
        <f>'Averages Pivot Table'!AH$366</f>
        <v>0</v>
      </c>
      <c r="I505" s="120">
        <f t="shared" ref="I505" si="1002">IF(H505&gt;0,RANK(H505,(H$490:H$508)),0)</f>
        <v>0</v>
      </c>
      <c r="J505" s="173">
        <f>'Averages Pivot Table'!AH$370</f>
        <v>0</v>
      </c>
      <c r="K505" s="120">
        <f t="shared" ref="K505" si="1003">IF(J505&gt;0,RANK(J505,(J$490:J$508)),0)</f>
        <v>0</v>
      </c>
      <c r="L505" s="119">
        <f>'Averages Pivot Table'!AH$374</f>
        <v>37083.827946985446</v>
      </c>
      <c r="M505" s="120">
        <f t="shared" ref="M505" si="1004">IF(L505&gt;0,RANK(L505,(L$490:L$508)),0)</f>
        <v>4</v>
      </c>
      <c r="N505" s="173">
        <f>'Averages Pivot Table'!AH$378</f>
        <v>37083.827946985446</v>
      </c>
      <c r="O505" s="120">
        <f t="shared" ref="O505" si="1005">IF(N505&gt;0,RANK(N505,(N$490:N$508)),0)</f>
        <v>6</v>
      </c>
    </row>
    <row r="506" spans="1:15" s="91" customFormat="1">
      <c r="A506" s="118" t="s">
        <v>202</v>
      </c>
      <c r="B506" s="173">
        <f>'Averages Pivot Table'!AH$383</f>
        <v>0</v>
      </c>
      <c r="C506" s="120">
        <f t="shared" si="945"/>
        <v>0</v>
      </c>
      <c r="D506" s="173">
        <f>'Averages Pivot Table'!AH$387</f>
        <v>0</v>
      </c>
      <c r="E506" s="120">
        <f t="shared" si="945"/>
        <v>0</v>
      </c>
      <c r="F506" s="173">
        <f>'Averages Pivot Table'!AH$391</f>
        <v>0</v>
      </c>
      <c r="G506" s="120">
        <f t="shared" ref="G506" si="1006">IF(F506&gt;0,RANK(F506,(F$490:F$508)),0)</f>
        <v>0</v>
      </c>
      <c r="H506" s="173">
        <f>'Averages Pivot Table'!AH$395</f>
        <v>0</v>
      </c>
      <c r="I506" s="120">
        <f t="shared" ref="I506" si="1007">IF(H506&gt;0,RANK(H506,(H$490:H$508)),0)</f>
        <v>0</v>
      </c>
      <c r="J506" s="173">
        <f>'Averages Pivot Table'!AH$399</f>
        <v>0</v>
      </c>
      <c r="K506" s="120">
        <f t="shared" ref="K506" si="1008">IF(J506&gt;0,RANK(J506,(J$490:J$508)),0)</f>
        <v>0</v>
      </c>
      <c r="L506" s="119">
        <f>'Averages Pivot Table'!AH$403</f>
        <v>0</v>
      </c>
      <c r="M506" s="120">
        <f t="shared" ref="M506" si="1009">IF(L506&gt;0,RANK(L506,(L$490:L$508)),0)</f>
        <v>0</v>
      </c>
      <c r="N506" s="173">
        <f>'Averages Pivot Table'!AH$407</f>
        <v>0</v>
      </c>
      <c r="O506" s="120">
        <f t="shared" ref="O506" si="1010">IF(N506&gt;0,RANK(N506,(N$490:N$508)),0)</f>
        <v>0</v>
      </c>
    </row>
    <row r="507" spans="1:15" s="91" customFormat="1">
      <c r="A507" s="118" t="s">
        <v>203</v>
      </c>
      <c r="B507" s="173">
        <f>'Averages Pivot Table'!AH$412</f>
        <v>0</v>
      </c>
      <c r="C507" s="120">
        <f t="shared" si="945"/>
        <v>0</v>
      </c>
      <c r="D507" s="173">
        <f>'Averages Pivot Table'!AH$416</f>
        <v>0</v>
      </c>
      <c r="E507" s="120">
        <f t="shared" si="945"/>
        <v>0</v>
      </c>
      <c r="F507" s="173">
        <f>'Averages Pivot Table'!AH$420</f>
        <v>0</v>
      </c>
      <c r="G507" s="120">
        <f t="shared" ref="G507" si="1011">IF(F507&gt;0,RANK(F507,(F$490:F$508)),0)</f>
        <v>0</v>
      </c>
      <c r="H507" s="173">
        <f>'Averages Pivot Table'!AH$424</f>
        <v>0</v>
      </c>
      <c r="I507" s="120">
        <f t="shared" ref="I507" si="1012">IF(H507&gt;0,RANK(H507,(H$490:H$508)),0)</f>
        <v>0</v>
      </c>
      <c r="J507" s="173">
        <f>'Averages Pivot Table'!AH$428</f>
        <v>0</v>
      </c>
      <c r="K507" s="120">
        <f t="shared" ref="K507" si="1013">IF(J507&gt;0,RANK(J507,(J$490:J$508)),0)</f>
        <v>0</v>
      </c>
      <c r="L507" s="119">
        <f>'Averages Pivot Table'!AH$432</f>
        <v>0</v>
      </c>
      <c r="M507" s="120">
        <f t="shared" ref="M507" si="1014">IF(L507&gt;0,RANK(L507,(L$490:L$508)),0)</f>
        <v>0</v>
      </c>
      <c r="N507" s="173">
        <f>'Averages Pivot Table'!AH$436</f>
        <v>0</v>
      </c>
      <c r="O507" s="120">
        <f t="shared" ref="O507" si="1015">IF(N507&gt;0,RANK(N507,(N$490:N$508)),0)</f>
        <v>0</v>
      </c>
    </row>
    <row r="508" spans="1:15" s="91" customFormat="1">
      <c r="A508" s="143" t="s">
        <v>204</v>
      </c>
      <c r="B508" s="174">
        <f>'Averages Pivot Table'!AH$441</f>
        <v>0</v>
      </c>
      <c r="C508" s="123">
        <f t="shared" si="945"/>
        <v>0</v>
      </c>
      <c r="D508" s="174">
        <f>'Averages Pivot Table'!AH$445</f>
        <v>0</v>
      </c>
      <c r="E508" s="123">
        <f t="shared" si="945"/>
        <v>0</v>
      </c>
      <c r="F508" s="174">
        <f>'Averages Pivot Table'!AH$449</f>
        <v>0</v>
      </c>
      <c r="G508" s="123">
        <f t="shared" ref="G508" si="1016">IF(F508&gt;0,RANK(F508,(F$490:F$508)),0)</f>
        <v>0</v>
      </c>
      <c r="H508" s="174">
        <f>'Averages Pivot Table'!AH$453</f>
        <v>0</v>
      </c>
      <c r="I508" s="123">
        <f t="shared" ref="I508" si="1017">IF(H508&gt;0,RANK(H508,(H$490:H$508)),0)</f>
        <v>0</v>
      </c>
      <c r="J508" s="174">
        <f>'Averages Pivot Table'!AH$457</f>
        <v>0</v>
      </c>
      <c r="K508" s="123">
        <f t="shared" ref="K508" si="1018">IF(J508&gt;0,RANK(J508,(J$490:J$508)),0)</f>
        <v>0</v>
      </c>
      <c r="L508" s="122">
        <f>'Averages Pivot Table'!AH$461</f>
        <v>0</v>
      </c>
      <c r="M508" s="123">
        <f t="shared" ref="M508" si="1019">IF(L508&gt;0,RANK(L508,(L$490:L$508)),0)</f>
        <v>0</v>
      </c>
      <c r="N508" s="174">
        <f>'Averages Pivot Table'!AH$465</f>
        <v>0</v>
      </c>
      <c r="O508" s="123">
        <f t="shared" ref="O508" si="1020">IF(N508&gt;0,RANK(N508,(N$490:N$508)),0)</f>
        <v>0</v>
      </c>
    </row>
    <row r="509" spans="1:15" s="91" customFormat="1" ht="33" customHeight="1">
      <c r="A509" s="673" t="s">
        <v>360</v>
      </c>
      <c r="B509" s="673"/>
      <c r="C509" s="673"/>
      <c r="D509" s="673"/>
      <c r="E509" s="673"/>
      <c r="F509" s="673"/>
      <c r="G509" s="673"/>
      <c r="H509" s="673"/>
      <c r="I509" s="673"/>
      <c r="J509" s="673"/>
      <c r="K509" s="673"/>
      <c r="L509" s="673"/>
      <c r="M509" s="673"/>
      <c r="N509" s="673"/>
      <c r="O509" s="673"/>
    </row>
    <row r="510" spans="1:15" s="91" customFormat="1">
      <c r="O510" s="84" t="s">
        <v>1094</v>
      </c>
    </row>
    <row r="511" spans="1:15" s="91" customFormat="1" ht="18">
      <c r="A511" s="64" t="s">
        <v>226</v>
      </c>
      <c r="B511" s="64"/>
      <c r="C511" s="64"/>
      <c r="D511" s="64"/>
      <c r="E511" s="64"/>
      <c r="F511" s="64"/>
      <c r="G511" s="64"/>
      <c r="H511" s="64"/>
      <c r="I511" s="64"/>
      <c r="J511" s="64"/>
      <c r="K511" s="64"/>
      <c r="L511" s="64"/>
      <c r="M511" s="64"/>
      <c r="N511" s="64"/>
      <c r="O511" s="64"/>
    </row>
    <row r="512" spans="1:15" s="91" customFormat="1">
      <c r="A512" s="162"/>
      <c r="B512" s="69"/>
      <c r="C512" s="69"/>
      <c r="D512" s="69"/>
      <c r="E512" s="69"/>
      <c r="F512" s="69"/>
      <c r="G512" s="69"/>
      <c r="H512" s="69"/>
      <c r="I512" s="69"/>
      <c r="J512" s="69"/>
      <c r="K512" s="69"/>
      <c r="L512" s="69"/>
      <c r="M512" s="69"/>
      <c r="N512" s="69"/>
      <c r="O512" s="69"/>
    </row>
    <row r="513" spans="1:19" ht="15.75">
      <c r="A513" s="674" t="s">
        <v>210</v>
      </c>
      <c r="B513" s="674"/>
      <c r="C513" s="674"/>
      <c r="D513" s="674"/>
      <c r="E513" s="674"/>
      <c r="F513" s="674"/>
      <c r="G513" s="674"/>
      <c r="H513" s="674"/>
      <c r="I513" s="674"/>
      <c r="J513" s="674"/>
      <c r="K513" s="674"/>
      <c r="L513" s="674"/>
      <c r="M513" s="674"/>
      <c r="N513" s="674"/>
      <c r="O513" s="674"/>
    </row>
    <row r="514" spans="1:19" ht="15.75">
      <c r="A514" s="674" t="s">
        <v>379</v>
      </c>
      <c r="B514" s="674"/>
      <c r="C514" s="674"/>
      <c r="D514" s="674"/>
      <c r="E514" s="674"/>
      <c r="F514" s="674"/>
      <c r="G514" s="674"/>
      <c r="H514" s="674"/>
      <c r="I514" s="674"/>
      <c r="J514" s="674"/>
      <c r="K514" s="674"/>
      <c r="L514" s="674"/>
      <c r="M514" s="674"/>
      <c r="N514" s="674"/>
      <c r="O514" s="674"/>
    </row>
    <row r="515" spans="1:19">
      <c r="A515" s="118"/>
      <c r="B515" s="69"/>
      <c r="C515" s="69"/>
      <c r="D515" s="69"/>
      <c r="E515" s="69"/>
      <c r="F515" s="69"/>
      <c r="G515" s="69"/>
      <c r="H515" s="69"/>
      <c r="I515" s="69"/>
      <c r="J515" s="69"/>
      <c r="K515" s="69"/>
      <c r="L515" s="69"/>
      <c r="M515" s="69"/>
      <c r="N515" s="69"/>
      <c r="O515" s="69"/>
    </row>
    <row r="516" spans="1:19" ht="31.5" customHeight="1">
      <c r="A516" s="96"/>
      <c r="B516" s="164" t="s">
        <v>3</v>
      </c>
      <c r="C516" s="165"/>
      <c r="D516" s="166" t="s">
        <v>4</v>
      </c>
      <c r="E516" s="167"/>
      <c r="F516" s="166" t="s">
        <v>5</v>
      </c>
      <c r="G516" s="167"/>
      <c r="H516" s="164" t="s">
        <v>6</v>
      </c>
      <c r="I516" s="165"/>
      <c r="J516" s="166" t="s">
        <v>211</v>
      </c>
      <c r="K516" s="167"/>
      <c r="L516" s="165" t="s">
        <v>21</v>
      </c>
      <c r="M516" s="165"/>
      <c r="N516" s="165" t="s">
        <v>212</v>
      </c>
      <c r="O516" s="165"/>
    </row>
    <row r="517" spans="1:19">
      <c r="A517" s="184"/>
      <c r="B517" s="98" t="s">
        <v>187</v>
      </c>
      <c r="C517" s="97" t="s">
        <v>166</v>
      </c>
      <c r="D517" s="98" t="s">
        <v>187</v>
      </c>
      <c r="E517" s="97" t="s">
        <v>166</v>
      </c>
      <c r="F517" s="98" t="s">
        <v>187</v>
      </c>
      <c r="G517" s="97" t="s">
        <v>166</v>
      </c>
      <c r="H517" s="98" t="s">
        <v>187</v>
      </c>
      <c r="I517" s="97" t="s">
        <v>166</v>
      </c>
      <c r="J517" s="98" t="s">
        <v>187</v>
      </c>
      <c r="K517" s="97" t="s">
        <v>166</v>
      </c>
      <c r="L517" s="98" t="s">
        <v>187</v>
      </c>
      <c r="M517" s="97" t="s">
        <v>166</v>
      </c>
      <c r="N517" s="98" t="s">
        <v>187</v>
      </c>
      <c r="O517" s="97" t="s">
        <v>166</v>
      </c>
    </row>
    <row r="518" spans="1:19" s="109" customFormat="1" ht="18" customHeight="1">
      <c r="A518" s="106" t="s">
        <v>188</v>
      </c>
      <c r="B518" s="133">
        <f>'Averages Pivot Table'!AF$469</f>
        <v>46831.388730045837</v>
      </c>
      <c r="C518" s="133"/>
      <c r="D518" s="133">
        <f>'Averages Pivot Table'!AF$473</f>
        <v>43635.704422342409</v>
      </c>
      <c r="E518" s="133"/>
      <c r="F518" s="133">
        <f>'Averages Pivot Table'!AF$477</f>
        <v>40875.425799092569</v>
      </c>
      <c r="G518" s="133"/>
      <c r="H518" s="133">
        <f>'Averages Pivot Table'!AF$481</f>
        <v>36832.707166655251</v>
      </c>
      <c r="I518" s="133"/>
      <c r="J518" s="133">
        <f>'Averages Pivot Table'!AF$485</f>
        <v>35348.558520698462</v>
      </c>
      <c r="K518" s="133"/>
      <c r="L518" s="133">
        <f>'Averages Pivot Table'!AF$489</f>
        <v>41913.88756288006</v>
      </c>
      <c r="M518" s="133"/>
      <c r="N518" s="133">
        <f>'Averages Pivot Table'!AF$493</f>
        <v>41261.860621504871</v>
      </c>
      <c r="O518" s="169"/>
      <c r="Q518" s="111"/>
      <c r="R518" s="111"/>
      <c r="S518" s="111"/>
    </row>
    <row r="519" spans="1:19" ht="12.95" customHeight="1">
      <c r="A519" s="118"/>
      <c r="B519" s="113"/>
      <c r="C519" s="137"/>
      <c r="D519" s="113"/>
      <c r="E519" s="137"/>
      <c r="F519" s="113"/>
      <c r="G519" s="137"/>
      <c r="H519" s="113"/>
      <c r="I519" s="137"/>
      <c r="J519" s="113"/>
      <c r="K519" s="137"/>
      <c r="L519" s="113"/>
      <c r="M519" s="137"/>
      <c r="N519" s="113"/>
      <c r="O519" s="137"/>
    </row>
    <row r="520" spans="1:19" ht="12.95" customHeight="1">
      <c r="A520" s="118" t="s">
        <v>189</v>
      </c>
      <c r="B520" s="171">
        <f>'Averages Pivot Table'!AF$6</f>
        <v>0</v>
      </c>
      <c r="C520" s="120">
        <f>IF(B520&gt;0,RANK(B520,(B$520:B$538)),0)</f>
        <v>0</v>
      </c>
      <c r="D520" s="171">
        <f>'Averages Pivot Table'!AF$10</f>
        <v>0</v>
      </c>
      <c r="E520" s="120">
        <f>IF(D520&gt;0,RANK(D520,(D$520:D$538)),0)</f>
        <v>0</v>
      </c>
      <c r="F520" s="171">
        <f>'Averages Pivot Table'!AF$14</f>
        <v>0</v>
      </c>
      <c r="G520" s="120">
        <f>IF(F520&gt;0,RANK(F520,(F$520:F$538)),0)</f>
        <v>0</v>
      </c>
      <c r="H520" s="171">
        <f>'Averages Pivot Table'!AF$18</f>
        <v>0</v>
      </c>
      <c r="I520" s="120">
        <f>IF(H520&gt;0,RANK(H520,(H$520:H$538)),0)</f>
        <v>0</v>
      </c>
      <c r="J520" s="171">
        <f>'Averages Pivot Table'!AF$22</f>
        <v>0</v>
      </c>
      <c r="K520" s="120">
        <f>IF(J520&gt;0,RANK(J520,(J$520:J$538)),0)</f>
        <v>0</v>
      </c>
      <c r="L520" s="149">
        <f>'Averages Pivot Table'!AF$26</f>
        <v>54519.831521739128</v>
      </c>
      <c r="M520" s="120">
        <f>IF(L520&gt;0,RANK(L520,(L$520:L$538)),0)</f>
        <v>1</v>
      </c>
      <c r="N520" s="171">
        <f>'Averages Pivot Table'!AF$30</f>
        <v>54519.831521739128</v>
      </c>
      <c r="O520" s="120">
        <f>IF(N520&gt;0,RANK(N520,(N$520:N$538)),0)</f>
        <v>1</v>
      </c>
    </row>
    <row r="521" spans="1:19" ht="12.95" customHeight="1">
      <c r="A521" s="118" t="s">
        <v>190</v>
      </c>
      <c r="B521" s="171">
        <f>'Averages Pivot Table'!AF$35</f>
        <v>0</v>
      </c>
      <c r="C521" s="120">
        <f t="shared" ref="C521:E538" si="1021">IF(B521&gt;0,RANK(B521,(B$520:B$538)),0)</f>
        <v>0</v>
      </c>
      <c r="D521" s="171">
        <f>'Averages Pivot Table'!AF$39</f>
        <v>0</v>
      </c>
      <c r="E521" s="120">
        <f t="shared" si="1021"/>
        <v>0</v>
      </c>
      <c r="F521" s="171">
        <f>'Averages Pivot Table'!AF$43</f>
        <v>0</v>
      </c>
      <c r="G521" s="120">
        <f t="shared" ref="G521" si="1022">IF(F521&gt;0,RANK(F521,(F$520:F$538)),0)</f>
        <v>0</v>
      </c>
      <c r="H521" s="171">
        <f>'Averages Pivot Table'!AF$47</f>
        <v>0</v>
      </c>
      <c r="I521" s="120">
        <f t="shared" ref="I521" si="1023">IF(H521&gt;0,RANK(H521,(H$520:H$538)),0)</f>
        <v>0</v>
      </c>
      <c r="J521" s="171">
        <f>'Averages Pivot Table'!AF$51</f>
        <v>0</v>
      </c>
      <c r="K521" s="120">
        <f t="shared" ref="K521" si="1024">IF(J521&gt;0,RANK(J521,(J$520:J$538)),0)</f>
        <v>0</v>
      </c>
      <c r="L521" s="149">
        <f>'Averages Pivot Table'!AF$55</f>
        <v>0</v>
      </c>
      <c r="M521" s="120">
        <f t="shared" ref="M521" si="1025">IF(L521&gt;0,RANK(L521,(L$520:L$538)),0)</f>
        <v>0</v>
      </c>
      <c r="N521" s="171">
        <f>'Averages Pivot Table'!AF$59</f>
        <v>0</v>
      </c>
      <c r="O521" s="120">
        <f t="shared" ref="O521" si="1026">IF(N521&gt;0,RANK(N521,(N$520:N$538)),0)</f>
        <v>0</v>
      </c>
    </row>
    <row r="522" spans="1:19" ht="12.95" customHeight="1">
      <c r="A522" s="118" t="s">
        <v>191</v>
      </c>
      <c r="B522" s="171">
        <f>'Averages Pivot Table'!AF$64</f>
        <v>0</v>
      </c>
      <c r="C522" s="120">
        <f t="shared" si="1021"/>
        <v>0</v>
      </c>
      <c r="D522" s="171">
        <f>'Averages Pivot Table'!AF$68</f>
        <v>0</v>
      </c>
      <c r="E522" s="120">
        <f t="shared" si="1021"/>
        <v>0</v>
      </c>
      <c r="F522" s="171">
        <f>'Averages Pivot Table'!AF$72</f>
        <v>0</v>
      </c>
      <c r="G522" s="120">
        <f t="shared" ref="G522" si="1027">IF(F522&gt;0,RANK(F522,(F$520:F$538)),0)</f>
        <v>0</v>
      </c>
      <c r="H522" s="171">
        <f>'Averages Pivot Table'!AF$76</f>
        <v>0</v>
      </c>
      <c r="I522" s="120">
        <f t="shared" ref="I522" si="1028">IF(H522&gt;0,RANK(H522,(H$520:H$538)),0)</f>
        <v>0</v>
      </c>
      <c r="J522" s="171">
        <f>'Averages Pivot Table'!AF$80</f>
        <v>0</v>
      </c>
      <c r="K522" s="120">
        <f t="shared" ref="K522" si="1029">IF(J522&gt;0,RANK(J522,(J$520:J$538)),0)</f>
        <v>0</v>
      </c>
      <c r="L522" s="149">
        <f>'Averages Pivot Table'!AF$84</f>
        <v>0</v>
      </c>
      <c r="M522" s="120">
        <f t="shared" ref="M522" si="1030">IF(L522&gt;0,RANK(L522,(L$520:L$538)),0)</f>
        <v>0</v>
      </c>
      <c r="N522" s="171">
        <f>'Averages Pivot Table'!AF$88</f>
        <v>0</v>
      </c>
      <c r="O522" s="120">
        <f t="shared" ref="O522" si="1031">IF(N522&gt;0,RANK(N522,(N$520:N$538)),0)</f>
        <v>0</v>
      </c>
    </row>
    <row r="523" spans="1:19" ht="12.95" customHeight="1">
      <c r="A523" s="118" t="s">
        <v>192</v>
      </c>
      <c r="B523" s="171">
        <f>'Averages Pivot Table'!AF$93</f>
        <v>0</v>
      </c>
      <c r="C523" s="120">
        <f t="shared" si="1021"/>
        <v>0</v>
      </c>
      <c r="D523" s="171">
        <f>'Averages Pivot Table'!AF$97</f>
        <v>0</v>
      </c>
      <c r="E523" s="120">
        <f t="shared" si="1021"/>
        <v>0</v>
      </c>
      <c r="F523" s="171">
        <f>'Averages Pivot Table'!AF$101</f>
        <v>0</v>
      </c>
      <c r="G523" s="120">
        <f t="shared" ref="G523" si="1032">IF(F523&gt;0,RANK(F523,(F$520:F$538)),0)</f>
        <v>0</v>
      </c>
      <c r="H523" s="171">
        <f>'Averages Pivot Table'!AF$105</f>
        <v>0</v>
      </c>
      <c r="I523" s="120">
        <f t="shared" ref="I523" si="1033">IF(H523&gt;0,RANK(H523,(H$520:H$538)),0)</f>
        <v>0</v>
      </c>
      <c r="J523" s="171">
        <f>'Averages Pivot Table'!AF$109</f>
        <v>0</v>
      </c>
      <c r="K523" s="120">
        <f t="shared" ref="K523" si="1034">IF(J523&gt;0,RANK(J523,(J$520:J$538)),0)</f>
        <v>0</v>
      </c>
      <c r="L523" s="149">
        <f>'Averages Pivot Table'!AF$113</f>
        <v>0</v>
      </c>
      <c r="M523" s="120">
        <f t="shared" ref="M523" si="1035">IF(L523&gt;0,RANK(L523,(L$520:L$538)),0)</f>
        <v>0</v>
      </c>
      <c r="N523" s="171">
        <f>'Averages Pivot Table'!AF$117</f>
        <v>0</v>
      </c>
      <c r="O523" s="120">
        <f t="shared" ref="O523" si="1036">IF(N523&gt;0,RANK(N523,(N$520:N$538)),0)</f>
        <v>0</v>
      </c>
    </row>
    <row r="524" spans="1:19" ht="12.95" customHeight="1">
      <c r="A524" s="118"/>
      <c r="B524" s="171"/>
      <c r="C524" s="120"/>
      <c r="D524" s="171"/>
      <c r="E524" s="120"/>
      <c r="F524" s="171"/>
      <c r="G524" s="120"/>
      <c r="H524" s="171"/>
      <c r="I524" s="120"/>
      <c r="J524" s="171"/>
      <c r="K524" s="120"/>
      <c r="L524" s="149"/>
      <c r="M524" s="120"/>
      <c r="N524" s="171"/>
      <c r="O524" s="120"/>
    </row>
    <row r="525" spans="1:19" ht="12.95" customHeight="1">
      <c r="A525" s="118" t="s">
        <v>193</v>
      </c>
      <c r="B525" s="171">
        <f>'Averages Pivot Table'!AF$122</f>
        <v>0</v>
      </c>
      <c r="C525" s="120">
        <f t="shared" si="1021"/>
        <v>0</v>
      </c>
      <c r="D525" s="171">
        <f>'Averages Pivot Table'!AF$126</f>
        <v>0</v>
      </c>
      <c r="E525" s="120">
        <f t="shared" si="1021"/>
        <v>0</v>
      </c>
      <c r="F525" s="171">
        <f>'Averages Pivot Table'!AF$130</f>
        <v>0</v>
      </c>
      <c r="G525" s="120">
        <f t="shared" ref="G525" si="1037">IF(F525&gt;0,RANK(F525,(F$520:F$538)),0)</f>
        <v>0</v>
      </c>
      <c r="H525" s="171">
        <f>'Averages Pivot Table'!AF$134</f>
        <v>0</v>
      </c>
      <c r="I525" s="120">
        <f t="shared" ref="I525" si="1038">IF(H525&gt;0,RANK(H525,(H$520:H$538)),0)</f>
        <v>0</v>
      </c>
      <c r="J525" s="171">
        <f>'Averages Pivot Table'!AF$138</f>
        <v>0</v>
      </c>
      <c r="K525" s="120">
        <f t="shared" ref="K525" si="1039">IF(J525&gt;0,RANK(J525,(J$520:J$538)),0)</f>
        <v>0</v>
      </c>
      <c r="L525" s="149">
        <f>'Averages Pivot Table'!AF$142</f>
        <v>40541.835024263411</v>
      </c>
      <c r="M525" s="120">
        <f t="shared" ref="M525" si="1040">IF(L525&gt;0,RANK(L525,(L$520:L$538)),0)</f>
        <v>3</v>
      </c>
      <c r="N525" s="171">
        <f>'Averages Pivot Table'!AF$146</f>
        <v>40541.835024263411</v>
      </c>
      <c r="O525" s="120">
        <f t="shared" ref="O525" si="1041">IF(N525&gt;0,RANK(N525,(N$520:N$538)),0)</f>
        <v>4</v>
      </c>
    </row>
    <row r="526" spans="1:19" ht="12.95" customHeight="1">
      <c r="A526" s="118" t="s">
        <v>194</v>
      </c>
      <c r="B526" s="171">
        <f>'Averages Pivot Table'!AF$151</f>
        <v>54109.816116116119</v>
      </c>
      <c r="C526" s="120">
        <f t="shared" si="1021"/>
        <v>1</v>
      </c>
      <c r="D526" s="171">
        <f>'Averages Pivot Table'!AF$155</f>
        <v>44734.5878453513</v>
      </c>
      <c r="E526" s="120">
        <f t="shared" si="1021"/>
        <v>1</v>
      </c>
      <c r="F526" s="171">
        <f>'Averages Pivot Table'!AF$159</f>
        <v>40989.614810825973</v>
      </c>
      <c r="G526" s="120">
        <f t="shared" ref="G526" si="1042">IF(F526&gt;0,RANK(F526,(F$520:F$538)),0)</f>
        <v>1</v>
      </c>
      <c r="H526" s="171">
        <f>'Averages Pivot Table'!AF$163</f>
        <v>35529.806529433677</v>
      </c>
      <c r="I526" s="120">
        <f t="shared" ref="I526" si="1043">IF(H526&gt;0,RANK(H526,(H$520:H$538)),0)</f>
        <v>2</v>
      </c>
      <c r="J526" s="171">
        <f>'Averages Pivot Table'!AF$167</f>
        <v>0</v>
      </c>
      <c r="K526" s="120">
        <f t="shared" ref="K526" si="1044">IF(J526&gt;0,RANK(J526,(J$520:J$538)),0)</f>
        <v>0</v>
      </c>
      <c r="L526" s="149">
        <f>'Averages Pivot Table'!AF$171</f>
        <v>0</v>
      </c>
      <c r="M526" s="120">
        <f t="shared" ref="M526" si="1045">IF(L526&gt;0,RANK(L526,(L$520:L$538)),0)</f>
        <v>0</v>
      </c>
      <c r="N526" s="171">
        <f>'Averages Pivot Table'!AF$175</f>
        <v>41024.665040458254</v>
      </c>
      <c r="O526" s="120">
        <f t="shared" ref="O526" si="1046">IF(N526&gt;0,RANK(N526,(N$520:N$538)),0)</f>
        <v>3</v>
      </c>
    </row>
    <row r="527" spans="1:19" ht="12.95" customHeight="1">
      <c r="A527" s="118" t="s">
        <v>195</v>
      </c>
      <c r="B527" s="171">
        <f>'Averages Pivot Table'!AF$180</f>
        <v>42084.588260869568</v>
      </c>
      <c r="C527" s="120">
        <f t="shared" si="1021"/>
        <v>2</v>
      </c>
      <c r="D527" s="171">
        <f>'Averages Pivot Table'!AF$184</f>
        <v>39839.561688311689</v>
      </c>
      <c r="E527" s="120">
        <f t="shared" si="1021"/>
        <v>2</v>
      </c>
      <c r="F527" s="171">
        <f>'Averages Pivot Table'!AF$188</f>
        <v>40426.282352941176</v>
      </c>
      <c r="G527" s="120">
        <f t="shared" ref="G527" si="1047">IF(F527&gt;0,RANK(F527,(F$520:F$538)),0)</f>
        <v>2</v>
      </c>
      <c r="H527" s="171">
        <f>'Averages Pivot Table'!AF$192</f>
        <v>37175.280179028159</v>
      </c>
      <c r="I527" s="120">
        <f t="shared" ref="I527" si="1048">IF(H527&gt;0,RANK(H527,(H$520:H$538)),0)</f>
        <v>1</v>
      </c>
      <c r="J527" s="171">
        <f>'Averages Pivot Table'!AF$196</f>
        <v>35348.558520698462</v>
      </c>
      <c r="K527" s="120">
        <f t="shared" ref="K527" si="1049">IF(J527&gt;0,RANK(J527,(J$520:J$538)),0)</f>
        <v>1</v>
      </c>
      <c r="L527" s="149">
        <f>'Averages Pivot Table'!AF$200</f>
        <v>0</v>
      </c>
      <c r="M527" s="120">
        <f t="shared" ref="M527" si="1050">IF(L527&gt;0,RANK(L527,(L$520:L$538)),0)</f>
        <v>0</v>
      </c>
      <c r="N527" s="171">
        <f>'Averages Pivot Table'!AF$204</f>
        <v>37136.109284870567</v>
      </c>
      <c r="O527" s="120">
        <f t="shared" ref="O527" si="1051">IF(N527&gt;0,RANK(N527,(N$520:N$538)),0)</f>
        <v>6</v>
      </c>
    </row>
    <row r="528" spans="1:19" ht="12.95" customHeight="1">
      <c r="A528" s="118" t="s">
        <v>196</v>
      </c>
      <c r="B528" s="171">
        <f>'Averages Pivot Table'!AF$209</f>
        <v>0</v>
      </c>
      <c r="C528" s="120">
        <f t="shared" si="1021"/>
        <v>0</v>
      </c>
      <c r="D528" s="171">
        <f>'Averages Pivot Table'!AF$213</f>
        <v>0</v>
      </c>
      <c r="E528" s="120">
        <f t="shared" si="1021"/>
        <v>0</v>
      </c>
      <c r="F528" s="171">
        <f>'Averages Pivot Table'!AF$217</f>
        <v>0</v>
      </c>
      <c r="G528" s="120">
        <f t="shared" ref="G528" si="1052">IF(F528&gt;0,RANK(F528,(F$520:F$538)),0)</f>
        <v>0</v>
      </c>
      <c r="H528" s="171">
        <f>'Averages Pivot Table'!AF$221</f>
        <v>0</v>
      </c>
      <c r="I528" s="120">
        <f t="shared" ref="I528" si="1053">IF(H528&gt;0,RANK(H528,(H$520:H$538)),0)</f>
        <v>0</v>
      </c>
      <c r="J528" s="171">
        <f>'Averages Pivot Table'!AF$225</f>
        <v>0</v>
      </c>
      <c r="K528" s="120">
        <f t="shared" ref="K528" si="1054">IF(J528&gt;0,RANK(J528,(J$520:J$538)),0)</f>
        <v>0</v>
      </c>
      <c r="L528" s="149">
        <f>'Averages Pivot Table'!AF$229</f>
        <v>0</v>
      </c>
      <c r="M528" s="120">
        <f t="shared" ref="M528" si="1055">IF(L528&gt;0,RANK(L528,(L$520:L$538)),0)</f>
        <v>0</v>
      </c>
      <c r="N528" s="171">
        <f>'Averages Pivot Table'!AF$233</f>
        <v>0</v>
      </c>
      <c r="O528" s="120">
        <f t="shared" ref="O528" si="1056">IF(N528&gt;0,RANK(N528,(N$520:N$538)),0)</f>
        <v>0</v>
      </c>
    </row>
    <row r="529" spans="1:15" s="91" customFormat="1">
      <c r="A529" s="118"/>
      <c r="B529" s="171"/>
      <c r="C529" s="120"/>
      <c r="D529" s="171"/>
      <c r="E529" s="120"/>
      <c r="F529" s="171"/>
      <c r="G529" s="120"/>
      <c r="H529" s="171"/>
      <c r="I529" s="120"/>
      <c r="J529" s="171"/>
      <c r="K529" s="120"/>
      <c r="L529" s="149"/>
      <c r="M529" s="120"/>
      <c r="N529" s="171"/>
      <c r="O529" s="120"/>
    </row>
    <row r="530" spans="1:15" s="91" customFormat="1">
      <c r="A530" s="118" t="s">
        <v>197</v>
      </c>
      <c r="B530" s="171">
        <f>'Averages Pivot Table'!AF$238</f>
        <v>0</v>
      </c>
      <c r="C530" s="120">
        <f t="shared" si="1021"/>
        <v>0</v>
      </c>
      <c r="D530" s="171">
        <f>'Averages Pivot Table'!AF$242</f>
        <v>0</v>
      </c>
      <c r="E530" s="120">
        <f t="shared" si="1021"/>
        <v>0</v>
      </c>
      <c r="F530" s="171">
        <f>'Averages Pivot Table'!AF$246</f>
        <v>0</v>
      </c>
      <c r="G530" s="120">
        <f t="shared" ref="G530" si="1057">IF(F530&gt;0,RANK(F530,(F$520:F$538)),0)</f>
        <v>0</v>
      </c>
      <c r="H530" s="171">
        <f>'Averages Pivot Table'!AF$250</f>
        <v>0</v>
      </c>
      <c r="I530" s="120">
        <f t="shared" ref="I530" si="1058">IF(H530&gt;0,RANK(H530,(H$520:H$538)),0)</f>
        <v>0</v>
      </c>
      <c r="J530" s="171">
        <f>'Averages Pivot Table'!AF$254</f>
        <v>0</v>
      </c>
      <c r="K530" s="120">
        <f t="shared" ref="K530" si="1059">IF(J530&gt;0,RANK(J530,(J$520:J$538)),0)</f>
        <v>0</v>
      </c>
      <c r="L530" s="149">
        <f>'Averages Pivot Table'!AF$258</f>
        <v>0</v>
      </c>
      <c r="M530" s="120">
        <f t="shared" ref="M530" si="1060">IF(L530&gt;0,RANK(L530,(L$520:L$538)),0)</f>
        <v>0</v>
      </c>
      <c r="N530" s="171">
        <f>'Averages Pivot Table'!AF$262</f>
        <v>0</v>
      </c>
      <c r="O530" s="120">
        <f t="shared" ref="O530" si="1061">IF(N530&gt;0,RANK(N530,(N$520:N$538)),0)</f>
        <v>0</v>
      </c>
    </row>
    <row r="531" spans="1:15" s="91" customFormat="1">
      <c r="A531" s="118" t="s">
        <v>198</v>
      </c>
      <c r="B531" s="171">
        <f>'Averages Pivot Table'!AF$267</f>
        <v>0</v>
      </c>
      <c r="C531" s="120">
        <f t="shared" si="1021"/>
        <v>0</v>
      </c>
      <c r="D531" s="171">
        <f>'Averages Pivot Table'!AF$271</f>
        <v>0</v>
      </c>
      <c r="E531" s="120">
        <f t="shared" si="1021"/>
        <v>0</v>
      </c>
      <c r="F531" s="171">
        <f>'Averages Pivot Table'!AF$275</f>
        <v>0</v>
      </c>
      <c r="G531" s="120">
        <f t="shared" ref="G531" si="1062">IF(F531&gt;0,RANK(F531,(F$520:F$538)),0)</f>
        <v>0</v>
      </c>
      <c r="H531" s="171">
        <f>'Averages Pivot Table'!AF$279</f>
        <v>0</v>
      </c>
      <c r="I531" s="120">
        <f t="shared" ref="I531" si="1063">IF(H531&gt;0,RANK(H531,(H$520:H$538)),0)</f>
        <v>0</v>
      </c>
      <c r="J531" s="171">
        <f>'Averages Pivot Table'!AF$283</f>
        <v>0</v>
      </c>
      <c r="K531" s="120">
        <f t="shared" ref="K531" si="1064">IF(J531&gt;0,RANK(J531,(J$520:J$538)),0)</f>
        <v>0</v>
      </c>
      <c r="L531" s="149">
        <f>'Averages Pivot Table'!AF$287</f>
        <v>0</v>
      </c>
      <c r="M531" s="120">
        <f t="shared" ref="M531" si="1065">IF(L531&gt;0,RANK(L531,(L$520:L$538)),0)</f>
        <v>0</v>
      </c>
      <c r="N531" s="171">
        <f>'Averages Pivot Table'!AF$291</f>
        <v>0</v>
      </c>
      <c r="O531" s="120">
        <f t="shared" ref="O531" si="1066">IF(N531&gt;0,RANK(N531,(N$520:N$538)),0)</f>
        <v>0</v>
      </c>
    </row>
    <row r="532" spans="1:15" s="91" customFormat="1">
      <c r="A532" s="118" t="s">
        <v>199</v>
      </c>
      <c r="B532" s="171">
        <f>'Averages Pivot Table'!AF$296</f>
        <v>0</v>
      </c>
      <c r="C532" s="120">
        <f t="shared" si="1021"/>
        <v>0</v>
      </c>
      <c r="D532" s="171">
        <f>'Averages Pivot Table'!AF$300</f>
        <v>0</v>
      </c>
      <c r="E532" s="120">
        <f t="shared" si="1021"/>
        <v>0</v>
      </c>
      <c r="F532" s="171">
        <f>'Averages Pivot Table'!AF$304</f>
        <v>0</v>
      </c>
      <c r="G532" s="120">
        <f t="shared" ref="G532" si="1067">IF(F532&gt;0,RANK(F532,(F$520:F$538)),0)</f>
        <v>0</v>
      </c>
      <c r="H532" s="171">
        <f>'Averages Pivot Table'!AF$308</f>
        <v>0</v>
      </c>
      <c r="I532" s="120">
        <f t="shared" ref="I532" si="1068">IF(H532&gt;0,RANK(H532,(H$520:H$538)),0)</f>
        <v>0</v>
      </c>
      <c r="J532" s="171">
        <f>'Averages Pivot Table'!AF$312</f>
        <v>0</v>
      </c>
      <c r="K532" s="120">
        <f t="shared" ref="K532" si="1069">IF(J532&gt;0,RANK(J532,(J$520:J$538)),0)</f>
        <v>0</v>
      </c>
      <c r="L532" s="149">
        <f>'Averages Pivot Table'!AF$316</f>
        <v>53257.829961527816</v>
      </c>
      <c r="M532" s="120">
        <f t="shared" ref="M532" si="1070">IF(L532&gt;0,RANK(L532,(L$520:L$538)),0)</f>
        <v>2</v>
      </c>
      <c r="N532" s="171">
        <f>'Averages Pivot Table'!AF$320</f>
        <v>53257.829961527816</v>
      </c>
      <c r="O532" s="120">
        <f t="shared" ref="O532" si="1071">IF(N532&gt;0,RANK(N532,(N$520:N$538)),0)</f>
        <v>2</v>
      </c>
    </row>
    <row r="533" spans="1:15" s="91" customFormat="1">
      <c r="A533" s="118" t="s">
        <v>200</v>
      </c>
      <c r="B533" s="171">
        <f>'Averages Pivot Table'!AF$325</f>
        <v>0</v>
      </c>
      <c r="C533" s="120">
        <f t="shared" si="1021"/>
        <v>0</v>
      </c>
      <c r="D533" s="171">
        <f>'Averages Pivot Table'!AF$329</f>
        <v>0</v>
      </c>
      <c r="E533" s="120">
        <f t="shared" si="1021"/>
        <v>0</v>
      </c>
      <c r="F533" s="171">
        <f>'Averages Pivot Table'!AF$333</f>
        <v>0</v>
      </c>
      <c r="G533" s="120">
        <f t="shared" ref="G533" si="1072">IF(F533&gt;0,RANK(F533,(F$520:F$538)),0)</f>
        <v>0</v>
      </c>
      <c r="H533" s="171">
        <f>'Averages Pivot Table'!AF$337</f>
        <v>0</v>
      </c>
      <c r="I533" s="120">
        <f t="shared" ref="I533" si="1073">IF(H533&gt;0,RANK(H533,(H$520:H$538)),0)</f>
        <v>0</v>
      </c>
      <c r="J533" s="171">
        <f>'Averages Pivot Table'!AF$341</f>
        <v>0</v>
      </c>
      <c r="K533" s="120">
        <f t="shared" ref="K533" si="1074">IF(J533&gt;0,RANK(J533,(J$520:J$538)),0)</f>
        <v>0</v>
      </c>
      <c r="L533" s="149">
        <f>'Averages Pivot Table'!AF$345</f>
        <v>0</v>
      </c>
      <c r="M533" s="120">
        <f t="shared" ref="M533" si="1075">IF(L533&gt;0,RANK(L533,(L$520:L$538)),0)</f>
        <v>0</v>
      </c>
      <c r="N533" s="171">
        <f>'Averages Pivot Table'!AF$349</f>
        <v>0</v>
      </c>
      <c r="O533" s="120">
        <f t="shared" ref="O533" si="1076">IF(N533&gt;0,RANK(N533,(N$520:N$538)),0)</f>
        <v>0</v>
      </c>
    </row>
    <row r="534" spans="1:15" s="91" customFormat="1">
      <c r="A534" s="118"/>
      <c r="B534" s="171"/>
      <c r="C534" s="120"/>
      <c r="D534" s="171"/>
      <c r="E534" s="120"/>
      <c r="F534" s="171"/>
      <c r="G534" s="120"/>
      <c r="H534" s="171"/>
      <c r="I534" s="120"/>
      <c r="J534" s="171"/>
      <c r="K534" s="120"/>
      <c r="L534" s="149"/>
      <c r="M534" s="120"/>
      <c r="N534" s="171"/>
      <c r="O534" s="120"/>
    </row>
    <row r="535" spans="1:15" s="91" customFormat="1">
      <c r="A535" s="118" t="s">
        <v>201</v>
      </c>
      <c r="B535" s="173">
        <f>'Averages Pivot Table'!AF$354</f>
        <v>0</v>
      </c>
      <c r="C535" s="120">
        <f t="shared" si="1021"/>
        <v>0</v>
      </c>
      <c r="D535" s="173">
        <f>'Averages Pivot Table'!AF$358</f>
        <v>0</v>
      </c>
      <c r="E535" s="120">
        <f t="shared" si="1021"/>
        <v>0</v>
      </c>
      <c r="F535" s="173">
        <f>'Averages Pivot Table'!AF$362</f>
        <v>0</v>
      </c>
      <c r="G535" s="120">
        <f t="shared" ref="G535" si="1077">IF(F535&gt;0,RANK(F535,(F$520:F$538)),0)</f>
        <v>0</v>
      </c>
      <c r="H535" s="173">
        <f>'Averages Pivot Table'!AF$366</f>
        <v>0</v>
      </c>
      <c r="I535" s="120">
        <f t="shared" ref="I535" si="1078">IF(H535&gt;0,RANK(H535,(H$520:H$538)),0)</f>
        <v>0</v>
      </c>
      <c r="J535" s="173">
        <f>'Averages Pivot Table'!AF$370</f>
        <v>0</v>
      </c>
      <c r="K535" s="120">
        <f t="shared" ref="K535" si="1079">IF(J535&gt;0,RANK(J535,(J$520:J$538)),0)</f>
        <v>0</v>
      </c>
      <c r="L535" s="119">
        <f>'Averages Pivot Table'!AF$374</f>
        <v>38296.274999999994</v>
      </c>
      <c r="M535" s="120">
        <f t="shared" ref="M535" si="1080">IF(L535&gt;0,RANK(L535,(L$520:L$538)),0)</f>
        <v>4</v>
      </c>
      <c r="N535" s="173">
        <f>'Averages Pivot Table'!AF$378</f>
        <v>38296.274999999994</v>
      </c>
      <c r="O535" s="120">
        <f t="shared" ref="O535" si="1081">IF(N535&gt;0,RANK(N535,(N$520:N$538)),0)</f>
        <v>5</v>
      </c>
    </row>
    <row r="536" spans="1:15" s="91" customFormat="1">
      <c r="A536" s="118" t="s">
        <v>202</v>
      </c>
      <c r="B536" s="173">
        <f>'Averages Pivot Table'!AF$383</f>
        <v>0</v>
      </c>
      <c r="C536" s="120">
        <f t="shared" si="1021"/>
        <v>0</v>
      </c>
      <c r="D536" s="173">
        <f>'Averages Pivot Table'!AF$387</f>
        <v>0</v>
      </c>
      <c r="E536" s="120">
        <f t="shared" si="1021"/>
        <v>0</v>
      </c>
      <c r="F536" s="173">
        <f>'Averages Pivot Table'!AF$391</f>
        <v>0</v>
      </c>
      <c r="G536" s="120">
        <f t="shared" ref="G536" si="1082">IF(F536&gt;0,RANK(F536,(F$520:F$538)),0)</f>
        <v>0</v>
      </c>
      <c r="H536" s="173">
        <f>'Averages Pivot Table'!AF$395</f>
        <v>0</v>
      </c>
      <c r="I536" s="120">
        <f t="shared" ref="I536" si="1083">IF(H536&gt;0,RANK(H536,(H$520:H$538)),0)</f>
        <v>0</v>
      </c>
      <c r="J536" s="173">
        <f>'Averages Pivot Table'!AF$399</f>
        <v>0</v>
      </c>
      <c r="K536" s="120">
        <f t="shared" ref="K536" si="1084">IF(J536&gt;0,RANK(J536,(J$520:J$538)),0)</f>
        <v>0</v>
      </c>
      <c r="L536" s="119">
        <f>'Averages Pivot Table'!AF$403</f>
        <v>0</v>
      </c>
      <c r="M536" s="120">
        <f t="shared" ref="M536" si="1085">IF(L536&gt;0,RANK(L536,(L$520:L$538)),0)</f>
        <v>0</v>
      </c>
      <c r="N536" s="173">
        <f>'Averages Pivot Table'!AF$407</f>
        <v>0</v>
      </c>
      <c r="O536" s="120">
        <f t="shared" ref="O536" si="1086">IF(N536&gt;0,RANK(N536,(N$520:N$538)),0)</f>
        <v>0</v>
      </c>
    </row>
    <row r="537" spans="1:15" s="91" customFormat="1">
      <c r="A537" s="118" t="s">
        <v>203</v>
      </c>
      <c r="B537" s="173">
        <f>'Averages Pivot Table'!AF$412</f>
        <v>0</v>
      </c>
      <c r="C537" s="120">
        <f t="shared" si="1021"/>
        <v>0</v>
      </c>
      <c r="D537" s="173">
        <f>'Averages Pivot Table'!AF$416</f>
        <v>0</v>
      </c>
      <c r="E537" s="120">
        <f t="shared" si="1021"/>
        <v>0</v>
      </c>
      <c r="F537" s="173">
        <f>'Averages Pivot Table'!AF$420</f>
        <v>0</v>
      </c>
      <c r="G537" s="120">
        <f t="shared" ref="G537" si="1087">IF(F537&gt;0,RANK(F537,(F$520:F$538)),0)</f>
        <v>0</v>
      </c>
      <c r="H537" s="173">
        <f>'Averages Pivot Table'!AF$424</f>
        <v>0</v>
      </c>
      <c r="I537" s="120">
        <f t="shared" ref="I537" si="1088">IF(H537&gt;0,RANK(H537,(H$520:H$538)),0)</f>
        <v>0</v>
      </c>
      <c r="J537" s="173">
        <f>'Averages Pivot Table'!AF$428</f>
        <v>0</v>
      </c>
      <c r="K537" s="120">
        <f t="shared" ref="K537" si="1089">IF(J537&gt;0,RANK(J537,(J$520:J$538)),0)</f>
        <v>0</v>
      </c>
      <c r="L537" s="119">
        <f>'Averages Pivot Table'!AF$432</f>
        <v>0</v>
      </c>
      <c r="M537" s="120">
        <f t="shared" ref="M537" si="1090">IF(L537&gt;0,RANK(L537,(L$520:L$538)),0)</f>
        <v>0</v>
      </c>
      <c r="N537" s="173">
        <f>'Averages Pivot Table'!AF$436</f>
        <v>0</v>
      </c>
      <c r="O537" s="120">
        <f t="shared" ref="O537" si="1091">IF(N537&gt;0,RANK(N537,(N$520:N$538)),0)</f>
        <v>0</v>
      </c>
    </row>
    <row r="538" spans="1:15" s="91" customFormat="1">
      <c r="A538" s="143" t="s">
        <v>204</v>
      </c>
      <c r="B538" s="174">
        <f>'Averages Pivot Table'!AF$441</f>
        <v>0</v>
      </c>
      <c r="C538" s="123">
        <f t="shared" si="1021"/>
        <v>0</v>
      </c>
      <c r="D538" s="174">
        <f>'Averages Pivot Table'!AF$445</f>
        <v>0</v>
      </c>
      <c r="E538" s="123">
        <f t="shared" si="1021"/>
        <v>0</v>
      </c>
      <c r="F538" s="174">
        <f>'Averages Pivot Table'!AF$449</f>
        <v>0</v>
      </c>
      <c r="G538" s="123">
        <f t="shared" ref="G538" si="1092">IF(F538&gt;0,RANK(F538,(F$520:F$538)),0)</f>
        <v>0</v>
      </c>
      <c r="H538" s="174">
        <f>'Averages Pivot Table'!AF$453</f>
        <v>0</v>
      </c>
      <c r="I538" s="123">
        <f t="shared" ref="I538" si="1093">IF(H538&gt;0,RANK(H538,(H$520:H$538)),0)</f>
        <v>0</v>
      </c>
      <c r="J538" s="174">
        <f>'Averages Pivot Table'!AF$457</f>
        <v>0</v>
      </c>
      <c r="K538" s="123">
        <f t="shared" ref="K538" si="1094">IF(J538&gt;0,RANK(J538,(J$520:J$538)),0)</f>
        <v>0</v>
      </c>
      <c r="L538" s="122">
        <f>'Averages Pivot Table'!AF$461</f>
        <v>0</v>
      </c>
      <c r="M538" s="123">
        <f t="shared" ref="M538" si="1095">IF(L538&gt;0,RANK(L538,(L$520:L$538)),0)</f>
        <v>0</v>
      </c>
      <c r="N538" s="174">
        <f>'Averages Pivot Table'!AF$465</f>
        <v>0</v>
      </c>
      <c r="O538" s="123">
        <f t="shared" ref="O538" si="1096">IF(N538&gt;0,RANK(N538,(N$520:N$538)),0)</f>
        <v>0</v>
      </c>
    </row>
    <row r="539" spans="1:15" s="91" customFormat="1" ht="33.75" customHeight="1">
      <c r="A539" s="673" t="s">
        <v>360</v>
      </c>
      <c r="B539" s="673"/>
      <c r="C539" s="673"/>
      <c r="D539" s="673"/>
      <c r="E539" s="673"/>
      <c r="F539" s="673"/>
      <c r="G539" s="673"/>
      <c r="H539" s="673"/>
      <c r="I539" s="673"/>
      <c r="J539" s="673"/>
      <c r="K539" s="673"/>
      <c r="L539" s="673"/>
      <c r="M539" s="673"/>
      <c r="N539" s="673"/>
      <c r="O539" s="673"/>
    </row>
    <row r="540" spans="1:15" s="91" customFormat="1">
      <c r="O540" s="84" t="s">
        <v>1094</v>
      </c>
    </row>
    <row r="541" spans="1:15" s="91" customFormat="1" ht="18">
      <c r="A541" s="64" t="s">
        <v>227</v>
      </c>
      <c r="B541" s="64"/>
      <c r="C541" s="64"/>
      <c r="D541" s="64"/>
      <c r="E541" s="64"/>
      <c r="F541" s="64"/>
      <c r="G541" s="64"/>
      <c r="H541" s="64"/>
      <c r="I541" s="64"/>
      <c r="J541" s="64"/>
      <c r="K541" s="64"/>
      <c r="L541" s="64"/>
      <c r="M541" s="64"/>
      <c r="N541" s="64"/>
      <c r="O541" s="64"/>
    </row>
    <row r="542" spans="1:15" s="91" customFormat="1">
      <c r="A542" s="162"/>
      <c r="B542" s="69"/>
      <c r="C542" s="69"/>
      <c r="D542" s="69"/>
      <c r="E542" s="69"/>
      <c r="F542" s="69"/>
      <c r="G542" s="69"/>
      <c r="H542" s="69"/>
      <c r="I542" s="69"/>
      <c r="J542" s="69"/>
      <c r="K542" s="69"/>
      <c r="L542" s="69"/>
      <c r="M542" s="69"/>
      <c r="N542" s="69"/>
      <c r="O542" s="69"/>
    </row>
    <row r="543" spans="1:15" s="91" customFormat="1" ht="15.75">
      <c r="A543" s="674" t="s">
        <v>210</v>
      </c>
      <c r="B543" s="674"/>
      <c r="C543" s="674"/>
      <c r="D543" s="674"/>
      <c r="E543" s="674"/>
      <c r="F543" s="674"/>
      <c r="G543" s="674"/>
      <c r="H543" s="674"/>
      <c r="I543" s="674"/>
      <c r="J543" s="674"/>
      <c r="K543" s="674"/>
      <c r="L543" s="674"/>
      <c r="M543" s="674"/>
      <c r="N543" s="674"/>
      <c r="O543" s="674"/>
    </row>
    <row r="544" spans="1:15" s="91" customFormat="1" ht="15.75">
      <c r="A544" s="674" t="s">
        <v>380</v>
      </c>
      <c r="B544" s="674"/>
      <c r="C544" s="674"/>
      <c r="D544" s="674"/>
      <c r="E544" s="674"/>
      <c r="F544" s="674"/>
      <c r="G544" s="674"/>
      <c r="H544" s="674"/>
      <c r="I544" s="674"/>
      <c r="J544" s="674"/>
      <c r="K544" s="674"/>
      <c r="L544" s="674"/>
      <c r="M544" s="674"/>
      <c r="N544" s="674"/>
      <c r="O544" s="674"/>
    </row>
    <row r="545" spans="1:19">
      <c r="A545" s="118"/>
      <c r="B545" s="69"/>
      <c r="C545" s="69"/>
      <c r="D545" s="69"/>
      <c r="E545" s="69"/>
      <c r="F545" s="69"/>
      <c r="G545" s="69"/>
      <c r="H545" s="69"/>
      <c r="I545" s="69"/>
      <c r="J545" s="69"/>
      <c r="K545" s="69"/>
      <c r="L545" s="69"/>
      <c r="M545" s="69"/>
      <c r="N545" s="69"/>
      <c r="O545" s="69"/>
    </row>
    <row r="546" spans="1:19" ht="31.5" customHeight="1">
      <c r="A546" s="96"/>
      <c r="B546" s="164" t="s">
        <v>3</v>
      </c>
      <c r="C546" s="165"/>
      <c r="D546" s="166" t="s">
        <v>4</v>
      </c>
      <c r="E546" s="167"/>
      <c r="F546" s="166" t="s">
        <v>5</v>
      </c>
      <c r="G546" s="167"/>
      <c r="H546" s="164" t="s">
        <v>6</v>
      </c>
      <c r="I546" s="165"/>
      <c r="J546" s="166" t="s">
        <v>211</v>
      </c>
      <c r="K546" s="167"/>
      <c r="L546" s="165" t="s">
        <v>21</v>
      </c>
      <c r="M546" s="165"/>
      <c r="N546" s="165" t="s">
        <v>212</v>
      </c>
      <c r="O546" s="165"/>
    </row>
    <row r="547" spans="1:19">
      <c r="A547" s="184"/>
      <c r="B547" s="98" t="s">
        <v>187</v>
      </c>
      <c r="C547" s="97" t="s">
        <v>166</v>
      </c>
      <c r="D547" s="98" t="s">
        <v>187</v>
      </c>
      <c r="E547" s="97" t="s">
        <v>166</v>
      </c>
      <c r="F547" s="98" t="s">
        <v>187</v>
      </c>
      <c r="G547" s="97" t="s">
        <v>166</v>
      </c>
      <c r="H547" s="98" t="s">
        <v>187</v>
      </c>
      <c r="I547" s="97" t="s">
        <v>166</v>
      </c>
      <c r="J547" s="98" t="s">
        <v>187</v>
      </c>
      <c r="K547" s="97" t="s">
        <v>166</v>
      </c>
      <c r="L547" s="98" t="s">
        <v>187</v>
      </c>
      <c r="M547" s="97" t="s">
        <v>166</v>
      </c>
      <c r="N547" s="98" t="s">
        <v>187</v>
      </c>
      <c r="O547" s="97" t="s">
        <v>166</v>
      </c>
    </row>
    <row r="548" spans="1:19" s="109" customFormat="1" ht="18" customHeight="1">
      <c r="A548" s="106" t="s">
        <v>188</v>
      </c>
      <c r="B548" s="133">
        <f>'Averages Pivot Table'!AG$469</f>
        <v>0</v>
      </c>
      <c r="C548" s="133"/>
      <c r="D548" s="133">
        <f>'Averages Pivot Table'!AG$473</f>
        <v>0</v>
      </c>
      <c r="E548" s="133"/>
      <c r="F548" s="133">
        <f>'Averages Pivot Table'!AG$477</f>
        <v>0</v>
      </c>
      <c r="G548" s="133"/>
      <c r="H548" s="133">
        <f>'Averages Pivot Table'!AG$481</f>
        <v>0</v>
      </c>
      <c r="I548" s="133"/>
      <c r="J548" s="133">
        <f>'Averages Pivot Table'!AG$485</f>
        <v>0</v>
      </c>
      <c r="K548" s="133"/>
      <c r="L548" s="133">
        <f>'Averages Pivot Table'!AG$489</f>
        <v>43755.004090639886</v>
      </c>
      <c r="M548" s="133"/>
      <c r="N548" s="133">
        <f>'Averages Pivot Table'!AG$493</f>
        <v>43755.004090639886</v>
      </c>
      <c r="O548" s="169"/>
      <c r="Q548" s="111"/>
      <c r="R548" s="111"/>
      <c r="S548" s="111"/>
    </row>
    <row r="549" spans="1:19" ht="12.95" customHeight="1">
      <c r="A549" s="118"/>
      <c r="B549" s="113"/>
      <c r="C549" s="137"/>
      <c r="D549" s="113"/>
      <c r="E549" s="137"/>
      <c r="F549" s="113"/>
      <c r="G549" s="137"/>
      <c r="H549" s="113"/>
      <c r="I549" s="137"/>
      <c r="J549" s="113"/>
      <c r="K549" s="137"/>
      <c r="L549" s="113"/>
      <c r="M549" s="137"/>
      <c r="N549" s="113"/>
      <c r="O549" s="137"/>
    </row>
    <row r="550" spans="1:19" ht="12.95" customHeight="1">
      <c r="A550" s="118" t="s">
        <v>189</v>
      </c>
      <c r="B550" s="171">
        <f>'Averages Pivot Table'!AG$6</f>
        <v>0</v>
      </c>
      <c r="C550" s="120">
        <f>IF(B550&gt;0,RANK(B550,(B$550:B$568)),0)</f>
        <v>0</v>
      </c>
      <c r="D550" s="171">
        <f>'Averages Pivot Table'!AG$10</f>
        <v>0</v>
      </c>
      <c r="E550" s="120">
        <f>IF(D550&gt;0,RANK(D550,(D$550:D$568)),0)</f>
        <v>0</v>
      </c>
      <c r="F550" s="171">
        <f>'Averages Pivot Table'!AG$14</f>
        <v>0</v>
      </c>
      <c r="G550" s="120">
        <f>IF(F550&gt;0,RANK(F550,(F$550:F$568)),0)</f>
        <v>0</v>
      </c>
      <c r="H550" s="171">
        <f>'Averages Pivot Table'!AG$18</f>
        <v>0</v>
      </c>
      <c r="I550" s="120">
        <f>IF(H550&gt;0,RANK(H550,(H$550:H$568)),0)</f>
        <v>0</v>
      </c>
      <c r="J550" s="171">
        <f>'Averages Pivot Table'!AG$22</f>
        <v>0</v>
      </c>
      <c r="K550" s="120">
        <f>IF(J550&gt;0,RANK(J550,(J$550:J$568)),0)</f>
        <v>0</v>
      </c>
      <c r="L550" s="149">
        <f>'Averages Pivot Table'!AG$26</f>
        <v>57649.969362438314</v>
      </c>
      <c r="M550" s="120">
        <f>IF(L550&gt;0,RANK(L550,(L$550:L$568)),0)</f>
        <v>1</v>
      </c>
      <c r="N550" s="171">
        <f>'Averages Pivot Table'!AG$30</f>
        <v>57649.969362438314</v>
      </c>
      <c r="O550" s="120">
        <f>IF(N550&gt;0,RANK(N550,(N$550:N$568)),0)</f>
        <v>1</v>
      </c>
    </row>
    <row r="551" spans="1:19" ht="12.95" customHeight="1">
      <c r="A551" s="118" t="s">
        <v>190</v>
      </c>
      <c r="B551" s="171">
        <f>'Averages Pivot Table'!AG$35</f>
        <v>0</v>
      </c>
      <c r="C551" s="120">
        <f t="shared" ref="C551:E568" si="1097">IF(B551&gt;0,RANK(B551,(B$550:B$568)),0)</f>
        <v>0</v>
      </c>
      <c r="D551" s="171">
        <f>'Averages Pivot Table'!AG$39</f>
        <v>0</v>
      </c>
      <c r="E551" s="120">
        <f t="shared" si="1097"/>
        <v>0</v>
      </c>
      <c r="F551" s="171">
        <f>'Averages Pivot Table'!AG$43</f>
        <v>0</v>
      </c>
      <c r="G551" s="120">
        <f t="shared" ref="G551" si="1098">IF(F551&gt;0,RANK(F551,(F$550:F$568)),0)</f>
        <v>0</v>
      </c>
      <c r="H551" s="171">
        <f>'Averages Pivot Table'!AG$47</f>
        <v>0</v>
      </c>
      <c r="I551" s="120">
        <f t="shared" ref="I551" si="1099">IF(H551&gt;0,RANK(H551,(H$550:H$568)),0)</f>
        <v>0</v>
      </c>
      <c r="J551" s="171">
        <f>'Averages Pivot Table'!AG$51</f>
        <v>0</v>
      </c>
      <c r="K551" s="120">
        <f t="shared" ref="K551" si="1100">IF(J551&gt;0,RANK(J551,(J$550:J$568)),0)</f>
        <v>0</v>
      </c>
      <c r="L551" s="149">
        <f>'Averages Pivot Table'!AG$55</f>
        <v>0</v>
      </c>
      <c r="M551" s="120">
        <f t="shared" ref="M551" si="1101">IF(L551&gt;0,RANK(L551,(L$550:L$568)),0)</f>
        <v>0</v>
      </c>
      <c r="N551" s="171">
        <f>'Averages Pivot Table'!AG$59</f>
        <v>0</v>
      </c>
      <c r="O551" s="120">
        <f t="shared" ref="O551" si="1102">IF(N551&gt;0,RANK(N551,(N$550:N$568)),0)</f>
        <v>0</v>
      </c>
    </row>
    <row r="552" spans="1:19" ht="12.95" customHeight="1">
      <c r="A552" s="118" t="s">
        <v>191</v>
      </c>
      <c r="B552" s="171">
        <f>'Averages Pivot Table'!AG$64</f>
        <v>0</v>
      </c>
      <c r="C552" s="120">
        <f t="shared" si="1097"/>
        <v>0</v>
      </c>
      <c r="D552" s="171">
        <f>'Averages Pivot Table'!AG$68</f>
        <v>0</v>
      </c>
      <c r="E552" s="120">
        <f t="shared" si="1097"/>
        <v>0</v>
      </c>
      <c r="F552" s="171">
        <f>'Averages Pivot Table'!AG$72</f>
        <v>0</v>
      </c>
      <c r="G552" s="120">
        <f t="shared" ref="G552" si="1103">IF(F552&gt;0,RANK(F552,(F$550:F$568)),0)</f>
        <v>0</v>
      </c>
      <c r="H552" s="171">
        <f>'Averages Pivot Table'!AG$76</f>
        <v>0</v>
      </c>
      <c r="I552" s="120">
        <f t="shared" ref="I552" si="1104">IF(H552&gt;0,RANK(H552,(H$550:H$568)),0)</f>
        <v>0</v>
      </c>
      <c r="J552" s="171">
        <f>'Averages Pivot Table'!AG$80</f>
        <v>0</v>
      </c>
      <c r="K552" s="120">
        <f t="shared" ref="K552" si="1105">IF(J552&gt;0,RANK(J552,(J$550:J$568)),0)</f>
        <v>0</v>
      </c>
      <c r="L552" s="149">
        <f>'Averages Pivot Table'!AG$84</f>
        <v>0</v>
      </c>
      <c r="M552" s="120">
        <f t="shared" ref="M552" si="1106">IF(L552&gt;0,RANK(L552,(L$550:L$568)),0)</f>
        <v>0</v>
      </c>
      <c r="N552" s="171">
        <f>'Averages Pivot Table'!AG$88</f>
        <v>0</v>
      </c>
      <c r="O552" s="120">
        <f t="shared" ref="O552" si="1107">IF(N552&gt;0,RANK(N552,(N$550:N$568)),0)</f>
        <v>0</v>
      </c>
    </row>
    <row r="553" spans="1:19" ht="12.95" customHeight="1">
      <c r="A553" s="118" t="s">
        <v>192</v>
      </c>
      <c r="B553" s="171">
        <f>'Averages Pivot Table'!AG$93</f>
        <v>0</v>
      </c>
      <c r="C553" s="120">
        <f t="shared" si="1097"/>
        <v>0</v>
      </c>
      <c r="D553" s="171">
        <f>'Averages Pivot Table'!AG$97</f>
        <v>0</v>
      </c>
      <c r="E553" s="120">
        <f t="shared" si="1097"/>
        <v>0</v>
      </c>
      <c r="F553" s="171">
        <f>'Averages Pivot Table'!AG$101</f>
        <v>0</v>
      </c>
      <c r="G553" s="120">
        <f t="shared" ref="G553" si="1108">IF(F553&gt;0,RANK(F553,(F$550:F$568)),0)</f>
        <v>0</v>
      </c>
      <c r="H553" s="171">
        <f>'Averages Pivot Table'!AG$105</f>
        <v>0</v>
      </c>
      <c r="I553" s="120">
        <f t="shared" ref="I553" si="1109">IF(H553&gt;0,RANK(H553,(H$550:H$568)),0)</f>
        <v>0</v>
      </c>
      <c r="J553" s="171">
        <f>'Averages Pivot Table'!AG$109</f>
        <v>0</v>
      </c>
      <c r="K553" s="120">
        <f t="shared" ref="K553" si="1110">IF(J553&gt;0,RANK(J553,(J$550:J$568)),0)</f>
        <v>0</v>
      </c>
      <c r="L553" s="149">
        <f>'Averages Pivot Table'!AG$113</f>
        <v>0</v>
      </c>
      <c r="M553" s="120">
        <f t="shared" ref="M553" si="1111">IF(L553&gt;0,RANK(L553,(L$550:L$568)),0)</f>
        <v>0</v>
      </c>
      <c r="N553" s="171">
        <f>'Averages Pivot Table'!AG$117</f>
        <v>0</v>
      </c>
      <c r="O553" s="120">
        <f t="shared" ref="O553" si="1112">IF(N553&gt;0,RANK(N553,(N$550:N$568)),0)</f>
        <v>0</v>
      </c>
    </row>
    <row r="554" spans="1:19" ht="12.95" customHeight="1">
      <c r="A554" s="118"/>
      <c r="B554" s="171"/>
      <c r="C554" s="120"/>
      <c r="D554" s="171"/>
      <c r="E554" s="120"/>
      <c r="F554" s="171"/>
      <c r="G554" s="120"/>
      <c r="H554" s="171"/>
      <c r="I554" s="120"/>
      <c r="J554" s="171"/>
      <c r="K554" s="120"/>
      <c r="L554" s="149"/>
      <c r="M554" s="120"/>
      <c r="N554" s="171"/>
      <c r="O554" s="120"/>
    </row>
    <row r="555" spans="1:19" ht="12.95" customHeight="1">
      <c r="A555" s="118" t="s">
        <v>193</v>
      </c>
      <c r="B555" s="171">
        <f>'Averages Pivot Table'!AG$122</f>
        <v>0</v>
      </c>
      <c r="C555" s="120">
        <f t="shared" si="1097"/>
        <v>0</v>
      </c>
      <c r="D555" s="171">
        <f>'Averages Pivot Table'!AG$126</f>
        <v>0</v>
      </c>
      <c r="E555" s="120">
        <f t="shared" si="1097"/>
        <v>0</v>
      </c>
      <c r="F555" s="171">
        <f>'Averages Pivot Table'!AG$130</f>
        <v>0</v>
      </c>
      <c r="G555" s="120">
        <f t="shared" ref="G555" si="1113">IF(F555&gt;0,RANK(F555,(F$550:F$568)),0)</f>
        <v>0</v>
      </c>
      <c r="H555" s="171">
        <f>'Averages Pivot Table'!AG$134</f>
        <v>0</v>
      </c>
      <c r="I555" s="120">
        <f t="shared" ref="I555" si="1114">IF(H555&gt;0,RANK(H555,(H$550:H$568)),0)</f>
        <v>0</v>
      </c>
      <c r="J555" s="171">
        <f>'Averages Pivot Table'!AG$138</f>
        <v>0</v>
      </c>
      <c r="K555" s="120">
        <f t="shared" ref="K555" si="1115">IF(J555&gt;0,RANK(J555,(J$550:J$568)),0)</f>
        <v>0</v>
      </c>
      <c r="L555" s="149">
        <f>'Averages Pivot Table'!AG$142</f>
        <v>0</v>
      </c>
      <c r="M555" s="120">
        <f t="shared" ref="M555" si="1116">IF(L555&gt;0,RANK(L555,(L$550:L$568)),0)</f>
        <v>0</v>
      </c>
      <c r="N555" s="171">
        <f>'Averages Pivot Table'!AG$146</f>
        <v>0</v>
      </c>
      <c r="O555" s="120">
        <f t="shared" ref="O555" si="1117">IF(N555&gt;0,RANK(N555,(N$550:N$568)),0)</f>
        <v>0</v>
      </c>
    </row>
    <row r="556" spans="1:19" ht="12.95" customHeight="1">
      <c r="A556" s="118" t="s">
        <v>194</v>
      </c>
      <c r="B556" s="171">
        <f>'Averages Pivot Table'!AG$151</f>
        <v>0</v>
      </c>
      <c r="C556" s="120">
        <f t="shared" si="1097"/>
        <v>0</v>
      </c>
      <c r="D556" s="171">
        <f>'Averages Pivot Table'!AG$155</f>
        <v>0</v>
      </c>
      <c r="E556" s="120">
        <f t="shared" si="1097"/>
        <v>0</v>
      </c>
      <c r="F556" s="171">
        <f>'Averages Pivot Table'!AG$159</f>
        <v>0</v>
      </c>
      <c r="G556" s="120">
        <f t="shared" ref="G556" si="1118">IF(F556&gt;0,RANK(F556,(F$550:F$568)),0)</f>
        <v>0</v>
      </c>
      <c r="H556" s="171">
        <f>'Averages Pivot Table'!AG$163</f>
        <v>0</v>
      </c>
      <c r="I556" s="120">
        <f t="shared" ref="I556" si="1119">IF(H556&gt;0,RANK(H556,(H$550:H$568)),0)</f>
        <v>0</v>
      </c>
      <c r="J556" s="171">
        <f>'Averages Pivot Table'!AG$167</f>
        <v>0</v>
      </c>
      <c r="K556" s="120">
        <f t="shared" ref="K556" si="1120">IF(J556&gt;0,RANK(J556,(J$550:J$568)),0)</f>
        <v>0</v>
      </c>
      <c r="L556" s="149">
        <f>'Averages Pivot Table'!AG$171</f>
        <v>0</v>
      </c>
      <c r="M556" s="120">
        <f t="shared" ref="M556" si="1121">IF(L556&gt;0,RANK(L556,(L$550:L$568)),0)</f>
        <v>0</v>
      </c>
      <c r="N556" s="171">
        <f>'Averages Pivot Table'!AG$175</f>
        <v>0</v>
      </c>
      <c r="O556" s="120">
        <f t="shared" ref="O556" si="1122">IF(N556&gt;0,RANK(N556,(N$550:N$568)),0)</f>
        <v>0</v>
      </c>
    </row>
    <row r="557" spans="1:19" ht="12.95" customHeight="1">
      <c r="A557" s="118" t="s">
        <v>195</v>
      </c>
      <c r="B557" s="171">
        <f>'Averages Pivot Table'!AG$180</f>
        <v>0</v>
      </c>
      <c r="C557" s="120">
        <f t="shared" si="1097"/>
        <v>0</v>
      </c>
      <c r="D557" s="171">
        <f>'Averages Pivot Table'!AG$184</f>
        <v>0</v>
      </c>
      <c r="E557" s="120">
        <f t="shared" si="1097"/>
        <v>0</v>
      </c>
      <c r="F557" s="171">
        <f>'Averages Pivot Table'!AG$188</f>
        <v>0</v>
      </c>
      <c r="G557" s="120">
        <f t="shared" ref="G557" si="1123">IF(F557&gt;0,RANK(F557,(F$550:F$568)),0)</f>
        <v>0</v>
      </c>
      <c r="H557" s="171">
        <f>'Averages Pivot Table'!AG$192</f>
        <v>0</v>
      </c>
      <c r="I557" s="120">
        <f t="shared" ref="I557" si="1124">IF(H557&gt;0,RANK(H557,(H$550:H$568)),0)</f>
        <v>0</v>
      </c>
      <c r="J557" s="171">
        <f>'Averages Pivot Table'!AG$196</f>
        <v>0</v>
      </c>
      <c r="K557" s="120">
        <f t="shared" ref="K557" si="1125">IF(J557&gt;0,RANK(J557,(J$550:J$568)),0)</f>
        <v>0</v>
      </c>
      <c r="L557" s="149">
        <f>'Averages Pivot Table'!AG$200</f>
        <v>0</v>
      </c>
      <c r="M557" s="120">
        <f t="shared" ref="M557" si="1126">IF(L557&gt;0,RANK(L557,(L$550:L$568)),0)</f>
        <v>0</v>
      </c>
      <c r="N557" s="171">
        <f>'Averages Pivot Table'!AG$204</f>
        <v>0</v>
      </c>
      <c r="O557" s="120">
        <f t="shared" ref="O557" si="1127">IF(N557&gt;0,RANK(N557,(N$550:N$568)),0)</f>
        <v>0</v>
      </c>
    </row>
    <row r="558" spans="1:19" ht="12.95" customHeight="1">
      <c r="A558" s="118" t="s">
        <v>196</v>
      </c>
      <c r="B558" s="171">
        <f>'Averages Pivot Table'!AG$209</f>
        <v>0</v>
      </c>
      <c r="C558" s="120">
        <f t="shared" si="1097"/>
        <v>0</v>
      </c>
      <c r="D558" s="171">
        <f>'Averages Pivot Table'!AG$213</f>
        <v>0</v>
      </c>
      <c r="E558" s="120">
        <f t="shared" si="1097"/>
        <v>0</v>
      </c>
      <c r="F558" s="171">
        <f>'Averages Pivot Table'!AG$217</f>
        <v>0</v>
      </c>
      <c r="G558" s="120">
        <f t="shared" ref="G558" si="1128">IF(F558&gt;0,RANK(F558,(F$550:F$568)),0)</f>
        <v>0</v>
      </c>
      <c r="H558" s="171">
        <f>'Averages Pivot Table'!AG$221</f>
        <v>0</v>
      </c>
      <c r="I558" s="120">
        <f t="shared" ref="I558" si="1129">IF(H558&gt;0,RANK(H558,(H$550:H$568)),0)</f>
        <v>0</v>
      </c>
      <c r="J558" s="171">
        <f>'Averages Pivot Table'!AG$225</f>
        <v>0</v>
      </c>
      <c r="K558" s="120">
        <f t="shared" ref="K558" si="1130">IF(J558&gt;0,RANK(J558,(J$550:J$568)),0)</f>
        <v>0</v>
      </c>
      <c r="L558" s="149">
        <f>'Averages Pivot Table'!AG$229</f>
        <v>0</v>
      </c>
      <c r="M558" s="120">
        <f t="shared" ref="M558" si="1131">IF(L558&gt;0,RANK(L558,(L$550:L$568)),0)</f>
        <v>0</v>
      </c>
      <c r="N558" s="171">
        <f>'Averages Pivot Table'!AG$233</f>
        <v>0</v>
      </c>
      <c r="O558" s="120">
        <f t="shared" ref="O558" si="1132">IF(N558&gt;0,RANK(N558,(N$550:N$568)),0)</f>
        <v>0</v>
      </c>
    </row>
    <row r="559" spans="1:19" ht="12.95" customHeight="1">
      <c r="A559" s="118"/>
      <c r="B559" s="171"/>
      <c r="C559" s="120"/>
      <c r="D559" s="171"/>
      <c r="E559" s="120"/>
      <c r="F559" s="171"/>
      <c r="G559" s="120"/>
      <c r="H559" s="171"/>
      <c r="I559" s="120"/>
      <c r="J559" s="171"/>
      <c r="K559" s="120"/>
      <c r="L559" s="149"/>
      <c r="M559" s="120"/>
      <c r="N559" s="171"/>
      <c r="O559" s="120"/>
    </row>
    <row r="560" spans="1:19" ht="12.95" customHeight="1">
      <c r="A560" s="118" t="s">
        <v>197</v>
      </c>
      <c r="B560" s="171">
        <f>'Averages Pivot Table'!AG$238</f>
        <v>0</v>
      </c>
      <c r="C560" s="120">
        <f t="shared" si="1097"/>
        <v>0</v>
      </c>
      <c r="D560" s="171">
        <f>'Averages Pivot Table'!AG$242</f>
        <v>0</v>
      </c>
      <c r="E560" s="120">
        <f t="shared" si="1097"/>
        <v>0</v>
      </c>
      <c r="F560" s="171">
        <f>'Averages Pivot Table'!AG$246</f>
        <v>0</v>
      </c>
      <c r="G560" s="120">
        <f t="shared" ref="G560" si="1133">IF(F560&gt;0,RANK(F560,(F$550:F$568)),0)</f>
        <v>0</v>
      </c>
      <c r="H560" s="171">
        <f>'Averages Pivot Table'!AG$250</f>
        <v>0</v>
      </c>
      <c r="I560" s="120">
        <f t="shared" ref="I560" si="1134">IF(H560&gt;0,RANK(H560,(H$550:H$568)),0)</f>
        <v>0</v>
      </c>
      <c r="J560" s="171">
        <f>'Averages Pivot Table'!AG$254</f>
        <v>0</v>
      </c>
      <c r="K560" s="120">
        <f t="shared" ref="K560" si="1135">IF(J560&gt;0,RANK(J560,(J$550:J$568)),0)</f>
        <v>0</v>
      </c>
      <c r="L560" s="149">
        <f>'Averages Pivot Table'!AG$258</f>
        <v>0</v>
      </c>
      <c r="M560" s="120">
        <f t="shared" ref="M560" si="1136">IF(L560&gt;0,RANK(L560,(L$550:L$568)),0)</f>
        <v>0</v>
      </c>
      <c r="N560" s="171">
        <f>'Averages Pivot Table'!AG$262</f>
        <v>0</v>
      </c>
      <c r="O560" s="120">
        <f t="shared" ref="O560" si="1137">IF(N560&gt;0,RANK(N560,(N$550:N$568)),0)</f>
        <v>0</v>
      </c>
    </row>
    <row r="561" spans="1:15" s="91" customFormat="1">
      <c r="A561" s="118" t="s">
        <v>198</v>
      </c>
      <c r="B561" s="171">
        <f>'Averages Pivot Table'!AG$267</f>
        <v>0</v>
      </c>
      <c r="C561" s="120">
        <f t="shared" si="1097"/>
        <v>0</v>
      </c>
      <c r="D561" s="171">
        <f>'Averages Pivot Table'!AG$271</f>
        <v>0</v>
      </c>
      <c r="E561" s="120">
        <f t="shared" si="1097"/>
        <v>0</v>
      </c>
      <c r="F561" s="171">
        <f>'Averages Pivot Table'!AG$275</f>
        <v>0</v>
      </c>
      <c r="G561" s="120">
        <f t="shared" ref="G561" si="1138">IF(F561&gt;0,RANK(F561,(F$550:F$568)),0)</f>
        <v>0</v>
      </c>
      <c r="H561" s="171">
        <f>'Averages Pivot Table'!AG$279</f>
        <v>0</v>
      </c>
      <c r="I561" s="120">
        <f t="shared" ref="I561" si="1139">IF(H561&gt;0,RANK(H561,(H$550:H$568)),0)</f>
        <v>0</v>
      </c>
      <c r="J561" s="171">
        <f>'Averages Pivot Table'!AG$283</f>
        <v>0</v>
      </c>
      <c r="K561" s="120">
        <f t="shared" ref="K561" si="1140">IF(J561&gt;0,RANK(J561,(J$550:J$568)),0)</f>
        <v>0</v>
      </c>
      <c r="L561" s="149">
        <f>'Averages Pivot Table'!AG$287</f>
        <v>0</v>
      </c>
      <c r="M561" s="120">
        <f t="shared" ref="M561" si="1141">IF(L561&gt;0,RANK(L561,(L$550:L$568)),0)</f>
        <v>0</v>
      </c>
      <c r="N561" s="171">
        <f>'Averages Pivot Table'!AG$291</f>
        <v>0</v>
      </c>
      <c r="O561" s="120">
        <f t="shared" ref="O561" si="1142">IF(N561&gt;0,RANK(N561,(N$550:N$568)),0)</f>
        <v>0</v>
      </c>
    </row>
    <row r="562" spans="1:15" s="91" customFormat="1">
      <c r="A562" s="118" t="s">
        <v>199</v>
      </c>
      <c r="B562" s="171">
        <f>'Averages Pivot Table'!AG$296</f>
        <v>0</v>
      </c>
      <c r="C562" s="120">
        <f t="shared" si="1097"/>
        <v>0</v>
      </c>
      <c r="D562" s="171">
        <f>'Averages Pivot Table'!AG$300</f>
        <v>0</v>
      </c>
      <c r="E562" s="120">
        <f t="shared" si="1097"/>
        <v>0</v>
      </c>
      <c r="F562" s="171">
        <f>'Averages Pivot Table'!AG$304</f>
        <v>0</v>
      </c>
      <c r="G562" s="120">
        <f t="shared" ref="G562" si="1143">IF(F562&gt;0,RANK(F562,(F$550:F$568)),0)</f>
        <v>0</v>
      </c>
      <c r="H562" s="171">
        <f>'Averages Pivot Table'!AG$308</f>
        <v>0</v>
      </c>
      <c r="I562" s="120">
        <f t="shared" ref="I562" si="1144">IF(H562&gt;0,RANK(H562,(H$550:H$568)),0)</f>
        <v>0</v>
      </c>
      <c r="J562" s="171">
        <f>'Averages Pivot Table'!AG$312</f>
        <v>0</v>
      </c>
      <c r="K562" s="120">
        <f t="shared" ref="K562" si="1145">IF(J562&gt;0,RANK(J562,(J$550:J$568)),0)</f>
        <v>0</v>
      </c>
      <c r="L562" s="149">
        <f>'Averages Pivot Table'!AG$316</f>
        <v>45846.641841131088</v>
      </c>
      <c r="M562" s="120">
        <f t="shared" ref="M562" si="1146">IF(L562&gt;0,RANK(L562,(L$550:L$568)),0)</f>
        <v>2</v>
      </c>
      <c r="N562" s="171">
        <f>'Averages Pivot Table'!AG$320</f>
        <v>45846.641841131088</v>
      </c>
      <c r="O562" s="120">
        <f t="shared" ref="O562" si="1147">IF(N562&gt;0,RANK(N562,(N$550:N$568)),0)</f>
        <v>2</v>
      </c>
    </row>
    <row r="563" spans="1:15" s="91" customFormat="1">
      <c r="A563" s="118" t="s">
        <v>200</v>
      </c>
      <c r="B563" s="171">
        <f>'Averages Pivot Table'!AG$325</f>
        <v>0</v>
      </c>
      <c r="C563" s="120">
        <f t="shared" si="1097"/>
        <v>0</v>
      </c>
      <c r="D563" s="171">
        <f>'Averages Pivot Table'!AG$329</f>
        <v>0</v>
      </c>
      <c r="E563" s="120">
        <f t="shared" si="1097"/>
        <v>0</v>
      </c>
      <c r="F563" s="171">
        <f>'Averages Pivot Table'!AG$333</f>
        <v>0</v>
      </c>
      <c r="G563" s="120">
        <f t="shared" ref="G563" si="1148">IF(F563&gt;0,RANK(F563,(F$550:F$568)),0)</f>
        <v>0</v>
      </c>
      <c r="H563" s="171">
        <f>'Averages Pivot Table'!AG$337</f>
        <v>0</v>
      </c>
      <c r="I563" s="120">
        <f t="shared" ref="I563" si="1149">IF(H563&gt;0,RANK(H563,(H$550:H$568)),0)</f>
        <v>0</v>
      </c>
      <c r="J563" s="171">
        <f>'Averages Pivot Table'!AG$341</f>
        <v>0</v>
      </c>
      <c r="K563" s="120">
        <f t="shared" ref="K563" si="1150">IF(J563&gt;0,RANK(J563,(J$550:J$568)),0)</f>
        <v>0</v>
      </c>
      <c r="L563" s="149">
        <f>'Averages Pivot Table'!AG$345</f>
        <v>0</v>
      </c>
      <c r="M563" s="120">
        <f t="shared" ref="M563" si="1151">IF(L563&gt;0,RANK(L563,(L$550:L$568)),0)</f>
        <v>0</v>
      </c>
      <c r="N563" s="171">
        <f>'Averages Pivot Table'!AG$349</f>
        <v>0</v>
      </c>
      <c r="O563" s="120">
        <f t="shared" ref="O563" si="1152">IF(N563&gt;0,RANK(N563,(N$550:N$568)),0)</f>
        <v>0</v>
      </c>
    </row>
    <row r="564" spans="1:15" s="91" customFormat="1">
      <c r="A564" s="118"/>
      <c r="B564" s="171"/>
      <c r="C564" s="120"/>
      <c r="D564" s="171"/>
      <c r="E564" s="120"/>
      <c r="F564" s="171"/>
      <c r="G564" s="120"/>
      <c r="H564" s="171"/>
      <c r="I564" s="120"/>
      <c r="J564" s="171"/>
      <c r="K564" s="120"/>
      <c r="L564" s="149"/>
      <c r="M564" s="120"/>
      <c r="N564" s="171"/>
      <c r="O564" s="120"/>
    </row>
    <row r="565" spans="1:15" s="91" customFormat="1">
      <c r="A565" s="118" t="s">
        <v>201</v>
      </c>
      <c r="B565" s="173">
        <f>'Averages Pivot Table'!AG$354</f>
        <v>0</v>
      </c>
      <c r="C565" s="120">
        <f t="shared" si="1097"/>
        <v>0</v>
      </c>
      <c r="D565" s="173">
        <f>'Averages Pivot Table'!AG$358</f>
        <v>0</v>
      </c>
      <c r="E565" s="120">
        <f t="shared" si="1097"/>
        <v>0</v>
      </c>
      <c r="F565" s="173">
        <f>'Averages Pivot Table'!AG$362</f>
        <v>0</v>
      </c>
      <c r="G565" s="120">
        <f t="shared" ref="G565" si="1153">IF(F565&gt;0,RANK(F565,(F$550:F$568)),0)</f>
        <v>0</v>
      </c>
      <c r="H565" s="173">
        <f>'Averages Pivot Table'!AG$366</f>
        <v>0</v>
      </c>
      <c r="I565" s="120">
        <f t="shared" ref="I565" si="1154">IF(H565&gt;0,RANK(H565,(H$550:H$568)),0)</f>
        <v>0</v>
      </c>
      <c r="J565" s="173">
        <f>'Averages Pivot Table'!AG$370</f>
        <v>0</v>
      </c>
      <c r="K565" s="120">
        <f t="shared" ref="K565" si="1155">IF(J565&gt;0,RANK(J565,(J$550:J$568)),0)</f>
        <v>0</v>
      </c>
      <c r="L565" s="119">
        <f>'Averages Pivot Table'!AG$374</f>
        <v>36973.85542517007</v>
      </c>
      <c r="M565" s="120">
        <f t="shared" ref="M565" si="1156">IF(L565&gt;0,RANK(L565,(L$550:L$568)),0)</f>
        <v>3</v>
      </c>
      <c r="N565" s="173">
        <f>'Averages Pivot Table'!AG$378</f>
        <v>36973.85542517007</v>
      </c>
      <c r="O565" s="120">
        <f t="shared" ref="O565" si="1157">IF(N565&gt;0,RANK(N565,(N$550:N$568)),0)</f>
        <v>3</v>
      </c>
    </row>
    <row r="566" spans="1:15" s="91" customFormat="1">
      <c r="A566" s="118" t="s">
        <v>202</v>
      </c>
      <c r="B566" s="173">
        <f>'Averages Pivot Table'!AG$383</f>
        <v>0</v>
      </c>
      <c r="C566" s="120">
        <f t="shared" si="1097"/>
        <v>0</v>
      </c>
      <c r="D566" s="173">
        <f>'Averages Pivot Table'!AG$387</f>
        <v>0</v>
      </c>
      <c r="E566" s="120">
        <f t="shared" si="1097"/>
        <v>0</v>
      </c>
      <c r="F566" s="173">
        <f>'Averages Pivot Table'!AG$391</f>
        <v>0</v>
      </c>
      <c r="G566" s="120">
        <f t="shared" ref="G566" si="1158">IF(F566&gt;0,RANK(F566,(F$550:F$568)),0)</f>
        <v>0</v>
      </c>
      <c r="H566" s="173">
        <f>'Averages Pivot Table'!AG$395</f>
        <v>0</v>
      </c>
      <c r="I566" s="120">
        <f t="shared" ref="I566" si="1159">IF(H566&gt;0,RANK(H566,(H$550:H$568)),0)</f>
        <v>0</v>
      </c>
      <c r="J566" s="173">
        <f>'Averages Pivot Table'!AG$399</f>
        <v>0</v>
      </c>
      <c r="K566" s="120">
        <f t="shared" ref="K566" si="1160">IF(J566&gt;0,RANK(J566,(J$550:J$568)),0)</f>
        <v>0</v>
      </c>
      <c r="L566" s="119">
        <f>'Averages Pivot Table'!AG$403</f>
        <v>0</v>
      </c>
      <c r="M566" s="120">
        <f t="shared" ref="M566" si="1161">IF(L566&gt;0,RANK(L566,(L$550:L$568)),0)</f>
        <v>0</v>
      </c>
      <c r="N566" s="173">
        <f>'Averages Pivot Table'!AG$407</f>
        <v>0</v>
      </c>
      <c r="O566" s="120">
        <f t="shared" ref="O566" si="1162">IF(N566&gt;0,RANK(N566,(N$550:N$568)),0)</f>
        <v>0</v>
      </c>
    </row>
    <row r="567" spans="1:15" s="91" customFormat="1">
      <c r="A567" s="118" t="s">
        <v>203</v>
      </c>
      <c r="B567" s="173">
        <f>'Averages Pivot Table'!AG$412</f>
        <v>0</v>
      </c>
      <c r="C567" s="120">
        <f t="shared" si="1097"/>
        <v>0</v>
      </c>
      <c r="D567" s="173">
        <f>'Averages Pivot Table'!AG$416</f>
        <v>0</v>
      </c>
      <c r="E567" s="120">
        <f t="shared" si="1097"/>
        <v>0</v>
      </c>
      <c r="F567" s="173">
        <f>'Averages Pivot Table'!AG$420</f>
        <v>0</v>
      </c>
      <c r="G567" s="120">
        <f t="shared" ref="G567" si="1163">IF(F567&gt;0,RANK(F567,(F$550:F$568)),0)</f>
        <v>0</v>
      </c>
      <c r="H567" s="173">
        <f>'Averages Pivot Table'!AG$424</f>
        <v>0</v>
      </c>
      <c r="I567" s="120">
        <f t="shared" ref="I567" si="1164">IF(H567&gt;0,RANK(H567,(H$550:H$568)),0)</f>
        <v>0</v>
      </c>
      <c r="J567" s="173">
        <f>'Averages Pivot Table'!AG$428</f>
        <v>0</v>
      </c>
      <c r="K567" s="120">
        <f t="shared" ref="K567" si="1165">IF(J567&gt;0,RANK(J567,(J$550:J$568)),0)</f>
        <v>0</v>
      </c>
      <c r="L567" s="119">
        <f>'Averages Pivot Table'!AG$432</f>
        <v>0</v>
      </c>
      <c r="M567" s="120">
        <f t="shared" ref="M567" si="1166">IF(L567&gt;0,RANK(L567,(L$550:L$568)),0)</f>
        <v>0</v>
      </c>
      <c r="N567" s="173">
        <f>'Averages Pivot Table'!AG$436</f>
        <v>0</v>
      </c>
      <c r="O567" s="120">
        <f t="shared" ref="O567" si="1167">IF(N567&gt;0,RANK(N567,(N$550:N$568)),0)</f>
        <v>0</v>
      </c>
    </row>
    <row r="568" spans="1:15" s="91" customFormat="1">
      <c r="A568" s="143" t="s">
        <v>204</v>
      </c>
      <c r="B568" s="174">
        <f>'Averages Pivot Table'!AG$441</f>
        <v>0</v>
      </c>
      <c r="C568" s="123">
        <f t="shared" si="1097"/>
        <v>0</v>
      </c>
      <c r="D568" s="174">
        <f>'Averages Pivot Table'!AG$445</f>
        <v>0</v>
      </c>
      <c r="E568" s="123">
        <f t="shared" si="1097"/>
        <v>0</v>
      </c>
      <c r="F568" s="174">
        <f>'Averages Pivot Table'!AG$449</f>
        <v>0</v>
      </c>
      <c r="G568" s="123">
        <f t="shared" ref="G568" si="1168">IF(F568&gt;0,RANK(F568,(F$550:F$568)),0)</f>
        <v>0</v>
      </c>
      <c r="H568" s="174">
        <f>'Averages Pivot Table'!AG$453</f>
        <v>0</v>
      </c>
      <c r="I568" s="123">
        <f t="shared" ref="I568" si="1169">IF(H568&gt;0,RANK(H568,(H$550:H$568)),0)</f>
        <v>0</v>
      </c>
      <c r="J568" s="174">
        <f>'Averages Pivot Table'!AG$457</f>
        <v>0</v>
      </c>
      <c r="K568" s="123">
        <f t="shared" ref="K568" si="1170">IF(J568&gt;0,RANK(J568,(J$550:J$568)),0)</f>
        <v>0</v>
      </c>
      <c r="L568" s="122">
        <f>'Averages Pivot Table'!AG$461</f>
        <v>0</v>
      </c>
      <c r="M568" s="123">
        <f t="shared" ref="M568" si="1171">IF(L568&gt;0,RANK(L568,(L$550:L$568)),0)</f>
        <v>0</v>
      </c>
      <c r="N568" s="174">
        <f>'Averages Pivot Table'!AG$465</f>
        <v>0</v>
      </c>
      <c r="O568" s="123">
        <f t="shared" ref="O568" si="1172">IF(N568&gt;0,RANK(N568,(N$550:N$568)),0)</f>
        <v>0</v>
      </c>
    </row>
    <row r="569" spans="1:15" s="91" customFormat="1" ht="32.25" customHeight="1">
      <c r="A569" s="673" t="s">
        <v>360</v>
      </c>
      <c r="B569" s="673"/>
      <c r="C569" s="673"/>
      <c r="D569" s="673"/>
      <c r="E569" s="673"/>
      <c r="F569" s="673"/>
      <c r="G569" s="673"/>
      <c r="H569" s="673"/>
      <c r="I569" s="673"/>
      <c r="J569" s="673"/>
      <c r="K569" s="673"/>
      <c r="L569" s="673"/>
      <c r="M569" s="673"/>
      <c r="N569" s="673"/>
      <c r="O569" s="673"/>
    </row>
    <row r="570" spans="1:15" s="91" customFormat="1">
      <c r="O570" s="84" t="s">
        <v>1094</v>
      </c>
    </row>
    <row r="571" spans="1:15" s="91" customFormat="1" ht="18">
      <c r="A571" s="678" t="s">
        <v>386</v>
      </c>
      <c r="B571" s="678"/>
      <c r="C571" s="678"/>
      <c r="D571" s="678"/>
      <c r="E571" s="678"/>
      <c r="F571" s="678"/>
      <c r="G571" s="678"/>
      <c r="H571" s="678"/>
      <c r="I571" s="678"/>
      <c r="J571" s="678"/>
      <c r="K571" s="678"/>
      <c r="L571" s="678"/>
      <c r="M571" s="678"/>
      <c r="N571" s="678"/>
      <c r="O571" s="678"/>
    </row>
    <row r="572" spans="1:15" s="91" customFormat="1">
      <c r="A572" s="162"/>
      <c r="B572" s="69"/>
      <c r="C572" s="69"/>
      <c r="D572" s="69"/>
      <c r="E572" s="69"/>
      <c r="F572" s="69"/>
      <c r="G572" s="69"/>
      <c r="H572" s="69"/>
      <c r="I572" s="69"/>
      <c r="J572" s="69"/>
      <c r="K572" s="69"/>
      <c r="L572" s="69"/>
      <c r="M572" s="69"/>
      <c r="N572" s="69"/>
      <c r="O572" s="69"/>
    </row>
    <row r="573" spans="1:15" s="91" customFormat="1" ht="15.75">
      <c r="A573" s="674" t="s">
        <v>210</v>
      </c>
      <c r="B573" s="674"/>
      <c r="C573" s="674"/>
      <c r="D573" s="674"/>
      <c r="E573" s="674"/>
      <c r="F573" s="674"/>
      <c r="G573" s="674"/>
      <c r="H573" s="674"/>
      <c r="I573" s="674"/>
      <c r="J573" s="674"/>
      <c r="K573" s="674"/>
      <c r="L573" s="674"/>
      <c r="M573" s="674"/>
      <c r="N573" s="674"/>
      <c r="O573" s="674"/>
    </row>
    <row r="574" spans="1:15" s="91" customFormat="1" ht="15.75">
      <c r="A574" s="674" t="s">
        <v>382</v>
      </c>
      <c r="B574" s="674"/>
      <c r="C574" s="674"/>
      <c r="D574" s="674"/>
      <c r="E574" s="674"/>
      <c r="F574" s="674"/>
      <c r="G574" s="674"/>
      <c r="H574" s="674"/>
      <c r="I574" s="674"/>
      <c r="J574" s="674"/>
      <c r="K574" s="674"/>
      <c r="L574" s="674"/>
      <c r="M574" s="674"/>
      <c r="N574" s="674"/>
      <c r="O574" s="674"/>
    </row>
    <row r="575" spans="1:15" s="91" customFormat="1">
      <c r="A575" s="118"/>
      <c r="B575" s="69"/>
      <c r="C575" s="69"/>
      <c r="D575" s="69"/>
      <c r="E575" s="69"/>
      <c r="F575" s="69"/>
      <c r="G575" s="69"/>
      <c r="H575" s="69"/>
      <c r="I575" s="69"/>
      <c r="J575" s="69"/>
      <c r="K575" s="69"/>
      <c r="L575" s="69"/>
      <c r="M575" s="69"/>
      <c r="N575" s="69"/>
      <c r="O575" s="69"/>
    </row>
    <row r="576" spans="1:15" s="91" customFormat="1">
      <c r="A576" s="96"/>
      <c r="B576" s="164" t="s">
        <v>3</v>
      </c>
      <c r="C576" s="165"/>
      <c r="D576" s="166" t="s">
        <v>4</v>
      </c>
      <c r="E576" s="167"/>
      <c r="F576" s="166" t="s">
        <v>5</v>
      </c>
      <c r="G576" s="167"/>
      <c r="H576" s="164" t="s">
        <v>6</v>
      </c>
      <c r="I576" s="165"/>
      <c r="J576" s="166" t="s">
        <v>211</v>
      </c>
      <c r="K576" s="167"/>
      <c r="L576" s="165" t="s">
        <v>21</v>
      </c>
      <c r="M576" s="165"/>
      <c r="N576" s="165" t="s">
        <v>212</v>
      </c>
      <c r="O576" s="165"/>
    </row>
    <row r="577" spans="1:19">
      <c r="A577" s="184"/>
      <c r="B577" s="98" t="s">
        <v>187</v>
      </c>
      <c r="C577" s="97" t="s">
        <v>166</v>
      </c>
      <c r="D577" s="98" t="s">
        <v>187</v>
      </c>
      <c r="E577" s="97" t="s">
        <v>166</v>
      </c>
      <c r="F577" s="98" t="s">
        <v>187</v>
      </c>
      <c r="G577" s="97" t="s">
        <v>166</v>
      </c>
      <c r="H577" s="98" t="s">
        <v>187</v>
      </c>
      <c r="I577" s="97" t="s">
        <v>166</v>
      </c>
      <c r="J577" s="98" t="s">
        <v>187</v>
      </c>
      <c r="K577" s="97" t="s">
        <v>166</v>
      </c>
      <c r="L577" s="98" t="s">
        <v>187</v>
      </c>
      <c r="M577" s="97" t="s">
        <v>166</v>
      </c>
      <c r="N577" s="98" t="s">
        <v>187</v>
      </c>
      <c r="O577" s="97" t="s">
        <v>166</v>
      </c>
    </row>
    <row r="578" spans="1:19" s="109" customFormat="1" ht="18" customHeight="1">
      <c r="A578" s="106" t="s">
        <v>188</v>
      </c>
      <c r="B578" s="133"/>
      <c r="C578" s="133"/>
      <c r="D578" s="133"/>
      <c r="E578" s="133"/>
      <c r="F578" s="133"/>
      <c r="G578" s="133"/>
      <c r="H578" s="133"/>
      <c r="I578" s="133"/>
      <c r="J578" s="133"/>
      <c r="K578" s="133"/>
      <c r="L578" s="133"/>
      <c r="M578" s="133"/>
      <c r="N578" s="133"/>
      <c r="O578" s="170"/>
      <c r="Q578" s="111"/>
      <c r="R578" s="111"/>
      <c r="S578" s="111"/>
    </row>
    <row r="579" spans="1:19" ht="12.95" customHeight="1">
      <c r="A579" s="118"/>
      <c r="B579" s="113"/>
      <c r="C579" s="137"/>
      <c r="D579" s="113"/>
      <c r="E579" s="137"/>
      <c r="F579" s="113"/>
      <c r="G579" s="137"/>
      <c r="H579" s="113"/>
      <c r="I579" s="137"/>
      <c r="J579" s="113"/>
      <c r="K579" s="137"/>
      <c r="L579" s="113"/>
      <c r="M579" s="137"/>
      <c r="N579" s="113"/>
      <c r="O579" s="114"/>
    </row>
    <row r="580" spans="1:19" ht="12.95" customHeight="1">
      <c r="A580" s="118" t="s">
        <v>189</v>
      </c>
      <c r="B580" s="149"/>
      <c r="C580" s="120"/>
      <c r="D580" s="149"/>
      <c r="E580" s="120"/>
      <c r="F580" s="149"/>
      <c r="G580" s="120"/>
      <c r="H580" s="149"/>
      <c r="I580" s="120"/>
      <c r="J580" s="149"/>
      <c r="K580" s="120"/>
      <c r="L580" s="149"/>
      <c r="M580" s="120"/>
      <c r="N580" s="149"/>
      <c r="O580" s="120"/>
    </row>
    <row r="581" spans="1:19" ht="12.95" customHeight="1">
      <c r="A581" s="118" t="s">
        <v>190</v>
      </c>
      <c r="B581" s="149"/>
      <c r="C581" s="120"/>
      <c r="D581" s="149"/>
      <c r="E581" s="120"/>
      <c r="F581" s="149"/>
      <c r="G581" s="120"/>
      <c r="H581" s="149"/>
      <c r="I581" s="120"/>
      <c r="J581" s="149"/>
      <c r="K581" s="120"/>
      <c r="L581" s="149"/>
      <c r="M581" s="120"/>
      <c r="N581" s="149"/>
      <c r="O581" s="120"/>
    </row>
    <row r="582" spans="1:19" ht="12.95" customHeight="1">
      <c r="A582" s="118" t="s">
        <v>191</v>
      </c>
      <c r="B582" s="149"/>
      <c r="C582" s="120"/>
      <c r="D582" s="149"/>
      <c r="E582" s="120"/>
      <c r="F582" s="149"/>
      <c r="G582" s="120"/>
      <c r="H582" s="149"/>
      <c r="I582" s="120"/>
      <c r="J582" s="149"/>
      <c r="K582" s="120"/>
      <c r="L582" s="149"/>
      <c r="M582" s="120"/>
      <c r="N582" s="149"/>
      <c r="O582" s="120"/>
    </row>
    <row r="583" spans="1:19" ht="12.95" customHeight="1">
      <c r="A583" s="118" t="s">
        <v>192</v>
      </c>
      <c r="B583" s="149"/>
      <c r="C583" s="120"/>
      <c r="D583" s="149"/>
      <c r="E583" s="120"/>
      <c r="F583" s="149"/>
      <c r="G583" s="120"/>
      <c r="H583" s="149"/>
      <c r="I583" s="120"/>
      <c r="J583" s="149"/>
      <c r="K583" s="120"/>
      <c r="L583" s="149"/>
      <c r="M583" s="120"/>
      <c r="N583" s="149"/>
      <c r="O583" s="120"/>
    </row>
    <row r="584" spans="1:19" ht="12.95" customHeight="1">
      <c r="A584" s="118"/>
      <c r="B584" s="149"/>
      <c r="C584" s="120"/>
      <c r="D584" s="149"/>
      <c r="E584" s="120"/>
      <c r="F584" s="149"/>
      <c r="G584" s="120"/>
      <c r="H584" s="149"/>
      <c r="I584" s="120"/>
      <c r="J584" s="149"/>
      <c r="K584" s="120"/>
      <c r="L584" s="149"/>
      <c r="M584" s="120"/>
      <c r="N584" s="149"/>
      <c r="O584" s="120"/>
    </row>
    <row r="585" spans="1:19" ht="12.95" customHeight="1">
      <c r="A585" s="118" t="s">
        <v>193</v>
      </c>
      <c r="B585" s="149"/>
      <c r="C585" s="120"/>
      <c r="D585" s="149"/>
      <c r="E585" s="120"/>
      <c r="F585" s="149"/>
      <c r="G585" s="120"/>
      <c r="H585" s="149"/>
      <c r="I585" s="120"/>
      <c r="J585" s="149"/>
      <c r="K585" s="120"/>
      <c r="L585" s="149"/>
      <c r="M585" s="120"/>
      <c r="N585" s="149"/>
      <c r="O585" s="120"/>
    </row>
    <row r="586" spans="1:19" ht="12.95" customHeight="1">
      <c r="A586" s="118" t="s">
        <v>194</v>
      </c>
      <c r="B586" s="149"/>
      <c r="C586" s="120"/>
      <c r="D586" s="149"/>
      <c r="E586" s="120"/>
      <c r="F586" s="149"/>
      <c r="G586" s="120"/>
      <c r="H586" s="149"/>
      <c r="I586" s="120"/>
      <c r="J586" s="149"/>
      <c r="K586" s="120"/>
      <c r="L586" s="149"/>
      <c r="M586" s="120"/>
      <c r="N586" s="149"/>
      <c r="O586" s="120"/>
    </row>
    <row r="587" spans="1:19" ht="12.95" customHeight="1">
      <c r="A587" s="118" t="s">
        <v>195</v>
      </c>
      <c r="B587" s="149"/>
      <c r="C587" s="120"/>
      <c r="D587" s="149"/>
      <c r="E587" s="120"/>
      <c r="F587" s="149"/>
      <c r="G587" s="120"/>
      <c r="H587" s="149"/>
      <c r="I587" s="120"/>
      <c r="J587" s="149"/>
      <c r="K587" s="120"/>
      <c r="L587" s="149"/>
      <c r="M587" s="120"/>
      <c r="N587" s="149"/>
      <c r="O587" s="120"/>
    </row>
    <row r="588" spans="1:19" ht="12.95" customHeight="1">
      <c r="A588" s="118" t="s">
        <v>196</v>
      </c>
      <c r="B588" s="149"/>
      <c r="C588" s="120"/>
      <c r="D588" s="149"/>
      <c r="E588" s="120"/>
      <c r="F588" s="149"/>
      <c r="G588" s="120"/>
      <c r="H588" s="149"/>
      <c r="I588" s="120"/>
      <c r="J588" s="149"/>
      <c r="K588" s="120"/>
      <c r="L588" s="149"/>
      <c r="M588" s="120"/>
      <c r="N588" s="149"/>
      <c r="O588" s="120"/>
    </row>
    <row r="589" spans="1:19" ht="12.95" customHeight="1">
      <c r="A589" s="118"/>
      <c r="B589" s="149"/>
      <c r="C589" s="120"/>
      <c r="D589" s="149"/>
      <c r="E589" s="120"/>
      <c r="F589" s="149"/>
      <c r="G589" s="120"/>
      <c r="H589" s="149"/>
      <c r="I589" s="120"/>
      <c r="J589" s="149"/>
      <c r="K589" s="120"/>
      <c r="L589" s="149"/>
      <c r="M589" s="120"/>
      <c r="N589" s="149"/>
      <c r="O589" s="120"/>
    </row>
    <row r="590" spans="1:19" ht="12.95" customHeight="1">
      <c r="A590" s="118" t="s">
        <v>197</v>
      </c>
      <c r="B590" s="149"/>
      <c r="C590" s="120"/>
      <c r="D590" s="149"/>
      <c r="E590" s="120"/>
      <c r="F590" s="149"/>
      <c r="G590" s="120"/>
      <c r="H590" s="149"/>
      <c r="I590" s="120"/>
      <c r="J590" s="149"/>
      <c r="K590" s="120"/>
      <c r="L590" s="149"/>
      <c r="M590" s="120"/>
      <c r="N590" s="149"/>
      <c r="O590" s="120"/>
    </row>
    <row r="591" spans="1:19" ht="12.95" customHeight="1">
      <c r="A591" s="118" t="s">
        <v>198</v>
      </c>
      <c r="B591" s="149"/>
      <c r="C591" s="120"/>
      <c r="D591" s="149"/>
      <c r="E591" s="120"/>
      <c r="F591" s="149"/>
      <c r="G591" s="120"/>
      <c r="H591" s="149"/>
      <c r="I591" s="120"/>
      <c r="J591" s="149"/>
      <c r="K591" s="120"/>
      <c r="L591" s="149"/>
      <c r="M591" s="120"/>
      <c r="N591" s="149"/>
      <c r="O591" s="120"/>
    </row>
    <row r="592" spans="1:19" ht="12.95" customHeight="1">
      <c r="A592" s="118" t="s">
        <v>199</v>
      </c>
      <c r="B592" s="149"/>
      <c r="C592" s="120"/>
      <c r="D592" s="149"/>
      <c r="E592" s="120"/>
      <c r="F592" s="149"/>
      <c r="G592" s="120"/>
      <c r="H592" s="149"/>
      <c r="I592" s="120"/>
      <c r="J592" s="149"/>
      <c r="K592" s="120"/>
      <c r="L592" s="149"/>
      <c r="M592" s="120"/>
      <c r="N592" s="149"/>
      <c r="O592" s="120"/>
    </row>
    <row r="593" spans="1:16" s="91" customFormat="1">
      <c r="A593" s="118" t="s">
        <v>200</v>
      </c>
      <c r="B593" s="149"/>
      <c r="C593" s="120"/>
      <c r="D593" s="149"/>
      <c r="E593" s="120"/>
      <c r="F593" s="149"/>
      <c r="G593" s="120"/>
      <c r="H593" s="149"/>
      <c r="I593" s="120"/>
      <c r="J593" s="149"/>
      <c r="K593" s="120"/>
      <c r="L593" s="149"/>
      <c r="M593" s="120"/>
      <c r="N593" s="149"/>
      <c r="O593" s="120"/>
    </row>
    <row r="594" spans="1:16" s="91" customFormat="1">
      <c r="A594" s="118"/>
      <c r="B594" s="149"/>
      <c r="C594" s="120"/>
      <c r="D594" s="149"/>
      <c r="E594" s="120"/>
      <c r="F594" s="149"/>
      <c r="G594" s="120"/>
      <c r="H594" s="149"/>
      <c r="I594" s="120"/>
      <c r="J594" s="149"/>
      <c r="K594" s="120"/>
      <c r="L594" s="149"/>
      <c r="M594" s="120"/>
      <c r="N594" s="149"/>
      <c r="O594" s="120"/>
    </row>
    <row r="595" spans="1:16" s="91" customFormat="1">
      <c r="A595" s="118" t="s">
        <v>201</v>
      </c>
      <c r="B595" s="119"/>
      <c r="C595" s="120"/>
      <c r="D595" s="119"/>
      <c r="E595" s="120"/>
      <c r="F595" s="119"/>
      <c r="G595" s="120"/>
      <c r="H595" s="119"/>
      <c r="I595" s="120"/>
      <c r="J595" s="119"/>
      <c r="K595" s="120"/>
      <c r="L595" s="119"/>
      <c r="M595" s="120"/>
      <c r="N595" s="149"/>
      <c r="O595" s="120"/>
    </row>
    <row r="596" spans="1:16" s="91" customFormat="1">
      <c r="A596" s="118" t="s">
        <v>202</v>
      </c>
      <c r="B596" s="119"/>
      <c r="C596" s="120"/>
      <c r="D596" s="119"/>
      <c r="E596" s="120"/>
      <c r="F596" s="119"/>
      <c r="G596" s="120"/>
      <c r="H596" s="119"/>
      <c r="I596" s="120"/>
      <c r="J596" s="119"/>
      <c r="K596" s="120"/>
      <c r="L596" s="119"/>
      <c r="M596" s="120"/>
      <c r="N596" s="149"/>
      <c r="O596" s="120"/>
    </row>
    <row r="597" spans="1:16" s="91" customFormat="1">
      <c r="A597" s="118" t="s">
        <v>203</v>
      </c>
      <c r="B597" s="119"/>
      <c r="C597" s="120"/>
      <c r="D597" s="119"/>
      <c r="E597" s="120"/>
      <c r="F597" s="119"/>
      <c r="G597" s="120"/>
      <c r="H597" s="119"/>
      <c r="I597" s="120"/>
      <c r="J597" s="119"/>
      <c r="K597" s="120"/>
      <c r="L597" s="119"/>
      <c r="M597" s="120"/>
      <c r="N597" s="149"/>
      <c r="O597" s="120"/>
    </row>
    <row r="598" spans="1:16" s="91" customFormat="1">
      <c r="A598" s="143" t="s">
        <v>204</v>
      </c>
      <c r="B598" s="122"/>
      <c r="C598" s="123"/>
      <c r="D598" s="122"/>
      <c r="E598" s="123"/>
      <c r="F598" s="122"/>
      <c r="G598" s="123"/>
      <c r="H598" s="122"/>
      <c r="I598" s="123"/>
      <c r="J598" s="122"/>
      <c r="K598" s="123"/>
      <c r="L598" s="122"/>
      <c r="M598" s="123"/>
      <c r="N598" s="122"/>
      <c r="O598" s="123"/>
    </row>
    <row r="599" spans="1:16" s="91" customFormat="1">
      <c r="A599" s="681" t="s">
        <v>208</v>
      </c>
      <c r="B599" s="682"/>
      <c r="C599" s="682"/>
      <c r="D599" s="682"/>
      <c r="E599" s="682"/>
      <c r="F599" s="682"/>
      <c r="G599" s="682"/>
      <c r="H599" s="682"/>
      <c r="I599" s="682"/>
      <c r="J599" s="682"/>
      <c r="K599" s="682"/>
      <c r="L599" s="682"/>
      <c r="M599" s="682"/>
      <c r="N599" s="682"/>
      <c r="O599" s="682"/>
    </row>
    <row r="600" spans="1:16" s="91" customFormat="1">
      <c r="O600" s="84" t="s">
        <v>229</v>
      </c>
      <c r="P600" s="185"/>
    </row>
  </sheetData>
  <mergeCells count="59">
    <mergeCell ref="A64:I64"/>
    <mergeCell ref="A29:O29"/>
    <mergeCell ref="A33:M33"/>
    <mergeCell ref="A34:M34"/>
    <mergeCell ref="A59:K59"/>
    <mergeCell ref="A63:I63"/>
    <mergeCell ref="A184:M184"/>
    <mergeCell ref="A89:G89"/>
    <mergeCell ref="A93:M93"/>
    <mergeCell ref="A94:M94"/>
    <mergeCell ref="A119:M119"/>
    <mergeCell ref="A123:M123"/>
    <mergeCell ref="A124:M124"/>
    <mergeCell ref="A149:M149"/>
    <mergeCell ref="A153:M153"/>
    <mergeCell ref="A154:M154"/>
    <mergeCell ref="A179:M179"/>
    <mergeCell ref="A183:M183"/>
    <mergeCell ref="A304:O304"/>
    <mergeCell ref="A209:M209"/>
    <mergeCell ref="A213:M213"/>
    <mergeCell ref="A214:M214"/>
    <mergeCell ref="A239:M239"/>
    <mergeCell ref="A243:M243"/>
    <mergeCell ref="A244:M244"/>
    <mergeCell ref="A269:M269"/>
    <mergeCell ref="A273:M273"/>
    <mergeCell ref="A274:M274"/>
    <mergeCell ref="A299:M299"/>
    <mergeCell ref="A303:O303"/>
    <mergeCell ref="A424:O424"/>
    <mergeCell ref="A329:O329"/>
    <mergeCell ref="A333:O333"/>
    <mergeCell ref="A334:O334"/>
    <mergeCell ref="A359:O359"/>
    <mergeCell ref="A363:O363"/>
    <mergeCell ref="A364:O364"/>
    <mergeCell ref="A389:O389"/>
    <mergeCell ref="A393:O393"/>
    <mergeCell ref="A394:O394"/>
    <mergeCell ref="A419:O419"/>
    <mergeCell ref="A423:O423"/>
    <mergeCell ref="A544:O544"/>
    <mergeCell ref="A449:O449"/>
    <mergeCell ref="A453:O453"/>
    <mergeCell ref="A454:O454"/>
    <mergeCell ref="A479:O479"/>
    <mergeCell ref="A483:O483"/>
    <mergeCell ref="A484:O484"/>
    <mergeCell ref="A509:O509"/>
    <mergeCell ref="A513:O513"/>
    <mergeCell ref="A514:O514"/>
    <mergeCell ref="A539:O539"/>
    <mergeCell ref="A543:O543"/>
    <mergeCell ref="A569:O569"/>
    <mergeCell ref="A571:O571"/>
    <mergeCell ref="A573:O573"/>
    <mergeCell ref="A574:O574"/>
    <mergeCell ref="A599:O599"/>
  </mergeCells>
  <pageMargins left="0.7" right="0.7" top="0.75" bottom="0.75" header="0.3" footer="0.3"/>
  <pageSetup scale="85" firstPageNumber="143" orientation="landscape" useFirstPageNumber="1" r:id="rId1"/>
  <headerFooter>
    <oddHeader>&amp;R&amp;"Arial,Regular"&amp;8SREB-State Data Exchange</oddHeader>
    <oddFooter>&amp;C&amp;"Arial,Regular"&amp;8C-&amp;P</oddFooter>
  </headerFooter>
  <rowBreaks count="18" manualBreakCount="18">
    <brk id="30" max="14" man="1"/>
    <brk id="60" max="14" man="1"/>
    <brk id="90" max="14" man="1"/>
    <brk id="120" max="14" man="1"/>
    <brk id="150" max="14" man="1"/>
    <brk id="180" max="14" man="1"/>
    <brk id="210" max="14" man="1"/>
    <brk id="240" max="14" man="1"/>
    <brk id="270" max="14" man="1"/>
    <brk id="300" max="14" man="1"/>
    <brk id="330" max="14" man="1"/>
    <brk id="360" max="14" man="1"/>
    <brk id="390" max="14" man="1"/>
    <brk id="420" max="14" man="1"/>
    <brk id="450" max="14" man="1"/>
    <brk id="480" max="14" man="1"/>
    <brk id="510" max="14" man="1"/>
    <brk id="540"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J130"/>
  <sheetViews>
    <sheetView showZeros="0" view="pageBreakPreview" zoomScaleNormal="100" zoomScaleSheetLayoutView="100" workbookViewId="0"/>
  </sheetViews>
  <sheetFormatPr defaultColWidth="8.88671875" defaultRowHeight="15"/>
  <cols>
    <col min="1" max="1" width="5.33203125" style="82" customWidth="1"/>
    <col min="2" max="2" width="15.6640625" style="211" customWidth="1"/>
    <col min="3" max="3" width="6.21875" style="82" bestFit="1" customWidth="1"/>
    <col min="4" max="4" width="5.88671875" style="82" customWidth="1"/>
    <col min="5" max="5" width="5.77734375" style="82" customWidth="1"/>
    <col min="6" max="6" width="5.21875" style="82" customWidth="1"/>
    <col min="7" max="7" width="5.77734375" style="82" customWidth="1"/>
    <col min="8" max="8" width="5.44140625" style="82" customWidth="1"/>
    <col min="9" max="9" width="5.44140625" style="82" bestFit="1" customWidth="1"/>
    <col min="10" max="10" width="5.88671875" style="82" customWidth="1"/>
    <col min="11" max="11" width="5.6640625" style="82" customWidth="1"/>
    <col min="12" max="13" width="6.21875" style="82" customWidth="1"/>
    <col min="14" max="16" width="5.88671875" style="82" customWidth="1"/>
    <col min="17" max="17" width="6.6640625" style="211" customWidth="1"/>
    <col min="18" max="18" width="3.6640625" style="83" customWidth="1"/>
    <col min="19" max="24" width="7.21875" style="200" customWidth="1"/>
    <col min="25" max="25" width="7.6640625" style="200" customWidth="1"/>
    <col min="26" max="26" width="6.77734375" style="200" customWidth="1"/>
    <col min="27" max="27" width="7.21875" style="200" customWidth="1"/>
    <col min="28" max="28" width="8.109375" style="200" customWidth="1"/>
    <col min="29" max="30" width="6.44140625" style="200" customWidth="1"/>
    <col min="31" max="31" width="8.33203125" style="200" customWidth="1"/>
    <col min="32" max="32" width="6.77734375" style="200" customWidth="1"/>
    <col min="33" max="33" width="7.88671875" style="200" customWidth="1"/>
    <col min="34" max="34" width="6.33203125" style="213" customWidth="1"/>
    <col min="35" max="35" width="5.33203125" style="200" customWidth="1"/>
    <col min="36" max="36" width="8.88671875" style="200" customWidth="1"/>
    <col min="37" max="16384" width="8.88671875" style="82"/>
  </cols>
  <sheetData>
    <row r="1" spans="1:36" customFormat="1">
      <c r="A1" s="82"/>
      <c r="B1" s="188"/>
      <c r="C1" s="188"/>
      <c r="D1" s="188"/>
      <c r="E1" s="188"/>
      <c r="F1" s="188"/>
      <c r="G1" s="188"/>
      <c r="H1" s="188"/>
      <c r="I1" s="189"/>
      <c r="J1" s="188"/>
      <c r="K1" s="188"/>
      <c r="L1" s="188"/>
      <c r="M1" s="189"/>
      <c r="N1" s="190"/>
      <c r="O1" s="191"/>
      <c r="P1" s="192"/>
      <c r="Q1" s="192"/>
      <c r="R1" s="91"/>
    </row>
    <row r="2" spans="1:36" customFormat="1">
      <c r="A2" s="82"/>
      <c r="B2" s="188"/>
      <c r="C2" s="188"/>
      <c r="D2" s="188"/>
      <c r="E2" s="188"/>
      <c r="F2" s="188"/>
      <c r="G2" s="188"/>
      <c r="H2" s="188"/>
      <c r="I2" s="189"/>
      <c r="J2" s="188"/>
      <c r="K2" s="188"/>
      <c r="L2" s="188"/>
      <c r="M2" s="189"/>
      <c r="N2" s="190"/>
      <c r="O2" s="191"/>
      <c r="P2" s="192"/>
      <c r="Q2" s="192"/>
      <c r="R2" s="91"/>
    </row>
    <row r="3" spans="1:36" ht="18">
      <c r="A3" s="193" t="s">
        <v>228</v>
      </c>
      <c r="B3" s="194"/>
      <c r="C3" s="195"/>
      <c r="D3" s="195"/>
      <c r="E3" s="195"/>
      <c r="F3" s="195"/>
      <c r="G3" s="195"/>
      <c r="H3" s="195"/>
      <c r="I3" s="195"/>
      <c r="J3" s="195"/>
      <c r="K3" s="195"/>
      <c r="L3" s="195"/>
      <c r="M3" s="195"/>
      <c r="N3" s="195"/>
      <c r="O3" s="195"/>
      <c r="P3" s="195"/>
      <c r="Q3" s="196"/>
      <c r="R3" s="268" t="s">
        <v>7</v>
      </c>
      <c r="S3" s="198"/>
      <c r="T3" s="198"/>
      <c r="U3" s="198"/>
      <c r="V3" s="198"/>
      <c r="W3" s="198"/>
      <c r="X3" s="198"/>
      <c r="Y3" s="198"/>
      <c r="Z3" s="198"/>
      <c r="AA3" s="198"/>
      <c r="AB3" s="198"/>
      <c r="AC3" s="198"/>
      <c r="AD3" s="198"/>
      <c r="AE3" s="198"/>
      <c r="AF3" s="198"/>
      <c r="AG3" s="198"/>
      <c r="AH3" s="199"/>
    </row>
    <row r="4" spans="1:36" ht="18">
      <c r="A4" s="201" t="s">
        <v>230</v>
      </c>
      <c r="B4" s="194"/>
      <c r="C4" s="195"/>
      <c r="D4" s="195"/>
      <c r="E4" s="195"/>
      <c r="F4" s="195"/>
      <c r="G4" s="195"/>
      <c r="H4" s="195"/>
      <c r="I4" s="195"/>
      <c r="J4" s="195"/>
      <c r="K4" s="195"/>
      <c r="L4" s="195"/>
      <c r="M4" s="195"/>
      <c r="N4" s="195"/>
      <c r="O4" s="195"/>
      <c r="P4" s="195"/>
      <c r="Q4" s="196"/>
      <c r="R4" s="268" t="s">
        <v>7</v>
      </c>
      <c r="S4" s="198"/>
      <c r="T4" s="198"/>
      <c r="U4" s="198"/>
      <c r="V4" s="198"/>
      <c r="W4" s="198"/>
      <c r="X4" s="198"/>
      <c r="Y4" s="198"/>
      <c r="Z4" s="198"/>
      <c r="AA4" s="198"/>
      <c r="AB4" s="198"/>
      <c r="AC4" s="198"/>
      <c r="AD4" s="198"/>
      <c r="AE4" s="198"/>
      <c r="AF4" s="198"/>
      <c r="AG4" s="198"/>
      <c r="AH4" s="199"/>
    </row>
    <row r="5" spans="1:36" s="208" customFormat="1" ht="18.75" customHeight="1">
      <c r="A5" s="201" t="s">
        <v>1113</v>
      </c>
      <c r="B5" s="202"/>
      <c r="C5" s="203"/>
      <c r="D5" s="203"/>
      <c r="E5" s="203"/>
      <c r="F5" s="203"/>
      <c r="G5" s="203"/>
      <c r="H5" s="203"/>
      <c r="I5" s="203"/>
      <c r="J5" s="203"/>
      <c r="K5" s="203"/>
      <c r="L5" s="203"/>
      <c r="M5" s="203"/>
      <c r="N5" s="203"/>
      <c r="O5" s="203"/>
      <c r="P5" s="203"/>
      <c r="Q5" s="202"/>
      <c r="R5" s="327" t="s">
        <v>7</v>
      </c>
      <c r="S5" s="205"/>
      <c r="T5" s="205"/>
      <c r="U5" s="205"/>
      <c r="V5" s="205"/>
      <c r="W5" s="205"/>
      <c r="X5" s="205"/>
      <c r="Y5" s="205"/>
      <c r="Z5" s="205"/>
      <c r="AA5" s="205"/>
      <c r="AB5" s="205"/>
      <c r="AC5" s="205"/>
      <c r="AD5" s="205"/>
      <c r="AE5" s="205"/>
      <c r="AF5" s="205"/>
      <c r="AG5" s="205"/>
      <c r="AH5" s="206"/>
      <c r="AI5" s="207"/>
      <c r="AJ5" s="207"/>
    </row>
    <row r="6" spans="1:36" ht="15.75" customHeight="1">
      <c r="A6" s="210"/>
      <c r="R6" s="83" t="s">
        <v>7</v>
      </c>
    </row>
    <row r="7" spans="1:36">
      <c r="A7" s="334"/>
      <c r="B7" s="214"/>
      <c r="C7" s="215" t="s">
        <v>231</v>
      </c>
      <c r="D7" s="216"/>
      <c r="E7" s="216"/>
      <c r="F7" s="216"/>
      <c r="G7" s="216"/>
      <c r="H7" s="216"/>
      <c r="I7" s="216"/>
      <c r="J7" s="216"/>
      <c r="K7" s="216"/>
      <c r="L7" s="216"/>
      <c r="M7" s="216"/>
      <c r="N7" s="216"/>
      <c r="O7" s="216"/>
      <c r="P7" s="216"/>
      <c r="Q7" s="329"/>
      <c r="R7" s="687" t="s">
        <v>1114</v>
      </c>
      <c r="S7" s="215" t="s">
        <v>232</v>
      </c>
      <c r="T7" s="217"/>
      <c r="U7" s="217"/>
      <c r="V7" s="217"/>
      <c r="W7" s="217"/>
      <c r="X7" s="217"/>
      <c r="Y7" s="217"/>
      <c r="Z7" s="217"/>
      <c r="AA7" s="217"/>
      <c r="AB7" s="217"/>
      <c r="AC7" s="217"/>
      <c r="AD7" s="217"/>
      <c r="AE7" s="217"/>
      <c r="AF7" s="217"/>
      <c r="AG7" s="217"/>
      <c r="AH7" s="217"/>
    </row>
    <row r="8" spans="1:36">
      <c r="A8" s="335"/>
      <c r="B8" s="218"/>
      <c r="C8" s="219" t="s">
        <v>233</v>
      </c>
      <c r="D8" s="220"/>
      <c r="E8" s="220"/>
      <c r="F8" s="220"/>
      <c r="G8" s="220"/>
      <c r="H8" s="220"/>
      <c r="I8" s="220"/>
      <c r="J8" s="221" t="s">
        <v>234</v>
      </c>
      <c r="K8" s="222"/>
      <c r="L8" s="222"/>
      <c r="M8" s="222"/>
      <c r="N8" s="223"/>
      <c r="O8" s="221" t="s">
        <v>235</v>
      </c>
      <c r="P8" s="222"/>
      <c r="Q8" s="330"/>
      <c r="S8" s="219" t="s">
        <v>233</v>
      </c>
      <c r="T8" s="224"/>
      <c r="U8" s="224"/>
      <c r="V8" s="224"/>
      <c r="W8" s="224"/>
      <c r="X8" s="224"/>
      <c r="Y8" s="224"/>
      <c r="Z8" s="225" t="s">
        <v>234</v>
      </c>
      <c r="AA8" s="226"/>
      <c r="AB8" s="226"/>
      <c r="AC8" s="226"/>
      <c r="AD8" s="226"/>
      <c r="AE8" s="227"/>
      <c r="AF8" s="225" t="s">
        <v>235</v>
      </c>
      <c r="AG8" s="226"/>
      <c r="AH8" s="224"/>
    </row>
    <row r="9" spans="1:36" ht="41.25" customHeight="1">
      <c r="A9" s="336"/>
      <c r="B9" s="228"/>
      <c r="C9" s="229">
        <v>1</v>
      </c>
      <c r="D9" s="230">
        <v>2</v>
      </c>
      <c r="E9" s="230">
        <v>3</v>
      </c>
      <c r="F9" s="230">
        <v>4</v>
      </c>
      <c r="G9" s="230">
        <v>5</v>
      </c>
      <c r="H9" s="230">
        <v>6</v>
      </c>
      <c r="I9" s="231" t="s">
        <v>236</v>
      </c>
      <c r="J9" s="232" t="s">
        <v>237</v>
      </c>
      <c r="K9" s="230">
        <v>1</v>
      </c>
      <c r="L9" s="230">
        <v>2</v>
      </c>
      <c r="M9" s="230">
        <v>3</v>
      </c>
      <c r="N9" s="231" t="s">
        <v>238</v>
      </c>
      <c r="O9" s="232">
        <v>1</v>
      </c>
      <c r="P9" s="232">
        <v>2</v>
      </c>
      <c r="Q9" s="231" t="s">
        <v>165</v>
      </c>
      <c r="R9" s="662"/>
      <c r="S9" s="234">
        <v>1</v>
      </c>
      <c r="T9" s="235">
        <v>2</v>
      </c>
      <c r="U9" s="235">
        <v>3</v>
      </c>
      <c r="V9" s="235">
        <v>4</v>
      </c>
      <c r="W9" s="235">
        <v>5</v>
      </c>
      <c r="X9" s="235">
        <v>6</v>
      </c>
      <c r="Y9" s="236" t="s">
        <v>239</v>
      </c>
      <c r="Z9" s="237" t="s">
        <v>237</v>
      </c>
      <c r="AA9" s="235">
        <v>1</v>
      </c>
      <c r="AB9" s="235">
        <v>2</v>
      </c>
      <c r="AC9" s="235">
        <v>3</v>
      </c>
      <c r="AD9" s="237" t="s">
        <v>240</v>
      </c>
      <c r="AE9" s="236" t="s">
        <v>165</v>
      </c>
      <c r="AF9" s="237">
        <v>1</v>
      </c>
      <c r="AG9" s="237">
        <v>2</v>
      </c>
      <c r="AH9" s="238" t="s">
        <v>165</v>
      </c>
    </row>
    <row r="10" spans="1:36">
      <c r="A10" s="339" t="s">
        <v>241</v>
      </c>
      <c r="B10" s="240" t="s">
        <v>3</v>
      </c>
      <c r="C10" s="241">
        <f t="shared" ref="C10:M10" si="0">S10/S$16</f>
        <v>0.3071626938208748</v>
      </c>
      <c r="D10" s="242">
        <f t="shared" si="0"/>
        <v>0.24603040540540541</v>
      </c>
      <c r="E10" s="242">
        <f t="shared" si="0"/>
        <v>0.23549476641139686</v>
      </c>
      <c r="F10" s="242">
        <f t="shared" si="0"/>
        <v>0.22096436058700208</v>
      </c>
      <c r="G10" s="242">
        <f t="shared" si="0"/>
        <v>0.20192097795241215</v>
      </c>
      <c r="H10" s="242">
        <f t="shared" si="0"/>
        <v>0.18421052631578946</v>
      </c>
      <c r="I10" s="241">
        <f t="shared" si="0"/>
        <v>0.26688750862663907</v>
      </c>
      <c r="J10" s="241">
        <f t="shared" si="0"/>
        <v>2.8796279735288859E-2</v>
      </c>
      <c r="K10" s="242">
        <f t="shared" si="0"/>
        <v>0.15388605923410678</v>
      </c>
      <c r="L10" s="242">
        <f t="shared" si="0"/>
        <v>8.2019805347907759E-2</v>
      </c>
      <c r="M10" s="242">
        <f t="shared" si="0"/>
        <v>4.7043590850237377E-2</v>
      </c>
      <c r="N10" s="241">
        <f>AE10/AE$16</f>
        <v>0.11037442582406415</v>
      </c>
      <c r="O10" s="241">
        <f>AF10/AF$16</f>
        <v>1.0698552548772814E-2</v>
      </c>
      <c r="P10" s="242">
        <f>AG10/AG$16</f>
        <v>0</v>
      </c>
      <c r="Q10" s="331">
        <f>AH10/AH$16</f>
        <v>7.3640892354342648E-3</v>
      </c>
      <c r="R10" s="663"/>
      <c r="S10" s="245">
        <f>'New Counts Pivot Table'!B$132</f>
        <v>15927</v>
      </c>
      <c r="T10" s="246">
        <f>'New Counts Pivot Table'!C$132</f>
        <v>2913</v>
      </c>
      <c r="U10" s="246">
        <f>'New Counts Pivot Table'!D$132</f>
        <v>7042</v>
      </c>
      <c r="V10" s="246">
        <f>'New Counts Pivot Table'!E$132</f>
        <v>1581</v>
      </c>
      <c r="W10" s="246">
        <f>'New Counts Pivot Table'!F$132</f>
        <v>925</v>
      </c>
      <c r="X10" s="321">
        <f>'New Counts Pivot Table'!G$132</f>
        <v>616</v>
      </c>
      <c r="Y10" s="245">
        <f>'New Counts Pivot Table'!H$132</f>
        <v>29004</v>
      </c>
      <c r="Z10" s="245">
        <f>'New Counts Pivot Table'!I$132</f>
        <v>161</v>
      </c>
      <c r="AA10" s="246">
        <f>'New Counts Pivot Table'!J$132</f>
        <v>3263</v>
      </c>
      <c r="AB10" s="246">
        <f>'New Counts Pivot Table'!K$132</f>
        <v>1061</v>
      </c>
      <c r="AC10" s="246">
        <f>'New Counts Pivot Table'!L$132</f>
        <v>218</v>
      </c>
      <c r="AD10" s="246">
        <f>'New Counts Pivot Table'!M$132</f>
        <v>456</v>
      </c>
      <c r="AE10" s="245">
        <f>'New Counts Pivot Table'!N$132</f>
        <v>5159</v>
      </c>
      <c r="AF10" s="245">
        <f>'New Counts Pivot Table'!O$132</f>
        <v>34</v>
      </c>
      <c r="AG10" s="246">
        <f>'New Counts Pivot Table'!P$132</f>
        <v>0</v>
      </c>
      <c r="AH10" s="245">
        <f>'New Counts Pivot Table'!Q$132</f>
        <v>34</v>
      </c>
    </row>
    <row r="11" spans="1:36">
      <c r="A11" s="337"/>
      <c r="B11" s="239" t="s">
        <v>4</v>
      </c>
      <c r="C11" s="247">
        <f t="shared" ref="C11:M16" si="1">S11/S$16</f>
        <v>0.27107922548792718</v>
      </c>
      <c r="D11" s="248">
        <f t="shared" si="1"/>
        <v>0.28783783783783784</v>
      </c>
      <c r="E11" s="248">
        <f t="shared" si="1"/>
        <v>0.26525766645487076</v>
      </c>
      <c r="F11" s="248">
        <f t="shared" si="1"/>
        <v>0.25744234800838572</v>
      </c>
      <c r="G11" s="248">
        <f t="shared" si="1"/>
        <v>0.26064178127046495</v>
      </c>
      <c r="H11" s="248">
        <f t="shared" si="1"/>
        <v>0.28259569377990429</v>
      </c>
      <c r="I11" s="247">
        <f t="shared" si="1"/>
        <v>0.27031976075454334</v>
      </c>
      <c r="J11" s="247">
        <f t="shared" si="1"/>
        <v>3.2552316222500446E-2</v>
      </c>
      <c r="K11" s="248">
        <f t="shared" si="1"/>
        <v>0.10564044519901905</v>
      </c>
      <c r="L11" s="248">
        <f t="shared" si="1"/>
        <v>9.5316135715334843E-2</v>
      </c>
      <c r="M11" s="248">
        <f t="shared" si="1"/>
        <v>4.1001294777729826E-2</v>
      </c>
      <c r="N11" s="247">
        <f t="shared" ref="N11:Q16" si="2">AE11/AE$16</f>
        <v>9.687447182232263E-2</v>
      </c>
      <c r="O11" s="247">
        <f t="shared" si="2"/>
        <v>1.4789175582127124E-2</v>
      </c>
      <c r="P11" s="248">
        <f t="shared" si="2"/>
        <v>0</v>
      </c>
      <c r="Q11" s="332">
        <f t="shared" si="2"/>
        <v>1.0179770413688543E-2</v>
      </c>
      <c r="R11" s="664"/>
      <c r="S11" s="251">
        <f>'New Counts Pivot Table'!B$133</f>
        <v>14056</v>
      </c>
      <c r="T11" s="252">
        <f>'New Counts Pivot Table'!C$133</f>
        <v>3408</v>
      </c>
      <c r="U11" s="252">
        <f>'New Counts Pivot Table'!D$133</f>
        <v>7932</v>
      </c>
      <c r="V11" s="252">
        <f>'New Counts Pivot Table'!E$133</f>
        <v>1842</v>
      </c>
      <c r="W11" s="252">
        <f>'New Counts Pivot Table'!F$133</f>
        <v>1194</v>
      </c>
      <c r="X11" s="322">
        <f>'New Counts Pivot Table'!G$133</f>
        <v>945</v>
      </c>
      <c r="Y11" s="251">
        <f>'New Counts Pivot Table'!H$133</f>
        <v>29377</v>
      </c>
      <c r="Z11" s="251">
        <f>'New Counts Pivot Table'!I$133</f>
        <v>182</v>
      </c>
      <c r="AA11" s="252">
        <f>'New Counts Pivot Table'!J$133</f>
        <v>2240</v>
      </c>
      <c r="AB11" s="252">
        <f>'New Counts Pivot Table'!K$133</f>
        <v>1233</v>
      </c>
      <c r="AC11" s="252">
        <f>'New Counts Pivot Table'!L$133</f>
        <v>190</v>
      </c>
      <c r="AD11" s="252">
        <f>'New Counts Pivot Table'!M$133</f>
        <v>683</v>
      </c>
      <c r="AE11" s="251">
        <f>'New Counts Pivot Table'!N$133</f>
        <v>4528</v>
      </c>
      <c r="AF11" s="251">
        <f>'New Counts Pivot Table'!O$133</f>
        <v>47</v>
      </c>
      <c r="AG11" s="252">
        <f>'New Counts Pivot Table'!P$133</f>
        <v>0</v>
      </c>
      <c r="AH11" s="251">
        <f>'New Counts Pivot Table'!Q$133</f>
        <v>47</v>
      </c>
    </row>
    <row r="12" spans="1:36">
      <c r="A12" s="337"/>
      <c r="B12" s="239" t="s">
        <v>5</v>
      </c>
      <c r="C12" s="247">
        <f t="shared" si="1"/>
        <v>0.21115868240376456</v>
      </c>
      <c r="D12" s="248">
        <f t="shared" si="1"/>
        <v>0.25548986486486486</v>
      </c>
      <c r="E12" s="248">
        <f t="shared" si="1"/>
        <v>0.26927064174163129</v>
      </c>
      <c r="F12" s="248">
        <f t="shared" si="1"/>
        <v>0.31991614255765199</v>
      </c>
      <c r="G12" s="248">
        <f t="shared" si="1"/>
        <v>0.29840646147129446</v>
      </c>
      <c r="H12" s="248">
        <f t="shared" si="1"/>
        <v>0.34958133971291866</v>
      </c>
      <c r="I12" s="247">
        <f t="shared" si="1"/>
        <v>0.24707614446744883</v>
      </c>
      <c r="J12" s="247">
        <f t="shared" si="1"/>
        <v>4.5430155607225901E-2</v>
      </c>
      <c r="K12" s="248">
        <f t="shared" si="1"/>
        <v>8.5785700811167709E-2</v>
      </c>
      <c r="L12" s="248">
        <f t="shared" si="1"/>
        <v>0.10111395418950363</v>
      </c>
      <c r="M12" s="248">
        <f t="shared" si="1"/>
        <v>8.3081570996978854E-2</v>
      </c>
      <c r="N12" s="247">
        <f t="shared" si="2"/>
        <v>9.5633588570181574E-2</v>
      </c>
      <c r="O12" s="247">
        <f t="shared" si="2"/>
        <v>2.0453115166771556E-2</v>
      </c>
      <c r="P12" s="248">
        <f t="shared" si="2"/>
        <v>0</v>
      </c>
      <c r="Q12" s="332">
        <f t="shared" si="2"/>
        <v>1.4078405891271389E-2</v>
      </c>
      <c r="R12" s="664"/>
      <c r="S12" s="251">
        <f>'New Counts Pivot Table'!B$134</f>
        <v>10949</v>
      </c>
      <c r="T12" s="252">
        <f>'New Counts Pivot Table'!C$134</f>
        <v>3025</v>
      </c>
      <c r="U12" s="252">
        <f>'New Counts Pivot Table'!D$134</f>
        <v>8052</v>
      </c>
      <c r="V12" s="252">
        <f>'New Counts Pivot Table'!E$134</f>
        <v>2289</v>
      </c>
      <c r="W12" s="252">
        <f>'New Counts Pivot Table'!F$134</f>
        <v>1367</v>
      </c>
      <c r="X12" s="322">
        <f>'New Counts Pivot Table'!G$134</f>
        <v>1169</v>
      </c>
      <c r="Y12" s="251">
        <f>'New Counts Pivot Table'!H$134</f>
        <v>26851</v>
      </c>
      <c r="Z12" s="251">
        <f>'New Counts Pivot Table'!I$134</f>
        <v>254</v>
      </c>
      <c r="AA12" s="252">
        <f>'New Counts Pivot Table'!J$134</f>
        <v>1819</v>
      </c>
      <c r="AB12" s="252">
        <f>'New Counts Pivot Table'!K$134</f>
        <v>1308</v>
      </c>
      <c r="AC12" s="252">
        <f>'New Counts Pivot Table'!L$134</f>
        <v>385</v>
      </c>
      <c r="AD12" s="252">
        <f>'New Counts Pivot Table'!M$134</f>
        <v>704</v>
      </c>
      <c r="AE12" s="251">
        <f>'New Counts Pivot Table'!N$134</f>
        <v>4470</v>
      </c>
      <c r="AF12" s="251">
        <f>'New Counts Pivot Table'!O$134</f>
        <v>65</v>
      </c>
      <c r="AG12" s="252">
        <f>'New Counts Pivot Table'!P$134</f>
        <v>0</v>
      </c>
      <c r="AH12" s="251">
        <f>'New Counts Pivot Table'!Q$134</f>
        <v>65</v>
      </c>
    </row>
    <row r="13" spans="1:36">
      <c r="A13" s="337"/>
      <c r="B13" s="239" t="s">
        <v>6</v>
      </c>
      <c r="C13" s="247">
        <f t="shared" si="1"/>
        <v>7.6294067731235052E-2</v>
      </c>
      <c r="D13" s="248">
        <f t="shared" si="1"/>
        <v>9.45945945945946E-2</v>
      </c>
      <c r="E13" s="248">
        <f t="shared" si="1"/>
        <v>0.10045814801190515</v>
      </c>
      <c r="F13" s="248">
        <f t="shared" si="1"/>
        <v>0.10733752620545073</v>
      </c>
      <c r="G13" s="248">
        <f t="shared" si="1"/>
        <v>0.13665138616022701</v>
      </c>
      <c r="H13" s="248">
        <f t="shared" si="1"/>
        <v>0.13307416267942584</v>
      </c>
      <c r="I13" s="247">
        <f t="shared" si="1"/>
        <v>9.1272141706924312E-2</v>
      </c>
      <c r="J13" s="247">
        <f t="shared" si="1"/>
        <v>0.10177070291539975</v>
      </c>
      <c r="K13" s="248">
        <f t="shared" si="1"/>
        <v>0.15440482927749483</v>
      </c>
      <c r="L13" s="248">
        <f t="shared" si="1"/>
        <v>0.2251099652903934</v>
      </c>
      <c r="M13" s="248">
        <f t="shared" si="1"/>
        <v>0.18752697453603798</v>
      </c>
      <c r="N13" s="247">
        <f t="shared" si="2"/>
        <v>0.1730390300571876</v>
      </c>
      <c r="O13" s="247">
        <f t="shared" si="2"/>
        <v>0.10069225928256766</v>
      </c>
      <c r="P13" s="248">
        <f t="shared" si="2"/>
        <v>0</v>
      </c>
      <c r="Q13" s="332">
        <f t="shared" si="2"/>
        <v>6.9309075157028374E-2</v>
      </c>
      <c r="R13" s="664"/>
      <c r="S13" s="251">
        <f>'New Counts Pivot Table'!B$135</f>
        <v>3956</v>
      </c>
      <c r="T13" s="252">
        <f>'New Counts Pivot Table'!C$135</f>
        <v>1120</v>
      </c>
      <c r="U13" s="252">
        <f>'New Counts Pivot Table'!D$135</f>
        <v>3004</v>
      </c>
      <c r="V13" s="252">
        <f>'New Counts Pivot Table'!E$135</f>
        <v>768</v>
      </c>
      <c r="W13" s="252">
        <f>'New Counts Pivot Table'!F$135</f>
        <v>626</v>
      </c>
      <c r="X13" s="322">
        <f>'New Counts Pivot Table'!G$135</f>
        <v>445</v>
      </c>
      <c r="Y13" s="251">
        <f>'New Counts Pivot Table'!H$135</f>
        <v>9919</v>
      </c>
      <c r="Z13" s="251">
        <f>'New Counts Pivot Table'!I$135</f>
        <v>569</v>
      </c>
      <c r="AA13" s="252">
        <f>'New Counts Pivot Table'!J$135</f>
        <v>3274</v>
      </c>
      <c r="AB13" s="252">
        <f>'New Counts Pivot Table'!K$135</f>
        <v>2912</v>
      </c>
      <c r="AC13" s="252">
        <f>'New Counts Pivot Table'!L$135</f>
        <v>869</v>
      </c>
      <c r="AD13" s="252">
        <f>'New Counts Pivot Table'!M$135</f>
        <v>464</v>
      </c>
      <c r="AE13" s="251">
        <f>'New Counts Pivot Table'!N$135</f>
        <v>8088</v>
      </c>
      <c r="AF13" s="251">
        <f>'New Counts Pivot Table'!O$135</f>
        <v>320</v>
      </c>
      <c r="AG13" s="252">
        <f>'New Counts Pivot Table'!P$135</f>
        <v>0</v>
      </c>
      <c r="AH13" s="251">
        <f>'New Counts Pivot Table'!Q$135</f>
        <v>320</v>
      </c>
    </row>
    <row r="14" spans="1:36">
      <c r="A14" s="337"/>
      <c r="B14" s="239" t="s">
        <v>24</v>
      </c>
      <c r="C14" s="247">
        <f t="shared" si="1"/>
        <v>0.13430533055619842</v>
      </c>
      <c r="D14" s="248">
        <f t="shared" si="1"/>
        <v>0.11604729729729729</v>
      </c>
      <c r="E14" s="248">
        <f t="shared" si="1"/>
        <v>0.12915092131224293</v>
      </c>
      <c r="F14" s="248">
        <f t="shared" si="1"/>
        <v>9.4339622641509441E-2</v>
      </c>
      <c r="G14" s="248">
        <f t="shared" si="1"/>
        <v>0.10237939314560139</v>
      </c>
      <c r="H14" s="248">
        <f t="shared" si="1"/>
        <v>5.0538277511961723E-2</v>
      </c>
      <c r="I14" s="247">
        <f t="shared" si="1"/>
        <v>0.12434322521279043</v>
      </c>
      <c r="J14" s="668">
        <f t="shared" si="1"/>
        <v>3.2194598461813629E-3</v>
      </c>
      <c r="K14" s="248">
        <f t="shared" si="1"/>
        <v>9.5359366157328804E-2</v>
      </c>
      <c r="L14" s="248">
        <f t="shared" si="1"/>
        <v>6.624973909816867E-2</v>
      </c>
      <c r="M14" s="248">
        <f t="shared" si="1"/>
        <v>7.9197237807509716E-2</v>
      </c>
      <c r="N14" s="247">
        <f t="shared" si="2"/>
        <v>7.1307997920450825E-2</v>
      </c>
      <c r="O14" s="247">
        <f t="shared" si="2"/>
        <v>3.7130270610446825E-2</v>
      </c>
      <c r="P14" s="248">
        <f t="shared" si="2"/>
        <v>0</v>
      </c>
      <c r="Q14" s="332">
        <f t="shared" si="2"/>
        <v>2.5557721464154214E-2</v>
      </c>
      <c r="R14" s="664"/>
      <c r="S14" s="251">
        <f>'New Counts Pivot Table'!B$136</f>
        <v>6964</v>
      </c>
      <c r="T14" s="252">
        <f>'New Counts Pivot Table'!C$136</f>
        <v>1374</v>
      </c>
      <c r="U14" s="252">
        <f>'New Counts Pivot Table'!D$136</f>
        <v>3862</v>
      </c>
      <c r="V14" s="252">
        <f>'New Counts Pivot Table'!E$136</f>
        <v>675</v>
      </c>
      <c r="W14" s="252">
        <f>'New Counts Pivot Table'!F$136</f>
        <v>469</v>
      </c>
      <c r="X14" s="322">
        <f>'New Counts Pivot Table'!G$136</f>
        <v>169</v>
      </c>
      <c r="Y14" s="251">
        <f>'New Counts Pivot Table'!H$136</f>
        <v>13513</v>
      </c>
      <c r="Z14" s="251">
        <f>'New Counts Pivot Table'!I$136</f>
        <v>18</v>
      </c>
      <c r="AA14" s="252">
        <f>'New Counts Pivot Table'!J$136</f>
        <v>2022</v>
      </c>
      <c r="AB14" s="252">
        <f>'New Counts Pivot Table'!K$136</f>
        <v>857</v>
      </c>
      <c r="AC14" s="252">
        <f>'New Counts Pivot Table'!L$136</f>
        <v>367</v>
      </c>
      <c r="AD14" s="252">
        <f>'New Counts Pivot Table'!M$136</f>
        <v>69</v>
      </c>
      <c r="AE14" s="251">
        <f>'New Counts Pivot Table'!N$136</f>
        <v>3333</v>
      </c>
      <c r="AF14" s="251">
        <f>'New Counts Pivot Table'!O$136</f>
        <v>118</v>
      </c>
      <c r="AG14" s="252">
        <f>'New Counts Pivot Table'!P$136</f>
        <v>0</v>
      </c>
      <c r="AH14" s="251">
        <f>'New Counts Pivot Table'!Q$136</f>
        <v>118</v>
      </c>
    </row>
    <row r="15" spans="1:36">
      <c r="A15" s="337"/>
      <c r="B15" s="239" t="s">
        <v>21</v>
      </c>
      <c r="C15" s="247">
        <f t="shared" si="1"/>
        <v>0</v>
      </c>
      <c r="D15" s="248">
        <f t="shared" si="1"/>
        <v>0</v>
      </c>
      <c r="E15" s="667">
        <f t="shared" si="1"/>
        <v>3.678560679530482E-4</v>
      </c>
      <c r="F15" s="248">
        <f t="shared" si="1"/>
        <v>0</v>
      </c>
      <c r="G15" s="248">
        <f t="shared" si="1"/>
        <v>0</v>
      </c>
      <c r="H15" s="248">
        <f t="shared" si="1"/>
        <v>0</v>
      </c>
      <c r="I15" s="669">
        <f t="shared" si="1"/>
        <v>1.0121923165401426E-4</v>
      </c>
      <c r="J15" s="247">
        <f t="shared" si="1"/>
        <v>0.78823108567340372</v>
      </c>
      <c r="K15" s="248">
        <f t="shared" si="1"/>
        <v>0.40492359932088284</v>
      </c>
      <c r="L15" s="248">
        <f t="shared" si="1"/>
        <v>0.43019040035869166</v>
      </c>
      <c r="M15" s="248">
        <f t="shared" si="1"/>
        <v>0.56214933103150622</v>
      </c>
      <c r="N15" s="247">
        <f t="shared" si="2"/>
        <v>0.45277048580579321</v>
      </c>
      <c r="O15" s="247">
        <f t="shared" si="2"/>
        <v>0.81623662680931408</v>
      </c>
      <c r="P15" s="248">
        <f t="shared" si="2"/>
        <v>1</v>
      </c>
      <c r="Q15" s="332">
        <f t="shared" si="2"/>
        <v>0.87351093783842326</v>
      </c>
      <c r="R15" s="664"/>
      <c r="S15" s="251">
        <f>'New Counts Pivot Table'!B$137</f>
        <v>0</v>
      </c>
      <c r="T15" s="252">
        <f>'New Counts Pivot Table'!C$137</f>
        <v>0</v>
      </c>
      <c r="U15" s="252">
        <f>'New Counts Pivot Table'!D$137</f>
        <v>11</v>
      </c>
      <c r="V15" s="252">
        <f>'New Counts Pivot Table'!E$137</f>
        <v>0</v>
      </c>
      <c r="W15" s="252">
        <f>'New Counts Pivot Table'!F$137</f>
        <v>0</v>
      </c>
      <c r="X15" s="322">
        <f>'New Counts Pivot Table'!G$137</f>
        <v>0</v>
      </c>
      <c r="Y15" s="251">
        <f>'New Counts Pivot Table'!H$137</f>
        <v>11</v>
      </c>
      <c r="Z15" s="251">
        <f>'New Counts Pivot Table'!I$137</f>
        <v>4407</v>
      </c>
      <c r="AA15" s="252">
        <f>'New Counts Pivot Table'!J$137</f>
        <v>8586</v>
      </c>
      <c r="AB15" s="252">
        <f>'New Counts Pivot Table'!K$137</f>
        <v>5564.9</v>
      </c>
      <c r="AC15" s="252">
        <f>'New Counts Pivot Table'!L$137</f>
        <v>2605</v>
      </c>
      <c r="AD15" s="252">
        <f>'New Counts Pivot Table'!M$137</f>
        <v>0</v>
      </c>
      <c r="AE15" s="251">
        <f>'New Counts Pivot Table'!N$137</f>
        <v>21162.9</v>
      </c>
      <c r="AF15" s="251">
        <f>'New Counts Pivot Table'!O$137</f>
        <v>2594</v>
      </c>
      <c r="AG15" s="252">
        <f>'New Counts Pivot Table'!P$137</f>
        <v>1439</v>
      </c>
      <c r="AH15" s="251">
        <f>'New Counts Pivot Table'!Q$137</f>
        <v>4033</v>
      </c>
    </row>
    <row r="16" spans="1:36" s="261" customFormat="1">
      <c r="A16" s="338" t="s">
        <v>7</v>
      </c>
      <c r="B16" s="253" t="s">
        <v>212</v>
      </c>
      <c r="C16" s="254">
        <f t="shared" si="1"/>
        <v>1</v>
      </c>
      <c r="D16" s="255">
        <f t="shared" si="1"/>
        <v>1</v>
      </c>
      <c r="E16" s="255">
        <f t="shared" si="1"/>
        <v>1</v>
      </c>
      <c r="F16" s="255">
        <f t="shared" si="1"/>
        <v>1</v>
      </c>
      <c r="G16" s="255">
        <f t="shared" si="1"/>
        <v>1</v>
      </c>
      <c r="H16" s="255">
        <f t="shared" si="1"/>
        <v>1</v>
      </c>
      <c r="I16" s="254">
        <f t="shared" si="1"/>
        <v>1</v>
      </c>
      <c r="J16" s="254">
        <f t="shared" si="1"/>
        <v>1</v>
      </c>
      <c r="K16" s="255">
        <f t="shared" si="1"/>
        <v>1</v>
      </c>
      <c r="L16" s="255">
        <f t="shared" si="1"/>
        <v>1</v>
      </c>
      <c r="M16" s="255">
        <f t="shared" si="1"/>
        <v>1</v>
      </c>
      <c r="N16" s="254">
        <f t="shared" si="2"/>
        <v>1</v>
      </c>
      <c r="O16" s="254">
        <f t="shared" si="2"/>
        <v>1</v>
      </c>
      <c r="P16" s="255">
        <f t="shared" si="2"/>
        <v>1</v>
      </c>
      <c r="Q16" s="333">
        <f t="shared" si="2"/>
        <v>1</v>
      </c>
      <c r="R16" s="665"/>
      <c r="S16" s="258">
        <f>'New Counts Pivot Table'!B$138</f>
        <v>51852</v>
      </c>
      <c r="T16" s="259">
        <f>'New Counts Pivot Table'!C$138</f>
        <v>11840</v>
      </c>
      <c r="U16" s="259">
        <f>'New Counts Pivot Table'!D$138</f>
        <v>29903</v>
      </c>
      <c r="V16" s="259">
        <f>'New Counts Pivot Table'!E$138</f>
        <v>7155</v>
      </c>
      <c r="W16" s="259">
        <f>'New Counts Pivot Table'!F$138</f>
        <v>4581</v>
      </c>
      <c r="X16" s="323">
        <f>'New Counts Pivot Table'!G$138</f>
        <v>3344</v>
      </c>
      <c r="Y16" s="258">
        <f>'New Counts Pivot Table'!H$138</f>
        <v>108675</v>
      </c>
      <c r="Z16" s="258">
        <f>'New Counts Pivot Table'!I$138</f>
        <v>5591</v>
      </c>
      <c r="AA16" s="259">
        <f>'New Counts Pivot Table'!J$138</f>
        <v>21204</v>
      </c>
      <c r="AB16" s="259">
        <f>'New Counts Pivot Table'!K$138</f>
        <v>12935.9</v>
      </c>
      <c r="AC16" s="259">
        <f>'New Counts Pivot Table'!L$138</f>
        <v>4634</v>
      </c>
      <c r="AD16" s="259">
        <f>'New Counts Pivot Table'!M$138</f>
        <v>2376</v>
      </c>
      <c r="AE16" s="258">
        <f>'New Counts Pivot Table'!N$138</f>
        <v>46740.9</v>
      </c>
      <c r="AF16" s="258">
        <f>'New Counts Pivot Table'!O$138</f>
        <v>3178</v>
      </c>
      <c r="AG16" s="259">
        <f>'New Counts Pivot Table'!P$138</f>
        <v>1439</v>
      </c>
      <c r="AH16" s="258">
        <f>'New Counts Pivot Table'!Q$138</f>
        <v>4617</v>
      </c>
      <c r="AI16" s="260"/>
      <c r="AJ16" s="260"/>
    </row>
    <row r="17" spans="1:36">
      <c r="A17" s="339" t="s">
        <v>28</v>
      </c>
      <c r="B17" s="240" t="s">
        <v>3</v>
      </c>
      <c r="C17" s="241">
        <f t="shared" ref="C17:I17" si="3">S17/S$23</f>
        <v>0.30088141025641024</v>
      </c>
      <c r="D17" s="242">
        <f t="shared" si="3"/>
        <v>0.22386831275720165</v>
      </c>
      <c r="E17" s="242">
        <f t="shared" si="3"/>
        <v>0.23856209150326799</v>
      </c>
      <c r="F17" s="242">
        <f t="shared" si="3"/>
        <v>0.27435064935064934</v>
      </c>
      <c r="G17" s="242">
        <f t="shared" si="3"/>
        <v>0.22433460076045628</v>
      </c>
      <c r="H17" s="242">
        <f t="shared" si="3"/>
        <v>0.24096385542168675</v>
      </c>
      <c r="I17" s="241">
        <f t="shared" si="3"/>
        <v>0.26505002543666273</v>
      </c>
      <c r="J17" s="241">
        <f>IFERROR(Z17/Z$23,0)</f>
        <v>0</v>
      </c>
      <c r="K17" s="242">
        <f>AA17/AA$23</f>
        <v>0</v>
      </c>
      <c r="L17" s="242">
        <f>AB17/AB$23</f>
        <v>0</v>
      </c>
      <c r="M17" s="242">
        <f>AC17/AC$23</f>
        <v>0</v>
      </c>
      <c r="N17" s="241">
        <f t="shared" ref="N17:Q23" si="4">AE17/AE$23</f>
        <v>0</v>
      </c>
      <c r="O17" s="241">
        <f t="shared" si="4"/>
        <v>0</v>
      </c>
      <c r="P17" s="242">
        <f t="shared" si="4"/>
        <v>0</v>
      </c>
      <c r="Q17" s="331">
        <f t="shared" si="4"/>
        <v>0</v>
      </c>
      <c r="R17" s="663"/>
      <c r="S17" s="245">
        <f>'New Counts Pivot Table'!B$5</f>
        <v>751</v>
      </c>
      <c r="T17" s="246">
        <f>'New Counts Pivot Table'!C$5</f>
        <v>272</v>
      </c>
      <c r="U17" s="246">
        <f>'New Counts Pivot Table'!D$5</f>
        <v>292</v>
      </c>
      <c r="V17" s="246">
        <f>'New Counts Pivot Table'!E$5</f>
        <v>169</v>
      </c>
      <c r="W17" s="246">
        <f>'New Counts Pivot Table'!F$5</f>
        <v>59</v>
      </c>
      <c r="X17" s="321">
        <f>'New Counts Pivot Table'!G$5</f>
        <v>20</v>
      </c>
      <c r="Y17" s="245">
        <f>'New Counts Pivot Table'!H$5</f>
        <v>1563</v>
      </c>
      <c r="Z17" s="245">
        <f>'New Counts Pivot Table'!I$5</f>
        <v>0</v>
      </c>
      <c r="AA17" s="246">
        <f>'New Counts Pivot Table'!J$5</f>
        <v>0</v>
      </c>
      <c r="AB17" s="246">
        <f>'New Counts Pivot Table'!K$5</f>
        <v>0</v>
      </c>
      <c r="AC17" s="246">
        <f>'New Counts Pivot Table'!L$5</f>
        <v>0</v>
      </c>
      <c r="AD17" s="246">
        <f>'New Counts Pivot Table'!M$5</f>
        <v>0</v>
      </c>
      <c r="AE17" s="245">
        <f>'New Counts Pivot Table'!N$5</f>
        <v>0</v>
      </c>
      <c r="AF17" s="245">
        <f>'New Counts Pivot Table'!O$5</f>
        <v>0</v>
      </c>
      <c r="AG17" s="246">
        <f>'New Counts Pivot Table'!P$5</f>
        <v>0</v>
      </c>
      <c r="AH17" s="245">
        <f>'New Counts Pivot Table'!Q$5</f>
        <v>0</v>
      </c>
    </row>
    <row r="18" spans="1:36">
      <c r="A18" s="337"/>
      <c r="B18" s="239" t="s">
        <v>4</v>
      </c>
      <c r="C18" s="247">
        <f t="shared" ref="C18:M23" si="5">S18/S$23</f>
        <v>0.29447115384615385</v>
      </c>
      <c r="D18" s="248">
        <f t="shared" si="5"/>
        <v>0.28724279835390948</v>
      </c>
      <c r="E18" s="248">
        <f t="shared" si="5"/>
        <v>0.24918300653594772</v>
      </c>
      <c r="F18" s="248">
        <f t="shared" si="5"/>
        <v>0.23701298701298701</v>
      </c>
      <c r="G18" s="248">
        <f t="shared" si="5"/>
        <v>0.23574144486692014</v>
      </c>
      <c r="H18" s="248">
        <f t="shared" si="5"/>
        <v>0.26506024096385544</v>
      </c>
      <c r="I18" s="247">
        <f t="shared" si="5"/>
        <v>0.27454637951500765</v>
      </c>
      <c r="J18" s="247">
        <f t="shared" ref="J18:J23" si="6">IFERROR(Z18/Z$23,0)</f>
        <v>0</v>
      </c>
      <c r="K18" s="248">
        <f t="shared" si="5"/>
        <v>0</v>
      </c>
      <c r="L18" s="248">
        <f t="shared" si="5"/>
        <v>0</v>
      </c>
      <c r="M18" s="248">
        <f t="shared" si="5"/>
        <v>0</v>
      </c>
      <c r="N18" s="247">
        <f t="shared" si="4"/>
        <v>0</v>
      </c>
      <c r="O18" s="247">
        <f t="shared" si="4"/>
        <v>0</v>
      </c>
      <c r="P18" s="248">
        <f t="shared" si="4"/>
        <v>0</v>
      </c>
      <c r="Q18" s="332">
        <f t="shared" si="4"/>
        <v>0</v>
      </c>
      <c r="R18" s="664"/>
      <c r="S18" s="251">
        <f>'New Counts Pivot Table'!B$6</f>
        <v>735</v>
      </c>
      <c r="T18" s="252">
        <f>'New Counts Pivot Table'!C$6</f>
        <v>349</v>
      </c>
      <c r="U18" s="252">
        <f>'New Counts Pivot Table'!D$6</f>
        <v>305</v>
      </c>
      <c r="V18" s="252">
        <f>'New Counts Pivot Table'!E$6</f>
        <v>146</v>
      </c>
      <c r="W18" s="252">
        <f>'New Counts Pivot Table'!F$6</f>
        <v>62</v>
      </c>
      <c r="X18" s="322">
        <f>'New Counts Pivot Table'!G$6</f>
        <v>22</v>
      </c>
      <c r="Y18" s="251">
        <f>'New Counts Pivot Table'!H$6</f>
        <v>1619</v>
      </c>
      <c r="Z18" s="251">
        <f>'New Counts Pivot Table'!I$6</f>
        <v>0</v>
      </c>
      <c r="AA18" s="252">
        <f>'New Counts Pivot Table'!J$6</f>
        <v>0</v>
      </c>
      <c r="AB18" s="252">
        <f>'New Counts Pivot Table'!K$6</f>
        <v>0</v>
      </c>
      <c r="AC18" s="252">
        <f>'New Counts Pivot Table'!L$6</f>
        <v>0</v>
      </c>
      <c r="AD18" s="252">
        <f>'New Counts Pivot Table'!M$6</f>
        <v>0</v>
      </c>
      <c r="AE18" s="251">
        <f>'New Counts Pivot Table'!N$6</f>
        <v>0</v>
      </c>
      <c r="AF18" s="251">
        <f>'New Counts Pivot Table'!O$6</f>
        <v>0</v>
      </c>
      <c r="AG18" s="252">
        <f>'New Counts Pivot Table'!P$6</f>
        <v>0</v>
      </c>
      <c r="AH18" s="251">
        <f>'New Counts Pivot Table'!Q$6</f>
        <v>0</v>
      </c>
    </row>
    <row r="19" spans="1:36">
      <c r="A19" s="337"/>
      <c r="B19" s="239" t="s">
        <v>5</v>
      </c>
      <c r="C19" s="247">
        <f t="shared" si="5"/>
        <v>0.23878205128205129</v>
      </c>
      <c r="D19" s="248">
        <f t="shared" si="5"/>
        <v>0.31934156378600825</v>
      </c>
      <c r="E19" s="248">
        <f t="shared" si="5"/>
        <v>0.29820261437908496</v>
      </c>
      <c r="F19" s="248">
        <f t="shared" si="5"/>
        <v>0.30681818181818182</v>
      </c>
      <c r="G19" s="248">
        <f t="shared" si="5"/>
        <v>0.42585551330798477</v>
      </c>
      <c r="H19" s="248">
        <f t="shared" si="5"/>
        <v>0.49397590361445781</v>
      </c>
      <c r="I19" s="247">
        <f t="shared" si="5"/>
        <v>0.28675597761573679</v>
      </c>
      <c r="J19" s="247">
        <f t="shared" si="6"/>
        <v>0</v>
      </c>
      <c r="K19" s="248">
        <f t="shared" si="5"/>
        <v>0</v>
      </c>
      <c r="L19" s="248">
        <f t="shared" si="5"/>
        <v>0</v>
      </c>
      <c r="M19" s="248">
        <f t="shared" si="5"/>
        <v>0</v>
      </c>
      <c r="N19" s="247">
        <f t="shared" si="4"/>
        <v>0</v>
      </c>
      <c r="O19" s="247">
        <f t="shared" si="4"/>
        <v>0</v>
      </c>
      <c r="P19" s="248">
        <f t="shared" si="4"/>
        <v>0</v>
      </c>
      <c r="Q19" s="332">
        <f t="shared" si="4"/>
        <v>0</v>
      </c>
      <c r="R19" s="664"/>
      <c r="S19" s="251">
        <f>'New Counts Pivot Table'!B$7</f>
        <v>596</v>
      </c>
      <c r="T19" s="252">
        <f>'New Counts Pivot Table'!C$7</f>
        <v>388</v>
      </c>
      <c r="U19" s="252">
        <f>'New Counts Pivot Table'!D$7</f>
        <v>365</v>
      </c>
      <c r="V19" s="252">
        <f>'New Counts Pivot Table'!E$7</f>
        <v>189</v>
      </c>
      <c r="W19" s="252">
        <f>'New Counts Pivot Table'!F$7</f>
        <v>112</v>
      </c>
      <c r="X19" s="322">
        <f>'New Counts Pivot Table'!G$7</f>
        <v>41</v>
      </c>
      <c r="Y19" s="251">
        <f>'New Counts Pivot Table'!H$7</f>
        <v>1691</v>
      </c>
      <c r="Z19" s="251">
        <f>'New Counts Pivot Table'!I$7</f>
        <v>0</v>
      </c>
      <c r="AA19" s="252">
        <f>'New Counts Pivot Table'!J$7</f>
        <v>0</v>
      </c>
      <c r="AB19" s="252">
        <f>'New Counts Pivot Table'!K$7</f>
        <v>0</v>
      </c>
      <c r="AC19" s="252">
        <f>'New Counts Pivot Table'!L$7</f>
        <v>0</v>
      </c>
      <c r="AD19" s="252">
        <f>'New Counts Pivot Table'!M$7</f>
        <v>0</v>
      </c>
      <c r="AE19" s="251">
        <f>'New Counts Pivot Table'!N$7</f>
        <v>0</v>
      </c>
      <c r="AF19" s="251">
        <f>'New Counts Pivot Table'!O$7</f>
        <v>0</v>
      </c>
      <c r="AG19" s="252">
        <f>'New Counts Pivot Table'!P$7</f>
        <v>0</v>
      </c>
      <c r="AH19" s="251">
        <f>'New Counts Pivot Table'!Q$7</f>
        <v>0</v>
      </c>
    </row>
    <row r="20" spans="1:36">
      <c r="A20" s="337"/>
      <c r="B20" s="239" t="s">
        <v>6</v>
      </c>
      <c r="C20" s="247">
        <f t="shared" si="5"/>
        <v>0.13141025641025642</v>
      </c>
      <c r="D20" s="248">
        <f t="shared" si="5"/>
        <v>0.13827160493827159</v>
      </c>
      <c r="E20" s="248">
        <f t="shared" si="5"/>
        <v>0.19934640522875818</v>
      </c>
      <c r="F20" s="248">
        <f t="shared" si="5"/>
        <v>0.125</v>
      </c>
      <c r="G20" s="248">
        <f t="shared" si="5"/>
        <v>9.5057034220532313E-2</v>
      </c>
      <c r="H20" s="248">
        <f t="shared" si="5"/>
        <v>0</v>
      </c>
      <c r="I20" s="247">
        <f t="shared" si="5"/>
        <v>0.14278446667797184</v>
      </c>
      <c r="J20" s="247">
        <f t="shared" si="6"/>
        <v>0</v>
      </c>
      <c r="K20" s="248">
        <f t="shared" si="5"/>
        <v>0</v>
      </c>
      <c r="L20" s="248">
        <f t="shared" si="5"/>
        <v>0</v>
      </c>
      <c r="M20" s="248">
        <f t="shared" si="5"/>
        <v>0</v>
      </c>
      <c r="N20" s="247">
        <f t="shared" si="4"/>
        <v>0</v>
      </c>
      <c r="O20" s="247">
        <f t="shared" si="4"/>
        <v>0</v>
      </c>
      <c r="P20" s="248">
        <f t="shared" si="4"/>
        <v>0</v>
      </c>
      <c r="Q20" s="332">
        <f t="shared" si="4"/>
        <v>0</v>
      </c>
      <c r="R20" s="664"/>
      <c r="S20" s="251">
        <f>'New Counts Pivot Table'!B$8</f>
        <v>328</v>
      </c>
      <c r="T20" s="252">
        <f>'New Counts Pivot Table'!C$8</f>
        <v>168</v>
      </c>
      <c r="U20" s="252">
        <f>'New Counts Pivot Table'!D$8</f>
        <v>244</v>
      </c>
      <c r="V20" s="252">
        <f>'New Counts Pivot Table'!E$8</f>
        <v>77</v>
      </c>
      <c r="W20" s="252">
        <f>'New Counts Pivot Table'!F$8</f>
        <v>25</v>
      </c>
      <c r="X20" s="322">
        <f>'New Counts Pivot Table'!G$8</f>
        <v>0</v>
      </c>
      <c r="Y20" s="251">
        <f>'New Counts Pivot Table'!H$8</f>
        <v>842</v>
      </c>
      <c r="Z20" s="251">
        <f>'New Counts Pivot Table'!I$8</f>
        <v>0</v>
      </c>
      <c r="AA20" s="252">
        <f>'New Counts Pivot Table'!J$8</f>
        <v>0</v>
      </c>
      <c r="AB20" s="252">
        <f>'New Counts Pivot Table'!K$8</f>
        <v>0</v>
      </c>
      <c r="AC20" s="252">
        <f>'New Counts Pivot Table'!L$8</f>
        <v>0</v>
      </c>
      <c r="AD20" s="252">
        <f>'New Counts Pivot Table'!M$8</f>
        <v>0</v>
      </c>
      <c r="AE20" s="251">
        <f>'New Counts Pivot Table'!N$8</f>
        <v>0</v>
      </c>
      <c r="AF20" s="251">
        <f>'New Counts Pivot Table'!O$8</f>
        <v>0</v>
      </c>
      <c r="AG20" s="252">
        <f>'New Counts Pivot Table'!P$8</f>
        <v>0</v>
      </c>
      <c r="AH20" s="251">
        <f>'New Counts Pivot Table'!Q$8</f>
        <v>0</v>
      </c>
    </row>
    <row r="21" spans="1:36">
      <c r="A21" s="337"/>
      <c r="B21" s="239" t="s">
        <v>24</v>
      </c>
      <c r="C21" s="247">
        <f t="shared" si="5"/>
        <v>3.4455128205128208E-2</v>
      </c>
      <c r="D21" s="248">
        <f t="shared" si="5"/>
        <v>3.1275720164609055E-2</v>
      </c>
      <c r="E21" s="248">
        <f t="shared" si="5"/>
        <v>1.4705882352941176E-2</v>
      </c>
      <c r="F21" s="248">
        <f t="shared" si="5"/>
        <v>5.6818181818181816E-2</v>
      </c>
      <c r="G21" s="248">
        <f t="shared" si="5"/>
        <v>1.9011406844106463E-2</v>
      </c>
      <c r="H21" s="248">
        <f t="shared" si="5"/>
        <v>0</v>
      </c>
      <c r="I21" s="247">
        <f t="shared" si="5"/>
        <v>3.0863150754620993E-2</v>
      </c>
      <c r="J21" s="247">
        <f t="shared" si="6"/>
        <v>0</v>
      </c>
      <c r="K21" s="248">
        <f t="shared" si="5"/>
        <v>0</v>
      </c>
      <c r="L21" s="248">
        <f t="shared" si="5"/>
        <v>0</v>
      </c>
      <c r="M21" s="248">
        <f t="shared" si="5"/>
        <v>0</v>
      </c>
      <c r="N21" s="247">
        <f t="shared" si="4"/>
        <v>0</v>
      </c>
      <c r="O21" s="247">
        <f t="shared" si="4"/>
        <v>0</v>
      </c>
      <c r="P21" s="248">
        <f t="shared" si="4"/>
        <v>0</v>
      </c>
      <c r="Q21" s="332">
        <f t="shared" si="4"/>
        <v>0</v>
      </c>
      <c r="R21" s="664"/>
      <c r="S21" s="251">
        <f>'New Counts Pivot Table'!B$9</f>
        <v>86</v>
      </c>
      <c r="T21" s="252">
        <f>'New Counts Pivot Table'!C$9</f>
        <v>38</v>
      </c>
      <c r="U21" s="252">
        <f>'New Counts Pivot Table'!D$9</f>
        <v>18</v>
      </c>
      <c r="V21" s="252">
        <f>'New Counts Pivot Table'!E$9</f>
        <v>35</v>
      </c>
      <c r="W21" s="252">
        <f>'New Counts Pivot Table'!F$9</f>
        <v>5</v>
      </c>
      <c r="X21" s="322">
        <f>'New Counts Pivot Table'!G$9</f>
        <v>0</v>
      </c>
      <c r="Y21" s="251">
        <f>'New Counts Pivot Table'!H$9</f>
        <v>182</v>
      </c>
      <c r="Z21" s="251">
        <f>'New Counts Pivot Table'!I$9</f>
        <v>0</v>
      </c>
      <c r="AA21" s="252">
        <f>'New Counts Pivot Table'!J$9</f>
        <v>0</v>
      </c>
      <c r="AB21" s="252">
        <f>'New Counts Pivot Table'!K$9</f>
        <v>0</v>
      </c>
      <c r="AC21" s="252">
        <f>'New Counts Pivot Table'!L$9</f>
        <v>0</v>
      </c>
      <c r="AD21" s="252">
        <f>'New Counts Pivot Table'!M$9</f>
        <v>0</v>
      </c>
      <c r="AE21" s="251">
        <f>'New Counts Pivot Table'!N$9</f>
        <v>0</v>
      </c>
      <c r="AF21" s="251">
        <f>'New Counts Pivot Table'!O$9</f>
        <v>0</v>
      </c>
      <c r="AG21" s="252">
        <f>'New Counts Pivot Table'!P$9</f>
        <v>0</v>
      </c>
      <c r="AH21" s="251">
        <f>'New Counts Pivot Table'!Q$9</f>
        <v>0</v>
      </c>
    </row>
    <row r="22" spans="1:36">
      <c r="A22" s="337"/>
      <c r="B22" s="239" t="s">
        <v>21</v>
      </c>
      <c r="C22" s="247">
        <f t="shared" si="5"/>
        <v>0</v>
      </c>
      <c r="D22" s="248">
        <f t="shared" si="5"/>
        <v>0</v>
      </c>
      <c r="E22" s="248">
        <f t="shared" si="5"/>
        <v>0</v>
      </c>
      <c r="F22" s="248">
        <f t="shared" si="5"/>
        <v>0</v>
      </c>
      <c r="G22" s="248">
        <f t="shared" si="5"/>
        <v>0</v>
      </c>
      <c r="H22" s="248">
        <f t="shared" si="5"/>
        <v>0</v>
      </c>
      <c r="I22" s="247">
        <f t="shared" si="5"/>
        <v>0</v>
      </c>
      <c r="J22" s="247">
        <f t="shared" si="6"/>
        <v>0</v>
      </c>
      <c r="K22" s="248">
        <f t="shared" si="5"/>
        <v>1</v>
      </c>
      <c r="L22" s="248">
        <f t="shared" si="5"/>
        <v>1</v>
      </c>
      <c r="M22" s="248">
        <f t="shared" si="5"/>
        <v>1</v>
      </c>
      <c r="N22" s="247">
        <f t="shared" si="4"/>
        <v>1</v>
      </c>
      <c r="O22" s="247">
        <f t="shared" si="4"/>
        <v>1</v>
      </c>
      <c r="P22" s="248">
        <f t="shared" si="4"/>
        <v>1</v>
      </c>
      <c r="Q22" s="332">
        <f t="shared" si="4"/>
        <v>1</v>
      </c>
      <c r="R22" s="664"/>
      <c r="S22" s="251">
        <f>'New Counts Pivot Table'!B$10</f>
        <v>0</v>
      </c>
      <c r="T22" s="252">
        <f>'New Counts Pivot Table'!C$10</f>
        <v>0</v>
      </c>
      <c r="U22" s="252">
        <f>'New Counts Pivot Table'!D$10</f>
        <v>0</v>
      </c>
      <c r="V22" s="252">
        <f>'New Counts Pivot Table'!E$10</f>
        <v>0</v>
      </c>
      <c r="W22" s="252">
        <f>'New Counts Pivot Table'!F$10</f>
        <v>0</v>
      </c>
      <c r="X22" s="322">
        <f>'New Counts Pivot Table'!G$10</f>
        <v>0</v>
      </c>
      <c r="Y22" s="251">
        <f>'New Counts Pivot Table'!H$10</f>
        <v>0</v>
      </c>
      <c r="Z22" s="251">
        <f>'New Counts Pivot Table'!I$10</f>
        <v>0</v>
      </c>
      <c r="AA22" s="252">
        <f>'New Counts Pivot Table'!J$10</f>
        <v>434</v>
      </c>
      <c r="AB22" s="252">
        <f>'New Counts Pivot Table'!K$10</f>
        <v>981</v>
      </c>
      <c r="AC22" s="252">
        <f>'New Counts Pivot Table'!L$10</f>
        <v>316</v>
      </c>
      <c r="AD22" s="252">
        <f>'New Counts Pivot Table'!M$10</f>
        <v>0</v>
      </c>
      <c r="AE22" s="251">
        <f>'New Counts Pivot Table'!N$10</f>
        <v>1731</v>
      </c>
      <c r="AF22" s="251">
        <f>'New Counts Pivot Table'!O$10</f>
        <v>58</v>
      </c>
      <c r="AG22" s="252">
        <f>'New Counts Pivot Table'!P$10</f>
        <v>92</v>
      </c>
      <c r="AH22" s="251">
        <f>'New Counts Pivot Table'!Q$10</f>
        <v>150</v>
      </c>
    </row>
    <row r="23" spans="1:36" s="261" customFormat="1">
      <c r="A23" s="338"/>
      <c r="B23" s="253" t="s">
        <v>212</v>
      </c>
      <c r="C23" s="254">
        <f t="shared" si="5"/>
        <v>1</v>
      </c>
      <c r="D23" s="255">
        <f t="shared" si="5"/>
        <v>1</v>
      </c>
      <c r="E23" s="255">
        <f t="shared" si="5"/>
        <v>1</v>
      </c>
      <c r="F23" s="255">
        <f t="shared" si="5"/>
        <v>1</v>
      </c>
      <c r="G23" s="255">
        <f t="shared" si="5"/>
        <v>1</v>
      </c>
      <c r="H23" s="255">
        <f t="shared" si="5"/>
        <v>1</v>
      </c>
      <c r="I23" s="254">
        <f t="shared" si="5"/>
        <v>1</v>
      </c>
      <c r="J23" s="254">
        <f t="shared" si="6"/>
        <v>0</v>
      </c>
      <c r="K23" s="255">
        <f t="shared" si="5"/>
        <v>1</v>
      </c>
      <c r="L23" s="255">
        <f t="shared" si="5"/>
        <v>1</v>
      </c>
      <c r="M23" s="255">
        <f t="shared" si="5"/>
        <v>1</v>
      </c>
      <c r="N23" s="254">
        <f t="shared" si="4"/>
        <v>1</v>
      </c>
      <c r="O23" s="254">
        <f t="shared" si="4"/>
        <v>1</v>
      </c>
      <c r="P23" s="255">
        <f t="shared" si="4"/>
        <v>1</v>
      </c>
      <c r="Q23" s="333">
        <f t="shared" si="4"/>
        <v>1</v>
      </c>
      <c r="R23" s="665"/>
      <c r="S23" s="258">
        <f>'New Counts Pivot Table'!B$11</f>
        <v>2496</v>
      </c>
      <c r="T23" s="259">
        <f>'New Counts Pivot Table'!C$11</f>
        <v>1215</v>
      </c>
      <c r="U23" s="259">
        <f>'New Counts Pivot Table'!D$11</f>
        <v>1224</v>
      </c>
      <c r="V23" s="259">
        <f>'New Counts Pivot Table'!E$11</f>
        <v>616</v>
      </c>
      <c r="W23" s="259">
        <f>'New Counts Pivot Table'!F$11</f>
        <v>263</v>
      </c>
      <c r="X23" s="323">
        <f>'New Counts Pivot Table'!G$11</f>
        <v>83</v>
      </c>
      <c r="Y23" s="258">
        <f>'New Counts Pivot Table'!H$11</f>
        <v>5897</v>
      </c>
      <c r="Z23" s="258">
        <f>'New Counts Pivot Table'!I$11</f>
        <v>0</v>
      </c>
      <c r="AA23" s="259">
        <f>'New Counts Pivot Table'!J$11</f>
        <v>434</v>
      </c>
      <c r="AB23" s="259">
        <f>'New Counts Pivot Table'!K$11</f>
        <v>981</v>
      </c>
      <c r="AC23" s="259">
        <f>'New Counts Pivot Table'!L$11</f>
        <v>316</v>
      </c>
      <c r="AD23" s="259">
        <f>'New Counts Pivot Table'!M$11</f>
        <v>0</v>
      </c>
      <c r="AE23" s="258">
        <f>'New Counts Pivot Table'!N$11</f>
        <v>1731</v>
      </c>
      <c r="AF23" s="258">
        <f>'New Counts Pivot Table'!O$11</f>
        <v>58</v>
      </c>
      <c r="AG23" s="259">
        <f>'New Counts Pivot Table'!P$11</f>
        <v>92</v>
      </c>
      <c r="AH23" s="258">
        <f>'New Counts Pivot Table'!Q$11</f>
        <v>150</v>
      </c>
      <c r="AI23" s="260"/>
      <c r="AJ23" s="260"/>
    </row>
    <row r="24" spans="1:36">
      <c r="A24" s="339" t="s">
        <v>29</v>
      </c>
      <c r="B24" s="240" t="s">
        <v>3</v>
      </c>
      <c r="C24" s="241">
        <f t="shared" ref="C24:C30" si="7">S24/S$30</f>
        <v>0.31083481349911191</v>
      </c>
      <c r="D24" s="242">
        <f>IFERROR(T24/T$30,0)</f>
        <v>0.33707865168539325</v>
      </c>
      <c r="E24" s="242">
        <f t="shared" ref="E24:I30" si="8">U24/U$30</f>
        <v>0.1781895937277263</v>
      </c>
      <c r="F24" s="242">
        <f t="shared" si="8"/>
        <v>0.22960725075528701</v>
      </c>
      <c r="G24" s="242">
        <f t="shared" si="8"/>
        <v>0.1111111111111111</v>
      </c>
      <c r="H24" s="242">
        <f t="shared" si="8"/>
        <v>0.1272264631043257</v>
      </c>
      <c r="I24" s="241">
        <f t="shared" si="8"/>
        <v>0.23188782134510516</v>
      </c>
      <c r="J24" s="241">
        <f t="shared" ref="J24:J30" si="9">IFERROR(Z24/Z$30,0)</f>
        <v>0</v>
      </c>
      <c r="K24" s="242">
        <f t="shared" ref="K24:M30" si="10">AA24/AA$30</f>
        <v>5.9561128526645767E-2</v>
      </c>
      <c r="L24" s="328">
        <f t="shared" si="10"/>
        <v>4.5454545454545452E-3</v>
      </c>
      <c r="M24" s="242">
        <f t="shared" si="10"/>
        <v>1.8202502844141068E-2</v>
      </c>
      <c r="N24" s="241">
        <f t="shared" ref="N24:N30" si="11">AE24/AE$30</f>
        <v>2.5387870239774329E-2</v>
      </c>
      <c r="O24" s="241">
        <f>IFERROR(AF24/AF$30,0)</f>
        <v>0</v>
      </c>
      <c r="P24" s="243">
        <f>IFERROR(AG24/AG$30,0)</f>
        <v>0</v>
      </c>
      <c r="Q24" s="331">
        <f>IFERROR(AH24/AH$30,0)</f>
        <v>0</v>
      </c>
      <c r="R24" s="663"/>
      <c r="S24" s="245">
        <f>'New Counts Pivot Table'!B$13</f>
        <v>350</v>
      </c>
      <c r="T24" s="246">
        <f>'New Counts Pivot Table'!C$13</f>
        <v>150</v>
      </c>
      <c r="U24" s="246">
        <f>'New Counts Pivot Table'!D$13</f>
        <v>250</v>
      </c>
      <c r="V24" s="246">
        <f>'New Counts Pivot Table'!E$13</f>
        <v>76</v>
      </c>
      <c r="W24" s="246">
        <f>'New Counts Pivot Table'!F$13</f>
        <v>17</v>
      </c>
      <c r="X24" s="321">
        <f>'New Counts Pivot Table'!G$13</f>
        <v>50</v>
      </c>
      <c r="Y24" s="245">
        <f>'New Counts Pivot Table'!H$13</f>
        <v>893</v>
      </c>
      <c r="Z24" s="245">
        <f>'New Counts Pivot Table'!I$13</f>
        <v>0</v>
      </c>
      <c r="AA24" s="246">
        <f>'New Counts Pivot Table'!J$13</f>
        <v>19</v>
      </c>
      <c r="AB24" s="246">
        <f>'New Counts Pivot Table'!K$13</f>
        <v>1</v>
      </c>
      <c r="AC24" s="246">
        <f>'New Counts Pivot Table'!L$13</f>
        <v>16</v>
      </c>
      <c r="AD24" s="246">
        <f>'New Counts Pivot Table'!M$13</f>
        <v>0</v>
      </c>
      <c r="AE24" s="245">
        <f>'New Counts Pivot Table'!N$13</f>
        <v>36</v>
      </c>
      <c r="AF24" s="245">
        <f>'New Counts Pivot Table'!O$13</f>
        <v>0</v>
      </c>
      <c r="AG24" s="246">
        <f>'New Counts Pivot Table'!P$13</f>
        <v>0</v>
      </c>
      <c r="AH24" s="245">
        <f>'New Counts Pivot Table'!Q$13</f>
        <v>0</v>
      </c>
    </row>
    <row r="25" spans="1:36">
      <c r="A25" s="337"/>
      <c r="B25" s="239" t="s">
        <v>4</v>
      </c>
      <c r="C25" s="247">
        <f t="shared" si="7"/>
        <v>0.2024866785079929</v>
      </c>
      <c r="D25" s="248">
        <f t="shared" ref="D25:D30" si="12">IFERROR(T25/T$30,0)</f>
        <v>0.26067415730337079</v>
      </c>
      <c r="E25" s="248">
        <f t="shared" si="8"/>
        <v>0.24803991446899501</v>
      </c>
      <c r="F25" s="248">
        <f t="shared" si="8"/>
        <v>0.23262839879154079</v>
      </c>
      <c r="G25" s="248">
        <f t="shared" si="8"/>
        <v>0.30718954248366015</v>
      </c>
      <c r="H25" s="248">
        <f t="shared" si="8"/>
        <v>0.24427480916030533</v>
      </c>
      <c r="I25" s="247">
        <f t="shared" si="8"/>
        <v>0.23682160477797976</v>
      </c>
      <c r="J25" s="247">
        <f t="shared" si="9"/>
        <v>0</v>
      </c>
      <c r="K25" s="248">
        <f t="shared" si="10"/>
        <v>5.329153605015674E-2</v>
      </c>
      <c r="L25" s="248">
        <f t="shared" si="10"/>
        <v>0.05</v>
      </c>
      <c r="M25" s="666">
        <f t="shared" si="10"/>
        <v>3.4129692832764505E-3</v>
      </c>
      <c r="N25" s="247">
        <f t="shared" si="11"/>
        <v>2.1861777150916785E-2</v>
      </c>
      <c r="O25" s="247">
        <f t="shared" ref="O25:Q30" si="13">IFERROR(AF25/AF$30,0)</f>
        <v>0</v>
      </c>
      <c r="P25" s="249">
        <f t="shared" si="13"/>
        <v>0</v>
      </c>
      <c r="Q25" s="332">
        <f t="shared" si="13"/>
        <v>0</v>
      </c>
      <c r="R25" s="664"/>
      <c r="S25" s="251">
        <f>'New Counts Pivot Table'!B$14</f>
        <v>228</v>
      </c>
      <c r="T25" s="252">
        <f>'New Counts Pivot Table'!C$14</f>
        <v>116</v>
      </c>
      <c r="U25" s="252">
        <f>'New Counts Pivot Table'!D$14</f>
        <v>348</v>
      </c>
      <c r="V25" s="252">
        <f>'New Counts Pivot Table'!E$14</f>
        <v>77</v>
      </c>
      <c r="W25" s="252">
        <f>'New Counts Pivot Table'!F$14</f>
        <v>47</v>
      </c>
      <c r="X25" s="322">
        <f>'New Counts Pivot Table'!G$14</f>
        <v>96</v>
      </c>
      <c r="Y25" s="251">
        <f>'New Counts Pivot Table'!H$14</f>
        <v>912</v>
      </c>
      <c r="Z25" s="251">
        <f>'New Counts Pivot Table'!I$14</f>
        <v>0</v>
      </c>
      <c r="AA25" s="252">
        <f>'New Counts Pivot Table'!J$14</f>
        <v>17</v>
      </c>
      <c r="AB25" s="252">
        <f>'New Counts Pivot Table'!K$14</f>
        <v>11</v>
      </c>
      <c r="AC25" s="252">
        <f>'New Counts Pivot Table'!L$14</f>
        <v>3</v>
      </c>
      <c r="AD25" s="252">
        <f>'New Counts Pivot Table'!M$14</f>
        <v>0</v>
      </c>
      <c r="AE25" s="251">
        <f>'New Counts Pivot Table'!N$14</f>
        <v>31</v>
      </c>
      <c r="AF25" s="251">
        <f>'New Counts Pivot Table'!O$14</f>
        <v>0</v>
      </c>
      <c r="AG25" s="252">
        <f>'New Counts Pivot Table'!P$14</f>
        <v>0</v>
      </c>
      <c r="AH25" s="251">
        <f>'New Counts Pivot Table'!Q$14</f>
        <v>0</v>
      </c>
    </row>
    <row r="26" spans="1:36">
      <c r="A26" s="337"/>
      <c r="B26" s="239" t="s">
        <v>5</v>
      </c>
      <c r="C26" s="247">
        <f t="shared" si="7"/>
        <v>0.18650088809946713</v>
      </c>
      <c r="D26" s="248">
        <f t="shared" si="12"/>
        <v>0.24494382022471911</v>
      </c>
      <c r="E26" s="248">
        <f t="shared" si="8"/>
        <v>0.27512473271560939</v>
      </c>
      <c r="F26" s="248">
        <f t="shared" si="8"/>
        <v>0.33232628398791542</v>
      </c>
      <c r="G26" s="248">
        <f t="shared" si="8"/>
        <v>0.15686274509803921</v>
      </c>
      <c r="H26" s="248">
        <f t="shared" si="8"/>
        <v>0.32569974554707382</v>
      </c>
      <c r="I26" s="247">
        <f t="shared" si="8"/>
        <v>0.25110360945209037</v>
      </c>
      <c r="J26" s="247">
        <f t="shared" si="9"/>
        <v>0</v>
      </c>
      <c r="K26" s="248">
        <f t="shared" si="10"/>
        <v>1.8808777429467086E-2</v>
      </c>
      <c r="L26" s="248">
        <f t="shared" si="10"/>
        <v>0.15</v>
      </c>
      <c r="M26" s="248">
        <f t="shared" si="10"/>
        <v>7.0534698521046643E-2</v>
      </c>
      <c r="N26" s="247">
        <f t="shared" si="11"/>
        <v>7.1227080394922426E-2</v>
      </c>
      <c r="O26" s="247">
        <f t="shared" si="13"/>
        <v>0</v>
      </c>
      <c r="P26" s="249">
        <f t="shared" si="13"/>
        <v>0</v>
      </c>
      <c r="Q26" s="332">
        <f t="shared" si="13"/>
        <v>0</v>
      </c>
      <c r="R26" s="664"/>
      <c r="S26" s="251">
        <f>'New Counts Pivot Table'!B$15</f>
        <v>210</v>
      </c>
      <c r="T26" s="252">
        <f>'New Counts Pivot Table'!C$15</f>
        <v>109</v>
      </c>
      <c r="U26" s="252">
        <f>'New Counts Pivot Table'!D$15</f>
        <v>386</v>
      </c>
      <c r="V26" s="252">
        <f>'New Counts Pivot Table'!E$15</f>
        <v>110</v>
      </c>
      <c r="W26" s="252">
        <f>'New Counts Pivot Table'!F$15</f>
        <v>24</v>
      </c>
      <c r="X26" s="322">
        <f>'New Counts Pivot Table'!G$15</f>
        <v>128</v>
      </c>
      <c r="Y26" s="251">
        <f>'New Counts Pivot Table'!H$15</f>
        <v>967</v>
      </c>
      <c r="Z26" s="251">
        <f>'New Counts Pivot Table'!I$15</f>
        <v>0</v>
      </c>
      <c r="AA26" s="252">
        <f>'New Counts Pivot Table'!J$15</f>
        <v>6</v>
      </c>
      <c r="AB26" s="252">
        <f>'New Counts Pivot Table'!K$15</f>
        <v>33</v>
      </c>
      <c r="AC26" s="252">
        <f>'New Counts Pivot Table'!L$15</f>
        <v>62</v>
      </c>
      <c r="AD26" s="252">
        <f>'New Counts Pivot Table'!M$15</f>
        <v>0</v>
      </c>
      <c r="AE26" s="251">
        <f>'New Counts Pivot Table'!N$15</f>
        <v>101</v>
      </c>
      <c r="AF26" s="251">
        <f>'New Counts Pivot Table'!O$15</f>
        <v>0</v>
      </c>
      <c r="AG26" s="252">
        <f>'New Counts Pivot Table'!P$15</f>
        <v>0</v>
      </c>
      <c r="AH26" s="251">
        <f>'New Counts Pivot Table'!Q$15</f>
        <v>0</v>
      </c>
    </row>
    <row r="27" spans="1:36">
      <c r="A27" s="337"/>
      <c r="B27" s="239" t="s">
        <v>6</v>
      </c>
      <c r="C27" s="247">
        <f t="shared" si="7"/>
        <v>0.2211367673179396</v>
      </c>
      <c r="D27" s="248">
        <f t="shared" si="12"/>
        <v>0.15730337078651685</v>
      </c>
      <c r="E27" s="248">
        <f t="shared" si="8"/>
        <v>0.15751960085531005</v>
      </c>
      <c r="F27" s="248">
        <f t="shared" si="8"/>
        <v>0.18429003021148035</v>
      </c>
      <c r="G27" s="248">
        <f t="shared" si="8"/>
        <v>0.42483660130718953</v>
      </c>
      <c r="H27" s="248">
        <f t="shared" si="8"/>
        <v>0.26208651399491095</v>
      </c>
      <c r="I27" s="247">
        <f t="shared" si="8"/>
        <v>0.19968839262529214</v>
      </c>
      <c r="J27" s="247">
        <f t="shared" si="9"/>
        <v>0</v>
      </c>
      <c r="K27" s="248">
        <f t="shared" si="10"/>
        <v>6.269592476489028E-3</v>
      </c>
      <c r="L27" s="248">
        <f t="shared" si="10"/>
        <v>0.34090909090909088</v>
      </c>
      <c r="M27" s="248">
        <f t="shared" si="10"/>
        <v>0.17406143344709898</v>
      </c>
      <c r="N27" s="247">
        <f t="shared" si="11"/>
        <v>0.16220028208744711</v>
      </c>
      <c r="O27" s="247">
        <f t="shared" si="13"/>
        <v>0</v>
      </c>
      <c r="P27" s="249">
        <f t="shared" si="13"/>
        <v>0</v>
      </c>
      <c r="Q27" s="332">
        <f t="shared" si="13"/>
        <v>0</v>
      </c>
      <c r="R27" s="664"/>
      <c r="S27" s="251">
        <f>'New Counts Pivot Table'!B$16</f>
        <v>249</v>
      </c>
      <c r="T27" s="252">
        <f>'New Counts Pivot Table'!C$16</f>
        <v>70</v>
      </c>
      <c r="U27" s="252">
        <f>'New Counts Pivot Table'!D$16</f>
        <v>221</v>
      </c>
      <c r="V27" s="252">
        <f>'New Counts Pivot Table'!E$16</f>
        <v>61</v>
      </c>
      <c r="W27" s="252">
        <f>'New Counts Pivot Table'!F$16</f>
        <v>65</v>
      </c>
      <c r="X27" s="322">
        <f>'New Counts Pivot Table'!G$16</f>
        <v>103</v>
      </c>
      <c r="Y27" s="251">
        <f>'New Counts Pivot Table'!H$16</f>
        <v>769</v>
      </c>
      <c r="Z27" s="251">
        <f>'New Counts Pivot Table'!I$16</f>
        <v>0</v>
      </c>
      <c r="AA27" s="252">
        <f>'New Counts Pivot Table'!J$16</f>
        <v>2</v>
      </c>
      <c r="AB27" s="252">
        <f>'New Counts Pivot Table'!K$16</f>
        <v>75</v>
      </c>
      <c r="AC27" s="252">
        <f>'New Counts Pivot Table'!L$16</f>
        <v>153</v>
      </c>
      <c r="AD27" s="252">
        <f>'New Counts Pivot Table'!M$16</f>
        <v>0</v>
      </c>
      <c r="AE27" s="251">
        <f>'New Counts Pivot Table'!N$16</f>
        <v>230</v>
      </c>
      <c r="AF27" s="251">
        <f>'New Counts Pivot Table'!O$16</f>
        <v>0</v>
      </c>
      <c r="AG27" s="252">
        <f>'New Counts Pivot Table'!P$16</f>
        <v>0</v>
      </c>
      <c r="AH27" s="251">
        <f>'New Counts Pivot Table'!Q$16</f>
        <v>0</v>
      </c>
    </row>
    <row r="28" spans="1:36">
      <c r="A28" s="337"/>
      <c r="B28" s="239" t="s">
        <v>24</v>
      </c>
      <c r="C28" s="247">
        <f t="shared" si="7"/>
        <v>7.9040852575488457E-2</v>
      </c>
      <c r="D28" s="248">
        <f t="shared" si="12"/>
        <v>0</v>
      </c>
      <c r="E28" s="248">
        <f t="shared" si="8"/>
        <v>0.14112615823235922</v>
      </c>
      <c r="F28" s="248">
        <f t="shared" si="8"/>
        <v>2.1148036253776436E-2</v>
      </c>
      <c r="G28" s="248">
        <f t="shared" si="8"/>
        <v>0</v>
      </c>
      <c r="H28" s="248">
        <f t="shared" si="8"/>
        <v>4.0712468193384227E-2</v>
      </c>
      <c r="I28" s="247">
        <f t="shared" si="8"/>
        <v>8.0498571799532584E-2</v>
      </c>
      <c r="J28" s="247">
        <f t="shared" si="9"/>
        <v>0</v>
      </c>
      <c r="K28" s="248">
        <f t="shared" si="10"/>
        <v>0.30721003134796238</v>
      </c>
      <c r="L28" s="248">
        <f t="shared" si="10"/>
        <v>0</v>
      </c>
      <c r="M28" s="248">
        <f t="shared" si="10"/>
        <v>0</v>
      </c>
      <c r="N28" s="247">
        <f t="shared" si="11"/>
        <v>6.9111424541607902E-2</v>
      </c>
      <c r="O28" s="247">
        <f t="shared" si="13"/>
        <v>0</v>
      </c>
      <c r="P28" s="249">
        <f t="shared" si="13"/>
        <v>0</v>
      </c>
      <c r="Q28" s="332">
        <f t="shared" si="13"/>
        <v>0</v>
      </c>
      <c r="R28" s="664"/>
      <c r="S28" s="251">
        <f>'New Counts Pivot Table'!B$17</f>
        <v>89</v>
      </c>
      <c r="T28" s="252">
        <f>'New Counts Pivot Table'!C$17</f>
        <v>0</v>
      </c>
      <c r="U28" s="252">
        <f>'New Counts Pivot Table'!D$17</f>
        <v>198</v>
      </c>
      <c r="V28" s="252">
        <f>'New Counts Pivot Table'!E$17</f>
        <v>7</v>
      </c>
      <c r="W28" s="252">
        <f>'New Counts Pivot Table'!F$17</f>
        <v>0</v>
      </c>
      <c r="X28" s="322">
        <f>'New Counts Pivot Table'!G$17</f>
        <v>16</v>
      </c>
      <c r="Y28" s="251">
        <f>'New Counts Pivot Table'!H$17</f>
        <v>310</v>
      </c>
      <c r="Z28" s="251">
        <f>'New Counts Pivot Table'!I$17</f>
        <v>0</v>
      </c>
      <c r="AA28" s="252">
        <f>'New Counts Pivot Table'!J$17</f>
        <v>98</v>
      </c>
      <c r="AB28" s="252">
        <f>'New Counts Pivot Table'!K$17</f>
        <v>0</v>
      </c>
      <c r="AC28" s="252">
        <f>'New Counts Pivot Table'!L$17</f>
        <v>0</v>
      </c>
      <c r="AD28" s="252">
        <f>'New Counts Pivot Table'!M$17</f>
        <v>0</v>
      </c>
      <c r="AE28" s="251">
        <f>'New Counts Pivot Table'!N$17</f>
        <v>98</v>
      </c>
      <c r="AF28" s="251">
        <f>'New Counts Pivot Table'!O$17</f>
        <v>0</v>
      </c>
      <c r="AG28" s="252">
        <f>'New Counts Pivot Table'!P$17</f>
        <v>0</v>
      </c>
      <c r="AH28" s="251">
        <f>'New Counts Pivot Table'!Q$17</f>
        <v>0</v>
      </c>
    </row>
    <row r="29" spans="1:36">
      <c r="A29" s="337"/>
      <c r="B29" s="239" t="s">
        <v>21</v>
      </c>
      <c r="C29" s="247">
        <f t="shared" si="7"/>
        <v>0</v>
      </c>
      <c r="D29" s="248">
        <f t="shared" si="12"/>
        <v>0</v>
      </c>
      <c r="E29" s="248">
        <f t="shared" si="8"/>
        <v>0</v>
      </c>
      <c r="F29" s="248">
        <f t="shared" si="8"/>
        <v>0</v>
      </c>
      <c r="G29" s="248">
        <f t="shared" si="8"/>
        <v>0</v>
      </c>
      <c r="H29" s="248">
        <f t="shared" si="8"/>
        <v>0</v>
      </c>
      <c r="I29" s="247">
        <f t="shared" si="8"/>
        <v>0</v>
      </c>
      <c r="J29" s="247">
        <f t="shared" si="9"/>
        <v>0</v>
      </c>
      <c r="K29" s="248">
        <f t="shared" si="10"/>
        <v>0.55485893416927901</v>
      </c>
      <c r="L29" s="248">
        <f t="shared" si="10"/>
        <v>0.45454545454545453</v>
      </c>
      <c r="M29" s="248">
        <f t="shared" si="10"/>
        <v>0.7337883959044369</v>
      </c>
      <c r="N29" s="247">
        <f t="shared" si="11"/>
        <v>0.65021156558533144</v>
      </c>
      <c r="O29" s="247">
        <f t="shared" si="13"/>
        <v>0</v>
      </c>
      <c r="P29" s="249">
        <f t="shared" si="13"/>
        <v>0</v>
      </c>
      <c r="Q29" s="332">
        <f t="shared" si="13"/>
        <v>0</v>
      </c>
      <c r="R29" s="664"/>
      <c r="S29" s="251">
        <f>'New Counts Pivot Table'!B$18</f>
        <v>0</v>
      </c>
      <c r="T29" s="252">
        <f>'New Counts Pivot Table'!C$18</f>
        <v>0</v>
      </c>
      <c r="U29" s="252">
        <f>'New Counts Pivot Table'!D$18</f>
        <v>0</v>
      </c>
      <c r="V29" s="252">
        <f>'New Counts Pivot Table'!E$18</f>
        <v>0</v>
      </c>
      <c r="W29" s="252">
        <f>'New Counts Pivot Table'!F$18</f>
        <v>0</v>
      </c>
      <c r="X29" s="322">
        <f>'New Counts Pivot Table'!G$18</f>
        <v>0</v>
      </c>
      <c r="Y29" s="251">
        <f>'New Counts Pivot Table'!H$18</f>
        <v>0</v>
      </c>
      <c r="Z29" s="251">
        <f>'New Counts Pivot Table'!I$18</f>
        <v>0</v>
      </c>
      <c r="AA29" s="252">
        <f>'New Counts Pivot Table'!J$18</f>
        <v>177</v>
      </c>
      <c r="AB29" s="252">
        <f>'New Counts Pivot Table'!K$18</f>
        <v>100</v>
      </c>
      <c r="AC29" s="252">
        <f>'New Counts Pivot Table'!L$18</f>
        <v>645</v>
      </c>
      <c r="AD29" s="252">
        <f>'New Counts Pivot Table'!M$18</f>
        <v>0</v>
      </c>
      <c r="AE29" s="251">
        <f>'New Counts Pivot Table'!N$18</f>
        <v>922</v>
      </c>
      <c r="AF29" s="251">
        <f>'New Counts Pivot Table'!O$18</f>
        <v>0</v>
      </c>
      <c r="AG29" s="252">
        <f>'New Counts Pivot Table'!P$18</f>
        <v>0</v>
      </c>
      <c r="AH29" s="251">
        <f>'New Counts Pivot Table'!Q$18</f>
        <v>0</v>
      </c>
    </row>
    <row r="30" spans="1:36" s="261" customFormat="1">
      <c r="A30" s="338"/>
      <c r="B30" s="253" t="s">
        <v>212</v>
      </c>
      <c r="C30" s="254">
        <f t="shared" si="7"/>
        <v>1</v>
      </c>
      <c r="D30" s="255">
        <f t="shared" si="12"/>
        <v>1</v>
      </c>
      <c r="E30" s="255">
        <f t="shared" si="8"/>
        <v>1</v>
      </c>
      <c r="F30" s="255">
        <f t="shared" si="8"/>
        <v>1</v>
      </c>
      <c r="G30" s="255">
        <f t="shared" si="8"/>
        <v>1</v>
      </c>
      <c r="H30" s="255">
        <f t="shared" si="8"/>
        <v>1</v>
      </c>
      <c r="I30" s="254">
        <f t="shared" si="8"/>
        <v>1</v>
      </c>
      <c r="J30" s="254">
        <f t="shared" si="9"/>
        <v>0</v>
      </c>
      <c r="K30" s="255">
        <f t="shared" si="10"/>
        <v>1</v>
      </c>
      <c r="L30" s="255">
        <f t="shared" si="10"/>
        <v>1</v>
      </c>
      <c r="M30" s="255">
        <f t="shared" si="10"/>
        <v>1</v>
      </c>
      <c r="N30" s="254">
        <f t="shared" si="11"/>
        <v>1</v>
      </c>
      <c r="O30" s="254">
        <f t="shared" si="13"/>
        <v>0</v>
      </c>
      <c r="P30" s="256">
        <f t="shared" si="13"/>
        <v>0</v>
      </c>
      <c r="Q30" s="333">
        <f t="shared" si="13"/>
        <v>0</v>
      </c>
      <c r="R30" s="665"/>
      <c r="S30" s="258">
        <f>'New Counts Pivot Table'!B$19</f>
        <v>1126</v>
      </c>
      <c r="T30" s="259">
        <f>'New Counts Pivot Table'!C$19</f>
        <v>445</v>
      </c>
      <c r="U30" s="259">
        <f>'New Counts Pivot Table'!D$19</f>
        <v>1403</v>
      </c>
      <c r="V30" s="259">
        <f>'New Counts Pivot Table'!E$19</f>
        <v>331</v>
      </c>
      <c r="W30" s="259">
        <f>'New Counts Pivot Table'!F$19</f>
        <v>153</v>
      </c>
      <c r="X30" s="323">
        <f>'New Counts Pivot Table'!G$19</f>
        <v>393</v>
      </c>
      <c r="Y30" s="258">
        <f>'New Counts Pivot Table'!H$19</f>
        <v>3851</v>
      </c>
      <c r="Z30" s="258">
        <f>'New Counts Pivot Table'!I$19</f>
        <v>0</v>
      </c>
      <c r="AA30" s="259">
        <f>'New Counts Pivot Table'!J$19</f>
        <v>319</v>
      </c>
      <c r="AB30" s="259">
        <f>'New Counts Pivot Table'!K$19</f>
        <v>220</v>
      </c>
      <c r="AC30" s="259">
        <f>'New Counts Pivot Table'!L$19</f>
        <v>879</v>
      </c>
      <c r="AD30" s="259">
        <f>'New Counts Pivot Table'!M$19</f>
        <v>0</v>
      </c>
      <c r="AE30" s="258">
        <f>'New Counts Pivot Table'!N$19</f>
        <v>1418</v>
      </c>
      <c r="AF30" s="258">
        <f>'New Counts Pivot Table'!O$19</f>
        <v>0</v>
      </c>
      <c r="AG30" s="259">
        <f>'New Counts Pivot Table'!P$19</f>
        <v>0</v>
      </c>
      <c r="AH30" s="258">
        <f>'New Counts Pivot Table'!Q$19</f>
        <v>0</v>
      </c>
      <c r="AI30" s="260"/>
      <c r="AJ30" s="260"/>
    </row>
    <row r="31" spans="1:36">
      <c r="A31" s="339" t="s">
        <v>30</v>
      </c>
      <c r="B31" s="240" t="s">
        <v>3</v>
      </c>
      <c r="C31" s="241">
        <f t="shared" ref="C31:C37" si="14">S31/S$37</f>
        <v>0.3516187050359712</v>
      </c>
      <c r="D31" s="242">
        <f t="shared" ref="D31:D37" si="15">IFERROR(T31/T$37,0)</f>
        <v>0</v>
      </c>
      <c r="E31" s="242">
        <f t="shared" ref="E31:E37" si="16">U31/U$37</f>
        <v>0.1703056768558952</v>
      </c>
      <c r="F31" s="242">
        <f>IFERROR(V31/V$37,0)</f>
        <v>0</v>
      </c>
      <c r="G31" s="242">
        <f>IFERROR(W31/W$37,0)</f>
        <v>0</v>
      </c>
      <c r="H31" s="242">
        <f>IFERROR(X31/X$37,0)</f>
        <v>0</v>
      </c>
      <c r="I31" s="241">
        <f t="shared" ref="I31:I37" si="17">Y31/Y$37</f>
        <v>0.32065622669649513</v>
      </c>
      <c r="J31" s="241">
        <f t="shared" ref="J31:J37" si="18">IFERROR(Z31/Z$37,0)</f>
        <v>0</v>
      </c>
      <c r="K31" s="242">
        <f t="shared" ref="K31:L37" si="19">AA31/AA$37</f>
        <v>0</v>
      </c>
      <c r="L31" s="242">
        <f t="shared" si="19"/>
        <v>0</v>
      </c>
      <c r="M31" s="243">
        <f>IFERROR(AC31/AC$37,0)</f>
        <v>0</v>
      </c>
      <c r="N31" s="241">
        <f t="shared" ref="N31:N37" si="20">AE31/AE$37</f>
        <v>0</v>
      </c>
      <c r="O31" s="241">
        <f t="shared" ref="O31:Q37" si="21">IFERROR(AF31/AF$37,0)</f>
        <v>0</v>
      </c>
      <c r="P31" s="243">
        <f t="shared" si="21"/>
        <v>0</v>
      </c>
      <c r="Q31" s="331">
        <f t="shared" si="21"/>
        <v>0</v>
      </c>
      <c r="R31" s="663"/>
      <c r="S31" s="245">
        <f>'New Counts Pivot Table'!B$21</f>
        <v>391</v>
      </c>
      <c r="T31" s="246">
        <f>'New Counts Pivot Table'!C$21</f>
        <v>0</v>
      </c>
      <c r="U31" s="246">
        <f>'New Counts Pivot Table'!D$21</f>
        <v>39</v>
      </c>
      <c r="V31" s="246">
        <f>'New Counts Pivot Table'!E$21</f>
        <v>0</v>
      </c>
      <c r="W31" s="246">
        <f>'New Counts Pivot Table'!F$21</f>
        <v>0</v>
      </c>
      <c r="X31" s="321">
        <f>'New Counts Pivot Table'!G$21</f>
        <v>0</v>
      </c>
      <c r="Y31" s="245">
        <f>'New Counts Pivot Table'!H$21</f>
        <v>430</v>
      </c>
      <c r="Z31" s="245">
        <f>'New Counts Pivot Table'!I$21</f>
        <v>0</v>
      </c>
      <c r="AA31" s="246">
        <f>'New Counts Pivot Table'!J$21</f>
        <v>0</v>
      </c>
      <c r="AB31" s="246">
        <f>'New Counts Pivot Table'!K$21</f>
        <v>0</v>
      </c>
      <c r="AC31" s="246">
        <f>'New Counts Pivot Table'!L$21</f>
        <v>0</v>
      </c>
      <c r="AD31" s="246">
        <f>'New Counts Pivot Table'!M$21</f>
        <v>0</v>
      </c>
      <c r="AE31" s="245">
        <f>'New Counts Pivot Table'!N$21</f>
        <v>0</v>
      </c>
      <c r="AF31" s="245">
        <f>'New Counts Pivot Table'!O$21</f>
        <v>0</v>
      </c>
      <c r="AG31" s="246">
        <f>'New Counts Pivot Table'!P$21</f>
        <v>0</v>
      </c>
      <c r="AH31" s="245">
        <f>'New Counts Pivot Table'!Q$21</f>
        <v>0</v>
      </c>
    </row>
    <row r="32" spans="1:36">
      <c r="A32" s="337"/>
      <c r="B32" s="239" t="s">
        <v>4</v>
      </c>
      <c r="C32" s="247">
        <f t="shared" si="14"/>
        <v>0.30305755395683454</v>
      </c>
      <c r="D32" s="248">
        <f t="shared" si="15"/>
        <v>0</v>
      </c>
      <c r="E32" s="248">
        <f t="shared" si="16"/>
        <v>0.44541484716157204</v>
      </c>
      <c r="F32" s="248">
        <f t="shared" ref="F32:H37" si="22">IFERROR(V32/V$37,0)</f>
        <v>0</v>
      </c>
      <c r="G32" s="248">
        <f t="shared" si="22"/>
        <v>0</v>
      </c>
      <c r="H32" s="248">
        <f t="shared" si="22"/>
        <v>0</v>
      </c>
      <c r="I32" s="247">
        <f t="shared" si="17"/>
        <v>0.32736763609246833</v>
      </c>
      <c r="J32" s="247">
        <f t="shared" si="18"/>
        <v>0</v>
      </c>
      <c r="K32" s="248">
        <f t="shared" si="19"/>
        <v>0</v>
      </c>
      <c r="L32" s="248">
        <f t="shared" si="19"/>
        <v>0</v>
      </c>
      <c r="M32" s="249">
        <f t="shared" ref="M32:M37" si="23">IFERROR(AC32/AC$37,0)</f>
        <v>0</v>
      </c>
      <c r="N32" s="247">
        <f t="shared" si="20"/>
        <v>0</v>
      </c>
      <c r="O32" s="247">
        <f t="shared" si="21"/>
        <v>0</v>
      </c>
      <c r="P32" s="249">
        <f t="shared" si="21"/>
        <v>0</v>
      </c>
      <c r="Q32" s="332">
        <f t="shared" si="21"/>
        <v>0</v>
      </c>
      <c r="R32" s="664"/>
      <c r="S32" s="251">
        <f>'New Counts Pivot Table'!B$22</f>
        <v>337</v>
      </c>
      <c r="T32" s="252">
        <f>'New Counts Pivot Table'!C$22</f>
        <v>0</v>
      </c>
      <c r="U32" s="252">
        <f>'New Counts Pivot Table'!D$22</f>
        <v>102</v>
      </c>
      <c r="V32" s="252">
        <f>'New Counts Pivot Table'!E$22</f>
        <v>0</v>
      </c>
      <c r="W32" s="252">
        <f>'New Counts Pivot Table'!F$22</f>
        <v>0</v>
      </c>
      <c r="X32" s="322">
        <f>'New Counts Pivot Table'!G$22</f>
        <v>0</v>
      </c>
      <c r="Y32" s="251">
        <f>'New Counts Pivot Table'!H$22</f>
        <v>439</v>
      </c>
      <c r="Z32" s="251">
        <f>'New Counts Pivot Table'!I$22</f>
        <v>0</v>
      </c>
      <c r="AA32" s="252">
        <f>'New Counts Pivot Table'!J$22</f>
        <v>0</v>
      </c>
      <c r="AB32" s="252">
        <f>'New Counts Pivot Table'!K$22</f>
        <v>0</v>
      </c>
      <c r="AC32" s="252">
        <f>'New Counts Pivot Table'!L$22</f>
        <v>0</v>
      </c>
      <c r="AD32" s="252">
        <f>'New Counts Pivot Table'!M$22</f>
        <v>0</v>
      </c>
      <c r="AE32" s="251">
        <f>'New Counts Pivot Table'!N$22</f>
        <v>0</v>
      </c>
      <c r="AF32" s="251">
        <f>'New Counts Pivot Table'!O$22</f>
        <v>0</v>
      </c>
      <c r="AG32" s="252">
        <f>'New Counts Pivot Table'!P$22</f>
        <v>0</v>
      </c>
      <c r="AH32" s="251">
        <f>'New Counts Pivot Table'!Q$22</f>
        <v>0</v>
      </c>
    </row>
    <row r="33" spans="1:36">
      <c r="A33" s="337"/>
      <c r="B33" s="239" t="s">
        <v>5</v>
      </c>
      <c r="C33" s="247">
        <f t="shared" si="14"/>
        <v>0.26079136690647481</v>
      </c>
      <c r="D33" s="248">
        <f t="shared" si="15"/>
        <v>0</v>
      </c>
      <c r="E33" s="248">
        <f t="shared" si="16"/>
        <v>0.2576419213973799</v>
      </c>
      <c r="F33" s="248">
        <f t="shared" si="22"/>
        <v>0</v>
      </c>
      <c r="G33" s="248">
        <f t="shared" si="22"/>
        <v>0</v>
      </c>
      <c r="H33" s="248">
        <f t="shared" si="22"/>
        <v>0</v>
      </c>
      <c r="I33" s="247">
        <f t="shared" si="17"/>
        <v>0.26025354213273677</v>
      </c>
      <c r="J33" s="247">
        <f t="shared" si="18"/>
        <v>0</v>
      </c>
      <c r="K33" s="248">
        <f t="shared" si="19"/>
        <v>0</v>
      </c>
      <c r="L33" s="248">
        <f t="shared" si="19"/>
        <v>0</v>
      </c>
      <c r="M33" s="249">
        <f t="shared" si="23"/>
        <v>0</v>
      </c>
      <c r="N33" s="247">
        <f t="shared" si="20"/>
        <v>0</v>
      </c>
      <c r="O33" s="247">
        <f t="shared" si="21"/>
        <v>0</v>
      </c>
      <c r="P33" s="249">
        <f t="shared" si="21"/>
        <v>0</v>
      </c>
      <c r="Q33" s="332">
        <f t="shared" si="21"/>
        <v>0</v>
      </c>
      <c r="R33" s="664"/>
      <c r="S33" s="251">
        <f>'New Counts Pivot Table'!B$23</f>
        <v>290</v>
      </c>
      <c r="T33" s="252">
        <f>'New Counts Pivot Table'!C$23</f>
        <v>0</v>
      </c>
      <c r="U33" s="252">
        <f>'New Counts Pivot Table'!D$23</f>
        <v>59</v>
      </c>
      <c r="V33" s="252">
        <f>'New Counts Pivot Table'!E$23</f>
        <v>0</v>
      </c>
      <c r="W33" s="252">
        <f>'New Counts Pivot Table'!F$23</f>
        <v>0</v>
      </c>
      <c r="X33" s="322">
        <f>'New Counts Pivot Table'!G$23</f>
        <v>0</v>
      </c>
      <c r="Y33" s="251">
        <f>'New Counts Pivot Table'!H$23</f>
        <v>349</v>
      </c>
      <c r="Z33" s="251">
        <f>'New Counts Pivot Table'!I$23</f>
        <v>0</v>
      </c>
      <c r="AA33" s="252">
        <f>'New Counts Pivot Table'!J$23</f>
        <v>0</v>
      </c>
      <c r="AB33" s="252">
        <f>'New Counts Pivot Table'!K$23</f>
        <v>0</v>
      </c>
      <c r="AC33" s="252">
        <f>'New Counts Pivot Table'!L$23</f>
        <v>0</v>
      </c>
      <c r="AD33" s="252">
        <f>'New Counts Pivot Table'!M$23</f>
        <v>0</v>
      </c>
      <c r="AE33" s="251">
        <f>'New Counts Pivot Table'!N$23</f>
        <v>0</v>
      </c>
      <c r="AF33" s="251">
        <f>'New Counts Pivot Table'!O$23</f>
        <v>0</v>
      </c>
      <c r="AG33" s="252">
        <f>'New Counts Pivot Table'!P$23</f>
        <v>0</v>
      </c>
      <c r="AH33" s="251">
        <f>'New Counts Pivot Table'!Q$23</f>
        <v>0</v>
      </c>
    </row>
    <row r="34" spans="1:36">
      <c r="A34" s="337"/>
      <c r="B34" s="239" t="s">
        <v>6</v>
      </c>
      <c r="C34" s="247">
        <f t="shared" si="14"/>
        <v>8.4532374100719426E-2</v>
      </c>
      <c r="D34" s="248">
        <f t="shared" si="15"/>
        <v>0</v>
      </c>
      <c r="E34" s="248">
        <f t="shared" si="16"/>
        <v>6.5502183406113537E-2</v>
      </c>
      <c r="F34" s="248">
        <f t="shared" si="22"/>
        <v>0</v>
      </c>
      <c r="G34" s="248">
        <f t="shared" si="22"/>
        <v>0</v>
      </c>
      <c r="H34" s="248">
        <f t="shared" si="22"/>
        <v>0</v>
      </c>
      <c r="I34" s="247">
        <f t="shared" si="17"/>
        <v>8.1282624906785977E-2</v>
      </c>
      <c r="J34" s="247">
        <f t="shared" si="18"/>
        <v>0</v>
      </c>
      <c r="K34" s="248">
        <f t="shared" si="19"/>
        <v>0</v>
      </c>
      <c r="L34" s="248">
        <f t="shared" si="19"/>
        <v>0</v>
      </c>
      <c r="M34" s="249">
        <f t="shared" si="23"/>
        <v>0</v>
      </c>
      <c r="N34" s="247">
        <f t="shared" si="20"/>
        <v>0</v>
      </c>
      <c r="O34" s="247">
        <f t="shared" si="21"/>
        <v>0</v>
      </c>
      <c r="P34" s="249">
        <f t="shared" si="21"/>
        <v>0</v>
      </c>
      <c r="Q34" s="332">
        <f t="shared" si="21"/>
        <v>0</v>
      </c>
      <c r="R34" s="664"/>
      <c r="S34" s="251">
        <f>'New Counts Pivot Table'!B$24</f>
        <v>94</v>
      </c>
      <c r="T34" s="252">
        <f>'New Counts Pivot Table'!C$24</f>
        <v>0</v>
      </c>
      <c r="U34" s="252">
        <f>'New Counts Pivot Table'!D$24</f>
        <v>15</v>
      </c>
      <c r="V34" s="252">
        <f>'New Counts Pivot Table'!E$24</f>
        <v>0</v>
      </c>
      <c r="W34" s="252">
        <f>'New Counts Pivot Table'!F$24</f>
        <v>0</v>
      </c>
      <c r="X34" s="322">
        <f>'New Counts Pivot Table'!G$24</f>
        <v>0</v>
      </c>
      <c r="Y34" s="251">
        <f>'New Counts Pivot Table'!H$24</f>
        <v>109</v>
      </c>
      <c r="Z34" s="251">
        <f>'New Counts Pivot Table'!I$24</f>
        <v>0</v>
      </c>
      <c r="AA34" s="252">
        <f>'New Counts Pivot Table'!J$24</f>
        <v>0</v>
      </c>
      <c r="AB34" s="252">
        <f>'New Counts Pivot Table'!K$24</f>
        <v>0</v>
      </c>
      <c r="AC34" s="252">
        <f>'New Counts Pivot Table'!L$24</f>
        <v>0</v>
      </c>
      <c r="AD34" s="252">
        <f>'New Counts Pivot Table'!M$24</f>
        <v>0</v>
      </c>
      <c r="AE34" s="251">
        <f>'New Counts Pivot Table'!N$24</f>
        <v>0</v>
      </c>
      <c r="AF34" s="251">
        <f>'New Counts Pivot Table'!O$24</f>
        <v>0</v>
      </c>
      <c r="AG34" s="252">
        <f>'New Counts Pivot Table'!P$24</f>
        <v>0</v>
      </c>
      <c r="AH34" s="251">
        <f>'New Counts Pivot Table'!Q$24</f>
        <v>0</v>
      </c>
    </row>
    <row r="35" spans="1:36">
      <c r="A35" s="337"/>
      <c r="B35" s="239" t="s">
        <v>24</v>
      </c>
      <c r="C35" s="247">
        <f t="shared" si="14"/>
        <v>0</v>
      </c>
      <c r="D35" s="248">
        <f t="shared" si="15"/>
        <v>0</v>
      </c>
      <c r="E35" s="248">
        <f t="shared" si="16"/>
        <v>6.1135371179039298E-2</v>
      </c>
      <c r="F35" s="248">
        <f t="shared" si="22"/>
        <v>0</v>
      </c>
      <c r="G35" s="248">
        <f t="shared" si="22"/>
        <v>0</v>
      </c>
      <c r="H35" s="248">
        <f t="shared" si="22"/>
        <v>0</v>
      </c>
      <c r="I35" s="247">
        <f t="shared" si="17"/>
        <v>1.0439970171513796E-2</v>
      </c>
      <c r="J35" s="247">
        <f t="shared" si="18"/>
        <v>0</v>
      </c>
      <c r="K35" s="248">
        <f t="shared" si="19"/>
        <v>0</v>
      </c>
      <c r="L35" s="248">
        <f t="shared" si="19"/>
        <v>0</v>
      </c>
      <c r="M35" s="249">
        <f t="shared" si="23"/>
        <v>0</v>
      </c>
      <c r="N35" s="247">
        <f t="shared" si="20"/>
        <v>0</v>
      </c>
      <c r="O35" s="247">
        <f t="shared" si="21"/>
        <v>0</v>
      </c>
      <c r="P35" s="249">
        <f t="shared" si="21"/>
        <v>0</v>
      </c>
      <c r="Q35" s="332">
        <f t="shared" si="21"/>
        <v>0</v>
      </c>
      <c r="R35" s="664"/>
      <c r="S35" s="251">
        <f>'New Counts Pivot Table'!B$25</f>
        <v>0</v>
      </c>
      <c r="T35" s="252">
        <f>'New Counts Pivot Table'!C$25</f>
        <v>0</v>
      </c>
      <c r="U35" s="252">
        <f>'New Counts Pivot Table'!D$25</f>
        <v>14</v>
      </c>
      <c r="V35" s="252">
        <f>'New Counts Pivot Table'!E$25</f>
        <v>0</v>
      </c>
      <c r="W35" s="252">
        <f>'New Counts Pivot Table'!F$25</f>
        <v>0</v>
      </c>
      <c r="X35" s="322">
        <f>'New Counts Pivot Table'!G$25</f>
        <v>0</v>
      </c>
      <c r="Y35" s="251">
        <f>'New Counts Pivot Table'!H$25</f>
        <v>14</v>
      </c>
      <c r="Z35" s="251">
        <f>'New Counts Pivot Table'!I$25</f>
        <v>0</v>
      </c>
      <c r="AA35" s="252">
        <f>'New Counts Pivot Table'!J$25</f>
        <v>0</v>
      </c>
      <c r="AB35" s="252">
        <f>'New Counts Pivot Table'!K$25</f>
        <v>0</v>
      </c>
      <c r="AC35" s="252">
        <f>'New Counts Pivot Table'!L$25</f>
        <v>0</v>
      </c>
      <c r="AD35" s="252">
        <f>'New Counts Pivot Table'!M$25</f>
        <v>0</v>
      </c>
      <c r="AE35" s="251">
        <f>'New Counts Pivot Table'!N$25</f>
        <v>0</v>
      </c>
      <c r="AF35" s="251">
        <f>'New Counts Pivot Table'!O$25</f>
        <v>0</v>
      </c>
      <c r="AG35" s="252">
        <f>'New Counts Pivot Table'!P$25</f>
        <v>0</v>
      </c>
      <c r="AH35" s="251">
        <f>'New Counts Pivot Table'!Q$25</f>
        <v>0</v>
      </c>
    </row>
    <row r="36" spans="1:36">
      <c r="A36" s="337"/>
      <c r="B36" s="239" t="s">
        <v>21</v>
      </c>
      <c r="C36" s="247">
        <f t="shared" si="14"/>
        <v>0</v>
      </c>
      <c r="D36" s="248">
        <f t="shared" si="15"/>
        <v>0</v>
      </c>
      <c r="E36" s="248">
        <f t="shared" si="16"/>
        <v>0</v>
      </c>
      <c r="F36" s="248">
        <f t="shared" si="22"/>
        <v>0</v>
      </c>
      <c r="G36" s="248">
        <f t="shared" si="22"/>
        <v>0</v>
      </c>
      <c r="H36" s="248">
        <f t="shared" si="22"/>
        <v>0</v>
      </c>
      <c r="I36" s="247">
        <f t="shared" si="17"/>
        <v>0</v>
      </c>
      <c r="J36" s="247">
        <f t="shared" si="18"/>
        <v>0</v>
      </c>
      <c r="K36" s="248">
        <f t="shared" si="19"/>
        <v>1</v>
      </c>
      <c r="L36" s="248">
        <f t="shared" si="19"/>
        <v>1</v>
      </c>
      <c r="M36" s="249">
        <f t="shared" si="23"/>
        <v>0</v>
      </c>
      <c r="N36" s="247">
        <f t="shared" si="20"/>
        <v>1</v>
      </c>
      <c r="O36" s="247">
        <f t="shared" si="21"/>
        <v>0</v>
      </c>
      <c r="P36" s="249">
        <f t="shared" si="21"/>
        <v>0</v>
      </c>
      <c r="Q36" s="332">
        <f t="shared" si="21"/>
        <v>0</v>
      </c>
      <c r="R36" s="664"/>
      <c r="S36" s="251">
        <f>'New Counts Pivot Table'!B$26</f>
        <v>0</v>
      </c>
      <c r="T36" s="252">
        <f>'New Counts Pivot Table'!C$26</f>
        <v>0</v>
      </c>
      <c r="U36" s="252">
        <f>'New Counts Pivot Table'!D$26</f>
        <v>0</v>
      </c>
      <c r="V36" s="252">
        <f>'New Counts Pivot Table'!E$26</f>
        <v>0</v>
      </c>
      <c r="W36" s="252">
        <f>'New Counts Pivot Table'!F$26</f>
        <v>0</v>
      </c>
      <c r="X36" s="322">
        <f>'New Counts Pivot Table'!G$26</f>
        <v>0</v>
      </c>
      <c r="Y36" s="251">
        <f>'New Counts Pivot Table'!H$26</f>
        <v>0</v>
      </c>
      <c r="Z36" s="251">
        <f>'New Counts Pivot Table'!I$26</f>
        <v>0</v>
      </c>
      <c r="AA36" s="252">
        <f>'New Counts Pivot Table'!J$26</f>
        <v>189</v>
      </c>
      <c r="AB36" s="252">
        <f>'New Counts Pivot Table'!K$26</f>
        <v>206</v>
      </c>
      <c r="AC36" s="252">
        <f>'New Counts Pivot Table'!L$26</f>
        <v>0</v>
      </c>
      <c r="AD36" s="252">
        <f>'New Counts Pivot Table'!M$26</f>
        <v>0</v>
      </c>
      <c r="AE36" s="251">
        <f>'New Counts Pivot Table'!N$26</f>
        <v>395</v>
      </c>
      <c r="AF36" s="251">
        <f>'New Counts Pivot Table'!O$26</f>
        <v>0</v>
      </c>
      <c r="AG36" s="252">
        <f>'New Counts Pivot Table'!P$26</f>
        <v>0</v>
      </c>
      <c r="AH36" s="251">
        <f>'New Counts Pivot Table'!Q$26</f>
        <v>0</v>
      </c>
    </row>
    <row r="37" spans="1:36" s="261" customFormat="1">
      <c r="A37" s="338"/>
      <c r="B37" s="253" t="s">
        <v>212</v>
      </c>
      <c r="C37" s="254">
        <f t="shared" si="14"/>
        <v>1</v>
      </c>
      <c r="D37" s="255">
        <f t="shared" si="15"/>
        <v>0</v>
      </c>
      <c r="E37" s="255">
        <f t="shared" si="16"/>
        <v>1</v>
      </c>
      <c r="F37" s="255">
        <f t="shared" si="22"/>
        <v>0</v>
      </c>
      <c r="G37" s="255">
        <f t="shared" si="22"/>
        <v>0</v>
      </c>
      <c r="H37" s="255">
        <f t="shared" si="22"/>
        <v>0</v>
      </c>
      <c r="I37" s="254">
        <f t="shared" si="17"/>
        <v>1</v>
      </c>
      <c r="J37" s="254">
        <f t="shared" si="18"/>
        <v>0</v>
      </c>
      <c r="K37" s="255">
        <f t="shared" si="19"/>
        <v>1</v>
      </c>
      <c r="L37" s="255">
        <f t="shared" si="19"/>
        <v>1</v>
      </c>
      <c r="M37" s="256">
        <f t="shared" si="23"/>
        <v>0</v>
      </c>
      <c r="N37" s="254">
        <f t="shared" si="20"/>
        <v>1</v>
      </c>
      <c r="O37" s="254">
        <f t="shared" si="21"/>
        <v>0</v>
      </c>
      <c r="P37" s="256">
        <f t="shared" si="21"/>
        <v>0</v>
      </c>
      <c r="Q37" s="333">
        <f t="shared" si="21"/>
        <v>0</v>
      </c>
      <c r="R37" s="665"/>
      <c r="S37" s="258">
        <f>'New Counts Pivot Table'!B$27</f>
        <v>1112</v>
      </c>
      <c r="T37" s="259">
        <f>'New Counts Pivot Table'!C$27</f>
        <v>0</v>
      </c>
      <c r="U37" s="259">
        <f>'New Counts Pivot Table'!D$27</f>
        <v>229</v>
      </c>
      <c r="V37" s="259">
        <f>'New Counts Pivot Table'!E$27</f>
        <v>0</v>
      </c>
      <c r="W37" s="259">
        <f>'New Counts Pivot Table'!F$27</f>
        <v>0</v>
      </c>
      <c r="X37" s="323">
        <f>'New Counts Pivot Table'!G$27</f>
        <v>0</v>
      </c>
      <c r="Y37" s="258">
        <f>'New Counts Pivot Table'!H$27</f>
        <v>1341</v>
      </c>
      <c r="Z37" s="258">
        <f>'New Counts Pivot Table'!I$27</f>
        <v>0</v>
      </c>
      <c r="AA37" s="259">
        <f>'New Counts Pivot Table'!J$27</f>
        <v>189</v>
      </c>
      <c r="AB37" s="259">
        <f>'New Counts Pivot Table'!K$27</f>
        <v>206</v>
      </c>
      <c r="AC37" s="259">
        <f>'New Counts Pivot Table'!L$27</f>
        <v>0</v>
      </c>
      <c r="AD37" s="259">
        <f>'New Counts Pivot Table'!M$27</f>
        <v>0</v>
      </c>
      <c r="AE37" s="258">
        <f>'New Counts Pivot Table'!N$27</f>
        <v>395</v>
      </c>
      <c r="AF37" s="258">
        <f>'New Counts Pivot Table'!O$27</f>
        <v>0</v>
      </c>
      <c r="AG37" s="259">
        <f>'New Counts Pivot Table'!P$27</f>
        <v>0</v>
      </c>
      <c r="AH37" s="258">
        <f>'New Counts Pivot Table'!Q$27</f>
        <v>0</v>
      </c>
      <c r="AI37" s="260"/>
      <c r="AJ37" s="260"/>
    </row>
    <row r="38" spans="1:36">
      <c r="A38" s="339" t="s">
        <v>31</v>
      </c>
      <c r="B38" s="240" t="s">
        <v>3</v>
      </c>
      <c r="C38" s="241">
        <f t="shared" ref="C38:C44" si="24">S38/S$44</f>
        <v>0.28726989888514387</v>
      </c>
      <c r="D38" s="242">
        <f t="shared" ref="D38:D44" si="25">IFERROR(T38/T$44,0)</f>
        <v>0</v>
      </c>
      <c r="E38" s="242">
        <f t="shared" ref="E38:E44" si="26">U38/U$44</f>
        <v>0.23360964581763377</v>
      </c>
      <c r="F38" s="242">
        <f t="shared" ref="F38:H44" si="27">IFERROR(V38/V$44,0)</f>
        <v>0.16107382550335569</v>
      </c>
      <c r="G38" s="242">
        <f t="shared" si="27"/>
        <v>0</v>
      </c>
      <c r="H38" s="242">
        <f t="shared" si="27"/>
        <v>0.39726027397260272</v>
      </c>
      <c r="I38" s="241">
        <f t="shared" ref="I38:I44" si="28">Y38/Y$44</f>
        <v>0.27476205417843325</v>
      </c>
      <c r="J38" s="241">
        <f t="shared" ref="J38:J44" si="29">IFERROR(Z38/Z$44,0)</f>
        <v>0</v>
      </c>
      <c r="K38" s="242">
        <f t="shared" ref="K38:L44" si="30">AA38/AA$44</f>
        <v>0</v>
      </c>
      <c r="L38" s="242">
        <f t="shared" si="30"/>
        <v>0</v>
      </c>
      <c r="M38" s="243">
        <f t="shared" ref="M38:M44" si="31">IFERROR(AC38/AC$44,0)</f>
        <v>0</v>
      </c>
      <c r="N38" s="241">
        <f t="shared" ref="N38:N44" si="32">AE38/AE$44</f>
        <v>0</v>
      </c>
      <c r="O38" s="241">
        <f t="shared" ref="O38:Q44" si="33">IFERROR(AF38/AF$44,0)</f>
        <v>0</v>
      </c>
      <c r="P38" s="243">
        <f t="shared" si="33"/>
        <v>0</v>
      </c>
      <c r="Q38" s="331">
        <f t="shared" si="33"/>
        <v>0</v>
      </c>
      <c r="R38" s="663"/>
      <c r="S38" s="245">
        <f>'New Counts Pivot Table'!B$29</f>
        <v>2216</v>
      </c>
      <c r="T38" s="246">
        <f>'New Counts Pivot Table'!C$29</f>
        <v>0</v>
      </c>
      <c r="U38" s="246">
        <f>'New Counts Pivot Table'!D$29</f>
        <v>310</v>
      </c>
      <c r="V38" s="246">
        <f>'New Counts Pivot Table'!E$29</f>
        <v>72</v>
      </c>
      <c r="W38" s="246">
        <f>'New Counts Pivot Table'!F$29</f>
        <v>0</v>
      </c>
      <c r="X38" s="321">
        <f>'New Counts Pivot Table'!G$29</f>
        <v>29</v>
      </c>
      <c r="Y38" s="245">
        <f>'New Counts Pivot Table'!H$29</f>
        <v>2627</v>
      </c>
      <c r="Z38" s="245">
        <f>'New Counts Pivot Table'!I$29</f>
        <v>0</v>
      </c>
      <c r="AA38" s="246">
        <f>'New Counts Pivot Table'!J$29</f>
        <v>0</v>
      </c>
      <c r="AB38" s="246">
        <f>'New Counts Pivot Table'!K$29</f>
        <v>0</v>
      </c>
      <c r="AC38" s="246">
        <f>'New Counts Pivot Table'!L$29</f>
        <v>0</v>
      </c>
      <c r="AD38" s="246">
        <f>'New Counts Pivot Table'!M$29</f>
        <v>0</v>
      </c>
      <c r="AE38" s="245">
        <f>'New Counts Pivot Table'!N$29</f>
        <v>0</v>
      </c>
      <c r="AF38" s="245">
        <f>'New Counts Pivot Table'!O$29</f>
        <v>0</v>
      </c>
      <c r="AG38" s="246">
        <f>'New Counts Pivot Table'!P$29</f>
        <v>0</v>
      </c>
      <c r="AH38" s="245">
        <f>'New Counts Pivot Table'!Q$29</f>
        <v>0</v>
      </c>
    </row>
    <row r="39" spans="1:36">
      <c r="A39" s="337"/>
      <c r="B39" s="239" t="s">
        <v>4</v>
      </c>
      <c r="C39" s="247">
        <f t="shared" si="24"/>
        <v>0.27378791807103969</v>
      </c>
      <c r="D39" s="248">
        <f t="shared" si="25"/>
        <v>0</v>
      </c>
      <c r="E39" s="248">
        <f t="shared" si="26"/>
        <v>0.29766390354182365</v>
      </c>
      <c r="F39" s="248">
        <f t="shared" si="27"/>
        <v>0.24384787472035793</v>
      </c>
      <c r="G39" s="248">
        <f t="shared" si="27"/>
        <v>0</v>
      </c>
      <c r="H39" s="248">
        <f t="shared" si="27"/>
        <v>0.32876712328767121</v>
      </c>
      <c r="I39" s="247">
        <f t="shared" si="28"/>
        <v>0.27612174458738625</v>
      </c>
      <c r="J39" s="247">
        <f t="shared" si="29"/>
        <v>0</v>
      </c>
      <c r="K39" s="248">
        <f t="shared" si="30"/>
        <v>0</v>
      </c>
      <c r="L39" s="248">
        <f t="shared" si="30"/>
        <v>0</v>
      </c>
      <c r="M39" s="249">
        <f t="shared" si="31"/>
        <v>0</v>
      </c>
      <c r="N39" s="247">
        <f t="shared" si="32"/>
        <v>0</v>
      </c>
      <c r="O39" s="247">
        <f t="shared" si="33"/>
        <v>0</v>
      </c>
      <c r="P39" s="249">
        <f t="shared" si="33"/>
        <v>0</v>
      </c>
      <c r="Q39" s="332">
        <f t="shared" si="33"/>
        <v>0</v>
      </c>
      <c r="R39" s="664"/>
      <c r="S39" s="251">
        <f>'New Counts Pivot Table'!B$30</f>
        <v>2112</v>
      </c>
      <c r="T39" s="252">
        <f>'New Counts Pivot Table'!C$30</f>
        <v>0</v>
      </c>
      <c r="U39" s="252">
        <f>'New Counts Pivot Table'!D$30</f>
        <v>395</v>
      </c>
      <c r="V39" s="252">
        <f>'New Counts Pivot Table'!E$30</f>
        <v>109</v>
      </c>
      <c r="W39" s="252">
        <f>'New Counts Pivot Table'!F$30</f>
        <v>0</v>
      </c>
      <c r="X39" s="322">
        <f>'New Counts Pivot Table'!G$30</f>
        <v>24</v>
      </c>
      <c r="Y39" s="251">
        <f>'New Counts Pivot Table'!H$30</f>
        <v>2640</v>
      </c>
      <c r="Z39" s="251">
        <f>'New Counts Pivot Table'!I$30</f>
        <v>0</v>
      </c>
      <c r="AA39" s="252">
        <f>'New Counts Pivot Table'!J$30</f>
        <v>0</v>
      </c>
      <c r="AB39" s="252">
        <f>'New Counts Pivot Table'!K$30</f>
        <v>0</v>
      </c>
      <c r="AC39" s="252">
        <f>'New Counts Pivot Table'!L$30</f>
        <v>0</v>
      </c>
      <c r="AD39" s="252">
        <f>'New Counts Pivot Table'!M$30</f>
        <v>0</v>
      </c>
      <c r="AE39" s="251">
        <f>'New Counts Pivot Table'!N$30</f>
        <v>0</v>
      </c>
      <c r="AF39" s="251">
        <f>'New Counts Pivot Table'!O$30</f>
        <v>0</v>
      </c>
      <c r="AG39" s="252">
        <f>'New Counts Pivot Table'!P$30</f>
        <v>0</v>
      </c>
      <c r="AH39" s="251">
        <f>'New Counts Pivot Table'!Q$30</f>
        <v>0</v>
      </c>
    </row>
    <row r="40" spans="1:36">
      <c r="A40" s="337"/>
      <c r="B40" s="239" t="s">
        <v>5</v>
      </c>
      <c r="C40" s="247">
        <f t="shared" si="24"/>
        <v>0.21091521908218822</v>
      </c>
      <c r="D40" s="248">
        <f t="shared" si="25"/>
        <v>0</v>
      </c>
      <c r="E40" s="248">
        <f t="shared" si="26"/>
        <v>0.28937452901281085</v>
      </c>
      <c r="F40" s="248">
        <f t="shared" si="27"/>
        <v>0.32885906040268459</v>
      </c>
      <c r="G40" s="248">
        <f t="shared" si="27"/>
        <v>0</v>
      </c>
      <c r="H40" s="248">
        <f t="shared" si="27"/>
        <v>0.26027397260273971</v>
      </c>
      <c r="I40" s="247">
        <f t="shared" si="28"/>
        <v>0.22769584771467419</v>
      </c>
      <c r="J40" s="247">
        <f t="shared" si="29"/>
        <v>0</v>
      </c>
      <c r="K40" s="248">
        <f t="shared" si="30"/>
        <v>0</v>
      </c>
      <c r="L40" s="248">
        <f t="shared" si="30"/>
        <v>0</v>
      </c>
      <c r="M40" s="249">
        <f t="shared" si="31"/>
        <v>0</v>
      </c>
      <c r="N40" s="247">
        <f t="shared" si="32"/>
        <v>0</v>
      </c>
      <c r="O40" s="247">
        <f t="shared" si="33"/>
        <v>0</v>
      </c>
      <c r="P40" s="249">
        <f t="shared" si="33"/>
        <v>0</v>
      </c>
      <c r="Q40" s="332">
        <f t="shared" si="33"/>
        <v>0</v>
      </c>
      <c r="R40" s="664"/>
      <c r="S40" s="251">
        <f>'New Counts Pivot Table'!B$31</f>
        <v>1627</v>
      </c>
      <c r="T40" s="252">
        <f>'New Counts Pivot Table'!C$31</f>
        <v>0</v>
      </c>
      <c r="U40" s="252">
        <f>'New Counts Pivot Table'!D$31</f>
        <v>384</v>
      </c>
      <c r="V40" s="252">
        <f>'New Counts Pivot Table'!E$31</f>
        <v>147</v>
      </c>
      <c r="W40" s="252">
        <f>'New Counts Pivot Table'!F$31</f>
        <v>0</v>
      </c>
      <c r="X40" s="322">
        <f>'New Counts Pivot Table'!G$31</f>
        <v>19</v>
      </c>
      <c r="Y40" s="251">
        <f>'New Counts Pivot Table'!H$31</f>
        <v>2177</v>
      </c>
      <c r="Z40" s="251">
        <f>'New Counts Pivot Table'!I$31</f>
        <v>0</v>
      </c>
      <c r="AA40" s="252">
        <f>'New Counts Pivot Table'!J$31</f>
        <v>0</v>
      </c>
      <c r="AB40" s="252">
        <f>'New Counts Pivot Table'!K$31</f>
        <v>0</v>
      </c>
      <c r="AC40" s="252">
        <f>'New Counts Pivot Table'!L$31</f>
        <v>0</v>
      </c>
      <c r="AD40" s="252">
        <f>'New Counts Pivot Table'!M$31</f>
        <v>0</v>
      </c>
      <c r="AE40" s="251">
        <f>'New Counts Pivot Table'!N$31</f>
        <v>0</v>
      </c>
      <c r="AF40" s="251">
        <f>'New Counts Pivot Table'!O$31</f>
        <v>0</v>
      </c>
      <c r="AG40" s="252">
        <f>'New Counts Pivot Table'!P$31</f>
        <v>0</v>
      </c>
      <c r="AH40" s="251">
        <f>'New Counts Pivot Table'!Q$31</f>
        <v>0</v>
      </c>
    </row>
    <row r="41" spans="1:36">
      <c r="A41" s="337"/>
      <c r="B41" s="239" t="s">
        <v>6</v>
      </c>
      <c r="C41" s="247">
        <f t="shared" si="24"/>
        <v>0.1241897848068447</v>
      </c>
      <c r="D41" s="248">
        <f t="shared" si="25"/>
        <v>0</v>
      </c>
      <c r="E41" s="248">
        <f t="shared" si="26"/>
        <v>0.14318010550113036</v>
      </c>
      <c r="F41" s="248">
        <f t="shared" si="27"/>
        <v>0.26174496644295303</v>
      </c>
      <c r="G41" s="248">
        <f t="shared" si="27"/>
        <v>0</v>
      </c>
      <c r="H41" s="248">
        <f t="shared" si="27"/>
        <v>1.3698630136986301E-2</v>
      </c>
      <c r="I41" s="247">
        <f t="shared" si="28"/>
        <v>0.13241292751804204</v>
      </c>
      <c r="J41" s="247">
        <f t="shared" si="29"/>
        <v>0</v>
      </c>
      <c r="K41" s="248">
        <f t="shared" si="30"/>
        <v>0</v>
      </c>
      <c r="L41" s="248">
        <f t="shared" si="30"/>
        <v>0</v>
      </c>
      <c r="M41" s="249">
        <f t="shared" si="31"/>
        <v>0</v>
      </c>
      <c r="N41" s="247">
        <f t="shared" si="32"/>
        <v>0</v>
      </c>
      <c r="O41" s="247">
        <f t="shared" si="33"/>
        <v>0</v>
      </c>
      <c r="P41" s="249">
        <f t="shared" si="33"/>
        <v>0</v>
      </c>
      <c r="Q41" s="332">
        <f t="shared" si="33"/>
        <v>0</v>
      </c>
      <c r="R41" s="664"/>
      <c r="S41" s="251">
        <f>'New Counts Pivot Table'!B$32</f>
        <v>958</v>
      </c>
      <c r="T41" s="252">
        <f>'New Counts Pivot Table'!C$32</f>
        <v>0</v>
      </c>
      <c r="U41" s="252">
        <f>'New Counts Pivot Table'!D$32</f>
        <v>190</v>
      </c>
      <c r="V41" s="252">
        <f>'New Counts Pivot Table'!E$32</f>
        <v>117</v>
      </c>
      <c r="W41" s="252">
        <f>'New Counts Pivot Table'!F$32</f>
        <v>0</v>
      </c>
      <c r="X41" s="322">
        <f>'New Counts Pivot Table'!G$32</f>
        <v>1</v>
      </c>
      <c r="Y41" s="251">
        <f>'New Counts Pivot Table'!H$32</f>
        <v>1266</v>
      </c>
      <c r="Z41" s="251">
        <f>'New Counts Pivot Table'!I$32</f>
        <v>0</v>
      </c>
      <c r="AA41" s="252">
        <f>'New Counts Pivot Table'!J$32</f>
        <v>0</v>
      </c>
      <c r="AB41" s="252">
        <f>'New Counts Pivot Table'!K$32</f>
        <v>0</v>
      </c>
      <c r="AC41" s="252">
        <f>'New Counts Pivot Table'!L$32</f>
        <v>0</v>
      </c>
      <c r="AD41" s="252">
        <f>'New Counts Pivot Table'!M$32</f>
        <v>0</v>
      </c>
      <c r="AE41" s="251">
        <f>'New Counts Pivot Table'!N$32</f>
        <v>0</v>
      </c>
      <c r="AF41" s="251">
        <f>'New Counts Pivot Table'!O$32</f>
        <v>0</v>
      </c>
      <c r="AG41" s="252">
        <f>'New Counts Pivot Table'!P$32</f>
        <v>0</v>
      </c>
      <c r="AH41" s="251">
        <f>'New Counts Pivot Table'!Q$32</f>
        <v>0</v>
      </c>
    </row>
    <row r="42" spans="1:36">
      <c r="A42" s="337"/>
      <c r="B42" s="239" t="s">
        <v>24</v>
      </c>
      <c r="C42" s="247">
        <f t="shared" si="24"/>
        <v>0.10383717915478351</v>
      </c>
      <c r="D42" s="248">
        <f t="shared" si="25"/>
        <v>0</v>
      </c>
      <c r="E42" s="248">
        <f t="shared" si="26"/>
        <v>3.6171816126601357E-2</v>
      </c>
      <c r="F42" s="666">
        <f t="shared" si="27"/>
        <v>4.4742729306487695E-3</v>
      </c>
      <c r="G42" s="248">
        <f t="shared" si="27"/>
        <v>0</v>
      </c>
      <c r="H42" s="248">
        <f t="shared" si="27"/>
        <v>0</v>
      </c>
      <c r="I42" s="247">
        <f t="shared" si="28"/>
        <v>8.9007426001464288E-2</v>
      </c>
      <c r="J42" s="247">
        <f t="shared" si="29"/>
        <v>0</v>
      </c>
      <c r="K42" s="248">
        <f t="shared" si="30"/>
        <v>0</v>
      </c>
      <c r="L42" s="248">
        <f t="shared" si="30"/>
        <v>0</v>
      </c>
      <c r="M42" s="249">
        <f t="shared" si="31"/>
        <v>0</v>
      </c>
      <c r="N42" s="247">
        <f t="shared" si="32"/>
        <v>0</v>
      </c>
      <c r="O42" s="247">
        <f t="shared" si="33"/>
        <v>0</v>
      </c>
      <c r="P42" s="249">
        <f t="shared" si="33"/>
        <v>0</v>
      </c>
      <c r="Q42" s="332">
        <f t="shared" si="33"/>
        <v>0</v>
      </c>
      <c r="R42" s="664"/>
      <c r="S42" s="251">
        <f>'New Counts Pivot Table'!B$33</f>
        <v>801</v>
      </c>
      <c r="T42" s="252">
        <f>'New Counts Pivot Table'!C$33</f>
        <v>0</v>
      </c>
      <c r="U42" s="252">
        <f>'New Counts Pivot Table'!D$33</f>
        <v>48</v>
      </c>
      <c r="V42" s="252">
        <f>'New Counts Pivot Table'!E$33</f>
        <v>2</v>
      </c>
      <c r="W42" s="252">
        <f>'New Counts Pivot Table'!F$33</f>
        <v>0</v>
      </c>
      <c r="X42" s="322">
        <f>'New Counts Pivot Table'!G$33</f>
        <v>0</v>
      </c>
      <c r="Y42" s="251">
        <f>'New Counts Pivot Table'!H$33</f>
        <v>851</v>
      </c>
      <c r="Z42" s="251">
        <f>'New Counts Pivot Table'!I$33</f>
        <v>0</v>
      </c>
      <c r="AA42" s="252">
        <f>'New Counts Pivot Table'!J$33</f>
        <v>0</v>
      </c>
      <c r="AB42" s="252">
        <f>'New Counts Pivot Table'!K$33</f>
        <v>0</v>
      </c>
      <c r="AC42" s="252">
        <f>'New Counts Pivot Table'!L$33</f>
        <v>0</v>
      </c>
      <c r="AD42" s="252">
        <f>'New Counts Pivot Table'!M$33</f>
        <v>0</v>
      </c>
      <c r="AE42" s="251">
        <f>'New Counts Pivot Table'!N$33</f>
        <v>0</v>
      </c>
      <c r="AF42" s="251">
        <f>'New Counts Pivot Table'!O$33</f>
        <v>0</v>
      </c>
      <c r="AG42" s="252">
        <f>'New Counts Pivot Table'!P$33</f>
        <v>0</v>
      </c>
      <c r="AH42" s="251">
        <f>'New Counts Pivot Table'!Q$33</f>
        <v>0</v>
      </c>
    </row>
    <row r="43" spans="1:36">
      <c r="A43" s="337"/>
      <c r="B43" s="239" t="s">
        <v>21</v>
      </c>
      <c r="C43" s="247">
        <f t="shared" si="24"/>
        <v>0</v>
      </c>
      <c r="D43" s="248">
        <f t="shared" si="25"/>
        <v>0</v>
      </c>
      <c r="E43" s="248">
        <f t="shared" si="26"/>
        <v>0</v>
      </c>
      <c r="F43" s="248">
        <f t="shared" si="27"/>
        <v>0</v>
      </c>
      <c r="G43" s="248">
        <f t="shared" si="27"/>
        <v>0</v>
      </c>
      <c r="H43" s="248">
        <f t="shared" si="27"/>
        <v>0</v>
      </c>
      <c r="I43" s="247">
        <f t="shared" si="28"/>
        <v>0</v>
      </c>
      <c r="J43" s="247">
        <f t="shared" si="29"/>
        <v>1</v>
      </c>
      <c r="K43" s="248">
        <f t="shared" si="30"/>
        <v>1</v>
      </c>
      <c r="L43" s="248">
        <f t="shared" si="30"/>
        <v>1</v>
      </c>
      <c r="M43" s="249">
        <f t="shared" si="31"/>
        <v>1</v>
      </c>
      <c r="N43" s="247">
        <f t="shared" si="32"/>
        <v>1</v>
      </c>
      <c r="O43" s="247">
        <f t="shared" si="33"/>
        <v>0</v>
      </c>
      <c r="P43" s="249">
        <f t="shared" si="33"/>
        <v>0</v>
      </c>
      <c r="Q43" s="332">
        <f t="shared" si="33"/>
        <v>0</v>
      </c>
      <c r="R43" s="664"/>
      <c r="S43" s="251">
        <f>'New Counts Pivot Table'!B$34</f>
        <v>0</v>
      </c>
      <c r="T43" s="252">
        <f>'New Counts Pivot Table'!C$34</f>
        <v>0</v>
      </c>
      <c r="U43" s="252">
        <f>'New Counts Pivot Table'!D$34</f>
        <v>0</v>
      </c>
      <c r="V43" s="252">
        <f>'New Counts Pivot Table'!E$34</f>
        <v>0</v>
      </c>
      <c r="W43" s="252">
        <f>'New Counts Pivot Table'!F$34</f>
        <v>0</v>
      </c>
      <c r="X43" s="322">
        <f>'New Counts Pivot Table'!G$34</f>
        <v>0</v>
      </c>
      <c r="Y43" s="251">
        <f>'New Counts Pivot Table'!H$34</f>
        <v>0</v>
      </c>
      <c r="Z43" s="251">
        <f>'New Counts Pivot Table'!I$34</f>
        <v>4204</v>
      </c>
      <c r="AA43" s="252">
        <f>'New Counts Pivot Table'!J$34</f>
        <v>1500</v>
      </c>
      <c r="AB43" s="252">
        <f>'New Counts Pivot Table'!K$34</f>
        <v>213</v>
      </c>
      <c r="AC43" s="252">
        <f>'New Counts Pivot Table'!L$34</f>
        <v>57</v>
      </c>
      <c r="AD43" s="252">
        <f>'New Counts Pivot Table'!M$34</f>
        <v>0</v>
      </c>
      <c r="AE43" s="251">
        <f>'New Counts Pivot Table'!N$34</f>
        <v>5974</v>
      </c>
      <c r="AF43" s="251">
        <f>'New Counts Pivot Table'!O$34</f>
        <v>0</v>
      </c>
      <c r="AG43" s="252">
        <f>'New Counts Pivot Table'!P$34</f>
        <v>0</v>
      </c>
      <c r="AH43" s="251">
        <f>'New Counts Pivot Table'!Q$34</f>
        <v>0</v>
      </c>
    </row>
    <row r="44" spans="1:36" s="261" customFormat="1">
      <c r="A44" s="338"/>
      <c r="B44" s="253" t="s">
        <v>212</v>
      </c>
      <c r="C44" s="254">
        <f t="shared" si="24"/>
        <v>1</v>
      </c>
      <c r="D44" s="255">
        <f t="shared" si="25"/>
        <v>0</v>
      </c>
      <c r="E44" s="255">
        <f t="shared" si="26"/>
        <v>1</v>
      </c>
      <c r="F44" s="255">
        <f t="shared" si="27"/>
        <v>1</v>
      </c>
      <c r="G44" s="255">
        <f t="shared" si="27"/>
        <v>0</v>
      </c>
      <c r="H44" s="255">
        <f t="shared" si="27"/>
        <v>1</v>
      </c>
      <c r="I44" s="254">
        <f t="shared" si="28"/>
        <v>1</v>
      </c>
      <c r="J44" s="254">
        <f t="shared" si="29"/>
        <v>1</v>
      </c>
      <c r="K44" s="255">
        <f t="shared" si="30"/>
        <v>1</v>
      </c>
      <c r="L44" s="255">
        <f t="shared" si="30"/>
        <v>1</v>
      </c>
      <c r="M44" s="256">
        <f t="shared" si="31"/>
        <v>1</v>
      </c>
      <c r="N44" s="254">
        <f t="shared" si="32"/>
        <v>1</v>
      </c>
      <c r="O44" s="254">
        <f t="shared" si="33"/>
        <v>0</v>
      </c>
      <c r="P44" s="256">
        <f t="shared" si="33"/>
        <v>0</v>
      </c>
      <c r="Q44" s="333">
        <f t="shared" si="33"/>
        <v>0</v>
      </c>
      <c r="R44" s="665"/>
      <c r="S44" s="258">
        <f>'New Counts Pivot Table'!B$35</f>
        <v>7714</v>
      </c>
      <c r="T44" s="259">
        <f>'New Counts Pivot Table'!C$35</f>
        <v>0</v>
      </c>
      <c r="U44" s="259">
        <f>'New Counts Pivot Table'!D$35</f>
        <v>1327</v>
      </c>
      <c r="V44" s="259">
        <f>'New Counts Pivot Table'!E$35</f>
        <v>447</v>
      </c>
      <c r="W44" s="259">
        <f>'New Counts Pivot Table'!F$35</f>
        <v>0</v>
      </c>
      <c r="X44" s="323">
        <f>'New Counts Pivot Table'!G$35</f>
        <v>73</v>
      </c>
      <c r="Y44" s="258">
        <f>'New Counts Pivot Table'!H$35</f>
        <v>9561</v>
      </c>
      <c r="Z44" s="258">
        <f>'New Counts Pivot Table'!I$35</f>
        <v>4204</v>
      </c>
      <c r="AA44" s="259">
        <f>'New Counts Pivot Table'!J$35</f>
        <v>1500</v>
      </c>
      <c r="AB44" s="259">
        <f>'New Counts Pivot Table'!K$35</f>
        <v>213</v>
      </c>
      <c r="AC44" s="259">
        <f>'New Counts Pivot Table'!L$35</f>
        <v>57</v>
      </c>
      <c r="AD44" s="259">
        <f>'New Counts Pivot Table'!M$35</f>
        <v>0</v>
      </c>
      <c r="AE44" s="258">
        <f>'New Counts Pivot Table'!N$35</f>
        <v>5974</v>
      </c>
      <c r="AF44" s="258">
        <f>'New Counts Pivot Table'!O$35</f>
        <v>0</v>
      </c>
      <c r="AG44" s="259">
        <f>'New Counts Pivot Table'!P$35</f>
        <v>0</v>
      </c>
      <c r="AH44" s="258">
        <f>'New Counts Pivot Table'!Q$35</f>
        <v>0</v>
      </c>
      <c r="AI44" s="260"/>
      <c r="AJ44" s="260"/>
    </row>
    <row r="45" spans="1:36">
      <c r="A45" s="339" t="s">
        <v>32</v>
      </c>
      <c r="B45" s="240" t="s">
        <v>3</v>
      </c>
      <c r="C45" s="241">
        <f t="shared" ref="C45:C51" si="34">S45/S$51</f>
        <v>0.32876254180602005</v>
      </c>
      <c r="D45" s="242">
        <f t="shared" ref="D45:D51" si="35">IFERROR(T45/T$51,0)</f>
        <v>0.4059590316573557</v>
      </c>
      <c r="E45" s="242">
        <f t="shared" ref="E45:E51" si="36">U45/U$51</f>
        <v>0.19483182936833471</v>
      </c>
      <c r="F45" s="242">
        <f t="shared" ref="F45:H51" si="37">IFERROR(V45/V$51,0)</f>
        <v>0.20605782469022488</v>
      </c>
      <c r="G45" s="242">
        <f t="shared" si="37"/>
        <v>0.19696969696969696</v>
      </c>
      <c r="H45" s="242">
        <f t="shared" si="37"/>
        <v>0.10301507537688442</v>
      </c>
      <c r="I45" s="241">
        <f t="shared" ref="I45:I51" si="38">Y45/Y$51</f>
        <v>0.25351970019244402</v>
      </c>
      <c r="J45" s="241">
        <f t="shared" ref="J45:J51" si="39">IFERROR(Z45/Z$51,0)</f>
        <v>0.18387096774193548</v>
      </c>
      <c r="K45" s="242">
        <f t="shared" ref="K45:L51" si="40">AA45/AA$51</f>
        <v>9.2807424593967514E-2</v>
      </c>
      <c r="L45" s="242">
        <f t="shared" si="40"/>
        <v>9.4095940959409596E-2</v>
      </c>
      <c r="M45" s="243">
        <f t="shared" ref="M45:M51" si="41">IFERROR(AC45/AC$51,0)</f>
        <v>0</v>
      </c>
      <c r="N45" s="241">
        <f t="shared" ref="N45:N51" si="42">AE45/AE$51</f>
        <v>0.11535463756819954</v>
      </c>
      <c r="O45" s="241">
        <f t="shared" ref="O45:Q51" si="43">IFERROR(AF45/AF$51,0)</f>
        <v>0</v>
      </c>
      <c r="P45" s="243">
        <f t="shared" si="43"/>
        <v>0</v>
      </c>
      <c r="Q45" s="331">
        <f t="shared" si="43"/>
        <v>0</v>
      </c>
      <c r="R45" s="663"/>
      <c r="S45" s="245">
        <f>'New Counts Pivot Table'!B$37</f>
        <v>983</v>
      </c>
      <c r="T45" s="246">
        <f>'New Counts Pivot Table'!C$37</f>
        <v>436</v>
      </c>
      <c r="U45" s="246">
        <f>'New Counts Pivot Table'!D$37</f>
        <v>475</v>
      </c>
      <c r="V45" s="246">
        <f>'New Counts Pivot Table'!E$37</f>
        <v>449</v>
      </c>
      <c r="W45" s="246">
        <f>'New Counts Pivot Table'!F$37</f>
        <v>78</v>
      </c>
      <c r="X45" s="321">
        <f>'New Counts Pivot Table'!G$37</f>
        <v>82</v>
      </c>
      <c r="Y45" s="245">
        <f>'New Counts Pivot Table'!H$37</f>
        <v>2503</v>
      </c>
      <c r="Z45" s="245">
        <f>'New Counts Pivot Table'!I$37</f>
        <v>57</v>
      </c>
      <c r="AA45" s="246">
        <f>'New Counts Pivot Table'!J$37</f>
        <v>40</v>
      </c>
      <c r="AB45" s="246">
        <f>'New Counts Pivot Table'!K$37</f>
        <v>51</v>
      </c>
      <c r="AC45" s="246">
        <f>'New Counts Pivot Table'!L$37</f>
        <v>0</v>
      </c>
      <c r="AD45" s="246">
        <f>'New Counts Pivot Table'!M$37</f>
        <v>0</v>
      </c>
      <c r="AE45" s="245">
        <f>'New Counts Pivot Table'!N$37</f>
        <v>148</v>
      </c>
      <c r="AF45" s="245">
        <f>'New Counts Pivot Table'!O$37</f>
        <v>0</v>
      </c>
      <c r="AG45" s="246">
        <f>'New Counts Pivot Table'!P$37</f>
        <v>0</v>
      </c>
      <c r="AH45" s="245">
        <f>'New Counts Pivot Table'!Q$37</f>
        <v>0</v>
      </c>
    </row>
    <row r="46" spans="1:36">
      <c r="A46" s="337"/>
      <c r="B46" s="239" t="s">
        <v>4</v>
      </c>
      <c r="C46" s="247">
        <f t="shared" si="34"/>
        <v>0.29230769230769232</v>
      </c>
      <c r="D46" s="248">
        <f t="shared" si="35"/>
        <v>0.26815642458100558</v>
      </c>
      <c r="E46" s="248">
        <f t="shared" si="36"/>
        <v>0.24651353568498768</v>
      </c>
      <c r="F46" s="248">
        <f t="shared" si="37"/>
        <v>0.25975217989903626</v>
      </c>
      <c r="G46" s="248">
        <f t="shared" si="37"/>
        <v>0.23737373737373738</v>
      </c>
      <c r="H46" s="248">
        <f t="shared" si="37"/>
        <v>0.30653266331658291</v>
      </c>
      <c r="I46" s="247">
        <f t="shared" si="38"/>
        <v>0.27013065937405045</v>
      </c>
      <c r="J46" s="247">
        <f t="shared" si="39"/>
        <v>0.23870967741935484</v>
      </c>
      <c r="K46" s="248">
        <f t="shared" si="40"/>
        <v>0.25058004640371229</v>
      </c>
      <c r="L46" s="248">
        <f t="shared" si="40"/>
        <v>0.19372693726937271</v>
      </c>
      <c r="M46" s="249">
        <f t="shared" si="41"/>
        <v>0</v>
      </c>
      <c r="N46" s="247">
        <f t="shared" si="42"/>
        <v>0.22369446609508964</v>
      </c>
      <c r="O46" s="247">
        <f t="shared" si="43"/>
        <v>0</v>
      </c>
      <c r="P46" s="249">
        <f t="shared" si="43"/>
        <v>0</v>
      </c>
      <c r="Q46" s="332">
        <f t="shared" si="43"/>
        <v>0</v>
      </c>
      <c r="R46" s="664"/>
      <c r="S46" s="251">
        <f>'New Counts Pivot Table'!B$38</f>
        <v>874</v>
      </c>
      <c r="T46" s="252">
        <f>'New Counts Pivot Table'!C$38</f>
        <v>288</v>
      </c>
      <c r="U46" s="252">
        <f>'New Counts Pivot Table'!D$38</f>
        <v>601</v>
      </c>
      <c r="V46" s="252">
        <f>'New Counts Pivot Table'!E$38</f>
        <v>566</v>
      </c>
      <c r="W46" s="252">
        <f>'New Counts Pivot Table'!F$38</f>
        <v>94</v>
      </c>
      <c r="X46" s="322">
        <f>'New Counts Pivot Table'!G$38</f>
        <v>244</v>
      </c>
      <c r="Y46" s="251">
        <f>'New Counts Pivot Table'!H$38</f>
        <v>2667</v>
      </c>
      <c r="Z46" s="251">
        <f>'New Counts Pivot Table'!I$38</f>
        <v>74</v>
      </c>
      <c r="AA46" s="252">
        <f>'New Counts Pivot Table'!J$38</f>
        <v>108</v>
      </c>
      <c r="AB46" s="252">
        <f>'New Counts Pivot Table'!K$38</f>
        <v>105</v>
      </c>
      <c r="AC46" s="252">
        <f>'New Counts Pivot Table'!L$38</f>
        <v>0</v>
      </c>
      <c r="AD46" s="252">
        <f>'New Counts Pivot Table'!M$38</f>
        <v>0</v>
      </c>
      <c r="AE46" s="251">
        <f>'New Counts Pivot Table'!N$38</f>
        <v>287</v>
      </c>
      <c r="AF46" s="251">
        <f>'New Counts Pivot Table'!O$38</f>
        <v>0</v>
      </c>
      <c r="AG46" s="252">
        <f>'New Counts Pivot Table'!P$38</f>
        <v>0</v>
      </c>
      <c r="AH46" s="251">
        <f>'New Counts Pivot Table'!Q$38</f>
        <v>0</v>
      </c>
    </row>
    <row r="47" spans="1:36">
      <c r="A47" s="337"/>
      <c r="B47" s="239" t="s">
        <v>5</v>
      </c>
      <c r="C47" s="247">
        <f t="shared" si="34"/>
        <v>0.23210702341137124</v>
      </c>
      <c r="D47" s="248">
        <f t="shared" si="35"/>
        <v>0.20297951582867785</v>
      </c>
      <c r="E47" s="248">
        <f t="shared" si="36"/>
        <v>0.32116488925348646</v>
      </c>
      <c r="F47" s="248">
        <f t="shared" si="37"/>
        <v>0.33501606241395138</v>
      </c>
      <c r="G47" s="248">
        <f t="shared" si="37"/>
        <v>0.28030303030303028</v>
      </c>
      <c r="H47" s="248">
        <f t="shared" si="37"/>
        <v>0.47613065326633164</v>
      </c>
      <c r="I47" s="247">
        <f t="shared" si="38"/>
        <v>0.29524967081940645</v>
      </c>
      <c r="J47" s="247">
        <f t="shared" si="39"/>
        <v>0.47419354838709676</v>
      </c>
      <c r="K47" s="248">
        <f t="shared" si="40"/>
        <v>0.28770301624129929</v>
      </c>
      <c r="L47" s="248">
        <f t="shared" si="40"/>
        <v>0.39114391143911437</v>
      </c>
      <c r="M47" s="249">
        <f t="shared" si="41"/>
        <v>0</v>
      </c>
      <c r="N47" s="247">
        <f t="shared" si="42"/>
        <v>0.37646141855027282</v>
      </c>
      <c r="O47" s="247">
        <f t="shared" si="43"/>
        <v>0</v>
      </c>
      <c r="P47" s="249">
        <f t="shared" si="43"/>
        <v>0</v>
      </c>
      <c r="Q47" s="332">
        <f t="shared" si="43"/>
        <v>0</v>
      </c>
      <c r="R47" s="664"/>
      <c r="S47" s="251">
        <f>'New Counts Pivot Table'!B$39</f>
        <v>694</v>
      </c>
      <c r="T47" s="252">
        <f>'New Counts Pivot Table'!C$39</f>
        <v>218</v>
      </c>
      <c r="U47" s="252">
        <f>'New Counts Pivot Table'!D$39</f>
        <v>783</v>
      </c>
      <c r="V47" s="252">
        <f>'New Counts Pivot Table'!E$39</f>
        <v>730</v>
      </c>
      <c r="W47" s="252">
        <f>'New Counts Pivot Table'!F$39</f>
        <v>111</v>
      </c>
      <c r="X47" s="322">
        <f>'New Counts Pivot Table'!G$39</f>
        <v>379</v>
      </c>
      <c r="Y47" s="251">
        <f>'New Counts Pivot Table'!H$39</f>
        <v>2915</v>
      </c>
      <c r="Z47" s="251">
        <f>'New Counts Pivot Table'!I$39</f>
        <v>147</v>
      </c>
      <c r="AA47" s="252">
        <f>'New Counts Pivot Table'!J$39</f>
        <v>124</v>
      </c>
      <c r="AB47" s="252">
        <f>'New Counts Pivot Table'!K$39</f>
        <v>212</v>
      </c>
      <c r="AC47" s="252">
        <f>'New Counts Pivot Table'!L$39</f>
        <v>0</v>
      </c>
      <c r="AD47" s="252">
        <f>'New Counts Pivot Table'!M$39</f>
        <v>0</v>
      </c>
      <c r="AE47" s="251">
        <f>'New Counts Pivot Table'!N$39</f>
        <v>483</v>
      </c>
      <c r="AF47" s="251">
        <f>'New Counts Pivot Table'!O$39</f>
        <v>0</v>
      </c>
      <c r="AG47" s="252">
        <f>'New Counts Pivot Table'!P$39</f>
        <v>0</v>
      </c>
      <c r="AH47" s="251">
        <f>'New Counts Pivot Table'!Q$39</f>
        <v>0</v>
      </c>
    </row>
    <row r="48" spans="1:36">
      <c r="A48" s="337"/>
      <c r="B48" s="239" t="s">
        <v>6</v>
      </c>
      <c r="C48" s="247">
        <f t="shared" si="34"/>
        <v>3.5451505016722409E-2</v>
      </c>
      <c r="D48" s="248">
        <f t="shared" si="35"/>
        <v>3.9106145251396648E-2</v>
      </c>
      <c r="E48" s="248">
        <f t="shared" si="36"/>
        <v>0.11566858080393766</v>
      </c>
      <c r="F48" s="248">
        <f t="shared" si="37"/>
        <v>5.5530059660394676E-2</v>
      </c>
      <c r="G48" s="248">
        <f t="shared" si="37"/>
        <v>0.16414141414141414</v>
      </c>
      <c r="H48" s="248">
        <f t="shared" si="37"/>
        <v>5.6532663316582916E-2</v>
      </c>
      <c r="I48" s="247">
        <f t="shared" si="38"/>
        <v>6.6950268408791661E-2</v>
      </c>
      <c r="J48" s="247">
        <f t="shared" si="39"/>
        <v>6.1290322580645158E-2</v>
      </c>
      <c r="K48" s="248">
        <f t="shared" si="40"/>
        <v>0.28770301624129929</v>
      </c>
      <c r="L48" s="248">
        <f t="shared" si="40"/>
        <v>0.25461254612546125</v>
      </c>
      <c r="M48" s="249">
        <f t="shared" si="41"/>
        <v>0</v>
      </c>
      <c r="N48" s="247">
        <f t="shared" si="42"/>
        <v>0.21901792673421669</v>
      </c>
      <c r="O48" s="247">
        <f t="shared" si="43"/>
        <v>0</v>
      </c>
      <c r="P48" s="249">
        <f t="shared" si="43"/>
        <v>0</v>
      </c>
      <c r="Q48" s="332">
        <f t="shared" si="43"/>
        <v>0</v>
      </c>
      <c r="R48" s="664"/>
      <c r="S48" s="251">
        <f>'New Counts Pivot Table'!B$40</f>
        <v>106</v>
      </c>
      <c r="T48" s="252">
        <f>'New Counts Pivot Table'!C$40</f>
        <v>42</v>
      </c>
      <c r="U48" s="252">
        <f>'New Counts Pivot Table'!D$40</f>
        <v>282</v>
      </c>
      <c r="V48" s="252">
        <f>'New Counts Pivot Table'!E$40</f>
        <v>121</v>
      </c>
      <c r="W48" s="252">
        <f>'New Counts Pivot Table'!F$40</f>
        <v>65</v>
      </c>
      <c r="X48" s="322">
        <f>'New Counts Pivot Table'!G$40</f>
        <v>45</v>
      </c>
      <c r="Y48" s="251">
        <f>'New Counts Pivot Table'!H$40</f>
        <v>661</v>
      </c>
      <c r="Z48" s="251">
        <f>'New Counts Pivot Table'!I$40</f>
        <v>19</v>
      </c>
      <c r="AA48" s="252">
        <f>'New Counts Pivot Table'!J$40</f>
        <v>124</v>
      </c>
      <c r="AB48" s="252">
        <f>'New Counts Pivot Table'!K$40</f>
        <v>138</v>
      </c>
      <c r="AC48" s="252">
        <f>'New Counts Pivot Table'!L$40</f>
        <v>0</v>
      </c>
      <c r="AD48" s="252">
        <f>'New Counts Pivot Table'!M$40</f>
        <v>0</v>
      </c>
      <c r="AE48" s="251">
        <f>'New Counts Pivot Table'!N$40</f>
        <v>281</v>
      </c>
      <c r="AF48" s="251">
        <f>'New Counts Pivot Table'!O$40</f>
        <v>0</v>
      </c>
      <c r="AG48" s="252">
        <f>'New Counts Pivot Table'!P$40</f>
        <v>0</v>
      </c>
      <c r="AH48" s="251">
        <f>'New Counts Pivot Table'!Q$40</f>
        <v>0</v>
      </c>
    </row>
    <row r="49" spans="1:36">
      <c r="A49" s="337"/>
      <c r="B49" s="239" t="s">
        <v>24</v>
      </c>
      <c r="C49" s="247">
        <f t="shared" si="34"/>
        <v>0.11137123745819398</v>
      </c>
      <c r="D49" s="248">
        <f t="shared" si="35"/>
        <v>8.3798882681564241E-2</v>
      </c>
      <c r="E49" s="248">
        <f t="shared" si="36"/>
        <v>0.12182116488925349</v>
      </c>
      <c r="F49" s="248">
        <f t="shared" si="37"/>
        <v>0.14364387333639284</v>
      </c>
      <c r="G49" s="248">
        <f t="shared" si="37"/>
        <v>0.12121212121212122</v>
      </c>
      <c r="H49" s="248">
        <f t="shared" si="37"/>
        <v>5.7788944723618091E-2</v>
      </c>
      <c r="I49" s="247">
        <f t="shared" si="38"/>
        <v>0.1141497012053074</v>
      </c>
      <c r="J49" s="247">
        <f t="shared" si="39"/>
        <v>4.1935483870967745E-2</v>
      </c>
      <c r="K49" s="248">
        <f t="shared" si="40"/>
        <v>8.1206496519721574E-2</v>
      </c>
      <c r="L49" s="248">
        <f t="shared" si="40"/>
        <v>6.6420664206642069E-2</v>
      </c>
      <c r="M49" s="249">
        <f t="shared" si="41"/>
        <v>0</v>
      </c>
      <c r="N49" s="247">
        <f t="shared" si="42"/>
        <v>6.5471551052221355E-2</v>
      </c>
      <c r="O49" s="247">
        <f t="shared" si="43"/>
        <v>0</v>
      </c>
      <c r="P49" s="249">
        <f t="shared" si="43"/>
        <v>0</v>
      </c>
      <c r="Q49" s="332">
        <f t="shared" si="43"/>
        <v>0</v>
      </c>
      <c r="R49" s="664"/>
      <c r="S49" s="251">
        <f>'New Counts Pivot Table'!B$41</f>
        <v>333</v>
      </c>
      <c r="T49" s="252">
        <f>'New Counts Pivot Table'!C$41</f>
        <v>90</v>
      </c>
      <c r="U49" s="252">
        <f>'New Counts Pivot Table'!D$41</f>
        <v>297</v>
      </c>
      <c r="V49" s="252">
        <f>'New Counts Pivot Table'!E$41</f>
        <v>313</v>
      </c>
      <c r="W49" s="252">
        <f>'New Counts Pivot Table'!F$41</f>
        <v>48</v>
      </c>
      <c r="X49" s="322">
        <f>'New Counts Pivot Table'!G$41</f>
        <v>46</v>
      </c>
      <c r="Y49" s="251">
        <f>'New Counts Pivot Table'!H$41</f>
        <v>1127</v>
      </c>
      <c r="Z49" s="251">
        <f>'New Counts Pivot Table'!I$41</f>
        <v>13</v>
      </c>
      <c r="AA49" s="252">
        <f>'New Counts Pivot Table'!J$41</f>
        <v>35</v>
      </c>
      <c r="AB49" s="252">
        <f>'New Counts Pivot Table'!K$41</f>
        <v>36</v>
      </c>
      <c r="AC49" s="252">
        <f>'New Counts Pivot Table'!L$41</f>
        <v>0</v>
      </c>
      <c r="AD49" s="252">
        <f>'New Counts Pivot Table'!M$41</f>
        <v>0</v>
      </c>
      <c r="AE49" s="251">
        <f>'New Counts Pivot Table'!N$41</f>
        <v>84</v>
      </c>
      <c r="AF49" s="251">
        <f>'New Counts Pivot Table'!O$41</f>
        <v>0</v>
      </c>
      <c r="AG49" s="252">
        <f>'New Counts Pivot Table'!P$41</f>
        <v>0</v>
      </c>
      <c r="AH49" s="251">
        <f>'New Counts Pivot Table'!Q$41</f>
        <v>0</v>
      </c>
    </row>
    <row r="50" spans="1:36">
      <c r="A50" s="337"/>
      <c r="B50" s="239" t="s">
        <v>21</v>
      </c>
      <c r="C50" s="247">
        <f t="shared" si="34"/>
        <v>0</v>
      </c>
      <c r="D50" s="248">
        <f t="shared" si="35"/>
        <v>0</v>
      </c>
      <c r="E50" s="248">
        <f t="shared" si="36"/>
        <v>0</v>
      </c>
      <c r="F50" s="248">
        <f t="shared" si="37"/>
        <v>0</v>
      </c>
      <c r="G50" s="248">
        <f t="shared" si="37"/>
        <v>0</v>
      </c>
      <c r="H50" s="248">
        <f t="shared" si="37"/>
        <v>0</v>
      </c>
      <c r="I50" s="247">
        <f t="shared" si="38"/>
        <v>0</v>
      </c>
      <c r="J50" s="247">
        <f t="shared" si="39"/>
        <v>0</v>
      </c>
      <c r="K50" s="248">
        <f t="shared" si="40"/>
        <v>0</v>
      </c>
      <c r="L50" s="248">
        <f t="shared" si="40"/>
        <v>0</v>
      </c>
      <c r="M50" s="249">
        <f t="shared" si="41"/>
        <v>0</v>
      </c>
      <c r="N50" s="247">
        <f t="shared" si="42"/>
        <v>0</v>
      </c>
      <c r="O50" s="247">
        <f t="shared" si="43"/>
        <v>1</v>
      </c>
      <c r="P50" s="249">
        <f t="shared" si="43"/>
        <v>0</v>
      </c>
      <c r="Q50" s="332">
        <f t="shared" si="43"/>
        <v>1</v>
      </c>
      <c r="R50" s="664"/>
      <c r="S50" s="251">
        <f>'New Counts Pivot Table'!B$42</f>
        <v>0</v>
      </c>
      <c r="T50" s="252">
        <f>'New Counts Pivot Table'!C$42</f>
        <v>0</v>
      </c>
      <c r="U50" s="252">
        <f>'New Counts Pivot Table'!D$42</f>
        <v>0</v>
      </c>
      <c r="V50" s="252">
        <f>'New Counts Pivot Table'!E$42</f>
        <v>0</v>
      </c>
      <c r="W50" s="252">
        <f>'New Counts Pivot Table'!F$42</f>
        <v>0</v>
      </c>
      <c r="X50" s="322">
        <f>'New Counts Pivot Table'!G$42</f>
        <v>0</v>
      </c>
      <c r="Y50" s="251">
        <f>'New Counts Pivot Table'!H$42</f>
        <v>0</v>
      </c>
      <c r="Z50" s="251">
        <f>'New Counts Pivot Table'!I$42</f>
        <v>0</v>
      </c>
      <c r="AA50" s="252">
        <f>'New Counts Pivot Table'!J$42</f>
        <v>0</v>
      </c>
      <c r="AB50" s="252">
        <f>'New Counts Pivot Table'!K$42</f>
        <v>0</v>
      </c>
      <c r="AC50" s="252">
        <f>'New Counts Pivot Table'!L$42</f>
        <v>0</v>
      </c>
      <c r="AD50" s="252">
        <f>'New Counts Pivot Table'!M$42</f>
        <v>0</v>
      </c>
      <c r="AE50" s="251">
        <f>'New Counts Pivot Table'!N$42</f>
        <v>0</v>
      </c>
      <c r="AF50" s="251">
        <f>'New Counts Pivot Table'!O$42</f>
        <v>2278</v>
      </c>
      <c r="AG50" s="252">
        <f>'New Counts Pivot Table'!P$42</f>
        <v>0</v>
      </c>
      <c r="AH50" s="251">
        <f>'New Counts Pivot Table'!Q$42</f>
        <v>2278</v>
      </c>
    </row>
    <row r="51" spans="1:36" s="261" customFormat="1">
      <c r="A51" s="338"/>
      <c r="B51" s="253" t="s">
        <v>212</v>
      </c>
      <c r="C51" s="254">
        <f t="shared" si="34"/>
        <v>1</v>
      </c>
      <c r="D51" s="255">
        <f t="shared" si="35"/>
        <v>1</v>
      </c>
      <c r="E51" s="255">
        <f t="shared" si="36"/>
        <v>1</v>
      </c>
      <c r="F51" s="255">
        <f t="shared" si="37"/>
        <v>1</v>
      </c>
      <c r="G51" s="255">
        <f t="shared" si="37"/>
        <v>1</v>
      </c>
      <c r="H51" s="255">
        <f t="shared" si="37"/>
        <v>1</v>
      </c>
      <c r="I51" s="254">
        <f t="shared" si="38"/>
        <v>1</v>
      </c>
      <c r="J51" s="254">
        <f t="shared" si="39"/>
        <v>1</v>
      </c>
      <c r="K51" s="255">
        <f t="shared" si="40"/>
        <v>1</v>
      </c>
      <c r="L51" s="255">
        <f t="shared" si="40"/>
        <v>1</v>
      </c>
      <c r="M51" s="256">
        <f t="shared" si="41"/>
        <v>0</v>
      </c>
      <c r="N51" s="254">
        <f t="shared" si="42"/>
        <v>1</v>
      </c>
      <c r="O51" s="254">
        <f t="shared" si="43"/>
        <v>1</v>
      </c>
      <c r="P51" s="256">
        <f t="shared" si="43"/>
        <v>0</v>
      </c>
      <c r="Q51" s="333">
        <f t="shared" si="43"/>
        <v>1</v>
      </c>
      <c r="R51" s="665"/>
      <c r="S51" s="258">
        <f>'New Counts Pivot Table'!B$43</f>
        <v>2990</v>
      </c>
      <c r="T51" s="259">
        <f>'New Counts Pivot Table'!C$43</f>
        <v>1074</v>
      </c>
      <c r="U51" s="259">
        <f>'New Counts Pivot Table'!D$43</f>
        <v>2438</v>
      </c>
      <c r="V51" s="259">
        <f>'New Counts Pivot Table'!E$43</f>
        <v>2179</v>
      </c>
      <c r="W51" s="259">
        <f>'New Counts Pivot Table'!F$43</f>
        <v>396</v>
      </c>
      <c r="X51" s="323">
        <f>'New Counts Pivot Table'!G$43</f>
        <v>796</v>
      </c>
      <c r="Y51" s="258">
        <f>'New Counts Pivot Table'!H$43</f>
        <v>9873</v>
      </c>
      <c r="Z51" s="258">
        <f>'New Counts Pivot Table'!I$43</f>
        <v>310</v>
      </c>
      <c r="AA51" s="259">
        <f>'New Counts Pivot Table'!J$43</f>
        <v>431</v>
      </c>
      <c r="AB51" s="259">
        <f>'New Counts Pivot Table'!K$43</f>
        <v>542</v>
      </c>
      <c r="AC51" s="259">
        <f>'New Counts Pivot Table'!L$43</f>
        <v>0</v>
      </c>
      <c r="AD51" s="259">
        <f>'New Counts Pivot Table'!M$43</f>
        <v>0</v>
      </c>
      <c r="AE51" s="258">
        <f>'New Counts Pivot Table'!N$43</f>
        <v>1283</v>
      </c>
      <c r="AF51" s="258">
        <f>'New Counts Pivot Table'!O$43</f>
        <v>2278</v>
      </c>
      <c r="AG51" s="259">
        <f>'New Counts Pivot Table'!P$43</f>
        <v>0</v>
      </c>
      <c r="AH51" s="258">
        <f>'New Counts Pivot Table'!Q$43</f>
        <v>2278</v>
      </c>
      <c r="AI51" s="260"/>
      <c r="AJ51" s="260"/>
    </row>
    <row r="52" spans="1:36">
      <c r="A52" s="339" t="s">
        <v>33</v>
      </c>
      <c r="B52" s="240" t="s">
        <v>3</v>
      </c>
      <c r="C52" s="241">
        <f t="shared" ref="C52:C58" si="44">S52/S$58</f>
        <v>0.32601054481546571</v>
      </c>
      <c r="D52" s="242">
        <f t="shared" ref="D52:D58" si="45">IFERROR(T52/T$58,0)</f>
        <v>0</v>
      </c>
      <c r="E52" s="242">
        <f t="shared" ref="E52:E58" si="46">U52/U$58</f>
        <v>0.2093107181522916</v>
      </c>
      <c r="F52" s="242">
        <f t="shared" ref="F52:H58" si="47">IFERROR(V52/V$58,0)</f>
        <v>0.25210084033613445</v>
      </c>
      <c r="G52" s="242">
        <f t="shared" si="47"/>
        <v>0</v>
      </c>
      <c r="H52" s="242">
        <f t="shared" si="47"/>
        <v>0</v>
      </c>
      <c r="I52" s="241">
        <f t="shared" ref="I52:I58" si="48">Y52/Y$58</f>
        <v>0.26171118854045683</v>
      </c>
      <c r="J52" s="241">
        <f t="shared" ref="J52:J58" si="49">IFERROR(Z52/Z$58,0)</f>
        <v>0</v>
      </c>
      <c r="K52" s="242">
        <f t="shared" ref="K52:L58" si="50">AA52/AA$58</f>
        <v>0.33755274261603374</v>
      </c>
      <c r="L52" s="242">
        <f t="shared" si="50"/>
        <v>0.37164429530201343</v>
      </c>
      <c r="M52" s="243">
        <f t="shared" ref="M52:M58" si="51">IFERROR(AC52/AC$58,0)</f>
        <v>0.5</v>
      </c>
      <c r="N52" s="241">
        <f t="shared" ref="N52:N58" si="52">AE52/AE$58</f>
        <v>0.36565420560747663</v>
      </c>
      <c r="O52" s="241">
        <f t="shared" ref="O52:Q58" si="53">IFERROR(AF52/AF$58,0)</f>
        <v>9.7701149425287362E-2</v>
      </c>
      <c r="P52" s="243">
        <f t="shared" si="53"/>
        <v>0</v>
      </c>
      <c r="Q52" s="331">
        <f t="shared" si="53"/>
        <v>9.7701149425287362E-2</v>
      </c>
      <c r="R52" s="663"/>
      <c r="S52" s="245">
        <f>'New Counts Pivot Table'!B$45</f>
        <v>742</v>
      </c>
      <c r="T52" s="246">
        <f>'New Counts Pivot Table'!C$45</f>
        <v>0</v>
      </c>
      <c r="U52" s="246">
        <f>'New Counts Pivot Table'!D$45</f>
        <v>580</v>
      </c>
      <c r="V52" s="246">
        <f>'New Counts Pivot Table'!E$45</f>
        <v>30</v>
      </c>
      <c r="W52" s="246">
        <f>'New Counts Pivot Table'!F$45</f>
        <v>0</v>
      </c>
      <c r="X52" s="321">
        <f>'New Counts Pivot Table'!G$45</f>
        <v>0</v>
      </c>
      <c r="Y52" s="245">
        <f>'New Counts Pivot Table'!H$45</f>
        <v>1352</v>
      </c>
      <c r="Z52" s="245">
        <f>'New Counts Pivot Table'!I$45</f>
        <v>0</v>
      </c>
      <c r="AA52" s="246">
        <f>'New Counts Pivot Table'!J$45</f>
        <v>160</v>
      </c>
      <c r="AB52" s="246">
        <f>'New Counts Pivot Table'!K$45</f>
        <v>443</v>
      </c>
      <c r="AC52" s="246">
        <f>'New Counts Pivot Table'!L$45</f>
        <v>23</v>
      </c>
      <c r="AD52" s="246">
        <f>'New Counts Pivot Table'!M$45</f>
        <v>0</v>
      </c>
      <c r="AE52" s="245">
        <f>'New Counts Pivot Table'!N$45</f>
        <v>626</v>
      </c>
      <c r="AF52" s="245">
        <f>'New Counts Pivot Table'!O$45</f>
        <v>17</v>
      </c>
      <c r="AG52" s="246">
        <f>'New Counts Pivot Table'!P$45</f>
        <v>0</v>
      </c>
      <c r="AH52" s="245">
        <f>'New Counts Pivot Table'!Q$45</f>
        <v>17</v>
      </c>
    </row>
    <row r="53" spans="1:36">
      <c r="A53" s="337"/>
      <c r="B53" s="239" t="s">
        <v>4</v>
      </c>
      <c r="C53" s="247">
        <f t="shared" si="44"/>
        <v>0.29393673110720564</v>
      </c>
      <c r="D53" s="248">
        <f t="shared" si="45"/>
        <v>0</v>
      </c>
      <c r="E53" s="248">
        <f t="shared" si="46"/>
        <v>0.29953085528690004</v>
      </c>
      <c r="F53" s="248">
        <f t="shared" si="47"/>
        <v>0.24369747899159663</v>
      </c>
      <c r="G53" s="248">
        <f t="shared" si="47"/>
        <v>0</v>
      </c>
      <c r="H53" s="248">
        <f t="shared" si="47"/>
        <v>0</v>
      </c>
      <c r="I53" s="247">
        <f t="shared" si="48"/>
        <v>0.29578010065814941</v>
      </c>
      <c r="J53" s="247">
        <f t="shared" si="49"/>
        <v>0</v>
      </c>
      <c r="K53" s="248">
        <f t="shared" si="50"/>
        <v>0.3881856540084388</v>
      </c>
      <c r="L53" s="248">
        <f t="shared" si="50"/>
        <v>0.2651006711409396</v>
      </c>
      <c r="M53" s="249">
        <f t="shared" si="51"/>
        <v>0.28260869565217389</v>
      </c>
      <c r="N53" s="247">
        <f t="shared" si="52"/>
        <v>0.29964953271028039</v>
      </c>
      <c r="O53" s="247">
        <f t="shared" si="53"/>
        <v>0.23563218390804597</v>
      </c>
      <c r="P53" s="249">
        <f t="shared" si="53"/>
        <v>0</v>
      </c>
      <c r="Q53" s="332">
        <f t="shared" si="53"/>
        <v>0.23563218390804597</v>
      </c>
      <c r="R53" s="664"/>
      <c r="S53" s="251">
        <f>'New Counts Pivot Table'!B$46</f>
        <v>669</v>
      </c>
      <c r="T53" s="252">
        <f>'New Counts Pivot Table'!C$46</f>
        <v>0</v>
      </c>
      <c r="U53" s="252">
        <f>'New Counts Pivot Table'!D$46</f>
        <v>830</v>
      </c>
      <c r="V53" s="252">
        <f>'New Counts Pivot Table'!E$46</f>
        <v>29</v>
      </c>
      <c r="W53" s="252">
        <f>'New Counts Pivot Table'!F$46</f>
        <v>0</v>
      </c>
      <c r="X53" s="322">
        <f>'New Counts Pivot Table'!G$46</f>
        <v>0</v>
      </c>
      <c r="Y53" s="251">
        <f>'New Counts Pivot Table'!H$46</f>
        <v>1528</v>
      </c>
      <c r="Z53" s="251">
        <f>'New Counts Pivot Table'!I$46</f>
        <v>0</v>
      </c>
      <c r="AA53" s="252">
        <f>'New Counts Pivot Table'!J$46</f>
        <v>184</v>
      </c>
      <c r="AB53" s="252">
        <f>'New Counts Pivot Table'!K$46</f>
        <v>316</v>
      </c>
      <c r="AC53" s="252">
        <f>'New Counts Pivot Table'!L$46</f>
        <v>13</v>
      </c>
      <c r="AD53" s="252">
        <f>'New Counts Pivot Table'!M$46</f>
        <v>0</v>
      </c>
      <c r="AE53" s="251">
        <f>'New Counts Pivot Table'!N$46</f>
        <v>513</v>
      </c>
      <c r="AF53" s="251">
        <f>'New Counts Pivot Table'!O$46</f>
        <v>41</v>
      </c>
      <c r="AG53" s="252">
        <f>'New Counts Pivot Table'!P$46</f>
        <v>0</v>
      </c>
      <c r="AH53" s="251">
        <f>'New Counts Pivot Table'!Q$46</f>
        <v>41</v>
      </c>
    </row>
    <row r="54" spans="1:36">
      <c r="A54" s="337"/>
      <c r="B54" s="239" t="s">
        <v>5</v>
      </c>
      <c r="C54" s="247">
        <f t="shared" si="44"/>
        <v>0.26537785588752194</v>
      </c>
      <c r="D54" s="248">
        <f t="shared" si="45"/>
        <v>0</v>
      </c>
      <c r="E54" s="248">
        <f t="shared" si="46"/>
        <v>0.25478166726813423</v>
      </c>
      <c r="F54" s="248">
        <f t="shared" si="47"/>
        <v>0.36974789915966388</v>
      </c>
      <c r="G54" s="248">
        <f t="shared" si="47"/>
        <v>0</v>
      </c>
      <c r="H54" s="248">
        <f t="shared" si="47"/>
        <v>0</v>
      </c>
      <c r="I54" s="247">
        <f t="shared" si="48"/>
        <v>0.26209833526906695</v>
      </c>
      <c r="J54" s="247">
        <f t="shared" si="49"/>
        <v>0</v>
      </c>
      <c r="K54" s="248">
        <f t="shared" si="50"/>
        <v>0.13502109704641349</v>
      </c>
      <c r="L54" s="248">
        <f t="shared" si="50"/>
        <v>0.2063758389261745</v>
      </c>
      <c r="M54" s="249">
        <f t="shared" si="51"/>
        <v>0.10869565217391304</v>
      </c>
      <c r="N54" s="247">
        <f t="shared" si="52"/>
        <v>0.18399532710280375</v>
      </c>
      <c r="O54" s="247">
        <f t="shared" si="53"/>
        <v>0.31034482758620691</v>
      </c>
      <c r="P54" s="249">
        <f t="shared" si="53"/>
        <v>0</v>
      </c>
      <c r="Q54" s="332">
        <f t="shared" si="53"/>
        <v>0.31034482758620691</v>
      </c>
      <c r="R54" s="664"/>
      <c r="S54" s="251">
        <f>'New Counts Pivot Table'!B$47</f>
        <v>604</v>
      </c>
      <c r="T54" s="252">
        <f>'New Counts Pivot Table'!C$47</f>
        <v>0</v>
      </c>
      <c r="U54" s="252">
        <f>'New Counts Pivot Table'!D$47</f>
        <v>706</v>
      </c>
      <c r="V54" s="252">
        <f>'New Counts Pivot Table'!E$47</f>
        <v>44</v>
      </c>
      <c r="W54" s="252">
        <f>'New Counts Pivot Table'!F$47</f>
        <v>0</v>
      </c>
      <c r="X54" s="322">
        <f>'New Counts Pivot Table'!G$47</f>
        <v>0</v>
      </c>
      <c r="Y54" s="251">
        <f>'New Counts Pivot Table'!H$47</f>
        <v>1354</v>
      </c>
      <c r="Z54" s="251">
        <f>'New Counts Pivot Table'!I$47</f>
        <v>0</v>
      </c>
      <c r="AA54" s="252">
        <f>'New Counts Pivot Table'!J$47</f>
        <v>64</v>
      </c>
      <c r="AB54" s="252">
        <f>'New Counts Pivot Table'!K$47</f>
        <v>246</v>
      </c>
      <c r="AC54" s="252">
        <f>'New Counts Pivot Table'!L$47</f>
        <v>5</v>
      </c>
      <c r="AD54" s="252">
        <f>'New Counts Pivot Table'!M$47</f>
        <v>0</v>
      </c>
      <c r="AE54" s="251">
        <f>'New Counts Pivot Table'!N$47</f>
        <v>315</v>
      </c>
      <c r="AF54" s="251">
        <f>'New Counts Pivot Table'!O$47</f>
        <v>54</v>
      </c>
      <c r="AG54" s="252">
        <f>'New Counts Pivot Table'!P$47</f>
        <v>0</v>
      </c>
      <c r="AH54" s="251">
        <f>'New Counts Pivot Table'!Q$47</f>
        <v>54</v>
      </c>
    </row>
    <row r="55" spans="1:36">
      <c r="A55" s="337"/>
      <c r="B55" s="239" t="s">
        <v>6</v>
      </c>
      <c r="C55" s="247">
        <f t="shared" si="44"/>
        <v>3.5588752196836555E-2</v>
      </c>
      <c r="D55" s="248">
        <f t="shared" si="45"/>
        <v>0</v>
      </c>
      <c r="E55" s="248">
        <f t="shared" si="46"/>
        <v>9.1663659328762179E-2</v>
      </c>
      <c r="F55" s="248">
        <f t="shared" si="47"/>
        <v>0.13445378151260504</v>
      </c>
      <c r="G55" s="248">
        <f t="shared" si="47"/>
        <v>0</v>
      </c>
      <c r="H55" s="248">
        <f t="shared" si="47"/>
        <v>0</v>
      </c>
      <c r="I55" s="247">
        <f t="shared" si="48"/>
        <v>6.7944250871080136E-2</v>
      </c>
      <c r="J55" s="247">
        <f t="shared" si="49"/>
        <v>0</v>
      </c>
      <c r="K55" s="248">
        <f t="shared" si="50"/>
        <v>0.13924050632911392</v>
      </c>
      <c r="L55" s="248">
        <f t="shared" si="50"/>
        <v>0.15687919463087249</v>
      </c>
      <c r="M55" s="249">
        <f t="shared" si="51"/>
        <v>0.10869565217391304</v>
      </c>
      <c r="N55" s="247">
        <f t="shared" si="52"/>
        <v>0.15070093457943926</v>
      </c>
      <c r="O55" s="247">
        <f t="shared" si="53"/>
        <v>0.35632183908045978</v>
      </c>
      <c r="P55" s="249">
        <f t="shared" si="53"/>
        <v>0</v>
      </c>
      <c r="Q55" s="332">
        <f t="shared" si="53"/>
        <v>0.35632183908045978</v>
      </c>
      <c r="R55" s="664"/>
      <c r="S55" s="251">
        <f>'New Counts Pivot Table'!B$48</f>
        <v>81</v>
      </c>
      <c r="T55" s="252">
        <f>'New Counts Pivot Table'!C$48</f>
        <v>0</v>
      </c>
      <c r="U55" s="252">
        <f>'New Counts Pivot Table'!D$48</f>
        <v>254</v>
      </c>
      <c r="V55" s="252">
        <f>'New Counts Pivot Table'!E$48</f>
        <v>16</v>
      </c>
      <c r="W55" s="252">
        <f>'New Counts Pivot Table'!F$48</f>
        <v>0</v>
      </c>
      <c r="X55" s="322">
        <f>'New Counts Pivot Table'!G$48</f>
        <v>0</v>
      </c>
      <c r="Y55" s="251">
        <f>'New Counts Pivot Table'!H$48</f>
        <v>351</v>
      </c>
      <c r="Z55" s="251">
        <f>'New Counts Pivot Table'!I$48</f>
        <v>0</v>
      </c>
      <c r="AA55" s="252">
        <f>'New Counts Pivot Table'!J$48</f>
        <v>66</v>
      </c>
      <c r="AB55" s="252">
        <f>'New Counts Pivot Table'!K$48</f>
        <v>187</v>
      </c>
      <c r="AC55" s="252">
        <f>'New Counts Pivot Table'!L$48</f>
        <v>5</v>
      </c>
      <c r="AD55" s="252">
        <f>'New Counts Pivot Table'!M$48</f>
        <v>0</v>
      </c>
      <c r="AE55" s="251">
        <f>'New Counts Pivot Table'!N$48</f>
        <v>258</v>
      </c>
      <c r="AF55" s="251">
        <f>'New Counts Pivot Table'!O$48</f>
        <v>62</v>
      </c>
      <c r="AG55" s="252">
        <f>'New Counts Pivot Table'!P$48</f>
        <v>0</v>
      </c>
      <c r="AH55" s="251">
        <f>'New Counts Pivot Table'!Q$48</f>
        <v>62</v>
      </c>
    </row>
    <row r="56" spans="1:36">
      <c r="A56" s="337"/>
      <c r="B56" s="239" t="s">
        <v>24</v>
      </c>
      <c r="C56" s="247">
        <f t="shared" si="44"/>
        <v>7.9086115992970121E-2</v>
      </c>
      <c r="D56" s="248">
        <f t="shared" si="45"/>
        <v>0</v>
      </c>
      <c r="E56" s="248">
        <f t="shared" si="46"/>
        <v>0.14471309996391193</v>
      </c>
      <c r="F56" s="248">
        <f t="shared" si="47"/>
        <v>0</v>
      </c>
      <c r="G56" s="248">
        <f t="shared" si="47"/>
        <v>0</v>
      </c>
      <c r="H56" s="248">
        <f t="shared" si="47"/>
        <v>0</v>
      </c>
      <c r="I56" s="247">
        <f t="shared" si="48"/>
        <v>0.11246612466124661</v>
      </c>
      <c r="J56" s="247">
        <f t="shared" si="49"/>
        <v>0</v>
      </c>
      <c r="K56" s="248">
        <f t="shared" si="50"/>
        <v>0</v>
      </c>
      <c r="L56" s="248">
        <f t="shared" si="50"/>
        <v>0</v>
      </c>
      <c r="M56" s="249">
        <f t="shared" si="51"/>
        <v>0</v>
      </c>
      <c r="N56" s="247">
        <f t="shared" si="52"/>
        <v>0</v>
      </c>
      <c r="O56" s="247">
        <f t="shared" si="53"/>
        <v>0</v>
      </c>
      <c r="P56" s="249">
        <f t="shared" si="53"/>
        <v>0</v>
      </c>
      <c r="Q56" s="332">
        <f t="shared" si="53"/>
        <v>0</v>
      </c>
      <c r="R56" s="664"/>
      <c r="S56" s="251">
        <f>'New Counts Pivot Table'!B$49</f>
        <v>180</v>
      </c>
      <c r="T56" s="252">
        <f>'New Counts Pivot Table'!C$49</f>
        <v>0</v>
      </c>
      <c r="U56" s="252">
        <f>'New Counts Pivot Table'!D$49</f>
        <v>401</v>
      </c>
      <c r="V56" s="252">
        <f>'New Counts Pivot Table'!E$49</f>
        <v>0</v>
      </c>
      <c r="W56" s="252">
        <f>'New Counts Pivot Table'!F$49</f>
        <v>0</v>
      </c>
      <c r="X56" s="322">
        <f>'New Counts Pivot Table'!G$49</f>
        <v>0</v>
      </c>
      <c r="Y56" s="251">
        <f>'New Counts Pivot Table'!H$49</f>
        <v>581</v>
      </c>
      <c r="Z56" s="251">
        <f>'New Counts Pivot Table'!I$49</f>
        <v>0</v>
      </c>
      <c r="AA56" s="252">
        <f>'New Counts Pivot Table'!J$49</f>
        <v>0</v>
      </c>
      <c r="AB56" s="252">
        <f>'New Counts Pivot Table'!K$49</f>
        <v>0</v>
      </c>
      <c r="AC56" s="252">
        <f>'New Counts Pivot Table'!L$49</f>
        <v>0</v>
      </c>
      <c r="AD56" s="252">
        <f>'New Counts Pivot Table'!M$49</f>
        <v>0</v>
      </c>
      <c r="AE56" s="251">
        <f>'New Counts Pivot Table'!N$49</f>
        <v>0</v>
      </c>
      <c r="AF56" s="251">
        <f>'New Counts Pivot Table'!O$49</f>
        <v>0</v>
      </c>
      <c r="AG56" s="252">
        <f>'New Counts Pivot Table'!P$49</f>
        <v>0</v>
      </c>
      <c r="AH56" s="251">
        <f>'New Counts Pivot Table'!Q$49</f>
        <v>0</v>
      </c>
    </row>
    <row r="57" spans="1:36">
      <c r="A57" s="337"/>
      <c r="B57" s="239" t="s">
        <v>21</v>
      </c>
      <c r="C57" s="247">
        <f t="shared" si="44"/>
        <v>0</v>
      </c>
      <c r="D57" s="248">
        <f t="shared" si="45"/>
        <v>0</v>
      </c>
      <c r="E57" s="248">
        <f t="shared" si="46"/>
        <v>0</v>
      </c>
      <c r="F57" s="248">
        <f t="shared" si="47"/>
        <v>0</v>
      </c>
      <c r="G57" s="248">
        <f t="shared" si="47"/>
        <v>0</v>
      </c>
      <c r="H57" s="248">
        <f t="shared" si="47"/>
        <v>0</v>
      </c>
      <c r="I57" s="247">
        <f t="shared" si="48"/>
        <v>0</v>
      </c>
      <c r="J57" s="247">
        <f t="shared" si="49"/>
        <v>0</v>
      </c>
      <c r="K57" s="248">
        <f t="shared" si="50"/>
        <v>0</v>
      </c>
      <c r="L57" s="248">
        <f t="shared" si="50"/>
        <v>0</v>
      </c>
      <c r="M57" s="249">
        <f t="shared" si="51"/>
        <v>0</v>
      </c>
      <c r="N57" s="247">
        <f t="shared" si="52"/>
        <v>0</v>
      </c>
      <c r="O57" s="247">
        <f t="shared" si="53"/>
        <v>0</v>
      </c>
      <c r="P57" s="249">
        <f t="shared" si="53"/>
        <v>0</v>
      </c>
      <c r="Q57" s="332">
        <f t="shared" si="53"/>
        <v>0</v>
      </c>
      <c r="R57" s="664"/>
      <c r="S57" s="251">
        <f>'New Counts Pivot Table'!B$50</f>
        <v>0</v>
      </c>
      <c r="T57" s="252">
        <f>'New Counts Pivot Table'!C$50</f>
        <v>0</v>
      </c>
      <c r="U57" s="252">
        <f>'New Counts Pivot Table'!D$50</f>
        <v>0</v>
      </c>
      <c r="V57" s="252">
        <f>'New Counts Pivot Table'!E$50</f>
        <v>0</v>
      </c>
      <c r="W57" s="252">
        <f>'New Counts Pivot Table'!F$50</f>
        <v>0</v>
      </c>
      <c r="X57" s="322">
        <f>'New Counts Pivot Table'!G$50</f>
        <v>0</v>
      </c>
      <c r="Y57" s="251">
        <f>'New Counts Pivot Table'!H$50</f>
        <v>0</v>
      </c>
      <c r="Z57" s="251">
        <f>'New Counts Pivot Table'!I$50</f>
        <v>0</v>
      </c>
      <c r="AA57" s="252">
        <f>'New Counts Pivot Table'!J$50</f>
        <v>0</v>
      </c>
      <c r="AB57" s="252">
        <f>'New Counts Pivot Table'!K$50</f>
        <v>0</v>
      </c>
      <c r="AC57" s="252">
        <f>'New Counts Pivot Table'!L$50</f>
        <v>0</v>
      </c>
      <c r="AD57" s="252">
        <f>'New Counts Pivot Table'!M$50</f>
        <v>0</v>
      </c>
      <c r="AE57" s="251">
        <f>'New Counts Pivot Table'!N$50</f>
        <v>0</v>
      </c>
      <c r="AF57" s="251">
        <f>'New Counts Pivot Table'!O$50</f>
        <v>0</v>
      </c>
      <c r="AG57" s="252">
        <f>'New Counts Pivot Table'!P$50</f>
        <v>0</v>
      </c>
      <c r="AH57" s="251">
        <f>'New Counts Pivot Table'!Q$50</f>
        <v>0</v>
      </c>
    </row>
    <row r="58" spans="1:36" s="261" customFormat="1">
      <c r="A58" s="338"/>
      <c r="B58" s="253" t="s">
        <v>212</v>
      </c>
      <c r="C58" s="254">
        <f t="shared" si="44"/>
        <v>1</v>
      </c>
      <c r="D58" s="255">
        <f t="shared" si="45"/>
        <v>0</v>
      </c>
      <c r="E58" s="255">
        <f t="shared" si="46"/>
        <v>1</v>
      </c>
      <c r="F58" s="255">
        <f t="shared" si="47"/>
        <v>1</v>
      </c>
      <c r="G58" s="255">
        <f t="shared" si="47"/>
        <v>0</v>
      </c>
      <c r="H58" s="255">
        <f t="shared" si="47"/>
        <v>0</v>
      </c>
      <c r="I58" s="254">
        <f t="shared" si="48"/>
        <v>1</v>
      </c>
      <c r="J58" s="254">
        <f t="shared" si="49"/>
        <v>0</v>
      </c>
      <c r="K58" s="255">
        <f t="shared" si="50"/>
        <v>1</v>
      </c>
      <c r="L58" s="255">
        <f t="shared" si="50"/>
        <v>1</v>
      </c>
      <c r="M58" s="256">
        <f t="shared" si="51"/>
        <v>1</v>
      </c>
      <c r="N58" s="254">
        <f t="shared" si="52"/>
        <v>1</v>
      </c>
      <c r="O58" s="254">
        <f t="shared" si="53"/>
        <v>1</v>
      </c>
      <c r="P58" s="256">
        <f t="shared" si="53"/>
        <v>0</v>
      </c>
      <c r="Q58" s="333">
        <f t="shared" si="53"/>
        <v>1</v>
      </c>
      <c r="R58" s="665"/>
      <c r="S58" s="258">
        <f>'New Counts Pivot Table'!B$51</f>
        <v>2276</v>
      </c>
      <c r="T58" s="259">
        <f>'New Counts Pivot Table'!C$51</f>
        <v>0</v>
      </c>
      <c r="U58" s="259">
        <f>'New Counts Pivot Table'!D$51</f>
        <v>2771</v>
      </c>
      <c r="V58" s="259">
        <f>'New Counts Pivot Table'!E$51</f>
        <v>119</v>
      </c>
      <c r="W58" s="259">
        <f>'New Counts Pivot Table'!F$51</f>
        <v>0</v>
      </c>
      <c r="X58" s="323">
        <f>'New Counts Pivot Table'!G$51</f>
        <v>0</v>
      </c>
      <c r="Y58" s="258">
        <f>'New Counts Pivot Table'!H$51</f>
        <v>5166</v>
      </c>
      <c r="Z58" s="258">
        <f>'New Counts Pivot Table'!I$51</f>
        <v>0</v>
      </c>
      <c r="AA58" s="259">
        <f>'New Counts Pivot Table'!J$51</f>
        <v>474</v>
      </c>
      <c r="AB58" s="259">
        <f>'New Counts Pivot Table'!K$51</f>
        <v>1192</v>
      </c>
      <c r="AC58" s="259">
        <f>'New Counts Pivot Table'!L$51</f>
        <v>46</v>
      </c>
      <c r="AD58" s="259">
        <f>'New Counts Pivot Table'!M$51</f>
        <v>0</v>
      </c>
      <c r="AE58" s="258">
        <f>'New Counts Pivot Table'!N$51</f>
        <v>1712</v>
      </c>
      <c r="AF58" s="258">
        <f>'New Counts Pivot Table'!O$51</f>
        <v>174</v>
      </c>
      <c r="AG58" s="259">
        <f>'New Counts Pivot Table'!P$51</f>
        <v>0</v>
      </c>
      <c r="AH58" s="258">
        <f>'New Counts Pivot Table'!Q$51</f>
        <v>174</v>
      </c>
      <c r="AI58" s="260"/>
      <c r="AJ58" s="260"/>
    </row>
    <row r="59" spans="1:36">
      <c r="A59" s="339" t="s">
        <v>34</v>
      </c>
      <c r="B59" s="240" t="s">
        <v>3</v>
      </c>
      <c r="C59" s="241">
        <f t="shared" ref="C59:C65" si="54">S59/S$65</f>
        <v>0.33542812254516891</v>
      </c>
      <c r="D59" s="242">
        <f t="shared" ref="D59:D65" si="55">IFERROR(T59/T$65,0)</f>
        <v>0.24374495560936238</v>
      </c>
      <c r="E59" s="242">
        <f t="shared" ref="E59:E65" si="56">U59/U$65</f>
        <v>0.22731439046746105</v>
      </c>
      <c r="F59" s="242">
        <f t="shared" ref="F59:H65" si="57">IFERROR(V59/V$65,0)</f>
        <v>0.20689655172413793</v>
      </c>
      <c r="G59" s="242">
        <f t="shared" si="57"/>
        <v>0.10714285714285714</v>
      </c>
      <c r="H59" s="242">
        <f t="shared" si="57"/>
        <v>0.14814814814814814</v>
      </c>
      <c r="I59" s="241">
        <f t="shared" ref="I59:I65" si="58">Y59/Y$65</f>
        <v>0.25174537987679674</v>
      </c>
      <c r="J59" s="241">
        <f t="shared" ref="J59:J65" si="59">IFERROR(Z59/Z$65,0)</f>
        <v>0</v>
      </c>
      <c r="K59" s="242">
        <f t="shared" ref="K59:L65" si="60">AA59/AA$65</f>
        <v>0.12653061224489795</v>
      </c>
      <c r="L59" s="242">
        <f t="shared" si="60"/>
        <v>9.668508287292818E-2</v>
      </c>
      <c r="M59" s="243">
        <f t="shared" ref="M59:M65" si="61">IFERROR(AC59/AC$65,0)</f>
        <v>0.13513513513513514</v>
      </c>
      <c r="N59" s="241">
        <f t="shared" ref="N59:N65" si="62">AE59/AE$65</f>
        <v>0.11784799316823227</v>
      </c>
      <c r="O59" s="241">
        <f t="shared" ref="O59:Q65" si="63">IFERROR(AF59/AF$65,0)</f>
        <v>4.1463414634146344E-2</v>
      </c>
      <c r="P59" s="243">
        <f t="shared" si="63"/>
        <v>0</v>
      </c>
      <c r="Q59" s="331">
        <f t="shared" si="63"/>
        <v>4.1463414634146344E-2</v>
      </c>
      <c r="R59" s="663"/>
      <c r="S59" s="245">
        <f>'New Counts Pivot Table'!B$53</f>
        <v>427</v>
      </c>
      <c r="T59" s="246">
        <f>'New Counts Pivot Table'!C$53</f>
        <v>302</v>
      </c>
      <c r="U59" s="246">
        <f>'New Counts Pivot Table'!D$53</f>
        <v>248</v>
      </c>
      <c r="V59" s="246">
        <f>'New Counts Pivot Table'!E$53</f>
        <v>228</v>
      </c>
      <c r="W59" s="246">
        <f>'New Counts Pivot Table'!F$53</f>
        <v>9</v>
      </c>
      <c r="X59" s="321">
        <f>'New Counts Pivot Table'!G$53</f>
        <v>12</v>
      </c>
      <c r="Y59" s="245">
        <f>'New Counts Pivot Table'!H$53</f>
        <v>1226</v>
      </c>
      <c r="Z59" s="245">
        <f>'New Counts Pivot Table'!I$53</f>
        <v>0</v>
      </c>
      <c r="AA59" s="246">
        <f>'New Counts Pivot Table'!J$53</f>
        <v>93</v>
      </c>
      <c r="AB59" s="246">
        <f>'New Counts Pivot Table'!K$53</f>
        <v>35</v>
      </c>
      <c r="AC59" s="246">
        <f>'New Counts Pivot Table'!L$53</f>
        <v>10</v>
      </c>
      <c r="AD59" s="246">
        <f>'New Counts Pivot Table'!M$53</f>
        <v>0</v>
      </c>
      <c r="AE59" s="245">
        <f>'New Counts Pivot Table'!N$53</f>
        <v>138</v>
      </c>
      <c r="AF59" s="245">
        <f>'New Counts Pivot Table'!O$53</f>
        <v>17</v>
      </c>
      <c r="AG59" s="246">
        <f>'New Counts Pivot Table'!P$53</f>
        <v>0</v>
      </c>
      <c r="AH59" s="245">
        <f>'New Counts Pivot Table'!Q$53</f>
        <v>17</v>
      </c>
    </row>
    <row r="60" spans="1:36">
      <c r="A60" s="337"/>
      <c r="B60" s="239" t="s">
        <v>4</v>
      </c>
      <c r="C60" s="247">
        <f t="shared" si="54"/>
        <v>0.25137470542026707</v>
      </c>
      <c r="D60" s="248">
        <f t="shared" si="55"/>
        <v>0.28410008071025022</v>
      </c>
      <c r="E60" s="248">
        <f t="shared" si="56"/>
        <v>0.24931255728689275</v>
      </c>
      <c r="F60" s="248">
        <f t="shared" si="57"/>
        <v>0.25317604355716877</v>
      </c>
      <c r="G60" s="248">
        <f t="shared" si="57"/>
        <v>0.25</v>
      </c>
      <c r="H60" s="248">
        <f t="shared" si="57"/>
        <v>0.32098765432098764</v>
      </c>
      <c r="I60" s="247">
        <f t="shared" si="58"/>
        <v>0.26078028747433263</v>
      </c>
      <c r="J60" s="247">
        <f t="shared" si="59"/>
        <v>0</v>
      </c>
      <c r="K60" s="248">
        <f t="shared" si="60"/>
        <v>0.17959183673469387</v>
      </c>
      <c r="L60" s="248">
        <f t="shared" si="60"/>
        <v>0.10773480662983426</v>
      </c>
      <c r="M60" s="249">
        <f t="shared" si="61"/>
        <v>0.1891891891891892</v>
      </c>
      <c r="N60" s="247">
        <f t="shared" si="62"/>
        <v>0.15798462852263023</v>
      </c>
      <c r="O60" s="247">
        <f t="shared" si="63"/>
        <v>1.4634146341463415E-2</v>
      </c>
      <c r="P60" s="249">
        <f t="shared" si="63"/>
        <v>0</v>
      </c>
      <c r="Q60" s="332">
        <f t="shared" si="63"/>
        <v>1.4634146341463415E-2</v>
      </c>
      <c r="R60" s="664"/>
      <c r="S60" s="251">
        <f>'New Counts Pivot Table'!B$54</f>
        <v>320</v>
      </c>
      <c r="T60" s="252">
        <f>'New Counts Pivot Table'!C$54</f>
        <v>352</v>
      </c>
      <c r="U60" s="252">
        <f>'New Counts Pivot Table'!D$54</f>
        <v>272</v>
      </c>
      <c r="V60" s="252">
        <f>'New Counts Pivot Table'!E$54</f>
        <v>279</v>
      </c>
      <c r="W60" s="252">
        <f>'New Counts Pivot Table'!F$54</f>
        <v>21</v>
      </c>
      <c r="X60" s="322">
        <f>'New Counts Pivot Table'!G$54</f>
        <v>26</v>
      </c>
      <c r="Y60" s="251">
        <f>'New Counts Pivot Table'!H$54</f>
        <v>1270</v>
      </c>
      <c r="Z60" s="251">
        <f>'New Counts Pivot Table'!I$54</f>
        <v>0</v>
      </c>
      <c r="AA60" s="252">
        <f>'New Counts Pivot Table'!J$54</f>
        <v>132</v>
      </c>
      <c r="AB60" s="252">
        <f>'New Counts Pivot Table'!K$54</f>
        <v>39</v>
      </c>
      <c r="AC60" s="252">
        <f>'New Counts Pivot Table'!L$54</f>
        <v>14</v>
      </c>
      <c r="AD60" s="252">
        <f>'New Counts Pivot Table'!M$54</f>
        <v>0</v>
      </c>
      <c r="AE60" s="251">
        <f>'New Counts Pivot Table'!N$54</f>
        <v>185</v>
      </c>
      <c r="AF60" s="251">
        <f>'New Counts Pivot Table'!O$54</f>
        <v>6</v>
      </c>
      <c r="AG60" s="252">
        <f>'New Counts Pivot Table'!P$54</f>
        <v>0</v>
      </c>
      <c r="AH60" s="251">
        <f>'New Counts Pivot Table'!Q$54</f>
        <v>6</v>
      </c>
    </row>
    <row r="61" spans="1:36">
      <c r="A61" s="337"/>
      <c r="B61" s="239" t="s">
        <v>5</v>
      </c>
      <c r="C61" s="247">
        <f t="shared" si="54"/>
        <v>0.20974076983503534</v>
      </c>
      <c r="D61" s="248">
        <f t="shared" si="55"/>
        <v>0.21711057304277642</v>
      </c>
      <c r="E61" s="248">
        <f t="shared" si="56"/>
        <v>0.20073327222731438</v>
      </c>
      <c r="F61" s="248">
        <f t="shared" si="57"/>
        <v>0.33393829401088931</v>
      </c>
      <c r="G61" s="248">
        <f t="shared" si="57"/>
        <v>0.58333333333333337</v>
      </c>
      <c r="H61" s="248">
        <f t="shared" si="57"/>
        <v>0.32098765432098764</v>
      </c>
      <c r="I61" s="247">
        <f t="shared" si="58"/>
        <v>0.24599589322381929</v>
      </c>
      <c r="J61" s="247">
        <f t="shared" si="59"/>
        <v>0</v>
      </c>
      <c r="K61" s="248">
        <f t="shared" si="60"/>
        <v>0.21088435374149661</v>
      </c>
      <c r="L61" s="248">
        <f t="shared" si="60"/>
        <v>0.16298342541436464</v>
      </c>
      <c r="M61" s="249">
        <f t="shared" si="61"/>
        <v>0.21621621621621623</v>
      </c>
      <c r="N61" s="247">
        <f t="shared" si="62"/>
        <v>0.1964133219470538</v>
      </c>
      <c r="O61" s="247">
        <f t="shared" si="63"/>
        <v>2.6829268292682926E-2</v>
      </c>
      <c r="P61" s="249">
        <f t="shared" si="63"/>
        <v>0</v>
      </c>
      <c r="Q61" s="332">
        <f t="shared" si="63"/>
        <v>2.6829268292682926E-2</v>
      </c>
      <c r="R61" s="664"/>
      <c r="S61" s="251">
        <f>'New Counts Pivot Table'!B$55</f>
        <v>267</v>
      </c>
      <c r="T61" s="252">
        <f>'New Counts Pivot Table'!C$55</f>
        <v>269</v>
      </c>
      <c r="U61" s="252">
        <f>'New Counts Pivot Table'!D$55</f>
        <v>219</v>
      </c>
      <c r="V61" s="252">
        <f>'New Counts Pivot Table'!E$55</f>
        <v>368</v>
      </c>
      <c r="W61" s="252">
        <f>'New Counts Pivot Table'!F$55</f>
        <v>49</v>
      </c>
      <c r="X61" s="322">
        <f>'New Counts Pivot Table'!G$55</f>
        <v>26</v>
      </c>
      <c r="Y61" s="251">
        <f>'New Counts Pivot Table'!H$55</f>
        <v>1198</v>
      </c>
      <c r="Z61" s="251">
        <f>'New Counts Pivot Table'!I$55</f>
        <v>0</v>
      </c>
      <c r="AA61" s="252">
        <f>'New Counts Pivot Table'!J$55</f>
        <v>155</v>
      </c>
      <c r="AB61" s="252">
        <f>'New Counts Pivot Table'!K$55</f>
        <v>59</v>
      </c>
      <c r="AC61" s="252">
        <f>'New Counts Pivot Table'!L$55</f>
        <v>16</v>
      </c>
      <c r="AD61" s="252">
        <f>'New Counts Pivot Table'!M$55</f>
        <v>0</v>
      </c>
      <c r="AE61" s="251">
        <f>'New Counts Pivot Table'!N$55</f>
        <v>230</v>
      </c>
      <c r="AF61" s="251">
        <f>'New Counts Pivot Table'!O$55</f>
        <v>11</v>
      </c>
      <c r="AG61" s="252">
        <f>'New Counts Pivot Table'!P$55</f>
        <v>0</v>
      </c>
      <c r="AH61" s="251">
        <f>'New Counts Pivot Table'!Q$55</f>
        <v>11</v>
      </c>
    </row>
    <row r="62" spans="1:36">
      <c r="A62" s="337"/>
      <c r="B62" s="239" t="s">
        <v>6</v>
      </c>
      <c r="C62" s="247">
        <f t="shared" si="54"/>
        <v>0.18617439120188531</v>
      </c>
      <c r="D62" s="248">
        <f t="shared" si="55"/>
        <v>0.23405972558514931</v>
      </c>
      <c r="E62" s="248">
        <f t="shared" si="56"/>
        <v>0.30980751604032997</v>
      </c>
      <c r="F62" s="248">
        <f t="shared" si="57"/>
        <v>0.18965517241379309</v>
      </c>
      <c r="G62" s="248">
        <f t="shared" si="57"/>
        <v>2.3809523809523808E-2</v>
      </c>
      <c r="H62" s="248">
        <f t="shared" si="57"/>
        <v>0.20987654320987653</v>
      </c>
      <c r="I62" s="247">
        <f t="shared" si="58"/>
        <v>0.22443531827515401</v>
      </c>
      <c r="J62" s="247">
        <f t="shared" si="59"/>
        <v>0</v>
      </c>
      <c r="K62" s="248">
        <f t="shared" si="60"/>
        <v>0.46938775510204084</v>
      </c>
      <c r="L62" s="248">
        <f t="shared" si="60"/>
        <v>0.6270718232044199</v>
      </c>
      <c r="M62" s="249">
        <f t="shared" si="61"/>
        <v>0.41891891891891891</v>
      </c>
      <c r="N62" s="247">
        <f t="shared" si="62"/>
        <v>0.51494449188727587</v>
      </c>
      <c r="O62" s="247">
        <f t="shared" si="63"/>
        <v>0.62926829268292683</v>
      </c>
      <c r="P62" s="249">
        <f t="shared" si="63"/>
        <v>0</v>
      </c>
      <c r="Q62" s="332">
        <f t="shared" si="63"/>
        <v>0.62926829268292683</v>
      </c>
      <c r="R62" s="664"/>
      <c r="S62" s="251">
        <f>'New Counts Pivot Table'!B$56</f>
        <v>237</v>
      </c>
      <c r="T62" s="252">
        <f>'New Counts Pivot Table'!C$56</f>
        <v>290</v>
      </c>
      <c r="U62" s="252">
        <f>'New Counts Pivot Table'!D$56</f>
        <v>338</v>
      </c>
      <c r="V62" s="252">
        <f>'New Counts Pivot Table'!E$56</f>
        <v>209</v>
      </c>
      <c r="W62" s="252">
        <f>'New Counts Pivot Table'!F$56</f>
        <v>2</v>
      </c>
      <c r="X62" s="322">
        <f>'New Counts Pivot Table'!G$56</f>
        <v>17</v>
      </c>
      <c r="Y62" s="251">
        <f>'New Counts Pivot Table'!H$56</f>
        <v>1093</v>
      </c>
      <c r="Z62" s="251">
        <f>'New Counts Pivot Table'!I$56</f>
        <v>0</v>
      </c>
      <c r="AA62" s="252">
        <f>'New Counts Pivot Table'!J$56</f>
        <v>345</v>
      </c>
      <c r="AB62" s="252">
        <f>'New Counts Pivot Table'!K$56</f>
        <v>227</v>
      </c>
      <c r="AC62" s="252">
        <f>'New Counts Pivot Table'!L$56</f>
        <v>31</v>
      </c>
      <c r="AD62" s="252">
        <f>'New Counts Pivot Table'!M$56</f>
        <v>0</v>
      </c>
      <c r="AE62" s="251">
        <f>'New Counts Pivot Table'!N$56</f>
        <v>603</v>
      </c>
      <c r="AF62" s="251">
        <f>'New Counts Pivot Table'!O$56</f>
        <v>258</v>
      </c>
      <c r="AG62" s="252">
        <f>'New Counts Pivot Table'!P$56</f>
        <v>0</v>
      </c>
      <c r="AH62" s="251">
        <f>'New Counts Pivot Table'!Q$56</f>
        <v>258</v>
      </c>
    </row>
    <row r="63" spans="1:36">
      <c r="A63" s="337"/>
      <c r="B63" s="239" t="s">
        <v>24</v>
      </c>
      <c r="C63" s="247">
        <f t="shared" si="54"/>
        <v>1.7282010997643361E-2</v>
      </c>
      <c r="D63" s="248">
        <f t="shared" si="55"/>
        <v>2.0984665052461663E-2</v>
      </c>
      <c r="E63" s="248">
        <f t="shared" si="56"/>
        <v>1.2832263978001834E-2</v>
      </c>
      <c r="F63" s="248">
        <f t="shared" si="57"/>
        <v>1.6333938294010888E-2</v>
      </c>
      <c r="G63" s="248">
        <f t="shared" si="57"/>
        <v>3.5714285714285712E-2</v>
      </c>
      <c r="H63" s="248">
        <f t="shared" si="57"/>
        <v>0</v>
      </c>
      <c r="I63" s="247">
        <f t="shared" si="58"/>
        <v>1.7043121149897332E-2</v>
      </c>
      <c r="J63" s="247">
        <f t="shared" si="59"/>
        <v>0</v>
      </c>
      <c r="K63" s="248">
        <f t="shared" si="60"/>
        <v>1.3605442176870748E-2</v>
      </c>
      <c r="L63" s="248">
        <f t="shared" si="60"/>
        <v>5.5248618784530384E-3</v>
      </c>
      <c r="M63" s="249">
        <f t="shared" si="61"/>
        <v>4.0540540540540543E-2</v>
      </c>
      <c r="N63" s="247">
        <f t="shared" si="62"/>
        <v>1.2809564474807857E-2</v>
      </c>
      <c r="O63" s="247">
        <f t="shared" si="63"/>
        <v>0.28780487804878047</v>
      </c>
      <c r="P63" s="249">
        <f t="shared" si="63"/>
        <v>0</v>
      </c>
      <c r="Q63" s="332">
        <f t="shared" si="63"/>
        <v>0.28780487804878047</v>
      </c>
      <c r="R63" s="664"/>
      <c r="S63" s="251">
        <f>'New Counts Pivot Table'!B$57</f>
        <v>22</v>
      </c>
      <c r="T63" s="252">
        <f>'New Counts Pivot Table'!C$57</f>
        <v>26</v>
      </c>
      <c r="U63" s="252">
        <f>'New Counts Pivot Table'!D$57</f>
        <v>14</v>
      </c>
      <c r="V63" s="252">
        <f>'New Counts Pivot Table'!E$57</f>
        <v>18</v>
      </c>
      <c r="W63" s="252">
        <f>'New Counts Pivot Table'!F$57</f>
        <v>3</v>
      </c>
      <c r="X63" s="322">
        <f>'New Counts Pivot Table'!G$57</f>
        <v>0</v>
      </c>
      <c r="Y63" s="251">
        <f>'New Counts Pivot Table'!H$57</f>
        <v>83</v>
      </c>
      <c r="Z63" s="251">
        <f>'New Counts Pivot Table'!I$57</f>
        <v>0</v>
      </c>
      <c r="AA63" s="252">
        <f>'New Counts Pivot Table'!J$57</f>
        <v>10</v>
      </c>
      <c r="AB63" s="252">
        <f>'New Counts Pivot Table'!K$57</f>
        <v>2</v>
      </c>
      <c r="AC63" s="252">
        <f>'New Counts Pivot Table'!L$57</f>
        <v>3</v>
      </c>
      <c r="AD63" s="252">
        <f>'New Counts Pivot Table'!M$57</f>
        <v>0</v>
      </c>
      <c r="AE63" s="251">
        <f>'New Counts Pivot Table'!N$57</f>
        <v>15</v>
      </c>
      <c r="AF63" s="251">
        <f>'New Counts Pivot Table'!O$57</f>
        <v>118</v>
      </c>
      <c r="AG63" s="252">
        <f>'New Counts Pivot Table'!P$57</f>
        <v>0</v>
      </c>
      <c r="AH63" s="251">
        <f>'New Counts Pivot Table'!Q$57</f>
        <v>118</v>
      </c>
    </row>
    <row r="64" spans="1:36">
      <c r="A64" s="337"/>
      <c r="B64" s="239" t="s">
        <v>21</v>
      </c>
      <c r="C64" s="247">
        <f t="shared" si="54"/>
        <v>0</v>
      </c>
      <c r="D64" s="248">
        <f t="shared" si="55"/>
        <v>0</v>
      </c>
      <c r="E64" s="248">
        <f t="shared" si="56"/>
        <v>0</v>
      </c>
      <c r="F64" s="248">
        <f t="shared" si="57"/>
        <v>0</v>
      </c>
      <c r="G64" s="248">
        <f t="shared" si="57"/>
        <v>0</v>
      </c>
      <c r="H64" s="248">
        <f t="shared" si="57"/>
        <v>0</v>
      </c>
      <c r="I64" s="247">
        <f t="shared" si="58"/>
        <v>0</v>
      </c>
      <c r="J64" s="247">
        <f t="shared" si="59"/>
        <v>0</v>
      </c>
      <c r="K64" s="248">
        <f t="shared" si="60"/>
        <v>0</v>
      </c>
      <c r="L64" s="248">
        <f t="shared" si="60"/>
        <v>0</v>
      </c>
      <c r="M64" s="249">
        <f t="shared" si="61"/>
        <v>0</v>
      </c>
      <c r="N64" s="247">
        <f t="shared" si="62"/>
        <v>0</v>
      </c>
      <c r="O64" s="247">
        <f t="shared" si="63"/>
        <v>0</v>
      </c>
      <c r="P64" s="249">
        <f t="shared" si="63"/>
        <v>0</v>
      </c>
      <c r="Q64" s="332">
        <f t="shared" si="63"/>
        <v>0</v>
      </c>
      <c r="R64" s="664"/>
      <c r="S64" s="251">
        <f>'New Counts Pivot Table'!B$58</f>
        <v>0</v>
      </c>
      <c r="T64" s="252">
        <f>'New Counts Pivot Table'!C$58</f>
        <v>0</v>
      </c>
      <c r="U64" s="252">
        <f>'New Counts Pivot Table'!D$58</f>
        <v>0</v>
      </c>
      <c r="V64" s="252">
        <f>'New Counts Pivot Table'!E$58</f>
        <v>0</v>
      </c>
      <c r="W64" s="252">
        <f>'New Counts Pivot Table'!F$58</f>
        <v>0</v>
      </c>
      <c r="X64" s="322">
        <f>'New Counts Pivot Table'!G$58</f>
        <v>0</v>
      </c>
      <c r="Y64" s="251">
        <f>'New Counts Pivot Table'!H$58</f>
        <v>0</v>
      </c>
      <c r="Z64" s="251">
        <f>'New Counts Pivot Table'!I$58</f>
        <v>0</v>
      </c>
      <c r="AA64" s="252">
        <f>'New Counts Pivot Table'!J$58</f>
        <v>0</v>
      </c>
      <c r="AB64" s="252">
        <f>'New Counts Pivot Table'!K$58</f>
        <v>0</v>
      </c>
      <c r="AC64" s="252">
        <f>'New Counts Pivot Table'!L$58</f>
        <v>0</v>
      </c>
      <c r="AD64" s="252">
        <f>'New Counts Pivot Table'!M$58</f>
        <v>0</v>
      </c>
      <c r="AE64" s="251">
        <f>'New Counts Pivot Table'!N$58</f>
        <v>0</v>
      </c>
      <c r="AF64" s="251">
        <f>'New Counts Pivot Table'!O$58</f>
        <v>0</v>
      </c>
      <c r="AG64" s="252">
        <f>'New Counts Pivot Table'!P$58</f>
        <v>0</v>
      </c>
      <c r="AH64" s="251">
        <f>'New Counts Pivot Table'!Q$58</f>
        <v>0</v>
      </c>
    </row>
    <row r="65" spans="1:36" s="261" customFormat="1">
      <c r="A65" s="338"/>
      <c r="B65" s="253" t="s">
        <v>212</v>
      </c>
      <c r="C65" s="254">
        <f t="shared" si="54"/>
        <v>1</v>
      </c>
      <c r="D65" s="255">
        <f t="shared" si="55"/>
        <v>1</v>
      </c>
      <c r="E65" s="255">
        <f t="shared" si="56"/>
        <v>1</v>
      </c>
      <c r="F65" s="255">
        <f t="shared" si="57"/>
        <v>1</v>
      </c>
      <c r="G65" s="255">
        <f t="shared" si="57"/>
        <v>1</v>
      </c>
      <c r="H65" s="255">
        <f t="shared" si="57"/>
        <v>1</v>
      </c>
      <c r="I65" s="254">
        <f t="shared" si="58"/>
        <v>1</v>
      </c>
      <c r="J65" s="254">
        <f t="shared" si="59"/>
        <v>0</v>
      </c>
      <c r="K65" s="255">
        <f t="shared" si="60"/>
        <v>1</v>
      </c>
      <c r="L65" s="255">
        <f t="shared" si="60"/>
        <v>1</v>
      </c>
      <c r="M65" s="256">
        <f t="shared" si="61"/>
        <v>1</v>
      </c>
      <c r="N65" s="254">
        <f t="shared" si="62"/>
        <v>1</v>
      </c>
      <c r="O65" s="254">
        <f t="shared" si="63"/>
        <v>1</v>
      </c>
      <c r="P65" s="256">
        <f t="shared" si="63"/>
        <v>0</v>
      </c>
      <c r="Q65" s="333">
        <f t="shared" si="63"/>
        <v>1</v>
      </c>
      <c r="R65" s="665"/>
      <c r="S65" s="258">
        <f>'New Counts Pivot Table'!B$59</f>
        <v>1273</v>
      </c>
      <c r="T65" s="259">
        <f>'New Counts Pivot Table'!C$59</f>
        <v>1239</v>
      </c>
      <c r="U65" s="259">
        <f>'New Counts Pivot Table'!D$59</f>
        <v>1091</v>
      </c>
      <c r="V65" s="259">
        <f>'New Counts Pivot Table'!E$59</f>
        <v>1102</v>
      </c>
      <c r="W65" s="259">
        <f>'New Counts Pivot Table'!F$59</f>
        <v>84</v>
      </c>
      <c r="X65" s="323">
        <f>'New Counts Pivot Table'!G$59</f>
        <v>81</v>
      </c>
      <c r="Y65" s="258">
        <f>'New Counts Pivot Table'!H$59</f>
        <v>4870</v>
      </c>
      <c r="Z65" s="258">
        <f>'New Counts Pivot Table'!I$59</f>
        <v>0</v>
      </c>
      <c r="AA65" s="259">
        <f>'New Counts Pivot Table'!J$59</f>
        <v>735</v>
      </c>
      <c r="AB65" s="259">
        <f>'New Counts Pivot Table'!K$59</f>
        <v>362</v>
      </c>
      <c r="AC65" s="259">
        <f>'New Counts Pivot Table'!L$59</f>
        <v>74</v>
      </c>
      <c r="AD65" s="259">
        <f>'New Counts Pivot Table'!M$59</f>
        <v>0</v>
      </c>
      <c r="AE65" s="258">
        <f>'New Counts Pivot Table'!N$59</f>
        <v>1171</v>
      </c>
      <c r="AF65" s="258">
        <f>'New Counts Pivot Table'!O$59</f>
        <v>410</v>
      </c>
      <c r="AG65" s="259">
        <f>'New Counts Pivot Table'!P$59</f>
        <v>0</v>
      </c>
      <c r="AH65" s="258">
        <f>'New Counts Pivot Table'!Q$59</f>
        <v>410</v>
      </c>
      <c r="AI65" s="260"/>
      <c r="AJ65" s="260"/>
    </row>
    <row r="66" spans="1:36">
      <c r="A66" s="337" t="s">
        <v>35</v>
      </c>
      <c r="B66" s="240" t="s">
        <v>3</v>
      </c>
      <c r="C66" s="241">
        <f t="shared" ref="C66:C72" si="64">S66/S$72</f>
        <v>0.38448374215630349</v>
      </c>
      <c r="D66" s="242">
        <f t="shared" ref="D66:D72" si="65">IFERROR(T66/T$72,0)</f>
        <v>0.23267838676318511</v>
      </c>
      <c r="E66" s="242">
        <f t="shared" ref="E66:E72" si="66">U66/U$72</f>
        <v>0.23394495412844038</v>
      </c>
      <c r="F66" s="242">
        <f t="shared" ref="F66:H72" si="67">IFERROR(V66/V$72,0)</f>
        <v>0.23538344722854973</v>
      </c>
      <c r="G66" s="242">
        <f t="shared" si="67"/>
        <v>0.15714285714285714</v>
      </c>
      <c r="H66" s="242">
        <f t="shared" si="67"/>
        <v>0.31788079470198677</v>
      </c>
      <c r="I66" s="241">
        <f t="shared" ref="I66:I72" si="68">Y66/Y$72</f>
        <v>0.28519230769230769</v>
      </c>
      <c r="J66" s="241">
        <f t="shared" ref="J66:J72" si="69">IFERROR(Z66/Z$72,0)</f>
        <v>0</v>
      </c>
      <c r="K66" s="242">
        <f t="shared" ref="K66:L72" si="70">AA66/AA$72</f>
        <v>0.36830102622576966</v>
      </c>
      <c r="L66" s="242">
        <f t="shared" si="70"/>
        <v>0.18043844856661045</v>
      </c>
      <c r="M66" s="243">
        <f t="shared" ref="M66:M72" si="71">IFERROR(AC66/AC$72,0)</f>
        <v>0.296875</v>
      </c>
      <c r="N66" s="241">
        <f t="shared" ref="N66:N72" si="72">AE66/AE$72</f>
        <v>0.3195959595959596</v>
      </c>
      <c r="O66" s="241">
        <f t="shared" ref="O66:Q72" si="73">IFERROR(AF66/AF$72,0)</f>
        <v>0</v>
      </c>
      <c r="P66" s="243">
        <f t="shared" si="73"/>
        <v>0</v>
      </c>
      <c r="Q66" s="331">
        <f t="shared" si="73"/>
        <v>0</v>
      </c>
      <c r="R66" s="663"/>
      <c r="S66" s="245">
        <f>'New Counts Pivot Table'!B$61</f>
        <v>674</v>
      </c>
      <c r="T66" s="246">
        <f>'New Counts Pivot Table'!C$61</f>
        <v>225</v>
      </c>
      <c r="U66" s="246">
        <f>'New Counts Pivot Table'!D$61</f>
        <v>204</v>
      </c>
      <c r="V66" s="246">
        <f>'New Counts Pivot Table'!E$61</f>
        <v>310</v>
      </c>
      <c r="W66" s="246">
        <f>'New Counts Pivot Table'!F$61</f>
        <v>22</v>
      </c>
      <c r="X66" s="321">
        <f>'New Counts Pivot Table'!G$61</f>
        <v>48</v>
      </c>
      <c r="Y66" s="245">
        <f>'New Counts Pivot Table'!H$61</f>
        <v>1483</v>
      </c>
      <c r="Z66" s="245">
        <f>'New Counts Pivot Table'!I$61</f>
        <v>0</v>
      </c>
      <c r="AA66" s="246">
        <f>'New Counts Pivot Table'!J$61</f>
        <v>646</v>
      </c>
      <c r="AB66" s="246">
        <f>'New Counts Pivot Table'!K$61</f>
        <v>107</v>
      </c>
      <c r="AC66" s="246">
        <f>'New Counts Pivot Table'!L$61</f>
        <v>38</v>
      </c>
      <c r="AD66" s="246">
        <f>'New Counts Pivot Table'!M$61</f>
        <v>0</v>
      </c>
      <c r="AE66" s="245">
        <f>'New Counts Pivot Table'!N$61</f>
        <v>791</v>
      </c>
      <c r="AF66" s="245">
        <f>'New Counts Pivot Table'!O$61</f>
        <v>0</v>
      </c>
      <c r="AG66" s="246">
        <f>'New Counts Pivot Table'!P$61</f>
        <v>0</v>
      </c>
      <c r="AH66" s="245">
        <f>'New Counts Pivot Table'!Q$61</f>
        <v>0</v>
      </c>
    </row>
    <row r="67" spans="1:36">
      <c r="A67" s="337"/>
      <c r="B67" s="239" t="s">
        <v>4</v>
      </c>
      <c r="C67" s="247">
        <f t="shared" si="64"/>
        <v>0.26468910439247006</v>
      </c>
      <c r="D67" s="248">
        <f t="shared" si="65"/>
        <v>0.3081695966907963</v>
      </c>
      <c r="E67" s="248">
        <f t="shared" si="66"/>
        <v>0.24197247706422018</v>
      </c>
      <c r="F67" s="248">
        <f t="shared" si="67"/>
        <v>0.26803340926347757</v>
      </c>
      <c r="G67" s="248">
        <f t="shared" si="67"/>
        <v>0.27857142857142858</v>
      </c>
      <c r="H67" s="248">
        <f t="shared" si="67"/>
        <v>0.37086092715231789</v>
      </c>
      <c r="I67" s="247">
        <f t="shared" si="68"/>
        <v>0.27326923076923076</v>
      </c>
      <c r="J67" s="247">
        <f t="shared" si="69"/>
        <v>0</v>
      </c>
      <c r="K67" s="248">
        <f t="shared" si="70"/>
        <v>0.29418472063854045</v>
      </c>
      <c r="L67" s="248">
        <f t="shared" si="70"/>
        <v>0.27318718381112983</v>
      </c>
      <c r="M67" s="249">
        <f t="shared" si="71"/>
        <v>0.2421875</v>
      </c>
      <c r="N67" s="247">
        <f t="shared" si="72"/>
        <v>0.28646464646464648</v>
      </c>
      <c r="O67" s="247">
        <f t="shared" si="73"/>
        <v>0</v>
      </c>
      <c r="P67" s="249">
        <f t="shared" si="73"/>
        <v>0</v>
      </c>
      <c r="Q67" s="332">
        <f t="shared" si="73"/>
        <v>0</v>
      </c>
      <c r="R67" s="664"/>
      <c r="S67" s="251">
        <f>'New Counts Pivot Table'!B$62</f>
        <v>464</v>
      </c>
      <c r="T67" s="252">
        <f>'New Counts Pivot Table'!C$62</f>
        <v>298</v>
      </c>
      <c r="U67" s="252">
        <f>'New Counts Pivot Table'!D$62</f>
        <v>211</v>
      </c>
      <c r="V67" s="252">
        <f>'New Counts Pivot Table'!E$62</f>
        <v>353</v>
      </c>
      <c r="W67" s="252">
        <f>'New Counts Pivot Table'!F$62</f>
        <v>39</v>
      </c>
      <c r="X67" s="322">
        <f>'New Counts Pivot Table'!G$62</f>
        <v>56</v>
      </c>
      <c r="Y67" s="251">
        <f>'New Counts Pivot Table'!H$62</f>
        <v>1421</v>
      </c>
      <c r="Z67" s="251">
        <f>'New Counts Pivot Table'!I$62</f>
        <v>0</v>
      </c>
      <c r="AA67" s="252">
        <f>'New Counts Pivot Table'!J$62</f>
        <v>516</v>
      </c>
      <c r="AB67" s="252">
        <f>'New Counts Pivot Table'!K$62</f>
        <v>162</v>
      </c>
      <c r="AC67" s="252">
        <f>'New Counts Pivot Table'!L$62</f>
        <v>31</v>
      </c>
      <c r="AD67" s="252">
        <f>'New Counts Pivot Table'!M$62</f>
        <v>0</v>
      </c>
      <c r="AE67" s="251">
        <f>'New Counts Pivot Table'!N$62</f>
        <v>709</v>
      </c>
      <c r="AF67" s="251">
        <f>'New Counts Pivot Table'!O$62</f>
        <v>0</v>
      </c>
      <c r="AG67" s="252">
        <f>'New Counts Pivot Table'!P$62</f>
        <v>0</v>
      </c>
      <c r="AH67" s="251">
        <f>'New Counts Pivot Table'!Q$62</f>
        <v>0</v>
      </c>
    </row>
    <row r="68" spans="1:36">
      <c r="A68" s="337"/>
      <c r="B68" s="239" t="s">
        <v>5</v>
      </c>
      <c r="C68" s="247">
        <f t="shared" si="64"/>
        <v>0.18938961779806046</v>
      </c>
      <c r="D68" s="248">
        <f t="shared" si="65"/>
        <v>0.21820062047569805</v>
      </c>
      <c r="E68" s="248">
        <f t="shared" si="66"/>
        <v>0.27064220183486237</v>
      </c>
      <c r="F68" s="248">
        <f t="shared" si="67"/>
        <v>0.28853454821564162</v>
      </c>
      <c r="G68" s="248">
        <f t="shared" si="67"/>
        <v>0.47142857142857142</v>
      </c>
      <c r="H68" s="248">
        <f t="shared" si="67"/>
        <v>0.30463576158940397</v>
      </c>
      <c r="I68" s="247">
        <f t="shared" si="68"/>
        <v>0.24442307692307691</v>
      </c>
      <c r="J68" s="247">
        <f t="shared" si="69"/>
        <v>0</v>
      </c>
      <c r="K68" s="248">
        <f t="shared" si="70"/>
        <v>0.27480045610034209</v>
      </c>
      <c r="L68" s="248">
        <f t="shared" si="70"/>
        <v>0.4300168634064081</v>
      </c>
      <c r="M68" s="249">
        <f t="shared" si="71"/>
        <v>0.3125</v>
      </c>
      <c r="N68" s="247">
        <f t="shared" si="72"/>
        <v>0.31393939393939396</v>
      </c>
      <c r="O68" s="247">
        <f t="shared" si="73"/>
        <v>0</v>
      </c>
      <c r="P68" s="249">
        <f t="shared" si="73"/>
        <v>0</v>
      </c>
      <c r="Q68" s="332">
        <f t="shared" si="73"/>
        <v>0</v>
      </c>
      <c r="R68" s="664"/>
      <c r="S68" s="251">
        <f>'New Counts Pivot Table'!B$63</f>
        <v>332</v>
      </c>
      <c r="T68" s="252">
        <f>'New Counts Pivot Table'!C$63</f>
        <v>211</v>
      </c>
      <c r="U68" s="252">
        <f>'New Counts Pivot Table'!D$63</f>
        <v>236</v>
      </c>
      <c r="V68" s="252">
        <f>'New Counts Pivot Table'!E$63</f>
        <v>380</v>
      </c>
      <c r="W68" s="252">
        <f>'New Counts Pivot Table'!F$63</f>
        <v>66</v>
      </c>
      <c r="X68" s="322">
        <f>'New Counts Pivot Table'!G$63</f>
        <v>46</v>
      </c>
      <c r="Y68" s="251">
        <f>'New Counts Pivot Table'!H$63</f>
        <v>1271</v>
      </c>
      <c r="Z68" s="251">
        <f>'New Counts Pivot Table'!I$63</f>
        <v>0</v>
      </c>
      <c r="AA68" s="252">
        <f>'New Counts Pivot Table'!J$63</f>
        <v>482</v>
      </c>
      <c r="AB68" s="252">
        <f>'New Counts Pivot Table'!K$63</f>
        <v>255</v>
      </c>
      <c r="AC68" s="252">
        <f>'New Counts Pivot Table'!L$63</f>
        <v>40</v>
      </c>
      <c r="AD68" s="252">
        <f>'New Counts Pivot Table'!M$63</f>
        <v>0</v>
      </c>
      <c r="AE68" s="251">
        <f>'New Counts Pivot Table'!N$63</f>
        <v>777</v>
      </c>
      <c r="AF68" s="251">
        <f>'New Counts Pivot Table'!O$63</f>
        <v>0</v>
      </c>
      <c r="AG68" s="252">
        <f>'New Counts Pivot Table'!P$63</f>
        <v>0</v>
      </c>
      <c r="AH68" s="251">
        <f>'New Counts Pivot Table'!Q$63</f>
        <v>0</v>
      </c>
    </row>
    <row r="69" spans="1:36">
      <c r="A69" s="337"/>
      <c r="B69" s="239" t="s">
        <v>6</v>
      </c>
      <c r="C69" s="247">
        <f t="shared" si="64"/>
        <v>5.7045065601825443E-3</v>
      </c>
      <c r="D69" s="248">
        <f t="shared" si="65"/>
        <v>1.5511892450879007E-2</v>
      </c>
      <c r="E69" s="248">
        <f t="shared" si="66"/>
        <v>2.6376146788990827E-2</v>
      </c>
      <c r="F69" s="248">
        <f t="shared" si="67"/>
        <v>1.8223234624145785E-2</v>
      </c>
      <c r="G69" s="248">
        <f t="shared" si="67"/>
        <v>9.285714285714286E-2</v>
      </c>
      <c r="H69" s="248">
        <f t="shared" si="67"/>
        <v>0</v>
      </c>
      <c r="I69" s="247">
        <f t="shared" si="68"/>
        <v>1.6346153846153847E-2</v>
      </c>
      <c r="J69" s="247">
        <f t="shared" si="69"/>
        <v>0</v>
      </c>
      <c r="K69" s="248">
        <f t="shared" si="70"/>
        <v>6.2713797035347782E-2</v>
      </c>
      <c r="L69" s="248">
        <f t="shared" si="70"/>
        <v>0.1163575042158516</v>
      </c>
      <c r="M69" s="249">
        <f t="shared" si="71"/>
        <v>0.140625</v>
      </c>
      <c r="N69" s="247">
        <f t="shared" si="72"/>
        <v>7.9595959595959595E-2</v>
      </c>
      <c r="O69" s="247">
        <f t="shared" si="73"/>
        <v>0</v>
      </c>
      <c r="P69" s="249">
        <f t="shared" si="73"/>
        <v>0</v>
      </c>
      <c r="Q69" s="332">
        <f t="shared" si="73"/>
        <v>0</v>
      </c>
      <c r="R69" s="664"/>
      <c r="S69" s="251">
        <f>'New Counts Pivot Table'!B$64</f>
        <v>10</v>
      </c>
      <c r="T69" s="252">
        <f>'New Counts Pivot Table'!C$64</f>
        <v>15</v>
      </c>
      <c r="U69" s="252">
        <f>'New Counts Pivot Table'!D$64</f>
        <v>23</v>
      </c>
      <c r="V69" s="252">
        <f>'New Counts Pivot Table'!E$64</f>
        <v>24</v>
      </c>
      <c r="W69" s="252">
        <f>'New Counts Pivot Table'!F$64</f>
        <v>13</v>
      </c>
      <c r="X69" s="322">
        <f>'New Counts Pivot Table'!G$64</f>
        <v>0</v>
      </c>
      <c r="Y69" s="251">
        <f>'New Counts Pivot Table'!H$64</f>
        <v>85</v>
      </c>
      <c r="Z69" s="251">
        <f>'New Counts Pivot Table'!I$64</f>
        <v>0</v>
      </c>
      <c r="AA69" s="252">
        <f>'New Counts Pivot Table'!J$64</f>
        <v>110</v>
      </c>
      <c r="AB69" s="252">
        <f>'New Counts Pivot Table'!K$64</f>
        <v>69</v>
      </c>
      <c r="AC69" s="252">
        <f>'New Counts Pivot Table'!L$64</f>
        <v>18</v>
      </c>
      <c r="AD69" s="252">
        <f>'New Counts Pivot Table'!M$64</f>
        <v>0</v>
      </c>
      <c r="AE69" s="251">
        <f>'New Counts Pivot Table'!N$64</f>
        <v>197</v>
      </c>
      <c r="AF69" s="251">
        <f>'New Counts Pivot Table'!O$64</f>
        <v>0</v>
      </c>
      <c r="AG69" s="252">
        <f>'New Counts Pivot Table'!P$64</f>
        <v>0</v>
      </c>
      <c r="AH69" s="251">
        <f>'New Counts Pivot Table'!Q$64</f>
        <v>0</v>
      </c>
    </row>
    <row r="70" spans="1:36">
      <c r="A70" s="337"/>
      <c r="B70" s="239" t="s">
        <v>24</v>
      </c>
      <c r="C70" s="247">
        <f t="shared" si="64"/>
        <v>0.15573302909298345</v>
      </c>
      <c r="D70" s="248">
        <f t="shared" si="65"/>
        <v>0.22543950361944157</v>
      </c>
      <c r="E70" s="248">
        <f t="shared" si="66"/>
        <v>0.22706422018348624</v>
      </c>
      <c r="F70" s="248">
        <f t="shared" si="67"/>
        <v>0.18982536066818528</v>
      </c>
      <c r="G70" s="248">
        <f t="shared" si="67"/>
        <v>0</v>
      </c>
      <c r="H70" s="248">
        <f t="shared" si="67"/>
        <v>6.6225165562913907E-3</v>
      </c>
      <c r="I70" s="247">
        <f t="shared" si="68"/>
        <v>0.18076923076923077</v>
      </c>
      <c r="J70" s="247">
        <f t="shared" si="69"/>
        <v>0</v>
      </c>
      <c r="K70" s="248">
        <f t="shared" si="70"/>
        <v>0</v>
      </c>
      <c r="L70" s="248">
        <f t="shared" si="70"/>
        <v>0</v>
      </c>
      <c r="M70" s="249">
        <f t="shared" si="71"/>
        <v>7.8125E-3</v>
      </c>
      <c r="N70" s="669">
        <f t="shared" si="72"/>
        <v>4.0404040404040404E-4</v>
      </c>
      <c r="O70" s="247">
        <f t="shared" si="73"/>
        <v>0</v>
      </c>
      <c r="P70" s="249">
        <f t="shared" si="73"/>
        <v>0</v>
      </c>
      <c r="Q70" s="332">
        <f t="shared" si="73"/>
        <v>0</v>
      </c>
      <c r="R70" s="664"/>
      <c r="S70" s="251">
        <f>'New Counts Pivot Table'!B$65</f>
        <v>273</v>
      </c>
      <c r="T70" s="252">
        <f>'New Counts Pivot Table'!C$65</f>
        <v>218</v>
      </c>
      <c r="U70" s="252">
        <f>'New Counts Pivot Table'!D$65</f>
        <v>198</v>
      </c>
      <c r="V70" s="252">
        <f>'New Counts Pivot Table'!E$65</f>
        <v>250</v>
      </c>
      <c r="W70" s="252">
        <f>'New Counts Pivot Table'!F$65</f>
        <v>0</v>
      </c>
      <c r="X70" s="322">
        <f>'New Counts Pivot Table'!G$65</f>
        <v>1</v>
      </c>
      <c r="Y70" s="251">
        <f>'New Counts Pivot Table'!H$65</f>
        <v>940</v>
      </c>
      <c r="Z70" s="251">
        <f>'New Counts Pivot Table'!I$65</f>
        <v>0</v>
      </c>
      <c r="AA70" s="252">
        <f>'New Counts Pivot Table'!J$65</f>
        <v>0</v>
      </c>
      <c r="AB70" s="252">
        <f>'New Counts Pivot Table'!K$65</f>
        <v>0</v>
      </c>
      <c r="AC70" s="252">
        <f>'New Counts Pivot Table'!L$65</f>
        <v>1</v>
      </c>
      <c r="AD70" s="252">
        <f>'New Counts Pivot Table'!M$65</f>
        <v>0</v>
      </c>
      <c r="AE70" s="251">
        <f>'New Counts Pivot Table'!N$65</f>
        <v>1</v>
      </c>
      <c r="AF70" s="251">
        <f>'New Counts Pivot Table'!O$65</f>
        <v>0</v>
      </c>
      <c r="AG70" s="252">
        <f>'New Counts Pivot Table'!P$65</f>
        <v>0</v>
      </c>
      <c r="AH70" s="251">
        <f>'New Counts Pivot Table'!Q$65</f>
        <v>0</v>
      </c>
    </row>
    <row r="71" spans="1:36">
      <c r="A71" s="337"/>
      <c r="B71" s="239" t="s">
        <v>21</v>
      </c>
      <c r="C71" s="247">
        <f t="shared" si="64"/>
        <v>0</v>
      </c>
      <c r="D71" s="248">
        <f t="shared" si="65"/>
        <v>0</v>
      </c>
      <c r="E71" s="248">
        <f t="shared" si="66"/>
        <v>0</v>
      </c>
      <c r="F71" s="248">
        <f t="shared" si="67"/>
        <v>0</v>
      </c>
      <c r="G71" s="248">
        <f t="shared" si="67"/>
        <v>0</v>
      </c>
      <c r="H71" s="248">
        <f t="shared" si="67"/>
        <v>0</v>
      </c>
      <c r="I71" s="247">
        <f t="shared" si="68"/>
        <v>0</v>
      </c>
      <c r="J71" s="247">
        <f t="shared" si="69"/>
        <v>0</v>
      </c>
      <c r="K71" s="248">
        <f t="shared" si="70"/>
        <v>0</v>
      </c>
      <c r="L71" s="248">
        <f t="shared" si="70"/>
        <v>0</v>
      </c>
      <c r="M71" s="249">
        <f t="shared" si="71"/>
        <v>0</v>
      </c>
      <c r="N71" s="247">
        <f t="shared" si="72"/>
        <v>0</v>
      </c>
      <c r="O71" s="247">
        <f t="shared" si="73"/>
        <v>0</v>
      </c>
      <c r="P71" s="249">
        <f t="shared" si="73"/>
        <v>0</v>
      </c>
      <c r="Q71" s="332">
        <f t="shared" si="73"/>
        <v>0</v>
      </c>
      <c r="R71" s="664"/>
      <c r="S71" s="251">
        <f>'New Counts Pivot Table'!B$66</f>
        <v>0</v>
      </c>
      <c r="T71" s="252">
        <f>'New Counts Pivot Table'!C$66</f>
        <v>0</v>
      </c>
      <c r="U71" s="252">
        <f>'New Counts Pivot Table'!D$66</f>
        <v>0</v>
      </c>
      <c r="V71" s="252">
        <f>'New Counts Pivot Table'!E$66</f>
        <v>0</v>
      </c>
      <c r="W71" s="252">
        <f>'New Counts Pivot Table'!F$66</f>
        <v>0</v>
      </c>
      <c r="X71" s="322">
        <f>'New Counts Pivot Table'!G$66</f>
        <v>0</v>
      </c>
      <c r="Y71" s="251">
        <f>'New Counts Pivot Table'!H$66</f>
        <v>0</v>
      </c>
      <c r="Z71" s="251">
        <f>'New Counts Pivot Table'!I$66</f>
        <v>0</v>
      </c>
      <c r="AA71" s="252">
        <f>'New Counts Pivot Table'!J$66</f>
        <v>0</v>
      </c>
      <c r="AB71" s="252">
        <f>'New Counts Pivot Table'!K$66</f>
        <v>0</v>
      </c>
      <c r="AC71" s="252">
        <f>'New Counts Pivot Table'!L$66</f>
        <v>0</v>
      </c>
      <c r="AD71" s="252">
        <f>'New Counts Pivot Table'!M$66</f>
        <v>0</v>
      </c>
      <c r="AE71" s="251">
        <f>'New Counts Pivot Table'!N$66</f>
        <v>0</v>
      </c>
      <c r="AF71" s="251">
        <f>'New Counts Pivot Table'!O$66</f>
        <v>0</v>
      </c>
      <c r="AG71" s="252">
        <f>'New Counts Pivot Table'!P$66</f>
        <v>0</v>
      </c>
      <c r="AH71" s="251">
        <f>'New Counts Pivot Table'!Q$66</f>
        <v>0</v>
      </c>
    </row>
    <row r="72" spans="1:36" s="261" customFormat="1">
      <c r="A72" s="338"/>
      <c r="B72" s="253" t="s">
        <v>212</v>
      </c>
      <c r="C72" s="254">
        <f t="shared" si="64"/>
        <v>1</v>
      </c>
      <c r="D72" s="255">
        <f t="shared" si="65"/>
        <v>1</v>
      </c>
      <c r="E72" s="255">
        <f t="shared" si="66"/>
        <v>1</v>
      </c>
      <c r="F72" s="255">
        <f t="shared" si="67"/>
        <v>1</v>
      </c>
      <c r="G72" s="255">
        <f t="shared" si="67"/>
        <v>1</v>
      </c>
      <c r="H72" s="255">
        <f t="shared" si="67"/>
        <v>1</v>
      </c>
      <c r="I72" s="254">
        <f t="shared" si="68"/>
        <v>1</v>
      </c>
      <c r="J72" s="254">
        <f t="shared" si="69"/>
        <v>0</v>
      </c>
      <c r="K72" s="255">
        <f t="shared" si="70"/>
        <v>1</v>
      </c>
      <c r="L72" s="255">
        <f t="shared" si="70"/>
        <v>1</v>
      </c>
      <c r="M72" s="256">
        <f t="shared" si="71"/>
        <v>1</v>
      </c>
      <c r="N72" s="254">
        <f t="shared" si="72"/>
        <v>1</v>
      </c>
      <c r="O72" s="254">
        <f t="shared" si="73"/>
        <v>0</v>
      </c>
      <c r="P72" s="256">
        <f t="shared" si="73"/>
        <v>0</v>
      </c>
      <c r="Q72" s="333">
        <f t="shared" si="73"/>
        <v>0</v>
      </c>
      <c r="R72" s="665"/>
      <c r="S72" s="258">
        <f>'New Counts Pivot Table'!B$67</f>
        <v>1753</v>
      </c>
      <c r="T72" s="259">
        <f>'New Counts Pivot Table'!C$67</f>
        <v>967</v>
      </c>
      <c r="U72" s="259">
        <f>'New Counts Pivot Table'!D$67</f>
        <v>872</v>
      </c>
      <c r="V72" s="259">
        <f>'New Counts Pivot Table'!E$67</f>
        <v>1317</v>
      </c>
      <c r="W72" s="259">
        <f>'New Counts Pivot Table'!F$67</f>
        <v>140</v>
      </c>
      <c r="X72" s="323">
        <f>'New Counts Pivot Table'!G$67</f>
        <v>151</v>
      </c>
      <c r="Y72" s="258">
        <f>'New Counts Pivot Table'!H$67</f>
        <v>5200</v>
      </c>
      <c r="Z72" s="258">
        <f>'New Counts Pivot Table'!I$67</f>
        <v>0</v>
      </c>
      <c r="AA72" s="259">
        <f>'New Counts Pivot Table'!J$67</f>
        <v>1754</v>
      </c>
      <c r="AB72" s="259">
        <f>'New Counts Pivot Table'!K$67</f>
        <v>593</v>
      </c>
      <c r="AC72" s="259">
        <f>'New Counts Pivot Table'!L$67</f>
        <v>128</v>
      </c>
      <c r="AD72" s="259">
        <f>'New Counts Pivot Table'!M$67</f>
        <v>0</v>
      </c>
      <c r="AE72" s="258">
        <f>'New Counts Pivot Table'!N$67</f>
        <v>2475</v>
      </c>
      <c r="AF72" s="258">
        <f>'New Counts Pivot Table'!O$67</f>
        <v>0</v>
      </c>
      <c r="AG72" s="259">
        <f>'New Counts Pivot Table'!P$67</f>
        <v>0</v>
      </c>
      <c r="AH72" s="258">
        <f>'New Counts Pivot Table'!Q$67</f>
        <v>0</v>
      </c>
      <c r="AI72" s="260"/>
      <c r="AJ72" s="260"/>
    </row>
    <row r="73" spans="1:36">
      <c r="A73" s="339" t="s">
        <v>36</v>
      </c>
      <c r="B73" s="240" t="s">
        <v>3</v>
      </c>
      <c r="C73" s="241">
        <f t="shared" ref="C73:C79" si="74">S73/S$79</f>
        <v>0.22033898305084745</v>
      </c>
      <c r="D73" s="242">
        <f>IFERROR(T73/T$79,0)</f>
        <v>0.19867549668874171</v>
      </c>
      <c r="E73" s="242">
        <f>IFERROR(U73/U$79,0)</f>
        <v>0</v>
      </c>
      <c r="F73" s="242">
        <f>IFERROR(V73/V$79,0)</f>
        <v>0.18004338394793926</v>
      </c>
      <c r="G73" s="242">
        <f>IFERROR(W73/W$79,0)</f>
        <v>0.24637681159420291</v>
      </c>
      <c r="H73" s="242">
        <f>IFERROR(X73/X$79,0)</f>
        <v>0</v>
      </c>
      <c r="I73" s="241">
        <f t="shared" ref="I73:I79" si="75">Y73/Y$79</f>
        <v>0.20803324099722992</v>
      </c>
      <c r="J73" s="241">
        <f t="shared" ref="J73:J79" si="76">IFERROR(Z73/Z$79,0)</f>
        <v>0</v>
      </c>
      <c r="K73" s="242">
        <f t="shared" ref="K73:L79" si="77">AA73/AA$79</f>
        <v>0</v>
      </c>
      <c r="L73" s="242">
        <f t="shared" si="77"/>
        <v>0</v>
      </c>
      <c r="M73" s="243">
        <f t="shared" ref="M73:M79" si="78">IFERROR(AC73/AC$79,0)</f>
        <v>0</v>
      </c>
      <c r="N73" s="241">
        <f t="shared" ref="N73:N79" si="79">AE73/AE$79</f>
        <v>0</v>
      </c>
      <c r="O73" s="241">
        <f t="shared" ref="O73:Q79" si="80">IFERROR(AF73/AF$79,0)</f>
        <v>0</v>
      </c>
      <c r="P73" s="243">
        <f t="shared" si="80"/>
        <v>0</v>
      </c>
      <c r="Q73" s="331">
        <f t="shared" si="80"/>
        <v>0</v>
      </c>
      <c r="R73" s="663"/>
      <c r="S73" s="245">
        <f>'New Counts Pivot Table'!B$69</f>
        <v>364</v>
      </c>
      <c r="T73" s="246">
        <f>'New Counts Pivot Table'!C$69</f>
        <v>270</v>
      </c>
      <c r="U73" s="246">
        <f>'New Counts Pivot Table'!D$69</f>
        <v>0</v>
      </c>
      <c r="V73" s="246">
        <f>'New Counts Pivot Table'!E$69</f>
        <v>83</v>
      </c>
      <c r="W73" s="246">
        <f>'New Counts Pivot Table'!F$69</f>
        <v>34</v>
      </c>
      <c r="X73" s="321">
        <f>'New Counts Pivot Table'!G$69</f>
        <v>0</v>
      </c>
      <c r="Y73" s="245">
        <f>'New Counts Pivot Table'!H$69</f>
        <v>751</v>
      </c>
      <c r="Z73" s="245">
        <f>'New Counts Pivot Table'!I$69</f>
        <v>0</v>
      </c>
      <c r="AA73" s="246">
        <f>'New Counts Pivot Table'!J$69</f>
        <v>0</v>
      </c>
      <c r="AB73" s="246">
        <f>'New Counts Pivot Table'!K$69</f>
        <v>0</v>
      </c>
      <c r="AC73" s="246">
        <f>'New Counts Pivot Table'!L$69</f>
        <v>0</v>
      </c>
      <c r="AD73" s="246">
        <f>'New Counts Pivot Table'!M$69</f>
        <v>0</v>
      </c>
      <c r="AE73" s="245">
        <f>'New Counts Pivot Table'!N$69</f>
        <v>0</v>
      </c>
      <c r="AF73" s="245">
        <f>'New Counts Pivot Table'!O$69</f>
        <v>0</v>
      </c>
      <c r="AG73" s="246">
        <f>'New Counts Pivot Table'!P$69</f>
        <v>0</v>
      </c>
      <c r="AH73" s="245">
        <f>'New Counts Pivot Table'!Q$69</f>
        <v>0</v>
      </c>
    </row>
    <row r="74" spans="1:36">
      <c r="A74" s="337"/>
      <c r="B74" s="239" t="s">
        <v>4</v>
      </c>
      <c r="C74" s="247">
        <f t="shared" si="74"/>
        <v>0.27481840193704599</v>
      </c>
      <c r="D74" s="248">
        <f t="shared" ref="D74:D79" si="81">IFERROR(T74/T$79,0)</f>
        <v>0.26342899190581309</v>
      </c>
      <c r="E74" s="248">
        <f t="shared" ref="E74:E79" si="82">IFERROR(U74/U$79,0)</f>
        <v>0</v>
      </c>
      <c r="F74" s="248">
        <f t="shared" ref="F74:H79" si="83">IFERROR(V74/V$79,0)</f>
        <v>0.22125813449023862</v>
      </c>
      <c r="G74" s="248">
        <f t="shared" si="83"/>
        <v>0.17391304347826086</v>
      </c>
      <c r="H74" s="248">
        <f t="shared" si="83"/>
        <v>0</v>
      </c>
      <c r="I74" s="247">
        <f t="shared" si="75"/>
        <v>0.2598337950138504</v>
      </c>
      <c r="J74" s="247">
        <f t="shared" si="76"/>
        <v>0</v>
      </c>
      <c r="K74" s="248">
        <f t="shared" si="77"/>
        <v>0</v>
      </c>
      <c r="L74" s="248">
        <f t="shared" si="77"/>
        <v>0</v>
      </c>
      <c r="M74" s="249">
        <f t="shared" si="78"/>
        <v>0</v>
      </c>
      <c r="N74" s="247">
        <f t="shared" si="79"/>
        <v>0</v>
      </c>
      <c r="O74" s="247">
        <f t="shared" si="80"/>
        <v>0</v>
      </c>
      <c r="P74" s="249">
        <f t="shared" si="80"/>
        <v>0</v>
      </c>
      <c r="Q74" s="332">
        <f t="shared" si="80"/>
        <v>0</v>
      </c>
      <c r="R74" s="664"/>
      <c r="S74" s="251">
        <f>'New Counts Pivot Table'!B$70</f>
        <v>454</v>
      </c>
      <c r="T74" s="252">
        <f>'New Counts Pivot Table'!C$70</f>
        <v>358</v>
      </c>
      <c r="U74" s="252">
        <f>'New Counts Pivot Table'!D$70</f>
        <v>0</v>
      </c>
      <c r="V74" s="252">
        <f>'New Counts Pivot Table'!E$70</f>
        <v>102</v>
      </c>
      <c r="W74" s="252">
        <f>'New Counts Pivot Table'!F$70</f>
        <v>24</v>
      </c>
      <c r="X74" s="322">
        <f>'New Counts Pivot Table'!G$70</f>
        <v>0</v>
      </c>
      <c r="Y74" s="251">
        <f>'New Counts Pivot Table'!H$70</f>
        <v>938</v>
      </c>
      <c r="Z74" s="251">
        <f>'New Counts Pivot Table'!I$70</f>
        <v>0</v>
      </c>
      <c r="AA74" s="252">
        <f>'New Counts Pivot Table'!J$70</f>
        <v>0</v>
      </c>
      <c r="AB74" s="252">
        <f>'New Counts Pivot Table'!K$70</f>
        <v>0</v>
      </c>
      <c r="AC74" s="252">
        <f>'New Counts Pivot Table'!L$70</f>
        <v>0</v>
      </c>
      <c r="AD74" s="252">
        <f>'New Counts Pivot Table'!M$70</f>
        <v>0</v>
      </c>
      <c r="AE74" s="251">
        <f>'New Counts Pivot Table'!N$70</f>
        <v>0</v>
      </c>
      <c r="AF74" s="251">
        <f>'New Counts Pivot Table'!O$70</f>
        <v>0</v>
      </c>
      <c r="AG74" s="252">
        <f>'New Counts Pivot Table'!P$70</f>
        <v>0</v>
      </c>
      <c r="AH74" s="251">
        <f>'New Counts Pivot Table'!Q$70</f>
        <v>0</v>
      </c>
    </row>
    <row r="75" spans="1:36">
      <c r="A75" s="337"/>
      <c r="B75" s="239" t="s">
        <v>5</v>
      </c>
      <c r="C75" s="247">
        <f t="shared" si="74"/>
        <v>0.29539951573849876</v>
      </c>
      <c r="D75" s="248">
        <f t="shared" si="81"/>
        <v>0.32303164091243564</v>
      </c>
      <c r="E75" s="248">
        <f t="shared" si="82"/>
        <v>0</v>
      </c>
      <c r="F75" s="248">
        <f t="shared" si="83"/>
        <v>0.36008676789587851</v>
      </c>
      <c r="G75" s="248">
        <f t="shared" si="83"/>
        <v>0.25362318840579712</v>
      </c>
      <c r="H75" s="248">
        <f t="shared" si="83"/>
        <v>0</v>
      </c>
      <c r="I75" s="247">
        <f t="shared" si="75"/>
        <v>0.31246537396121882</v>
      </c>
      <c r="J75" s="247">
        <f t="shared" si="76"/>
        <v>0</v>
      </c>
      <c r="K75" s="248">
        <f t="shared" si="77"/>
        <v>0</v>
      </c>
      <c r="L75" s="248">
        <f t="shared" si="77"/>
        <v>0</v>
      </c>
      <c r="M75" s="249">
        <f t="shared" si="78"/>
        <v>0</v>
      </c>
      <c r="N75" s="247">
        <f t="shared" si="79"/>
        <v>0</v>
      </c>
      <c r="O75" s="247">
        <f t="shared" si="80"/>
        <v>0</v>
      </c>
      <c r="P75" s="249">
        <f t="shared" si="80"/>
        <v>0</v>
      </c>
      <c r="Q75" s="332">
        <f t="shared" si="80"/>
        <v>0</v>
      </c>
      <c r="R75" s="664"/>
      <c r="S75" s="251">
        <f>'New Counts Pivot Table'!B$71</f>
        <v>488</v>
      </c>
      <c r="T75" s="252">
        <f>'New Counts Pivot Table'!C$71</f>
        <v>439</v>
      </c>
      <c r="U75" s="252">
        <f>'New Counts Pivot Table'!D$71</f>
        <v>0</v>
      </c>
      <c r="V75" s="252">
        <f>'New Counts Pivot Table'!E$71</f>
        <v>166</v>
      </c>
      <c r="W75" s="252">
        <f>'New Counts Pivot Table'!F$71</f>
        <v>35</v>
      </c>
      <c r="X75" s="322">
        <f>'New Counts Pivot Table'!G$71</f>
        <v>0</v>
      </c>
      <c r="Y75" s="251">
        <f>'New Counts Pivot Table'!H$71</f>
        <v>1128</v>
      </c>
      <c r="Z75" s="251">
        <f>'New Counts Pivot Table'!I$71</f>
        <v>0</v>
      </c>
      <c r="AA75" s="252">
        <f>'New Counts Pivot Table'!J$71</f>
        <v>0</v>
      </c>
      <c r="AB75" s="252">
        <f>'New Counts Pivot Table'!K$71</f>
        <v>0</v>
      </c>
      <c r="AC75" s="252">
        <f>'New Counts Pivot Table'!L$71</f>
        <v>0</v>
      </c>
      <c r="AD75" s="252">
        <f>'New Counts Pivot Table'!M$71</f>
        <v>0</v>
      </c>
      <c r="AE75" s="251">
        <f>'New Counts Pivot Table'!N$71</f>
        <v>0</v>
      </c>
      <c r="AF75" s="251">
        <f>'New Counts Pivot Table'!O$71</f>
        <v>0</v>
      </c>
      <c r="AG75" s="252">
        <f>'New Counts Pivot Table'!P$71</f>
        <v>0</v>
      </c>
      <c r="AH75" s="251">
        <f>'New Counts Pivot Table'!Q$71</f>
        <v>0</v>
      </c>
    </row>
    <row r="76" spans="1:36">
      <c r="A76" s="337"/>
      <c r="B76" s="239" t="s">
        <v>6</v>
      </c>
      <c r="C76" s="247">
        <f t="shared" si="74"/>
        <v>0.17554479418886199</v>
      </c>
      <c r="D76" s="248">
        <f t="shared" si="81"/>
        <v>0.17365710080941868</v>
      </c>
      <c r="E76" s="248">
        <f t="shared" si="82"/>
        <v>0</v>
      </c>
      <c r="F76" s="248">
        <f t="shared" si="83"/>
        <v>0.23644251626898047</v>
      </c>
      <c r="G76" s="248">
        <f t="shared" si="83"/>
        <v>0.32608695652173914</v>
      </c>
      <c r="H76" s="248">
        <f t="shared" si="83"/>
        <v>0</v>
      </c>
      <c r="I76" s="247">
        <f t="shared" si="75"/>
        <v>0.18836565096952909</v>
      </c>
      <c r="J76" s="247">
        <f t="shared" si="76"/>
        <v>0</v>
      </c>
      <c r="K76" s="248">
        <f t="shared" si="77"/>
        <v>0</v>
      </c>
      <c r="L76" s="248">
        <f t="shared" si="77"/>
        <v>0</v>
      </c>
      <c r="M76" s="249">
        <f t="shared" si="78"/>
        <v>0</v>
      </c>
      <c r="N76" s="247">
        <f t="shared" si="79"/>
        <v>0</v>
      </c>
      <c r="O76" s="247">
        <f t="shared" si="80"/>
        <v>0</v>
      </c>
      <c r="P76" s="249">
        <f t="shared" si="80"/>
        <v>0</v>
      </c>
      <c r="Q76" s="332">
        <f t="shared" si="80"/>
        <v>0</v>
      </c>
      <c r="R76" s="664"/>
      <c r="S76" s="251">
        <f>'New Counts Pivot Table'!B$72</f>
        <v>290</v>
      </c>
      <c r="T76" s="252">
        <f>'New Counts Pivot Table'!C$72</f>
        <v>236</v>
      </c>
      <c r="U76" s="252">
        <f>'New Counts Pivot Table'!D$72</f>
        <v>0</v>
      </c>
      <c r="V76" s="252">
        <f>'New Counts Pivot Table'!E$72</f>
        <v>109</v>
      </c>
      <c r="W76" s="252">
        <f>'New Counts Pivot Table'!F$72</f>
        <v>45</v>
      </c>
      <c r="X76" s="322">
        <f>'New Counts Pivot Table'!G$72</f>
        <v>0</v>
      </c>
      <c r="Y76" s="251">
        <f>'New Counts Pivot Table'!H$72</f>
        <v>680</v>
      </c>
      <c r="Z76" s="251">
        <f>'New Counts Pivot Table'!I$72</f>
        <v>0</v>
      </c>
      <c r="AA76" s="252">
        <f>'New Counts Pivot Table'!J$72</f>
        <v>0</v>
      </c>
      <c r="AB76" s="252">
        <f>'New Counts Pivot Table'!K$72</f>
        <v>0</v>
      </c>
      <c r="AC76" s="252">
        <f>'New Counts Pivot Table'!L$72</f>
        <v>0</v>
      </c>
      <c r="AD76" s="252">
        <f>'New Counts Pivot Table'!M$72</f>
        <v>0</v>
      </c>
      <c r="AE76" s="251">
        <f>'New Counts Pivot Table'!N$72</f>
        <v>0</v>
      </c>
      <c r="AF76" s="251">
        <f>'New Counts Pivot Table'!O$72</f>
        <v>0</v>
      </c>
      <c r="AG76" s="252">
        <f>'New Counts Pivot Table'!P$72</f>
        <v>0</v>
      </c>
      <c r="AH76" s="251">
        <f>'New Counts Pivot Table'!Q$72</f>
        <v>0</v>
      </c>
    </row>
    <row r="77" spans="1:36">
      <c r="A77" s="337"/>
      <c r="B77" s="239" t="s">
        <v>24</v>
      </c>
      <c r="C77" s="247">
        <f t="shared" si="74"/>
        <v>3.3898305084745763E-2</v>
      </c>
      <c r="D77" s="248">
        <f t="shared" si="81"/>
        <v>4.1206769683590876E-2</v>
      </c>
      <c r="E77" s="248">
        <f t="shared" si="82"/>
        <v>0</v>
      </c>
      <c r="F77" s="666">
        <f t="shared" si="83"/>
        <v>2.1691973969631237E-3</v>
      </c>
      <c r="G77" s="248">
        <f t="shared" si="83"/>
        <v>0</v>
      </c>
      <c r="H77" s="248">
        <f t="shared" si="83"/>
        <v>0</v>
      </c>
      <c r="I77" s="247">
        <f t="shared" si="75"/>
        <v>3.1301939058171746E-2</v>
      </c>
      <c r="J77" s="247">
        <f t="shared" si="76"/>
        <v>0</v>
      </c>
      <c r="K77" s="248">
        <f t="shared" si="77"/>
        <v>0</v>
      </c>
      <c r="L77" s="248">
        <f t="shared" si="77"/>
        <v>0</v>
      </c>
      <c r="M77" s="249">
        <f t="shared" si="78"/>
        <v>0</v>
      </c>
      <c r="N77" s="247">
        <f t="shared" si="79"/>
        <v>0</v>
      </c>
      <c r="O77" s="247">
        <f t="shared" si="80"/>
        <v>0</v>
      </c>
      <c r="P77" s="249">
        <f t="shared" si="80"/>
        <v>0</v>
      </c>
      <c r="Q77" s="332">
        <f t="shared" si="80"/>
        <v>0</v>
      </c>
      <c r="R77" s="664"/>
      <c r="S77" s="251">
        <f>'New Counts Pivot Table'!B$73</f>
        <v>56</v>
      </c>
      <c r="T77" s="252">
        <f>'New Counts Pivot Table'!C$73</f>
        <v>56</v>
      </c>
      <c r="U77" s="252">
        <f>'New Counts Pivot Table'!D$73</f>
        <v>0</v>
      </c>
      <c r="V77" s="252">
        <f>'New Counts Pivot Table'!E$73</f>
        <v>1</v>
      </c>
      <c r="W77" s="252">
        <f>'New Counts Pivot Table'!F$73</f>
        <v>0</v>
      </c>
      <c r="X77" s="322">
        <f>'New Counts Pivot Table'!G$73</f>
        <v>0</v>
      </c>
      <c r="Y77" s="251">
        <f>'New Counts Pivot Table'!H$73</f>
        <v>113</v>
      </c>
      <c r="Z77" s="251">
        <f>'New Counts Pivot Table'!I$73</f>
        <v>0</v>
      </c>
      <c r="AA77" s="252">
        <f>'New Counts Pivot Table'!J$73</f>
        <v>0</v>
      </c>
      <c r="AB77" s="252">
        <f>'New Counts Pivot Table'!K$73</f>
        <v>0</v>
      </c>
      <c r="AC77" s="252">
        <f>'New Counts Pivot Table'!L$73</f>
        <v>0</v>
      </c>
      <c r="AD77" s="252">
        <f>'New Counts Pivot Table'!M$73</f>
        <v>0</v>
      </c>
      <c r="AE77" s="251">
        <f>'New Counts Pivot Table'!N$73</f>
        <v>0</v>
      </c>
      <c r="AF77" s="251">
        <f>'New Counts Pivot Table'!O$73</f>
        <v>0</v>
      </c>
      <c r="AG77" s="252">
        <f>'New Counts Pivot Table'!P$73</f>
        <v>0</v>
      </c>
      <c r="AH77" s="251">
        <f>'New Counts Pivot Table'!Q$73</f>
        <v>0</v>
      </c>
    </row>
    <row r="78" spans="1:36">
      <c r="A78" s="337"/>
      <c r="B78" s="239" t="s">
        <v>21</v>
      </c>
      <c r="C78" s="247">
        <f t="shared" si="74"/>
        <v>0</v>
      </c>
      <c r="D78" s="248">
        <f t="shared" si="81"/>
        <v>0</v>
      </c>
      <c r="E78" s="248">
        <f t="shared" si="82"/>
        <v>0</v>
      </c>
      <c r="F78" s="248">
        <f t="shared" si="83"/>
        <v>0</v>
      </c>
      <c r="G78" s="248">
        <f t="shared" si="83"/>
        <v>0</v>
      </c>
      <c r="H78" s="248">
        <f t="shared" si="83"/>
        <v>0</v>
      </c>
      <c r="I78" s="247">
        <f t="shared" si="75"/>
        <v>0</v>
      </c>
      <c r="J78" s="247">
        <f t="shared" si="76"/>
        <v>0</v>
      </c>
      <c r="K78" s="248">
        <f t="shared" si="77"/>
        <v>1</v>
      </c>
      <c r="L78" s="248">
        <f t="shared" si="77"/>
        <v>1</v>
      </c>
      <c r="M78" s="249">
        <f t="shared" si="78"/>
        <v>1</v>
      </c>
      <c r="N78" s="247">
        <f t="shared" si="79"/>
        <v>1</v>
      </c>
      <c r="O78" s="247">
        <f t="shared" si="80"/>
        <v>0</v>
      </c>
      <c r="P78" s="249">
        <f t="shared" si="80"/>
        <v>0</v>
      </c>
      <c r="Q78" s="332">
        <f t="shared" si="80"/>
        <v>0</v>
      </c>
      <c r="R78" s="664"/>
      <c r="S78" s="251">
        <f>'New Counts Pivot Table'!B$74</f>
        <v>0</v>
      </c>
      <c r="T78" s="252">
        <f>'New Counts Pivot Table'!C$74</f>
        <v>0</v>
      </c>
      <c r="U78" s="252">
        <f>'New Counts Pivot Table'!D$74</f>
        <v>0</v>
      </c>
      <c r="V78" s="252">
        <f>'New Counts Pivot Table'!E$74</f>
        <v>0</v>
      </c>
      <c r="W78" s="252">
        <f>'New Counts Pivot Table'!F$74</f>
        <v>0</v>
      </c>
      <c r="X78" s="322">
        <f>'New Counts Pivot Table'!G$74</f>
        <v>0</v>
      </c>
      <c r="Y78" s="251">
        <f>'New Counts Pivot Table'!H$74</f>
        <v>0</v>
      </c>
      <c r="Z78" s="251">
        <f>'New Counts Pivot Table'!I$74</f>
        <v>0</v>
      </c>
      <c r="AA78" s="252">
        <f>'New Counts Pivot Table'!J$74</f>
        <v>1076</v>
      </c>
      <c r="AB78" s="252">
        <f>'New Counts Pivot Table'!K$74</f>
        <v>1182.9000000000001</v>
      </c>
      <c r="AC78" s="252">
        <f>'New Counts Pivot Table'!L$74</f>
        <v>149</v>
      </c>
      <c r="AD78" s="252">
        <f>'New Counts Pivot Table'!M$74</f>
        <v>0</v>
      </c>
      <c r="AE78" s="251">
        <f>'New Counts Pivot Table'!N$74</f>
        <v>2407.9</v>
      </c>
      <c r="AF78" s="251">
        <f>'New Counts Pivot Table'!O$74</f>
        <v>0</v>
      </c>
      <c r="AG78" s="252">
        <f>'New Counts Pivot Table'!P$74</f>
        <v>0</v>
      </c>
      <c r="AH78" s="251">
        <f>'New Counts Pivot Table'!Q$74</f>
        <v>0</v>
      </c>
    </row>
    <row r="79" spans="1:36" s="261" customFormat="1">
      <c r="A79" s="338"/>
      <c r="B79" s="253" t="s">
        <v>212</v>
      </c>
      <c r="C79" s="254">
        <f t="shared" si="74"/>
        <v>1</v>
      </c>
      <c r="D79" s="255">
        <f t="shared" si="81"/>
        <v>1</v>
      </c>
      <c r="E79" s="255">
        <f t="shared" si="82"/>
        <v>0</v>
      </c>
      <c r="F79" s="255">
        <f t="shared" si="83"/>
        <v>1</v>
      </c>
      <c r="G79" s="255">
        <f t="shared" si="83"/>
        <v>1</v>
      </c>
      <c r="H79" s="255">
        <f t="shared" si="83"/>
        <v>0</v>
      </c>
      <c r="I79" s="254">
        <f t="shared" si="75"/>
        <v>1</v>
      </c>
      <c r="J79" s="254">
        <f t="shared" si="76"/>
        <v>0</v>
      </c>
      <c r="K79" s="255">
        <f t="shared" si="77"/>
        <v>1</v>
      </c>
      <c r="L79" s="255">
        <f t="shared" si="77"/>
        <v>1</v>
      </c>
      <c r="M79" s="256">
        <f t="shared" si="78"/>
        <v>1</v>
      </c>
      <c r="N79" s="254">
        <f t="shared" si="79"/>
        <v>1</v>
      </c>
      <c r="O79" s="254">
        <f t="shared" si="80"/>
        <v>0</v>
      </c>
      <c r="P79" s="256">
        <f t="shared" si="80"/>
        <v>0</v>
      </c>
      <c r="Q79" s="333">
        <f t="shared" si="80"/>
        <v>0</v>
      </c>
      <c r="R79" s="665"/>
      <c r="S79" s="258">
        <f>'New Counts Pivot Table'!B$75</f>
        <v>1652</v>
      </c>
      <c r="T79" s="259">
        <f>'New Counts Pivot Table'!C$75</f>
        <v>1359</v>
      </c>
      <c r="U79" s="259">
        <f>'New Counts Pivot Table'!D$75</f>
        <v>0</v>
      </c>
      <c r="V79" s="259">
        <f>'New Counts Pivot Table'!E$75</f>
        <v>461</v>
      </c>
      <c r="W79" s="259">
        <f>'New Counts Pivot Table'!F$75</f>
        <v>138</v>
      </c>
      <c r="X79" s="323">
        <f>'New Counts Pivot Table'!G$75</f>
        <v>0</v>
      </c>
      <c r="Y79" s="258">
        <f>'New Counts Pivot Table'!H$75</f>
        <v>3610</v>
      </c>
      <c r="Z79" s="258">
        <f>'New Counts Pivot Table'!I$75</f>
        <v>0</v>
      </c>
      <c r="AA79" s="259">
        <f>'New Counts Pivot Table'!J$75</f>
        <v>1076</v>
      </c>
      <c r="AB79" s="259">
        <f>'New Counts Pivot Table'!K$75</f>
        <v>1182.9000000000001</v>
      </c>
      <c r="AC79" s="259">
        <f>'New Counts Pivot Table'!L$75</f>
        <v>149</v>
      </c>
      <c r="AD79" s="259">
        <f>'New Counts Pivot Table'!M$75</f>
        <v>0</v>
      </c>
      <c r="AE79" s="258">
        <f>'New Counts Pivot Table'!N$75</f>
        <v>2407.9</v>
      </c>
      <c r="AF79" s="258">
        <f>'New Counts Pivot Table'!O$75</f>
        <v>0</v>
      </c>
      <c r="AG79" s="259">
        <f>'New Counts Pivot Table'!P$75</f>
        <v>0</v>
      </c>
      <c r="AH79" s="258">
        <f>'New Counts Pivot Table'!Q$75</f>
        <v>0</v>
      </c>
      <c r="AI79" s="260"/>
      <c r="AJ79" s="260"/>
    </row>
    <row r="80" spans="1:36">
      <c r="A80" s="337" t="s">
        <v>37</v>
      </c>
      <c r="B80" s="240" t="s">
        <v>3</v>
      </c>
      <c r="C80" s="241">
        <f t="shared" ref="C80:C86" si="84">S80/S$86</f>
        <v>0.26361246714232067</v>
      </c>
      <c r="D80" s="242">
        <f t="shared" ref="D80:H86" si="85">IFERROR(T80/T$86,0)</f>
        <v>0.18421052631578946</v>
      </c>
      <c r="E80" s="242">
        <f t="shared" si="85"/>
        <v>0.24530308401276144</v>
      </c>
      <c r="F80" s="242">
        <f t="shared" si="85"/>
        <v>0.26446280991735538</v>
      </c>
      <c r="G80" s="242">
        <f t="shared" si="85"/>
        <v>0.18688524590163935</v>
      </c>
      <c r="H80" s="242">
        <f t="shared" si="85"/>
        <v>0.29618768328445749</v>
      </c>
      <c r="I80" s="241">
        <f t="shared" ref="I80:I86" si="86">Y80/Y$86</f>
        <v>0.24643468339988592</v>
      </c>
      <c r="J80" s="241">
        <f t="shared" ref="J80:J86" si="87">IFERROR(Z80/Z$86,0)</f>
        <v>0</v>
      </c>
      <c r="K80" s="242">
        <f t="shared" ref="K80:L86" si="88">AA80/AA$86</f>
        <v>0</v>
      </c>
      <c r="L80" s="242">
        <f t="shared" si="88"/>
        <v>0</v>
      </c>
      <c r="M80" s="243">
        <f t="shared" ref="M80:M86" si="89">IFERROR(AC80/AC$86,0)</f>
        <v>0</v>
      </c>
      <c r="N80" s="241">
        <f t="shared" ref="N80:N86" si="90">AE80/AE$86</f>
        <v>0</v>
      </c>
      <c r="O80" s="241">
        <f t="shared" ref="O80:Q86" si="91">IFERROR(AF80/AF$86,0)</f>
        <v>0</v>
      </c>
      <c r="P80" s="243">
        <f t="shared" si="91"/>
        <v>0</v>
      </c>
      <c r="Q80" s="331">
        <f t="shared" si="91"/>
        <v>0</v>
      </c>
      <c r="R80" s="663"/>
      <c r="S80" s="245">
        <f>'New Counts Pivot Table'!B$77</f>
        <v>1404</v>
      </c>
      <c r="T80" s="246">
        <f>'New Counts Pivot Table'!C$77</f>
        <v>217</v>
      </c>
      <c r="U80" s="246">
        <f>'New Counts Pivot Table'!D$77</f>
        <v>692</v>
      </c>
      <c r="V80" s="246">
        <f>'New Counts Pivot Table'!E$77</f>
        <v>64</v>
      </c>
      <c r="W80" s="246">
        <f>'New Counts Pivot Table'!F$77</f>
        <v>114</v>
      </c>
      <c r="X80" s="321">
        <f>'New Counts Pivot Table'!G$77</f>
        <v>101</v>
      </c>
      <c r="Y80" s="245">
        <f>'New Counts Pivot Table'!H$77</f>
        <v>2592</v>
      </c>
      <c r="Z80" s="245">
        <f>'New Counts Pivot Table'!I$77</f>
        <v>0</v>
      </c>
      <c r="AA80" s="246">
        <f>'New Counts Pivot Table'!J$77</f>
        <v>0</v>
      </c>
      <c r="AB80" s="246">
        <f>'New Counts Pivot Table'!K$77</f>
        <v>0</v>
      </c>
      <c r="AC80" s="246">
        <f>'New Counts Pivot Table'!L$77</f>
        <v>0</v>
      </c>
      <c r="AD80" s="246">
        <f>'New Counts Pivot Table'!M$77</f>
        <v>0</v>
      </c>
      <c r="AE80" s="245">
        <f>'New Counts Pivot Table'!N$77</f>
        <v>0</v>
      </c>
      <c r="AF80" s="245">
        <f>'New Counts Pivot Table'!O$77</f>
        <v>0</v>
      </c>
      <c r="AG80" s="246">
        <f>'New Counts Pivot Table'!P$77</f>
        <v>0</v>
      </c>
      <c r="AH80" s="245">
        <f>'New Counts Pivot Table'!Q$77</f>
        <v>0</v>
      </c>
    </row>
    <row r="81" spans="1:36">
      <c r="A81" s="337"/>
      <c r="B81" s="239" t="s">
        <v>4</v>
      </c>
      <c r="C81" s="247">
        <f t="shared" si="84"/>
        <v>0.25028163725122043</v>
      </c>
      <c r="D81" s="248">
        <f t="shared" si="85"/>
        <v>0.35823429541595925</v>
      </c>
      <c r="E81" s="248">
        <f t="shared" si="85"/>
        <v>0.30131159163417226</v>
      </c>
      <c r="F81" s="248">
        <f t="shared" si="85"/>
        <v>0.41322314049586778</v>
      </c>
      <c r="G81" s="248">
        <f t="shared" si="85"/>
        <v>0.30819672131147541</v>
      </c>
      <c r="H81" s="248">
        <f t="shared" si="85"/>
        <v>0.27272727272727271</v>
      </c>
      <c r="I81" s="247">
        <f t="shared" si="86"/>
        <v>0.28389427647841797</v>
      </c>
      <c r="J81" s="247">
        <f t="shared" si="87"/>
        <v>0</v>
      </c>
      <c r="K81" s="248">
        <f t="shared" si="88"/>
        <v>0</v>
      </c>
      <c r="L81" s="248">
        <f t="shared" si="88"/>
        <v>0</v>
      </c>
      <c r="M81" s="670">
        <f t="shared" si="89"/>
        <v>6.215040397762585E-4</v>
      </c>
      <c r="N81" s="669">
        <f t="shared" si="90"/>
        <v>1.2948336138806163E-4</v>
      </c>
      <c r="O81" s="247">
        <f t="shared" si="91"/>
        <v>0</v>
      </c>
      <c r="P81" s="249">
        <f t="shared" si="91"/>
        <v>0</v>
      </c>
      <c r="Q81" s="332">
        <f t="shared" si="91"/>
        <v>0</v>
      </c>
      <c r="R81" s="664"/>
      <c r="S81" s="251">
        <f>'New Counts Pivot Table'!B$78</f>
        <v>1333</v>
      </c>
      <c r="T81" s="252">
        <f>'New Counts Pivot Table'!C$78</f>
        <v>422</v>
      </c>
      <c r="U81" s="252">
        <f>'New Counts Pivot Table'!D$78</f>
        <v>850</v>
      </c>
      <c r="V81" s="252">
        <f>'New Counts Pivot Table'!E$78</f>
        <v>100</v>
      </c>
      <c r="W81" s="252">
        <f>'New Counts Pivot Table'!F$78</f>
        <v>188</v>
      </c>
      <c r="X81" s="322">
        <f>'New Counts Pivot Table'!G$78</f>
        <v>93</v>
      </c>
      <c r="Y81" s="251">
        <f>'New Counts Pivot Table'!H$78</f>
        <v>2986</v>
      </c>
      <c r="Z81" s="251">
        <f>'New Counts Pivot Table'!I$78</f>
        <v>0</v>
      </c>
      <c r="AA81" s="252">
        <f>'New Counts Pivot Table'!J$78</f>
        <v>0</v>
      </c>
      <c r="AB81" s="252">
        <f>'New Counts Pivot Table'!K$78</f>
        <v>0</v>
      </c>
      <c r="AC81" s="252">
        <f>'New Counts Pivot Table'!L$78</f>
        <v>1</v>
      </c>
      <c r="AD81" s="252">
        <f>'New Counts Pivot Table'!M$78</f>
        <v>0</v>
      </c>
      <c r="AE81" s="251">
        <f>'New Counts Pivot Table'!N$78</f>
        <v>1</v>
      </c>
      <c r="AF81" s="251">
        <f>'New Counts Pivot Table'!O$78</f>
        <v>0</v>
      </c>
      <c r="AG81" s="252">
        <f>'New Counts Pivot Table'!P$78</f>
        <v>0</v>
      </c>
      <c r="AH81" s="251">
        <f>'New Counts Pivot Table'!Q$78</f>
        <v>0</v>
      </c>
    </row>
    <row r="82" spans="1:36">
      <c r="A82" s="337"/>
      <c r="B82" s="239" t="s">
        <v>5</v>
      </c>
      <c r="C82" s="247">
        <f t="shared" si="84"/>
        <v>0.16147202403304545</v>
      </c>
      <c r="D82" s="248">
        <f t="shared" si="85"/>
        <v>0.20628183361629882</v>
      </c>
      <c r="E82" s="248">
        <f t="shared" si="85"/>
        <v>0.24459411556185751</v>
      </c>
      <c r="F82" s="248">
        <f t="shared" si="85"/>
        <v>0.26033057851239672</v>
      </c>
      <c r="G82" s="248">
        <f t="shared" si="85"/>
        <v>0.26065573770491801</v>
      </c>
      <c r="H82" s="248">
        <f t="shared" si="85"/>
        <v>0.24340175953079179</v>
      </c>
      <c r="I82" s="247">
        <f t="shared" si="86"/>
        <v>0.19946757938771631</v>
      </c>
      <c r="J82" s="247">
        <f t="shared" si="87"/>
        <v>0</v>
      </c>
      <c r="K82" s="248">
        <f t="shared" si="88"/>
        <v>0</v>
      </c>
      <c r="L82" s="248">
        <f t="shared" si="88"/>
        <v>4.269882659713168E-2</v>
      </c>
      <c r="M82" s="249">
        <f t="shared" si="89"/>
        <v>6.401491609695463E-2</v>
      </c>
      <c r="N82" s="247">
        <f t="shared" si="90"/>
        <v>3.0299106564806423E-2</v>
      </c>
      <c r="O82" s="247">
        <f t="shared" si="91"/>
        <v>0</v>
      </c>
      <c r="P82" s="249">
        <f t="shared" si="91"/>
        <v>0</v>
      </c>
      <c r="Q82" s="332">
        <f t="shared" si="91"/>
        <v>0</v>
      </c>
      <c r="R82" s="664"/>
      <c r="S82" s="251">
        <f>'New Counts Pivot Table'!B$79</f>
        <v>860</v>
      </c>
      <c r="T82" s="252">
        <f>'New Counts Pivot Table'!C$79</f>
        <v>243</v>
      </c>
      <c r="U82" s="252">
        <f>'New Counts Pivot Table'!D$79</f>
        <v>690</v>
      </c>
      <c r="V82" s="252">
        <f>'New Counts Pivot Table'!E$79</f>
        <v>63</v>
      </c>
      <c r="W82" s="252">
        <f>'New Counts Pivot Table'!F$79</f>
        <v>159</v>
      </c>
      <c r="X82" s="322">
        <f>'New Counts Pivot Table'!G$79</f>
        <v>83</v>
      </c>
      <c r="Y82" s="251">
        <f>'New Counts Pivot Table'!H$79</f>
        <v>2098</v>
      </c>
      <c r="Z82" s="251">
        <f>'New Counts Pivot Table'!I$79</f>
        <v>0</v>
      </c>
      <c r="AA82" s="252">
        <f>'New Counts Pivot Table'!J$79</f>
        <v>0</v>
      </c>
      <c r="AB82" s="252">
        <f>'New Counts Pivot Table'!K$79</f>
        <v>131</v>
      </c>
      <c r="AC82" s="252">
        <f>'New Counts Pivot Table'!L$79</f>
        <v>103</v>
      </c>
      <c r="AD82" s="252">
        <f>'New Counts Pivot Table'!M$79</f>
        <v>0</v>
      </c>
      <c r="AE82" s="251">
        <f>'New Counts Pivot Table'!N$79</f>
        <v>234</v>
      </c>
      <c r="AF82" s="251">
        <f>'New Counts Pivot Table'!O$79</f>
        <v>0</v>
      </c>
      <c r="AG82" s="252">
        <f>'New Counts Pivot Table'!P$79</f>
        <v>0</v>
      </c>
      <c r="AH82" s="251">
        <f>'New Counts Pivot Table'!Q$79</f>
        <v>0</v>
      </c>
    </row>
    <row r="83" spans="1:36">
      <c r="A83" s="337"/>
      <c r="B83" s="239" t="s">
        <v>6</v>
      </c>
      <c r="C83" s="668">
        <f t="shared" si="84"/>
        <v>2.2530980097634247E-3</v>
      </c>
      <c r="D83" s="666">
        <f t="shared" si="85"/>
        <v>3.3955857385398981E-3</v>
      </c>
      <c r="E83" s="248">
        <f t="shared" si="85"/>
        <v>1.2761432116270826E-2</v>
      </c>
      <c r="F83" s="666">
        <f t="shared" si="85"/>
        <v>4.1322314049586778E-3</v>
      </c>
      <c r="G83" s="248">
        <f t="shared" si="85"/>
        <v>7.7049180327868852E-2</v>
      </c>
      <c r="H83" s="666">
        <f t="shared" si="85"/>
        <v>2.9325513196480938E-3</v>
      </c>
      <c r="I83" s="247">
        <f t="shared" si="86"/>
        <v>9.6025860429739488E-3</v>
      </c>
      <c r="J83" s="247">
        <f t="shared" si="87"/>
        <v>0</v>
      </c>
      <c r="K83" s="248">
        <f t="shared" si="88"/>
        <v>0</v>
      </c>
      <c r="L83" s="248">
        <f t="shared" si="88"/>
        <v>0.18481095176010431</v>
      </c>
      <c r="M83" s="249">
        <f t="shared" si="89"/>
        <v>0.11000621504039776</v>
      </c>
      <c r="N83" s="247">
        <f t="shared" si="90"/>
        <v>9.6335620872717853E-2</v>
      </c>
      <c r="O83" s="247">
        <f t="shared" si="91"/>
        <v>0</v>
      </c>
      <c r="P83" s="249">
        <f t="shared" si="91"/>
        <v>0</v>
      </c>
      <c r="Q83" s="332">
        <f t="shared" si="91"/>
        <v>0</v>
      </c>
      <c r="R83" s="664"/>
      <c r="S83" s="251">
        <f>'New Counts Pivot Table'!B$80</f>
        <v>12</v>
      </c>
      <c r="T83" s="252">
        <f>'New Counts Pivot Table'!C$80</f>
        <v>4</v>
      </c>
      <c r="U83" s="252">
        <f>'New Counts Pivot Table'!D$80</f>
        <v>36</v>
      </c>
      <c r="V83" s="252">
        <f>'New Counts Pivot Table'!E$80</f>
        <v>1</v>
      </c>
      <c r="W83" s="252">
        <f>'New Counts Pivot Table'!F$80</f>
        <v>47</v>
      </c>
      <c r="X83" s="322">
        <f>'New Counts Pivot Table'!G$80</f>
        <v>1</v>
      </c>
      <c r="Y83" s="251">
        <f>'New Counts Pivot Table'!H$80</f>
        <v>101</v>
      </c>
      <c r="Z83" s="251">
        <f>'New Counts Pivot Table'!I$80</f>
        <v>0</v>
      </c>
      <c r="AA83" s="252">
        <f>'New Counts Pivot Table'!J$80</f>
        <v>0</v>
      </c>
      <c r="AB83" s="252">
        <f>'New Counts Pivot Table'!K$80</f>
        <v>567</v>
      </c>
      <c r="AC83" s="252">
        <f>'New Counts Pivot Table'!L$80</f>
        <v>177</v>
      </c>
      <c r="AD83" s="252">
        <f>'New Counts Pivot Table'!M$80</f>
        <v>0</v>
      </c>
      <c r="AE83" s="251">
        <f>'New Counts Pivot Table'!N$80</f>
        <v>744</v>
      </c>
      <c r="AF83" s="251">
        <f>'New Counts Pivot Table'!O$80</f>
        <v>0</v>
      </c>
      <c r="AG83" s="252">
        <f>'New Counts Pivot Table'!P$80</f>
        <v>0</v>
      </c>
      <c r="AH83" s="251">
        <f>'New Counts Pivot Table'!Q$80</f>
        <v>0</v>
      </c>
    </row>
    <row r="84" spans="1:36">
      <c r="A84" s="337"/>
      <c r="B84" s="239" t="s">
        <v>24</v>
      </c>
      <c r="C84" s="247">
        <f t="shared" si="84"/>
        <v>0.32238077356365002</v>
      </c>
      <c r="D84" s="248">
        <f t="shared" si="85"/>
        <v>0.24787775891341257</v>
      </c>
      <c r="E84" s="248">
        <f t="shared" si="85"/>
        <v>0.19602977667493796</v>
      </c>
      <c r="F84" s="248">
        <f t="shared" si="85"/>
        <v>5.7851239669421489E-2</v>
      </c>
      <c r="G84" s="248">
        <f t="shared" si="85"/>
        <v>0.16721311475409836</v>
      </c>
      <c r="H84" s="248">
        <f t="shared" si="85"/>
        <v>0.18475073313782991</v>
      </c>
      <c r="I84" s="247">
        <f t="shared" si="86"/>
        <v>0.2606008746910059</v>
      </c>
      <c r="J84" s="247">
        <f t="shared" si="87"/>
        <v>0</v>
      </c>
      <c r="K84" s="248">
        <f t="shared" si="88"/>
        <v>0.14674983585029547</v>
      </c>
      <c r="L84" s="248">
        <f t="shared" si="88"/>
        <v>0.11245110821382008</v>
      </c>
      <c r="M84" s="249">
        <f t="shared" si="89"/>
        <v>0.12616532007458048</v>
      </c>
      <c r="N84" s="247">
        <f t="shared" si="90"/>
        <v>0.12883594458112133</v>
      </c>
      <c r="O84" s="247">
        <f t="shared" si="91"/>
        <v>0</v>
      </c>
      <c r="P84" s="249">
        <f t="shared" si="91"/>
        <v>0</v>
      </c>
      <c r="Q84" s="332">
        <f t="shared" si="91"/>
        <v>0</v>
      </c>
      <c r="R84" s="664"/>
      <c r="S84" s="251">
        <f>'New Counts Pivot Table'!B$81</f>
        <v>1717</v>
      </c>
      <c r="T84" s="252">
        <f>'New Counts Pivot Table'!C$81</f>
        <v>292</v>
      </c>
      <c r="U84" s="252">
        <f>'New Counts Pivot Table'!D$81</f>
        <v>553</v>
      </c>
      <c r="V84" s="252">
        <f>'New Counts Pivot Table'!E$81</f>
        <v>14</v>
      </c>
      <c r="W84" s="252">
        <f>'New Counts Pivot Table'!F$81</f>
        <v>102</v>
      </c>
      <c r="X84" s="322">
        <f>'New Counts Pivot Table'!G$81</f>
        <v>63</v>
      </c>
      <c r="Y84" s="251">
        <f>'New Counts Pivot Table'!H$81</f>
        <v>2741</v>
      </c>
      <c r="Z84" s="251">
        <f>'New Counts Pivot Table'!I$81</f>
        <v>0</v>
      </c>
      <c r="AA84" s="252">
        <f>'New Counts Pivot Table'!J$81</f>
        <v>447</v>
      </c>
      <c r="AB84" s="252">
        <f>'New Counts Pivot Table'!K$81</f>
        <v>345</v>
      </c>
      <c r="AC84" s="252">
        <f>'New Counts Pivot Table'!L$81</f>
        <v>203</v>
      </c>
      <c r="AD84" s="252">
        <f>'New Counts Pivot Table'!M$81</f>
        <v>0</v>
      </c>
      <c r="AE84" s="251">
        <f>'New Counts Pivot Table'!N$81</f>
        <v>995</v>
      </c>
      <c r="AF84" s="251">
        <f>'New Counts Pivot Table'!O$81</f>
        <v>0</v>
      </c>
      <c r="AG84" s="252">
        <f>'New Counts Pivot Table'!P$81</f>
        <v>0</v>
      </c>
      <c r="AH84" s="251">
        <f>'New Counts Pivot Table'!Q$81</f>
        <v>0</v>
      </c>
    </row>
    <row r="85" spans="1:36">
      <c r="A85" s="337"/>
      <c r="B85" s="239" t="s">
        <v>21</v>
      </c>
      <c r="C85" s="247">
        <f t="shared" si="84"/>
        <v>0</v>
      </c>
      <c r="D85" s="248">
        <f t="shared" si="85"/>
        <v>0</v>
      </c>
      <c r="E85" s="248">
        <f t="shared" si="85"/>
        <v>0</v>
      </c>
      <c r="F85" s="248">
        <f t="shared" si="85"/>
        <v>0</v>
      </c>
      <c r="G85" s="248">
        <f t="shared" si="85"/>
        <v>0</v>
      </c>
      <c r="H85" s="248">
        <f t="shared" si="85"/>
        <v>0</v>
      </c>
      <c r="I85" s="247">
        <f t="shared" si="86"/>
        <v>0</v>
      </c>
      <c r="J85" s="247">
        <f t="shared" si="87"/>
        <v>0</v>
      </c>
      <c r="K85" s="248">
        <f t="shared" si="88"/>
        <v>0.85325016414970456</v>
      </c>
      <c r="L85" s="248">
        <f t="shared" si="88"/>
        <v>0.66003911342894395</v>
      </c>
      <c r="M85" s="249">
        <f t="shared" si="89"/>
        <v>0.69919204474829089</v>
      </c>
      <c r="N85" s="247">
        <f t="shared" si="90"/>
        <v>0.74439984461996633</v>
      </c>
      <c r="O85" s="247">
        <f t="shared" si="91"/>
        <v>0</v>
      </c>
      <c r="P85" s="249">
        <f t="shared" si="91"/>
        <v>0</v>
      </c>
      <c r="Q85" s="332">
        <f t="shared" si="91"/>
        <v>0</v>
      </c>
      <c r="R85" s="664"/>
      <c r="S85" s="251">
        <f>'New Counts Pivot Table'!B$82</f>
        <v>0</v>
      </c>
      <c r="T85" s="252">
        <f>'New Counts Pivot Table'!C$82</f>
        <v>0</v>
      </c>
      <c r="U85" s="252">
        <f>'New Counts Pivot Table'!D$82</f>
        <v>0</v>
      </c>
      <c r="V85" s="252">
        <f>'New Counts Pivot Table'!E$82</f>
        <v>0</v>
      </c>
      <c r="W85" s="252">
        <f>'New Counts Pivot Table'!F$82</f>
        <v>0</v>
      </c>
      <c r="X85" s="322">
        <f>'New Counts Pivot Table'!G$82</f>
        <v>0</v>
      </c>
      <c r="Y85" s="251">
        <f>'New Counts Pivot Table'!H$82</f>
        <v>0</v>
      </c>
      <c r="Z85" s="251">
        <f>'New Counts Pivot Table'!I$82</f>
        <v>0</v>
      </c>
      <c r="AA85" s="252">
        <f>'New Counts Pivot Table'!J$82</f>
        <v>2599</v>
      </c>
      <c r="AB85" s="252">
        <f>'New Counts Pivot Table'!K$82</f>
        <v>2025</v>
      </c>
      <c r="AC85" s="252">
        <f>'New Counts Pivot Table'!L$82</f>
        <v>1125</v>
      </c>
      <c r="AD85" s="252">
        <f>'New Counts Pivot Table'!M$82</f>
        <v>0</v>
      </c>
      <c r="AE85" s="251">
        <f>'New Counts Pivot Table'!N$82</f>
        <v>5749</v>
      </c>
      <c r="AF85" s="251">
        <f>'New Counts Pivot Table'!O$82</f>
        <v>0</v>
      </c>
      <c r="AG85" s="252">
        <f>'New Counts Pivot Table'!P$82</f>
        <v>0</v>
      </c>
      <c r="AH85" s="251">
        <f>'New Counts Pivot Table'!Q$82</f>
        <v>0</v>
      </c>
    </row>
    <row r="86" spans="1:36" s="261" customFormat="1">
      <c r="A86" s="338"/>
      <c r="B86" s="253" t="s">
        <v>212</v>
      </c>
      <c r="C86" s="254">
        <f t="shared" si="84"/>
        <v>1</v>
      </c>
      <c r="D86" s="255">
        <f t="shared" si="85"/>
        <v>1</v>
      </c>
      <c r="E86" s="255">
        <f t="shared" si="85"/>
        <v>1</v>
      </c>
      <c r="F86" s="255">
        <f t="shared" si="85"/>
        <v>1</v>
      </c>
      <c r="G86" s="255">
        <f t="shared" si="85"/>
        <v>1</v>
      </c>
      <c r="H86" s="255">
        <f t="shared" si="85"/>
        <v>1</v>
      </c>
      <c r="I86" s="254">
        <f t="shared" si="86"/>
        <v>1</v>
      </c>
      <c r="J86" s="254">
        <f t="shared" si="87"/>
        <v>0</v>
      </c>
      <c r="K86" s="255">
        <f t="shared" si="88"/>
        <v>1</v>
      </c>
      <c r="L86" s="255">
        <f t="shared" si="88"/>
        <v>1</v>
      </c>
      <c r="M86" s="256">
        <f t="shared" si="89"/>
        <v>1</v>
      </c>
      <c r="N86" s="254">
        <f t="shared" si="90"/>
        <v>1</v>
      </c>
      <c r="O86" s="254">
        <f t="shared" si="91"/>
        <v>0</v>
      </c>
      <c r="P86" s="256">
        <f t="shared" si="91"/>
        <v>0</v>
      </c>
      <c r="Q86" s="333">
        <f t="shared" si="91"/>
        <v>0</v>
      </c>
      <c r="R86" s="665"/>
      <c r="S86" s="258">
        <f>'New Counts Pivot Table'!B$83</f>
        <v>5326</v>
      </c>
      <c r="T86" s="259">
        <f>'New Counts Pivot Table'!C$83</f>
        <v>1178</v>
      </c>
      <c r="U86" s="259">
        <f>'New Counts Pivot Table'!D$83</f>
        <v>2821</v>
      </c>
      <c r="V86" s="259">
        <f>'New Counts Pivot Table'!E$83</f>
        <v>242</v>
      </c>
      <c r="W86" s="259">
        <f>'New Counts Pivot Table'!F$83</f>
        <v>610</v>
      </c>
      <c r="X86" s="323">
        <f>'New Counts Pivot Table'!G$83</f>
        <v>341</v>
      </c>
      <c r="Y86" s="258">
        <f>'New Counts Pivot Table'!H$83</f>
        <v>10518</v>
      </c>
      <c r="Z86" s="258">
        <f>'New Counts Pivot Table'!I$83</f>
        <v>0</v>
      </c>
      <c r="AA86" s="259">
        <f>'New Counts Pivot Table'!J$83</f>
        <v>3046</v>
      </c>
      <c r="AB86" s="259">
        <f>'New Counts Pivot Table'!K$83</f>
        <v>3068</v>
      </c>
      <c r="AC86" s="259">
        <f>'New Counts Pivot Table'!L$83</f>
        <v>1609</v>
      </c>
      <c r="AD86" s="259">
        <f>'New Counts Pivot Table'!M$83</f>
        <v>0</v>
      </c>
      <c r="AE86" s="258">
        <f>'New Counts Pivot Table'!N$83</f>
        <v>7723</v>
      </c>
      <c r="AF86" s="258">
        <f>'New Counts Pivot Table'!O$83</f>
        <v>0</v>
      </c>
      <c r="AG86" s="259">
        <f>'New Counts Pivot Table'!P$83</f>
        <v>0</v>
      </c>
      <c r="AH86" s="258">
        <f>'New Counts Pivot Table'!Q$83</f>
        <v>0</v>
      </c>
      <c r="AI86" s="260"/>
      <c r="AJ86" s="260"/>
    </row>
    <row r="87" spans="1:36">
      <c r="A87" s="337" t="s">
        <v>38</v>
      </c>
      <c r="B87" s="240" t="s">
        <v>3</v>
      </c>
      <c r="C87" s="241">
        <f t="shared" ref="C87:C93" si="92">S87/S$93</f>
        <v>0.33617828354670459</v>
      </c>
      <c r="D87" s="242">
        <f t="shared" ref="D87:H93" si="93">IFERROR(T87/T$93,0)</f>
        <v>0</v>
      </c>
      <c r="E87" s="242">
        <f t="shared" si="93"/>
        <v>0.31280788177339902</v>
      </c>
      <c r="F87" s="242">
        <f t="shared" si="93"/>
        <v>0.42222222222222222</v>
      </c>
      <c r="G87" s="242">
        <f t="shared" si="93"/>
        <v>0.20198265179677818</v>
      </c>
      <c r="H87" s="242">
        <f t="shared" si="93"/>
        <v>0.22051282051282051</v>
      </c>
      <c r="I87" s="241">
        <f t="shared" ref="I87:I93" si="94">Y87/Y$93</f>
        <v>0.30211927057663873</v>
      </c>
      <c r="J87" s="241">
        <f t="shared" ref="J87:J93" si="95">IFERROR(Z87/Z$93,0)</f>
        <v>0</v>
      </c>
      <c r="K87" s="242">
        <f t="shared" ref="K87:L93" si="96">AA87/AA$93</f>
        <v>0</v>
      </c>
      <c r="L87" s="242">
        <f t="shared" si="96"/>
        <v>0</v>
      </c>
      <c r="M87" s="243">
        <f t="shared" ref="M87:M93" si="97">IFERROR(AC87/AC$93,0)</f>
        <v>0</v>
      </c>
      <c r="N87" s="241">
        <f t="shared" ref="N87:N93" si="98">AE87/AE$93</f>
        <v>0</v>
      </c>
      <c r="O87" s="241">
        <f t="shared" ref="O87:Q93" si="99">IFERROR(AF87/AF$93,0)</f>
        <v>0</v>
      </c>
      <c r="P87" s="243">
        <f t="shared" si="99"/>
        <v>0</v>
      </c>
      <c r="Q87" s="331">
        <f t="shared" si="99"/>
        <v>0</v>
      </c>
      <c r="R87" s="663"/>
      <c r="S87" s="245">
        <f>'New Counts Pivot Table'!B$85</f>
        <v>709</v>
      </c>
      <c r="T87" s="246">
        <f>'New Counts Pivot Table'!C$85</f>
        <v>0</v>
      </c>
      <c r="U87" s="246">
        <f>'New Counts Pivot Table'!D$85</f>
        <v>254</v>
      </c>
      <c r="V87" s="246">
        <f>'New Counts Pivot Table'!E$85</f>
        <v>57</v>
      </c>
      <c r="W87" s="246">
        <f>'New Counts Pivot Table'!F$85</f>
        <v>163</v>
      </c>
      <c r="X87" s="321">
        <f>'New Counts Pivot Table'!G$85</f>
        <v>43</v>
      </c>
      <c r="Y87" s="245">
        <f>'New Counts Pivot Table'!H$85</f>
        <v>1226</v>
      </c>
      <c r="Z87" s="245">
        <f>'New Counts Pivot Table'!I$85</f>
        <v>0</v>
      </c>
      <c r="AA87" s="246">
        <f>'New Counts Pivot Table'!J$85</f>
        <v>0</v>
      </c>
      <c r="AB87" s="246">
        <f>'New Counts Pivot Table'!K$85</f>
        <v>0</v>
      </c>
      <c r="AC87" s="246">
        <f>'New Counts Pivot Table'!L$85</f>
        <v>0</v>
      </c>
      <c r="AD87" s="246">
        <f>'New Counts Pivot Table'!M$85</f>
        <v>0</v>
      </c>
      <c r="AE87" s="245">
        <f>'New Counts Pivot Table'!N$85</f>
        <v>0</v>
      </c>
      <c r="AF87" s="245">
        <f>'New Counts Pivot Table'!O$85</f>
        <v>0</v>
      </c>
      <c r="AG87" s="246">
        <f>'New Counts Pivot Table'!P$85</f>
        <v>0</v>
      </c>
      <c r="AH87" s="245">
        <f>'New Counts Pivot Table'!Q$85</f>
        <v>0</v>
      </c>
    </row>
    <row r="88" spans="1:36">
      <c r="A88" s="337"/>
      <c r="B88" s="239" t="s">
        <v>4</v>
      </c>
      <c r="C88" s="247">
        <f t="shared" si="92"/>
        <v>0.27643432906590804</v>
      </c>
      <c r="D88" s="248">
        <f t="shared" si="93"/>
        <v>0</v>
      </c>
      <c r="E88" s="248">
        <f t="shared" si="93"/>
        <v>0.19088669950738915</v>
      </c>
      <c r="F88" s="248">
        <f t="shared" si="93"/>
        <v>0.21481481481481482</v>
      </c>
      <c r="G88" s="248">
        <f t="shared" si="93"/>
        <v>0.18463444857496902</v>
      </c>
      <c r="H88" s="248">
        <f t="shared" si="93"/>
        <v>0.2</v>
      </c>
      <c r="I88" s="247">
        <f t="shared" si="94"/>
        <v>0.23533760473139478</v>
      </c>
      <c r="J88" s="247">
        <f t="shared" si="95"/>
        <v>0</v>
      </c>
      <c r="K88" s="248">
        <f t="shared" si="96"/>
        <v>0</v>
      </c>
      <c r="L88" s="248">
        <f t="shared" si="96"/>
        <v>0</v>
      </c>
      <c r="M88" s="249">
        <f t="shared" si="97"/>
        <v>0</v>
      </c>
      <c r="N88" s="247">
        <f t="shared" si="98"/>
        <v>0</v>
      </c>
      <c r="O88" s="247">
        <f t="shared" si="99"/>
        <v>0</v>
      </c>
      <c r="P88" s="249">
        <f t="shared" si="99"/>
        <v>0</v>
      </c>
      <c r="Q88" s="332">
        <f t="shared" si="99"/>
        <v>0</v>
      </c>
      <c r="R88" s="664"/>
      <c r="S88" s="251">
        <f>'New Counts Pivot Table'!B$86</f>
        <v>583</v>
      </c>
      <c r="T88" s="252">
        <f>'New Counts Pivot Table'!C$86</f>
        <v>0</v>
      </c>
      <c r="U88" s="252">
        <f>'New Counts Pivot Table'!D$86</f>
        <v>155</v>
      </c>
      <c r="V88" s="252">
        <f>'New Counts Pivot Table'!E$86</f>
        <v>29</v>
      </c>
      <c r="W88" s="252">
        <f>'New Counts Pivot Table'!F$86</f>
        <v>149</v>
      </c>
      <c r="X88" s="322">
        <f>'New Counts Pivot Table'!G$86</f>
        <v>39</v>
      </c>
      <c r="Y88" s="251">
        <f>'New Counts Pivot Table'!H$86</f>
        <v>955</v>
      </c>
      <c r="Z88" s="251">
        <f>'New Counts Pivot Table'!I$86</f>
        <v>0</v>
      </c>
      <c r="AA88" s="252">
        <f>'New Counts Pivot Table'!J$86</f>
        <v>0</v>
      </c>
      <c r="AB88" s="252">
        <f>'New Counts Pivot Table'!K$86</f>
        <v>0</v>
      </c>
      <c r="AC88" s="252">
        <f>'New Counts Pivot Table'!L$86</f>
        <v>0</v>
      </c>
      <c r="AD88" s="252">
        <f>'New Counts Pivot Table'!M$86</f>
        <v>0</v>
      </c>
      <c r="AE88" s="251">
        <f>'New Counts Pivot Table'!N$86</f>
        <v>0</v>
      </c>
      <c r="AF88" s="251">
        <f>'New Counts Pivot Table'!O$86</f>
        <v>0</v>
      </c>
      <c r="AG88" s="252">
        <f>'New Counts Pivot Table'!P$86</f>
        <v>0</v>
      </c>
      <c r="AH88" s="251">
        <f>'New Counts Pivot Table'!Q$86</f>
        <v>0</v>
      </c>
    </row>
    <row r="89" spans="1:36">
      <c r="A89" s="337"/>
      <c r="B89" s="239" t="s">
        <v>5</v>
      </c>
      <c r="C89" s="247">
        <f t="shared" si="92"/>
        <v>0.23186344238975817</v>
      </c>
      <c r="D89" s="248">
        <f t="shared" si="93"/>
        <v>0</v>
      </c>
      <c r="E89" s="248">
        <f t="shared" si="93"/>
        <v>0.26477832512315269</v>
      </c>
      <c r="F89" s="248">
        <f t="shared" si="93"/>
        <v>0.23703703703703705</v>
      </c>
      <c r="G89" s="248">
        <f t="shared" si="93"/>
        <v>0.30111524163568776</v>
      </c>
      <c r="H89" s="248">
        <f t="shared" si="93"/>
        <v>0.32307692307692309</v>
      </c>
      <c r="I89" s="247">
        <f t="shared" si="94"/>
        <v>0.25677673730901923</v>
      </c>
      <c r="J89" s="247">
        <f t="shared" si="95"/>
        <v>0</v>
      </c>
      <c r="K89" s="248">
        <f t="shared" si="96"/>
        <v>0</v>
      </c>
      <c r="L89" s="248">
        <f t="shared" si="96"/>
        <v>0</v>
      </c>
      <c r="M89" s="249">
        <f t="shared" si="97"/>
        <v>0</v>
      </c>
      <c r="N89" s="247">
        <f t="shared" si="98"/>
        <v>0</v>
      </c>
      <c r="O89" s="247">
        <f t="shared" si="99"/>
        <v>0</v>
      </c>
      <c r="P89" s="249">
        <f t="shared" si="99"/>
        <v>0</v>
      </c>
      <c r="Q89" s="332">
        <f t="shared" si="99"/>
        <v>0</v>
      </c>
      <c r="R89" s="664"/>
      <c r="S89" s="251">
        <f>'New Counts Pivot Table'!B$87</f>
        <v>489</v>
      </c>
      <c r="T89" s="252">
        <f>'New Counts Pivot Table'!C$87</f>
        <v>0</v>
      </c>
      <c r="U89" s="252">
        <f>'New Counts Pivot Table'!D$87</f>
        <v>215</v>
      </c>
      <c r="V89" s="252">
        <f>'New Counts Pivot Table'!E$87</f>
        <v>32</v>
      </c>
      <c r="W89" s="252">
        <f>'New Counts Pivot Table'!F$87</f>
        <v>243</v>
      </c>
      <c r="X89" s="322">
        <f>'New Counts Pivot Table'!G$87</f>
        <v>63</v>
      </c>
      <c r="Y89" s="251">
        <f>'New Counts Pivot Table'!H$87</f>
        <v>1042</v>
      </c>
      <c r="Z89" s="251">
        <f>'New Counts Pivot Table'!I$87</f>
        <v>0</v>
      </c>
      <c r="AA89" s="252">
        <f>'New Counts Pivot Table'!J$87</f>
        <v>0</v>
      </c>
      <c r="AB89" s="252">
        <f>'New Counts Pivot Table'!K$87</f>
        <v>0</v>
      </c>
      <c r="AC89" s="252">
        <f>'New Counts Pivot Table'!L$87</f>
        <v>0</v>
      </c>
      <c r="AD89" s="252">
        <f>'New Counts Pivot Table'!M$87</f>
        <v>0</v>
      </c>
      <c r="AE89" s="251">
        <f>'New Counts Pivot Table'!N$87</f>
        <v>0</v>
      </c>
      <c r="AF89" s="251">
        <f>'New Counts Pivot Table'!O$87</f>
        <v>0</v>
      </c>
      <c r="AG89" s="252">
        <f>'New Counts Pivot Table'!P$87</f>
        <v>0</v>
      </c>
      <c r="AH89" s="251">
        <f>'New Counts Pivot Table'!Q$87</f>
        <v>0</v>
      </c>
    </row>
    <row r="90" spans="1:36">
      <c r="A90" s="337"/>
      <c r="B90" s="239" t="s">
        <v>6</v>
      </c>
      <c r="C90" s="247">
        <f t="shared" si="92"/>
        <v>0.1555239449976292</v>
      </c>
      <c r="D90" s="248">
        <f t="shared" si="93"/>
        <v>0</v>
      </c>
      <c r="E90" s="248">
        <f t="shared" si="93"/>
        <v>0.23152709359605911</v>
      </c>
      <c r="F90" s="248">
        <f t="shared" si="93"/>
        <v>0.12592592592592591</v>
      </c>
      <c r="G90" s="248">
        <f t="shared" si="93"/>
        <v>0.31226765799256506</v>
      </c>
      <c r="H90" s="248">
        <f t="shared" si="93"/>
        <v>0.25641025641025639</v>
      </c>
      <c r="I90" s="247">
        <f t="shared" si="94"/>
        <v>0.20576638738294725</v>
      </c>
      <c r="J90" s="247">
        <f t="shared" si="95"/>
        <v>0</v>
      </c>
      <c r="K90" s="248">
        <f t="shared" si="96"/>
        <v>0</v>
      </c>
      <c r="L90" s="248">
        <f t="shared" si="96"/>
        <v>0</v>
      </c>
      <c r="M90" s="249">
        <f t="shared" si="97"/>
        <v>0</v>
      </c>
      <c r="N90" s="247">
        <f t="shared" si="98"/>
        <v>0</v>
      </c>
      <c r="O90" s="247">
        <f t="shared" si="99"/>
        <v>0</v>
      </c>
      <c r="P90" s="249">
        <f t="shared" si="99"/>
        <v>0</v>
      </c>
      <c r="Q90" s="332">
        <f t="shared" si="99"/>
        <v>0</v>
      </c>
      <c r="R90" s="664"/>
      <c r="S90" s="251">
        <f>'New Counts Pivot Table'!B$88</f>
        <v>328</v>
      </c>
      <c r="T90" s="252">
        <f>'New Counts Pivot Table'!C$88</f>
        <v>0</v>
      </c>
      <c r="U90" s="252">
        <f>'New Counts Pivot Table'!D$88</f>
        <v>188</v>
      </c>
      <c r="V90" s="252">
        <f>'New Counts Pivot Table'!E$88</f>
        <v>17</v>
      </c>
      <c r="W90" s="252">
        <f>'New Counts Pivot Table'!F$88</f>
        <v>252</v>
      </c>
      <c r="X90" s="322">
        <f>'New Counts Pivot Table'!G$88</f>
        <v>50</v>
      </c>
      <c r="Y90" s="251">
        <f>'New Counts Pivot Table'!H$88</f>
        <v>835</v>
      </c>
      <c r="Z90" s="251">
        <f>'New Counts Pivot Table'!I$88</f>
        <v>0</v>
      </c>
      <c r="AA90" s="252">
        <f>'New Counts Pivot Table'!J$88</f>
        <v>0</v>
      </c>
      <c r="AB90" s="252">
        <f>'New Counts Pivot Table'!K$88</f>
        <v>0</v>
      </c>
      <c r="AC90" s="252">
        <f>'New Counts Pivot Table'!L$88</f>
        <v>0</v>
      </c>
      <c r="AD90" s="252">
        <f>'New Counts Pivot Table'!M$88</f>
        <v>0</v>
      </c>
      <c r="AE90" s="251">
        <f>'New Counts Pivot Table'!N$88</f>
        <v>0</v>
      </c>
      <c r="AF90" s="251">
        <f>'New Counts Pivot Table'!O$88</f>
        <v>0</v>
      </c>
      <c r="AG90" s="252">
        <f>'New Counts Pivot Table'!P$88</f>
        <v>0</v>
      </c>
      <c r="AH90" s="251">
        <f>'New Counts Pivot Table'!Q$88</f>
        <v>0</v>
      </c>
    </row>
    <row r="91" spans="1:36">
      <c r="A91" s="337"/>
      <c r="B91" s="239" t="s">
        <v>24</v>
      </c>
      <c r="C91" s="247">
        <f t="shared" si="92"/>
        <v>0</v>
      </c>
      <c r="D91" s="248">
        <f t="shared" si="93"/>
        <v>0</v>
      </c>
      <c r="E91" s="248">
        <f t="shared" si="93"/>
        <v>0</v>
      </c>
      <c r="F91" s="248">
        <f t="shared" si="93"/>
        <v>0</v>
      </c>
      <c r="G91" s="248">
        <f t="shared" si="93"/>
        <v>0</v>
      </c>
      <c r="H91" s="248">
        <f t="shared" si="93"/>
        <v>0</v>
      </c>
      <c r="I91" s="247">
        <f t="shared" si="94"/>
        <v>0</v>
      </c>
      <c r="J91" s="247">
        <f t="shared" si="95"/>
        <v>0</v>
      </c>
      <c r="K91" s="248">
        <f t="shared" si="96"/>
        <v>0</v>
      </c>
      <c r="L91" s="248">
        <f t="shared" si="96"/>
        <v>0</v>
      </c>
      <c r="M91" s="249">
        <f t="shared" si="97"/>
        <v>0</v>
      </c>
      <c r="N91" s="247">
        <f t="shared" si="98"/>
        <v>0</v>
      </c>
      <c r="O91" s="247">
        <f t="shared" si="99"/>
        <v>0</v>
      </c>
      <c r="P91" s="249">
        <f t="shared" si="99"/>
        <v>0</v>
      </c>
      <c r="Q91" s="332">
        <f t="shared" si="99"/>
        <v>0</v>
      </c>
      <c r="R91" s="664"/>
      <c r="S91" s="251">
        <f>'New Counts Pivot Table'!B$89</f>
        <v>0</v>
      </c>
      <c r="T91" s="252">
        <f>'New Counts Pivot Table'!C$89</f>
        <v>0</v>
      </c>
      <c r="U91" s="252">
        <f>'New Counts Pivot Table'!D$89</f>
        <v>0</v>
      </c>
      <c r="V91" s="252">
        <f>'New Counts Pivot Table'!E$89</f>
        <v>0</v>
      </c>
      <c r="W91" s="252">
        <f>'New Counts Pivot Table'!F$89</f>
        <v>0</v>
      </c>
      <c r="X91" s="322">
        <f>'New Counts Pivot Table'!G$89</f>
        <v>0</v>
      </c>
      <c r="Y91" s="251">
        <f>'New Counts Pivot Table'!H$89</f>
        <v>0</v>
      </c>
      <c r="Z91" s="251">
        <f>'New Counts Pivot Table'!I$89</f>
        <v>0</v>
      </c>
      <c r="AA91" s="252">
        <f>'New Counts Pivot Table'!J$89</f>
        <v>0</v>
      </c>
      <c r="AB91" s="252">
        <f>'New Counts Pivot Table'!K$89</f>
        <v>0</v>
      </c>
      <c r="AC91" s="252">
        <f>'New Counts Pivot Table'!L$89</f>
        <v>0</v>
      </c>
      <c r="AD91" s="252">
        <f>'New Counts Pivot Table'!M$89</f>
        <v>0</v>
      </c>
      <c r="AE91" s="251">
        <f>'New Counts Pivot Table'!N$89</f>
        <v>0</v>
      </c>
      <c r="AF91" s="251">
        <f>'New Counts Pivot Table'!O$89</f>
        <v>0</v>
      </c>
      <c r="AG91" s="252">
        <f>'New Counts Pivot Table'!P$89</f>
        <v>0</v>
      </c>
      <c r="AH91" s="251">
        <f>'New Counts Pivot Table'!Q$89</f>
        <v>0</v>
      </c>
    </row>
    <row r="92" spans="1:36">
      <c r="A92" s="337"/>
      <c r="B92" s="239" t="s">
        <v>21</v>
      </c>
      <c r="C92" s="247">
        <f t="shared" si="92"/>
        <v>0</v>
      </c>
      <c r="D92" s="248">
        <f t="shared" si="93"/>
        <v>0</v>
      </c>
      <c r="E92" s="248">
        <f t="shared" si="93"/>
        <v>0</v>
      </c>
      <c r="F92" s="248">
        <f t="shared" si="93"/>
        <v>0</v>
      </c>
      <c r="G92" s="248">
        <f t="shared" si="93"/>
        <v>0</v>
      </c>
      <c r="H92" s="248">
        <f t="shared" si="93"/>
        <v>0</v>
      </c>
      <c r="I92" s="247">
        <f t="shared" si="94"/>
        <v>0</v>
      </c>
      <c r="J92" s="247">
        <f t="shared" si="95"/>
        <v>1</v>
      </c>
      <c r="K92" s="248">
        <f t="shared" si="96"/>
        <v>1</v>
      </c>
      <c r="L92" s="248">
        <f t="shared" si="96"/>
        <v>1</v>
      </c>
      <c r="M92" s="249">
        <f t="shared" si="97"/>
        <v>1</v>
      </c>
      <c r="N92" s="247">
        <f t="shared" si="98"/>
        <v>1</v>
      </c>
      <c r="O92" s="247">
        <f t="shared" si="99"/>
        <v>1</v>
      </c>
      <c r="P92" s="249">
        <f t="shared" si="99"/>
        <v>1</v>
      </c>
      <c r="Q92" s="332">
        <f t="shared" si="99"/>
        <v>1</v>
      </c>
      <c r="R92" s="664"/>
      <c r="S92" s="251">
        <f>'New Counts Pivot Table'!B$90</f>
        <v>0</v>
      </c>
      <c r="T92" s="252">
        <f>'New Counts Pivot Table'!C$90</f>
        <v>0</v>
      </c>
      <c r="U92" s="252">
        <f>'New Counts Pivot Table'!D$90</f>
        <v>0</v>
      </c>
      <c r="V92" s="252">
        <f>'New Counts Pivot Table'!E$90</f>
        <v>0</v>
      </c>
      <c r="W92" s="252">
        <f>'New Counts Pivot Table'!F$90</f>
        <v>0</v>
      </c>
      <c r="X92" s="322">
        <f>'New Counts Pivot Table'!G$90</f>
        <v>0</v>
      </c>
      <c r="Y92" s="251">
        <f>'New Counts Pivot Table'!H$90</f>
        <v>0</v>
      </c>
      <c r="Z92" s="251">
        <f>'New Counts Pivot Table'!I$90</f>
        <v>203</v>
      </c>
      <c r="AA92" s="252">
        <f>'New Counts Pivot Table'!J$90</f>
        <v>553</v>
      </c>
      <c r="AB92" s="252">
        <f>'New Counts Pivot Table'!K$90</f>
        <v>152</v>
      </c>
      <c r="AC92" s="252">
        <f>'New Counts Pivot Table'!L$90</f>
        <v>304</v>
      </c>
      <c r="AD92" s="252">
        <f>'New Counts Pivot Table'!M$90</f>
        <v>0</v>
      </c>
      <c r="AE92" s="251">
        <f>'New Counts Pivot Table'!N$90</f>
        <v>1212</v>
      </c>
      <c r="AF92" s="251">
        <f>'New Counts Pivot Table'!O$90</f>
        <v>220</v>
      </c>
      <c r="AG92" s="252">
        <f>'New Counts Pivot Table'!P$90</f>
        <v>912</v>
      </c>
      <c r="AH92" s="251">
        <f>'New Counts Pivot Table'!Q$90</f>
        <v>1132</v>
      </c>
    </row>
    <row r="93" spans="1:36" s="261" customFormat="1">
      <c r="A93" s="338"/>
      <c r="B93" s="253" t="s">
        <v>212</v>
      </c>
      <c r="C93" s="254">
        <f t="shared" si="92"/>
        <v>1</v>
      </c>
      <c r="D93" s="255">
        <f t="shared" si="93"/>
        <v>0</v>
      </c>
      <c r="E93" s="255">
        <f t="shared" si="93"/>
        <v>1</v>
      </c>
      <c r="F93" s="255">
        <f t="shared" si="93"/>
        <v>1</v>
      </c>
      <c r="G93" s="255">
        <f t="shared" si="93"/>
        <v>1</v>
      </c>
      <c r="H93" s="255">
        <f t="shared" si="93"/>
        <v>1</v>
      </c>
      <c r="I93" s="254">
        <f t="shared" si="94"/>
        <v>1</v>
      </c>
      <c r="J93" s="254">
        <f t="shared" si="95"/>
        <v>1</v>
      </c>
      <c r="K93" s="255">
        <f t="shared" si="96"/>
        <v>1</v>
      </c>
      <c r="L93" s="255">
        <f t="shared" si="96"/>
        <v>1</v>
      </c>
      <c r="M93" s="256">
        <f t="shared" si="97"/>
        <v>1</v>
      </c>
      <c r="N93" s="254">
        <f t="shared" si="98"/>
        <v>1</v>
      </c>
      <c r="O93" s="254">
        <f t="shared" si="99"/>
        <v>1</v>
      </c>
      <c r="P93" s="256">
        <f t="shared" si="99"/>
        <v>1</v>
      </c>
      <c r="Q93" s="333">
        <f t="shared" si="99"/>
        <v>1</v>
      </c>
      <c r="R93" s="665"/>
      <c r="S93" s="258">
        <f>'New Counts Pivot Table'!B$91</f>
        <v>2109</v>
      </c>
      <c r="T93" s="259">
        <f>'New Counts Pivot Table'!C$91</f>
        <v>0</v>
      </c>
      <c r="U93" s="259">
        <f>'New Counts Pivot Table'!D$91</f>
        <v>812</v>
      </c>
      <c r="V93" s="259">
        <f>'New Counts Pivot Table'!E$91</f>
        <v>135</v>
      </c>
      <c r="W93" s="259">
        <f>'New Counts Pivot Table'!F$91</f>
        <v>807</v>
      </c>
      <c r="X93" s="323">
        <f>'New Counts Pivot Table'!G$91</f>
        <v>195</v>
      </c>
      <c r="Y93" s="258">
        <f>'New Counts Pivot Table'!H$91</f>
        <v>4058</v>
      </c>
      <c r="Z93" s="258">
        <f>'New Counts Pivot Table'!I$91</f>
        <v>203</v>
      </c>
      <c r="AA93" s="259">
        <f>'New Counts Pivot Table'!J$91</f>
        <v>553</v>
      </c>
      <c r="AB93" s="259">
        <f>'New Counts Pivot Table'!K$91</f>
        <v>152</v>
      </c>
      <c r="AC93" s="259">
        <f>'New Counts Pivot Table'!L$91</f>
        <v>304</v>
      </c>
      <c r="AD93" s="259">
        <f>'New Counts Pivot Table'!M$91</f>
        <v>0</v>
      </c>
      <c r="AE93" s="258">
        <f>'New Counts Pivot Table'!N$91</f>
        <v>1212</v>
      </c>
      <c r="AF93" s="258">
        <f>'New Counts Pivot Table'!O$91</f>
        <v>220</v>
      </c>
      <c r="AG93" s="259">
        <f>'New Counts Pivot Table'!P$91</f>
        <v>912</v>
      </c>
      <c r="AH93" s="258">
        <f>'New Counts Pivot Table'!Q$91</f>
        <v>1132</v>
      </c>
      <c r="AI93" s="260"/>
      <c r="AJ93" s="260"/>
    </row>
    <row r="94" spans="1:36">
      <c r="A94" s="339" t="s">
        <v>20</v>
      </c>
      <c r="B94" s="240" t="s">
        <v>3</v>
      </c>
      <c r="C94" s="241">
        <f t="shared" ref="C94:C100" si="100">S94/S$100</f>
        <v>0.27188940092165897</v>
      </c>
      <c r="D94" s="242">
        <f t="shared" ref="D94:H100" si="101">IFERROR(T94/T$100,0)</f>
        <v>0</v>
      </c>
      <c r="E94" s="242">
        <f t="shared" si="101"/>
        <v>0.28149606299212598</v>
      </c>
      <c r="F94" s="242">
        <f t="shared" si="101"/>
        <v>0</v>
      </c>
      <c r="G94" s="242">
        <f t="shared" si="101"/>
        <v>0.23182957393483708</v>
      </c>
      <c r="H94" s="242">
        <f t="shared" si="101"/>
        <v>0.150278293135436</v>
      </c>
      <c r="I94" s="241">
        <f t="shared" ref="I94:I100" si="102">Y94/Y$100</f>
        <v>0.25337552742616032</v>
      </c>
      <c r="J94" s="241">
        <f t="shared" ref="J94:J100" si="103">IFERROR(Z94/Z$100,0)</f>
        <v>0</v>
      </c>
      <c r="K94" s="242">
        <f t="shared" ref="K94:L100" si="104">AA94/AA$100</f>
        <v>0</v>
      </c>
      <c r="L94" s="242">
        <f t="shared" si="104"/>
        <v>0</v>
      </c>
      <c r="M94" s="243">
        <f t="shared" ref="M94:M100" si="105">IFERROR(AC94/AC$100,0)</f>
        <v>3.7344398340248962E-2</v>
      </c>
      <c r="N94" s="671">
        <f t="shared" ref="N94:N100" si="106">AE94/AE$100</f>
        <v>4.1997200186654222E-3</v>
      </c>
      <c r="O94" s="241">
        <f t="shared" ref="O94:Q100" si="107">IFERROR(AF94/AF$100,0)</f>
        <v>0</v>
      </c>
      <c r="P94" s="243">
        <f t="shared" si="107"/>
        <v>0</v>
      </c>
      <c r="Q94" s="331">
        <f t="shared" si="107"/>
        <v>0</v>
      </c>
      <c r="R94" s="663"/>
      <c r="S94" s="245">
        <f>'New Counts Pivot Table'!B$93</f>
        <v>649</v>
      </c>
      <c r="T94" s="246">
        <f>'New Counts Pivot Table'!C$93</f>
        <v>0</v>
      </c>
      <c r="U94" s="246">
        <f>'New Counts Pivot Table'!D$93</f>
        <v>286</v>
      </c>
      <c r="V94" s="246">
        <f>'New Counts Pivot Table'!E$93</f>
        <v>0</v>
      </c>
      <c r="W94" s="246">
        <f>'New Counts Pivot Table'!F$93</f>
        <v>185</v>
      </c>
      <c r="X94" s="321">
        <f>'New Counts Pivot Table'!G$93</f>
        <v>81</v>
      </c>
      <c r="Y94" s="245">
        <f>'New Counts Pivot Table'!H$93</f>
        <v>1201</v>
      </c>
      <c r="Z94" s="245">
        <f>'New Counts Pivot Table'!I$93</f>
        <v>0</v>
      </c>
      <c r="AA94" s="246">
        <f>'New Counts Pivot Table'!J$93</f>
        <v>0</v>
      </c>
      <c r="AB94" s="246">
        <f>'New Counts Pivot Table'!K$93</f>
        <v>0</v>
      </c>
      <c r="AC94" s="246">
        <f>'New Counts Pivot Table'!L$93</f>
        <v>9</v>
      </c>
      <c r="AD94" s="246">
        <f>'New Counts Pivot Table'!M$93</f>
        <v>0</v>
      </c>
      <c r="AE94" s="245">
        <f>'New Counts Pivot Table'!N$93</f>
        <v>9</v>
      </c>
      <c r="AF94" s="245">
        <f>'New Counts Pivot Table'!O$93</f>
        <v>0</v>
      </c>
      <c r="AG94" s="246">
        <f>'New Counts Pivot Table'!P$93</f>
        <v>0</v>
      </c>
      <c r="AH94" s="245">
        <f>'New Counts Pivot Table'!Q$93</f>
        <v>0</v>
      </c>
    </row>
    <row r="95" spans="1:36">
      <c r="A95" s="337"/>
      <c r="B95" s="239" t="s">
        <v>4</v>
      </c>
      <c r="C95" s="247">
        <f t="shared" si="100"/>
        <v>0.30079597821533305</v>
      </c>
      <c r="D95" s="248">
        <f t="shared" si="101"/>
        <v>0</v>
      </c>
      <c r="E95" s="248">
        <f t="shared" si="101"/>
        <v>0.32972440944881892</v>
      </c>
      <c r="F95" s="248">
        <f t="shared" si="101"/>
        <v>0</v>
      </c>
      <c r="G95" s="248">
        <f t="shared" si="101"/>
        <v>0.27568922305764409</v>
      </c>
      <c r="H95" s="248">
        <f t="shared" si="101"/>
        <v>0.2782931354359926</v>
      </c>
      <c r="I95" s="247">
        <f t="shared" si="102"/>
        <v>0.30021097046413503</v>
      </c>
      <c r="J95" s="247">
        <f t="shared" si="103"/>
        <v>0</v>
      </c>
      <c r="K95" s="248">
        <f t="shared" si="104"/>
        <v>0</v>
      </c>
      <c r="L95" s="248">
        <f t="shared" si="104"/>
        <v>0</v>
      </c>
      <c r="M95" s="249">
        <f t="shared" si="105"/>
        <v>0.13278008298755187</v>
      </c>
      <c r="N95" s="247">
        <f t="shared" si="106"/>
        <v>1.4932337844143724E-2</v>
      </c>
      <c r="O95" s="247">
        <f t="shared" si="107"/>
        <v>0</v>
      </c>
      <c r="P95" s="249">
        <f t="shared" si="107"/>
        <v>0</v>
      </c>
      <c r="Q95" s="332">
        <f t="shared" si="107"/>
        <v>0</v>
      </c>
      <c r="R95" s="664"/>
      <c r="S95" s="251">
        <f>'New Counts Pivot Table'!B$94</f>
        <v>718</v>
      </c>
      <c r="T95" s="252">
        <f>'New Counts Pivot Table'!C$94</f>
        <v>0</v>
      </c>
      <c r="U95" s="252">
        <f>'New Counts Pivot Table'!D$94</f>
        <v>335</v>
      </c>
      <c r="V95" s="252">
        <f>'New Counts Pivot Table'!E$94</f>
        <v>0</v>
      </c>
      <c r="W95" s="252">
        <f>'New Counts Pivot Table'!F$94</f>
        <v>220</v>
      </c>
      <c r="X95" s="322">
        <f>'New Counts Pivot Table'!G$94</f>
        <v>150</v>
      </c>
      <c r="Y95" s="251">
        <f>'New Counts Pivot Table'!H$94</f>
        <v>1423</v>
      </c>
      <c r="Z95" s="251">
        <f>'New Counts Pivot Table'!I$94</f>
        <v>0</v>
      </c>
      <c r="AA95" s="252">
        <f>'New Counts Pivot Table'!J$94</f>
        <v>0</v>
      </c>
      <c r="AB95" s="252">
        <f>'New Counts Pivot Table'!K$94</f>
        <v>0</v>
      </c>
      <c r="AC95" s="252">
        <f>'New Counts Pivot Table'!L$94</f>
        <v>32</v>
      </c>
      <c r="AD95" s="252">
        <f>'New Counts Pivot Table'!M$94</f>
        <v>0</v>
      </c>
      <c r="AE95" s="251">
        <f>'New Counts Pivot Table'!N$94</f>
        <v>32</v>
      </c>
      <c r="AF95" s="251">
        <f>'New Counts Pivot Table'!O$94</f>
        <v>0</v>
      </c>
      <c r="AG95" s="252">
        <f>'New Counts Pivot Table'!P$94</f>
        <v>0</v>
      </c>
      <c r="AH95" s="251">
        <f>'New Counts Pivot Table'!Q$94</f>
        <v>0</v>
      </c>
    </row>
    <row r="96" spans="1:36">
      <c r="A96" s="337"/>
      <c r="B96" s="239" t="s">
        <v>5</v>
      </c>
      <c r="C96" s="247">
        <f t="shared" si="100"/>
        <v>0.23669878508588185</v>
      </c>
      <c r="D96" s="248">
        <f t="shared" si="101"/>
        <v>0</v>
      </c>
      <c r="E96" s="248">
        <f t="shared" si="101"/>
        <v>0.2903543307086614</v>
      </c>
      <c r="F96" s="248">
        <f t="shared" si="101"/>
        <v>0</v>
      </c>
      <c r="G96" s="248">
        <f t="shared" si="101"/>
        <v>0.30701754385964913</v>
      </c>
      <c r="H96" s="248">
        <f t="shared" si="101"/>
        <v>0.26716141001855287</v>
      </c>
      <c r="I96" s="247">
        <f t="shared" si="102"/>
        <v>0.26350210970464133</v>
      </c>
      <c r="J96" s="247">
        <f t="shared" si="103"/>
        <v>0</v>
      </c>
      <c r="K96" s="248">
        <f t="shared" si="104"/>
        <v>0</v>
      </c>
      <c r="L96" s="248">
        <f t="shared" si="104"/>
        <v>0</v>
      </c>
      <c r="M96" s="249">
        <f t="shared" si="105"/>
        <v>9.1286307053941904E-2</v>
      </c>
      <c r="N96" s="247">
        <f t="shared" si="106"/>
        <v>1.0265982267848811E-2</v>
      </c>
      <c r="O96" s="247">
        <f t="shared" si="107"/>
        <v>0</v>
      </c>
      <c r="P96" s="249">
        <f t="shared" si="107"/>
        <v>0</v>
      </c>
      <c r="Q96" s="332">
        <f t="shared" si="107"/>
        <v>0</v>
      </c>
      <c r="R96" s="664"/>
      <c r="S96" s="251">
        <f>'New Counts Pivot Table'!B$95</f>
        <v>565</v>
      </c>
      <c r="T96" s="252">
        <f>'New Counts Pivot Table'!C$95</f>
        <v>0</v>
      </c>
      <c r="U96" s="252">
        <f>'New Counts Pivot Table'!D$95</f>
        <v>295</v>
      </c>
      <c r="V96" s="252">
        <f>'New Counts Pivot Table'!E$95</f>
        <v>0</v>
      </c>
      <c r="W96" s="252">
        <f>'New Counts Pivot Table'!F$95</f>
        <v>245</v>
      </c>
      <c r="X96" s="322">
        <f>'New Counts Pivot Table'!G$95</f>
        <v>144</v>
      </c>
      <c r="Y96" s="251">
        <f>'New Counts Pivot Table'!H$95</f>
        <v>1249</v>
      </c>
      <c r="Z96" s="251">
        <f>'New Counts Pivot Table'!I$95</f>
        <v>0</v>
      </c>
      <c r="AA96" s="252">
        <f>'New Counts Pivot Table'!J$95</f>
        <v>0</v>
      </c>
      <c r="AB96" s="252">
        <f>'New Counts Pivot Table'!K$95</f>
        <v>0</v>
      </c>
      <c r="AC96" s="252">
        <f>'New Counts Pivot Table'!L$95</f>
        <v>22</v>
      </c>
      <c r="AD96" s="252">
        <f>'New Counts Pivot Table'!M$95</f>
        <v>0</v>
      </c>
      <c r="AE96" s="251">
        <f>'New Counts Pivot Table'!N$95</f>
        <v>22</v>
      </c>
      <c r="AF96" s="251">
        <f>'New Counts Pivot Table'!O$95</f>
        <v>0</v>
      </c>
      <c r="AG96" s="252">
        <f>'New Counts Pivot Table'!P$95</f>
        <v>0</v>
      </c>
      <c r="AH96" s="251">
        <f>'New Counts Pivot Table'!Q$95</f>
        <v>0</v>
      </c>
    </row>
    <row r="97" spans="1:36">
      <c r="A97" s="337"/>
      <c r="B97" s="239" t="s">
        <v>6</v>
      </c>
      <c r="C97" s="247">
        <f t="shared" si="100"/>
        <v>7.1219103477167992E-2</v>
      </c>
      <c r="D97" s="248">
        <f t="shared" si="101"/>
        <v>0</v>
      </c>
      <c r="E97" s="248">
        <f t="shared" si="101"/>
        <v>9.7440944881889757E-2</v>
      </c>
      <c r="F97" s="248">
        <f t="shared" si="101"/>
        <v>0</v>
      </c>
      <c r="G97" s="248">
        <f t="shared" si="101"/>
        <v>6.6416040100250623E-2</v>
      </c>
      <c r="H97" s="248">
        <f t="shared" si="101"/>
        <v>0.25788497217068646</v>
      </c>
      <c r="I97" s="247">
        <f t="shared" si="102"/>
        <v>9.7257383966244726E-2</v>
      </c>
      <c r="J97" s="247">
        <f t="shared" si="103"/>
        <v>0</v>
      </c>
      <c r="K97" s="248">
        <f t="shared" si="104"/>
        <v>0</v>
      </c>
      <c r="L97" s="248">
        <f t="shared" si="104"/>
        <v>0</v>
      </c>
      <c r="M97" s="249">
        <f t="shared" si="105"/>
        <v>0.18672199170124482</v>
      </c>
      <c r="N97" s="247">
        <f t="shared" si="106"/>
        <v>2.0998600093327113E-2</v>
      </c>
      <c r="O97" s="247">
        <f t="shared" si="107"/>
        <v>0</v>
      </c>
      <c r="P97" s="249">
        <f t="shared" si="107"/>
        <v>0</v>
      </c>
      <c r="Q97" s="332">
        <f t="shared" si="107"/>
        <v>0</v>
      </c>
      <c r="R97" s="664"/>
      <c r="S97" s="251">
        <f>'New Counts Pivot Table'!B$96</f>
        <v>170</v>
      </c>
      <c r="T97" s="252">
        <f>'New Counts Pivot Table'!C$96</f>
        <v>0</v>
      </c>
      <c r="U97" s="252">
        <f>'New Counts Pivot Table'!D$96</f>
        <v>99</v>
      </c>
      <c r="V97" s="252">
        <f>'New Counts Pivot Table'!E$96</f>
        <v>0</v>
      </c>
      <c r="W97" s="252">
        <f>'New Counts Pivot Table'!F$96</f>
        <v>53</v>
      </c>
      <c r="X97" s="322">
        <f>'New Counts Pivot Table'!G$96</f>
        <v>139</v>
      </c>
      <c r="Y97" s="251">
        <f>'New Counts Pivot Table'!H$96</f>
        <v>461</v>
      </c>
      <c r="Z97" s="251">
        <f>'New Counts Pivot Table'!I$96</f>
        <v>0</v>
      </c>
      <c r="AA97" s="252">
        <f>'New Counts Pivot Table'!J$96</f>
        <v>0</v>
      </c>
      <c r="AB97" s="252">
        <f>'New Counts Pivot Table'!K$96</f>
        <v>0</v>
      </c>
      <c r="AC97" s="252">
        <f>'New Counts Pivot Table'!L$96</f>
        <v>45</v>
      </c>
      <c r="AD97" s="252">
        <f>'New Counts Pivot Table'!M$96</f>
        <v>0</v>
      </c>
      <c r="AE97" s="251">
        <f>'New Counts Pivot Table'!N$96</f>
        <v>45</v>
      </c>
      <c r="AF97" s="251">
        <f>'New Counts Pivot Table'!O$96</f>
        <v>0</v>
      </c>
      <c r="AG97" s="252">
        <f>'New Counts Pivot Table'!P$96</f>
        <v>0</v>
      </c>
      <c r="AH97" s="251">
        <f>'New Counts Pivot Table'!Q$96</f>
        <v>0</v>
      </c>
    </row>
    <row r="98" spans="1:36">
      <c r="A98" s="337"/>
      <c r="B98" s="239" t="s">
        <v>24</v>
      </c>
      <c r="C98" s="247">
        <f t="shared" si="100"/>
        <v>0.11939673229995811</v>
      </c>
      <c r="D98" s="248">
        <f t="shared" si="101"/>
        <v>0</v>
      </c>
      <c r="E98" s="666">
        <f t="shared" si="101"/>
        <v>9.8425196850393699E-4</v>
      </c>
      <c r="F98" s="248">
        <f t="shared" si="101"/>
        <v>0</v>
      </c>
      <c r="G98" s="248">
        <f t="shared" si="101"/>
        <v>0.11904761904761904</v>
      </c>
      <c r="H98" s="248">
        <f t="shared" si="101"/>
        <v>4.6382189239332093E-2</v>
      </c>
      <c r="I98" s="247">
        <f t="shared" si="102"/>
        <v>8.5654008438818569E-2</v>
      </c>
      <c r="J98" s="247">
        <f t="shared" si="103"/>
        <v>0</v>
      </c>
      <c r="K98" s="248">
        <f t="shared" si="104"/>
        <v>1</v>
      </c>
      <c r="L98" s="248">
        <f t="shared" si="104"/>
        <v>1</v>
      </c>
      <c r="M98" s="249">
        <f t="shared" si="105"/>
        <v>0.55186721991701249</v>
      </c>
      <c r="N98" s="247">
        <f t="shared" si="106"/>
        <v>0.94960335977601495</v>
      </c>
      <c r="O98" s="247">
        <f t="shared" si="107"/>
        <v>0</v>
      </c>
      <c r="P98" s="249">
        <f t="shared" si="107"/>
        <v>0</v>
      </c>
      <c r="Q98" s="332">
        <f t="shared" si="107"/>
        <v>0</v>
      </c>
      <c r="R98" s="664"/>
      <c r="S98" s="251">
        <f>'New Counts Pivot Table'!B$97</f>
        <v>285</v>
      </c>
      <c r="T98" s="252">
        <f>'New Counts Pivot Table'!C$97</f>
        <v>0</v>
      </c>
      <c r="U98" s="252">
        <f>'New Counts Pivot Table'!D$97</f>
        <v>1</v>
      </c>
      <c r="V98" s="252">
        <f>'New Counts Pivot Table'!E$97</f>
        <v>0</v>
      </c>
      <c r="W98" s="252">
        <f>'New Counts Pivot Table'!F$97</f>
        <v>95</v>
      </c>
      <c r="X98" s="322">
        <f>'New Counts Pivot Table'!G$97</f>
        <v>25</v>
      </c>
      <c r="Y98" s="251">
        <f>'New Counts Pivot Table'!H$97</f>
        <v>406</v>
      </c>
      <c r="Z98" s="251">
        <f>'New Counts Pivot Table'!I$97</f>
        <v>0</v>
      </c>
      <c r="AA98" s="252">
        <f>'New Counts Pivot Table'!J$97</f>
        <v>1432</v>
      </c>
      <c r="AB98" s="252">
        <f>'New Counts Pivot Table'!K$97</f>
        <v>470</v>
      </c>
      <c r="AC98" s="252">
        <f>'New Counts Pivot Table'!L$97</f>
        <v>133</v>
      </c>
      <c r="AD98" s="252">
        <f>'New Counts Pivot Table'!M$97</f>
        <v>0</v>
      </c>
      <c r="AE98" s="251">
        <f>'New Counts Pivot Table'!N$97</f>
        <v>2035</v>
      </c>
      <c r="AF98" s="251">
        <f>'New Counts Pivot Table'!O$97</f>
        <v>0</v>
      </c>
      <c r="AG98" s="252">
        <f>'New Counts Pivot Table'!P$97</f>
        <v>0</v>
      </c>
      <c r="AH98" s="251">
        <f>'New Counts Pivot Table'!Q$97</f>
        <v>0</v>
      </c>
    </row>
    <row r="99" spans="1:36">
      <c r="A99" s="337"/>
      <c r="B99" s="239" t="s">
        <v>21</v>
      </c>
      <c r="C99" s="247">
        <f t="shared" si="100"/>
        <v>0</v>
      </c>
      <c r="D99" s="248">
        <f t="shared" si="101"/>
        <v>0</v>
      </c>
      <c r="E99" s="248">
        <f t="shared" si="101"/>
        <v>0</v>
      </c>
      <c r="F99" s="248">
        <f t="shared" si="101"/>
        <v>0</v>
      </c>
      <c r="G99" s="248">
        <f t="shared" si="101"/>
        <v>0</v>
      </c>
      <c r="H99" s="248">
        <f t="shared" si="101"/>
        <v>0</v>
      </c>
      <c r="I99" s="247">
        <f t="shared" si="102"/>
        <v>0</v>
      </c>
      <c r="J99" s="247">
        <f t="shared" si="103"/>
        <v>0</v>
      </c>
      <c r="K99" s="248">
        <f t="shared" si="104"/>
        <v>0</v>
      </c>
      <c r="L99" s="248">
        <f t="shared" si="104"/>
        <v>0</v>
      </c>
      <c r="M99" s="249">
        <f t="shared" si="105"/>
        <v>0</v>
      </c>
      <c r="N99" s="247">
        <f t="shared" si="106"/>
        <v>0</v>
      </c>
      <c r="O99" s="247">
        <f t="shared" si="107"/>
        <v>0</v>
      </c>
      <c r="P99" s="249">
        <f t="shared" si="107"/>
        <v>0</v>
      </c>
      <c r="Q99" s="332">
        <f t="shared" si="107"/>
        <v>0</v>
      </c>
      <c r="R99" s="664"/>
      <c r="S99" s="251">
        <f>'New Counts Pivot Table'!B$98</f>
        <v>0</v>
      </c>
      <c r="T99" s="252">
        <f>'New Counts Pivot Table'!C$98</f>
        <v>0</v>
      </c>
      <c r="U99" s="252">
        <f>'New Counts Pivot Table'!D$98</f>
        <v>0</v>
      </c>
      <c r="V99" s="252">
        <f>'New Counts Pivot Table'!E$98</f>
        <v>0</v>
      </c>
      <c r="W99" s="252">
        <f>'New Counts Pivot Table'!F$98</f>
        <v>0</v>
      </c>
      <c r="X99" s="322">
        <f>'New Counts Pivot Table'!G$98</f>
        <v>0</v>
      </c>
      <c r="Y99" s="251">
        <f>'New Counts Pivot Table'!H$98</f>
        <v>0</v>
      </c>
      <c r="Z99" s="251">
        <f>'New Counts Pivot Table'!I$98</f>
        <v>0</v>
      </c>
      <c r="AA99" s="252">
        <f>'New Counts Pivot Table'!J$98</f>
        <v>0</v>
      </c>
      <c r="AB99" s="252">
        <f>'New Counts Pivot Table'!K$98</f>
        <v>0</v>
      </c>
      <c r="AC99" s="252">
        <f>'New Counts Pivot Table'!L$98</f>
        <v>0</v>
      </c>
      <c r="AD99" s="252">
        <f>'New Counts Pivot Table'!M$98</f>
        <v>0</v>
      </c>
      <c r="AE99" s="251">
        <f>'New Counts Pivot Table'!N$98</f>
        <v>0</v>
      </c>
      <c r="AF99" s="251">
        <f>'New Counts Pivot Table'!O$98</f>
        <v>0</v>
      </c>
      <c r="AG99" s="252">
        <f>'New Counts Pivot Table'!P$98</f>
        <v>0</v>
      </c>
      <c r="AH99" s="251">
        <f>'New Counts Pivot Table'!Q$98</f>
        <v>0</v>
      </c>
    </row>
    <row r="100" spans="1:36" s="261" customFormat="1">
      <c r="A100" s="338"/>
      <c r="B100" s="253" t="s">
        <v>212</v>
      </c>
      <c r="C100" s="254">
        <f t="shared" si="100"/>
        <v>1</v>
      </c>
      <c r="D100" s="255">
        <f t="shared" si="101"/>
        <v>0</v>
      </c>
      <c r="E100" s="255">
        <f t="shared" si="101"/>
        <v>1</v>
      </c>
      <c r="F100" s="255">
        <f t="shared" si="101"/>
        <v>0</v>
      </c>
      <c r="G100" s="255">
        <f t="shared" si="101"/>
        <v>1</v>
      </c>
      <c r="H100" s="255">
        <f t="shared" si="101"/>
        <v>1</v>
      </c>
      <c r="I100" s="254">
        <f t="shared" si="102"/>
        <v>1</v>
      </c>
      <c r="J100" s="254">
        <f t="shared" si="103"/>
        <v>0</v>
      </c>
      <c r="K100" s="255">
        <f t="shared" si="104"/>
        <v>1</v>
      </c>
      <c r="L100" s="255">
        <f t="shared" si="104"/>
        <v>1</v>
      </c>
      <c r="M100" s="256">
        <f t="shared" si="105"/>
        <v>1</v>
      </c>
      <c r="N100" s="254">
        <f t="shared" si="106"/>
        <v>1</v>
      </c>
      <c r="O100" s="254">
        <f t="shared" si="107"/>
        <v>0</v>
      </c>
      <c r="P100" s="256">
        <f t="shared" si="107"/>
        <v>0</v>
      </c>
      <c r="Q100" s="333">
        <f t="shared" si="107"/>
        <v>0</v>
      </c>
      <c r="R100" s="665"/>
      <c r="S100" s="258">
        <f>'New Counts Pivot Table'!B$99</f>
        <v>2387</v>
      </c>
      <c r="T100" s="259">
        <f>'New Counts Pivot Table'!C$99</f>
        <v>0</v>
      </c>
      <c r="U100" s="259">
        <f>'New Counts Pivot Table'!D$99</f>
        <v>1016</v>
      </c>
      <c r="V100" s="259">
        <f>'New Counts Pivot Table'!E$99</f>
        <v>0</v>
      </c>
      <c r="W100" s="259">
        <f>'New Counts Pivot Table'!F$99</f>
        <v>798</v>
      </c>
      <c r="X100" s="323">
        <f>'New Counts Pivot Table'!G$99</f>
        <v>539</v>
      </c>
      <c r="Y100" s="258">
        <f>'New Counts Pivot Table'!H$99</f>
        <v>4740</v>
      </c>
      <c r="Z100" s="258">
        <f>'New Counts Pivot Table'!I$99</f>
        <v>0</v>
      </c>
      <c r="AA100" s="259">
        <f>'New Counts Pivot Table'!J$99</f>
        <v>1432</v>
      </c>
      <c r="AB100" s="259">
        <f>'New Counts Pivot Table'!K$99</f>
        <v>470</v>
      </c>
      <c r="AC100" s="259">
        <f>'New Counts Pivot Table'!L$99</f>
        <v>241</v>
      </c>
      <c r="AD100" s="259">
        <f>'New Counts Pivot Table'!M$99</f>
        <v>0</v>
      </c>
      <c r="AE100" s="258">
        <f>'New Counts Pivot Table'!N$99</f>
        <v>2143</v>
      </c>
      <c r="AF100" s="258">
        <f>'New Counts Pivot Table'!O$99</f>
        <v>0</v>
      </c>
      <c r="AG100" s="259">
        <f>'New Counts Pivot Table'!P$99</f>
        <v>0</v>
      </c>
      <c r="AH100" s="258">
        <f>'New Counts Pivot Table'!Q$99</f>
        <v>0</v>
      </c>
      <c r="AI100" s="260"/>
      <c r="AJ100" s="260"/>
    </row>
    <row r="101" spans="1:36">
      <c r="A101" s="339" t="s">
        <v>39</v>
      </c>
      <c r="B101" s="240" t="s">
        <v>3</v>
      </c>
      <c r="C101" s="241">
        <f t="shared" ref="C101:C107" si="108">S101/S$107</f>
        <v>0.29958443520967132</v>
      </c>
      <c r="D101" s="242">
        <f t="shared" ref="D101:H107" si="109">IFERROR(T101/T$107,0)</f>
        <v>0.31231231231231232</v>
      </c>
      <c r="E101" s="242">
        <f t="shared" si="109"/>
        <v>0.33860294117647061</v>
      </c>
      <c r="F101" s="242">
        <f t="shared" si="109"/>
        <v>0</v>
      </c>
      <c r="G101" s="242">
        <f t="shared" si="109"/>
        <v>0.25694444444444442</v>
      </c>
      <c r="H101" s="242">
        <f t="shared" si="109"/>
        <v>0</v>
      </c>
      <c r="I101" s="241">
        <f t="shared" ref="I101:I107" si="110">Y101/Y$107</f>
        <v>0.31596526386105545</v>
      </c>
      <c r="J101" s="241">
        <f t="shared" ref="J101:J107" si="111">IFERROR(Z101/Z$107,0)</f>
        <v>0</v>
      </c>
      <c r="K101" s="242">
        <f t="shared" ref="K101:L107" si="112">AA101/AA$107</f>
        <v>9.9800399201596807E-2</v>
      </c>
      <c r="L101" s="242">
        <f t="shared" si="112"/>
        <v>0.1276595744680851</v>
      </c>
      <c r="M101" s="243">
        <f t="shared" ref="M101:M107" si="113">IFERROR(AC101/AC$107,0)</f>
        <v>0</v>
      </c>
      <c r="N101" s="241">
        <f t="shared" ref="N101:N107" si="114">AE101/AE$107</f>
        <v>0.11215991116046641</v>
      </c>
      <c r="O101" s="241">
        <f t="shared" ref="O101:Q107" si="115">IFERROR(AF101/AF$107,0)</f>
        <v>0</v>
      </c>
      <c r="P101" s="243">
        <f t="shared" si="115"/>
        <v>0</v>
      </c>
      <c r="Q101" s="331">
        <f t="shared" si="115"/>
        <v>0</v>
      </c>
      <c r="R101" s="663"/>
      <c r="S101" s="245">
        <f>'New Counts Pivot Table'!B$101</f>
        <v>793</v>
      </c>
      <c r="T101" s="246">
        <f>'New Counts Pivot Table'!C$101</f>
        <v>104</v>
      </c>
      <c r="U101" s="246">
        <f>'New Counts Pivot Table'!D$101</f>
        <v>921</v>
      </c>
      <c r="V101" s="246">
        <f>'New Counts Pivot Table'!E$101</f>
        <v>0</v>
      </c>
      <c r="W101" s="246">
        <f>'New Counts Pivot Table'!F$101</f>
        <v>74</v>
      </c>
      <c r="X101" s="321">
        <f>'New Counts Pivot Table'!G$101</f>
        <v>0</v>
      </c>
      <c r="Y101" s="245">
        <f>'New Counts Pivot Table'!H$101</f>
        <v>1892</v>
      </c>
      <c r="Z101" s="245">
        <f>'New Counts Pivot Table'!I$101</f>
        <v>0</v>
      </c>
      <c r="AA101" s="246">
        <f>'New Counts Pivot Table'!J$101</f>
        <v>100</v>
      </c>
      <c r="AB101" s="246">
        <f>'New Counts Pivot Table'!K$101</f>
        <v>102</v>
      </c>
      <c r="AC101" s="246">
        <f>'New Counts Pivot Table'!L$101</f>
        <v>0</v>
      </c>
      <c r="AD101" s="246">
        <f>'New Counts Pivot Table'!M$101</f>
        <v>0</v>
      </c>
      <c r="AE101" s="245">
        <f>'New Counts Pivot Table'!N$101</f>
        <v>202</v>
      </c>
      <c r="AF101" s="245">
        <f>'New Counts Pivot Table'!O$101</f>
        <v>0</v>
      </c>
      <c r="AG101" s="246">
        <f>'New Counts Pivot Table'!P$101</f>
        <v>0</v>
      </c>
      <c r="AH101" s="245">
        <f>'New Counts Pivot Table'!Q$101</f>
        <v>0</v>
      </c>
    </row>
    <row r="102" spans="1:36">
      <c r="A102" s="337"/>
      <c r="B102" s="239" t="s">
        <v>4</v>
      </c>
      <c r="C102" s="247">
        <f t="shared" si="108"/>
        <v>0.26785039667548166</v>
      </c>
      <c r="D102" s="248">
        <f t="shared" si="109"/>
        <v>0.32732732732732733</v>
      </c>
      <c r="E102" s="248">
        <f t="shared" si="109"/>
        <v>0.23749999999999999</v>
      </c>
      <c r="F102" s="248">
        <f t="shared" si="109"/>
        <v>0</v>
      </c>
      <c r="G102" s="248">
        <f t="shared" si="109"/>
        <v>0.26041666666666669</v>
      </c>
      <c r="H102" s="248">
        <f t="shared" si="109"/>
        <v>0</v>
      </c>
      <c r="I102" s="247">
        <f t="shared" si="110"/>
        <v>0.25701402805611223</v>
      </c>
      <c r="J102" s="247">
        <f t="shared" si="111"/>
        <v>0</v>
      </c>
      <c r="K102" s="248">
        <f t="shared" si="112"/>
        <v>0.39321357285429143</v>
      </c>
      <c r="L102" s="248">
        <f t="shared" si="112"/>
        <v>0.46683354192740928</v>
      </c>
      <c r="M102" s="249">
        <f t="shared" si="113"/>
        <v>0</v>
      </c>
      <c r="N102" s="247">
        <f t="shared" si="114"/>
        <v>0.42587451415880068</v>
      </c>
      <c r="O102" s="247">
        <f t="shared" si="115"/>
        <v>0</v>
      </c>
      <c r="P102" s="249">
        <f t="shared" si="115"/>
        <v>0</v>
      </c>
      <c r="Q102" s="332">
        <f t="shared" si="115"/>
        <v>0</v>
      </c>
      <c r="R102" s="664"/>
      <c r="S102" s="251">
        <f>'New Counts Pivot Table'!B$102</f>
        <v>709</v>
      </c>
      <c r="T102" s="252">
        <f>'New Counts Pivot Table'!C$102</f>
        <v>109</v>
      </c>
      <c r="U102" s="252">
        <f>'New Counts Pivot Table'!D$102</f>
        <v>646</v>
      </c>
      <c r="V102" s="252">
        <f>'New Counts Pivot Table'!E$102</f>
        <v>0</v>
      </c>
      <c r="W102" s="252">
        <f>'New Counts Pivot Table'!F$102</f>
        <v>75</v>
      </c>
      <c r="X102" s="322">
        <f>'New Counts Pivot Table'!G$102</f>
        <v>0</v>
      </c>
      <c r="Y102" s="251">
        <f>'New Counts Pivot Table'!H$102</f>
        <v>1539</v>
      </c>
      <c r="Z102" s="251">
        <f>'New Counts Pivot Table'!I$102</f>
        <v>0</v>
      </c>
      <c r="AA102" s="252">
        <f>'New Counts Pivot Table'!J$102</f>
        <v>394</v>
      </c>
      <c r="AB102" s="252">
        <f>'New Counts Pivot Table'!K$102</f>
        <v>373</v>
      </c>
      <c r="AC102" s="252">
        <f>'New Counts Pivot Table'!L$102</f>
        <v>0</v>
      </c>
      <c r="AD102" s="252">
        <f>'New Counts Pivot Table'!M$102</f>
        <v>0</v>
      </c>
      <c r="AE102" s="251">
        <f>'New Counts Pivot Table'!N$102</f>
        <v>767</v>
      </c>
      <c r="AF102" s="251">
        <f>'New Counts Pivot Table'!O$102</f>
        <v>0</v>
      </c>
      <c r="AG102" s="252">
        <f>'New Counts Pivot Table'!P$102</f>
        <v>0</v>
      </c>
      <c r="AH102" s="251">
        <f>'New Counts Pivot Table'!Q$102</f>
        <v>0</v>
      </c>
    </row>
    <row r="103" spans="1:36">
      <c r="A103" s="337"/>
      <c r="B103" s="239" t="s">
        <v>5</v>
      </c>
      <c r="C103" s="247">
        <f t="shared" si="108"/>
        <v>0.24820551567812618</v>
      </c>
      <c r="D103" s="248">
        <f t="shared" si="109"/>
        <v>0.27627627627627627</v>
      </c>
      <c r="E103" s="248">
        <f t="shared" si="109"/>
        <v>0.23345588235294118</v>
      </c>
      <c r="F103" s="248">
        <f t="shared" si="109"/>
        <v>0</v>
      </c>
      <c r="G103" s="248">
        <f t="shared" si="109"/>
        <v>0.2638888888888889</v>
      </c>
      <c r="H103" s="248">
        <f t="shared" si="109"/>
        <v>0</v>
      </c>
      <c r="I103" s="247">
        <f t="shared" si="110"/>
        <v>0.24382097528390115</v>
      </c>
      <c r="J103" s="247">
        <f t="shared" si="111"/>
        <v>0</v>
      </c>
      <c r="K103" s="248">
        <f t="shared" si="112"/>
        <v>0.20858283433133731</v>
      </c>
      <c r="L103" s="248">
        <f t="shared" si="112"/>
        <v>0.23279098873591991</v>
      </c>
      <c r="M103" s="249">
        <f t="shared" si="113"/>
        <v>0</v>
      </c>
      <c r="N103" s="247">
        <f t="shared" si="114"/>
        <v>0.21932259855635758</v>
      </c>
      <c r="O103" s="247">
        <f t="shared" si="115"/>
        <v>0</v>
      </c>
      <c r="P103" s="249">
        <f t="shared" si="115"/>
        <v>0</v>
      </c>
      <c r="Q103" s="332">
        <f t="shared" si="115"/>
        <v>0</v>
      </c>
      <c r="R103" s="664"/>
      <c r="S103" s="251">
        <f>'New Counts Pivot Table'!B$103</f>
        <v>657</v>
      </c>
      <c r="T103" s="252">
        <f>'New Counts Pivot Table'!C$103</f>
        <v>92</v>
      </c>
      <c r="U103" s="252">
        <f>'New Counts Pivot Table'!D$103</f>
        <v>635</v>
      </c>
      <c r="V103" s="252">
        <f>'New Counts Pivot Table'!E$103</f>
        <v>0</v>
      </c>
      <c r="W103" s="252">
        <f>'New Counts Pivot Table'!F$103</f>
        <v>76</v>
      </c>
      <c r="X103" s="322">
        <f>'New Counts Pivot Table'!G$103</f>
        <v>0</v>
      </c>
      <c r="Y103" s="251">
        <f>'New Counts Pivot Table'!H$103</f>
        <v>1460</v>
      </c>
      <c r="Z103" s="251">
        <f>'New Counts Pivot Table'!I$103</f>
        <v>0</v>
      </c>
      <c r="AA103" s="252">
        <f>'New Counts Pivot Table'!J$103</f>
        <v>209</v>
      </c>
      <c r="AB103" s="252">
        <f>'New Counts Pivot Table'!K$103</f>
        <v>186</v>
      </c>
      <c r="AC103" s="252">
        <f>'New Counts Pivot Table'!L$103</f>
        <v>0</v>
      </c>
      <c r="AD103" s="252">
        <f>'New Counts Pivot Table'!M$103</f>
        <v>0</v>
      </c>
      <c r="AE103" s="251">
        <f>'New Counts Pivot Table'!N$103</f>
        <v>395</v>
      </c>
      <c r="AF103" s="251">
        <f>'New Counts Pivot Table'!O$103</f>
        <v>0</v>
      </c>
      <c r="AG103" s="252">
        <f>'New Counts Pivot Table'!P$103</f>
        <v>0</v>
      </c>
      <c r="AH103" s="251">
        <f>'New Counts Pivot Table'!Q$103</f>
        <v>0</v>
      </c>
    </row>
    <row r="104" spans="1:36">
      <c r="A104" s="337"/>
      <c r="B104" s="239" t="s">
        <v>6</v>
      </c>
      <c r="C104" s="247">
        <f t="shared" si="108"/>
        <v>7.1023800528900644E-2</v>
      </c>
      <c r="D104" s="248">
        <f t="shared" si="109"/>
        <v>9.0090090090090089E-3</v>
      </c>
      <c r="E104" s="248">
        <f t="shared" si="109"/>
        <v>6.7279411764705879E-2</v>
      </c>
      <c r="F104" s="248">
        <f t="shared" si="109"/>
        <v>0</v>
      </c>
      <c r="G104" s="248">
        <f t="shared" si="109"/>
        <v>4.5138888888888888E-2</v>
      </c>
      <c r="H104" s="248">
        <f t="shared" si="109"/>
        <v>0</v>
      </c>
      <c r="I104" s="247">
        <f t="shared" si="110"/>
        <v>6.4629258517034063E-2</v>
      </c>
      <c r="J104" s="247">
        <f t="shared" si="111"/>
        <v>0</v>
      </c>
      <c r="K104" s="248">
        <f t="shared" si="112"/>
        <v>0.29840319361277445</v>
      </c>
      <c r="L104" s="248">
        <f t="shared" si="112"/>
        <v>0.17271589486858574</v>
      </c>
      <c r="M104" s="249">
        <f t="shared" si="113"/>
        <v>0</v>
      </c>
      <c r="N104" s="247">
        <f t="shared" si="114"/>
        <v>0.24264297612437535</v>
      </c>
      <c r="O104" s="247">
        <f t="shared" si="115"/>
        <v>0</v>
      </c>
      <c r="P104" s="249">
        <f t="shared" si="115"/>
        <v>0</v>
      </c>
      <c r="Q104" s="332">
        <f t="shared" si="115"/>
        <v>0</v>
      </c>
      <c r="R104" s="664"/>
      <c r="S104" s="251">
        <f>'New Counts Pivot Table'!B$104</f>
        <v>188</v>
      </c>
      <c r="T104" s="252">
        <f>'New Counts Pivot Table'!C$104</f>
        <v>3</v>
      </c>
      <c r="U104" s="252">
        <f>'New Counts Pivot Table'!D$104</f>
        <v>183</v>
      </c>
      <c r="V104" s="252">
        <f>'New Counts Pivot Table'!E$104</f>
        <v>0</v>
      </c>
      <c r="W104" s="252">
        <f>'New Counts Pivot Table'!F$104</f>
        <v>13</v>
      </c>
      <c r="X104" s="322">
        <f>'New Counts Pivot Table'!G$104</f>
        <v>0</v>
      </c>
      <c r="Y104" s="251">
        <f>'New Counts Pivot Table'!H$104</f>
        <v>387</v>
      </c>
      <c r="Z104" s="251">
        <f>'New Counts Pivot Table'!I$104</f>
        <v>0</v>
      </c>
      <c r="AA104" s="252">
        <f>'New Counts Pivot Table'!J$104</f>
        <v>299</v>
      </c>
      <c r="AB104" s="252">
        <f>'New Counts Pivot Table'!K$104</f>
        <v>138</v>
      </c>
      <c r="AC104" s="252">
        <f>'New Counts Pivot Table'!L$104</f>
        <v>0</v>
      </c>
      <c r="AD104" s="252">
        <f>'New Counts Pivot Table'!M$104</f>
        <v>0</v>
      </c>
      <c r="AE104" s="251">
        <f>'New Counts Pivot Table'!N$104</f>
        <v>437</v>
      </c>
      <c r="AF104" s="251">
        <f>'New Counts Pivot Table'!O$104</f>
        <v>0</v>
      </c>
      <c r="AG104" s="252">
        <f>'New Counts Pivot Table'!P$104</f>
        <v>0</v>
      </c>
      <c r="AH104" s="251">
        <f>'New Counts Pivot Table'!Q$104</f>
        <v>0</v>
      </c>
    </row>
    <row r="105" spans="1:36">
      <c r="A105" s="337"/>
      <c r="B105" s="239" t="s">
        <v>24</v>
      </c>
      <c r="C105" s="247">
        <f t="shared" si="108"/>
        <v>0.11333585190782017</v>
      </c>
      <c r="D105" s="248">
        <f t="shared" si="109"/>
        <v>7.5075075075075076E-2</v>
      </c>
      <c r="E105" s="248">
        <f t="shared" si="109"/>
        <v>0.12316176470588236</v>
      </c>
      <c r="F105" s="248">
        <f t="shared" si="109"/>
        <v>0</v>
      </c>
      <c r="G105" s="248">
        <f t="shared" si="109"/>
        <v>0.1736111111111111</v>
      </c>
      <c r="H105" s="248">
        <f t="shared" si="109"/>
        <v>0</v>
      </c>
      <c r="I105" s="247">
        <f t="shared" si="110"/>
        <v>0.11857047428189713</v>
      </c>
      <c r="J105" s="247">
        <f t="shared" si="111"/>
        <v>0</v>
      </c>
      <c r="K105" s="248">
        <f t="shared" si="112"/>
        <v>0</v>
      </c>
      <c r="L105" s="248">
        <f t="shared" si="112"/>
        <v>0</v>
      </c>
      <c r="M105" s="249">
        <f t="shared" si="113"/>
        <v>0</v>
      </c>
      <c r="N105" s="247">
        <f t="shared" si="114"/>
        <v>0</v>
      </c>
      <c r="O105" s="247">
        <f t="shared" si="115"/>
        <v>0</v>
      </c>
      <c r="P105" s="249">
        <f t="shared" si="115"/>
        <v>0</v>
      </c>
      <c r="Q105" s="332">
        <f t="shared" si="115"/>
        <v>0</v>
      </c>
      <c r="R105" s="664"/>
      <c r="S105" s="251">
        <f>'New Counts Pivot Table'!B$105</f>
        <v>300</v>
      </c>
      <c r="T105" s="252">
        <f>'New Counts Pivot Table'!C$105</f>
        <v>25</v>
      </c>
      <c r="U105" s="252">
        <f>'New Counts Pivot Table'!D$105</f>
        <v>335</v>
      </c>
      <c r="V105" s="252">
        <f>'New Counts Pivot Table'!E$105</f>
        <v>0</v>
      </c>
      <c r="W105" s="252">
        <f>'New Counts Pivot Table'!F$105</f>
        <v>50</v>
      </c>
      <c r="X105" s="322">
        <f>'New Counts Pivot Table'!G$105</f>
        <v>0</v>
      </c>
      <c r="Y105" s="251">
        <f>'New Counts Pivot Table'!H$105</f>
        <v>710</v>
      </c>
      <c r="Z105" s="251">
        <f>'New Counts Pivot Table'!I$105</f>
        <v>0</v>
      </c>
      <c r="AA105" s="252">
        <f>'New Counts Pivot Table'!J$105</f>
        <v>0</v>
      </c>
      <c r="AB105" s="252">
        <f>'New Counts Pivot Table'!K$105</f>
        <v>0</v>
      </c>
      <c r="AC105" s="252">
        <f>'New Counts Pivot Table'!L$105</f>
        <v>0</v>
      </c>
      <c r="AD105" s="252">
        <f>'New Counts Pivot Table'!M$105</f>
        <v>0</v>
      </c>
      <c r="AE105" s="251">
        <f>'New Counts Pivot Table'!N$105</f>
        <v>0</v>
      </c>
      <c r="AF105" s="251">
        <f>'New Counts Pivot Table'!O$105</f>
        <v>0</v>
      </c>
      <c r="AG105" s="252">
        <f>'New Counts Pivot Table'!P$105</f>
        <v>0</v>
      </c>
      <c r="AH105" s="251">
        <f>'New Counts Pivot Table'!Q$105</f>
        <v>0</v>
      </c>
    </row>
    <row r="106" spans="1:36">
      <c r="A106" s="337"/>
      <c r="B106" s="239" t="s">
        <v>21</v>
      </c>
      <c r="C106" s="247">
        <f t="shared" si="108"/>
        <v>0</v>
      </c>
      <c r="D106" s="248">
        <f t="shared" si="109"/>
        <v>0</v>
      </c>
      <c r="E106" s="248">
        <f t="shared" si="109"/>
        <v>0</v>
      </c>
      <c r="F106" s="248">
        <f t="shared" si="109"/>
        <v>0</v>
      </c>
      <c r="G106" s="248">
        <f t="shared" si="109"/>
        <v>0</v>
      </c>
      <c r="H106" s="248">
        <f t="shared" si="109"/>
        <v>0</v>
      </c>
      <c r="I106" s="247">
        <f t="shared" si="110"/>
        <v>0</v>
      </c>
      <c r="J106" s="247">
        <f t="shared" si="111"/>
        <v>0</v>
      </c>
      <c r="K106" s="248">
        <f t="shared" si="112"/>
        <v>0</v>
      </c>
      <c r="L106" s="248">
        <f t="shared" si="112"/>
        <v>0</v>
      </c>
      <c r="M106" s="249">
        <f t="shared" si="113"/>
        <v>0</v>
      </c>
      <c r="N106" s="247">
        <f t="shared" si="114"/>
        <v>0</v>
      </c>
      <c r="O106" s="247">
        <f t="shared" si="115"/>
        <v>1</v>
      </c>
      <c r="P106" s="249">
        <f t="shared" si="115"/>
        <v>1</v>
      </c>
      <c r="Q106" s="332">
        <f t="shared" si="115"/>
        <v>1</v>
      </c>
      <c r="R106" s="664"/>
      <c r="S106" s="251">
        <f>'New Counts Pivot Table'!B$106</f>
        <v>0</v>
      </c>
      <c r="T106" s="252">
        <f>'New Counts Pivot Table'!C$106</f>
        <v>0</v>
      </c>
      <c r="U106" s="252">
        <f>'New Counts Pivot Table'!D$106</f>
        <v>0</v>
      </c>
      <c r="V106" s="252">
        <f>'New Counts Pivot Table'!E$106</f>
        <v>0</v>
      </c>
      <c r="W106" s="252">
        <f>'New Counts Pivot Table'!F$106</f>
        <v>0</v>
      </c>
      <c r="X106" s="322">
        <f>'New Counts Pivot Table'!G$106</f>
        <v>0</v>
      </c>
      <c r="Y106" s="251">
        <f>'New Counts Pivot Table'!H$106</f>
        <v>0</v>
      </c>
      <c r="Z106" s="251">
        <f>'New Counts Pivot Table'!I$106</f>
        <v>0</v>
      </c>
      <c r="AA106" s="252">
        <f>'New Counts Pivot Table'!J$106</f>
        <v>0</v>
      </c>
      <c r="AB106" s="252">
        <f>'New Counts Pivot Table'!K$106</f>
        <v>0</v>
      </c>
      <c r="AC106" s="252">
        <f>'New Counts Pivot Table'!L$106</f>
        <v>0</v>
      </c>
      <c r="AD106" s="252">
        <f>'New Counts Pivot Table'!M$106</f>
        <v>0</v>
      </c>
      <c r="AE106" s="251">
        <f>'New Counts Pivot Table'!N$106</f>
        <v>0</v>
      </c>
      <c r="AF106" s="251">
        <f>'New Counts Pivot Table'!O$106</f>
        <v>38</v>
      </c>
      <c r="AG106" s="252">
        <f>'New Counts Pivot Table'!P$106</f>
        <v>435</v>
      </c>
      <c r="AH106" s="251">
        <f>'New Counts Pivot Table'!Q$106</f>
        <v>473</v>
      </c>
    </row>
    <row r="107" spans="1:36" s="261" customFormat="1">
      <c r="A107" s="338"/>
      <c r="B107" s="253" t="s">
        <v>212</v>
      </c>
      <c r="C107" s="254">
        <f t="shared" si="108"/>
        <v>1</v>
      </c>
      <c r="D107" s="255">
        <f t="shared" si="109"/>
        <v>1</v>
      </c>
      <c r="E107" s="255">
        <f t="shared" si="109"/>
        <v>1</v>
      </c>
      <c r="F107" s="255">
        <f t="shared" si="109"/>
        <v>0</v>
      </c>
      <c r="G107" s="255">
        <f t="shared" si="109"/>
        <v>1</v>
      </c>
      <c r="H107" s="255">
        <f t="shared" si="109"/>
        <v>0</v>
      </c>
      <c r="I107" s="254">
        <f t="shared" si="110"/>
        <v>1</v>
      </c>
      <c r="J107" s="254">
        <f t="shared" si="111"/>
        <v>0</v>
      </c>
      <c r="K107" s="255">
        <f t="shared" si="112"/>
        <v>1</v>
      </c>
      <c r="L107" s="255">
        <f t="shared" si="112"/>
        <v>1</v>
      </c>
      <c r="M107" s="256">
        <f t="shared" si="113"/>
        <v>0</v>
      </c>
      <c r="N107" s="254">
        <f t="shared" si="114"/>
        <v>1</v>
      </c>
      <c r="O107" s="254">
        <f t="shared" si="115"/>
        <v>1</v>
      </c>
      <c r="P107" s="256">
        <f t="shared" si="115"/>
        <v>1</v>
      </c>
      <c r="Q107" s="333">
        <f t="shared" si="115"/>
        <v>1</v>
      </c>
      <c r="R107" s="665"/>
      <c r="S107" s="258">
        <f>'New Counts Pivot Table'!B$107</f>
        <v>2647</v>
      </c>
      <c r="T107" s="259">
        <f>'New Counts Pivot Table'!C$107</f>
        <v>333</v>
      </c>
      <c r="U107" s="259">
        <f>'New Counts Pivot Table'!D$107</f>
        <v>2720</v>
      </c>
      <c r="V107" s="259">
        <f>'New Counts Pivot Table'!E$107</f>
        <v>0</v>
      </c>
      <c r="W107" s="259">
        <f>'New Counts Pivot Table'!F$107</f>
        <v>288</v>
      </c>
      <c r="X107" s="323">
        <f>'New Counts Pivot Table'!G$107</f>
        <v>0</v>
      </c>
      <c r="Y107" s="258">
        <f>'New Counts Pivot Table'!H$107</f>
        <v>5988</v>
      </c>
      <c r="Z107" s="258">
        <f>'New Counts Pivot Table'!I$107</f>
        <v>0</v>
      </c>
      <c r="AA107" s="259">
        <f>'New Counts Pivot Table'!J$107</f>
        <v>1002</v>
      </c>
      <c r="AB107" s="259">
        <f>'New Counts Pivot Table'!K$107</f>
        <v>799</v>
      </c>
      <c r="AC107" s="259">
        <f>'New Counts Pivot Table'!L$107</f>
        <v>0</v>
      </c>
      <c r="AD107" s="259">
        <f>'New Counts Pivot Table'!M$107</f>
        <v>0</v>
      </c>
      <c r="AE107" s="258">
        <f>'New Counts Pivot Table'!N$107</f>
        <v>1801</v>
      </c>
      <c r="AF107" s="258">
        <f>'New Counts Pivot Table'!O$107</f>
        <v>38</v>
      </c>
      <c r="AG107" s="259">
        <f>'New Counts Pivot Table'!P$107</f>
        <v>435</v>
      </c>
      <c r="AH107" s="258">
        <f>'New Counts Pivot Table'!Q$107</f>
        <v>473</v>
      </c>
      <c r="AI107" s="260"/>
      <c r="AJ107" s="260"/>
    </row>
    <row r="108" spans="1:36">
      <c r="A108" s="339" t="s">
        <v>40</v>
      </c>
      <c r="B108" s="240" t="s">
        <v>3</v>
      </c>
      <c r="C108" s="241">
        <f t="shared" ref="C108:C114" si="116">S108/S$114</f>
        <v>0.31940437412750117</v>
      </c>
      <c r="D108" s="242">
        <f t="shared" ref="D108:H114" si="117">IFERROR(T108/T$114,0)</f>
        <v>0.23414401525989509</v>
      </c>
      <c r="E108" s="242">
        <f t="shared" si="117"/>
        <v>0.20036877688998156</v>
      </c>
      <c r="F108" s="242">
        <f t="shared" si="117"/>
        <v>0.20873786407766989</v>
      </c>
      <c r="G108" s="242">
        <f t="shared" si="117"/>
        <v>0.16459627329192547</v>
      </c>
      <c r="H108" s="242">
        <f t="shared" si="117"/>
        <v>0</v>
      </c>
      <c r="I108" s="241">
        <f t="shared" ref="I108:I114" si="118">Y108/Y$114</f>
        <v>0.26268309695419667</v>
      </c>
      <c r="J108" s="241">
        <f t="shared" ref="J108:J114" si="119">IFERROR(Z108/Z$114,0)</f>
        <v>9.1397849462365593E-2</v>
      </c>
      <c r="K108" s="242">
        <f t="shared" ref="K108:L114" si="120">AA108/AA$114</f>
        <v>0.26698147475481293</v>
      </c>
      <c r="L108" s="242">
        <f t="shared" si="120"/>
        <v>0.10800283286118981</v>
      </c>
      <c r="M108" s="243">
        <f t="shared" ref="M108:M114" si="121">IFERROR(AC108/AC$114,0)</f>
        <v>0.13073394495412843</v>
      </c>
      <c r="N108" s="241">
        <f t="shared" ref="N108:N114" si="122">AE108/AE$114</f>
        <v>0.21487401125336378</v>
      </c>
      <c r="O108" s="241">
        <f t="shared" ref="O108:Q114" si="123">IFERROR(AF108/AF$114,0)</f>
        <v>0</v>
      </c>
      <c r="P108" s="243">
        <f t="shared" si="123"/>
        <v>0</v>
      </c>
      <c r="Q108" s="331">
        <f t="shared" si="123"/>
        <v>0</v>
      </c>
      <c r="R108" s="663"/>
      <c r="S108" s="245">
        <f>'New Counts Pivot Table'!B$109</f>
        <v>3432</v>
      </c>
      <c r="T108" s="246">
        <f>'New Counts Pivot Table'!C$109</f>
        <v>491</v>
      </c>
      <c r="U108" s="246">
        <f>'New Counts Pivot Table'!D$109</f>
        <v>1630</v>
      </c>
      <c r="V108" s="246">
        <f>'New Counts Pivot Table'!E$109</f>
        <v>43</v>
      </c>
      <c r="W108" s="246">
        <f>'New Counts Pivot Table'!F$109</f>
        <v>53</v>
      </c>
      <c r="X108" s="321">
        <f>'New Counts Pivot Table'!G$109</f>
        <v>0</v>
      </c>
      <c r="Y108" s="245">
        <f>'New Counts Pivot Table'!H$109</f>
        <v>5649</v>
      </c>
      <c r="Z108" s="245">
        <f>'New Counts Pivot Table'!I$109</f>
        <v>68</v>
      </c>
      <c r="AA108" s="246">
        <f>'New Counts Pivot Table'!J$109</f>
        <v>2205</v>
      </c>
      <c r="AB108" s="246">
        <f>'New Counts Pivot Table'!K$109</f>
        <v>305</v>
      </c>
      <c r="AC108" s="246">
        <f>'New Counts Pivot Table'!L$109</f>
        <v>57</v>
      </c>
      <c r="AD108" s="246">
        <f>'New Counts Pivot Table'!M$109</f>
        <v>0</v>
      </c>
      <c r="AE108" s="245">
        <f>'New Counts Pivot Table'!N$109</f>
        <v>2635</v>
      </c>
      <c r="AF108" s="245">
        <f>'New Counts Pivot Table'!O$109</f>
        <v>0</v>
      </c>
      <c r="AG108" s="246">
        <f>'New Counts Pivot Table'!P$109</f>
        <v>0</v>
      </c>
      <c r="AH108" s="245">
        <f>'New Counts Pivot Table'!Q$109</f>
        <v>0</v>
      </c>
    </row>
    <row r="109" spans="1:36">
      <c r="A109" s="337"/>
      <c r="B109" s="239" t="s">
        <v>4</v>
      </c>
      <c r="C109" s="247">
        <f t="shared" si="116"/>
        <v>0.24523033969288041</v>
      </c>
      <c r="D109" s="248">
        <f t="shared" si="117"/>
        <v>0.27181688125894132</v>
      </c>
      <c r="E109" s="248">
        <f t="shared" si="117"/>
        <v>0.24892440073755379</v>
      </c>
      <c r="F109" s="248">
        <f t="shared" si="117"/>
        <v>0.25242718446601942</v>
      </c>
      <c r="G109" s="248">
        <f t="shared" si="117"/>
        <v>0.31366459627329191</v>
      </c>
      <c r="H109" s="248">
        <f t="shared" si="117"/>
        <v>0</v>
      </c>
      <c r="I109" s="247">
        <f t="shared" si="118"/>
        <v>0.25031388049290865</v>
      </c>
      <c r="J109" s="247">
        <f t="shared" si="119"/>
        <v>0.12634408602150538</v>
      </c>
      <c r="K109" s="248">
        <f t="shared" si="120"/>
        <v>0.10764015013924204</v>
      </c>
      <c r="L109" s="248">
        <f t="shared" si="120"/>
        <v>7.5070821529745049E-2</v>
      </c>
      <c r="M109" s="249">
        <f t="shared" si="121"/>
        <v>4.5871559633027525E-2</v>
      </c>
      <c r="N109" s="247">
        <f t="shared" si="122"/>
        <v>9.9078528908097527E-2</v>
      </c>
      <c r="O109" s="247">
        <f t="shared" si="123"/>
        <v>0</v>
      </c>
      <c r="P109" s="249">
        <f t="shared" si="123"/>
        <v>0</v>
      </c>
      <c r="Q109" s="332">
        <f t="shared" si="123"/>
        <v>0</v>
      </c>
      <c r="R109" s="664"/>
      <c r="S109" s="251">
        <f>'New Counts Pivot Table'!B$110</f>
        <v>2635</v>
      </c>
      <c r="T109" s="252">
        <f>'New Counts Pivot Table'!C$110</f>
        <v>570</v>
      </c>
      <c r="U109" s="252">
        <f>'New Counts Pivot Table'!D$110</f>
        <v>2025</v>
      </c>
      <c r="V109" s="252">
        <f>'New Counts Pivot Table'!E$110</f>
        <v>52</v>
      </c>
      <c r="W109" s="252">
        <f>'New Counts Pivot Table'!F$110</f>
        <v>101</v>
      </c>
      <c r="X109" s="322">
        <f>'New Counts Pivot Table'!G$110</f>
        <v>0</v>
      </c>
      <c r="Y109" s="251">
        <f>'New Counts Pivot Table'!H$110</f>
        <v>5383</v>
      </c>
      <c r="Z109" s="251">
        <f>'New Counts Pivot Table'!I$110</f>
        <v>94</v>
      </c>
      <c r="AA109" s="252">
        <f>'New Counts Pivot Table'!J$110</f>
        <v>889</v>
      </c>
      <c r="AB109" s="252">
        <f>'New Counts Pivot Table'!K$110</f>
        <v>212</v>
      </c>
      <c r="AC109" s="252">
        <f>'New Counts Pivot Table'!L$110</f>
        <v>20</v>
      </c>
      <c r="AD109" s="252">
        <f>'New Counts Pivot Table'!M$110</f>
        <v>0</v>
      </c>
      <c r="AE109" s="251">
        <f>'New Counts Pivot Table'!N$110</f>
        <v>1215</v>
      </c>
      <c r="AF109" s="251">
        <f>'New Counts Pivot Table'!O$110</f>
        <v>0</v>
      </c>
      <c r="AG109" s="252">
        <f>'New Counts Pivot Table'!P$110</f>
        <v>0</v>
      </c>
      <c r="AH109" s="251">
        <f>'New Counts Pivot Table'!Q$110</f>
        <v>0</v>
      </c>
    </row>
    <row r="110" spans="1:36">
      <c r="A110" s="337"/>
      <c r="B110" s="239" t="s">
        <v>5</v>
      </c>
      <c r="C110" s="247">
        <f t="shared" si="116"/>
        <v>0.16128431828757561</v>
      </c>
      <c r="D110" s="248">
        <f t="shared" si="117"/>
        <v>0.21125417262756319</v>
      </c>
      <c r="E110" s="248">
        <f t="shared" si="117"/>
        <v>0.27314074984634296</v>
      </c>
      <c r="F110" s="248">
        <f t="shared" si="117"/>
        <v>0.29126213592233008</v>
      </c>
      <c r="G110" s="248">
        <f t="shared" si="117"/>
        <v>0.21118012422360249</v>
      </c>
      <c r="H110" s="248">
        <f t="shared" si="117"/>
        <v>0</v>
      </c>
      <c r="I110" s="247">
        <f t="shared" si="118"/>
        <v>0.21046268309695421</v>
      </c>
      <c r="J110" s="247">
        <f t="shared" si="119"/>
        <v>9.1397849462365593E-2</v>
      </c>
      <c r="K110" s="248">
        <f t="shared" si="120"/>
        <v>9.4321346409976997E-2</v>
      </c>
      <c r="L110" s="248">
        <f t="shared" si="120"/>
        <v>5.6303116147308784E-2</v>
      </c>
      <c r="M110" s="249">
        <f t="shared" si="121"/>
        <v>7.3394495412844041E-2</v>
      </c>
      <c r="N110" s="247">
        <f t="shared" si="122"/>
        <v>8.4644866672103081E-2</v>
      </c>
      <c r="O110" s="247">
        <f t="shared" si="123"/>
        <v>0</v>
      </c>
      <c r="P110" s="249">
        <f t="shared" si="123"/>
        <v>0</v>
      </c>
      <c r="Q110" s="332">
        <f t="shared" si="123"/>
        <v>0</v>
      </c>
      <c r="R110" s="664"/>
      <c r="S110" s="251">
        <f>'New Counts Pivot Table'!B$111</f>
        <v>1733</v>
      </c>
      <c r="T110" s="252">
        <f>'New Counts Pivot Table'!C$111</f>
        <v>443</v>
      </c>
      <c r="U110" s="252">
        <f>'New Counts Pivot Table'!D$111</f>
        <v>2222</v>
      </c>
      <c r="V110" s="252">
        <f>'New Counts Pivot Table'!E$111</f>
        <v>60</v>
      </c>
      <c r="W110" s="252">
        <f>'New Counts Pivot Table'!F$111</f>
        <v>68</v>
      </c>
      <c r="X110" s="322">
        <f>'New Counts Pivot Table'!G$111</f>
        <v>0</v>
      </c>
      <c r="Y110" s="251">
        <f>'New Counts Pivot Table'!H$111</f>
        <v>4526</v>
      </c>
      <c r="Z110" s="251">
        <f>'New Counts Pivot Table'!I$111</f>
        <v>68</v>
      </c>
      <c r="AA110" s="252">
        <f>'New Counts Pivot Table'!J$111</f>
        <v>779</v>
      </c>
      <c r="AB110" s="252">
        <f>'New Counts Pivot Table'!K$111</f>
        <v>159</v>
      </c>
      <c r="AC110" s="252">
        <f>'New Counts Pivot Table'!L$111</f>
        <v>32</v>
      </c>
      <c r="AD110" s="252">
        <f>'New Counts Pivot Table'!M$111</f>
        <v>0</v>
      </c>
      <c r="AE110" s="251">
        <f>'New Counts Pivot Table'!N$111</f>
        <v>1038</v>
      </c>
      <c r="AF110" s="251">
        <f>'New Counts Pivot Table'!O$111</f>
        <v>0</v>
      </c>
      <c r="AG110" s="252">
        <f>'New Counts Pivot Table'!P$111</f>
        <v>0</v>
      </c>
      <c r="AH110" s="251">
        <f>'New Counts Pivot Table'!Q$111</f>
        <v>0</v>
      </c>
    </row>
    <row r="111" spans="1:36">
      <c r="A111" s="337"/>
      <c r="B111" s="239" t="s">
        <v>6</v>
      </c>
      <c r="C111" s="247">
        <f t="shared" si="116"/>
        <v>4.7743136342484879E-2</v>
      </c>
      <c r="D111" s="666">
        <f t="shared" si="117"/>
        <v>1.4306151645207439E-3</v>
      </c>
      <c r="E111" s="248">
        <f t="shared" si="117"/>
        <v>7.2526121696373694E-2</v>
      </c>
      <c r="F111" s="248">
        <f t="shared" si="117"/>
        <v>7.7669902912621352E-2</v>
      </c>
      <c r="G111" s="666">
        <f t="shared" si="117"/>
        <v>3.105590062111801E-3</v>
      </c>
      <c r="H111" s="248">
        <f t="shared" si="117"/>
        <v>0</v>
      </c>
      <c r="I111" s="247">
        <f t="shared" si="118"/>
        <v>5.2220413857242499E-2</v>
      </c>
      <c r="J111" s="247">
        <f t="shared" si="119"/>
        <v>0.69086021505376349</v>
      </c>
      <c r="K111" s="248">
        <f t="shared" si="120"/>
        <v>0.2818743189248093</v>
      </c>
      <c r="L111" s="248">
        <f t="shared" si="120"/>
        <v>0.51097733711048154</v>
      </c>
      <c r="M111" s="249">
        <f t="shared" si="121"/>
        <v>0.72935779816513757</v>
      </c>
      <c r="N111" s="247">
        <f t="shared" si="122"/>
        <v>0.37535676425018349</v>
      </c>
      <c r="O111" s="247">
        <f t="shared" si="123"/>
        <v>0</v>
      </c>
      <c r="P111" s="249">
        <f t="shared" si="123"/>
        <v>0</v>
      </c>
      <c r="Q111" s="332">
        <f t="shared" si="123"/>
        <v>0</v>
      </c>
      <c r="R111" s="664"/>
      <c r="S111" s="251">
        <f>'New Counts Pivot Table'!B$112</f>
        <v>513</v>
      </c>
      <c r="T111" s="252">
        <f>'New Counts Pivot Table'!C$112</f>
        <v>3</v>
      </c>
      <c r="U111" s="252">
        <f>'New Counts Pivot Table'!D$112</f>
        <v>590</v>
      </c>
      <c r="V111" s="252">
        <f>'New Counts Pivot Table'!E$112</f>
        <v>16</v>
      </c>
      <c r="W111" s="252">
        <f>'New Counts Pivot Table'!F$112</f>
        <v>1</v>
      </c>
      <c r="X111" s="322">
        <f>'New Counts Pivot Table'!G$112</f>
        <v>0</v>
      </c>
      <c r="Y111" s="251">
        <f>'New Counts Pivot Table'!H$112</f>
        <v>1123</v>
      </c>
      <c r="Z111" s="251">
        <f>'New Counts Pivot Table'!I$112</f>
        <v>514</v>
      </c>
      <c r="AA111" s="252">
        <f>'New Counts Pivot Table'!J$112</f>
        <v>2328</v>
      </c>
      <c r="AB111" s="252">
        <f>'New Counts Pivot Table'!K$112</f>
        <v>1443</v>
      </c>
      <c r="AC111" s="252">
        <f>'New Counts Pivot Table'!L$112</f>
        <v>318</v>
      </c>
      <c r="AD111" s="252">
        <f>'New Counts Pivot Table'!M$112</f>
        <v>0</v>
      </c>
      <c r="AE111" s="251">
        <f>'New Counts Pivot Table'!N$112</f>
        <v>4603</v>
      </c>
      <c r="AF111" s="251">
        <f>'New Counts Pivot Table'!O$112</f>
        <v>0</v>
      </c>
      <c r="AG111" s="252">
        <f>'New Counts Pivot Table'!P$112</f>
        <v>0</v>
      </c>
      <c r="AH111" s="251">
        <f>'New Counts Pivot Table'!Q$112</f>
        <v>0</v>
      </c>
    </row>
    <row r="112" spans="1:36">
      <c r="A112" s="337"/>
      <c r="B112" s="239" t="s">
        <v>24</v>
      </c>
      <c r="C112" s="247">
        <f t="shared" si="116"/>
        <v>0.22633783154955794</v>
      </c>
      <c r="D112" s="248">
        <f t="shared" si="117"/>
        <v>0.28135431568907965</v>
      </c>
      <c r="E112" s="248">
        <f t="shared" si="117"/>
        <v>0.20503995082974799</v>
      </c>
      <c r="F112" s="248">
        <f t="shared" si="117"/>
        <v>0.16990291262135923</v>
      </c>
      <c r="G112" s="248">
        <f t="shared" si="117"/>
        <v>0.30745341614906835</v>
      </c>
      <c r="H112" s="248">
        <f t="shared" si="117"/>
        <v>0</v>
      </c>
      <c r="I112" s="247">
        <f t="shared" si="118"/>
        <v>0.22431992559869798</v>
      </c>
      <c r="J112" s="247">
        <f t="shared" si="119"/>
        <v>0</v>
      </c>
      <c r="K112" s="248">
        <f t="shared" si="120"/>
        <v>0</v>
      </c>
      <c r="L112" s="248">
        <f t="shared" si="120"/>
        <v>0</v>
      </c>
      <c r="M112" s="249">
        <f t="shared" si="121"/>
        <v>0</v>
      </c>
      <c r="N112" s="247">
        <f t="shared" si="122"/>
        <v>0</v>
      </c>
      <c r="O112" s="247">
        <f t="shared" si="123"/>
        <v>0</v>
      </c>
      <c r="P112" s="249">
        <f t="shared" si="123"/>
        <v>0</v>
      </c>
      <c r="Q112" s="332">
        <f t="shared" si="123"/>
        <v>0</v>
      </c>
      <c r="R112" s="664"/>
      <c r="S112" s="251">
        <f>'New Counts Pivot Table'!B$113</f>
        <v>2432</v>
      </c>
      <c r="T112" s="252">
        <f>'New Counts Pivot Table'!C$113</f>
        <v>590</v>
      </c>
      <c r="U112" s="252">
        <f>'New Counts Pivot Table'!D$113</f>
        <v>1668</v>
      </c>
      <c r="V112" s="252">
        <f>'New Counts Pivot Table'!E$113</f>
        <v>35</v>
      </c>
      <c r="W112" s="252">
        <f>'New Counts Pivot Table'!F$113</f>
        <v>99</v>
      </c>
      <c r="X112" s="322">
        <f>'New Counts Pivot Table'!G$113</f>
        <v>0</v>
      </c>
      <c r="Y112" s="251">
        <f>'New Counts Pivot Table'!H$113</f>
        <v>4824</v>
      </c>
      <c r="Z112" s="251">
        <f>'New Counts Pivot Table'!I$113</f>
        <v>0</v>
      </c>
      <c r="AA112" s="252">
        <f>'New Counts Pivot Table'!J$113</f>
        <v>0</v>
      </c>
      <c r="AB112" s="252">
        <f>'New Counts Pivot Table'!K$113</f>
        <v>0</v>
      </c>
      <c r="AC112" s="252">
        <f>'New Counts Pivot Table'!L$113</f>
        <v>0</v>
      </c>
      <c r="AD112" s="252">
        <f>'New Counts Pivot Table'!M$113</f>
        <v>0</v>
      </c>
      <c r="AE112" s="251">
        <f>'New Counts Pivot Table'!N$113</f>
        <v>0</v>
      </c>
      <c r="AF112" s="251">
        <f>'New Counts Pivot Table'!O$113</f>
        <v>0</v>
      </c>
      <c r="AG112" s="252">
        <f>'New Counts Pivot Table'!P$113</f>
        <v>0</v>
      </c>
      <c r="AH112" s="251">
        <f>'New Counts Pivot Table'!Q$113</f>
        <v>0</v>
      </c>
    </row>
    <row r="113" spans="1:36">
      <c r="A113" s="337"/>
      <c r="B113" s="239" t="s">
        <v>21</v>
      </c>
      <c r="C113" s="247">
        <f t="shared" si="116"/>
        <v>0</v>
      </c>
      <c r="D113" s="248">
        <f t="shared" si="117"/>
        <v>0</v>
      </c>
      <c r="E113" s="248">
        <f t="shared" si="117"/>
        <v>0</v>
      </c>
      <c r="F113" s="248">
        <f t="shared" si="117"/>
        <v>0</v>
      </c>
      <c r="G113" s="248">
        <f t="shared" si="117"/>
        <v>0</v>
      </c>
      <c r="H113" s="248">
        <f t="shared" si="117"/>
        <v>0</v>
      </c>
      <c r="I113" s="247">
        <f t="shared" si="118"/>
        <v>0</v>
      </c>
      <c r="J113" s="247">
        <f t="shared" si="119"/>
        <v>0</v>
      </c>
      <c r="K113" s="248">
        <f t="shared" si="120"/>
        <v>0.24918270977115872</v>
      </c>
      <c r="L113" s="248">
        <f t="shared" si="120"/>
        <v>0.2496458923512748</v>
      </c>
      <c r="M113" s="249">
        <f t="shared" si="121"/>
        <v>2.0642201834862386E-2</v>
      </c>
      <c r="N113" s="247">
        <f t="shared" si="122"/>
        <v>0.22604582891625213</v>
      </c>
      <c r="O113" s="247">
        <f t="shared" si="123"/>
        <v>0</v>
      </c>
      <c r="P113" s="249">
        <f t="shared" si="123"/>
        <v>0</v>
      </c>
      <c r="Q113" s="332">
        <f t="shared" si="123"/>
        <v>0</v>
      </c>
      <c r="R113" s="664"/>
      <c r="S113" s="251">
        <f>'New Counts Pivot Table'!B$114</f>
        <v>0</v>
      </c>
      <c r="T113" s="252">
        <f>'New Counts Pivot Table'!C$114</f>
        <v>0</v>
      </c>
      <c r="U113" s="252">
        <f>'New Counts Pivot Table'!D$114</f>
        <v>0</v>
      </c>
      <c r="V113" s="252">
        <f>'New Counts Pivot Table'!E$114</f>
        <v>0</v>
      </c>
      <c r="W113" s="252">
        <f>'New Counts Pivot Table'!F$114</f>
        <v>0</v>
      </c>
      <c r="X113" s="322">
        <f>'New Counts Pivot Table'!G$114</f>
        <v>0</v>
      </c>
      <c r="Y113" s="251">
        <f>'New Counts Pivot Table'!H$114</f>
        <v>0</v>
      </c>
      <c r="Z113" s="251">
        <f>'New Counts Pivot Table'!I$114</f>
        <v>0</v>
      </c>
      <c r="AA113" s="252">
        <f>'New Counts Pivot Table'!J$114</f>
        <v>2058</v>
      </c>
      <c r="AB113" s="252">
        <f>'New Counts Pivot Table'!K$114</f>
        <v>705</v>
      </c>
      <c r="AC113" s="252">
        <f>'New Counts Pivot Table'!L$114</f>
        <v>9</v>
      </c>
      <c r="AD113" s="252">
        <f>'New Counts Pivot Table'!M$114</f>
        <v>0</v>
      </c>
      <c r="AE113" s="251">
        <f>'New Counts Pivot Table'!N$114</f>
        <v>2772</v>
      </c>
      <c r="AF113" s="251">
        <f>'New Counts Pivot Table'!O$114</f>
        <v>0</v>
      </c>
      <c r="AG113" s="252">
        <f>'New Counts Pivot Table'!P$114</f>
        <v>0</v>
      </c>
      <c r="AH113" s="251">
        <f>'New Counts Pivot Table'!Q$114</f>
        <v>0</v>
      </c>
    </row>
    <row r="114" spans="1:36" s="261" customFormat="1">
      <c r="A114" s="338"/>
      <c r="B114" s="253" t="s">
        <v>212</v>
      </c>
      <c r="C114" s="254">
        <f t="shared" si="116"/>
        <v>1</v>
      </c>
      <c r="D114" s="255">
        <f t="shared" si="117"/>
        <v>1</v>
      </c>
      <c r="E114" s="255">
        <f t="shared" si="117"/>
        <v>1</v>
      </c>
      <c r="F114" s="255">
        <f t="shared" si="117"/>
        <v>1</v>
      </c>
      <c r="G114" s="255">
        <f t="shared" si="117"/>
        <v>1</v>
      </c>
      <c r="H114" s="255">
        <f t="shared" si="117"/>
        <v>0</v>
      </c>
      <c r="I114" s="254">
        <f t="shared" si="118"/>
        <v>1</v>
      </c>
      <c r="J114" s="254">
        <f t="shared" si="119"/>
        <v>1</v>
      </c>
      <c r="K114" s="255">
        <f t="shared" si="120"/>
        <v>1</v>
      </c>
      <c r="L114" s="255">
        <f t="shared" si="120"/>
        <v>1</v>
      </c>
      <c r="M114" s="256">
        <f t="shared" si="121"/>
        <v>1</v>
      </c>
      <c r="N114" s="254">
        <f t="shared" si="122"/>
        <v>1</v>
      </c>
      <c r="O114" s="254">
        <f t="shared" si="123"/>
        <v>0</v>
      </c>
      <c r="P114" s="256">
        <f t="shared" si="123"/>
        <v>0</v>
      </c>
      <c r="Q114" s="333">
        <f t="shared" si="123"/>
        <v>0</v>
      </c>
      <c r="R114" s="665"/>
      <c r="S114" s="258">
        <f>'New Counts Pivot Table'!B$115</f>
        <v>10745</v>
      </c>
      <c r="T114" s="259">
        <f>'New Counts Pivot Table'!C$115</f>
        <v>2097</v>
      </c>
      <c r="U114" s="259">
        <f>'New Counts Pivot Table'!D$115</f>
        <v>8135</v>
      </c>
      <c r="V114" s="259">
        <f>'New Counts Pivot Table'!E$115</f>
        <v>206</v>
      </c>
      <c r="W114" s="259">
        <f>'New Counts Pivot Table'!F$115</f>
        <v>322</v>
      </c>
      <c r="X114" s="323">
        <f>'New Counts Pivot Table'!G$115</f>
        <v>0</v>
      </c>
      <c r="Y114" s="258">
        <f>'New Counts Pivot Table'!H$115</f>
        <v>21505</v>
      </c>
      <c r="Z114" s="258">
        <f>'New Counts Pivot Table'!I$115</f>
        <v>744</v>
      </c>
      <c r="AA114" s="259">
        <f>'New Counts Pivot Table'!J$115</f>
        <v>8259</v>
      </c>
      <c r="AB114" s="259">
        <f>'New Counts Pivot Table'!K$115</f>
        <v>2824</v>
      </c>
      <c r="AC114" s="259">
        <f>'New Counts Pivot Table'!L$115</f>
        <v>436</v>
      </c>
      <c r="AD114" s="259">
        <f>'New Counts Pivot Table'!M$115</f>
        <v>0</v>
      </c>
      <c r="AE114" s="258">
        <f>'New Counts Pivot Table'!N$115</f>
        <v>12263</v>
      </c>
      <c r="AF114" s="258">
        <f>'New Counts Pivot Table'!O$115</f>
        <v>0</v>
      </c>
      <c r="AG114" s="259">
        <f>'New Counts Pivot Table'!P$115</f>
        <v>0</v>
      </c>
      <c r="AH114" s="258">
        <f>'New Counts Pivot Table'!Q$115</f>
        <v>0</v>
      </c>
      <c r="AI114" s="260"/>
      <c r="AJ114" s="260"/>
    </row>
    <row r="115" spans="1:36">
      <c r="A115" s="339" t="s">
        <v>41</v>
      </c>
      <c r="B115" s="240" t="s">
        <v>3</v>
      </c>
      <c r="C115" s="241">
        <f t="shared" ref="C115:C121" si="124">S115/S$121</f>
        <v>0.33596761757902854</v>
      </c>
      <c r="D115" s="242">
        <f t="shared" ref="D115:H121" si="125">IFERROR(T115/T$121,0)</f>
        <v>0.23072943610967409</v>
      </c>
      <c r="E115" s="242">
        <f t="shared" si="125"/>
        <v>0.27</v>
      </c>
      <c r="F115" s="242">
        <f t="shared" si="125"/>
        <v>0</v>
      </c>
      <c r="G115" s="242">
        <f t="shared" si="125"/>
        <v>0.14233576642335766</v>
      </c>
      <c r="H115" s="242">
        <f t="shared" si="125"/>
        <v>0.2</v>
      </c>
      <c r="I115" s="241">
        <f t="shared" ref="I115:I121" si="126">Y115/Y$121</f>
        <v>0.29244622311155577</v>
      </c>
      <c r="J115" s="241">
        <f>IFERROR(Z115/Z$121,0)</f>
        <v>0</v>
      </c>
      <c r="K115" s="242">
        <f>IFERROR(AA115/AA$121,0)</f>
        <v>0</v>
      </c>
      <c r="L115" s="242">
        <f>IFERROR(AB115/AB$121,0)</f>
        <v>0</v>
      </c>
      <c r="M115" s="243">
        <f>IFERROR(AC115/AC$121,0)</f>
        <v>0.34285714285714286</v>
      </c>
      <c r="N115" s="241">
        <f t="shared" ref="N115:N121" si="127">AE115/AE$121</f>
        <v>0.19411032766486935</v>
      </c>
      <c r="O115" s="241">
        <f t="shared" ref="O115:Q121" si="128">IFERROR(AF115/AF$121,0)</f>
        <v>0</v>
      </c>
      <c r="P115" s="243">
        <f t="shared" si="128"/>
        <v>0</v>
      </c>
      <c r="Q115" s="331">
        <f t="shared" si="128"/>
        <v>0</v>
      </c>
      <c r="R115" s="663"/>
      <c r="S115" s="245">
        <f>'New Counts Pivot Table'!B$117</f>
        <v>1743</v>
      </c>
      <c r="T115" s="246">
        <f>'New Counts Pivot Table'!C$117</f>
        <v>446</v>
      </c>
      <c r="U115" s="246">
        <f>'New Counts Pivot Table'!D$117</f>
        <v>675</v>
      </c>
      <c r="V115" s="246">
        <f>'New Counts Pivot Table'!E$117</f>
        <v>0</v>
      </c>
      <c r="W115" s="246">
        <f>'New Counts Pivot Table'!F$117</f>
        <v>39</v>
      </c>
      <c r="X115" s="321">
        <f>'New Counts Pivot Table'!G$117</f>
        <v>20</v>
      </c>
      <c r="Y115" s="245">
        <f>'New Counts Pivot Table'!H$117</f>
        <v>2923</v>
      </c>
      <c r="Z115" s="245">
        <f>'New Counts Pivot Table'!I$117</f>
        <v>0</v>
      </c>
      <c r="AA115" s="246">
        <f>'New Counts Pivot Table'!J$117</f>
        <v>0</v>
      </c>
      <c r="AB115" s="246">
        <f>'New Counts Pivot Table'!K$117</f>
        <v>0</v>
      </c>
      <c r="AC115" s="246">
        <f>'New Counts Pivot Table'!L$117</f>
        <v>12</v>
      </c>
      <c r="AD115" s="246">
        <f>'New Counts Pivot Table'!M$117</f>
        <v>456</v>
      </c>
      <c r="AE115" s="245">
        <f>'New Counts Pivot Table'!N$117</f>
        <v>468</v>
      </c>
      <c r="AF115" s="245">
        <f>'New Counts Pivot Table'!O$117</f>
        <v>0</v>
      </c>
      <c r="AG115" s="246">
        <f>'New Counts Pivot Table'!P$117</f>
        <v>0</v>
      </c>
      <c r="AH115" s="245">
        <f>'New Counts Pivot Table'!Q$117</f>
        <v>0</v>
      </c>
    </row>
    <row r="116" spans="1:36">
      <c r="A116" s="337"/>
      <c r="B116" s="239" t="s">
        <v>4</v>
      </c>
      <c r="C116" s="247">
        <f t="shared" si="124"/>
        <v>0.30088666152659982</v>
      </c>
      <c r="D116" s="248">
        <f t="shared" si="125"/>
        <v>0.28246249353336783</v>
      </c>
      <c r="E116" s="248">
        <f t="shared" si="125"/>
        <v>0.2888</v>
      </c>
      <c r="F116" s="248">
        <f t="shared" si="125"/>
        <v>0</v>
      </c>
      <c r="G116" s="248">
        <f t="shared" si="125"/>
        <v>0.31386861313868614</v>
      </c>
      <c r="H116" s="248">
        <f t="shared" si="125"/>
        <v>0.28999999999999998</v>
      </c>
      <c r="I116" s="247">
        <f t="shared" si="126"/>
        <v>0.29454727363681843</v>
      </c>
      <c r="J116" s="247">
        <f t="shared" ref="J116:J121" si="129">IFERROR(Z116/Z$121,0)</f>
        <v>0</v>
      </c>
      <c r="K116" s="248">
        <f t="shared" ref="K116:L121" si="130">IFERROR(AA116/AA$121,0)</f>
        <v>0</v>
      </c>
      <c r="L116" s="248">
        <f t="shared" si="130"/>
        <v>0</v>
      </c>
      <c r="M116" s="249">
        <f t="shared" ref="M116:M121" si="131">IFERROR(AC116/AC$121,0)</f>
        <v>0.37142857142857144</v>
      </c>
      <c r="N116" s="247">
        <f t="shared" si="127"/>
        <v>0.28867689755288262</v>
      </c>
      <c r="O116" s="247">
        <f t="shared" si="128"/>
        <v>0</v>
      </c>
      <c r="P116" s="249">
        <f t="shared" si="128"/>
        <v>0</v>
      </c>
      <c r="Q116" s="332">
        <f t="shared" si="128"/>
        <v>0</v>
      </c>
      <c r="R116" s="664"/>
      <c r="S116" s="251">
        <f>'New Counts Pivot Table'!B$118</f>
        <v>1561</v>
      </c>
      <c r="T116" s="252">
        <f>'New Counts Pivot Table'!C$118</f>
        <v>546</v>
      </c>
      <c r="U116" s="252">
        <f>'New Counts Pivot Table'!D$118</f>
        <v>722</v>
      </c>
      <c r="V116" s="252">
        <f>'New Counts Pivot Table'!E$118</f>
        <v>0</v>
      </c>
      <c r="W116" s="252">
        <f>'New Counts Pivot Table'!F$118</f>
        <v>86</v>
      </c>
      <c r="X116" s="322">
        <f>'New Counts Pivot Table'!G$118</f>
        <v>29</v>
      </c>
      <c r="Y116" s="251">
        <f>'New Counts Pivot Table'!H$118</f>
        <v>2944</v>
      </c>
      <c r="Z116" s="251">
        <f>'New Counts Pivot Table'!I$118</f>
        <v>0</v>
      </c>
      <c r="AA116" s="252">
        <f>'New Counts Pivot Table'!J$118</f>
        <v>0</v>
      </c>
      <c r="AB116" s="252">
        <f>'New Counts Pivot Table'!K$118</f>
        <v>0</v>
      </c>
      <c r="AC116" s="252">
        <f>'New Counts Pivot Table'!L$118</f>
        <v>13</v>
      </c>
      <c r="AD116" s="252">
        <f>'New Counts Pivot Table'!M$118</f>
        <v>683</v>
      </c>
      <c r="AE116" s="251">
        <f>'New Counts Pivot Table'!N$118</f>
        <v>696</v>
      </c>
      <c r="AF116" s="251">
        <f>'New Counts Pivot Table'!O$118</f>
        <v>0</v>
      </c>
      <c r="AG116" s="252">
        <f>'New Counts Pivot Table'!P$118</f>
        <v>0</v>
      </c>
      <c r="AH116" s="251">
        <f>'New Counts Pivot Table'!Q$118</f>
        <v>0</v>
      </c>
    </row>
    <row r="117" spans="1:36">
      <c r="A117" s="337"/>
      <c r="B117" s="239" t="s">
        <v>5</v>
      </c>
      <c r="C117" s="247">
        <f t="shared" si="124"/>
        <v>0.22686969930609097</v>
      </c>
      <c r="D117" s="248">
        <f t="shared" si="125"/>
        <v>0.31712364200724263</v>
      </c>
      <c r="E117" s="248">
        <f t="shared" si="125"/>
        <v>0.28439999999999999</v>
      </c>
      <c r="F117" s="248">
        <f t="shared" si="125"/>
        <v>0</v>
      </c>
      <c r="G117" s="248">
        <f t="shared" si="125"/>
        <v>0.21897810218978103</v>
      </c>
      <c r="H117" s="248">
        <f t="shared" si="125"/>
        <v>0.3</v>
      </c>
      <c r="I117" s="247">
        <f t="shared" si="126"/>
        <v>0.2592296148074037</v>
      </c>
      <c r="J117" s="247">
        <f t="shared" si="129"/>
        <v>0</v>
      </c>
      <c r="K117" s="248">
        <f t="shared" si="130"/>
        <v>0</v>
      </c>
      <c r="L117" s="248">
        <f t="shared" si="130"/>
        <v>0</v>
      </c>
      <c r="M117" s="249">
        <f t="shared" si="131"/>
        <v>0.17142857142857143</v>
      </c>
      <c r="N117" s="247">
        <f t="shared" si="127"/>
        <v>0.29448361675653256</v>
      </c>
      <c r="O117" s="247">
        <f t="shared" si="128"/>
        <v>0</v>
      </c>
      <c r="P117" s="249">
        <f t="shared" si="128"/>
        <v>0</v>
      </c>
      <c r="Q117" s="332">
        <f t="shared" si="128"/>
        <v>0</v>
      </c>
      <c r="R117" s="664"/>
      <c r="S117" s="251">
        <f>'New Counts Pivot Table'!B$119</f>
        <v>1177</v>
      </c>
      <c r="T117" s="252">
        <f>'New Counts Pivot Table'!C$119</f>
        <v>613</v>
      </c>
      <c r="U117" s="252">
        <f>'New Counts Pivot Table'!D$119</f>
        <v>711</v>
      </c>
      <c r="V117" s="252">
        <f>'New Counts Pivot Table'!E$119</f>
        <v>0</v>
      </c>
      <c r="W117" s="252">
        <f>'New Counts Pivot Table'!F$119</f>
        <v>60</v>
      </c>
      <c r="X117" s="322">
        <f>'New Counts Pivot Table'!G$119</f>
        <v>30</v>
      </c>
      <c r="Y117" s="251">
        <f>'New Counts Pivot Table'!H$119</f>
        <v>2591</v>
      </c>
      <c r="Z117" s="251">
        <f>'New Counts Pivot Table'!I$119</f>
        <v>0</v>
      </c>
      <c r="AA117" s="252">
        <f>'New Counts Pivot Table'!J$119</f>
        <v>0</v>
      </c>
      <c r="AB117" s="252">
        <f>'New Counts Pivot Table'!K$119</f>
        <v>0</v>
      </c>
      <c r="AC117" s="252">
        <f>'New Counts Pivot Table'!L$119</f>
        <v>6</v>
      </c>
      <c r="AD117" s="252">
        <f>'New Counts Pivot Table'!M$119</f>
        <v>704</v>
      </c>
      <c r="AE117" s="251">
        <f>'New Counts Pivot Table'!N$119</f>
        <v>710</v>
      </c>
      <c r="AF117" s="251">
        <f>'New Counts Pivot Table'!O$119</f>
        <v>0</v>
      </c>
      <c r="AG117" s="252">
        <f>'New Counts Pivot Table'!P$119</f>
        <v>0</v>
      </c>
      <c r="AH117" s="251">
        <f>'New Counts Pivot Table'!Q$119</f>
        <v>0</v>
      </c>
    </row>
    <row r="118" spans="1:36">
      <c r="A118" s="337"/>
      <c r="B118" s="239" t="s">
        <v>6</v>
      </c>
      <c r="C118" s="247">
        <f t="shared" si="124"/>
        <v>6.5343099460292986E-2</v>
      </c>
      <c r="D118" s="248">
        <f t="shared" si="125"/>
        <v>0.14950853595447491</v>
      </c>
      <c r="E118" s="248">
        <f t="shared" si="125"/>
        <v>0.1056</v>
      </c>
      <c r="F118" s="248">
        <f t="shared" si="125"/>
        <v>0</v>
      </c>
      <c r="G118" s="248">
        <f t="shared" si="125"/>
        <v>0.12408759124087591</v>
      </c>
      <c r="H118" s="248">
        <f t="shared" si="125"/>
        <v>0.21</v>
      </c>
      <c r="I118" s="247">
        <f t="shared" si="126"/>
        <v>9.4747373686843425E-2</v>
      </c>
      <c r="J118" s="247">
        <f t="shared" si="129"/>
        <v>0</v>
      </c>
      <c r="K118" s="248">
        <f t="shared" si="130"/>
        <v>0</v>
      </c>
      <c r="L118" s="248">
        <f t="shared" si="130"/>
        <v>0</v>
      </c>
      <c r="M118" s="249">
        <f t="shared" si="131"/>
        <v>0.11428571428571428</v>
      </c>
      <c r="N118" s="247">
        <f t="shared" si="127"/>
        <v>0.19411032766486935</v>
      </c>
      <c r="O118" s="247">
        <f t="shared" si="128"/>
        <v>0</v>
      </c>
      <c r="P118" s="249">
        <f t="shared" si="128"/>
        <v>0</v>
      </c>
      <c r="Q118" s="332">
        <f t="shared" si="128"/>
        <v>0</v>
      </c>
      <c r="R118" s="664"/>
      <c r="S118" s="251">
        <f>'New Counts Pivot Table'!B$120</f>
        <v>339</v>
      </c>
      <c r="T118" s="252">
        <f>'New Counts Pivot Table'!C$120</f>
        <v>289</v>
      </c>
      <c r="U118" s="252">
        <f>'New Counts Pivot Table'!D$120</f>
        <v>264</v>
      </c>
      <c r="V118" s="252">
        <f>'New Counts Pivot Table'!E$120</f>
        <v>0</v>
      </c>
      <c r="W118" s="252">
        <f>'New Counts Pivot Table'!F$120</f>
        <v>34</v>
      </c>
      <c r="X118" s="322">
        <f>'New Counts Pivot Table'!G$120</f>
        <v>21</v>
      </c>
      <c r="Y118" s="251">
        <f>'New Counts Pivot Table'!H$120</f>
        <v>947</v>
      </c>
      <c r="Z118" s="251">
        <f>'New Counts Pivot Table'!I$120</f>
        <v>0</v>
      </c>
      <c r="AA118" s="252">
        <f>'New Counts Pivot Table'!J$120</f>
        <v>0</v>
      </c>
      <c r="AB118" s="252">
        <f>'New Counts Pivot Table'!K$120</f>
        <v>0</v>
      </c>
      <c r="AC118" s="252">
        <f>'New Counts Pivot Table'!L$120</f>
        <v>4</v>
      </c>
      <c r="AD118" s="252">
        <f>'New Counts Pivot Table'!M$120</f>
        <v>464</v>
      </c>
      <c r="AE118" s="251">
        <f>'New Counts Pivot Table'!N$120</f>
        <v>468</v>
      </c>
      <c r="AF118" s="251">
        <f>'New Counts Pivot Table'!O$120</f>
        <v>0</v>
      </c>
      <c r="AG118" s="252">
        <f>'New Counts Pivot Table'!P$120</f>
        <v>0</v>
      </c>
      <c r="AH118" s="251">
        <f>'New Counts Pivot Table'!Q$120</f>
        <v>0</v>
      </c>
    </row>
    <row r="119" spans="1:36">
      <c r="A119" s="337"/>
      <c r="B119" s="239" t="s">
        <v>24</v>
      </c>
      <c r="C119" s="247">
        <f t="shared" si="124"/>
        <v>7.0932922127987658E-2</v>
      </c>
      <c r="D119" s="248">
        <f t="shared" si="125"/>
        <v>2.017589239524056E-2</v>
      </c>
      <c r="E119" s="248">
        <f t="shared" si="125"/>
        <v>4.6800000000000001E-2</v>
      </c>
      <c r="F119" s="248">
        <f t="shared" si="125"/>
        <v>0</v>
      </c>
      <c r="G119" s="248">
        <f t="shared" si="125"/>
        <v>0.20072992700729927</v>
      </c>
      <c r="H119" s="248">
        <f t="shared" si="125"/>
        <v>0</v>
      </c>
      <c r="I119" s="247">
        <f t="shared" si="126"/>
        <v>5.7928964482241121E-2</v>
      </c>
      <c r="J119" s="247">
        <f t="shared" si="129"/>
        <v>0</v>
      </c>
      <c r="K119" s="248">
        <f t="shared" si="130"/>
        <v>0</v>
      </c>
      <c r="L119" s="248">
        <f t="shared" si="130"/>
        <v>0</v>
      </c>
      <c r="M119" s="249">
        <f t="shared" si="131"/>
        <v>0</v>
      </c>
      <c r="N119" s="247">
        <f t="shared" si="127"/>
        <v>2.8618830360846122E-2</v>
      </c>
      <c r="O119" s="247">
        <f t="shared" si="128"/>
        <v>0</v>
      </c>
      <c r="P119" s="249">
        <f t="shared" si="128"/>
        <v>0</v>
      </c>
      <c r="Q119" s="332">
        <f t="shared" si="128"/>
        <v>0</v>
      </c>
      <c r="R119" s="664"/>
      <c r="S119" s="251">
        <f>'New Counts Pivot Table'!B$121</f>
        <v>368</v>
      </c>
      <c r="T119" s="252">
        <f>'New Counts Pivot Table'!C$121</f>
        <v>39</v>
      </c>
      <c r="U119" s="252">
        <f>'New Counts Pivot Table'!D$121</f>
        <v>117</v>
      </c>
      <c r="V119" s="252">
        <f>'New Counts Pivot Table'!E$121</f>
        <v>0</v>
      </c>
      <c r="W119" s="252">
        <f>'New Counts Pivot Table'!F$121</f>
        <v>55</v>
      </c>
      <c r="X119" s="322">
        <f>'New Counts Pivot Table'!G$121</f>
        <v>0</v>
      </c>
      <c r="Y119" s="251">
        <f>'New Counts Pivot Table'!H$121</f>
        <v>579</v>
      </c>
      <c r="Z119" s="251">
        <f>'New Counts Pivot Table'!I$121</f>
        <v>0</v>
      </c>
      <c r="AA119" s="252">
        <f>'New Counts Pivot Table'!J$121</f>
        <v>0</v>
      </c>
      <c r="AB119" s="252">
        <f>'New Counts Pivot Table'!K$121</f>
        <v>0</v>
      </c>
      <c r="AC119" s="252">
        <f>'New Counts Pivot Table'!L$121</f>
        <v>0</v>
      </c>
      <c r="AD119" s="252">
        <f>'New Counts Pivot Table'!M$121</f>
        <v>69</v>
      </c>
      <c r="AE119" s="251">
        <f>'New Counts Pivot Table'!N$121</f>
        <v>69</v>
      </c>
      <c r="AF119" s="251">
        <f>'New Counts Pivot Table'!O$121</f>
        <v>0</v>
      </c>
      <c r="AG119" s="252">
        <f>'New Counts Pivot Table'!P$121</f>
        <v>0</v>
      </c>
      <c r="AH119" s="251">
        <f>'New Counts Pivot Table'!Q$121</f>
        <v>0</v>
      </c>
    </row>
    <row r="120" spans="1:36">
      <c r="A120" s="337"/>
      <c r="B120" s="239" t="s">
        <v>21</v>
      </c>
      <c r="C120" s="247">
        <f t="shared" si="124"/>
        <v>0</v>
      </c>
      <c r="D120" s="248">
        <f t="shared" si="125"/>
        <v>0</v>
      </c>
      <c r="E120" s="666">
        <f t="shared" si="125"/>
        <v>4.4000000000000003E-3</v>
      </c>
      <c r="F120" s="248">
        <f t="shared" si="125"/>
        <v>0</v>
      </c>
      <c r="G120" s="248">
        <f t="shared" si="125"/>
        <v>0</v>
      </c>
      <c r="H120" s="248">
        <f t="shared" si="125"/>
        <v>0</v>
      </c>
      <c r="I120" s="668">
        <f t="shared" si="126"/>
        <v>1.1005502751375688E-3</v>
      </c>
      <c r="J120" s="247">
        <f t="shared" si="129"/>
        <v>0</v>
      </c>
      <c r="K120" s="248">
        <f t="shared" si="130"/>
        <v>0</v>
      </c>
      <c r="L120" s="248">
        <f t="shared" si="130"/>
        <v>0</v>
      </c>
      <c r="M120" s="249">
        <f t="shared" si="131"/>
        <v>0</v>
      </c>
      <c r="N120" s="247">
        <f t="shared" si="127"/>
        <v>0</v>
      </c>
      <c r="O120" s="247">
        <f t="shared" si="128"/>
        <v>0</v>
      </c>
      <c r="P120" s="249">
        <f t="shared" si="128"/>
        <v>0</v>
      </c>
      <c r="Q120" s="332">
        <f t="shared" si="128"/>
        <v>0</v>
      </c>
      <c r="R120" s="664"/>
      <c r="S120" s="251">
        <f>'New Counts Pivot Table'!B$122</f>
        <v>0</v>
      </c>
      <c r="T120" s="252">
        <f>'New Counts Pivot Table'!C$122</f>
        <v>0</v>
      </c>
      <c r="U120" s="252">
        <f>'New Counts Pivot Table'!D$122</f>
        <v>11</v>
      </c>
      <c r="V120" s="252">
        <f>'New Counts Pivot Table'!E$122</f>
        <v>0</v>
      </c>
      <c r="W120" s="252">
        <f>'New Counts Pivot Table'!F$122</f>
        <v>0</v>
      </c>
      <c r="X120" s="322">
        <f>'New Counts Pivot Table'!G$122</f>
        <v>0</v>
      </c>
      <c r="Y120" s="251">
        <f>'New Counts Pivot Table'!H$122</f>
        <v>11</v>
      </c>
      <c r="Z120" s="251">
        <f>'New Counts Pivot Table'!I$122</f>
        <v>0</v>
      </c>
      <c r="AA120" s="252">
        <f>'New Counts Pivot Table'!J$122</f>
        <v>0</v>
      </c>
      <c r="AB120" s="252">
        <f>'New Counts Pivot Table'!K$122</f>
        <v>0</v>
      </c>
      <c r="AC120" s="252">
        <f>'New Counts Pivot Table'!L$122</f>
        <v>0</v>
      </c>
      <c r="AD120" s="252">
        <f>'New Counts Pivot Table'!M$122</f>
        <v>0</v>
      </c>
      <c r="AE120" s="251">
        <f>'New Counts Pivot Table'!N$122</f>
        <v>0</v>
      </c>
      <c r="AF120" s="251">
        <f>'New Counts Pivot Table'!O$122</f>
        <v>0</v>
      </c>
      <c r="AG120" s="252">
        <f>'New Counts Pivot Table'!P$122</f>
        <v>0</v>
      </c>
      <c r="AH120" s="251">
        <f>'New Counts Pivot Table'!Q$122</f>
        <v>0</v>
      </c>
    </row>
    <row r="121" spans="1:36" s="261" customFormat="1">
      <c r="A121" s="338"/>
      <c r="B121" s="253" t="s">
        <v>212</v>
      </c>
      <c r="C121" s="254">
        <f t="shared" si="124"/>
        <v>1</v>
      </c>
      <c r="D121" s="255">
        <f t="shared" si="125"/>
        <v>1</v>
      </c>
      <c r="E121" s="255">
        <f t="shared" si="125"/>
        <v>1</v>
      </c>
      <c r="F121" s="255">
        <f t="shared" si="125"/>
        <v>0</v>
      </c>
      <c r="G121" s="255">
        <f t="shared" si="125"/>
        <v>1</v>
      </c>
      <c r="H121" s="255">
        <f t="shared" si="125"/>
        <v>1</v>
      </c>
      <c r="I121" s="254">
        <f t="shared" si="126"/>
        <v>1</v>
      </c>
      <c r="J121" s="254">
        <f t="shared" si="129"/>
        <v>0</v>
      </c>
      <c r="K121" s="255">
        <f t="shared" si="130"/>
        <v>0</v>
      </c>
      <c r="L121" s="255">
        <f t="shared" si="130"/>
        <v>0</v>
      </c>
      <c r="M121" s="256">
        <f t="shared" si="131"/>
        <v>1</v>
      </c>
      <c r="N121" s="254">
        <f t="shared" si="127"/>
        <v>1</v>
      </c>
      <c r="O121" s="254">
        <f t="shared" si="128"/>
        <v>0</v>
      </c>
      <c r="P121" s="256">
        <f t="shared" si="128"/>
        <v>0</v>
      </c>
      <c r="Q121" s="333">
        <f t="shared" si="128"/>
        <v>0</v>
      </c>
      <c r="R121" s="665"/>
      <c r="S121" s="258">
        <f>'New Counts Pivot Table'!B$123</f>
        <v>5188</v>
      </c>
      <c r="T121" s="259">
        <f>'New Counts Pivot Table'!C$123</f>
        <v>1933</v>
      </c>
      <c r="U121" s="259">
        <f>'New Counts Pivot Table'!D$123</f>
        <v>2500</v>
      </c>
      <c r="V121" s="259">
        <f>'New Counts Pivot Table'!E$123</f>
        <v>0</v>
      </c>
      <c r="W121" s="259">
        <f>'New Counts Pivot Table'!F$123</f>
        <v>274</v>
      </c>
      <c r="X121" s="323">
        <f>'New Counts Pivot Table'!G$123</f>
        <v>100</v>
      </c>
      <c r="Y121" s="258">
        <f>'New Counts Pivot Table'!H$123</f>
        <v>9995</v>
      </c>
      <c r="Z121" s="258">
        <f>'New Counts Pivot Table'!I$123</f>
        <v>0</v>
      </c>
      <c r="AA121" s="259">
        <f>'New Counts Pivot Table'!J$123</f>
        <v>0</v>
      </c>
      <c r="AB121" s="259">
        <f>'New Counts Pivot Table'!K$123</f>
        <v>0</v>
      </c>
      <c r="AC121" s="259">
        <f>'New Counts Pivot Table'!L$123</f>
        <v>35</v>
      </c>
      <c r="AD121" s="259">
        <f>'New Counts Pivot Table'!M$123</f>
        <v>2376</v>
      </c>
      <c r="AE121" s="258">
        <f>'New Counts Pivot Table'!N$123</f>
        <v>2411</v>
      </c>
      <c r="AF121" s="258">
        <f>'New Counts Pivot Table'!O$123</f>
        <v>0</v>
      </c>
      <c r="AG121" s="259">
        <f>'New Counts Pivot Table'!P$123</f>
        <v>0</v>
      </c>
      <c r="AH121" s="258">
        <f>'New Counts Pivot Table'!Q$123</f>
        <v>0</v>
      </c>
      <c r="AI121" s="260"/>
      <c r="AJ121" s="260"/>
    </row>
    <row r="122" spans="1:36">
      <c r="A122" s="339" t="s">
        <v>42</v>
      </c>
      <c r="B122" s="240" t="s">
        <v>3</v>
      </c>
      <c r="C122" s="241">
        <f t="shared" ref="C122:C128" si="132">S122/S$128</f>
        <v>0.28260869565217389</v>
      </c>
      <c r="D122" s="242">
        <f t="shared" ref="D122:H128" si="133">IFERROR(T122/T$128,0)</f>
        <v>0</v>
      </c>
      <c r="E122" s="242">
        <f t="shared" si="133"/>
        <v>0.34191176470588236</v>
      </c>
      <c r="F122" s="242">
        <f t="shared" si="133"/>
        <v>0</v>
      </c>
      <c r="G122" s="242">
        <f t="shared" si="133"/>
        <v>0.25324675324675322</v>
      </c>
      <c r="H122" s="242">
        <f t="shared" si="133"/>
        <v>0.2195945945945946</v>
      </c>
      <c r="I122" s="241">
        <f t="shared" ref="I122:I128" si="134">Y122/Y$128</f>
        <v>0.27697841726618705</v>
      </c>
      <c r="J122" s="241">
        <f t="shared" ref="J122:M128" si="135">IFERROR(Z122/Z$128,0)</f>
        <v>0.27692307692307694</v>
      </c>
      <c r="K122" s="242">
        <f t="shared" si="135"/>
        <v>0</v>
      </c>
      <c r="L122" s="242">
        <f t="shared" si="135"/>
        <v>0.12977099236641221</v>
      </c>
      <c r="M122" s="243">
        <f t="shared" si="135"/>
        <v>0.14722222222222223</v>
      </c>
      <c r="N122" s="241">
        <f t="shared" ref="N122:N128" si="136">AE122/AE$128</f>
        <v>0.17069243156199679</v>
      </c>
      <c r="O122" s="241">
        <f t="shared" ref="O122:Q128" si="137">IFERROR(AF122/AF$128,0)</f>
        <v>0</v>
      </c>
      <c r="P122" s="243">
        <f t="shared" si="137"/>
        <v>0</v>
      </c>
      <c r="Q122" s="331">
        <f t="shared" si="137"/>
        <v>0</v>
      </c>
      <c r="R122" s="663"/>
      <c r="S122" s="245">
        <f>'New Counts Pivot Table'!B$125</f>
        <v>299</v>
      </c>
      <c r="T122" s="246">
        <f>'New Counts Pivot Table'!C$125</f>
        <v>0</v>
      </c>
      <c r="U122" s="246">
        <f>'New Counts Pivot Table'!D$125</f>
        <v>186</v>
      </c>
      <c r="V122" s="246">
        <f>'New Counts Pivot Table'!E$125</f>
        <v>0</v>
      </c>
      <c r="W122" s="246">
        <f>'New Counts Pivot Table'!F$125</f>
        <v>78</v>
      </c>
      <c r="X122" s="321">
        <f>'New Counts Pivot Table'!G$125</f>
        <v>130</v>
      </c>
      <c r="Y122" s="245">
        <f>'New Counts Pivot Table'!H$125</f>
        <v>693</v>
      </c>
      <c r="Z122" s="245">
        <f>'New Counts Pivot Table'!I$125</f>
        <v>36</v>
      </c>
      <c r="AA122" s="246">
        <f>'New Counts Pivot Table'!J$125</f>
        <v>0</v>
      </c>
      <c r="AB122" s="246">
        <f>'New Counts Pivot Table'!K$125</f>
        <v>17</v>
      </c>
      <c r="AC122" s="246">
        <f>'New Counts Pivot Table'!L$125</f>
        <v>53</v>
      </c>
      <c r="AD122" s="246">
        <f>'New Counts Pivot Table'!M$125</f>
        <v>0</v>
      </c>
      <c r="AE122" s="245">
        <f>'New Counts Pivot Table'!N$125</f>
        <v>106</v>
      </c>
      <c r="AF122" s="245">
        <f>'New Counts Pivot Table'!O$125</f>
        <v>0</v>
      </c>
      <c r="AG122" s="246">
        <f>'New Counts Pivot Table'!P$125</f>
        <v>0</v>
      </c>
      <c r="AH122" s="245">
        <f>'New Counts Pivot Table'!Q$125</f>
        <v>0</v>
      </c>
    </row>
    <row r="123" spans="1:36">
      <c r="A123" s="337"/>
      <c r="B123" s="239" t="s">
        <v>4</v>
      </c>
      <c r="C123" s="247">
        <f t="shared" si="132"/>
        <v>0.30623818525519847</v>
      </c>
      <c r="D123" s="248">
        <f t="shared" si="133"/>
        <v>0</v>
      </c>
      <c r="E123" s="248">
        <f t="shared" si="133"/>
        <v>0.24816176470588236</v>
      </c>
      <c r="F123" s="248">
        <f t="shared" si="133"/>
        <v>0</v>
      </c>
      <c r="G123" s="248">
        <f t="shared" si="133"/>
        <v>0.2857142857142857</v>
      </c>
      <c r="H123" s="248">
        <f t="shared" si="133"/>
        <v>0.28040540540540543</v>
      </c>
      <c r="I123" s="247">
        <f t="shared" si="134"/>
        <v>0.28497202238209435</v>
      </c>
      <c r="J123" s="247">
        <f t="shared" si="135"/>
        <v>0.1076923076923077</v>
      </c>
      <c r="K123" s="248">
        <f t="shared" si="135"/>
        <v>0</v>
      </c>
      <c r="L123" s="248">
        <f t="shared" si="135"/>
        <v>0.11450381679389313</v>
      </c>
      <c r="M123" s="249">
        <f t="shared" si="135"/>
        <v>0.17499999999999999</v>
      </c>
      <c r="N123" s="247">
        <f t="shared" si="136"/>
        <v>0.14814814814814814</v>
      </c>
      <c r="O123" s="247">
        <f t="shared" si="137"/>
        <v>0</v>
      </c>
      <c r="P123" s="249">
        <f t="shared" si="137"/>
        <v>0</v>
      </c>
      <c r="Q123" s="332">
        <f t="shared" si="137"/>
        <v>0</v>
      </c>
      <c r="R123" s="664"/>
      <c r="S123" s="251">
        <f>'New Counts Pivot Table'!B$126</f>
        <v>324</v>
      </c>
      <c r="T123" s="252">
        <f>'New Counts Pivot Table'!C$126</f>
        <v>0</v>
      </c>
      <c r="U123" s="252">
        <f>'New Counts Pivot Table'!D$126</f>
        <v>135</v>
      </c>
      <c r="V123" s="252">
        <f>'New Counts Pivot Table'!E$126</f>
        <v>0</v>
      </c>
      <c r="W123" s="252">
        <f>'New Counts Pivot Table'!F$126</f>
        <v>88</v>
      </c>
      <c r="X123" s="322">
        <f>'New Counts Pivot Table'!G$126</f>
        <v>166</v>
      </c>
      <c r="Y123" s="251">
        <f>'New Counts Pivot Table'!H$126</f>
        <v>713</v>
      </c>
      <c r="Z123" s="251">
        <f>'New Counts Pivot Table'!I$126</f>
        <v>14</v>
      </c>
      <c r="AA123" s="252">
        <f>'New Counts Pivot Table'!J$126</f>
        <v>0</v>
      </c>
      <c r="AB123" s="252">
        <f>'New Counts Pivot Table'!K$126</f>
        <v>15</v>
      </c>
      <c r="AC123" s="252">
        <f>'New Counts Pivot Table'!L$126</f>
        <v>63</v>
      </c>
      <c r="AD123" s="252">
        <f>'New Counts Pivot Table'!M$126</f>
        <v>0</v>
      </c>
      <c r="AE123" s="251">
        <f>'New Counts Pivot Table'!N$126</f>
        <v>92</v>
      </c>
      <c r="AF123" s="251">
        <f>'New Counts Pivot Table'!O$126</f>
        <v>0</v>
      </c>
      <c r="AG123" s="252">
        <f>'New Counts Pivot Table'!P$126</f>
        <v>0</v>
      </c>
      <c r="AH123" s="251">
        <f>'New Counts Pivot Table'!Q$126</f>
        <v>0</v>
      </c>
    </row>
    <row r="124" spans="1:36">
      <c r="A124" s="337"/>
      <c r="B124" s="239" t="s">
        <v>5</v>
      </c>
      <c r="C124" s="247">
        <f t="shared" si="132"/>
        <v>0.34026465028355385</v>
      </c>
      <c r="D124" s="248">
        <f t="shared" si="133"/>
        <v>0</v>
      </c>
      <c r="E124" s="248">
        <f t="shared" si="133"/>
        <v>0.26838235294117646</v>
      </c>
      <c r="F124" s="248">
        <f t="shared" si="133"/>
        <v>0</v>
      </c>
      <c r="G124" s="248">
        <f t="shared" si="133"/>
        <v>0.38636363636363635</v>
      </c>
      <c r="H124" s="248">
        <f t="shared" si="133"/>
        <v>0.35472972972972971</v>
      </c>
      <c r="I124" s="247">
        <f t="shared" si="134"/>
        <v>0.33373301358912871</v>
      </c>
      <c r="J124" s="247">
        <f t="shared" si="135"/>
        <v>0.3</v>
      </c>
      <c r="K124" s="248">
        <f t="shared" si="135"/>
        <v>0</v>
      </c>
      <c r="L124" s="248">
        <f t="shared" si="135"/>
        <v>0.20610687022900764</v>
      </c>
      <c r="M124" s="249">
        <f t="shared" si="135"/>
        <v>0.27500000000000002</v>
      </c>
      <c r="N124" s="247">
        <f t="shared" si="136"/>
        <v>0.26570048309178745</v>
      </c>
      <c r="O124" s="247">
        <f t="shared" si="137"/>
        <v>0</v>
      </c>
      <c r="P124" s="249">
        <f t="shared" si="137"/>
        <v>0</v>
      </c>
      <c r="Q124" s="332">
        <f t="shared" si="137"/>
        <v>0</v>
      </c>
      <c r="R124" s="664"/>
      <c r="S124" s="251">
        <f>'New Counts Pivot Table'!B$127</f>
        <v>360</v>
      </c>
      <c r="T124" s="252">
        <f>'New Counts Pivot Table'!C$127</f>
        <v>0</v>
      </c>
      <c r="U124" s="252">
        <f>'New Counts Pivot Table'!D$127</f>
        <v>146</v>
      </c>
      <c r="V124" s="252">
        <f>'New Counts Pivot Table'!E$127</f>
        <v>0</v>
      </c>
      <c r="W124" s="252">
        <f>'New Counts Pivot Table'!F$127</f>
        <v>119</v>
      </c>
      <c r="X124" s="322">
        <f>'New Counts Pivot Table'!G$127</f>
        <v>210</v>
      </c>
      <c r="Y124" s="251">
        <f>'New Counts Pivot Table'!H$127</f>
        <v>835</v>
      </c>
      <c r="Z124" s="251">
        <f>'New Counts Pivot Table'!I$127</f>
        <v>39</v>
      </c>
      <c r="AA124" s="252">
        <f>'New Counts Pivot Table'!J$127</f>
        <v>0</v>
      </c>
      <c r="AB124" s="252">
        <f>'New Counts Pivot Table'!K$127</f>
        <v>27</v>
      </c>
      <c r="AC124" s="252">
        <f>'New Counts Pivot Table'!L$127</f>
        <v>99</v>
      </c>
      <c r="AD124" s="252">
        <f>'New Counts Pivot Table'!M$127</f>
        <v>0</v>
      </c>
      <c r="AE124" s="251">
        <f>'New Counts Pivot Table'!N$127</f>
        <v>165</v>
      </c>
      <c r="AF124" s="251">
        <f>'New Counts Pivot Table'!O$127</f>
        <v>0</v>
      </c>
      <c r="AG124" s="252">
        <f>'New Counts Pivot Table'!P$127</f>
        <v>0</v>
      </c>
      <c r="AH124" s="251">
        <f>'New Counts Pivot Table'!Q$127</f>
        <v>0</v>
      </c>
    </row>
    <row r="125" spans="1:36">
      <c r="A125" s="337"/>
      <c r="B125" s="239" t="s">
        <v>6</v>
      </c>
      <c r="C125" s="247">
        <f t="shared" si="132"/>
        <v>5.0094517958412098E-2</v>
      </c>
      <c r="D125" s="248">
        <f t="shared" si="133"/>
        <v>0</v>
      </c>
      <c r="E125" s="248">
        <f t="shared" si="133"/>
        <v>0.14154411764705882</v>
      </c>
      <c r="F125" s="248">
        <f t="shared" si="133"/>
        <v>0</v>
      </c>
      <c r="G125" s="248">
        <f t="shared" si="133"/>
        <v>3.5714285714285712E-2</v>
      </c>
      <c r="H125" s="248">
        <f t="shared" si="133"/>
        <v>0.11486486486486487</v>
      </c>
      <c r="I125" s="247">
        <f t="shared" si="134"/>
        <v>8.3533173461231014E-2</v>
      </c>
      <c r="J125" s="247">
        <f t="shared" si="135"/>
        <v>0.27692307692307694</v>
      </c>
      <c r="K125" s="248">
        <f t="shared" si="135"/>
        <v>0</v>
      </c>
      <c r="L125" s="248">
        <f t="shared" si="135"/>
        <v>0.51908396946564883</v>
      </c>
      <c r="M125" s="249">
        <f t="shared" si="135"/>
        <v>0.32777777777777778</v>
      </c>
      <c r="N125" s="247">
        <f t="shared" si="136"/>
        <v>0.35748792270531399</v>
      </c>
      <c r="O125" s="247">
        <f t="shared" si="137"/>
        <v>0</v>
      </c>
      <c r="P125" s="249">
        <f t="shared" si="137"/>
        <v>0</v>
      </c>
      <c r="Q125" s="332">
        <f t="shared" si="137"/>
        <v>0</v>
      </c>
      <c r="R125" s="664"/>
      <c r="S125" s="251">
        <f>'New Counts Pivot Table'!B$128</f>
        <v>53</v>
      </c>
      <c r="T125" s="252">
        <f>'New Counts Pivot Table'!C$128</f>
        <v>0</v>
      </c>
      <c r="U125" s="252">
        <f>'New Counts Pivot Table'!D$128</f>
        <v>77</v>
      </c>
      <c r="V125" s="252">
        <f>'New Counts Pivot Table'!E$128</f>
        <v>0</v>
      </c>
      <c r="W125" s="252">
        <f>'New Counts Pivot Table'!F$128</f>
        <v>11</v>
      </c>
      <c r="X125" s="322">
        <f>'New Counts Pivot Table'!G$128</f>
        <v>68</v>
      </c>
      <c r="Y125" s="251">
        <f>'New Counts Pivot Table'!H$128</f>
        <v>209</v>
      </c>
      <c r="Z125" s="251">
        <f>'New Counts Pivot Table'!I$128</f>
        <v>36</v>
      </c>
      <c r="AA125" s="252">
        <f>'New Counts Pivot Table'!J$128</f>
        <v>0</v>
      </c>
      <c r="AB125" s="252">
        <f>'New Counts Pivot Table'!K$128</f>
        <v>68</v>
      </c>
      <c r="AC125" s="252">
        <f>'New Counts Pivot Table'!L$128</f>
        <v>118</v>
      </c>
      <c r="AD125" s="252">
        <f>'New Counts Pivot Table'!M$128</f>
        <v>0</v>
      </c>
      <c r="AE125" s="251">
        <f>'New Counts Pivot Table'!N$128</f>
        <v>222</v>
      </c>
      <c r="AF125" s="251">
        <f>'New Counts Pivot Table'!O$128</f>
        <v>0</v>
      </c>
      <c r="AG125" s="252">
        <f>'New Counts Pivot Table'!P$128</f>
        <v>0</v>
      </c>
      <c r="AH125" s="251">
        <f>'New Counts Pivot Table'!Q$128</f>
        <v>0</v>
      </c>
    </row>
    <row r="126" spans="1:36">
      <c r="A126" s="337"/>
      <c r="B126" s="239" t="s">
        <v>24</v>
      </c>
      <c r="C126" s="247">
        <f t="shared" si="132"/>
        <v>2.0793950850661626E-2</v>
      </c>
      <c r="D126" s="248">
        <f t="shared" si="133"/>
        <v>0</v>
      </c>
      <c r="E126" s="248">
        <f t="shared" si="133"/>
        <v>0</v>
      </c>
      <c r="F126" s="248">
        <f t="shared" si="133"/>
        <v>0</v>
      </c>
      <c r="G126" s="248">
        <f t="shared" si="133"/>
        <v>3.896103896103896E-2</v>
      </c>
      <c r="H126" s="248">
        <f t="shared" si="133"/>
        <v>3.0405405405405407E-2</v>
      </c>
      <c r="I126" s="247">
        <f t="shared" si="134"/>
        <v>2.0783373301358914E-2</v>
      </c>
      <c r="J126" s="247">
        <f t="shared" si="135"/>
        <v>3.8461538461538464E-2</v>
      </c>
      <c r="K126" s="248">
        <f t="shared" si="135"/>
        <v>0</v>
      </c>
      <c r="L126" s="248">
        <f t="shared" si="135"/>
        <v>3.0534351145038167E-2</v>
      </c>
      <c r="M126" s="249">
        <f t="shared" si="135"/>
        <v>7.4999999999999997E-2</v>
      </c>
      <c r="N126" s="247">
        <f t="shared" si="136"/>
        <v>5.7971014492753624E-2</v>
      </c>
      <c r="O126" s="247">
        <f t="shared" si="137"/>
        <v>0</v>
      </c>
      <c r="P126" s="249">
        <f t="shared" si="137"/>
        <v>0</v>
      </c>
      <c r="Q126" s="332">
        <f t="shared" si="137"/>
        <v>0</v>
      </c>
      <c r="R126" s="664"/>
      <c r="S126" s="251">
        <f>'New Counts Pivot Table'!B$129</f>
        <v>22</v>
      </c>
      <c r="T126" s="252">
        <f>'New Counts Pivot Table'!C$129</f>
        <v>0</v>
      </c>
      <c r="U126" s="252">
        <f>'New Counts Pivot Table'!D$129</f>
        <v>0</v>
      </c>
      <c r="V126" s="252">
        <f>'New Counts Pivot Table'!E$129</f>
        <v>0</v>
      </c>
      <c r="W126" s="252">
        <f>'New Counts Pivot Table'!F$129</f>
        <v>12</v>
      </c>
      <c r="X126" s="322">
        <f>'New Counts Pivot Table'!G$129</f>
        <v>18</v>
      </c>
      <c r="Y126" s="251">
        <f>'New Counts Pivot Table'!H$129</f>
        <v>52</v>
      </c>
      <c r="Z126" s="251">
        <f>'New Counts Pivot Table'!I$129</f>
        <v>5</v>
      </c>
      <c r="AA126" s="252">
        <f>'New Counts Pivot Table'!J$129</f>
        <v>0</v>
      </c>
      <c r="AB126" s="252">
        <f>'New Counts Pivot Table'!K$129</f>
        <v>4</v>
      </c>
      <c r="AC126" s="252">
        <f>'New Counts Pivot Table'!L$129</f>
        <v>27</v>
      </c>
      <c r="AD126" s="252">
        <f>'New Counts Pivot Table'!M$129</f>
        <v>0</v>
      </c>
      <c r="AE126" s="251">
        <f>'New Counts Pivot Table'!N$129</f>
        <v>36</v>
      </c>
      <c r="AF126" s="251">
        <f>'New Counts Pivot Table'!O$129</f>
        <v>0</v>
      </c>
      <c r="AG126" s="252">
        <f>'New Counts Pivot Table'!P$129</f>
        <v>0</v>
      </c>
      <c r="AH126" s="251">
        <f>'New Counts Pivot Table'!Q$129</f>
        <v>0</v>
      </c>
    </row>
    <row r="127" spans="1:36">
      <c r="A127" s="337"/>
      <c r="B127" s="239" t="s">
        <v>21</v>
      </c>
      <c r="C127" s="247">
        <f t="shared" si="132"/>
        <v>0</v>
      </c>
      <c r="D127" s="248">
        <f t="shared" si="133"/>
        <v>0</v>
      </c>
      <c r="E127" s="248">
        <f t="shared" si="133"/>
        <v>0</v>
      </c>
      <c r="F127" s="248">
        <f t="shared" si="133"/>
        <v>0</v>
      </c>
      <c r="G127" s="248">
        <f t="shared" si="133"/>
        <v>0</v>
      </c>
      <c r="H127" s="248">
        <f t="shared" si="133"/>
        <v>0</v>
      </c>
      <c r="I127" s="247">
        <f t="shared" si="134"/>
        <v>0</v>
      </c>
      <c r="J127" s="247">
        <f t="shared" si="135"/>
        <v>0</v>
      </c>
      <c r="K127" s="248">
        <f t="shared" si="135"/>
        <v>0</v>
      </c>
      <c r="L127" s="248">
        <f t="shared" si="135"/>
        <v>0</v>
      </c>
      <c r="M127" s="249">
        <f t="shared" si="135"/>
        <v>0</v>
      </c>
      <c r="N127" s="247">
        <f t="shared" si="136"/>
        <v>0</v>
      </c>
      <c r="O127" s="247">
        <f t="shared" si="137"/>
        <v>0</v>
      </c>
      <c r="P127" s="249">
        <f t="shared" si="137"/>
        <v>0</v>
      </c>
      <c r="Q127" s="332">
        <f t="shared" si="137"/>
        <v>0</v>
      </c>
      <c r="R127" s="664"/>
      <c r="S127" s="251">
        <f>'New Counts Pivot Table'!B$130</f>
        <v>0</v>
      </c>
      <c r="T127" s="252">
        <f>'New Counts Pivot Table'!C$130</f>
        <v>0</v>
      </c>
      <c r="U127" s="252">
        <f>'New Counts Pivot Table'!D$130</f>
        <v>0</v>
      </c>
      <c r="V127" s="252">
        <f>'New Counts Pivot Table'!E$130</f>
        <v>0</v>
      </c>
      <c r="W127" s="252">
        <f>'New Counts Pivot Table'!F$130</f>
        <v>0</v>
      </c>
      <c r="X127" s="322">
        <f>'New Counts Pivot Table'!G$130</f>
        <v>0</v>
      </c>
      <c r="Y127" s="251">
        <f>'New Counts Pivot Table'!H$130</f>
        <v>0</v>
      </c>
      <c r="Z127" s="251">
        <f>'New Counts Pivot Table'!I$130</f>
        <v>0</v>
      </c>
      <c r="AA127" s="252">
        <f>'New Counts Pivot Table'!J$130</f>
        <v>0</v>
      </c>
      <c r="AB127" s="252">
        <f>'New Counts Pivot Table'!K$130</f>
        <v>0</v>
      </c>
      <c r="AC127" s="252">
        <f>'New Counts Pivot Table'!L$130</f>
        <v>0</v>
      </c>
      <c r="AD127" s="252">
        <f>'New Counts Pivot Table'!M$130</f>
        <v>0</v>
      </c>
      <c r="AE127" s="251">
        <f>'New Counts Pivot Table'!N$130</f>
        <v>0</v>
      </c>
      <c r="AF127" s="251">
        <f>'New Counts Pivot Table'!O$130</f>
        <v>0</v>
      </c>
      <c r="AG127" s="252">
        <f>'New Counts Pivot Table'!P$130</f>
        <v>0</v>
      </c>
      <c r="AH127" s="251">
        <f>'New Counts Pivot Table'!Q$130</f>
        <v>0</v>
      </c>
    </row>
    <row r="128" spans="1:36" s="261" customFormat="1">
      <c r="A128" s="338"/>
      <c r="B128" s="253" t="s">
        <v>212</v>
      </c>
      <c r="C128" s="254">
        <f t="shared" si="132"/>
        <v>1</v>
      </c>
      <c r="D128" s="255">
        <f t="shared" si="133"/>
        <v>0</v>
      </c>
      <c r="E128" s="255">
        <f t="shared" si="133"/>
        <v>1</v>
      </c>
      <c r="F128" s="255">
        <f t="shared" si="133"/>
        <v>0</v>
      </c>
      <c r="G128" s="255">
        <f t="shared" si="133"/>
        <v>1</v>
      </c>
      <c r="H128" s="255">
        <f t="shared" si="133"/>
        <v>1</v>
      </c>
      <c r="I128" s="254">
        <f t="shared" si="134"/>
        <v>1</v>
      </c>
      <c r="J128" s="254">
        <f t="shared" si="135"/>
        <v>1</v>
      </c>
      <c r="K128" s="255">
        <f t="shared" si="135"/>
        <v>0</v>
      </c>
      <c r="L128" s="255">
        <f t="shared" si="135"/>
        <v>1</v>
      </c>
      <c r="M128" s="256">
        <f t="shared" si="135"/>
        <v>1</v>
      </c>
      <c r="N128" s="254">
        <f t="shared" si="136"/>
        <v>1</v>
      </c>
      <c r="O128" s="254">
        <f t="shared" si="137"/>
        <v>0</v>
      </c>
      <c r="P128" s="256">
        <f t="shared" si="137"/>
        <v>0</v>
      </c>
      <c r="Q128" s="333">
        <f t="shared" si="137"/>
        <v>0</v>
      </c>
      <c r="R128" s="665"/>
      <c r="S128" s="258">
        <f>'New Counts Pivot Table'!B$131</f>
        <v>1058</v>
      </c>
      <c r="T128" s="259">
        <f>'New Counts Pivot Table'!C$131</f>
        <v>0</v>
      </c>
      <c r="U128" s="259">
        <f>'New Counts Pivot Table'!D$131</f>
        <v>544</v>
      </c>
      <c r="V128" s="259">
        <f>'New Counts Pivot Table'!E$131</f>
        <v>0</v>
      </c>
      <c r="W128" s="259">
        <f>'New Counts Pivot Table'!F$131</f>
        <v>308</v>
      </c>
      <c r="X128" s="323">
        <f>'New Counts Pivot Table'!G$131</f>
        <v>592</v>
      </c>
      <c r="Y128" s="258">
        <f>'New Counts Pivot Table'!H$131</f>
        <v>2502</v>
      </c>
      <c r="Z128" s="258">
        <f>'New Counts Pivot Table'!I$131</f>
        <v>130</v>
      </c>
      <c r="AA128" s="259">
        <f>'New Counts Pivot Table'!J$131</f>
        <v>0</v>
      </c>
      <c r="AB128" s="259">
        <f>'New Counts Pivot Table'!K$131</f>
        <v>131</v>
      </c>
      <c r="AC128" s="259">
        <f>'New Counts Pivot Table'!L$131</f>
        <v>360</v>
      </c>
      <c r="AD128" s="259">
        <f>'New Counts Pivot Table'!M$131</f>
        <v>0</v>
      </c>
      <c r="AE128" s="258">
        <f>'New Counts Pivot Table'!N$131</f>
        <v>621</v>
      </c>
      <c r="AF128" s="258">
        <f>'New Counts Pivot Table'!O$131</f>
        <v>0</v>
      </c>
      <c r="AG128" s="259">
        <f>'New Counts Pivot Table'!P$131</f>
        <v>0</v>
      </c>
      <c r="AH128" s="258">
        <f>'New Counts Pivot Table'!Q$131</f>
        <v>0</v>
      </c>
      <c r="AI128" s="260"/>
      <c r="AJ128" s="260"/>
    </row>
    <row r="129" spans="17:17">
      <c r="Q129" s="262"/>
    </row>
    <row r="130" spans="17:17">
      <c r="Q130" s="352"/>
    </row>
  </sheetData>
  <pageMargins left="0.7" right="0.7" top="0.75" bottom="0.75" header="0.3" footer="0.3"/>
  <pageSetup scale="90" firstPageNumber="192" orientation="landscape" useFirstPageNumber="1" r:id="rId1"/>
  <headerFooter>
    <oddHeader>&amp;R&amp;"Arial,Regular"&amp;8SREB-State Data Exchange</oddHeader>
    <oddFooter>&amp;C&amp;"Arial,Regular"&amp;8&amp;P&amp;R&amp;"Arial,Regular"&amp;8February 2016</oddFooter>
  </headerFooter>
  <rowBreaks count="5" manualBreakCount="5">
    <brk id="30" max="16" man="1"/>
    <brk id="51" max="16" man="1"/>
    <brk id="72" max="16" man="1"/>
    <brk id="93" max="16" man="1"/>
    <brk id="114"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J130"/>
  <sheetViews>
    <sheetView showZeros="0" view="pageBreakPreview" zoomScaleNormal="100" zoomScaleSheetLayoutView="100" workbookViewId="0"/>
  </sheetViews>
  <sheetFormatPr defaultColWidth="8.88671875" defaultRowHeight="15"/>
  <cols>
    <col min="1" max="1" width="4.6640625" style="82" customWidth="1"/>
    <col min="2" max="2" width="15.6640625" style="211" customWidth="1"/>
    <col min="3" max="3" width="6.21875" style="82" bestFit="1" customWidth="1"/>
    <col min="4" max="4" width="5.88671875" style="82" customWidth="1"/>
    <col min="5" max="5" width="5.77734375" style="82" customWidth="1"/>
    <col min="6" max="6" width="5.21875" style="82" customWidth="1"/>
    <col min="7" max="7" width="5.77734375" style="82" customWidth="1"/>
    <col min="8" max="8" width="5.44140625" style="82" customWidth="1"/>
    <col min="9" max="9" width="5.44140625" style="82" bestFit="1" customWidth="1"/>
    <col min="10" max="10" width="5.88671875" style="82" customWidth="1"/>
    <col min="11" max="11" width="5.6640625" style="82" customWidth="1"/>
    <col min="12" max="13" width="6.21875" style="82" customWidth="1"/>
    <col min="14" max="16" width="5.88671875" style="82" customWidth="1"/>
    <col min="17" max="17" width="6.6640625" style="211" customWidth="1"/>
    <col min="18" max="18" width="3.6640625" style="212" customWidth="1"/>
    <col min="19" max="24" width="7.21875" style="200" customWidth="1"/>
    <col min="25" max="25" width="7.77734375" style="200" customWidth="1"/>
    <col min="26" max="26" width="6.77734375" style="200" customWidth="1"/>
    <col min="27" max="27" width="7.21875" style="200" customWidth="1"/>
    <col min="28" max="28" width="8.109375" style="200" customWidth="1"/>
    <col min="29" max="30" width="6.44140625" style="200" customWidth="1"/>
    <col min="31" max="31" width="7.77734375" style="200" customWidth="1"/>
    <col min="32" max="32" width="6.77734375" style="200" customWidth="1"/>
    <col min="33" max="33" width="7.88671875" style="200" customWidth="1"/>
    <col min="34" max="34" width="6.33203125" style="213" customWidth="1"/>
    <col min="35" max="35" width="5.33203125" style="200" customWidth="1"/>
    <col min="36" max="36" width="8.88671875" style="200" customWidth="1"/>
    <col min="37" max="16384" width="8.88671875" style="82"/>
  </cols>
  <sheetData>
    <row r="1" spans="1:36" customFormat="1">
      <c r="A1" s="83"/>
      <c r="B1" s="263"/>
      <c r="C1" s="263"/>
      <c r="D1" s="263"/>
      <c r="E1" s="263"/>
      <c r="F1" s="263"/>
      <c r="G1" s="263"/>
      <c r="H1" s="263"/>
      <c r="I1" s="263"/>
      <c r="J1" s="263"/>
      <c r="K1" s="263"/>
      <c r="L1" s="263"/>
      <c r="M1" s="263"/>
      <c r="N1" s="264"/>
      <c r="O1" s="264"/>
      <c r="P1" s="265"/>
      <c r="Q1" s="265"/>
      <c r="R1" s="91"/>
    </row>
    <row r="2" spans="1:36" ht="18">
      <c r="A2" s="266" t="s">
        <v>228</v>
      </c>
      <c r="B2" s="267"/>
      <c r="C2" s="268"/>
      <c r="D2" s="268"/>
      <c r="E2" s="268"/>
      <c r="F2" s="268"/>
      <c r="G2" s="268"/>
      <c r="H2" s="268"/>
      <c r="I2" s="268"/>
      <c r="J2" s="268"/>
      <c r="K2" s="268"/>
      <c r="L2" s="268"/>
      <c r="M2" s="268"/>
      <c r="N2" s="268"/>
      <c r="O2" s="268"/>
      <c r="P2" s="268"/>
      <c r="Q2" s="267"/>
      <c r="R2" s="197" t="s">
        <v>7</v>
      </c>
      <c r="S2" s="198"/>
      <c r="T2" s="198"/>
      <c r="U2" s="198"/>
      <c r="V2" s="198"/>
      <c r="W2" s="198"/>
      <c r="X2" s="198"/>
      <c r="Y2" s="198"/>
      <c r="Z2" s="198"/>
      <c r="AA2" s="198"/>
      <c r="AB2" s="198"/>
      <c r="AC2" s="198"/>
      <c r="AD2" s="198"/>
      <c r="AE2" s="198"/>
      <c r="AF2" s="198"/>
      <c r="AG2" s="198"/>
      <c r="AH2" s="199"/>
    </row>
    <row r="3" spans="1:36" ht="18">
      <c r="A3" s="269" t="s">
        <v>230</v>
      </c>
      <c r="B3" s="196"/>
      <c r="C3" s="195"/>
      <c r="D3" s="195"/>
      <c r="E3" s="195"/>
      <c r="F3" s="195"/>
      <c r="G3" s="195"/>
      <c r="H3" s="195"/>
      <c r="I3" s="195"/>
      <c r="J3" s="195"/>
      <c r="K3" s="195"/>
      <c r="L3" s="195"/>
      <c r="M3" s="195"/>
      <c r="N3" s="195"/>
      <c r="O3" s="195"/>
      <c r="P3" s="195"/>
      <c r="Q3" s="196"/>
      <c r="R3" s="197" t="s">
        <v>7</v>
      </c>
      <c r="S3" s="198"/>
      <c r="T3" s="198"/>
      <c r="U3" s="198"/>
      <c r="V3" s="198"/>
      <c r="W3" s="198"/>
      <c r="X3" s="198"/>
      <c r="Y3" s="198"/>
      <c r="Z3" s="198"/>
      <c r="AA3" s="198"/>
      <c r="AB3" s="198"/>
      <c r="AC3" s="198"/>
      <c r="AD3" s="198"/>
      <c r="AE3" s="198"/>
      <c r="AF3" s="198"/>
      <c r="AG3" s="198"/>
      <c r="AH3" s="199"/>
    </row>
    <row r="4" spans="1:36" s="208" customFormat="1" ht="18.75" customHeight="1">
      <c r="A4" s="269" t="s">
        <v>383</v>
      </c>
      <c r="B4" s="202"/>
      <c r="C4" s="203"/>
      <c r="D4" s="203"/>
      <c r="E4" s="203"/>
      <c r="F4" s="203"/>
      <c r="G4" s="203"/>
      <c r="H4" s="203"/>
      <c r="I4" s="203"/>
      <c r="J4" s="203"/>
      <c r="K4" s="203"/>
      <c r="L4" s="203"/>
      <c r="M4" s="203"/>
      <c r="N4" s="203"/>
      <c r="O4" s="203"/>
      <c r="P4" s="203"/>
      <c r="Q4" s="202"/>
      <c r="R4" s="204" t="s">
        <v>7</v>
      </c>
      <c r="S4" s="205"/>
      <c r="T4" s="205"/>
      <c r="U4" s="205"/>
      <c r="V4" s="205"/>
      <c r="W4" s="205"/>
      <c r="X4" s="205"/>
      <c r="Y4" s="205"/>
      <c r="Z4" s="205"/>
      <c r="AA4" s="205"/>
      <c r="AB4" s="205"/>
      <c r="AC4" s="205"/>
      <c r="AD4" s="205"/>
      <c r="AE4" s="205"/>
      <c r="AF4" s="205"/>
      <c r="AG4" s="205"/>
      <c r="AH4" s="206"/>
      <c r="AI4" s="207"/>
      <c r="AJ4" s="207"/>
    </row>
    <row r="5" spans="1:36" s="208" customFormat="1" ht="15.75" customHeight="1">
      <c r="A5" s="270"/>
      <c r="B5" s="202"/>
      <c r="C5" s="203"/>
      <c r="D5" s="327"/>
      <c r="E5" s="327"/>
      <c r="F5" s="327"/>
      <c r="G5" s="327"/>
      <c r="H5" s="327"/>
      <c r="I5" s="327"/>
      <c r="J5" s="327"/>
      <c r="K5" s="327"/>
      <c r="L5" s="327"/>
      <c r="M5" s="203"/>
      <c r="N5" s="203"/>
      <c r="O5" s="203"/>
      <c r="P5" s="203"/>
      <c r="Q5" s="202"/>
      <c r="R5" s="204" t="s">
        <v>7</v>
      </c>
      <c r="S5" s="209"/>
      <c r="T5" s="205"/>
      <c r="U5" s="205"/>
      <c r="V5" s="205"/>
      <c r="W5" s="205"/>
      <c r="X5" s="205"/>
      <c r="Y5" s="205"/>
      <c r="Z5" s="205"/>
      <c r="AA5" s="205"/>
      <c r="AB5" s="205"/>
      <c r="AC5" s="205"/>
      <c r="AD5" s="205"/>
      <c r="AE5" s="205"/>
      <c r="AF5" s="205"/>
      <c r="AG5" s="205"/>
      <c r="AH5" s="206"/>
      <c r="AI5" s="207"/>
      <c r="AJ5" s="207"/>
    </row>
    <row r="6" spans="1:36" ht="15.75" customHeight="1">
      <c r="A6" s="210"/>
      <c r="R6" s="212" t="s">
        <v>7</v>
      </c>
    </row>
    <row r="7" spans="1:36">
      <c r="A7" s="334"/>
      <c r="B7" s="214"/>
      <c r="C7" s="215" t="s">
        <v>231</v>
      </c>
      <c r="D7" s="216"/>
      <c r="E7" s="216"/>
      <c r="F7" s="216"/>
      <c r="G7" s="216"/>
      <c r="H7" s="216"/>
      <c r="I7" s="216"/>
      <c r="J7" s="216"/>
      <c r="K7" s="216"/>
      <c r="L7" s="216"/>
      <c r="M7" s="216"/>
      <c r="N7" s="216"/>
      <c r="O7" s="216"/>
      <c r="P7" s="216"/>
      <c r="Q7" s="329"/>
      <c r="R7" s="686" t="s">
        <v>1114</v>
      </c>
      <c r="S7" s="215" t="s">
        <v>232</v>
      </c>
      <c r="T7" s="217"/>
      <c r="U7" s="217"/>
      <c r="V7" s="217"/>
      <c r="W7" s="217"/>
      <c r="X7" s="217"/>
      <c r="Y7" s="217"/>
      <c r="Z7" s="217"/>
      <c r="AA7" s="217"/>
      <c r="AB7" s="217"/>
      <c r="AC7" s="217"/>
      <c r="AD7" s="217"/>
      <c r="AE7" s="217"/>
      <c r="AF7" s="217"/>
      <c r="AG7" s="217"/>
      <c r="AH7" s="217"/>
    </row>
    <row r="8" spans="1:36">
      <c r="A8" s="335"/>
      <c r="B8" s="218"/>
      <c r="C8" s="219" t="s">
        <v>233</v>
      </c>
      <c r="D8" s="220"/>
      <c r="E8" s="220"/>
      <c r="F8" s="220"/>
      <c r="G8" s="220"/>
      <c r="H8" s="220"/>
      <c r="I8" s="220"/>
      <c r="J8" s="221" t="s">
        <v>234</v>
      </c>
      <c r="K8" s="222"/>
      <c r="L8" s="222"/>
      <c r="M8" s="222"/>
      <c r="N8" s="223"/>
      <c r="O8" s="221" t="s">
        <v>235</v>
      </c>
      <c r="P8" s="222"/>
      <c r="Q8" s="330"/>
      <c r="S8" s="219" t="s">
        <v>233</v>
      </c>
      <c r="T8" s="224"/>
      <c r="U8" s="224"/>
      <c r="V8" s="224"/>
      <c r="W8" s="224"/>
      <c r="X8" s="224"/>
      <c r="Y8" s="224"/>
      <c r="Z8" s="225" t="s">
        <v>234</v>
      </c>
      <c r="AA8" s="226"/>
      <c r="AB8" s="226"/>
      <c r="AC8" s="226"/>
      <c r="AD8" s="226"/>
      <c r="AE8" s="224"/>
      <c r="AF8" s="225" t="s">
        <v>235</v>
      </c>
      <c r="AG8" s="226"/>
      <c r="AH8" s="224"/>
    </row>
    <row r="9" spans="1:36" ht="41.25" customHeight="1">
      <c r="A9" s="336"/>
      <c r="B9" s="228"/>
      <c r="C9" s="229">
        <v>1</v>
      </c>
      <c r="D9" s="230">
        <v>2</v>
      </c>
      <c r="E9" s="230">
        <v>3</v>
      </c>
      <c r="F9" s="230">
        <v>4</v>
      </c>
      <c r="G9" s="230">
        <v>5</v>
      </c>
      <c r="H9" s="230">
        <v>6</v>
      </c>
      <c r="I9" s="231" t="s">
        <v>236</v>
      </c>
      <c r="J9" s="232" t="s">
        <v>237</v>
      </c>
      <c r="K9" s="230">
        <v>1</v>
      </c>
      <c r="L9" s="230">
        <v>2</v>
      </c>
      <c r="M9" s="230">
        <v>3</v>
      </c>
      <c r="N9" s="231" t="s">
        <v>238</v>
      </c>
      <c r="O9" s="232">
        <v>1</v>
      </c>
      <c r="P9" s="232">
        <v>2</v>
      </c>
      <c r="Q9" s="231" t="s">
        <v>165</v>
      </c>
      <c r="R9" s="233"/>
      <c r="S9" s="234">
        <v>1</v>
      </c>
      <c r="T9" s="235">
        <v>2</v>
      </c>
      <c r="U9" s="235">
        <v>3</v>
      </c>
      <c r="V9" s="235">
        <v>4</v>
      </c>
      <c r="W9" s="235">
        <v>5</v>
      </c>
      <c r="X9" s="235">
        <v>6</v>
      </c>
      <c r="Y9" s="236" t="s">
        <v>239</v>
      </c>
      <c r="Z9" s="237" t="s">
        <v>237</v>
      </c>
      <c r="AA9" s="235">
        <v>1</v>
      </c>
      <c r="AB9" s="235">
        <v>2</v>
      </c>
      <c r="AC9" s="235">
        <v>3</v>
      </c>
      <c r="AD9" s="237" t="s">
        <v>242</v>
      </c>
      <c r="AE9" s="236" t="s">
        <v>165</v>
      </c>
      <c r="AF9" s="237">
        <v>1</v>
      </c>
      <c r="AG9" s="237">
        <v>2</v>
      </c>
      <c r="AH9" s="238" t="s">
        <v>165</v>
      </c>
    </row>
    <row r="10" spans="1:36">
      <c r="A10" s="339" t="s">
        <v>241</v>
      </c>
      <c r="B10" s="240" t="s">
        <v>3</v>
      </c>
      <c r="C10" s="241">
        <f t="shared" ref="C10:M16" si="0">S10/S$16</f>
        <v>0.31269386545490468</v>
      </c>
      <c r="D10" s="242">
        <f t="shared" si="0"/>
        <v>0.25145476988185506</v>
      </c>
      <c r="E10" s="242">
        <f t="shared" si="0"/>
        <v>0.23803794857692837</v>
      </c>
      <c r="F10" s="242">
        <f t="shared" si="0"/>
        <v>0.21936589545844046</v>
      </c>
      <c r="G10" s="242">
        <f t="shared" si="0"/>
        <v>0.19356251368513247</v>
      </c>
      <c r="H10" s="242">
        <f t="shared" si="0"/>
        <v>0.17241379310344829</v>
      </c>
      <c r="I10" s="241">
        <f t="shared" si="0"/>
        <v>0.26992156899757441</v>
      </c>
      <c r="J10" s="241">
        <f t="shared" si="0"/>
        <v>2.7235262497760256E-2</v>
      </c>
      <c r="K10" s="242">
        <f t="shared" si="0"/>
        <v>0.17346316226175659</v>
      </c>
      <c r="L10" s="242">
        <f t="shared" si="0"/>
        <v>9.7571881412636438E-2</v>
      </c>
      <c r="M10" s="242">
        <f t="shared" si="0"/>
        <v>5.1317614424410539E-2</v>
      </c>
      <c r="N10" s="241">
        <f t="shared" ref="N10:Q16" si="1">AE10/AE$16</f>
        <v>0.12338715363463301</v>
      </c>
      <c r="O10" s="241">
        <f t="shared" si="1"/>
        <v>1.2167787383925712E-2</v>
      </c>
      <c r="P10" s="242">
        <f t="shared" si="1"/>
        <v>0</v>
      </c>
      <c r="Q10" s="331">
        <f t="shared" si="1"/>
        <v>8.3866696093577581E-3</v>
      </c>
      <c r="R10" s="244"/>
      <c r="S10" s="245">
        <f>'Old Counts Pivot Table'!B$132</f>
        <v>15827</v>
      </c>
      <c r="T10" s="246">
        <f>'Old Counts Pivot Table'!C$132</f>
        <v>2852</v>
      </c>
      <c r="U10" s="246">
        <f>'Old Counts Pivot Table'!D$132</f>
        <v>6925</v>
      </c>
      <c r="V10" s="246">
        <f>'Old Counts Pivot Table'!E$132</f>
        <v>1536</v>
      </c>
      <c r="W10" s="246">
        <f>'Old Counts Pivot Table'!F$132</f>
        <v>884</v>
      </c>
      <c r="X10" s="321">
        <f>'Old Counts Pivot Table'!G$132</f>
        <v>575</v>
      </c>
      <c r="Y10" s="245">
        <f>'Old Counts Pivot Table'!H$132</f>
        <v>28599</v>
      </c>
      <c r="Z10" s="245">
        <f>'Old Counts Pivot Table'!I$132</f>
        <v>152</v>
      </c>
      <c r="AA10" s="246">
        <f>'Old Counts Pivot Table'!J$132</f>
        <v>3554</v>
      </c>
      <c r="AB10" s="246">
        <f>'Old Counts Pivot Table'!K$132</f>
        <v>1222</v>
      </c>
      <c r="AC10" s="246">
        <f>'Old Counts Pivot Table'!L$132</f>
        <v>222</v>
      </c>
      <c r="AD10" s="246">
        <f>'Old Counts Pivot Table'!M$132</f>
        <v>450</v>
      </c>
      <c r="AE10" s="245">
        <f>'Old Counts Pivot Table'!N$132</f>
        <v>5600</v>
      </c>
      <c r="AF10" s="245">
        <f>'Old Counts Pivot Table'!O$132</f>
        <v>38</v>
      </c>
      <c r="AG10" s="246">
        <f>'Old Counts Pivot Table'!P$132</f>
        <v>0</v>
      </c>
      <c r="AH10" s="245">
        <f>'Old Counts Pivot Table'!Q$132</f>
        <v>38</v>
      </c>
    </row>
    <row r="11" spans="1:36">
      <c r="A11" s="337"/>
      <c r="B11" s="239" t="s">
        <v>4</v>
      </c>
      <c r="C11" s="247">
        <f t="shared" si="0"/>
        <v>0.27400968092462707</v>
      </c>
      <c r="D11" s="248">
        <f t="shared" si="0"/>
        <v>0.29245283018867924</v>
      </c>
      <c r="E11" s="248">
        <f t="shared" si="0"/>
        <v>0.26646500756221642</v>
      </c>
      <c r="F11" s="248">
        <f t="shared" si="0"/>
        <v>0.26321051128249073</v>
      </c>
      <c r="G11" s="248">
        <f t="shared" si="0"/>
        <v>0.25662360411648782</v>
      </c>
      <c r="H11" s="248">
        <f t="shared" si="0"/>
        <v>0.27526236881559218</v>
      </c>
      <c r="I11" s="247">
        <f t="shared" si="0"/>
        <v>0.2724887450095797</v>
      </c>
      <c r="J11" s="247">
        <f t="shared" si="0"/>
        <v>3.0102132234366599E-2</v>
      </c>
      <c r="K11" s="248">
        <f t="shared" si="0"/>
        <v>0.10400956634209435</v>
      </c>
      <c r="L11" s="248">
        <f t="shared" si="0"/>
        <v>9.8689726207871226E-2</v>
      </c>
      <c r="M11" s="248">
        <f t="shared" si="0"/>
        <v>4.1608876560332873E-2</v>
      </c>
      <c r="N11" s="247">
        <f t="shared" si="1"/>
        <v>9.7431784530776291E-2</v>
      </c>
      <c r="O11" s="247">
        <f t="shared" si="1"/>
        <v>1.569004162664105E-2</v>
      </c>
      <c r="P11" s="248">
        <f t="shared" si="1"/>
        <v>0</v>
      </c>
      <c r="Q11" s="332">
        <f t="shared" si="1"/>
        <v>1.0814389759435003E-2</v>
      </c>
      <c r="R11" s="250"/>
      <c r="S11" s="251">
        <f>'Old Counts Pivot Table'!B$133</f>
        <v>13869</v>
      </c>
      <c r="T11" s="252">
        <f>'Old Counts Pivot Table'!C$133</f>
        <v>3317</v>
      </c>
      <c r="U11" s="252">
        <f>'Old Counts Pivot Table'!D$133</f>
        <v>7752</v>
      </c>
      <c r="V11" s="252">
        <f>'Old Counts Pivot Table'!E$133</f>
        <v>1843</v>
      </c>
      <c r="W11" s="252">
        <f>'Old Counts Pivot Table'!F$133</f>
        <v>1172</v>
      </c>
      <c r="X11" s="322">
        <f>'Old Counts Pivot Table'!G$133</f>
        <v>918</v>
      </c>
      <c r="Y11" s="251">
        <f>'Old Counts Pivot Table'!H$133</f>
        <v>28871</v>
      </c>
      <c r="Z11" s="251">
        <f>'Old Counts Pivot Table'!I$133</f>
        <v>168</v>
      </c>
      <c r="AA11" s="252">
        <f>'Old Counts Pivot Table'!J$133</f>
        <v>2131</v>
      </c>
      <c r="AB11" s="252">
        <f>'Old Counts Pivot Table'!K$133</f>
        <v>1236</v>
      </c>
      <c r="AC11" s="252">
        <f>'Old Counts Pivot Table'!L$133</f>
        <v>180</v>
      </c>
      <c r="AD11" s="252">
        <f>'Old Counts Pivot Table'!M$133</f>
        <v>707</v>
      </c>
      <c r="AE11" s="251">
        <f>'Old Counts Pivot Table'!N$133</f>
        <v>4422</v>
      </c>
      <c r="AF11" s="251">
        <f>'Old Counts Pivot Table'!O$133</f>
        <v>49</v>
      </c>
      <c r="AG11" s="252">
        <f>'Old Counts Pivot Table'!P$133</f>
        <v>0</v>
      </c>
      <c r="AH11" s="251">
        <f>'Old Counts Pivot Table'!Q$133</f>
        <v>49</v>
      </c>
    </row>
    <row r="12" spans="1:36">
      <c r="A12" s="337"/>
      <c r="B12" s="239" t="s">
        <v>5</v>
      </c>
      <c r="C12" s="247">
        <f t="shared" si="0"/>
        <v>0.21568704929368765</v>
      </c>
      <c r="D12" s="248">
        <f t="shared" si="0"/>
        <v>0.26106506788926115</v>
      </c>
      <c r="E12" s="248">
        <f t="shared" si="0"/>
        <v>0.27306476007149733</v>
      </c>
      <c r="F12" s="248">
        <f t="shared" si="0"/>
        <v>0.31548129105969724</v>
      </c>
      <c r="G12" s="248">
        <f t="shared" si="0"/>
        <v>0.31202102036347712</v>
      </c>
      <c r="H12" s="248">
        <f t="shared" si="0"/>
        <v>0.36011994002998499</v>
      </c>
      <c r="I12" s="247">
        <f t="shared" si="0"/>
        <v>0.25159268732362461</v>
      </c>
      <c r="J12" s="247">
        <f t="shared" si="0"/>
        <v>4.3898942841784624E-2</v>
      </c>
      <c r="K12" s="248">
        <f t="shared" si="0"/>
        <v>8.9855284671889107E-2</v>
      </c>
      <c r="L12" s="248">
        <f t="shared" si="0"/>
        <v>9.2062503493264988E-2</v>
      </c>
      <c r="M12" s="248">
        <f t="shared" si="0"/>
        <v>6.3337956541840032E-2</v>
      </c>
      <c r="N12" s="247">
        <f t="shared" si="1"/>
        <v>9.4038637805823874E-2</v>
      </c>
      <c r="O12" s="247">
        <f t="shared" si="1"/>
        <v>2.3695164905539544E-2</v>
      </c>
      <c r="P12" s="248">
        <f t="shared" si="1"/>
        <v>0</v>
      </c>
      <c r="Q12" s="332">
        <f t="shared" si="1"/>
        <v>1.6331935555065107E-2</v>
      </c>
      <c r="R12" s="250"/>
      <c r="S12" s="251">
        <f>'Old Counts Pivot Table'!B$134</f>
        <v>10917</v>
      </c>
      <c r="T12" s="252">
        <f>'Old Counts Pivot Table'!C$134</f>
        <v>2961</v>
      </c>
      <c r="U12" s="252">
        <f>'Old Counts Pivot Table'!D$134</f>
        <v>7944</v>
      </c>
      <c r="V12" s="252">
        <f>'Old Counts Pivot Table'!E$134</f>
        <v>2209</v>
      </c>
      <c r="W12" s="252">
        <f>'Old Counts Pivot Table'!F$134</f>
        <v>1425</v>
      </c>
      <c r="X12" s="322">
        <f>'Old Counts Pivot Table'!G$134</f>
        <v>1201</v>
      </c>
      <c r="Y12" s="251">
        <f>'Old Counts Pivot Table'!H$134</f>
        <v>26657</v>
      </c>
      <c r="Z12" s="251">
        <f>'Old Counts Pivot Table'!I$134</f>
        <v>245</v>
      </c>
      <c r="AA12" s="252">
        <f>'Old Counts Pivot Table'!J$134</f>
        <v>1841</v>
      </c>
      <c r="AB12" s="252">
        <f>'Old Counts Pivot Table'!K$134</f>
        <v>1153</v>
      </c>
      <c r="AC12" s="252">
        <f>'Old Counts Pivot Table'!L$134</f>
        <v>274</v>
      </c>
      <c r="AD12" s="252">
        <f>'Old Counts Pivot Table'!M$134</f>
        <v>755</v>
      </c>
      <c r="AE12" s="251">
        <f>'Old Counts Pivot Table'!N$134</f>
        <v>4268</v>
      </c>
      <c r="AF12" s="251">
        <f>'Old Counts Pivot Table'!O$134</f>
        <v>74</v>
      </c>
      <c r="AG12" s="252">
        <f>'Old Counts Pivot Table'!P$134</f>
        <v>0</v>
      </c>
      <c r="AH12" s="251">
        <f>'Old Counts Pivot Table'!Q$134</f>
        <v>74</v>
      </c>
    </row>
    <row r="13" spans="1:36">
      <c r="A13" s="337"/>
      <c r="B13" s="239" t="s">
        <v>6</v>
      </c>
      <c r="C13" s="247">
        <f t="shared" si="0"/>
        <v>7.6005136817149072E-2</v>
      </c>
      <c r="D13" s="248">
        <f t="shared" si="0"/>
        <v>9.9188855581026275E-2</v>
      </c>
      <c r="E13" s="248">
        <f t="shared" si="0"/>
        <v>0.10153994225216555</v>
      </c>
      <c r="F13" s="248">
        <f t="shared" si="0"/>
        <v>0.11825192802056556</v>
      </c>
      <c r="G13" s="248">
        <f t="shared" si="0"/>
        <v>0.12853076417779724</v>
      </c>
      <c r="H13" s="248">
        <f t="shared" si="0"/>
        <v>0.13463268365817091</v>
      </c>
      <c r="I13" s="247">
        <f t="shared" si="0"/>
        <v>9.2399460137985709E-2</v>
      </c>
      <c r="J13" s="247">
        <f t="shared" si="0"/>
        <v>0.10499910410320731</v>
      </c>
      <c r="K13" s="248">
        <f t="shared" si="0"/>
        <v>0.15145081387119605</v>
      </c>
      <c r="L13" s="248">
        <f t="shared" si="0"/>
        <v>0.17829624483994858</v>
      </c>
      <c r="M13" s="248">
        <f t="shared" si="0"/>
        <v>0.17198335644937587</v>
      </c>
      <c r="N13" s="247">
        <f t="shared" si="1"/>
        <v>0.15764912218853558</v>
      </c>
      <c r="O13" s="247">
        <f t="shared" si="1"/>
        <v>9.3820044828690358E-2</v>
      </c>
      <c r="P13" s="248">
        <f t="shared" si="1"/>
        <v>0</v>
      </c>
      <c r="Q13" s="332">
        <f t="shared" si="1"/>
        <v>6.4665636724784814E-2</v>
      </c>
      <c r="R13" s="250"/>
      <c r="S13" s="251">
        <f>'Old Counts Pivot Table'!B$135</f>
        <v>3847</v>
      </c>
      <c r="T13" s="252">
        <f>'Old Counts Pivot Table'!C$135</f>
        <v>1125</v>
      </c>
      <c r="U13" s="252">
        <f>'Old Counts Pivot Table'!D$135</f>
        <v>2954</v>
      </c>
      <c r="V13" s="252">
        <f>'Old Counts Pivot Table'!E$135</f>
        <v>828</v>
      </c>
      <c r="W13" s="252">
        <f>'Old Counts Pivot Table'!F$135</f>
        <v>587</v>
      </c>
      <c r="X13" s="322">
        <f>'Old Counts Pivot Table'!G$135</f>
        <v>449</v>
      </c>
      <c r="Y13" s="251">
        <f>'Old Counts Pivot Table'!H$135</f>
        <v>9790</v>
      </c>
      <c r="Z13" s="251">
        <f>'Old Counts Pivot Table'!I$135</f>
        <v>586</v>
      </c>
      <c r="AA13" s="252">
        <f>'Old Counts Pivot Table'!J$135</f>
        <v>3103</v>
      </c>
      <c r="AB13" s="252">
        <f>'Old Counts Pivot Table'!K$135</f>
        <v>2233</v>
      </c>
      <c r="AC13" s="252">
        <f>'Old Counts Pivot Table'!L$135</f>
        <v>744</v>
      </c>
      <c r="AD13" s="252">
        <f>'Old Counts Pivot Table'!M$135</f>
        <v>489</v>
      </c>
      <c r="AE13" s="251">
        <f>'Old Counts Pivot Table'!N$135</f>
        <v>7155</v>
      </c>
      <c r="AF13" s="251">
        <f>'Old Counts Pivot Table'!O$135</f>
        <v>293</v>
      </c>
      <c r="AG13" s="252">
        <f>'Old Counts Pivot Table'!P$135</f>
        <v>0</v>
      </c>
      <c r="AH13" s="251">
        <f>'Old Counts Pivot Table'!Q$135</f>
        <v>293</v>
      </c>
    </row>
    <row r="14" spans="1:36">
      <c r="A14" s="337"/>
      <c r="B14" s="239" t="s">
        <v>24</v>
      </c>
      <c r="C14" s="247">
        <f t="shared" si="0"/>
        <v>0.12160426750963153</v>
      </c>
      <c r="D14" s="248">
        <f t="shared" si="0"/>
        <v>9.5838476459178271E-2</v>
      </c>
      <c r="E14" s="248">
        <f t="shared" si="0"/>
        <v>0.12089234153719236</v>
      </c>
      <c r="F14" s="248">
        <f t="shared" si="0"/>
        <v>8.3690374178806051E-2</v>
      </c>
      <c r="G14" s="248">
        <f t="shared" si="0"/>
        <v>0.10926209765710532</v>
      </c>
      <c r="H14" s="248">
        <f t="shared" si="0"/>
        <v>5.7571214392803598E-2</v>
      </c>
      <c r="I14" s="247">
        <f t="shared" si="0"/>
        <v>0.11359753853123555</v>
      </c>
      <c r="J14" s="668">
        <f t="shared" si="0"/>
        <v>4.3003046049095144E-3</v>
      </c>
      <c r="K14" s="248">
        <f t="shared" si="0"/>
        <v>6.9355980184005656E-2</v>
      </c>
      <c r="L14" s="248">
        <f t="shared" si="0"/>
        <v>4.25579482757244E-2</v>
      </c>
      <c r="M14" s="248">
        <f t="shared" si="0"/>
        <v>3.9066111881645861E-2</v>
      </c>
      <c r="N14" s="247">
        <f t="shared" si="1"/>
        <v>4.8737925685680042E-2</v>
      </c>
      <c r="O14" s="247">
        <f t="shared" si="1"/>
        <v>3.6183157220621195E-2</v>
      </c>
      <c r="P14" s="248">
        <f t="shared" si="1"/>
        <v>0</v>
      </c>
      <c r="Q14" s="332">
        <f t="shared" si="1"/>
        <v>2.4939306996248068E-2</v>
      </c>
      <c r="R14" s="250"/>
      <c r="S14" s="251">
        <f>'Old Counts Pivot Table'!B$136</f>
        <v>6155</v>
      </c>
      <c r="T14" s="252">
        <f>'Old Counts Pivot Table'!C$136</f>
        <v>1087</v>
      </c>
      <c r="U14" s="252">
        <f>'Old Counts Pivot Table'!D$136</f>
        <v>3517</v>
      </c>
      <c r="V14" s="252">
        <f>'Old Counts Pivot Table'!E$136</f>
        <v>586</v>
      </c>
      <c r="W14" s="252">
        <f>'Old Counts Pivot Table'!F$136</f>
        <v>499</v>
      </c>
      <c r="X14" s="322">
        <f>'Old Counts Pivot Table'!G$136</f>
        <v>192</v>
      </c>
      <c r="Y14" s="251">
        <f>'Old Counts Pivot Table'!H$136</f>
        <v>12036</v>
      </c>
      <c r="Z14" s="251">
        <f>'Old Counts Pivot Table'!I$136</f>
        <v>24</v>
      </c>
      <c r="AA14" s="252">
        <f>'Old Counts Pivot Table'!J$136</f>
        <v>1421</v>
      </c>
      <c r="AB14" s="252">
        <f>'Old Counts Pivot Table'!K$136</f>
        <v>533</v>
      </c>
      <c r="AC14" s="252">
        <f>'Old Counts Pivot Table'!L$136</f>
        <v>169</v>
      </c>
      <c r="AD14" s="252">
        <f>'Old Counts Pivot Table'!M$136</f>
        <v>65</v>
      </c>
      <c r="AE14" s="251">
        <f>'Old Counts Pivot Table'!N$136</f>
        <v>2212</v>
      </c>
      <c r="AF14" s="251">
        <f>'Old Counts Pivot Table'!O$136</f>
        <v>113</v>
      </c>
      <c r="AG14" s="252">
        <f>'Old Counts Pivot Table'!P$136</f>
        <v>0</v>
      </c>
      <c r="AH14" s="251">
        <f>'Old Counts Pivot Table'!Q$136</f>
        <v>113</v>
      </c>
    </row>
    <row r="15" spans="1:36">
      <c r="A15" s="337"/>
      <c r="B15" s="239" t="s">
        <v>21</v>
      </c>
      <c r="C15" s="247">
        <f t="shared" si="0"/>
        <v>0</v>
      </c>
      <c r="D15" s="248">
        <f t="shared" si="0"/>
        <v>0</v>
      </c>
      <c r="E15" s="248">
        <f t="shared" si="0"/>
        <v>0</v>
      </c>
      <c r="F15" s="248">
        <f t="shared" si="0"/>
        <v>0</v>
      </c>
      <c r="G15" s="248">
        <f t="shared" si="0"/>
        <v>0</v>
      </c>
      <c r="H15" s="248">
        <f t="shared" si="0"/>
        <v>0</v>
      </c>
      <c r="I15" s="247">
        <f t="shared" si="0"/>
        <v>0</v>
      </c>
      <c r="J15" s="247">
        <f t="shared" si="0"/>
        <v>0.78946425371797169</v>
      </c>
      <c r="K15" s="248">
        <f t="shared" si="0"/>
        <v>0.41186519266905824</v>
      </c>
      <c r="L15" s="248">
        <f t="shared" si="0"/>
        <v>0.4908216957705544</v>
      </c>
      <c r="M15" s="248">
        <f t="shared" si="0"/>
        <v>0.6326860841423948</v>
      </c>
      <c r="N15" s="247">
        <f t="shared" si="1"/>
        <v>0.47875537615455122</v>
      </c>
      <c r="O15" s="247">
        <f t="shared" si="1"/>
        <v>0.81844380403458217</v>
      </c>
      <c r="P15" s="248">
        <f t="shared" si="1"/>
        <v>1</v>
      </c>
      <c r="Q15" s="332">
        <f t="shared" si="1"/>
        <v>0.87486206135510924</v>
      </c>
      <c r="R15" s="250"/>
      <c r="S15" s="251">
        <f>'Old Counts Pivot Table'!B$137</f>
        <v>0</v>
      </c>
      <c r="T15" s="252">
        <f>'Old Counts Pivot Table'!C$137</f>
        <v>0</v>
      </c>
      <c r="U15" s="252">
        <f>'Old Counts Pivot Table'!D$137</f>
        <v>0</v>
      </c>
      <c r="V15" s="252">
        <f>'Old Counts Pivot Table'!E$137</f>
        <v>0</v>
      </c>
      <c r="W15" s="252">
        <f>'Old Counts Pivot Table'!F$137</f>
        <v>0</v>
      </c>
      <c r="X15" s="322">
        <f>'Old Counts Pivot Table'!G$137</f>
        <v>0</v>
      </c>
      <c r="Y15" s="251">
        <f>'Old Counts Pivot Table'!H$137</f>
        <v>0</v>
      </c>
      <c r="Z15" s="251">
        <f>'Old Counts Pivot Table'!I$137</f>
        <v>4406</v>
      </c>
      <c r="AA15" s="252">
        <f>'Old Counts Pivot Table'!J$137</f>
        <v>8438.5</v>
      </c>
      <c r="AB15" s="252">
        <f>'Old Counts Pivot Table'!K$137</f>
        <v>6147.1</v>
      </c>
      <c r="AC15" s="252">
        <f>'Old Counts Pivot Table'!L$137</f>
        <v>2737</v>
      </c>
      <c r="AD15" s="252">
        <f>'Old Counts Pivot Table'!M$137</f>
        <v>0</v>
      </c>
      <c r="AE15" s="251">
        <f>'Old Counts Pivot Table'!N$137</f>
        <v>21728.6</v>
      </c>
      <c r="AF15" s="251">
        <f>'Old Counts Pivot Table'!O$137</f>
        <v>2556</v>
      </c>
      <c r="AG15" s="252">
        <f>'Old Counts Pivot Table'!P$137</f>
        <v>1408</v>
      </c>
      <c r="AH15" s="251">
        <f>'Old Counts Pivot Table'!Q$137</f>
        <v>3964</v>
      </c>
    </row>
    <row r="16" spans="1:36" s="261" customFormat="1">
      <c r="A16" s="338" t="s">
        <v>7</v>
      </c>
      <c r="B16" s="253" t="s">
        <v>212</v>
      </c>
      <c r="C16" s="254">
        <f t="shared" si="0"/>
        <v>1</v>
      </c>
      <c r="D16" s="255">
        <f t="shared" si="0"/>
        <v>1</v>
      </c>
      <c r="E16" s="255">
        <f t="shared" si="0"/>
        <v>1</v>
      </c>
      <c r="F16" s="255">
        <f t="shared" si="0"/>
        <v>1</v>
      </c>
      <c r="G16" s="255">
        <f t="shared" si="0"/>
        <v>1</v>
      </c>
      <c r="H16" s="255">
        <f t="shared" si="0"/>
        <v>1</v>
      </c>
      <c r="I16" s="254">
        <f t="shared" si="0"/>
        <v>1</v>
      </c>
      <c r="J16" s="254">
        <f t="shared" si="0"/>
        <v>1</v>
      </c>
      <c r="K16" s="255">
        <f t="shared" si="0"/>
        <v>1</v>
      </c>
      <c r="L16" s="255">
        <f t="shared" si="0"/>
        <v>1</v>
      </c>
      <c r="M16" s="255">
        <f t="shared" si="0"/>
        <v>1</v>
      </c>
      <c r="N16" s="254">
        <f t="shared" si="1"/>
        <v>1</v>
      </c>
      <c r="O16" s="254">
        <f t="shared" si="1"/>
        <v>1</v>
      </c>
      <c r="P16" s="255">
        <f t="shared" si="1"/>
        <v>1</v>
      </c>
      <c r="Q16" s="333">
        <f t="shared" si="1"/>
        <v>1</v>
      </c>
      <c r="R16" s="257"/>
      <c r="S16" s="258">
        <f>'Old Counts Pivot Table'!B$138</f>
        <v>50615</v>
      </c>
      <c r="T16" s="259">
        <f>'Old Counts Pivot Table'!C$138</f>
        <v>11342</v>
      </c>
      <c r="U16" s="259">
        <f>'Old Counts Pivot Table'!D$138</f>
        <v>29092</v>
      </c>
      <c r="V16" s="259">
        <f>'Old Counts Pivot Table'!E$138</f>
        <v>7002</v>
      </c>
      <c r="W16" s="259">
        <f>'Old Counts Pivot Table'!F$138</f>
        <v>4567</v>
      </c>
      <c r="X16" s="323">
        <f>'Old Counts Pivot Table'!G$138</f>
        <v>3335</v>
      </c>
      <c r="Y16" s="258">
        <f>'Old Counts Pivot Table'!H$138</f>
        <v>105953</v>
      </c>
      <c r="Z16" s="258">
        <f>'Old Counts Pivot Table'!I$138</f>
        <v>5581</v>
      </c>
      <c r="AA16" s="259">
        <f>'Old Counts Pivot Table'!J$138</f>
        <v>20488.5</v>
      </c>
      <c r="AB16" s="259">
        <f>'Old Counts Pivot Table'!K$138</f>
        <v>12524.1</v>
      </c>
      <c r="AC16" s="259">
        <f>'Old Counts Pivot Table'!L$138</f>
        <v>4326</v>
      </c>
      <c r="AD16" s="259">
        <f>'Old Counts Pivot Table'!M$138</f>
        <v>2466</v>
      </c>
      <c r="AE16" s="258">
        <f>'Old Counts Pivot Table'!N$138</f>
        <v>45385.599999999999</v>
      </c>
      <c r="AF16" s="258">
        <f>'Old Counts Pivot Table'!O$138</f>
        <v>3123</v>
      </c>
      <c r="AG16" s="259">
        <f>'Old Counts Pivot Table'!P$138</f>
        <v>1408</v>
      </c>
      <c r="AH16" s="258">
        <f>'Old Counts Pivot Table'!Q$138</f>
        <v>4531</v>
      </c>
      <c r="AI16" s="260"/>
      <c r="AJ16" s="260"/>
    </row>
    <row r="17" spans="1:36">
      <c r="A17" s="339" t="s">
        <v>28</v>
      </c>
      <c r="B17" s="240" t="s">
        <v>3</v>
      </c>
      <c r="C17" s="241">
        <f t="shared" ref="C17:I23" si="2">S17/S$23</f>
        <v>0.31732348111658454</v>
      </c>
      <c r="D17" s="242">
        <f t="shared" si="2"/>
        <v>0.25244299674267101</v>
      </c>
      <c r="E17" s="242">
        <f t="shared" si="2"/>
        <v>0.23445378151260504</v>
      </c>
      <c r="F17" s="242">
        <f t="shared" si="2"/>
        <v>0.26644736842105265</v>
      </c>
      <c r="G17" s="242">
        <f t="shared" si="2"/>
        <v>0.23015873015873015</v>
      </c>
      <c r="H17" s="242">
        <f t="shared" si="2"/>
        <v>0.20481927710843373</v>
      </c>
      <c r="I17" s="241">
        <f t="shared" si="2"/>
        <v>0.27583232706572364</v>
      </c>
      <c r="J17" s="241">
        <f t="shared" ref="J17:J23" si="3">IFERROR(Z17/Z$23,0)</f>
        <v>0</v>
      </c>
      <c r="K17" s="242">
        <f t="shared" ref="K17:M23" si="4">AA17/AA$23</f>
        <v>0</v>
      </c>
      <c r="L17" s="242">
        <f t="shared" si="4"/>
        <v>0</v>
      </c>
      <c r="M17" s="242">
        <f t="shared" si="4"/>
        <v>0</v>
      </c>
      <c r="N17" s="241">
        <f t="shared" ref="N17:Q23" si="5">AE17/AE$23</f>
        <v>0</v>
      </c>
      <c r="O17" s="241">
        <f t="shared" si="5"/>
        <v>0</v>
      </c>
      <c r="P17" s="242">
        <f t="shared" si="5"/>
        <v>0</v>
      </c>
      <c r="Q17" s="331">
        <f t="shared" si="5"/>
        <v>0</v>
      </c>
      <c r="R17" s="244"/>
      <c r="S17" s="245">
        <f>'Old Counts Pivot Table'!B$5</f>
        <v>773</v>
      </c>
      <c r="T17" s="246">
        <f>'Old Counts Pivot Table'!C$5</f>
        <v>310</v>
      </c>
      <c r="U17" s="246">
        <f>'Old Counts Pivot Table'!D$5</f>
        <v>279</v>
      </c>
      <c r="V17" s="246">
        <f>'Old Counts Pivot Table'!E$5</f>
        <v>162</v>
      </c>
      <c r="W17" s="246">
        <f>'Old Counts Pivot Table'!F$5</f>
        <v>58</v>
      </c>
      <c r="X17" s="321">
        <f>'Old Counts Pivot Table'!G$5</f>
        <v>17</v>
      </c>
      <c r="Y17" s="245">
        <f>'Old Counts Pivot Table'!H$5</f>
        <v>1599</v>
      </c>
      <c r="Z17" s="245">
        <f>'Old Counts Pivot Table'!I$5</f>
        <v>0</v>
      </c>
      <c r="AA17" s="246">
        <f>'Old Counts Pivot Table'!J$5</f>
        <v>0</v>
      </c>
      <c r="AB17" s="246">
        <f>'Old Counts Pivot Table'!K$5</f>
        <v>0</v>
      </c>
      <c r="AC17" s="246">
        <f>'Old Counts Pivot Table'!L$5</f>
        <v>0</v>
      </c>
      <c r="AD17" s="246">
        <f>'Old Counts Pivot Table'!M$5</f>
        <v>0</v>
      </c>
      <c r="AE17" s="245">
        <f>'Old Counts Pivot Table'!N$5</f>
        <v>0</v>
      </c>
      <c r="AF17" s="245">
        <f>'Old Counts Pivot Table'!O$5</f>
        <v>0</v>
      </c>
      <c r="AG17" s="246">
        <f>'Old Counts Pivot Table'!P$5</f>
        <v>0</v>
      </c>
      <c r="AH17" s="245">
        <f>'Old Counts Pivot Table'!Q$5</f>
        <v>0</v>
      </c>
    </row>
    <row r="18" spans="1:36">
      <c r="A18" s="337"/>
      <c r="B18" s="239" t="s">
        <v>4</v>
      </c>
      <c r="C18" s="247">
        <f t="shared" si="2"/>
        <v>0.29597701149425287</v>
      </c>
      <c r="D18" s="248">
        <f t="shared" si="2"/>
        <v>0.29641693811074921</v>
      </c>
      <c r="E18" s="248">
        <f t="shared" si="2"/>
        <v>0.24033613445378152</v>
      </c>
      <c r="F18" s="248">
        <f t="shared" si="2"/>
        <v>0.24013157894736842</v>
      </c>
      <c r="G18" s="248">
        <f t="shared" si="2"/>
        <v>0.25793650793650796</v>
      </c>
      <c r="H18" s="248">
        <f t="shared" si="2"/>
        <v>0.3253012048192771</v>
      </c>
      <c r="I18" s="247">
        <f t="shared" si="2"/>
        <v>0.27755735725375191</v>
      </c>
      <c r="J18" s="247">
        <f t="shared" si="3"/>
        <v>0</v>
      </c>
      <c r="K18" s="248">
        <f t="shared" si="4"/>
        <v>0</v>
      </c>
      <c r="L18" s="248">
        <f t="shared" si="4"/>
        <v>0</v>
      </c>
      <c r="M18" s="248">
        <f t="shared" si="4"/>
        <v>0</v>
      </c>
      <c r="N18" s="247">
        <f t="shared" si="5"/>
        <v>0</v>
      </c>
      <c r="O18" s="247">
        <f t="shared" si="5"/>
        <v>0</v>
      </c>
      <c r="P18" s="248">
        <f t="shared" si="5"/>
        <v>0</v>
      </c>
      <c r="Q18" s="332">
        <f t="shared" si="5"/>
        <v>0</v>
      </c>
      <c r="R18" s="250"/>
      <c r="S18" s="251">
        <f>'Old Counts Pivot Table'!B$6</f>
        <v>721</v>
      </c>
      <c r="T18" s="252">
        <f>'Old Counts Pivot Table'!C$6</f>
        <v>364</v>
      </c>
      <c r="U18" s="252">
        <f>'Old Counts Pivot Table'!D$6</f>
        <v>286</v>
      </c>
      <c r="V18" s="252">
        <f>'Old Counts Pivot Table'!E$6</f>
        <v>146</v>
      </c>
      <c r="W18" s="252">
        <f>'Old Counts Pivot Table'!F$6</f>
        <v>65</v>
      </c>
      <c r="X18" s="322">
        <f>'Old Counts Pivot Table'!G$6</f>
        <v>27</v>
      </c>
      <c r="Y18" s="251">
        <f>'Old Counts Pivot Table'!H$6</f>
        <v>1609</v>
      </c>
      <c r="Z18" s="251">
        <f>'Old Counts Pivot Table'!I$6</f>
        <v>0</v>
      </c>
      <c r="AA18" s="252">
        <f>'Old Counts Pivot Table'!J$6</f>
        <v>0</v>
      </c>
      <c r="AB18" s="252">
        <f>'Old Counts Pivot Table'!K$6</f>
        <v>0</v>
      </c>
      <c r="AC18" s="252">
        <f>'Old Counts Pivot Table'!L$6</f>
        <v>0</v>
      </c>
      <c r="AD18" s="252">
        <f>'Old Counts Pivot Table'!M$6</f>
        <v>0</v>
      </c>
      <c r="AE18" s="251">
        <f>'Old Counts Pivot Table'!N$6</f>
        <v>0</v>
      </c>
      <c r="AF18" s="251">
        <f>'Old Counts Pivot Table'!O$6</f>
        <v>0</v>
      </c>
      <c r="AG18" s="252">
        <f>'Old Counts Pivot Table'!P$6</f>
        <v>0</v>
      </c>
      <c r="AH18" s="251">
        <f>'Old Counts Pivot Table'!Q$6</f>
        <v>0</v>
      </c>
    </row>
    <row r="19" spans="1:36">
      <c r="A19" s="337"/>
      <c r="B19" s="239" t="s">
        <v>5</v>
      </c>
      <c r="C19" s="247">
        <f t="shared" si="2"/>
        <v>0.23357963875205254</v>
      </c>
      <c r="D19" s="248">
        <f t="shared" si="2"/>
        <v>0.32003257328990226</v>
      </c>
      <c r="E19" s="248">
        <f t="shared" si="2"/>
        <v>0.30420168067226888</v>
      </c>
      <c r="F19" s="248">
        <f t="shared" si="2"/>
        <v>0.32072368421052633</v>
      </c>
      <c r="G19" s="248">
        <f t="shared" si="2"/>
        <v>0.42063492063492064</v>
      </c>
      <c r="H19" s="248">
        <f t="shared" si="2"/>
        <v>0.44578313253012047</v>
      </c>
      <c r="I19" s="247">
        <f t="shared" si="2"/>
        <v>0.28670001725030186</v>
      </c>
      <c r="J19" s="247">
        <f t="shared" si="3"/>
        <v>0</v>
      </c>
      <c r="K19" s="248">
        <f t="shared" si="4"/>
        <v>0</v>
      </c>
      <c r="L19" s="248">
        <f t="shared" si="4"/>
        <v>0</v>
      </c>
      <c r="M19" s="248">
        <f t="shared" si="4"/>
        <v>0</v>
      </c>
      <c r="N19" s="247">
        <f t="shared" si="5"/>
        <v>0</v>
      </c>
      <c r="O19" s="247">
        <f t="shared" si="5"/>
        <v>0</v>
      </c>
      <c r="P19" s="248">
        <f t="shared" si="5"/>
        <v>0</v>
      </c>
      <c r="Q19" s="332">
        <f t="shared" si="5"/>
        <v>0</v>
      </c>
      <c r="R19" s="250"/>
      <c r="S19" s="251">
        <f>'Old Counts Pivot Table'!B$7</f>
        <v>569</v>
      </c>
      <c r="T19" s="252">
        <f>'Old Counts Pivot Table'!C$7</f>
        <v>393</v>
      </c>
      <c r="U19" s="252">
        <f>'Old Counts Pivot Table'!D$7</f>
        <v>362</v>
      </c>
      <c r="V19" s="252">
        <f>'Old Counts Pivot Table'!E$7</f>
        <v>195</v>
      </c>
      <c r="W19" s="252">
        <f>'Old Counts Pivot Table'!F$7</f>
        <v>106</v>
      </c>
      <c r="X19" s="322">
        <f>'Old Counts Pivot Table'!G$7</f>
        <v>37</v>
      </c>
      <c r="Y19" s="251">
        <f>'Old Counts Pivot Table'!H$7</f>
        <v>1662</v>
      </c>
      <c r="Z19" s="251">
        <f>'Old Counts Pivot Table'!I$7</f>
        <v>0</v>
      </c>
      <c r="AA19" s="252">
        <f>'Old Counts Pivot Table'!J$7</f>
        <v>0</v>
      </c>
      <c r="AB19" s="252">
        <f>'Old Counts Pivot Table'!K$7</f>
        <v>0</v>
      </c>
      <c r="AC19" s="252">
        <f>'Old Counts Pivot Table'!L$7</f>
        <v>0</v>
      </c>
      <c r="AD19" s="252">
        <f>'Old Counts Pivot Table'!M$7</f>
        <v>0</v>
      </c>
      <c r="AE19" s="251">
        <f>'Old Counts Pivot Table'!N$7</f>
        <v>0</v>
      </c>
      <c r="AF19" s="251">
        <f>'Old Counts Pivot Table'!O$7</f>
        <v>0</v>
      </c>
      <c r="AG19" s="252">
        <f>'Old Counts Pivot Table'!P$7</f>
        <v>0</v>
      </c>
      <c r="AH19" s="251">
        <f>'Old Counts Pivot Table'!Q$7</f>
        <v>0</v>
      </c>
    </row>
    <row r="20" spans="1:36">
      <c r="A20" s="337"/>
      <c r="B20" s="239" t="s">
        <v>6</v>
      </c>
      <c r="C20" s="247">
        <f t="shared" si="2"/>
        <v>0.14449917898193759</v>
      </c>
      <c r="D20" s="248">
        <f t="shared" si="2"/>
        <v>9.8534201954397396E-2</v>
      </c>
      <c r="E20" s="248">
        <f t="shared" si="2"/>
        <v>0.20588235294117646</v>
      </c>
      <c r="F20" s="248">
        <f t="shared" si="2"/>
        <v>0.15296052631578946</v>
      </c>
      <c r="G20" s="248">
        <f t="shared" si="2"/>
        <v>7.1428571428571425E-2</v>
      </c>
      <c r="H20" s="248">
        <f t="shared" si="2"/>
        <v>2.4096385542168676E-2</v>
      </c>
      <c r="I20" s="247">
        <f t="shared" si="2"/>
        <v>0.14335000862515093</v>
      </c>
      <c r="J20" s="247">
        <f t="shared" si="3"/>
        <v>0</v>
      </c>
      <c r="K20" s="248">
        <f t="shared" si="4"/>
        <v>0</v>
      </c>
      <c r="L20" s="248">
        <f t="shared" si="4"/>
        <v>0</v>
      </c>
      <c r="M20" s="248">
        <f t="shared" si="4"/>
        <v>0</v>
      </c>
      <c r="N20" s="247">
        <f t="shared" si="5"/>
        <v>0</v>
      </c>
      <c r="O20" s="247">
        <f t="shared" si="5"/>
        <v>0</v>
      </c>
      <c r="P20" s="248">
        <f t="shared" si="5"/>
        <v>0</v>
      </c>
      <c r="Q20" s="332">
        <f t="shared" si="5"/>
        <v>0</v>
      </c>
      <c r="R20" s="250"/>
      <c r="S20" s="251">
        <f>'Old Counts Pivot Table'!B$8</f>
        <v>352</v>
      </c>
      <c r="T20" s="252">
        <f>'Old Counts Pivot Table'!C$8</f>
        <v>121</v>
      </c>
      <c r="U20" s="252">
        <f>'Old Counts Pivot Table'!D$8</f>
        <v>245</v>
      </c>
      <c r="V20" s="252">
        <f>'Old Counts Pivot Table'!E$8</f>
        <v>93</v>
      </c>
      <c r="W20" s="252">
        <f>'Old Counts Pivot Table'!F$8</f>
        <v>18</v>
      </c>
      <c r="X20" s="322">
        <f>'Old Counts Pivot Table'!G$8</f>
        <v>2</v>
      </c>
      <c r="Y20" s="251">
        <f>'Old Counts Pivot Table'!H$8</f>
        <v>831</v>
      </c>
      <c r="Z20" s="251">
        <f>'Old Counts Pivot Table'!I$8</f>
        <v>0</v>
      </c>
      <c r="AA20" s="252">
        <f>'Old Counts Pivot Table'!J$8</f>
        <v>0</v>
      </c>
      <c r="AB20" s="252">
        <f>'Old Counts Pivot Table'!K$8</f>
        <v>0</v>
      </c>
      <c r="AC20" s="252">
        <f>'Old Counts Pivot Table'!L$8</f>
        <v>0</v>
      </c>
      <c r="AD20" s="252">
        <f>'Old Counts Pivot Table'!M$8</f>
        <v>0</v>
      </c>
      <c r="AE20" s="251">
        <f>'Old Counts Pivot Table'!N$8</f>
        <v>0</v>
      </c>
      <c r="AF20" s="251">
        <f>'Old Counts Pivot Table'!O$8</f>
        <v>0</v>
      </c>
      <c r="AG20" s="252">
        <f>'Old Counts Pivot Table'!P$8</f>
        <v>0</v>
      </c>
      <c r="AH20" s="251">
        <f>'Old Counts Pivot Table'!Q$8</f>
        <v>0</v>
      </c>
    </row>
    <row r="21" spans="1:36">
      <c r="A21" s="337"/>
      <c r="B21" s="239" t="s">
        <v>24</v>
      </c>
      <c r="C21" s="247">
        <f t="shared" si="2"/>
        <v>8.6206896551724137E-3</v>
      </c>
      <c r="D21" s="248">
        <f t="shared" si="2"/>
        <v>3.2573289902280131E-2</v>
      </c>
      <c r="E21" s="248">
        <f t="shared" si="2"/>
        <v>1.5126050420168067E-2</v>
      </c>
      <c r="F21" s="248">
        <f t="shared" si="2"/>
        <v>1.9736842105263157E-2</v>
      </c>
      <c r="G21" s="248">
        <f t="shared" si="2"/>
        <v>1.984126984126984E-2</v>
      </c>
      <c r="H21" s="248">
        <f t="shared" si="2"/>
        <v>0</v>
      </c>
      <c r="I21" s="247">
        <f t="shared" si="2"/>
        <v>1.6560289805071588E-2</v>
      </c>
      <c r="J21" s="247">
        <f t="shared" si="3"/>
        <v>0</v>
      </c>
      <c r="K21" s="248">
        <f t="shared" si="4"/>
        <v>0</v>
      </c>
      <c r="L21" s="248">
        <f t="shared" si="4"/>
        <v>0</v>
      </c>
      <c r="M21" s="248">
        <f t="shared" si="4"/>
        <v>0</v>
      </c>
      <c r="N21" s="247">
        <f t="shared" si="5"/>
        <v>0</v>
      </c>
      <c r="O21" s="247">
        <f t="shared" si="5"/>
        <v>0</v>
      </c>
      <c r="P21" s="248">
        <f t="shared" si="5"/>
        <v>0</v>
      </c>
      <c r="Q21" s="332">
        <f t="shared" si="5"/>
        <v>0</v>
      </c>
      <c r="R21" s="250"/>
      <c r="S21" s="251">
        <f>'Old Counts Pivot Table'!B$9</f>
        <v>21</v>
      </c>
      <c r="T21" s="252">
        <f>'Old Counts Pivot Table'!C$9</f>
        <v>40</v>
      </c>
      <c r="U21" s="252">
        <f>'Old Counts Pivot Table'!D$9</f>
        <v>18</v>
      </c>
      <c r="V21" s="252">
        <f>'Old Counts Pivot Table'!E$9</f>
        <v>12</v>
      </c>
      <c r="W21" s="252">
        <f>'Old Counts Pivot Table'!F$9</f>
        <v>5</v>
      </c>
      <c r="X21" s="322">
        <f>'Old Counts Pivot Table'!G$9</f>
        <v>0</v>
      </c>
      <c r="Y21" s="251">
        <f>'Old Counts Pivot Table'!H$9</f>
        <v>96</v>
      </c>
      <c r="Z21" s="251">
        <f>'Old Counts Pivot Table'!I$9</f>
        <v>0</v>
      </c>
      <c r="AA21" s="252">
        <f>'Old Counts Pivot Table'!J$9</f>
        <v>0</v>
      </c>
      <c r="AB21" s="252">
        <f>'Old Counts Pivot Table'!K$9</f>
        <v>0</v>
      </c>
      <c r="AC21" s="252">
        <f>'Old Counts Pivot Table'!L$9</f>
        <v>0</v>
      </c>
      <c r="AD21" s="252">
        <f>'Old Counts Pivot Table'!M$9</f>
        <v>0</v>
      </c>
      <c r="AE21" s="251">
        <f>'Old Counts Pivot Table'!N$9</f>
        <v>0</v>
      </c>
      <c r="AF21" s="251">
        <f>'Old Counts Pivot Table'!O$9</f>
        <v>0</v>
      </c>
      <c r="AG21" s="252">
        <f>'Old Counts Pivot Table'!P$9</f>
        <v>0</v>
      </c>
      <c r="AH21" s="251">
        <f>'Old Counts Pivot Table'!Q$9</f>
        <v>0</v>
      </c>
    </row>
    <row r="22" spans="1:36">
      <c r="A22" s="337"/>
      <c r="B22" s="239" t="s">
        <v>21</v>
      </c>
      <c r="C22" s="247">
        <f t="shared" si="2"/>
        <v>0</v>
      </c>
      <c r="D22" s="248">
        <f t="shared" si="2"/>
        <v>0</v>
      </c>
      <c r="E22" s="248">
        <f t="shared" si="2"/>
        <v>0</v>
      </c>
      <c r="F22" s="248">
        <f t="shared" si="2"/>
        <v>0</v>
      </c>
      <c r="G22" s="248">
        <f t="shared" si="2"/>
        <v>0</v>
      </c>
      <c r="H22" s="248">
        <f t="shared" si="2"/>
        <v>0</v>
      </c>
      <c r="I22" s="247">
        <f t="shared" si="2"/>
        <v>0</v>
      </c>
      <c r="J22" s="247">
        <f t="shared" si="3"/>
        <v>0</v>
      </c>
      <c r="K22" s="248">
        <f t="shared" si="4"/>
        <v>1</v>
      </c>
      <c r="L22" s="248">
        <f t="shared" si="4"/>
        <v>1</v>
      </c>
      <c r="M22" s="248">
        <f t="shared" si="4"/>
        <v>1</v>
      </c>
      <c r="N22" s="247">
        <f t="shared" si="5"/>
        <v>1</v>
      </c>
      <c r="O22" s="247">
        <f t="shared" si="5"/>
        <v>1</v>
      </c>
      <c r="P22" s="248">
        <f t="shared" si="5"/>
        <v>1</v>
      </c>
      <c r="Q22" s="332">
        <f t="shared" si="5"/>
        <v>1</v>
      </c>
      <c r="R22" s="250"/>
      <c r="S22" s="251">
        <f>'Old Counts Pivot Table'!B$10</f>
        <v>0</v>
      </c>
      <c r="T22" s="252">
        <f>'Old Counts Pivot Table'!C$10</f>
        <v>0</v>
      </c>
      <c r="U22" s="252">
        <f>'Old Counts Pivot Table'!D$10</f>
        <v>0</v>
      </c>
      <c r="V22" s="252">
        <f>'Old Counts Pivot Table'!E$10</f>
        <v>0</v>
      </c>
      <c r="W22" s="252">
        <f>'Old Counts Pivot Table'!F$10</f>
        <v>0</v>
      </c>
      <c r="X22" s="322">
        <f>'Old Counts Pivot Table'!G$10</f>
        <v>0</v>
      </c>
      <c r="Y22" s="251">
        <f>'Old Counts Pivot Table'!H$10</f>
        <v>0</v>
      </c>
      <c r="Z22" s="251">
        <f>'Old Counts Pivot Table'!I$10</f>
        <v>0</v>
      </c>
      <c r="AA22" s="252">
        <f>'Old Counts Pivot Table'!J$10</f>
        <v>436</v>
      </c>
      <c r="AB22" s="252">
        <f>'Old Counts Pivot Table'!K$10</f>
        <v>996</v>
      </c>
      <c r="AC22" s="252">
        <f>'Old Counts Pivot Table'!L$10</f>
        <v>318</v>
      </c>
      <c r="AD22" s="252">
        <f>'Old Counts Pivot Table'!M$10</f>
        <v>0</v>
      </c>
      <c r="AE22" s="251">
        <f>'Old Counts Pivot Table'!N$10</f>
        <v>1750</v>
      </c>
      <c r="AF22" s="251">
        <f>'Old Counts Pivot Table'!O$10</f>
        <v>59</v>
      </c>
      <c r="AG22" s="252">
        <f>'Old Counts Pivot Table'!P$10</f>
        <v>82</v>
      </c>
      <c r="AH22" s="251">
        <f>'Old Counts Pivot Table'!Q$10</f>
        <v>141</v>
      </c>
    </row>
    <row r="23" spans="1:36" s="261" customFormat="1">
      <c r="A23" s="338"/>
      <c r="B23" s="253" t="s">
        <v>212</v>
      </c>
      <c r="C23" s="254">
        <f t="shared" si="2"/>
        <v>1</v>
      </c>
      <c r="D23" s="255">
        <f t="shared" si="2"/>
        <v>1</v>
      </c>
      <c r="E23" s="255">
        <f t="shared" si="2"/>
        <v>1</v>
      </c>
      <c r="F23" s="255">
        <f t="shared" si="2"/>
        <v>1</v>
      </c>
      <c r="G23" s="255">
        <f t="shared" si="2"/>
        <v>1</v>
      </c>
      <c r="H23" s="255">
        <f t="shared" si="2"/>
        <v>1</v>
      </c>
      <c r="I23" s="254">
        <f t="shared" si="2"/>
        <v>1</v>
      </c>
      <c r="J23" s="254">
        <f t="shared" si="3"/>
        <v>0</v>
      </c>
      <c r="K23" s="255">
        <f t="shared" si="4"/>
        <v>1</v>
      </c>
      <c r="L23" s="255">
        <f t="shared" si="4"/>
        <v>1</v>
      </c>
      <c r="M23" s="255">
        <f t="shared" si="4"/>
        <v>1</v>
      </c>
      <c r="N23" s="254">
        <f t="shared" si="5"/>
        <v>1</v>
      </c>
      <c r="O23" s="254">
        <f t="shared" si="5"/>
        <v>1</v>
      </c>
      <c r="P23" s="255">
        <f t="shared" si="5"/>
        <v>1</v>
      </c>
      <c r="Q23" s="333">
        <f t="shared" si="5"/>
        <v>1</v>
      </c>
      <c r="R23" s="257"/>
      <c r="S23" s="258">
        <f>'Old Counts Pivot Table'!B$11</f>
        <v>2436</v>
      </c>
      <c r="T23" s="259">
        <f>'Old Counts Pivot Table'!C$11</f>
        <v>1228</v>
      </c>
      <c r="U23" s="259">
        <f>'Old Counts Pivot Table'!D$11</f>
        <v>1190</v>
      </c>
      <c r="V23" s="259">
        <f>'Old Counts Pivot Table'!E$11</f>
        <v>608</v>
      </c>
      <c r="W23" s="259">
        <f>'Old Counts Pivot Table'!F$11</f>
        <v>252</v>
      </c>
      <c r="X23" s="323">
        <f>'Old Counts Pivot Table'!G$11</f>
        <v>83</v>
      </c>
      <c r="Y23" s="258">
        <f>'Old Counts Pivot Table'!H$11</f>
        <v>5797</v>
      </c>
      <c r="Z23" s="258">
        <f>'Old Counts Pivot Table'!I$11</f>
        <v>0</v>
      </c>
      <c r="AA23" s="259">
        <f>'Old Counts Pivot Table'!J$11</f>
        <v>436</v>
      </c>
      <c r="AB23" s="259">
        <f>'Old Counts Pivot Table'!K$11</f>
        <v>996</v>
      </c>
      <c r="AC23" s="259">
        <f>'Old Counts Pivot Table'!L$11</f>
        <v>318</v>
      </c>
      <c r="AD23" s="259">
        <f>'Old Counts Pivot Table'!M$11</f>
        <v>0</v>
      </c>
      <c r="AE23" s="258">
        <f>'Old Counts Pivot Table'!N$11</f>
        <v>1750</v>
      </c>
      <c r="AF23" s="258">
        <f>'Old Counts Pivot Table'!O$11</f>
        <v>59</v>
      </c>
      <c r="AG23" s="259">
        <f>'Old Counts Pivot Table'!P$11</f>
        <v>82</v>
      </c>
      <c r="AH23" s="258">
        <f>'Old Counts Pivot Table'!Q$11</f>
        <v>141</v>
      </c>
      <c r="AI23" s="260"/>
      <c r="AJ23" s="260"/>
    </row>
    <row r="24" spans="1:36">
      <c r="A24" s="339" t="s">
        <v>29</v>
      </c>
      <c r="B24" s="240" t="s">
        <v>3</v>
      </c>
      <c r="C24" s="241">
        <f t="shared" ref="C24:C30" si="6">S24/S$30</f>
        <v>0.32632541133455212</v>
      </c>
      <c r="D24" s="242">
        <f t="shared" ref="D24:D30" si="7">IFERROR(T24/T$30,0)</f>
        <v>0.31422505307855625</v>
      </c>
      <c r="E24" s="242">
        <f t="shared" ref="E24:I30" si="8">U24/U$30</f>
        <v>0.18129079042784627</v>
      </c>
      <c r="F24" s="242">
        <f t="shared" si="8"/>
        <v>0.25225225225225223</v>
      </c>
      <c r="G24" s="242">
        <f t="shared" si="8"/>
        <v>0.11464968152866242</v>
      </c>
      <c r="H24" s="242">
        <f t="shared" si="8"/>
        <v>0.11838790931989925</v>
      </c>
      <c r="I24" s="241">
        <f t="shared" si="8"/>
        <v>0.23596972069955624</v>
      </c>
      <c r="J24" s="241">
        <f t="shared" ref="J24:J30" si="9">IFERROR(Z24/Z$30,0)</f>
        <v>0</v>
      </c>
      <c r="K24" s="242">
        <f t="shared" ref="K24:M30" si="10">AA24/AA$30</f>
        <v>0</v>
      </c>
      <c r="L24" s="242">
        <f t="shared" si="10"/>
        <v>6.1349693251533744E-3</v>
      </c>
      <c r="M24" s="242">
        <f t="shared" si="10"/>
        <v>1.9883040935672516E-2</v>
      </c>
      <c r="N24" s="241">
        <f t="shared" ref="N24:N30" si="11">AE24/AE$30</f>
        <v>1.3422818791946308E-2</v>
      </c>
      <c r="O24" s="241">
        <f t="shared" ref="O24:Q30" si="12">IFERROR(AF24/AF$30,0)</f>
        <v>0</v>
      </c>
      <c r="P24" s="243">
        <f t="shared" si="12"/>
        <v>0</v>
      </c>
      <c r="Q24" s="331">
        <f t="shared" si="12"/>
        <v>0</v>
      </c>
      <c r="R24" s="244"/>
      <c r="S24" s="245">
        <f>'Old Counts Pivot Table'!B$13</f>
        <v>357</v>
      </c>
      <c r="T24" s="246">
        <f>'Old Counts Pivot Table'!C$13</f>
        <v>148</v>
      </c>
      <c r="U24" s="246">
        <f>'Old Counts Pivot Table'!D$13</f>
        <v>250</v>
      </c>
      <c r="V24" s="246">
        <f>'Old Counts Pivot Table'!E$13</f>
        <v>84</v>
      </c>
      <c r="W24" s="246">
        <f>'Old Counts Pivot Table'!F$13</f>
        <v>18</v>
      </c>
      <c r="X24" s="321">
        <f>'Old Counts Pivot Table'!G$13</f>
        <v>47</v>
      </c>
      <c r="Y24" s="245">
        <f>'Old Counts Pivot Table'!H$13</f>
        <v>904</v>
      </c>
      <c r="Z24" s="245">
        <f>'Old Counts Pivot Table'!I$13</f>
        <v>0</v>
      </c>
      <c r="AA24" s="246">
        <f>'Old Counts Pivot Table'!J$13</f>
        <v>0</v>
      </c>
      <c r="AB24" s="246">
        <f>'Old Counts Pivot Table'!K$13</f>
        <v>1</v>
      </c>
      <c r="AC24" s="246">
        <f>'Old Counts Pivot Table'!L$13</f>
        <v>17</v>
      </c>
      <c r="AD24" s="246">
        <f>'Old Counts Pivot Table'!M$13</f>
        <v>0</v>
      </c>
      <c r="AE24" s="245">
        <f>'Old Counts Pivot Table'!N$13</f>
        <v>18</v>
      </c>
      <c r="AF24" s="245">
        <f>'Old Counts Pivot Table'!O$13</f>
        <v>0</v>
      </c>
      <c r="AG24" s="246">
        <f>'Old Counts Pivot Table'!P$13</f>
        <v>0</v>
      </c>
      <c r="AH24" s="245">
        <f>'Old Counts Pivot Table'!Q$13</f>
        <v>0</v>
      </c>
    </row>
    <row r="25" spans="1:36">
      <c r="A25" s="337"/>
      <c r="B25" s="239" t="s">
        <v>4</v>
      </c>
      <c r="C25" s="247">
        <f t="shared" si="6"/>
        <v>0.20292504570383912</v>
      </c>
      <c r="D25" s="248">
        <f t="shared" si="7"/>
        <v>0.26751592356687898</v>
      </c>
      <c r="E25" s="248">
        <f t="shared" si="8"/>
        <v>0.25235678027556202</v>
      </c>
      <c r="F25" s="248">
        <f t="shared" si="8"/>
        <v>0.21621621621621623</v>
      </c>
      <c r="G25" s="248">
        <f t="shared" si="8"/>
        <v>0.33121019108280253</v>
      </c>
      <c r="H25" s="248">
        <f t="shared" si="8"/>
        <v>0.24433249370277077</v>
      </c>
      <c r="I25" s="247">
        <f t="shared" si="8"/>
        <v>0.23936309057687288</v>
      </c>
      <c r="J25" s="247">
        <f t="shared" si="9"/>
        <v>0</v>
      </c>
      <c r="K25" s="248">
        <f t="shared" si="10"/>
        <v>0</v>
      </c>
      <c r="L25" s="248">
        <f t="shared" si="10"/>
        <v>6.1349693251533742E-2</v>
      </c>
      <c r="M25" s="666">
        <f t="shared" si="10"/>
        <v>3.5087719298245615E-3</v>
      </c>
      <c r="N25" s="247">
        <f t="shared" si="11"/>
        <v>9.6942580164056675E-3</v>
      </c>
      <c r="O25" s="247">
        <f t="shared" si="12"/>
        <v>0</v>
      </c>
      <c r="P25" s="249">
        <f t="shared" si="12"/>
        <v>0</v>
      </c>
      <c r="Q25" s="332">
        <f t="shared" si="12"/>
        <v>0</v>
      </c>
      <c r="R25" s="250"/>
      <c r="S25" s="251">
        <f>'Old Counts Pivot Table'!B$14</f>
        <v>222</v>
      </c>
      <c r="T25" s="252">
        <f>'Old Counts Pivot Table'!C$14</f>
        <v>126</v>
      </c>
      <c r="U25" s="252">
        <f>'Old Counts Pivot Table'!D$14</f>
        <v>348</v>
      </c>
      <c r="V25" s="252">
        <f>'Old Counts Pivot Table'!E$14</f>
        <v>72</v>
      </c>
      <c r="W25" s="252">
        <f>'Old Counts Pivot Table'!F$14</f>
        <v>52</v>
      </c>
      <c r="X25" s="322">
        <f>'Old Counts Pivot Table'!G$14</f>
        <v>97</v>
      </c>
      <c r="Y25" s="251">
        <f>'Old Counts Pivot Table'!H$14</f>
        <v>917</v>
      </c>
      <c r="Z25" s="251">
        <f>'Old Counts Pivot Table'!I$14</f>
        <v>0</v>
      </c>
      <c r="AA25" s="252">
        <f>'Old Counts Pivot Table'!J$14</f>
        <v>0</v>
      </c>
      <c r="AB25" s="252">
        <f>'Old Counts Pivot Table'!K$14</f>
        <v>10</v>
      </c>
      <c r="AC25" s="252">
        <f>'Old Counts Pivot Table'!L$14</f>
        <v>3</v>
      </c>
      <c r="AD25" s="252">
        <f>'Old Counts Pivot Table'!M$14</f>
        <v>0</v>
      </c>
      <c r="AE25" s="251">
        <f>'Old Counts Pivot Table'!N$14</f>
        <v>13</v>
      </c>
      <c r="AF25" s="251">
        <f>'Old Counts Pivot Table'!O$14</f>
        <v>0</v>
      </c>
      <c r="AG25" s="252">
        <f>'Old Counts Pivot Table'!P$14</f>
        <v>0</v>
      </c>
      <c r="AH25" s="251">
        <f>'Old Counts Pivot Table'!Q$14</f>
        <v>0</v>
      </c>
    </row>
    <row r="26" spans="1:36">
      <c r="A26" s="337"/>
      <c r="B26" s="239" t="s">
        <v>5</v>
      </c>
      <c r="C26" s="247">
        <f t="shared" si="6"/>
        <v>0.18738574040219377</v>
      </c>
      <c r="D26" s="248">
        <f t="shared" si="7"/>
        <v>0.2356687898089172</v>
      </c>
      <c r="E26" s="248">
        <f t="shared" si="8"/>
        <v>0.28934010152284262</v>
      </c>
      <c r="F26" s="248">
        <f t="shared" si="8"/>
        <v>0.3003003003003003</v>
      </c>
      <c r="G26" s="248">
        <f t="shared" si="8"/>
        <v>0.12738853503184713</v>
      </c>
      <c r="H26" s="248">
        <f t="shared" si="8"/>
        <v>0.35516372795969775</v>
      </c>
      <c r="I26" s="247">
        <f t="shared" si="8"/>
        <v>0.25476376925084832</v>
      </c>
      <c r="J26" s="247">
        <f t="shared" si="9"/>
        <v>0</v>
      </c>
      <c r="K26" s="248">
        <f t="shared" si="10"/>
        <v>0</v>
      </c>
      <c r="L26" s="248">
        <f t="shared" si="10"/>
        <v>0.18404907975460122</v>
      </c>
      <c r="M26" s="248">
        <f t="shared" si="10"/>
        <v>5.4970760233918128E-2</v>
      </c>
      <c r="N26" s="247">
        <f t="shared" si="11"/>
        <v>5.7419835943325878E-2</v>
      </c>
      <c r="O26" s="247">
        <f t="shared" si="12"/>
        <v>0</v>
      </c>
      <c r="P26" s="249">
        <f t="shared" si="12"/>
        <v>0</v>
      </c>
      <c r="Q26" s="332">
        <f t="shared" si="12"/>
        <v>0</v>
      </c>
      <c r="R26" s="250"/>
      <c r="S26" s="251">
        <f>'Old Counts Pivot Table'!B$15</f>
        <v>205</v>
      </c>
      <c r="T26" s="252">
        <f>'Old Counts Pivot Table'!C$15</f>
        <v>111</v>
      </c>
      <c r="U26" s="252">
        <f>'Old Counts Pivot Table'!D$15</f>
        <v>399</v>
      </c>
      <c r="V26" s="252">
        <f>'Old Counts Pivot Table'!E$15</f>
        <v>100</v>
      </c>
      <c r="W26" s="252">
        <f>'Old Counts Pivot Table'!F$15</f>
        <v>20</v>
      </c>
      <c r="X26" s="322">
        <f>'Old Counts Pivot Table'!G$15</f>
        <v>141</v>
      </c>
      <c r="Y26" s="251">
        <f>'Old Counts Pivot Table'!H$15</f>
        <v>976</v>
      </c>
      <c r="Z26" s="251">
        <f>'Old Counts Pivot Table'!I$15</f>
        <v>0</v>
      </c>
      <c r="AA26" s="252">
        <f>'Old Counts Pivot Table'!J$15</f>
        <v>0</v>
      </c>
      <c r="AB26" s="252">
        <f>'Old Counts Pivot Table'!K$15</f>
        <v>30</v>
      </c>
      <c r="AC26" s="252">
        <f>'Old Counts Pivot Table'!L$15</f>
        <v>47</v>
      </c>
      <c r="AD26" s="252">
        <f>'Old Counts Pivot Table'!M$15</f>
        <v>0</v>
      </c>
      <c r="AE26" s="251">
        <f>'Old Counts Pivot Table'!N$15</f>
        <v>77</v>
      </c>
      <c r="AF26" s="251">
        <f>'Old Counts Pivot Table'!O$15</f>
        <v>0</v>
      </c>
      <c r="AG26" s="252">
        <f>'Old Counts Pivot Table'!P$15</f>
        <v>0</v>
      </c>
      <c r="AH26" s="251">
        <f>'Old Counts Pivot Table'!Q$15</f>
        <v>0</v>
      </c>
    </row>
    <row r="27" spans="1:36">
      <c r="A27" s="337"/>
      <c r="B27" s="239" t="s">
        <v>6</v>
      </c>
      <c r="C27" s="247">
        <f t="shared" si="6"/>
        <v>0.20201096892138939</v>
      </c>
      <c r="D27" s="248">
        <f t="shared" si="7"/>
        <v>0.18259023354564755</v>
      </c>
      <c r="E27" s="248">
        <f t="shared" si="8"/>
        <v>0.15300942712110224</v>
      </c>
      <c r="F27" s="248">
        <f t="shared" si="8"/>
        <v>0.19519519519519518</v>
      </c>
      <c r="G27" s="248">
        <f t="shared" si="8"/>
        <v>0.19108280254777071</v>
      </c>
      <c r="H27" s="248">
        <f t="shared" si="8"/>
        <v>0.24181360201511334</v>
      </c>
      <c r="I27" s="247">
        <f t="shared" si="8"/>
        <v>0.18506917253980684</v>
      </c>
      <c r="J27" s="247">
        <f t="shared" si="9"/>
        <v>0</v>
      </c>
      <c r="K27" s="248">
        <f t="shared" si="10"/>
        <v>0</v>
      </c>
      <c r="L27" s="248">
        <f t="shared" si="10"/>
        <v>0.50306748466257667</v>
      </c>
      <c r="M27" s="248">
        <f t="shared" si="10"/>
        <v>0.1111111111111111</v>
      </c>
      <c r="N27" s="247">
        <f t="shared" si="11"/>
        <v>0.1319910514541387</v>
      </c>
      <c r="O27" s="247">
        <f t="shared" si="12"/>
        <v>0</v>
      </c>
      <c r="P27" s="249">
        <f t="shared" si="12"/>
        <v>0</v>
      </c>
      <c r="Q27" s="332">
        <f t="shared" si="12"/>
        <v>0</v>
      </c>
      <c r="R27" s="250"/>
      <c r="S27" s="251">
        <f>'Old Counts Pivot Table'!B$16</f>
        <v>221</v>
      </c>
      <c r="T27" s="252">
        <f>'Old Counts Pivot Table'!C$16</f>
        <v>86</v>
      </c>
      <c r="U27" s="252">
        <f>'Old Counts Pivot Table'!D$16</f>
        <v>211</v>
      </c>
      <c r="V27" s="252">
        <f>'Old Counts Pivot Table'!E$16</f>
        <v>65</v>
      </c>
      <c r="W27" s="252">
        <f>'Old Counts Pivot Table'!F$16</f>
        <v>30</v>
      </c>
      <c r="X27" s="322">
        <f>'Old Counts Pivot Table'!G$16</f>
        <v>96</v>
      </c>
      <c r="Y27" s="251">
        <f>'Old Counts Pivot Table'!H$16</f>
        <v>709</v>
      </c>
      <c r="Z27" s="251">
        <f>'Old Counts Pivot Table'!I$16</f>
        <v>0</v>
      </c>
      <c r="AA27" s="252">
        <f>'Old Counts Pivot Table'!J$16</f>
        <v>0</v>
      </c>
      <c r="AB27" s="252">
        <f>'Old Counts Pivot Table'!K$16</f>
        <v>82</v>
      </c>
      <c r="AC27" s="252">
        <f>'Old Counts Pivot Table'!L$16</f>
        <v>95</v>
      </c>
      <c r="AD27" s="252">
        <f>'Old Counts Pivot Table'!M$16</f>
        <v>0</v>
      </c>
      <c r="AE27" s="251">
        <f>'Old Counts Pivot Table'!N$16</f>
        <v>177</v>
      </c>
      <c r="AF27" s="251">
        <f>'Old Counts Pivot Table'!O$16</f>
        <v>0</v>
      </c>
      <c r="AG27" s="252">
        <f>'Old Counts Pivot Table'!P$16</f>
        <v>0</v>
      </c>
      <c r="AH27" s="251">
        <f>'Old Counts Pivot Table'!Q$16</f>
        <v>0</v>
      </c>
    </row>
    <row r="28" spans="1:36">
      <c r="A28" s="337"/>
      <c r="B28" s="239" t="s">
        <v>24</v>
      </c>
      <c r="C28" s="247">
        <f t="shared" si="6"/>
        <v>8.135283363802559E-2</v>
      </c>
      <c r="D28" s="248">
        <f t="shared" si="7"/>
        <v>0</v>
      </c>
      <c r="E28" s="248">
        <f t="shared" si="8"/>
        <v>0.12400290065264685</v>
      </c>
      <c r="F28" s="248">
        <f t="shared" si="8"/>
        <v>3.6036036036036036E-2</v>
      </c>
      <c r="G28" s="248">
        <f t="shared" si="8"/>
        <v>0.2356687898089172</v>
      </c>
      <c r="H28" s="248">
        <f t="shared" si="8"/>
        <v>4.0302267002518891E-2</v>
      </c>
      <c r="I28" s="247">
        <f t="shared" si="8"/>
        <v>8.4834246932915691E-2</v>
      </c>
      <c r="J28" s="247">
        <f t="shared" si="9"/>
        <v>0</v>
      </c>
      <c r="K28" s="248">
        <f t="shared" si="10"/>
        <v>0</v>
      </c>
      <c r="L28" s="248">
        <f t="shared" si="10"/>
        <v>0</v>
      </c>
      <c r="M28" s="248">
        <f t="shared" si="10"/>
        <v>0</v>
      </c>
      <c r="N28" s="247">
        <f t="shared" si="11"/>
        <v>0</v>
      </c>
      <c r="O28" s="247">
        <f t="shared" si="12"/>
        <v>0</v>
      </c>
      <c r="P28" s="249">
        <f t="shared" si="12"/>
        <v>0</v>
      </c>
      <c r="Q28" s="332">
        <f t="shared" si="12"/>
        <v>0</v>
      </c>
      <c r="R28" s="250"/>
      <c r="S28" s="251">
        <f>'Old Counts Pivot Table'!B$17</f>
        <v>89</v>
      </c>
      <c r="T28" s="252">
        <f>'Old Counts Pivot Table'!C$17</f>
        <v>0</v>
      </c>
      <c r="U28" s="252">
        <f>'Old Counts Pivot Table'!D$17</f>
        <v>171</v>
      </c>
      <c r="V28" s="252">
        <f>'Old Counts Pivot Table'!E$17</f>
        <v>12</v>
      </c>
      <c r="W28" s="252">
        <f>'Old Counts Pivot Table'!F$17</f>
        <v>37</v>
      </c>
      <c r="X28" s="322">
        <f>'Old Counts Pivot Table'!G$17</f>
        <v>16</v>
      </c>
      <c r="Y28" s="251">
        <f>'Old Counts Pivot Table'!H$17</f>
        <v>325</v>
      </c>
      <c r="Z28" s="251">
        <f>'Old Counts Pivot Table'!I$17</f>
        <v>0</v>
      </c>
      <c r="AA28" s="252">
        <f>'Old Counts Pivot Table'!J$17</f>
        <v>0</v>
      </c>
      <c r="AB28" s="252">
        <f>'Old Counts Pivot Table'!K$17</f>
        <v>0</v>
      </c>
      <c r="AC28" s="252">
        <f>'Old Counts Pivot Table'!L$17</f>
        <v>0</v>
      </c>
      <c r="AD28" s="252">
        <f>'Old Counts Pivot Table'!M$17</f>
        <v>0</v>
      </c>
      <c r="AE28" s="251">
        <f>'Old Counts Pivot Table'!N$17</f>
        <v>0</v>
      </c>
      <c r="AF28" s="251">
        <f>'Old Counts Pivot Table'!O$17</f>
        <v>0</v>
      </c>
      <c r="AG28" s="252">
        <f>'Old Counts Pivot Table'!P$17</f>
        <v>0</v>
      </c>
      <c r="AH28" s="251">
        <f>'Old Counts Pivot Table'!Q$17</f>
        <v>0</v>
      </c>
    </row>
    <row r="29" spans="1:36">
      <c r="A29" s="337"/>
      <c r="B29" s="239" t="s">
        <v>21</v>
      </c>
      <c r="C29" s="247">
        <f t="shared" si="6"/>
        <v>0</v>
      </c>
      <c r="D29" s="248">
        <f t="shared" si="7"/>
        <v>0</v>
      </c>
      <c r="E29" s="248">
        <f t="shared" si="8"/>
        <v>0</v>
      </c>
      <c r="F29" s="248">
        <f t="shared" si="8"/>
        <v>0</v>
      </c>
      <c r="G29" s="248">
        <f t="shared" si="8"/>
        <v>0</v>
      </c>
      <c r="H29" s="248">
        <f t="shared" si="8"/>
        <v>0</v>
      </c>
      <c r="I29" s="247">
        <f t="shared" si="8"/>
        <v>0</v>
      </c>
      <c r="J29" s="247">
        <f t="shared" si="9"/>
        <v>0</v>
      </c>
      <c r="K29" s="248">
        <f t="shared" si="10"/>
        <v>1</v>
      </c>
      <c r="L29" s="248">
        <f t="shared" si="10"/>
        <v>0.24539877300613497</v>
      </c>
      <c r="M29" s="248">
        <f t="shared" si="10"/>
        <v>0.81052631578947365</v>
      </c>
      <c r="N29" s="247">
        <f t="shared" si="11"/>
        <v>0.78747203579418346</v>
      </c>
      <c r="O29" s="247">
        <f t="shared" si="12"/>
        <v>0</v>
      </c>
      <c r="P29" s="249">
        <f t="shared" si="12"/>
        <v>0</v>
      </c>
      <c r="Q29" s="332">
        <f t="shared" si="12"/>
        <v>0</v>
      </c>
      <c r="R29" s="250"/>
      <c r="S29" s="251">
        <f>'Old Counts Pivot Table'!B$18</f>
        <v>0</v>
      </c>
      <c r="T29" s="252">
        <f>'Old Counts Pivot Table'!C$18</f>
        <v>0</v>
      </c>
      <c r="U29" s="252">
        <f>'Old Counts Pivot Table'!D$18</f>
        <v>0</v>
      </c>
      <c r="V29" s="252">
        <f>'Old Counts Pivot Table'!E$18</f>
        <v>0</v>
      </c>
      <c r="W29" s="252">
        <f>'Old Counts Pivot Table'!F$18</f>
        <v>0</v>
      </c>
      <c r="X29" s="322">
        <f>'Old Counts Pivot Table'!G$18</f>
        <v>0</v>
      </c>
      <c r="Y29" s="251">
        <f>'Old Counts Pivot Table'!H$18</f>
        <v>0</v>
      </c>
      <c r="Z29" s="251">
        <f>'Old Counts Pivot Table'!I$18</f>
        <v>0</v>
      </c>
      <c r="AA29" s="252">
        <f>'Old Counts Pivot Table'!J$18</f>
        <v>323</v>
      </c>
      <c r="AB29" s="252">
        <f>'Old Counts Pivot Table'!K$18</f>
        <v>40</v>
      </c>
      <c r="AC29" s="252">
        <f>'Old Counts Pivot Table'!L$18</f>
        <v>693</v>
      </c>
      <c r="AD29" s="252">
        <f>'Old Counts Pivot Table'!M$18</f>
        <v>0</v>
      </c>
      <c r="AE29" s="251">
        <f>'Old Counts Pivot Table'!N$18</f>
        <v>1056</v>
      </c>
      <c r="AF29" s="251">
        <f>'Old Counts Pivot Table'!O$18</f>
        <v>0</v>
      </c>
      <c r="AG29" s="252">
        <f>'Old Counts Pivot Table'!P$18</f>
        <v>0</v>
      </c>
      <c r="AH29" s="251">
        <f>'Old Counts Pivot Table'!Q$18</f>
        <v>0</v>
      </c>
    </row>
    <row r="30" spans="1:36" s="261" customFormat="1">
      <c r="A30" s="338"/>
      <c r="B30" s="253" t="s">
        <v>212</v>
      </c>
      <c r="C30" s="254">
        <f t="shared" si="6"/>
        <v>1</v>
      </c>
      <c r="D30" s="255">
        <f t="shared" si="7"/>
        <v>1</v>
      </c>
      <c r="E30" s="255">
        <f t="shared" si="8"/>
        <v>1</v>
      </c>
      <c r="F30" s="255">
        <f t="shared" si="8"/>
        <v>1</v>
      </c>
      <c r="G30" s="255">
        <f t="shared" si="8"/>
        <v>1</v>
      </c>
      <c r="H30" s="255">
        <f t="shared" si="8"/>
        <v>1</v>
      </c>
      <c r="I30" s="254">
        <f t="shared" si="8"/>
        <v>1</v>
      </c>
      <c r="J30" s="254">
        <f t="shared" si="9"/>
        <v>0</v>
      </c>
      <c r="K30" s="255">
        <f t="shared" si="10"/>
        <v>1</v>
      </c>
      <c r="L30" s="255">
        <f t="shared" si="10"/>
        <v>1</v>
      </c>
      <c r="M30" s="255">
        <f t="shared" si="10"/>
        <v>1</v>
      </c>
      <c r="N30" s="254">
        <f t="shared" si="11"/>
        <v>1</v>
      </c>
      <c r="O30" s="254">
        <f t="shared" si="12"/>
        <v>0</v>
      </c>
      <c r="P30" s="256">
        <f t="shared" si="12"/>
        <v>0</v>
      </c>
      <c r="Q30" s="333">
        <f t="shared" si="12"/>
        <v>0</v>
      </c>
      <c r="R30" s="257"/>
      <c r="S30" s="258">
        <f>'Old Counts Pivot Table'!B$19</f>
        <v>1094</v>
      </c>
      <c r="T30" s="259">
        <f>'Old Counts Pivot Table'!C$19</f>
        <v>471</v>
      </c>
      <c r="U30" s="259">
        <f>'Old Counts Pivot Table'!D$19</f>
        <v>1379</v>
      </c>
      <c r="V30" s="259">
        <f>'Old Counts Pivot Table'!E$19</f>
        <v>333</v>
      </c>
      <c r="W30" s="259">
        <f>'Old Counts Pivot Table'!F$19</f>
        <v>157</v>
      </c>
      <c r="X30" s="323">
        <f>'Old Counts Pivot Table'!G$19</f>
        <v>397</v>
      </c>
      <c r="Y30" s="258">
        <f>'Old Counts Pivot Table'!H$19</f>
        <v>3831</v>
      </c>
      <c r="Z30" s="258">
        <f>'Old Counts Pivot Table'!I$19</f>
        <v>0</v>
      </c>
      <c r="AA30" s="259">
        <f>'Old Counts Pivot Table'!J$19</f>
        <v>323</v>
      </c>
      <c r="AB30" s="259">
        <f>'Old Counts Pivot Table'!K$19</f>
        <v>163</v>
      </c>
      <c r="AC30" s="259">
        <f>'Old Counts Pivot Table'!L$19</f>
        <v>855</v>
      </c>
      <c r="AD30" s="259">
        <f>'Old Counts Pivot Table'!M$19</f>
        <v>0</v>
      </c>
      <c r="AE30" s="258">
        <f>'Old Counts Pivot Table'!N$19</f>
        <v>1341</v>
      </c>
      <c r="AF30" s="258">
        <f>'Old Counts Pivot Table'!O$19</f>
        <v>0</v>
      </c>
      <c r="AG30" s="259">
        <f>'Old Counts Pivot Table'!P$19</f>
        <v>0</v>
      </c>
      <c r="AH30" s="258">
        <f>'Old Counts Pivot Table'!Q$19</f>
        <v>0</v>
      </c>
      <c r="AI30" s="260"/>
      <c r="AJ30" s="260"/>
    </row>
    <row r="31" spans="1:36">
      <c r="A31" s="339" t="s">
        <v>30</v>
      </c>
      <c r="B31" s="240" t="s">
        <v>3</v>
      </c>
      <c r="C31" s="241">
        <f t="shared" ref="C31:C37" si="13">S31/S$37</f>
        <v>0.34892086330935251</v>
      </c>
      <c r="D31" s="242">
        <f t="shared" ref="D31:D37" si="14">IFERROR(T31/T$37,0)</f>
        <v>0</v>
      </c>
      <c r="E31" s="242">
        <f t="shared" ref="E31:E37" si="15">U31/U$37</f>
        <v>0.20930232558139536</v>
      </c>
      <c r="F31" s="242">
        <f t="shared" ref="F31:H37" si="16">IFERROR(V31/V$37,0)</f>
        <v>0</v>
      </c>
      <c r="G31" s="242">
        <f t="shared" si="16"/>
        <v>0</v>
      </c>
      <c r="H31" s="242">
        <f t="shared" si="16"/>
        <v>0</v>
      </c>
      <c r="I31" s="241">
        <f t="shared" ref="I31:I37" si="17">Y31/Y$37</f>
        <v>0.32629992464204971</v>
      </c>
      <c r="J31" s="241">
        <f t="shared" ref="J31:J37" si="18">IFERROR(Z31/Z$37,0)</f>
        <v>0</v>
      </c>
      <c r="K31" s="242">
        <f t="shared" ref="K31:L37" si="19">AA31/AA$37</f>
        <v>0</v>
      </c>
      <c r="L31" s="242">
        <f t="shared" si="19"/>
        <v>0</v>
      </c>
      <c r="M31" s="243">
        <f t="shared" ref="M31:M37" si="20">IFERROR(AC31/AC$37,0)</f>
        <v>0</v>
      </c>
      <c r="N31" s="241">
        <f t="shared" ref="N31:N37" si="21">AE31/AE$37</f>
        <v>0</v>
      </c>
      <c r="O31" s="241">
        <f t="shared" ref="O31:Q37" si="22">IFERROR(AF31/AF$37,0)</f>
        <v>0</v>
      </c>
      <c r="P31" s="243">
        <f t="shared" si="22"/>
        <v>0</v>
      </c>
      <c r="Q31" s="331">
        <f t="shared" si="22"/>
        <v>0</v>
      </c>
      <c r="R31" s="244"/>
      <c r="S31" s="245">
        <f>'Old Counts Pivot Table'!B$21</f>
        <v>388</v>
      </c>
      <c r="T31" s="246">
        <f>'Old Counts Pivot Table'!C$21</f>
        <v>0</v>
      </c>
      <c r="U31" s="246">
        <f>'Old Counts Pivot Table'!D$21</f>
        <v>45</v>
      </c>
      <c r="V31" s="246">
        <f>'Old Counts Pivot Table'!E$21</f>
        <v>0</v>
      </c>
      <c r="W31" s="246">
        <f>'Old Counts Pivot Table'!F$21</f>
        <v>0</v>
      </c>
      <c r="X31" s="321">
        <f>'Old Counts Pivot Table'!G$21</f>
        <v>0</v>
      </c>
      <c r="Y31" s="245">
        <f>'Old Counts Pivot Table'!H$21</f>
        <v>433</v>
      </c>
      <c r="Z31" s="245">
        <f>'Old Counts Pivot Table'!I$21</f>
        <v>0</v>
      </c>
      <c r="AA31" s="246">
        <f>'Old Counts Pivot Table'!J$21</f>
        <v>0</v>
      </c>
      <c r="AB31" s="246">
        <f>'Old Counts Pivot Table'!K$21</f>
        <v>0</v>
      </c>
      <c r="AC31" s="246">
        <f>'Old Counts Pivot Table'!L$21</f>
        <v>0</v>
      </c>
      <c r="AD31" s="246">
        <f>'Old Counts Pivot Table'!M$21</f>
        <v>0</v>
      </c>
      <c r="AE31" s="245">
        <f>'Old Counts Pivot Table'!N$21</f>
        <v>0</v>
      </c>
      <c r="AF31" s="245">
        <f>'Old Counts Pivot Table'!O$21</f>
        <v>0</v>
      </c>
      <c r="AG31" s="246">
        <f>'Old Counts Pivot Table'!P$21</f>
        <v>0</v>
      </c>
      <c r="AH31" s="245">
        <f>'Old Counts Pivot Table'!Q$21</f>
        <v>0</v>
      </c>
    </row>
    <row r="32" spans="1:36">
      <c r="A32" s="337"/>
      <c r="B32" s="239" t="s">
        <v>4</v>
      </c>
      <c r="C32" s="247">
        <f t="shared" si="13"/>
        <v>0.30665467625899279</v>
      </c>
      <c r="D32" s="248">
        <f t="shared" si="14"/>
        <v>0</v>
      </c>
      <c r="E32" s="248">
        <f t="shared" si="15"/>
        <v>0.48372093023255813</v>
      </c>
      <c r="F32" s="248">
        <f t="shared" si="16"/>
        <v>0</v>
      </c>
      <c r="G32" s="248">
        <f t="shared" si="16"/>
        <v>0</v>
      </c>
      <c r="H32" s="248">
        <f t="shared" si="16"/>
        <v>0</v>
      </c>
      <c r="I32" s="247">
        <f t="shared" si="17"/>
        <v>0.33534287867370005</v>
      </c>
      <c r="J32" s="247">
        <f t="shared" si="18"/>
        <v>0</v>
      </c>
      <c r="K32" s="248">
        <f t="shared" si="19"/>
        <v>0</v>
      </c>
      <c r="L32" s="248">
        <f t="shared" si="19"/>
        <v>0</v>
      </c>
      <c r="M32" s="249">
        <f t="shared" si="20"/>
        <v>0</v>
      </c>
      <c r="N32" s="247">
        <f t="shared" si="21"/>
        <v>0</v>
      </c>
      <c r="O32" s="247">
        <f t="shared" si="22"/>
        <v>0</v>
      </c>
      <c r="P32" s="249">
        <f t="shared" si="22"/>
        <v>0</v>
      </c>
      <c r="Q32" s="332">
        <f t="shared" si="22"/>
        <v>0</v>
      </c>
      <c r="R32" s="250"/>
      <c r="S32" s="251">
        <f>'Old Counts Pivot Table'!B$22</f>
        <v>341</v>
      </c>
      <c r="T32" s="252">
        <f>'Old Counts Pivot Table'!C$22</f>
        <v>0</v>
      </c>
      <c r="U32" s="252">
        <f>'Old Counts Pivot Table'!D$22</f>
        <v>104</v>
      </c>
      <c r="V32" s="252">
        <f>'Old Counts Pivot Table'!E$22</f>
        <v>0</v>
      </c>
      <c r="W32" s="252">
        <f>'Old Counts Pivot Table'!F$22</f>
        <v>0</v>
      </c>
      <c r="X32" s="322">
        <f>'Old Counts Pivot Table'!G$22</f>
        <v>0</v>
      </c>
      <c r="Y32" s="251">
        <f>'Old Counts Pivot Table'!H$22</f>
        <v>445</v>
      </c>
      <c r="Z32" s="251">
        <f>'Old Counts Pivot Table'!I$22</f>
        <v>0</v>
      </c>
      <c r="AA32" s="252">
        <f>'Old Counts Pivot Table'!J$22</f>
        <v>0</v>
      </c>
      <c r="AB32" s="252">
        <f>'Old Counts Pivot Table'!K$22</f>
        <v>0</v>
      </c>
      <c r="AC32" s="252">
        <f>'Old Counts Pivot Table'!L$22</f>
        <v>0</v>
      </c>
      <c r="AD32" s="252">
        <f>'Old Counts Pivot Table'!M$22</f>
        <v>0</v>
      </c>
      <c r="AE32" s="251">
        <f>'Old Counts Pivot Table'!N$22</f>
        <v>0</v>
      </c>
      <c r="AF32" s="251">
        <f>'Old Counts Pivot Table'!O$22</f>
        <v>0</v>
      </c>
      <c r="AG32" s="252">
        <f>'Old Counts Pivot Table'!P$22</f>
        <v>0</v>
      </c>
      <c r="AH32" s="251">
        <f>'Old Counts Pivot Table'!Q$22</f>
        <v>0</v>
      </c>
    </row>
    <row r="33" spans="1:36">
      <c r="A33" s="337"/>
      <c r="B33" s="239" t="s">
        <v>5</v>
      </c>
      <c r="C33" s="247">
        <f t="shared" si="13"/>
        <v>0.25629496402877699</v>
      </c>
      <c r="D33" s="248">
        <f t="shared" si="14"/>
        <v>0</v>
      </c>
      <c r="E33" s="248">
        <f t="shared" si="15"/>
        <v>0.2558139534883721</v>
      </c>
      <c r="F33" s="248">
        <f t="shared" si="16"/>
        <v>0</v>
      </c>
      <c r="G33" s="248">
        <f t="shared" si="16"/>
        <v>0</v>
      </c>
      <c r="H33" s="248">
        <f t="shared" si="16"/>
        <v>0</v>
      </c>
      <c r="I33" s="247">
        <f t="shared" si="17"/>
        <v>0.25621703089675962</v>
      </c>
      <c r="J33" s="247">
        <f t="shared" si="18"/>
        <v>0</v>
      </c>
      <c r="K33" s="248">
        <f t="shared" si="19"/>
        <v>0</v>
      </c>
      <c r="L33" s="248">
        <f t="shared" si="19"/>
        <v>0</v>
      </c>
      <c r="M33" s="249">
        <f t="shared" si="20"/>
        <v>0</v>
      </c>
      <c r="N33" s="247">
        <f t="shared" si="21"/>
        <v>0</v>
      </c>
      <c r="O33" s="247">
        <f t="shared" si="22"/>
        <v>0</v>
      </c>
      <c r="P33" s="249">
        <f t="shared" si="22"/>
        <v>0</v>
      </c>
      <c r="Q33" s="332">
        <f t="shared" si="22"/>
        <v>0</v>
      </c>
      <c r="R33" s="250"/>
      <c r="S33" s="251">
        <f>'Old Counts Pivot Table'!B$23</f>
        <v>285</v>
      </c>
      <c r="T33" s="252">
        <f>'Old Counts Pivot Table'!C$23</f>
        <v>0</v>
      </c>
      <c r="U33" s="252">
        <f>'Old Counts Pivot Table'!D$23</f>
        <v>55</v>
      </c>
      <c r="V33" s="252">
        <f>'Old Counts Pivot Table'!E$23</f>
        <v>0</v>
      </c>
      <c r="W33" s="252">
        <f>'Old Counts Pivot Table'!F$23</f>
        <v>0</v>
      </c>
      <c r="X33" s="322">
        <f>'Old Counts Pivot Table'!G$23</f>
        <v>0</v>
      </c>
      <c r="Y33" s="251">
        <f>'Old Counts Pivot Table'!H$23</f>
        <v>340</v>
      </c>
      <c r="Z33" s="251">
        <f>'Old Counts Pivot Table'!I$23</f>
        <v>0</v>
      </c>
      <c r="AA33" s="252">
        <f>'Old Counts Pivot Table'!J$23</f>
        <v>0</v>
      </c>
      <c r="AB33" s="252">
        <f>'Old Counts Pivot Table'!K$23</f>
        <v>0</v>
      </c>
      <c r="AC33" s="252">
        <f>'Old Counts Pivot Table'!L$23</f>
        <v>0</v>
      </c>
      <c r="AD33" s="252">
        <f>'Old Counts Pivot Table'!M$23</f>
        <v>0</v>
      </c>
      <c r="AE33" s="251">
        <f>'Old Counts Pivot Table'!N$23</f>
        <v>0</v>
      </c>
      <c r="AF33" s="251">
        <f>'Old Counts Pivot Table'!O$23</f>
        <v>0</v>
      </c>
      <c r="AG33" s="252">
        <f>'Old Counts Pivot Table'!P$23</f>
        <v>0</v>
      </c>
      <c r="AH33" s="251">
        <f>'Old Counts Pivot Table'!Q$23</f>
        <v>0</v>
      </c>
    </row>
    <row r="34" spans="1:36">
      <c r="A34" s="337"/>
      <c r="B34" s="239" t="s">
        <v>6</v>
      </c>
      <c r="C34" s="247">
        <f t="shared" si="13"/>
        <v>8.8129496402877691E-2</v>
      </c>
      <c r="D34" s="248">
        <f t="shared" si="14"/>
        <v>0</v>
      </c>
      <c r="E34" s="248">
        <f t="shared" si="15"/>
        <v>2.7906976744186046E-2</v>
      </c>
      <c r="F34" s="248">
        <f t="shared" si="16"/>
        <v>0</v>
      </c>
      <c r="G34" s="248">
        <f t="shared" si="16"/>
        <v>0</v>
      </c>
      <c r="H34" s="248">
        <f t="shared" si="16"/>
        <v>0</v>
      </c>
      <c r="I34" s="247">
        <f t="shared" si="17"/>
        <v>7.8372268274302936E-2</v>
      </c>
      <c r="J34" s="247">
        <f t="shared" si="18"/>
        <v>0</v>
      </c>
      <c r="K34" s="248">
        <f t="shared" si="19"/>
        <v>0</v>
      </c>
      <c r="L34" s="248">
        <f t="shared" si="19"/>
        <v>0</v>
      </c>
      <c r="M34" s="249">
        <f t="shared" si="20"/>
        <v>0</v>
      </c>
      <c r="N34" s="247">
        <f t="shared" si="21"/>
        <v>0</v>
      </c>
      <c r="O34" s="247">
        <f t="shared" si="22"/>
        <v>0</v>
      </c>
      <c r="P34" s="249">
        <f t="shared" si="22"/>
        <v>0</v>
      </c>
      <c r="Q34" s="332">
        <f t="shared" si="22"/>
        <v>0</v>
      </c>
      <c r="R34" s="250"/>
      <c r="S34" s="251">
        <f>'Old Counts Pivot Table'!B$24</f>
        <v>98</v>
      </c>
      <c r="T34" s="252">
        <f>'Old Counts Pivot Table'!C$24</f>
        <v>0</v>
      </c>
      <c r="U34" s="252">
        <f>'Old Counts Pivot Table'!D$24</f>
        <v>6</v>
      </c>
      <c r="V34" s="252">
        <f>'Old Counts Pivot Table'!E$24</f>
        <v>0</v>
      </c>
      <c r="W34" s="252">
        <f>'Old Counts Pivot Table'!F$24</f>
        <v>0</v>
      </c>
      <c r="X34" s="322">
        <f>'Old Counts Pivot Table'!G$24</f>
        <v>0</v>
      </c>
      <c r="Y34" s="251">
        <f>'Old Counts Pivot Table'!H$24</f>
        <v>104</v>
      </c>
      <c r="Z34" s="251">
        <f>'Old Counts Pivot Table'!I$24</f>
        <v>0</v>
      </c>
      <c r="AA34" s="252">
        <f>'Old Counts Pivot Table'!J$24</f>
        <v>0</v>
      </c>
      <c r="AB34" s="252">
        <f>'Old Counts Pivot Table'!K$24</f>
        <v>0</v>
      </c>
      <c r="AC34" s="252">
        <f>'Old Counts Pivot Table'!L$24</f>
        <v>0</v>
      </c>
      <c r="AD34" s="252">
        <f>'Old Counts Pivot Table'!M$24</f>
        <v>0</v>
      </c>
      <c r="AE34" s="251">
        <f>'Old Counts Pivot Table'!N$24</f>
        <v>0</v>
      </c>
      <c r="AF34" s="251">
        <f>'Old Counts Pivot Table'!O$24</f>
        <v>0</v>
      </c>
      <c r="AG34" s="252">
        <f>'Old Counts Pivot Table'!P$24</f>
        <v>0</v>
      </c>
      <c r="AH34" s="251">
        <f>'Old Counts Pivot Table'!Q$24</f>
        <v>0</v>
      </c>
    </row>
    <row r="35" spans="1:36">
      <c r="A35" s="337"/>
      <c r="B35" s="239" t="s">
        <v>24</v>
      </c>
      <c r="C35" s="247">
        <f t="shared" si="13"/>
        <v>0</v>
      </c>
      <c r="D35" s="248">
        <f t="shared" si="14"/>
        <v>0</v>
      </c>
      <c r="E35" s="248">
        <f t="shared" si="15"/>
        <v>2.3255813953488372E-2</v>
      </c>
      <c r="F35" s="248">
        <f t="shared" si="16"/>
        <v>0</v>
      </c>
      <c r="G35" s="248">
        <f t="shared" si="16"/>
        <v>0</v>
      </c>
      <c r="H35" s="248">
        <f t="shared" si="16"/>
        <v>0</v>
      </c>
      <c r="I35" s="668">
        <f t="shared" si="17"/>
        <v>3.7678975131876413E-3</v>
      </c>
      <c r="J35" s="247">
        <f t="shared" si="18"/>
        <v>0</v>
      </c>
      <c r="K35" s="248">
        <f t="shared" si="19"/>
        <v>0</v>
      </c>
      <c r="L35" s="248">
        <f t="shared" si="19"/>
        <v>0</v>
      </c>
      <c r="M35" s="249">
        <f t="shared" si="20"/>
        <v>0</v>
      </c>
      <c r="N35" s="247">
        <f t="shared" si="21"/>
        <v>0</v>
      </c>
      <c r="O35" s="247">
        <f t="shared" si="22"/>
        <v>0</v>
      </c>
      <c r="P35" s="249">
        <f t="shared" si="22"/>
        <v>0</v>
      </c>
      <c r="Q35" s="332">
        <f t="shared" si="22"/>
        <v>0</v>
      </c>
      <c r="R35" s="250"/>
      <c r="S35" s="251">
        <f>'Old Counts Pivot Table'!B$25</f>
        <v>0</v>
      </c>
      <c r="T35" s="252">
        <f>'Old Counts Pivot Table'!C$25</f>
        <v>0</v>
      </c>
      <c r="U35" s="252">
        <f>'Old Counts Pivot Table'!D$25</f>
        <v>5</v>
      </c>
      <c r="V35" s="252">
        <f>'Old Counts Pivot Table'!E$25</f>
        <v>0</v>
      </c>
      <c r="W35" s="252">
        <f>'Old Counts Pivot Table'!F$25</f>
        <v>0</v>
      </c>
      <c r="X35" s="322">
        <f>'Old Counts Pivot Table'!G$25</f>
        <v>0</v>
      </c>
      <c r="Y35" s="251">
        <f>'Old Counts Pivot Table'!H$25</f>
        <v>5</v>
      </c>
      <c r="Z35" s="251">
        <f>'Old Counts Pivot Table'!I$25</f>
        <v>0</v>
      </c>
      <c r="AA35" s="252">
        <f>'Old Counts Pivot Table'!J$25</f>
        <v>0</v>
      </c>
      <c r="AB35" s="252">
        <f>'Old Counts Pivot Table'!K$25</f>
        <v>0</v>
      </c>
      <c r="AC35" s="252">
        <f>'Old Counts Pivot Table'!L$25</f>
        <v>0</v>
      </c>
      <c r="AD35" s="252">
        <f>'Old Counts Pivot Table'!M$25</f>
        <v>0</v>
      </c>
      <c r="AE35" s="251">
        <f>'Old Counts Pivot Table'!N$25</f>
        <v>0</v>
      </c>
      <c r="AF35" s="251">
        <f>'Old Counts Pivot Table'!O$25</f>
        <v>0</v>
      </c>
      <c r="AG35" s="252">
        <f>'Old Counts Pivot Table'!P$25</f>
        <v>0</v>
      </c>
      <c r="AH35" s="251">
        <f>'Old Counts Pivot Table'!Q$25</f>
        <v>0</v>
      </c>
    </row>
    <row r="36" spans="1:36">
      <c r="A36" s="337"/>
      <c r="B36" s="239" t="s">
        <v>21</v>
      </c>
      <c r="C36" s="247">
        <f t="shared" si="13"/>
        <v>0</v>
      </c>
      <c r="D36" s="248">
        <f t="shared" si="14"/>
        <v>0</v>
      </c>
      <c r="E36" s="248">
        <f t="shared" si="15"/>
        <v>0</v>
      </c>
      <c r="F36" s="248">
        <f t="shared" si="16"/>
        <v>0</v>
      </c>
      <c r="G36" s="248">
        <f t="shared" si="16"/>
        <v>0</v>
      </c>
      <c r="H36" s="248">
        <f t="shared" si="16"/>
        <v>0</v>
      </c>
      <c r="I36" s="247">
        <f t="shared" si="17"/>
        <v>0</v>
      </c>
      <c r="J36" s="247">
        <f t="shared" si="18"/>
        <v>0</v>
      </c>
      <c r="K36" s="248">
        <f t="shared" si="19"/>
        <v>1</v>
      </c>
      <c r="L36" s="248">
        <f t="shared" si="19"/>
        <v>1</v>
      </c>
      <c r="M36" s="249">
        <f t="shared" si="20"/>
        <v>0</v>
      </c>
      <c r="N36" s="247">
        <f t="shared" si="21"/>
        <v>1</v>
      </c>
      <c r="O36" s="247">
        <f t="shared" si="22"/>
        <v>0</v>
      </c>
      <c r="P36" s="249">
        <f t="shared" si="22"/>
        <v>0</v>
      </c>
      <c r="Q36" s="332">
        <f t="shared" si="22"/>
        <v>0</v>
      </c>
      <c r="R36" s="250"/>
      <c r="S36" s="251">
        <f>'Old Counts Pivot Table'!B$26</f>
        <v>0</v>
      </c>
      <c r="T36" s="252">
        <f>'Old Counts Pivot Table'!C$26</f>
        <v>0</v>
      </c>
      <c r="U36" s="252">
        <f>'Old Counts Pivot Table'!D$26</f>
        <v>0</v>
      </c>
      <c r="V36" s="252">
        <f>'Old Counts Pivot Table'!E$26</f>
        <v>0</v>
      </c>
      <c r="W36" s="252">
        <f>'Old Counts Pivot Table'!F$26</f>
        <v>0</v>
      </c>
      <c r="X36" s="322">
        <f>'Old Counts Pivot Table'!G$26</f>
        <v>0</v>
      </c>
      <c r="Y36" s="251">
        <f>'Old Counts Pivot Table'!H$26</f>
        <v>0</v>
      </c>
      <c r="Z36" s="251">
        <f>'Old Counts Pivot Table'!I$26</f>
        <v>0</v>
      </c>
      <c r="AA36" s="252">
        <f>'Old Counts Pivot Table'!J$26</f>
        <v>184</v>
      </c>
      <c r="AB36" s="252">
        <f>'Old Counts Pivot Table'!K$26</f>
        <v>209</v>
      </c>
      <c r="AC36" s="252">
        <f>'Old Counts Pivot Table'!L$26</f>
        <v>0</v>
      </c>
      <c r="AD36" s="252">
        <f>'Old Counts Pivot Table'!M$26</f>
        <v>0</v>
      </c>
      <c r="AE36" s="251">
        <f>'Old Counts Pivot Table'!N$26</f>
        <v>393</v>
      </c>
      <c r="AF36" s="251">
        <f>'Old Counts Pivot Table'!O$26</f>
        <v>0</v>
      </c>
      <c r="AG36" s="252">
        <f>'Old Counts Pivot Table'!P$26</f>
        <v>0</v>
      </c>
      <c r="AH36" s="251">
        <f>'Old Counts Pivot Table'!Q$26</f>
        <v>0</v>
      </c>
    </row>
    <row r="37" spans="1:36" s="261" customFormat="1">
      <c r="A37" s="338"/>
      <c r="B37" s="253" t="s">
        <v>212</v>
      </c>
      <c r="C37" s="254">
        <f t="shared" si="13"/>
        <v>1</v>
      </c>
      <c r="D37" s="255">
        <f t="shared" si="14"/>
        <v>0</v>
      </c>
      <c r="E37" s="255">
        <f t="shared" si="15"/>
        <v>1</v>
      </c>
      <c r="F37" s="255">
        <f t="shared" si="16"/>
        <v>0</v>
      </c>
      <c r="G37" s="255">
        <f t="shared" si="16"/>
        <v>0</v>
      </c>
      <c r="H37" s="255">
        <f t="shared" si="16"/>
        <v>0</v>
      </c>
      <c r="I37" s="254">
        <f t="shared" si="17"/>
        <v>1</v>
      </c>
      <c r="J37" s="254">
        <f t="shared" si="18"/>
        <v>0</v>
      </c>
      <c r="K37" s="255">
        <f t="shared" si="19"/>
        <v>1</v>
      </c>
      <c r="L37" s="255">
        <f t="shared" si="19"/>
        <v>1</v>
      </c>
      <c r="M37" s="256">
        <f t="shared" si="20"/>
        <v>0</v>
      </c>
      <c r="N37" s="254">
        <f t="shared" si="21"/>
        <v>1</v>
      </c>
      <c r="O37" s="254">
        <f t="shared" si="22"/>
        <v>0</v>
      </c>
      <c r="P37" s="256">
        <f t="shared" si="22"/>
        <v>0</v>
      </c>
      <c r="Q37" s="333">
        <f t="shared" si="22"/>
        <v>0</v>
      </c>
      <c r="R37" s="257"/>
      <c r="S37" s="258">
        <f>'Old Counts Pivot Table'!B$27</f>
        <v>1112</v>
      </c>
      <c r="T37" s="259">
        <f>'Old Counts Pivot Table'!C$27</f>
        <v>0</v>
      </c>
      <c r="U37" s="259">
        <f>'Old Counts Pivot Table'!D$27</f>
        <v>215</v>
      </c>
      <c r="V37" s="259">
        <f>'Old Counts Pivot Table'!E$27</f>
        <v>0</v>
      </c>
      <c r="W37" s="259">
        <f>'Old Counts Pivot Table'!F$27</f>
        <v>0</v>
      </c>
      <c r="X37" s="323">
        <f>'Old Counts Pivot Table'!G$27</f>
        <v>0</v>
      </c>
      <c r="Y37" s="258">
        <f>'Old Counts Pivot Table'!H$27</f>
        <v>1327</v>
      </c>
      <c r="Z37" s="258">
        <f>'Old Counts Pivot Table'!I$27</f>
        <v>0</v>
      </c>
      <c r="AA37" s="259">
        <f>'Old Counts Pivot Table'!J$27</f>
        <v>184</v>
      </c>
      <c r="AB37" s="259">
        <f>'Old Counts Pivot Table'!K$27</f>
        <v>209</v>
      </c>
      <c r="AC37" s="259">
        <f>'Old Counts Pivot Table'!L$27</f>
        <v>0</v>
      </c>
      <c r="AD37" s="259">
        <f>'Old Counts Pivot Table'!M$27</f>
        <v>0</v>
      </c>
      <c r="AE37" s="258">
        <f>'Old Counts Pivot Table'!N$27</f>
        <v>393</v>
      </c>
      <c r="AF37" s="258">
        <f>'Old Counts Pivot Table'!O$27</f>
        <v>0</v>
      </c>
      <c r="AG37" s="259">
        <f>'Old Counts Pivot Table'!P$27</f>
        <v>0</v>
      </c>
      <c r="AH37" s="258">
        <f>'Old Counts Pivot Table'!Q$27</f>
        <v>0</v>
      </c>
      <c r="AI37" s="260"/>
      <c r="AJ37" s="260"/>
    </row>
    <row r="38" spans="1:36">
      <c r="A38" s="339" t="s">
        <v>31</v>
      </c>
      <c r="B38" s="240" t="s">
        <v>3</v>
      </c>
      <c r="C38" s="241">
        <f t="shared" ref="C38:C44" si="23">S38/S$44</f>
        <v>0.29127499007017077</v>
      </c>
      <c r="D38" s="242">
        <f t="shared" ref="D38:D44" si="24">IFERROR(T38/T$44,0)</f>
        <v>0</v>
      </c>
      <c r="E38" s="242">
        <f t="shared" ref="E38:E44" si="25">U38/U$44</f>
        <v>0.23118696664080682</v>
      </c>
      <c r="F38" s="242">
        <f t="shared" ref="F38:H44" si="26">IFERROR(V38/V$44,0)</f>
        <v>0.17016317016317017</v>
      </c>
      <c r="G38" s="242">
        <f t="shared" si="26"/>
        <v>0</v>
      </c>
      <c r="H38" s="242">
        <f t="shared" si="26"/>
        <v>0.42857142857142855</v>
      </c>
      <c r="I38" s="241">
        <f t="shared" ref="I38:I44" si="27">Y38/Y$44</f>
        <v>0.27844984477036722</v>
      </c>
      <c r="J38" s="241">
        <f t="shared" ref="J38:J44" si="28">IFERROR(Z38/Z$44,0)</f>
        <v>0</v>
      </c>
      <c r="K38" s="242">
        <f t="shared" ref="K38:L44" si="29">AA38/AA$44</f>
        <v>0</v>
      </c>
      <c r="L38" s="242">
        <f t="shared" si="29"/>
        <v>0</v>
      </c>
      <c r="M38" s="243">
        <f t="shared" ref="M38:M44" si="30">IFERROR(AC38/AC$44,0)</f>
        <v>0</v>
      </c>
      <c r="N38" s="241">
        <f t="shared" ref="N38:N44" si="31">AE38/AE$44</f>
        <v>0</v>
      </c>
      <c r="O38" s="241">
        <f t="shared" ref="O38:Q44" si="32">IFERROR(AF38/AF$44,0)</f>
        <v>0</v>
      </c>
      <c r="P38" s="243">
        <f t="shared" si="32"/>
        <v>0</v>
      </c>
      <c r="Q38" s="331">
        <f t="shared" si="32"/>
        <v>0</v>
      </c>
      <c r="R38" s="244"/>
      <c r="S38" s="245">
        <f>'Old Counts Pivot Table'!B$29</f>
        <v>2200</v>
      </c>
      <c r="T38" s="246">
        <f>'Old Counts Pivot Table'!C$29</f>
        <v>0</v>
      </c>
      <c r="U38" s="246">
        <f>'Old Counts Pivot Table'!D$29</f>
        <v>298</v>
      </c>
      <c r="V38" s="246">
        <f>'Old Counts Pivot Table'!E$29</f>
        <v>73</v>
      </c>
      <c r="W38" s="246">
        <f>'Old Counts Pivot Table'!F$29</f>
        <v>0</v>
      </c>
      <c r="X38" s="321">
        <f>'Old Counts Pivot Table'!G$29</f>
        <v>30</v>
      </c>
      <c r="Y38" s="245">
        <f>'Old Counts Pivot Table'!H$29</f>
        <v>2601</v>
      </c>
      <c r="Z38" s="245">
        <f>'Old Counts Pivot Table'!I$29</f>
        <v>0</v>
      </c>
      <c r="AA38" s="246">
        <f>'Old Counts Pivot Table'!J$29</f>
        <v>0</v>
      </c>
      <c r="AB38" s="246">
        <f>'Old Counts Pivot Table'!K$29</f>
        <v>0</v>
      </c>
      <c r="AC38" s="246">
        <f>'Old Counts Pivot Table'!L$29</f>
        <v>0</v>
      </c>
      <c r="AD38" s="246">
        <f>'Old Counts Pivot Table'!M$29</f>
        <v>0</v>
      </c>
      <c r="AE38" s="245">
        <f>'Old Counts Pivot Table'!N$29</f>
        <v>0</v>
      </c>
      <c r="AF38" s="245">
        <f>'Old Counts Pivot Table'!O$29</f>
        <v>0</v>
      </c>
      <c r="AG38" s="246">
        <f>'Old Counts Pivot Table'!P$29</f>
        <v>0</v>
      </c>
      <c r="AH38" s="245">
        <f>'Old Counts Pivot Table'!Q$29</f>
        <v>0</v>
      </c>
    </row>
    <row r="39" spans="1:36">
      <c r="A39" s="337"/>
      <c r="B39" s="239" t="s">
        <v>4</v>
      </c>
      <c r="C39" s="247">
        <f t="shared" si="23"/>
        <v>0.28266913809082483</v>
      </c>
      <c r="D39" s="248">
        <f t="shared" si="24"/>
        <v>0</v>
      </c>
      <c r="E39" s="248">
        <f t="shared" si="25"/>
        <v>0.30256012412723043</v>
      </c>
      <c r="F39" s="248">
        <f t="shared" si="26"/>
        <v>0.24475524475524477</v>
      </c>
      <c r="G39" s="248">
        <f t="shared" si="26"/>
        <v>0</v>
      </c>
      <c r="H39" s="248">
        <f t="shared" si="26"/>
        <v>0.32857142857142857</v>
      </c>
      <c r="I39" s="247">
        <f t="shared" si="27"/>
        <v>0.28401670056739109</v>
      </c>
      <c r="J39" s="247">
        <f t="shared" si="28"/>
        <v>0</v>
      </c>
      <c r="K39" s="248">
        <f t="shared" si="29"/>
        <v>0</v>
      </c>
      <c r="L39" s="248">
        <f t="shared" si="29"/>
        <v>0</v>
      </c>
      <c r="M39" s="249">
        <f t="shared" si="30"/>
        <v>0</v>
      </c>
      <c r="N39" s="247">
        <f t="shared" si="31"/>
        <v>0</v>
      </c>
      <c r="O39" s="247">
        <f t="shared" si="32"/>
        <v>0</v>
      </c>
      <c r="P39" s="249">
        <f t="shared" si="32"/>
        <v>0</v>
      </c>
      <c r="Q39" s="332">
        <f t="shared" si="32"/>
        <v>0</v>
      </c>
      <c r="R39" s="250"/>
      <c r="S39" s="251">
        <f>'Old Counts Pivot Table'!B$30</f>
        <v>2135</v>
      </c>
      <c r="T39" s="252">
        <f>'Old Counts Pivot Table'!C$30</f>
        <v>0</v>
      </c>
      <c r="U39" s="252">
        <f>'Old Counts Pivot Table'!D$30</f>
        <v>390</v>
      </c>
      <c r="V39" s="252">
        <f>'Old Counts Pivot Table'!E$30</f>
        <v>105</v>
      </c>
      <c r="W39" s="252">
        <f>'Old Counts Pivot Table'!F$30</f>
        <v>0</v>
      </c>
      <c r="X39" s="322">
        <f>'Old Counts Pivot Table'!G$30</f>
        <v>23</v>
      </c>
      <c r="Y39" s="251">
        <f>'Old Counts Pivot Table'!H$30</f>
        <v>2653</v>
      </c>
      <c r="Z39" s="251">
        <f>'Old Counts Pivot Table'!I$30</f>
        <v>0</v>
      </c>
      <c r="AA39" s="252">
        <f>'Old Counts Pivot Table'!J$30</f>
        <v>0</v>
      </c>
      <c r="AB39" s="252">
        <f>'Old Counts Pivot Table'!K$30</f>
        <v>0</v>
      </c>
      <c r="AC39" s="252">
        <f>'Old Counts Pivot Table'!L$30</f>
        <v>0</v>
      </c>
      <c r="AD39" s="252">
        <f>'Old Counts Pivot Table'!M$30</f>
        <v>0</v>
      </c>
      <c r="AE39" s="251">
        <f>'Old Counts Pivot Table'!N$30</f>
        <v>0</v>
      </c>
      <c r="AF39" s="251">
        <f>'Old Counts Pivot Table'!O$30</f>
        <v>0</v>
      </c>
      <c r="AG39" s="252">
        <f>'Old Counts Pivot Table'!P$30</f>
        <v>0</v>
      </c>
      <c r="AH39" s="251">
        <f>'Old Counts Pivot Table'!Q$30</f>
        <v>0</v>
      </c>
    </row>
    <row r="40" spans="1:36">
      <c r="A40" s="337"/>
      <c r="B40" s="239" t="s">
        <v>5</v>
      </c>
      <c r="C40" s="247">
        <f t="shared" si="23"/>
        <v>0.21077717463259632</v>
      </c>
      <c r="D40" s="248">
        <f t="shared" si="24"/>
        <v>0</v>
      </c>
      <c r="E40" s="248">
        <f t="shared" si="25"/>
        <v>0.29014740108611325</v>
      </c>
      <c r="F40" s="248">
        <f t="shared" si="26"/>
        <v>0.30769230769230771</v>
      </c>
      <c r="G40" s="248">
        <f t="shared" si="26"/>
        <v>0</v>
      </c>
      <c r="H40" s="248">
        <f t="shared" si="26"/>
        <v>0.22857142857142856</v>
      </c>
      <c r="I40" s="247">
        <f t="shared" si="27"/>
        <v>0.22631409913285516</v>
      </c>
      <c r="J40" s="247">
        <f t="shared" si="28"/>
        <v>0</v>
      </c>
      <c r="K40" s="248">
        <f t="shared" si="29"/>
        <v>0</v>
      </c>
      <c r="L40" s="248">
        <f t="shared" si="29"/>
        <v>0</v>
      </c>
      <c r="M40" s="249">
        <f t="shared" si="30"/>
        <v>0</v>
      </c>
      <c r="N40" s="247">
        <f t="shared" si="31"/>
        <v>0</v>
      </c>
      <c r="O40" s="247">
        <f t="shared" si="32"/>
        <v>0</v>
      </c>
      <c r="P40" s="249">
        <f t="shared" si="32"/>
        <v>0</v>
      </c>
      <c r="Q40" s="332">
        <f t="shared" si="32"/>
        <v>0</v>
      </c>
      <c r="R40" s="250"/>
      <c r="S40" s="251">
        <f>'Old Counts Pivot Table'!B$31</f>
        <v>1592</v>
      </c>
      <c r="T40" s="252">
        <f>'Old Counts Pivot Table'!C$31</f>
        <v>0</v>
      </c>
      <c r="U40" s="252">
        <f>'Old Counts Pivot Table'!D$31</f>
        <v>374</v>
      </c>
      <c r="V40" s="252">
        <f>'Old Counts Pivot Table'!E$31</f>
        <v>132</v>
      </c>
      <c r="W40" s="252">
        <f>'Old Counts Pivot Table'!F$31</f>
        <v>0</v>
      </c>
      <c r="X40" s="322">
        <f>'Old Counts Pivot Table'!G$31</f>
        <v>16</v>
      </c>
      <c r="Y40" s="251">
        <f>'Old Counts Pivot Table'!H$31</f>
        <v>2114</v>
      </c>
      <c r="Z40" s="251">
        <f>'Old Counts Pivot Table'!I$31</f>
        <v>0</v>
      </c>
      <c r="AA40" s="252">
        <f>'Old Counts Pivot Table'!J$31</f>
        <v>0</v>
      </c>
      <c r="AB40" s="252">
        <f>'Old Counts Pivot Table'!K$31</f>
        <v>0</v>
      </c>
      <c r="AC40" s="252">
        <f>'Old Counts Pivot Table'!L$31</f>
        <v>0</v>
      </c>
      <c r="AD40" s="252">
        <f>'Old Counts Pivot Table'!M$31</f>
        <v>0</v>
      </c>
      <c r="AE40" s="251">
        <f>'Old Counts Pivot Table'!N$31</f>
        <v>0</v>
      </c>
      <c r="AF40" s="251">
        <f>'Old Counts Pivot Table'!O$31</f>
        <v>0</v>
      </c>
      <c r="AG40" s="252">
        <f>'Old Counts Pivot Table'!P$31</f>
        <v>0</v>
      </c>
      <c r="AH40" s="251">
        <f>'Old Counts Pivot Table'!Q$31</f>
        <v>0</v>
      </c>
    </row>
    <row r="41" spans="1:36">
      <c r="A41" s="337"/>
      <c r="B41" s="239" t="s">
        <v>6</v>
      </c>
      <c r="C41" s="247">
        <f t="shared" si="23"/>
        <v>0.12101151860188004</v>
      </c>
      <c r="D41" s="248">
        <f t="shared" si="24"/>
        <v>0</v>
      </c>
      <c r="E41" s="248">
        <f t="shared" si="25"/>
        <v>0.15128006206361522</v>
      </c>
      <c r="F41" s="248">
        <f t="shared" si="26"/>
        <v>0.27738927738927738</v>
      </c>
      <c r="G41" s="248">
        <f t="shared" si="26"/>
        <v>0</v>
      </c>
      <c r="H41" s="248">
        <f t="shared" si="26"/>
        <v>1.4285714285714285E-2</v>
      </c>
      <c r="I41" s="247">
        <f t="shared" si="27"/>
        <v>0.13157049566427578</v>
      </c>
      <c r="J41" s="247">
        <f t="shared" si="28"/>
        <v>0</v>
      </c>
      <c r="K41" s="248">
        <f t="shared" si="29"/>
        <v>0</v>
      </c>
      <c r="L41" s="248">
        <f t="shared" si="29"/>
        <v>0</v>
      </c>
      <c r="M41" s="249">
        <f t="shared" si="30"/>
        <v>0</v>
      </c>
      <c r="N41" s="247">
        <f t="shared" si="31"/>
        <v>0</v>
      </c>
      <c r="O41" s="247">
        <f t="shared" si="32"/>
        <v>0</v>
      </c>
      <c r="P41" s="249">
        <f t="shared" si="32"/>
        <v>0</v>
      </c>
      <c r="Q41" s="332">
        <f t="shared" si="32"/>
        <v>0</v>
      </c>
      <c r="R41" s="250"/>
      <c r="S41" s="251">
        <f>'Old Counts Pivot Table'!B$32</f>
        <v>914</v>
      </c>
      <c r="T41" s="252">
        <f>'Old Counts Pivot Table'!C$32</f>
        <v>0</v>
      </c>
      <c r="U41" s="252">
        <f>'Old Counts Pivot Table'!D$32</f>
        <v>195</v>
      </c>
      <c r="V41" s="252">
        <f>'Old Counts Pivot Table'!E$32</f>
        <v>119</v>
      </c>
      <c r="W41" s="252">
        <f>'Old Counts Pivot Table'!F$32</f>
        <v>0</v>
      </c>
      <c r="X41" s="322">
        <f>'Old Counts Pivot Table'!G$32</f>
        <v>1</v>
      </c>
      <c r="Y41" s="251">
        <f>'Old Counts Pivot Table'!H$32</f>
        <v>1229</v>
      </c>
      <c r="Z41" s="251">
        <f>'Old Counts Pivot Table'!I$32</f>
        <v>0</v>
      </c>
      <c r="AA41" s="252">
        <f>'Old Counts Pivot Table'!J$32</f>
        <v>0</v>
      </c>
      <c r="AB41" s="252">
        <f>'Old Counts Pivot Table'!K$32</f>
        <v>0</v>
      </c>
      <c r="AC41" s="252">
        <f>'Old Counts Pivot Table'!L$32</f>
        <v>0</v>
      </c>
      <c r="AD41" s="252">
        <f>'Old Counts Pivot Table'!M$32</f>
        <v>0</v>
      </c>
      <c r="AE41" s="251">
        <f>'Old Counts Pivot Table'!N$32</f>
        <v>0</v>
      </c>
      <c r="AF41" s="251">
        <f>'Old Counts Pivot Table'!O$32</f>
        <v>0</v>
      </c>
      <c r="AG41" s="252">
        <f>'Old Counts Pivot Table'!P$32</f>
        <v>0</v>
      </c>
      <c r="AH41" s="251">
        <f>'Old Counts Pivot Table'!Q$32</f>
        <v>0</v>
      </c>
    </row>
    <row r="42" spans="1:36">
      <c r="A42" s="337"/>
      <c r="B42" s="239" t="s">
        <v>24</v>
      </c>
      <c r="C42" s="247">
        <f t="shared" si="23"/>
        <v>9.4267178604528004E-2</v>
      </c>
      <c r="D42" s="248">
        <f t="shared" si="24"/>
        <v>0</v>
      </c>
      <c r="E42" s="248">
        <f t="shared" si="25"/>
        <v>2.482544608223429E-2</v>
      </c>
      <c r="F42" s="248">
        <f t="shared" si="26"/>
        <v>0</v>
      </c>
      <c r="G42" s="248">
        <f t="shared" si="26"/>
        <v>0</v>
      </c>
      <c r="H42" s="248">
        <f t="shared" si="26"/>
        <v>0</v>
      </c>
      <c r="I42" s="247">
        <f t="shared" si="27"/>
        <v>7.9648859865110805E-2</v>
      </c>
      <c r="J42" s="247">
        <f t="shared" si="28"/>
        <v>0</v>
      </c>
      <c r="K42" s="248">
        <f t="shared" si="29"/>
        <v>0</v>
      </c>
      <c r="L42" s="248">
        <f t="shared" si="29"/>
        <v>0</v>
      </c>
      <c r="M42" s="249">
        <f t="shared" si="30"/>
        <v>0</v>
      </c>
      <c r="N42" s="247">
        <f t="shared" si="31"/>
        <v>0</v>
      </c>
      <c r="O42" s="247">
        <f t="shared" si="32"/>
        <v>0</v>
      </c>
      <c r="P42" s="249">
        <f t="shared" si="32"/>
        <v>0</v>
      </c>
      <c r="Q42" s="332">
        <f t="shared" si="32"/>
        <v>0</v>
      </c>
      <c r="R42" s="250"/>
      <c r="S42" s="251">
        <f>'Old Counts Pivot Table'!B$33</f>
        <v>712</v>
      </c>
      <c r="T42" s="252">
        <f>'Old Counts Pivot Table'!C$33</f>
        <v>0</v>
      </c>
      <c r="U42" s="252">
        <f>'Old Counts Pivot Table'!D$33</f>
        <v>32</v>
      </c>
      <c r="V42" s="252">
        <f>'Old Counts Pivot Table'!E$33</f>
        <v>0</v>
      </c>
      <c r="W42" s="252">
        <f>'Old Counts Pivot Table'!F$33</f>
        <v>0</v>
      </c>
      <c r="X42" s="322">
        <f>'Old Counts Pivot Table'!G$33</f>
        <v>0</v>
      </c>
      <c r="Y42" s="251">
        <f>'Old Counts Pivot Table'!H$33</f>
        <v>744</v>
      </c>
      <c r="Z42" s="251">
        <f>'Old Counts Pivot Table'!I$33</f>
        <v>0</v>
      </c>
      <c r="AA42" s="252">
        <f>'Old Counts Pivot Table'!J$33</f>
        <v>0</v>
      </c>
      <c r="AB42" s="252">
        <f>'Old Counts Pivot Table'!K$33</f>
        <v>0</v>
      </c>
      <c r="AC42" s="252">
        <f>'Old Counts Pivot Table'!L$33</f>
        <v>0</v>
      </c>
      <c r="AD42" s="252">
        <f>'Old Counts Pivot Table'!M$33</f>
        <v>0</v>
      </c>
      <c r="AE42" s="251">
        <f>'Old Counts Pivot Table'!N$33</f>
        <v>0</v>
      </c>
      <c r="AF42" s="251">
        <f>'Old Counts Pivot Table'!O$33</f>
        <v>0</v>
      </c>
      <c r="AG42" s="252">
        <f>'Old Counts Pivot Table'!P$33</f>
        <v>0</v>
      </c>
      <c r="AH42" s="251">
        <f>'Old Counts Pivot Table'!Q$33</f>
        <v>0</v>
      </c>
    </row>
    <row r="43" spans="1:36">
      <c r="A43" s="337"/>
      <c r="B43" s="239" t="s">
        <v>21</v>
      </c>
      <c r="C43" s="247">
        <f t="shared" si="23"/>
        <v>0</v>
      </c>
      <c r="D43" s="248">
        <f t="shared" si="24"/>
        <v>0</v>
      </c>
      <c r="E43" s="248">
        <f t="shared" si="25"/>
        <v>0</v>
      </c>
      <c r="F43" s="248">
        <f t="shared" si="26"/>
        <v>0</v>
      </c>
      <c r="G43" s="248">
        <f t="shared" si="26"/>
        <v>0</v>
      </c>
      <c r="H43" s="248">
        <f t="shared" si="26"/>
        <v>0</v>
      </c>
      <c r="I43" s="247">
        <f t="shared" si="27"/>
        <v>0</v>
      </c>
      <c r="J43" s="247">
        <f t="shared" si="28"/>
        <v>1</v>
      </c>
      <c r="K43" s="248">
        <f t="shared" si="29"/>
        <v>1</v>
      </c>
      <c r="L43" s="248">
        <f t="shared" si="29"/>
        <v>1</v>
      </c>
      <c r="M43" s="249">
        <f t="shared" si="30"/>
        <v>1</v>
      </c>
      <c r="N43" s="247">
        <f t="shared" si="31"/>
        <v>1</v>
      </c>
      <c r="O43" s="247">
        <f t="shared" si="32"/>
        <v>0</v>
      </c>
      <c r="P43" s="249">
        <f t="shared" si="32"/>
        <v>0</v>
      </c>
      <c r="Q43" s="332">
        <f t="shared" si="32"/>
        <v>0</v>
      </c>
      <c r="R43" s="250"/>
      <c r="S43" s="251">
        <f>'Old Counts Pivot Table'!B$34</f>
        <v>0</v>
      </c>
      <c r="T43" s="252">
        <f>'Old Counts Pivot Table'!C$34</f>
        <v>0</v>
      </c>
      <c r="U43" s="252">
        <f>'Old Counts Pivot Table'!D$34</f>
        <v>0</v>
      </c>
      <c r="V43" s="252">
        <f>'Old Counts Pivot Table'!E$34</f>
        <v>0</v>
      </c>
      <c r="W43" s="252">
        <f>'Old Counts Pivot Table'!F$34</f>
        <v>0</v>
      </c>
      <c r="X43" s="322">
        <f>'Old Counts Pivot Table'!G$34</f>
        <v>0</v>
      </c>
      <c r="Y43" s="251">
        <f>'Old Counts Pivot Table'!H$34</f>
        <v>0</v>
      </c>
      <c r="Z43" s="251">
        <f>'Old Counts Pivot Table'!I$34</f>
        <v>4199</v>
      </c>
      <c r="AA43" s="252">
        <f>'Old Counts Pivot Table'!J$34</f>
        <v>1463</v>
      </c>
      <c r="AB43" s="252">
        <f>'Old Counts Pivot Table'!K$34</f>
        <v>211</v>
      </c>
      <c r="AC43" s="252">
        <f>'Old Counts Pivot Table'!L$34</f>
        <v>52</v>
      </c>
      <c r="AD43" s="252">
        <f>'Old Counts Pivot Table'!M$34</f>
        <v>0</v>
      </c>
      <c r="AE43" s="251">
        <f>'Old Counts Pivot Table'!N$34</f>
        <v>5925</v>
      </c>
      <c r="AF43" s="251">
        <f>'Old Counts Pivot Table'!O$34</f>
        <v>0</v>
      </c>
      <c r="AG43" s="252">
        <f>'Old Counts Pivot Table'!P$34</f>
        <v>0</v>
      </c>
      <c r="AH43" s="251">
        <f>'Old Counts Pivot Table'!Q$34</f>
        <v>0</v>
      </c>
    </row>
    <row r="44" spans="1:36" s="261" customFormat="1">
      <c r="A44" s="338"/>
      <c r="B44" s="253" t="s">
        <v>212</v>
      </c>
      <c r="C44" s="254">
        <f t="shared" si="23"/>
        <v>1</v>
      </c>
      <c r="D44" s="255">
        <f t="shared" si="24"/>
        <v>0</v>
      </c>
      <c r="E44" s="255">
        <f t="shared" si="25"/>
        <v>1</v>
      </c>
      <c r="F44" s="255">
        <f t="shared" si="26"/>
        <v>1</v>
      </c>
      <c r="G44" s="255">
        <f t="shared" si="26"/>
        <v>0</v>
      </c>
      <c r="H44" s="255">
        <f t="shared" si="26"/>
        <v>1</v>
      </c>
      <c r="I44" s="254">
        <f t="shared" si="27"/>
        <v>1</v>
      </c>
      <c r="J44" s="254">
        <f t="shared" si="28"/>
        <v>1</v>
      </c>
      <c r="K44" s="255">
        <f t="shared" si="29"/>
        <v>1</v>
      </c>
      <c r="L44" s="255">
        <f t="shared" si="29"/>
        <v>1</v>
      </c>
      <c r="M44" s="256">
        <f t="shared" si="30"/>
        <v>1</v>
      </c>
      <c r="N44" s="254">
        <f t="shared" si="31"/>
        <v>1</v>
      </c>
      <c r="O44" s="254">
        <f t="shared" si="32"/>
        <v>0</v>
      </c>
      <c r="P44" s="256">
        <f t="shared" si="32"/>
        <v>0</v>
      </c>
      <c r="Q44" s="333">
        <f t="shared" si="32"/>
        <v>0</v>
      </c>
      <c r="R44" s="257"/>
      <c r="S44" s="258">
        <f>'Old Counts Pivot Table'!B$35</f>
        <v>7553</v>
      </c>
      <c r="T44" s="259">
        <f>'Old Counts Pivot Table'!C$35</f>
        <v>0</v>
      </c>
      <c r="U44" s="259">
        <f>'Old Counts Pivot Table'!D$35</f>
        <v>1289</v>
      </c>
      <c r="V44" s="259">
        <f>'Old Counts Pivot Table'!E$35</f>
        <v>429</v>
      </c>
      <c r="W44" s="259">
        <f>'Old Counts Pivot Table'!F$35</f>
        <v>0</v>
      </c>
      <c r="X44" s="323">
        <f>'Old Counts Pivot Table'!G$35</f>
        <v>70</v>
      </c>
      <c r="Y44" s="258">
        <f>'Old Counts Pivot Table'!H$35</f>
        <v>9341</v>
      </c>
      <c r="Z44" s="258">
        <f>'Old Counts Pivot Table'!I$35</f>
        <v>4199</v>
      </c>
      <c r="AA44" s="259">
        <f>'Old Counts Pivot Table'!J$35</f>
        <v>1463</v>
      </c>
      <c r="AB44" s="259">
        <f>'Old Counts Pivot Table'!K$35</f>
        <v>211</v>
      </c>
      <c r="AC44" s="259">
        <f>'Old Counts Pivot Table'!L$35</f>
        <v>52</v>
      </c>
      <c r="AD44" s="259">
        <f>'Old Counts Pivot Table'!M$35</f>
        <v>0</v>
      </c>
      <c r="AE44" s="258">
        <f>'Old Counts Pivot Table'!N$35</f>
        <v>5925</v>
      </c>
      <c r="AF44" s="258">
        <f>'Old Counts Pivot Table'!O$35</f>
        <v>0</v>
      </c>
      <c r="AG44" s="259">
        <f>'Old Counts Pivot Table'!P$35</f>
        <v>0</v>
      </c>
      <c r="AH44" s="258">
        <f>'Old Counts Pivot Table'!Q$35</f>
        <v>0</v>
      </c>
      <c r="AI44" s="260"/>
      <c r="AJ44" s="260"/>
    </row>
    <row r="45" spans="1:36">
      <c r="A45" s="339" t="s">
        <v>32</v>
      </c>
      <c r="B45" s="240" t="s">
        <v>3</v>
      </c>
      <c r="C45" s="241">
        <f t="shared" ref="C45:C51" si="33">S45/S$51</f>
        <v>0.31522446324007808</v>
      </c>
      <c r="D45" s="242">
        <f t="shared" ref="D45:D51" si="34">IFERROR(T45/T$51,0)</f>
        <v>0.40245051837888784</v>
      </c>
      <c r="E45" s="242">
        <f t="shared" ref="E45:E51" si="35">U45/U$51</f>
        <v>0.19907407407407407</v>
      </c>
      <c r="F45" s="242">
        <f t="shared" ref="F45:H51" si="36">IFERROR(V45/V$51,0)</f>
        <v>0.20659124446630595</v>
      </c>
      <c r="G45" s="242">
        <f t="shared" si="36"/>
        <v>0.18279569892473119</v>
      </c>
      <c r="H45" s="242">
        <f t="shared" si="36"/>
        <v>8.4450402144772119E-2</v>
      </c>
      <c r="I45" s="241">
        <f t="shared" ref="I45:I51" si="37">Y45/Y$51</f>
        <v>0.25046574208238459</v>
      </c>
      <c r="J45" s="241">
        <f t="shared" ref="J45:J51" si="38">IFERROR(Z45/Z$51,0)</f>
        <v>0.16040955631399317</v>
      </c>
      <c r="K45" s="242">
        <f t="shared" ref="K45:L51" si="39">AA45/AA$51</f>
        <v>8.6580086580086577E-2</v>
      </c>
      <c r="L45" s="242">
        <f t="shared" si="39"/>
        <v>7.407407407407407E-2</v>
      </c>
      <c r="M45" s="243">
        <f t="shared" ref="M45:M51" si="40">IFERROR(AC45/AC$51,0)</f>
        <v>0</v>
      </c>
      <c r="N45" s="241">
        <f t="shared" ref="N45:N51" si="41">AE45/AE$51</f>
        <v>9.8580441640378547E-2</v>
      </c>
      <c r="O45" s="241">
        <f t="shared" ref="O45:Q51" si="42">IFERROR(AF45/AF$51,0)</f>
        <v>0</v>
      </c>
      <c r="P45" s="243">
        <f t="shared" si="42"/>
        <v>0</v>
      </c>
      <c r="Q45" s="331">
        <f t="shared" si="42"/>
        <v>0</v>
      </c>
      <c r="R45" s="244"/>
      <c r="S45" s="245">
        <f>'Old Counts Pivot Table'!B$37</f>
        <v>969</v>
      </c>
      <c r="T45" s="246">
        <f>'Old Counts Pivot Table'!C$37</f>
        <v>427</v>
      </c>
      <c r="U45" s="246">
        <f>'Old Counts Pivot Table'!D$37</f>
        <v>473</v>
      </c>
      <c r="V45" s="246">
        <f>'Old Counts Pivot Table'!E$37</f>
        <v>420</v>
      </c>
      <c r="W45" s="246">
        <f>'Old Counts Pivot Table'!F$37</f>
        <v>68</v>
      </c>
      <c r="X45" s="321">
        <f>'Old Counts Pivot Table'!G$37</f>
        <v>63</v>
      </c>
      <c r="Y45" s="245">
        <f>'Old Counts Pivot Table'!H$37</f>
        <v>2420</v>
      </c>
      <c r="Z45" s="245">
        <f>'Old Counts Pivot Table'!I$37</f>
        <v>47</v>
      </c>
      <c r="AA45" s="246">
        <f>'Old Counts Pivot Table'!J$37</f>
        <v>40</v>
      </c>
      <c r="AB45" s="246">
        <f>'Old Counts Pivot Table'!K$37</f>
        <v>38</v>
      </c>
      <c r="AC45" s="246">
        <f>'Old Counts Pivot Table'!L$37</f>
        <v>0</v>
      </c>
      <c r="AD45" s="246">
        <f>'Old Counts Pivot Table'!M$37</f>
        <v>0</v>
      </c>
      <c r="AE45" s="245">
        <f>'Old Counts Pivot Table'!N$37</f>
        <v>125</v>
      </c>
      <c r="AF45" s="245">
        <f>'Old Counts Pivot Table'!O$37</f>
        <v>0</v>
      </c>
      <c r="AG45" s="246">
        <f>'Old Counts Pivot Table'!P$37</f>
        <v>0</v>
      </c>
      <c r="AH45" s="245">
        <f>'Old Counts Pivot Table'!Q$37</f>
        <v>0</v>
      </c>
    </row>
    <row r="46" spans="1:36">
      <c r="A46" s="337"/>
      <c r="B46" s="239" t="s">
        <v>4</v>
      </c>
      <c r="C46" s="247">
        <f t="shared" si="33"/>
        <v>0.2797657774886142</v>
      </c>
      <c r="D46" s="248">
        <f t="shared" si="34"/>
        <v>0.26013195098963243</v>
      </c>
      <c r="E46" s="248">
        <f t="shared" si="35"/>
        <v>0.25</v>
      </c>
      <c r="F46" s="248">
        <f t="shared" si="36"/>
        <v>0.2720118052139695</v>
      </c>
      <c r="G46" s="248">
        <f t="shared" si="36"/>
        <v>0.22580645161290322</v>
      </c>
      <c r="H46" s="248">
        <f t="shared" si="36"/>
        <v>0.27211796246648795</v>
      </c>
      <c r="I46" s="247">
        <f t="shared" si="37"/>
        <v>0.26599047816187127</v>
      </c>
      <c r="J46" s="247">
        <f t="shared" si="38"/>
        <v>0.2764505119453925</v>
      </c>
      <c r="K46" s="248">
        <f t="shared" si="39"/>
        <v>0.22943722943722944</v>
      </c>
      <c r="L46" s="248">
        <f t="shared" si="39"/>
        <v>0.19883040935672514</v>
      </c>
      <c r="M46" s="249">
        <f t="shared" si="40"/>
        <v>0</v>
      </c>
      <c r="N46" s="247">
        <f t="shared" si="41"/>
        <v>0.2279179810725552</v>
      </c>
      <c r="O46" s="247">
        <f t="shared" si="42"/>
        <v>0</v>
      </c>
      <c r="P46" s="249">
        <f t="shared" si="42"/>
        <v>0</v>
      </c>
      <c r="Q46" s="332">
        <f t="shared" si="42"/>
        <v>0</v>
      </c>
      <c r="R46" s="250"/>
      <c r="S46" s="251">
        <f>'Old Counts Pivot Table'!B$38</f>
        <v>860</v>
      </c>
      <c r="T46" s="252">
        <f>'Old Counts Pivot Table'!C$38</f>
        <v>276</v>
      </c>
      <c r="U46" s="252">
        <f>'Old Counts Pivot Table'!D$38</f>
        <v>594</v>
      </c>
      <c r="V46" s="252">
        <f>'Old Counts Pivot Table'!E$38</f>
        <v>553</v>
      </c>
      <c r="W46" s="252">
        <f>'Old Counts Pivot Table'!F$38</f>
        <v>84</v>
      </c>
      <c r="X46" s="322">
        <f>'Old Counts Pivot Table'!G$38</f>
        <v>203</v>
      </c>
      <c r="Y46" s="251">
        <f>'Old Counts Pivot Table'!H$38</f>
        <v>2570</v>
      </c>
      <c r="Z46" s="251">
        <f>'Old Counts Pivot Table'!I$38</f>
        <v>81</v>
      </c>
      <c r="AA46" s="252">
        <f>'Old Counts Pivot Table'!J$38</f>
        <v>106</v>
      </c>
      <c r="AB46" s="252">
        <f>'Old Counts Pivot Table'!K$38</f>
        <v>102</v>
      </c>
      <c r="AC46" s="252">
        <f>'Old Counts Pivot Table'!L$38</f>
        <v>0</v>
      </c>
      <c r="AD46" s="252">
        <f>'Old Counts Pivot Table'!M$38</f>
        <v>0</v>
      </c>
      <c r="AE46" s="251">
        <f>'Old Counts Pivot Table'!N$38</f>
        <v>289</v>
      </c>
      <c r="AF46" s="251">
        <f>'Old Counts Pivot Table'!O$38</f>
        <v>0</v>
      </c>
      <c r="AG46" s="252">
        <f>'Old Counts Pivot Table'!P$38</f>
        <v>0</v>
      </c>
      <c r="AH46" s="251">
        <f>'Old Counts Pivot Table'!Q$38</f>
        <v>0</v>
      </c>
    </row>
    <row r="47" spans="1:36">
      <c r="A47" s="337"/>
      <c r="B47" s="239" t="s">
        <v>5</v>
      </c>
      <c r="C47" s="247">
        <f t="shared" si="33"/>
        <v>0.25146389069616137</v>
      </c>
      <c r="D47" s="248">
        <f t="shared" si="34"/>
        <v>0.22431668237511782</v>
      </c>
      <c r="E47" s="248">
        <f t="shared" si="35"/>
        <v>0.31776094276094274</v>
      </c>
      <c r="F47" s="248">
        <f t="shared" si="36"/>
        <v>0.34579439252336447</v>
      </c>
      <c r="G47" s="248">
        <f t="shared" si="36"/>
        <v>0.33602150537634407</v>
      </c>
      <c r="H47" s="248">
        <f t="shared" si="36"/>
        <v>0.52010723860589814</v>
      </c>
      <c r="I47" s="247">
        <f t="shared" si="37"/>
        <v>0.3086317532601946</v>
      </c>
      <c r="J47" s="247">
        <f t="shared" si="38"/>
        <v>0.43344709897610922</v>
      </c>
      <c r="K47" s="248">
        <f t="shared" si="39"/>
        <v>0.25108225108225107</v>
      </c>
      <c r="L47" s="248">
        <f t="shared" si="39"/>
        <v>0.40740740740740738</v>
      </c>
      <c r="M47" s="249">
        <f t="shared" si="40"/>
        <v>0</v>
      </c>
      <c r="N47" s="247">
        <f t="shared" si="41"/>
        <v>0.35646687697160884</v>
      </c>
      <c r="O47" s="247">
        <f t="shared" si="42"/>
        <v>0</v>
      </c>
      <c r="P47" s="249">
        <f t="shared" si="42"/>
        <v>0</v>
      </c>
      <c r="Q47" s="332">
        <f t="shared" si="42"/>
        <v>0</v>
      </c>
      <c r="R47" s="250"/>
      <c r="S47" s="251">
        <f>'Old Counts Pivot Table'!B$39</f>
        <v>773</v>
      </c>
      <c r="T47" s="252">
        <f>'Old Counts Pivot Table'!C$39</f>
        <v>238</v>
      </c>
      <c r="U47" s="252">
        <f>'Old Counts Pivot Table'!D$39</f>
        <v>755</v>
      </c>
      <c r="V47" s="252">
        <f>'Old Counts Pivot Table'!E$39</f>
        <v>703</v>
      </c>
      <c r="W47" s="252">
        <f>'Old Counts Pivot Table'!F$39</f>
        <v>125</v>
      </c>
      <c r="X47" s="322">
        <f>'Old Counts Pivot Table'!G$39</f>
        <v>388</v>
      </c>
      <c r="Y47" s="251">
        <f>'Old Counts Pivot Table'!H$39</f>
        <v>2982</v>
      </c>
      <c r="Z47" s="251">
        <f>'Old Counts Pivot Table'!I$39</f>
        <v>127</v>
      </c>
      <c r="AA47" s="252">
        <f>'Old Counts Pivot Table'!J$39</f>
        <v>116</v>
      </c>
      <c r="AB47" s="252">
        <f>'Old Counts Pivot Table'!K$39</f>
        <v>209</v>
      </c>
      <c r="AC47" s="252">
        <f>'Old Counts Pivot Table'!L$39</f>
        <v>0</v>
      </c>
      <c r="AD47" s="252">
        <f>'Old Counts Pivot Table'!M$39</f>
        <v>0</v>
      </c>
      <c r="AE47" s="251">
        <f>'Old Counts Pivot Table'!N$39</f>
        <v>452</v>
      </c>
      <c r="AF47" s="251">
        <f>'Old Counts Pivot Table'!O$39</f>
        <v>0</v>
      </c>
      <c r="AG47" s="252">
        <f>'Old Counts Pivot Table'!P$39</f>
        <v>0</v>
      </c>
      <c r="AH47" s="251">
        <f>'Old Counts Pivot Table'!Q$39</f>
        <v>0</v>
      </c>
    </row>
    <row r="48" spans="1:36">
      <c r="A48" s="337"/>
      <c r="B48" s="239" t="s">
        <v>6</v>
      </c>
      <c r="C48" s="247">
        <f t="shared" si="33"/>
        <v>4.1314248536109301E-2</v>
      </c>
      <c r="D48" s="248">
        <f t="shared" si="34"/>
        <v>4.6182846371347785E-2</v>
      </c>
      <c r="E48" s="248">
        <f t="shared" si="35"/>
        <v>0.12752525252525251</v>
      </c>
      <c r="F48" s="248">
        <f t="shared" si="36"/>
        <v>7.3290703393999013E-2</v>
      </c>
      <c r="G48" s="248">
        <f t="shared" si="36"/>
        <v>0.15053763440860216</v>
      </c>
      <c r="H48" s="248">
        <f t="shared" si="36"/>
        <v>5.4959785522788206E-2</v>
      </c>
      <c r="I48" s="247">
        <f t="shared" si="37"/>
        <v>7.5036224384185474E-2</v>
      </c>
      <c r="J48" s="247">
        <f t="shared" si="38"/>
        <v>9.2150170648464161E-2</v>
      </c>
      <c r="K48" s="248">
        <f t="shared" si="39"/>
        <v>0.40692640692640691</v>
      </c>
      <c r="L48" s="248">
        <f t="shared" si="39"/>
        <v>0.23391812865497075</v>
      </c>
      <c r="M48" s="249">
        <f t="shared" si="40"/>
        <v>0</v>
      </c>
      <c r="N48" s="247">
        <f t="shared" si="41"/>
        <v>0.26419558359621453</v>
      </c>
      <c r="O48" s="247">
        <f t="shared" si="42"/>
        <v>0</v>
      </c>
      <c r="P48" s="249">
        <f t="shared" si="42"/>
        <v>0</v>
      </c>
      <c r="Q48" s="332">
        <f t="shared" si="42"/>
        <v>0</v>
      </c>
      <c r="R48" s="250"/>
      <c r="S48" s="251">
        <f>'Old Counts Pivot Table'!B$40</f>
        <v>127</v>
      </c>
      <c r="T48" s="252">
        <f>'Old Counts Pivot Table'!C$40</f>
        <v>49</v>
      </c>
      <c r="U48" s="252">
        <f>'Old Counts Pivot Table'!D$40</f>
        <v>303</v>
      </c>
      <c r="V48" s="252">
        <f>'Old Counts Pivot Table'!E$40</f>
        <v>149</v>
      </c>
      <c r="W48" s="252">
        <f>'Old Counts Pivot Table'!F$40</f>
        <v>56</v>
      </c>
      <c r="X48" s="322">
        <f>'Old Counts Pivot Table'!G$40</f>
        <v>41</v>
      </c>
      <c r="Y48" s="251">
        <f>'Old Counts Pivot Table'!H$40</f>
        <v>725</v>
      </c>
      <c r="Z48" s="251">
        <f>'Old Counts Pivot Table'!I$40</f>
        <v>27</v>
      </c>
      <c r="AA48" s="252">
        <f>'Old Counts Pivot Table'!J$40</f>
        <v>188</v>
      </c>
      <c r="AB48" s="252">
        <f>'Old Counts Pivot Table'!K$40</f>
        <v>120</v>
      </c>
      <c r="AC48" s="252">
        <f>'Old Counts Pivot Table'!L$40</f>
        <v>0</v>
      </c>
      <c r="AD48" s="252">
        <f>'Old Counts Pivot Table'!M$40</f>
        <v>0</v>
      </c>
      <c r="AE48" s="251">
        <f>'Old Counts Pivot Table'!N$40</f>
        <v>335</v>
      </c>
      <c r="AF48" s="251">
        <f>'Old Counts Pivot Table'!O$40</f>
        <v>0</v>
      </c>
      <c r="AG48" s="252">
        <f>'Old Counts Pivot Table'!P$40</f>
        <v>0</v>
      </c>
      <c r="AH48" s="251">
        <f>'Old Counts Pivot Table'!Q$40</f>
        <v>0</v>
      </c>
    </row>
    <row r="49" spans="1:36">
      <c r="A49" s="337"/>
      <c r="B49" s="239" t="s">
        <v>24</v>
      </c>
      <c r="C49" s="247">
        <f t="shared" si="33"/>
        <v>0.11223162003903708</v>
      </c>
      <c r="D49" s="248">
        <f t="shared" si="34"/>
        <v>6.6918001885014136E-2</v>
      </c>
      <c r="E49" s="248">
        <f t="shared" si="35"/>
        <v>0.10563973063973064</v>
      </c>
      <c r="F49" s="248">
        <f t="shared" si="36"/>
        <v>0.10231185440236104</v>
      </c>
      <c r="G49" s="248">
        <f t="shared" si="36"/>
        <v>0.10483870967741936</v>
      </c>
      <c r="H49" s="248">
        <f t="shared" si="36"/>
        <v>6.8364611260053623E-2</v>
      </c>
      <c r="I49" s="247">
        <f t="shared" si="37"/>
        <v>9.9875802111364112E-2</v>
      </c>
      <c r="J49" s="247">
        <f t="shared" si="38"/>
        <v>3.7542662116040959E-2</v>
      </c>
      <c r="K49" s="248">
        <f t="shared" si="39"/>
        <v>2.5974025974025976E-2</v>
      </c>
      <c r="L49" s="248">
        <f t="shared" si="39"/>
        <v>8.5769980506822607E-2</v>
      </c>
      <c r="M49" s="249">
        <f t="shared" si="40"/>
        <v>0</v>
      </c>
      <c r="N49" s="247">
        <f t="shared" si="41"/>
        <v>5.28391167192429E-2</v>
      </c>
      <c r="O49" s="247">
        <f t="shared" si="42"/>
        <v>0</v>
      </c>
      <c r="P49" s="249">
        <f t="shared" si="42"/>
        <v>0</v>
      </c>
      <c r="Q49" s="332">
        <f t="shared" si="42"/>
        <v>0</v>
      </c>
      <c r="R49" s="250"/>
      <c r="S49" s="251">
        <f>'Old Counts Pivot Table'!B$41</f>
        <v>345</v>
      </c>
      <c r="T49" s="252">
        <f>'Old Counts Pivot Table'!C$41</f>
        <v>71</v>
      </c>
      <c r="U49" s="252">
        <f>'Old Counts Pivot Table'!D$41</f>
        <v>251</v>
      </c>
      <c r="V49" s="252">
        <f>'Old Counts Pivot Table'!E$41</f>
        <v>208</v>
      </c>
      <c r="W49" s="252">
        <f>'Old Counts Pivot Table'!F$41</f>
        <v>39</v>
      </c>
      <c r="X49" s="322">
        <f>'Old Counts Pivot Table'!G$41</f>
        <v>51</v>
      </c>
      <c r="Y49" s="251">
        <f>'Old Counts Pivot Table'!H$41</f>
        <v>965</v>
      </c>
      <c r="Z49" s="251">
        <f>'Old Counts Pivot Table'!I$41</f>
        <v>11</v>
      </c>
      <c r="AA49" s="252">
        <f>'Old Counts Pivot Table'!J$41</f>
        <v>12</v>
      </c>
      <c r="AB49" s="252">
        <f>'Old Counts Pivot Table'!K$41</f>
        <v>44</v>
      </c>
      <c r="AC49" s="252">
        <f>'Old Counts Pivot Table'!L$41</f>
        <v>0</v>
      </c>
      <c r="AD49" s="252">
        <f>'Old Counts Pivot Table'!M$41</f>
        <v>0</v>
      </c>
      <c r="AE49" s="251">
        <f>'Old Counts Pivot Table'!N$41</f>
        <v>67</v>
      </c>
      <c r="AF49" s="251">
        <f>'Old Counts Pivot Table'!O$41</f>
        <v>0</v>
      </c>
      <c r="AG49" s="252">
        <f>'Old Counts Pivot Table'!P$41</f>
        <v>0</v>
      </c>
      <c r="AH49" s="251">
        <f>'Old Counts Pivot Table'!Q$41</f>
        <v>0</v>
      </c>
    </row>
    <row r="50" spans="1:36">
      <c r="A50" s="337"/>
      <c r="B50" s="239" t="s">
        <v>21</v>
      </c>
      <c r="C50" s="247">
        <f t="shared" si="33"/>
        <v>0</v>
      </c>
      <c r="D50" s="248">
        <f t="shared" si="34"/>
        <v>0</v>
      </c>
      <c r="E50" s="248">
        <f t="shared" si="35"/>
        <v>0</v>
      </c>
      <c r="F50" s="248">
        <f t="shared" si="36"/>
        <v>0</v>
      </c>
      <c r="G50" s="248">
        <f t="shared" si="36"/>
        <v>0</v>
      </c>
      <c r="H50" s="248">
        <f t="shared" si="36"/>
        <v>0</v>
      </c>
      <c r="I50" s="247">
        <f t="shared" si="37"/>
        <v>0</v>
      </c>
      <c r="J50" s="247">
        <f t="shared" si="38"/>
        <v>0</v>
      </c>
      <c r="K50" s="248">
        <f t="shared" si="39"/>
        <v>0</v>
      </c>
      <c r="L50" s="248">
        <f t="shared" si="39"/>
        <v>0</v>
      </c>
      <c r="M50" s="249">
        <f t="shared" si="40"/>
        <v>0</v>
      </c>
      <c r="N50" s="247">
        <f t="shared" si="41"/>
        <v>0</v>
      </c>
      <c r="O50" s="247">
        <f t="shared" si="42"/>
        <v>1</v>
      </c>
      <c r="P50" s="249">
        <f t="shared" si="42"/>
        <v>0</v>
      </c>
      <c r="Q50" s="332">
        <f t="shared" si="42"/>
        <v>1</v>
      </c>
      <c r="R50" s="250"/>
      <c r="S50" s="251">
        <f>'Old Counts Pivot Table'!B$42</f>
        <v>0</v>
      </c>
      <c r="T50" s="252">
        <f>'Old Counts Pivot Table'!C$42</f>
        <v>0</v>
      </c>
      <c r="U50" s="252">
        <f>'Old Counts Pivot Table'!D$42</f>
        <v>0</v>
      </c>
      <c r="V50" s="252">
        <f>'Old Counts Pivot Table'!E$42</f>
        <v>0</v>
      </c>
      <c r="W50" s="252">
        <f>'Old Counts Pivot Table'!F$42</f>
        <v>0</v>
      </c>
      <c r="X50" s="322">
        <f>'Old Counts Pivot Table'!G$42</f>
        <v>0</v>
      </c>
      <c r="Y50" s="251">
        <f>'Old Counts Pivot Table'!H$42</f>
        <v>0</v>
      </c>
      <c r="Z50" s="251">
        <f>'Old Counts Pivot Table'!I$42</f>
        <v>0</v>
      </c>
      <c r="AA50" s="252">
        <f>'Old Counts Pivot Table'!J$42</f>
        <v>0</v>
      </c>
      <c r="AB50" s="252">
        <f>'Old Counts Pivot Table'!K$42</f>
        <v>0</v>
      </c>
      <c r="AC50" s="252">
        <f>'Old Counts Pivot Table'!L$42</f>
        <v>0</v>
      </c>
      <c r="AD50" s="252">
        <f>'Old Counts Pivot Table'!M$42</f>
        <v>0</v>
      </c>
      <c r="AE50" s="251">
        <f>'Old Counts Pivot Table'!N$42</f>
        <v>0</v>
      </c>
      <c r="AF50" s="251">
        <f>'Old Counts Pivot Table'!O$42</f>
        <v>2239</v>
      </c>
      <c r="AG50" s="252">
        <f>'Old Counts Pivot Table'!P$42</f>
        <v>0</v>
      </c>
      <c r="AH50" s="251">
        <f>'Old Counts Pivot Table'!Q$42</f>
        <v>2239</v>
      </c>
    </row>
    <row r="51" spans="1:36" s="261" customFormat="1">
      <c r="A51" s="338"/>
      <c r="B51" s="253" t="s">
        <v>212</v>
      </c>
      <c r="C51" s="254">
        <f t="shared" si="33"/>
        <v>1</v>
      </c>
      <c r="D51" s="255">
        <f t="shared" si="34"/>
        <v>1</v>
      </c>
      <c r="E51" s="255">
        <f t="shared" si="35"/>
        <v>1</v>
      </c>
      <c r="F51" s="255">
        <f t="shared" si="36"/>
        <v>1</v>
      </c>
      <c r="G51" s="255">
        <f t="shared" si="36"/>
        <v>1</v>
      </c>
      <c r="H51" s="255">
        <f t="shared" si="36"/>
        <v>1</v>
      </c>
      <c r="I51" s="254">
        <f t="shared" si="37"/>
        <v>1</v>
      </c>
      <c r="J51" s="254">
        <f t="shared" si="38"/>
        <v>1</v>
      </c>
      <c r="K51" s="255">
        <f t="shared" si="39"/>
        <v>1</v>
      </c>
      <c r="L51" s="255">
        <f t="shared" si="39"/>
        <v>1</v>
      </c>
      <c r="M51" s="256">
        <f t="shared" si="40"/>
        <v>0</v>
      </c>
      <c r="N51" s="254">
        <f t="shared" si="41"/>
        <v>1</v>
      </c>
      <c r="O51" s="254">
        <f t="shared" si="42"/>
        <v>1</v>
      </c>
      <c r="P51" s="256">
        <f t="shared" si="42"/>
        <v>0</v>
      </c>
      <c r="Q51" s="333">
        <f t="shared" si="42"/>
        <v>1</v>
      </c>
      <c r="R51" s="257"/>
      <c r="S51" s="258">
        <f>'Old Counts Pivot Table'!B$43</f>
        <v>3074</v>
      </c>
      <c r="T51" s="259">
        <f>'Old Counts Pivot Table'!C$43</f>
        <v>1061</v>
      </c>
      <c r="U51" s="259">
        <f>'Old Counts Pivot Table'!D$43</f>
        <v>2376</v>
      </c>
      <c r="V51" s="259">
        <f>'Old Counts Pivot Table'!E$43</f>
        <v>2033</v>
      </c>
      <c r="W51" s="259">
        <f>'Old Counts Pivot Table'!F$43</f>
        <v>372</v>
      </c>
      <c r="X51" s="323">
        <f>'Old Counts Pivot Table'!G$43</f>
        <v>746</v>
      </c>
      <c r="Y51" s="258">
        <f>'Old Counts Pivot Table'!H$43</f>
        <v>9662</v>
      </c>
      <c r="Z51" s="258">
        <f>'Old Counts Pivot Table'!I$43</f>
        <v>293</v>
      </c>
      <c r="AA51" s="259">
        <f>'Old Counts Pivot Table'!J$43</f>
        <v>462</v>
      </c>
      <c r="AB51" s="259">
        <f>'Old Counts Pivot Table'!K$43</f>
        <v>513</v>
      </c>
      <c r="AC51" s="259">
        <f>'Old Counts Pivot Table'!L$43</f>
        <v>0</v>
      </c>
      <c r="AD51" s="259">
        <f>'Old Counts Pivot Table'!M$43</f>
        <v>0</v>
      </c>
      <c r="AE51" s="258">
        <f>'Old Counts Pivot Table'!N$43</f>
        <v>1268</v>
      </c>
      <c r="AF51" s="258">
        <f>'Old Counts Pivot Table'!O$43</f>
        <v>2239</v>
      </c>
      <c r="AG51" s="259">
        <f>'Old Counts Pivot Table'!P$43</f>
        <v>0</v>
      </c>
      <c r="AH51" s="258">
        <f>'Old Counts Pivot Table'!Q$43</f>
        <v>2239</v>
      </c>
      <c r="AI51" s="260"/>
      <c r="AJ51" s="260"/>
    </row>
    <row r="52" spans="1:36">
      <c r="A52" s="339" t="s">
        <v>33</v>
      </c>
      <c r="B52" s="240" t="s">
        <v>3</v>
      </c>
      <c r="C52" s="241">
        <f t="shared" ref="C52:C58" si="43">S52/S$58</f>
        <v>0.34580252283601565</v>
      </c>
      <c r="D52" s="242">
        <f t="shared" ref="D52:D58" si="44">IFERROR(T52/T$58,0)</f>
        <v>0</v>
      </c>
      <c r="E52" s="242">
        <f t="shared" ref="E52:E58" si="45">U52/U$58</f>
        <v>0.20200519866320088</v>
      </c>
      <c r="F52" s="242">
        <f t="shared" ref="F52:H58" si="46">IFERROR(V52/V$58,0)</f>
        <v>0.20634920634920634</v>
      </c>
      <c r="G52" s="242">
        <f t="shared" si="46"/>
        <v>0</v>
      </c>
      <c r="H52" s="242">
        <f t="shared" si="46"/>
        <v>0</v>
      </c>
      <c r="I52" s="241">
        <f t="shared" ref="I52:I58" si="47">Y52/Y$58</f>
        <v>0.26670574443141853</v>
      </c>
      <c r="J52" s="241">
        <f t="shared" ref="J52:J58" si="48">IFERROR(Z52/Z$58,0)</f>
        <v>0</v>
      </c>
      <c r="K52" s="242">
        <f t="shared" ref="K52:L58" si="49">AA52/AA$58</f>
        <v>0.32142857142857145</v>
      </c>
      <c r="L52" s="242">
        <f t="shared" si="49"/>
        <v>0.35376967688483846</v>
      </c>
      <c r="M52" s="243">
        <f t="shared" ref="M52:M58" si="50">IFERROR(AC52/AC$58,0)</f>
        <v>0.51063829787234039</v>
      </c>
      <c r="N52" s="241">
        <f t="shared" ref="N52:N58" si="51">AE52/AE$58</f>
        <v>0.34869169510807735</v>
      </c>
      <c r="O52" s="241">
        <f t="shared" ref="O52:Q58" si="52">IFERROR(AF52/AF$58,0)</f>
        <v>8.6705202312138727E-2</v>
      </c>
      <c r="P52" s="243">
        <f t="shared" si="52"/>
        <v>0</v>
      </c>
      <c r="Q52" s="331">
        <f t="shared" si="52"/>
        <v>8.6705202312138727E-2</v>
      </c>
      <c r="R52" s="244"/>
      <c r="S52" s="245">
        <f>'Old Counts Pivot Table'!B$45</f>
        <v>795</v>
      </c>
      <c r="T52" s="246">
        <f>'Old Counts Pivot Table'!C$45</f>
        <v>0</v>
      </c>
      <c r="U52" s="246">
        <f>'Old Counts Pivot Table'!D$45</f>
        <v>544</v>
      </c>
      <c r="V52" s="246">
        <f>'Old Counts Pivot Table'!E$45</f>
        <v>26</v>
      </c>
      <c r="W52" s="246">
        <f>'Old Counts Pivot Table'!F$45</f>
        <v>0</v>
      </c>
      <c r="X52" s="321">
        <f>'Old Counts Pivot Table'!G$45</f>
        <v>0</v>
      </c>
      <c r="Y52" s="245">
        <f>'Old Counts Pivot Table'!H$45</f>
        <v>1365</v>
      </c>
      <c r="Z52" s="245">
        <f>'Old Counts Pivot Table'!I$45</f>
        <v>0</v>
      </c>
      <c r="AA52" s="246">
        <f>'Old Counts Pivot Table'!J$45</f>
        <v>162</v>
      </c>
      <c r="AB52" s="246">
        <f>'Old Counts Pivot Table'!K$45</f>
        <v>427</v>
      </c>
      <c r="AC52" s="246">
        <f>'Old Counts Pivot Table'!L$45</f>
        <v>24</v>
      </c>
      <c r="AD52" s="246">
        <f>'Old Counts Pivot Table'!M$45</f>
        <v>0</v>
      </c>
      <c r="AE52" s="245">
        <f>'Old Counts Pivot Table'!N$45</f>
        <v>613</v>
      </c>
      <c r="AF52" s="245">
        <f>'Old Counts Pivot Table'!O$45</f>
        <v>15</v>
      </c>
      <c r="AG52" s="246">
        <f>'Old Counts Pivot Table'!P$45</f>
        <v>0</v>
      </c>
      <c r="AH52" s="245">
        <f>'Old Counts Pivot Table'!Q$45</f>
        <v>15</v>
      </c>
    </row>
    <row r="53" spans="1:36">
      <c r="A53" s="337"/>
      <c r="B53" s="239" t="s">
        <v>4</v>
      </c>
      <c r="C53" s="247">
        <f t="shared" si="43"/>
        <v>0.2866463679860809</v>
      </c>
      <c r="D53" s="248">
        <f t="shared" si="44"/>
        <v>0</v>
      </c>
      <c r="E53" s="248">
        <f t="shared" si="45"/>
        <v>0.28926847382101745</v>
      </c>
      <c r="F53" s="248">
        <f t="shared" si="46"/>
        <v>0.2857142857142857</v>
      </c>
      <c r="G53" s="248">
        <f t="shared" si="46"/>
        <v>0</v>
      </c>
      <c r="H53" s="248">
        <f t="shared" si="46"/>
        <v>0</v>
      </c>
      <c r="I53" s="247">
        <f t="shared" si="47"/>
        <v>0.28800312622118013</v>
      </c>
      <c r="J53" s="247">
        <f t="shared" si="48"/>
        <v>0</v>
      </c>
      <c r="K53" s="248">
        <f t="shared" si="49"/>
        <v>0.40079365079365081</v>
      </c>
      <c r="L53" s="248">
        <f t="shared" si="49"/>
        <v>0.28417564208782103</v>
      </c>
      <c r="M53" s="249">
        <f t="shared" si="50"/>
        <v>0.27659574468085107</v>
      </c>
      <c r="N53" s="247">
        <f t="shared" si="51"/>
        <v>0.3174061433447099</v>
      </c>
      <c r="O53" s="247">
        <f t="shared" si="52"/>
        <v>0.21965317919075145</v>
      </c>
      <c r="P53" s="249">
        <f t="shared" si="52"/>
        <v>0</v>
      </c>
      <c r="Q53" s="332">
        <f t="shared" si="52"/>
        <v>0.21965317919075145</v>
      </c>
      <c r="R53" s="250"/>
      <c r="S53" s="251">
        <f>'Old Counts Pivot Table'!B$46</f>
        <v>659</v>
      </c>
      <c r="T53" s="252">
        <f>'Old Counts Pivot Table'!C$46</f>
        <v>0</v>
      </c>
      <c r="U53" s="252">
        <f>'Old Counts Pivot Table'!D$46</f>
        <v>779</v>
      </c>
      <c r="V53" s="252">
        <f>'Old Counts Pivot Table'!E$46</f>
        <v>36</v>
      </c>
      <c r="W53" s="252">
        <f>'Old Counts Pivot Table'!F$46</f>
        <v>0</v>
      </c>
      <c r="X53" s="322">
        <f>'Old Counts Pivot Table'!G$46</f>
        <v>0</v>
      </c>
      <c r="Y53" s="251">
        <f>'Old Counts Pivot Table'!H$46</f>
        <v>1474</v>
      </c>
      <c r="Z53" s="251">
        <f>'Old Counts Pivot Table'!I$46</f>
        <v>0</v>
      </c>
      <c r="AA53" s="252">
        <f>'Old Counts Pivot Table'!J$46</f>
        <v>202</v>
      </c>
      <c r="AB53" s="252">
        <f>'Old Counts Pivot Table'!K$46</f>
        <v>343</v>
      </c>
      <c r="AC53" s="252">
        <f>'Old Counts Pivot Table'!L$46</f>
        <v>13</v>
      </c>
      <c r="AD53" s="252">
        <f>'Old Counts Pivot Table'!M$46</f>
        <v>0</v>
      </c>
      <c r="AE53" s="251">
        <f>'Old Counts Pivot Table'!N$46</f>
        <v>558</v>
      </c>
      <c r="AF53" s="251">
        <f>'Old Counts Pivot Table'!O$46</f>
        <v>38</v>
      </c>
      <c r="AG53" s="252">
        <f>'Old Counts Pivot Table'!P$46</f>
        <v>0</v>
      </c>
      <c r="AH53" s="251">
        <f>'Old Counts Pivot Table'!Q$46</f>
        <v>38</v>
      </c>
    </row>
    <row r="54" spans="1:36">
      <c r="A54" s="337"/>
      <c r="B54" s="239" t="s">
        <v>5</v>
      </c>
      <c r="C54" s="247">
        <f t="shared" si="43"/>
        <v>0.2483688560243584</v>
      </c>
      <c r="D54" s="248">
        <f t="shared" si="44"/>
        <v>0</v>
      </c>
      <c r="E54" s="248">
        <f t="shared" si="45"/>
        <v>0.24767916821388786</v>
      </c>
      <c r="F54" s="248">
        <f t="shared" si="46"/>
        <v>0.35714285714285715</v>
      </c>
      <c r="G54" s="248">
        <f t="shared" si="46"/>
        <v>0</v>
      </c>
      <c r="H54" s="248">
        <f t="shared" si="46"/>
        <v>0</v>
      </c>
      <c r="I54" s="247">
        <f t="shared" si="47"/>
        <v>0.25068386088315747</v>
      </c>
      <c r="J54" s="247">
        <f t="shared" si="48"/>
        <v>0</v>
      </c>
      <c r="K54" s="248">
        <f t="shared" si="49"/>
        <v>0.11507936507936507</v>
      </c>
      <c r="L54" s="248">
        <f t="shared" si="49"/>
        <v>0.17895608947804473</v>
      </c>
      <c r="M54" s="249">
        <f t="shared" si="50"/>
        <v>8.5106382978723402E-2</v>
      </c>
      <c r="N54" s="247">
        <f t="shared" si="51"/>
        <v>0.15813424345847554</v>
      </c>
      <c r="O54" s="247">
        <f t="shared" si="52"/>
        <v>0.34104046242774566</v>
      </c>
      <c r="P54" s="249">
        <f t="shared" si="52"/>
        <v>0</v>
      </c>
      <c r="Q54" s="332">
        <f t="shared" si="52"/>
        <v>0.34104046242774566</v>
      </c>
      <c r="R54" s="250"/>
      <c r="S54" s="251">
        <f>'Old Counts Pivot Table'!B$47</f>
        <v>571</v>
      </c>
      <c r="T54" s="252">
        <f>'Old Counts Pivot Table'!C$47</f>
        <v>0</v>
      </c>
      <c r="U54" s="252">
        <f>'Old Counts Pivot Table'!D$47</f>
        <v>667</v>
      </c>
      <c r="V54" s="252">
        <f>'Old Counts Pivot Table'!E$47</f>
        <v>45</v>
      </c>
      <c r="W54" s="252">
        <f>'Old Counts Pivot Table'!F$47</f>
        <v>0</v>
      </c>
      <c r="X54" s="322">
        <f>'Old Counts Pivot Table'!G$47</f>
        <v>0</v>
      </c>
      <c r="Y54" s="251">
        <f>'Old Counts Pivot Table'!H$47</f>
        <v>1283</v>
      </c>
      <c r="Z54" s="251">
        <f>'Old Counts Pivot Table'!I$47</f>
        <v>0</v>
      </c>
      <c r="AA54" s="252">
        <f>'Old Counts Pivot Table'!J$47</f>
        <v>58</v>
      </c>
      <c r="AB54" s="252">
        <f>'Old Counts Pivot Table'!K$47</f>
        <v>216</v>
      </c>
      <c r="AC54" s="252">
        <f>'Old Counts Pivot Table'!L$47</f>
        <v>4</v>
      </c>
      <c r="AD54" s="252">
        <f>'Old Counts Pivot Table'!M$47</f>
        <v>0</v>
      </c>
      <c r="AE54" s="251">
        <f>'Old Counts Pivot Table'!N$47</f>
        <v>278</v>
      </c>
      <c r="AF54" s="251">
        <f>'Old Counts Pivot Table'!O$47</f>
        <v>59</v>
      </c>
      <c r="AG54" s="252">
        <f>'Old Counts Pivot Table'!P$47</f>
        <v>0</v>
      </c>
      <c r="AH54" s="251">
        <f>'Old Counts Pivot Table'!Q$47</f>
        <v>59</v>
      </c>
    </row>
    <row r="55" spans="1:36">
      <c r="A55" s="337"/>
      <c r="B55" s="239" t="s">
        <v>6</v>
      </c>
      <c r="C55" s="247">
        <f t="shared" si="43"/>
        <v>3.8277511961722487E-2</v>
      </c>
      <c r="D55" s="248">
        <f t="shared" si="44"/>
        <v>0</v>
      </c>
      <c r="E55" s="248">
        <f t="shared" si="45"/>
        <v>9.2461938358707765E-2</v>
      </c>
      <c r="F55" s="248">
        <f t="shared" si="46"/>
        <v>0.15079365079365079</v>
      </c>
      <c r="G55" s="248">
        <f t="shared" si="46"/>
        <v>0</v>
      </c>
      <c r="H55" s="248">
        <f t="shared" si="46"/>
        <v>0</v>
      </c>
      <c r="I55" s="247">
        <f t="shared" si="47"/>
        <v>6.9558421258304026E-2</v>
      </c>
      <c r="J55" s="247">
        <f t="shared" si="48"/>
        <v>0</v>
      </c>
      <c r="K55" s="248">
        <f t="shared" si="49"/>
        <v>0.1626984126984127</v>
      </c>
      <c r="L55" s="248">
        <f t="shared" si="49"/>
        <v>0.18309859154929578</v>
      </c>
      <c r="M55" s="249">
        <f t="shared" si="50"/>
        <v>0.1276595744680851</v>
      </c>
      <c r="N55" s="247">
        <f t="shared" si="51"/>
        <v>0.17576791808873721</v>
      </c>
      <c r="O55" s="247">
        <f t="shared" si="52"/>
        <v>0.35260115606936415</v>
      </c>
      <c r="P55" s="249">
        <f t="shared" si="52"/>
        <v>0</v>
      </c>
      <c r="Q55" s="332">
        <f t="shared" si="52"/>
        <v>0.35260115606936415</v>
      </c>
      <c r="R55" s="250"/>
      <c r="S55" s="251">
        <f>'Old Counts Pivot Table'!B$48</f>
        <v>88</v>
      </c>
      <c r="T55" s="252">
        <f>'Old Counts Pivot Table'!C$48</f>
        <v>0</v>
      </c>
      <c r="U55" s="252">
        <f>'Old Counts Pivot Table'!D$48</f>
        <v>249</v>
      </c>
      <c r="V55" s="252">
        <f>'Old Counts Pivot Table'!E$48</f>
        <v>19</v>
      </c>
      <c r="W55" s="252">
        <f>'Old Counts Pivot Table'!F$48</f>
        <v>0</v>
      </c>
      <c r="X55" s="322">
        <f>'Old Counts Pivot Table'!G$48</f>
        <v>0</v>
      </c>
      <c r="Y55" s="251">
        <f>'Old Counts Pivot Table'!H$48</f>
        <v>356</v>
      </c>
      <c r="Z55" s="251">
        <f>'Old Counts Pivot Table'!I$48</f>
        <v>0</v>
      </c>
      <c r="AA55" s="252">
        <f>'Old Counts Pivot Table'!J$48</f>
        <v>82</v>
      </c>
      <c r="AB55" s="252">
        <f>'Old Counts Pivot Table'!K$48</f>
        <v>221</v>
      </c>
      <c r="AC55" s="252">
        <f>'Old Counts Pivot Table'!L$48</f>
        <v>6</v>
      </c>
      <c r="AD55" s="252">
        <f>'Old Counts Pivot Table'!M$48</f>
        <v>0</v>
      </c>
      <c r="AE55" s="251">
        <f>'Old Counts Pivot Table'!N$48</f>
        <v>309</v>
      </c>
      <c r="AF55" s="251">
        <f>'Old Counts Pivot Table'!O$48</f>
        <v>61</v>
      </c>
      <c r="AG55" s="252">
        <f>'Old Counts Pivot Table'!P$48</f>
        <v>0</v>
      </c>
      <c r="AH55" s="251">
        <f>'Old Counts Pivot Table'!Q$48</f>
        <v>61</v>
      </c>
    </row>
    <row r="56" spans="1:36">
      <c r="A56" s="337"/>
      <c r="B56" s="239" t="s">
        <v>24</v>
      </c>
      <c r="C56" s="247">
        <f t="shared" si="43"/>
        <v>8.0904741191822532E-2</v>
      </c>
      <c r="D56" s="248">
        <f t="shared" si="44"/>
        <v>0</v>
      </c>
      <c r="E56" s="248">
        <f t="shared" si="45"/>
        <v>0.16858522094318604</v>
      </c>
      <c r="F56" s="248">
        <f t="shared" si="46"/>
        <v>0</v>
      </c>
      <c r="G56" s="248">
        <f t="shared" si="46"/>
        <v>0</v>
      </c>
      <c r="H56" s="248">
        <f t="shared" si="46"/>
        <v>0</v>
      </c>
      <c r="I56" s="247">
        <f t="shared" si="47"/>
        <v>0.12504884720593981</v>
      </c>
      <c r="J56" s="247">
        <f t="shared" si="48"/>
        <v>0</v>
      </c>
      <c r="K56" s="248">
        <f t="shared" si="49"/>
        <v>0</v>
      </c>
      <c r="L56" s="248">
        <f t="shared" si="49"/>
        <v>0</v>
      </c>
      <c r="M56" s="249">
        <f t="shared" si="50"/>
        <v>0</v>
      </c>
      <c r="N56" s="247">
        <f t="shared" si="51"/>
        <v>0</v>
      </c>
      <c r="O56" s="247">
        <f t="shared" si="52"/>
        <v>0</v>
      </c>
      <c r="P56" s="249">
        <f t="shared" si="52"/>
        <v>0</v>
      </c>
      <c r="Q56" s="332">
        <f t="shared" si="52"/>
        <v>0</v>
      </c>
      <c r="R56" s="250"/>
      <c r="S56" s="251">
        <f>'Old Counts Pivot Table'!B$49</f>
        <v>186</v>
      </c>
      <c r="T56" s="252">
        <f>'Old Counts Pivot Table'!C$49</f>
        <v>0</v>
      </c>
      <c r="U56" s="252">
        <f>'Old Counts Pivot Table'!D$49</f>
        <v>454</v>
      </c>
      <c r="V56" s="252">
        <f>'Old Counts Pivot Table'!E$49</f>
        <v>0</v>
      </c>
      <c r="W56" s="252">
        <f>'Old Counts Pivot Table'!F$49</f>
        <v>0</v>
      </c>
      <c r="X56" s="322">
        <f>'Old Counts Pivot Table'!G$49</f>
        <v>0</v>
      </c>
      <c r="Y56" s="251">
        <f>'Old Counts Pivot Table'!H$49</f>
        <v>640</v>
      </c>
      <c r="Z56" s="251">
        <f>'Old Counts Pivot Table'!I$49</f>
        <v>0</v>
      </c>
      <c r="AA56" s="252">
        <f>'Old Counts Pivot Table'!J$49</f>
        <v>0</v>
      </c>
      <c r="AB56" s="252">
        <f>'Old Counts Pivot Table'!K$49</f>
        <v>0</v>
      </c>
      <c r="AC56" s="252">
        <f>'Old Counts Pivot Table'!L$49</f>
        <v>0</v>
      </c>
      <c r="AD56" s="252">
        <f>'Old Counts Pivot Table'!M$49</f>
        <v>0</v>
      </c>
      <c r="AE56" s="251">
        <f>'Old Counts Pivot Table'!N$49</f>
        <v>0</v>
      </c>
      <c r="AF56" s="251">
        <f>'Old Counts Pivot Table'!O$49</f>
        <v>0</v>
      </c>
      <c r="AG56" s="252">
        <f>'Old Counts Pivot Table'!P$49</f>
        <v>0</v>
      </c>
      <c r="AH56" s="251">
        <f>'Old Counts Pivot Table'!Q$49</f>
        <v>0</v>
      </c>
    </row>
    <row r="57" spans="1:36">
      <c r="A57" s="337"/>
      <c r="B57" s="239" t="s">
        <v>21</v>
      </c>
      <c r="C57" s="247">
        <f t="shared" si="43"/>
        <v>0</v>
      </c>
      <c r="D57" s="248">
        <f t="shared" si="44"/>
        <v>0</v>
      </c>
      <c r="E57" s="248">
        <f t="shared" si="45"/>
        <v>0</v>
      </c>
      <c r="F57" s="248">
        <f t="shared" si="46"/>
        <v>0</v>
      </c>
      <c r="G57" s="248">
        <f t="shared" si="46"/>
        <v>0</v>
      </c>
      <c r="H57" s="248">
        <f t="shared" si="46"/>
        <v>0</v>
      </c>
      <c r="I57" s="247">
        <f t="shared" si="47"/>
        <v>0</v>
      </c>
      <c r="J57" s="247">
        <f t="shared" si="48"/>
        <v>0</v>
      </c>
      <c r="K57" s="248">
        <f t="shared" si="49"/>
        <v>0</v>
      </c>
      <c r="L57" s="248">
        <f t="shared" si="49"/>
        <v>0</v>
      </c>
      <c r="M57" s="249">
        <f t="shared" si="50"/>
        <v>0</v>
      </c>
      <c r="N57" s="247">
        <f t="shared" si="51"/>
        <v>0</v>
      </c>
      <c r="O57" s="247">
        <f t="shared" si="52"/>
        <v>0</v>
      </c>
      <c r="P57" s="249">
        <f t="shared" si="52"/>
        <v>0</v>
      </c>
      <c r="Q57" s="332">
        <f t="shared" si="52"/>
        <v>0</v>
      </c>
      <c r="R57" s="250"/>
      <c r="S57" s="251">
        <f>'Old Counts Pivot Table'!B$50</f>
        <v>0</v>
      </c>
      <c r="T57" s="252">
        <f>'Old Counts Pivot Table'!C$50</f>
        <v>0</v>
      </c>
      <c r="U57" s="252">
        <f>'Old Counts Pivot Table'!D$50</f>
        <v>0</v>
      </c>
      <c r="V57" s="252">
        <f>'Old Counts Pivot Table'!E$50</f>
        <v>0</v>
      </c>
      <c r="W57" s="252">
        <f>'Old Counts Pivot Table'!F$50</f>
        <v>0</v>
      </c>
      <c r="X57" s="322">
        <f>'Old Counts Pivot Table'!G$50</f>
        <v>0</v>
      </c>
      <c r="Y57" s="251">
        <f>'Old Counts Pivot Table'!H$50</f>
        <v>0</v>
      </c>
      <c r="Z57" s="251">
        <f>'Old Counts Pivot Table'!I$50</f>
        <v>0</v>
      </c>
      <c r="AA57" s="252">
        <f>'Old Counts Pivot Table'!J$50</f>
        <v>0</v>
      </c>
      <c r="AB57" s="252">
        <f>'Old Counts Pivot Table'!K$50</f>
        <v>0</v>
      </c>
      <c r="AC57" s="252">
        <f>'Old Counts Pivot Table'!L$50</f>
        <v>0</v>
      </c>
      <c r="AD57" s="252">
        <f>'Old Counts Pivot Table'!M$50</f>
        <v>0</v>
      </c>
      <c r="AE57" s="251">
        <f>'Old Counts Pivot Table'!N$50</f>
        <v>0</v>
      </c>
      <c r="AF57" s="251">
        <f>'Old Counts Pivot Table'!O$50</f>
        <v>0</v>
      </c>
      <c r="AG57" s="252">
        <f>'Old Counts Pivot Table'!P$50</f>
        <v>0</v>
      </c>
      <c r="AH57" s="251">
        <f>'Old Counts Pivot Table'!Q$50</f>
        <v>0</v>
      </c>
    </row>
    <row r="58" spans="1:36" s="261" customFormat="1">
      <c r="A58" s="338"/>
      <c r="B58" s="253" t="s">
        <v>212</v>
      </c>
      <c r="C58" s="254">
        <f t="shared" si="43"/>
        <v>1</v>
      </c>
      <c r="D58" s="255">
        <f t="shared" si="44"/>
        <v>0</v>
      </c>
      <c r="E58" s="255">
        <f t="shared" si="45"/>
        <v>1</v>
      </c>
      <c r="F58" s="255">
        <f t="shared" si="46"/>
        <v>1</v>
      </c>
      <c r="G58" s="255">
        <f t="shared" si="46"/>
        <v>0</v>
      </c>
      <c r="H58" s="255">
        <f t="shared" si="46"/>
        <v>0</v>
      </c>
      <c r="I58" s="254">
        <f t="shared" si="47"/>
        <v>1</v>
      </c>
      <c r="J58" s="254">
        <f t="shared" si="48"/>
        <v>0</v>
      </c>
      <c r="K58" s="255">
        <f t="shared" si="49"/>
        <v>1</v>
      </c>
      <c r="L58" s="255">
        <f t="shared" si="49"/>
        <v>1</v>
      </c>
      <c r="M58" s="256">
        <f t="shared" si="50"/>
        <v>1</v>
      </c>
      <c r="N58" s="254">
        <f t="shared" si="51"/>
        <v>1</v>
      </c>
      <c r="O58" s="254">
        <f t="shared" si="52"/>
        <v>1</v>
      </c>
      <c r="P58" s="256">
        <f t="shared" si="52"/>
        <v>0</v>
      </c>
      <c r="Q58" s="333">
        <f t="shared" si="52"/>
        <v>1</v>
      </c>
      <c r="R58" s="257"/>
      <c r="S58" s="258">
        <f>'Old Counts Pivot Table'!B$51</f>
        <v>2299</v>
      </c>
      <c r="T58" s="259">
        <f>'Old Counts Pivot Table'!C$51</f>
        <v>0</v>
      </c>
      <c r="U58" s="259">
        <f>'Old Counts Pivot Table'!D$51</f>
        <v>2693</v>
      </c>
      <c r="V58" s="259">
        <f>'Old Counts Pivot Table'!E$51</f>
        <v>126</v>
      </c>
      <c r="W58" s="259">
        <f>'Old Counts Pivot Table'!F$51</f>
        <v>0</v>
      </c>
      <c r="X58" s="323">
        <f>'Old Counts Pivot Table'!G$51</f>
        <v>0</v>
      </c>
      <c r="Y58" s="258">
        <f>'Old Counts Pivot Table'!H$51</f>
        <v>5118</v>
      </c>
      <c r="Z58" s="258">
        <f>'Old Counts Pivot Table'!I$51</f>
        <v>0</v>
      </c>
      <c r="AA58" s="259">
        <f>'Old Counts Pivot Table'!J$51</f>
        <v>504</v>
      </c>
      <c r="AB58" s="259">
        <f>'Old Counts Pivot Table'!K$51</f>
        <v>1207</v>
      </c>
      <c r="AC58" s="259">
        <f>'Old Counts Pivot Table'!L$51</f>
        <v>47</v>
      </c>
      <c r="AD58" s="259">
        <f>'Old Counts Pivot Table'!M$51</f>
        <v>0</v>
      </c>
      <c r="AE58" s="258">
        <f>'Old Counts Pivot Table'!N$51</f>
        <v>1758</v>
      </c>
      <c r="AF58" s="258">
        <f>'Old Counts Pivot Table'!O$51</f>
        <v>173</v>
      </c>
      <c r="AG58" s="259">
        <f>'Old Counts Pivot Table'!P$51</f>
        <v>0</v>
      </c>
      <c r="AH58" s="258">
        <f>'Old Counts Pivot Table'!Q$51</f>
        <v>173</v>
      </c>
      <c r="AI58" s="260"/>
      <c r="AJ58" s="260"/>
    </row>
    <row r="59" spans="1:36">
      <c r="A59" s="339" t="s">
        <v>34</v>
      </c>
      <c r="B59" s="240" t="s">
        <v>3</v>
      </c>
      <c r="C59" s="241">
        <f t="shared" ref="C59:C65" si="53">S59/S$65</f>
        <v>0.33522727272727271</v>
      </c>
      <c r="D59" s="242">
        <f t="shared" ref="D59:D65" si="54">IFERROR(T59/T$65,0)</f>
        <v>0.23933649289099526</v>
      </c>
      <c r="E59" s="242">
        <f t="shared" ref="E59:E65" si="55">U59/U$65</f>
        <v>0.2136669874879692</v>
      </c>
      <c r="F59" s="242">
        <f t="shared" ref="F59:H65" si="56">IFERROR(V59/V$65,0)</f>
        <v>0.20856102003642987</v>
      </c>
      <c r="G59" s="242">
        <f t="shared" si="56"/>
        <v>0.15151515151515152</v>
      </c>
      <c r="H59" s="242">
        <f t="shared" si="56"/>
        <v>0.15294117647058825</v>
      </c>
      <c r="I59" s="241">
        <f t="shared" ref="I59:I65" si="57">Y59/Y$65</f>
        <v>0.24797675866362315</v>
      </c>
      <c r="J59" s="241">
        <f t="shared" ref="J59:J65" si="58">IFERROR(Z59/Z$65,0)</f>
        <v>0</v>
      </c>
      <c r="K59" s="242">
        <f t="shared" ref="K59:L65" si="59">AA59/AA$65</f>
        <v>0.15056818181818182</v>
      </c>
      <c r="L59" s="242">
        <f t="shared" si="59"/>
        <v>9.5360824742268036E-2</v>
      </c>
      <c r="M59" s="243">
        <f t="shared" ref="M59:M65" si="60">IFERROR(AC59/AC$65,0)</f>
        <v>0.12658227848101267</v>
      </c>
      <c r="N59" s="241">
        <f t="shared" ref="N59:N65" si="61">AE59/AE$65</f>
        <v>0.13065755764304013</v>
      </c>
      <c r="O59" s="241">
        <f t="shared" ref="O59:Q65" si="62">IFERROR(AF59/AF$65,0)</f>
        <v>5.8375634517766499E-2</v>
      </c>
      <c r="P59" s="243">
        <f t="shared" si="62"/>
        <v>0</v>
      </c>
      <c r="Q59" s="331">
        <f t="shared" si="62"/>
        <v>5.8375634517766499E-2</v>
      </c>
      <c r="R59" s="244"/>
      <c r="S59" s="245">
        <f>'Old Counts Pivot Table'!B$53</f>
        <v>413</v>
      </c>
      <c r="T59" s="246">
        <f>'Old Counts Pivot Table'!C$53</f>
        <v>303</v>
      </c>
      <c r="U59" s="246">
        <f>'Old Counts Pivot Table'!D$53</f>
        <v>222</v>
      </c>
      <c r="V59" s="246">
        <f>'Old Counts Pivot Table'!E$53</f>
        <v>229</v>
      </c>
      <c r="W59" s="246">
        <f>'Old Counts Pivot Table'!F$53</f>
        <v>15</v>
      </c>
      <c r="X59" s="321">
        <f>'Old Counts Pivot Table'!G$53</f>
        <v>13</v>
      </c>
      <c r="Y59" s="245">
        <f>'Old Counts Pivot Table'!H$53</f>
        <v>1195</v>
      </c>
      <c r="Z59" s="245">
        <f>'Old Counts Pivot Table'!I$53</f>
        <v>0</v>
      </c>
      <c r="AA59" s="246">
        <f>'Old Counts Pivot Table'!J$53</f>
        <v>106</v>
      </c>
      <c r="AB59" s="246">
        <f>'Old Counts Pivot Table'!K$53</f>
        <v>37</v>
      </c>
      <c r="AC59" s="246">
        <f>'Old Counts Pivot Table'!L$53</f>
        <v>10</v>
      </c>
      <c r="AD59" s="246">
        <f>'Old Counts Pivot Table'!M$53</f>
        <v>0</v>
      </c>
      <c r="AE59" s="245">
        <f>'Old Counts Pivot Table'!N$53</f>
        <v>153</v>
      </c>
      <c r="AF59" s="245">
        <f>'Old Counts Pivot Table'!O$53</f>
        <v>23</v>
      </c>
      <c r="AG59" s="246">
        <f>'Old Counts Pivot Table'!P$53</f>
        <v>0</v>
      </c>
      <c r="AH59" s="245">
        <f>'Old Counts Pivot Table'!Q$53</f>
        <v>23</v>
      </c>
    </row>
    <row r="60" spans="1:36">
      <c r="A60" s="337"/>
      <c r="B60" s="239" t="s">
        <v>4</v>
      </c>
      <c r="C60" s="247">
        <f t="shared" si="53"/>
        <v>0.2564935064935065</v>
      </c>
      <c r="D60" s="248">
        <f t="shared" si="54"/>
        <v>0.25987361769352291</v>
      </c>
      <c r="E60" s="248">
        <f t="shared" si="55"/>
        <v>0.2550529355149182</v>
      </c>
      <c r="F60" s="248">
        <f t="shared" si="56"/>
        <v>0.25136612021857924</v>
      </c>
      <c r="G60" s="248">
        <f t="shared" si="56"/>
        <v>0.22222222222222221</v>
      </c>
      <c r="H60" s="248">
        <f t="shared" si="56"/>
        <v>0.4</v>
      </c>
      <c r="I60" s="247">
        <f t="shared" si="57"/>
        <v>0.2577298194646192</v>
      </c>
      <c r="J60" s="247">
        <f t="shared" si="58"/>
        <v>0</v>
      </c>
      <c r="K60" s="248">
        <f t="shared" si="59"/>
        <v>0.15198863636363635</v>
      </c>
      <c r="L60" s="248">
        <f t="shared" si="59"/>
        <v>0.10309278350515463</v>
      </c>
      <c r="M60" s="249">
        <f t="shared" si="60"/>
        <v>0.20253164556962025</v>
      </c>
      <c r="N60" s="247">
        <f t="shared" si="61"/>
        <v>0.13919726729291204</v>
      </c>
      <c r="O60" s="247">
        <f t="shared" si="62"/>
        <v>2.7918781725888325E-2</v>
      </c>
      <c r="P60" s="249">
        <f t="shared" si="62"/>
        <v>0</v>
      </c>
      <c r="Q60" s="332">
        <f t="shared" si="62"/>
        <v>2.7918781725888325E-2</v>
      </c>
      <c r="R60" s="250"/>
      <c r="S60" s="251">
        <f>'Old Counts Pivot Table'!B$54</f>
        <v>316</v>
      </c>
      <c r="T60" s="252">
        <f>'Old Counts Pivot Table'!C$54</f>
        <v>329</v>
      </c>
      <c r="U60" s="252">
        <f>'Old Counts Pivot Table'!D$54</f>
        <v>265</v>
      </c>
      <c r="V60" s="252">
        <f>'Old Counts Pivot Table'!E$54</f>
        <v>276</v>
      </c>
      <c r="W60" s="252">
        <f>'Old Counts Pivot Table'!F$54</f>
        <v>22</v>
      </c>
      <c r="X60" s="322">
        <f>'Old Counts Pivot Table'!G$54</f>
        <v>34</v>
      </c>
      <c r="Y60" s="251">
        <f>'Old Counts Pivot Table'!H$54</f>
        <v>1242</v>
      </c>
      <c r="Z60" s="251">
        <f>'Old Counts Pivot Table'!I$54</f>
        <v>0</v>
      </c>
      <c r="AA60" s="252">
        <f>'Old Counts Pivot Table'!J$54</f>
        <v>107</v>
      </c>
      <c r="AB60" s="252">
        <f>'Old Counts Pivot Table'!K$54</f>
        <v>40</v>
      </c>
      <c r="AC60" s="252">
        <f>'Old Counts Pivot Table'!L$54</f>
        <v>16</v>
      </c>
      <c r="AD60" s="252">
        <f>'Old Counts Pivot Table'!M$54</f>
        <v>0</v>
      </c>
      <c r="AE60" s="251">
        <f>'Old Counts Pivot Table'!N$54</f>
        <v>163</v>
      </c>
      <c r="AF60" s="251">
        <f>'Old Counts Pivot Table'!O$54</f>
        <v>11</v>
      </c>
      <c r="AG60" s="252">
        <f>'Old Counts Pivot Table'!P$54</f>
        <v>0</v>
      </c>
      <c r="AH60" s="251">
        <f>'Old Counts Pivot Table'!Q$54</f>
        <v>11</v>
      </c>
    </row>
    <row r="61" spans="1:36">
      <c r="A61" s="337"/>
      <c r="B61" s="239" t="s">
        <v>5</v>
      </c>
      <c r="C61" s="247">
        <f t="shared" si="53"/>
        <v>0.20616883116883117</v>
      </c>
      <c r="D61" s="248">
        <f t="shared" si="54"/>
        <v>0.24644549763033174</v>
      </c>
      <c r="E61" s="248">
        <f t="shared" si="55"/>
        <v>0.21462945139557266</v>
      </c>
      <c r="F61" s="248">
        <f t="shared" si="56"/>
        <v>0.32058287795992713</v>
      </c>
      <c r="G61" s="248">
        <f t="shared" si="56"/>
        <v>0.5757575757575758</v>
      </c>
      <c r="H61" s="248">
        <f t="shared" si="56"/>
        <v>0.24705882352941178</v>
      </c>
      <c r="I61" s="247">
        <f t="shared" si="57"/>
        <v>0.25295704503008926</v>
      </c>
      <c r="J61" s="247">
        <f t="shared" si="58"/>
        <v>0</v>
      </c>
      <c r="K61" s="248">
        <f t="shared" si="59"/>
        <v>0.21590909090909091</v>
      </c>
      <c r="L61" s="248">
        <f t="shared" si="59"/>
        <v>0.15206185567010308</v>
      </c>
      <c r="M61" s="249">
        <f t="shared" si="60"/>
        <v>0.22784810126582278</v>
      </c>
      <c r="N61" s="247">
        <f t="shared" si="61"/>
        <v>0.19555935098206662</v>
      </c>
      <c r="O61" s="247">
        <f t="shared" si="62"/>
        <v>3.8071065989847719E-2</v>
      </c>
      <c r="P61" s="249">
        <f t="shared" si="62"/>
        <v>0</v>
      </c>
      <c r="Q61" s="332">
        <f t="shared" si="62"/>
        <v>3.8071065989847719E-2</v>
      </c>
      <c r="R61" s="250"/>
      <c r="S61" s="251">
        <f>'Old Counts Pivot Table'!B$55</f>
        <v>254</v>
      </c>
      <c r="T61" s="252">
        <f>'Old Counts Pivot Table'!C$55</f>
        <v>312</v>
      </c>
      <c r="U61" s="252">
        <f>'Old Counts Pivot Table'!D$55</f>
        <v>223</v>
      </c>
      <c r="V61" s="252">
        <f>'Old Counts Pivot Table'!E$55</f>
        <v>352</v>
      </c>
      <c r="W61" s="252">
        <f>'Old Counts Pivot Table'!F$55</f>
        <v>57</v>
      </c>
      <c r="X61" s="322">
        <f>'Old Counts Pivot Table'!G$55</f>
        <v>21</v>
      </c>
      <c r="Y61" s="251">
        <f>'Old Counts Pivot Table'!H$55</f>
        <v>1219</v>
      </c>
      <c r="Z61" s="251">
        <f>'Old Counts Pivot Table'!I$55</f>
        <v>0</v>
      </c>
      <c r="AA61" s="252">
        <f>'Old Counts Pivot Table'!J$55</f>
        <v>152</v>
      </c>
      <c r="AB61" s="252">
        <f>'Old Counts Pivot Table'!K$55</f>
        <v>59</v>
      </c>
      <c r="AC61" s="252">
        <f>'Old Counts Pivot Table'!L$55</f>
        <v>18</v>
      </c>
      <c r="AD61" s="252">
        <f>'Old Counts Pivot Table'!M$55</f>
        <v>0</v>
      </c>
      <c r="AE61" s="251">
        <f>'Old Counts Pivot Table'!N$55</f>
        <v>229</v>
      </c>
      <c r="AF61" s="251">
        <f>'Old Counts Pivot Table'!O$55</f>
        <v>15</v>
      </c>
      <c r="AG61" s="252">
        <f>'Old Counts Pivot Table'!P$55</f>
        <v>0</v>
      </c>
      <c r="AH61" s="251">
        <f>'Old Counts Pivot Table'!Q$55</f>
        <v>15</v>
      </c>
    </row>
    <row r="62" spans="1:36">
      <c r="A62" s="337"/>
      <c r="B62" s="239" t="s">
        <v>6</v>
      </c>
      <c r="C62" s="247">
        <f t="shared" si="53"/>
        <v>0.18506493506493507</v>
      </c>
      <c r="D62" s="248">
        <f t="shared" si="54"/>
        <v>0.2377567140600316</v>
      </c>
      <c r="E62" s="248">
        <f t="shared" si="55"/>
        <v>0.29451395572666023</v>
      </c>
      <c r="F62" s="248">
        <f t="shared" si="56"/>
        <v>0.19125683060109289</v>
      </c>
      <c r="G62" s="248">
        <f t="shared" si="56"/>
        <v>5.0505050505050504E-2</v>
      </c>
      <c r="H62" s="248">
        <f t="shared" si="56"/>
        <v>0.2</v>
      </c>
      <c r="I62" s="247">
        <f t="shared" si="57"/>
        <v>0.2214152313758041</v>
      </c>
      <c r="J62" s="247">
        <f t="shared" si="58"/>
        <v>0</v>
      </c>
      <c r="K62" s="248">
        <f t="shared" si="59"/>
        <v>0.46732954545454547</v>
      </c>
      <c r="L62" s="248">
        <f t="shared" si="59"/>
        <v>0.63917525773195871</v>
      </c>
      <c r="M62" s="249">
        <f t="shared" si="60"/>
        <v>0.4050632911392405</v>
      </c>
      <c r="N62" s="247">
        <f t="shared" si="61"/>
        <v>0.52006831767719897</v>
      </c>
      <c r="O62" s="247">
        <f t="shared" si="62"/>
        <v>0.58883248730964466</v>
      </c>
      <c r="P62" s="249">
        <f t="shared" si="62"/>
        <v>0</v>
      </c>
      <c r="Q62" s="332">
        <f t="shared" si="62"/>
        <v>0.58883248730964466</v>
      </c>
      <c r="R62" s="250"/>
      <c r="S62" s="251">
        <f>'Old Counts Pivot Table'!B$56</f>
        <v>228</v>
      </c>
      <c r="T62" s="252">
        <f>'Old Counts Pivot Table'!C$56</f>
        <v>301</v>
      </c>
      <c r="U62" s="252">
        <f>'Old Counts Pivot Table'!D$56</f>
        <v>306</v>
      </c>
      <c r="V62" s="252">
        <f>'Old Counts Pivot Table'!E$56</f>
        <v>210</v>
      </c>
      <c r="W62" s="252">
        <f>'Old Counts Pivot Table'!F$56</f>
        <v>5</v>
      </c>
      <c r="X62" s="322">
        <f>'Old Counts Pivot Table'!G$56</f>
        <v>17</v>
      </c>
      <c r="Y62" s="251">
        <f>'Old Counts Pivot Table'!H$56</f>
        <v>1067</v>
      </c>
      <c r="Z62" s="251">
        <f>'Old Counts Pivot Table'!I$56</f>
        <v>0</v>
      </c>
      <c r="AA62" s="252">
        <f>'Old Counts Pivot Table'!J$56</f>
        <v>329</v>
      </c>
      <c r="AB62" s="252">
        <f>'Old Counts Pivot Table'!K$56</f>
        <v>248</v>
      </c>
      <c r="AC62" s="252">
        <f>'Old Counts Pivot Table'!L$56</f>
        <v>32</v>
      </c>
      <c r="AD62" s="252">
        <f>'Old Counts Pivot Table'!M$56</f>
        <v>0</v>
      </c>
      <c r="AE62" s="251">
        <f>'Old Counts Pivot Table'!N$56</f>
        <v>609</v>
      </c>
      <c r="AF62" s="251">
        <f>'Old Counts Pivot Table'!O$56</f>
        <v>232</v>
      </c>
      <c r="AG62" s="252">
        <f>'Old Counts Pivot Table'!P$56</f>
        <v>0</v>
      </c>
      <c r="AH62" s="251">
        <f>'Old Counts Pivot Table'!Q$56</f>
        <v>232</v>
      </c>
    </row>
    <row r="63" spans="1:36">
      <c r="A63" s="337"/>
      <c r="B63" s="239" t="s">
        <v>24</v>
      </c>
      <c r="C63" s="247">
        <f t="shared" si="53"/>
        <v>1.7045454545454544E-2</v>
      </c>
      <c r="D63" s="248">
        <f t="shared" si="54"/>
        <v>1.6587677725118485E-2</v>
      </c>
      <c r="E63" s="248">
        <f t="shared" si="55"/>
        <v>2.2136669874879691E-2</v>
      </c>
      <c r="F63" s="248">
        <f t="shared" si="56"/>
        <v>2.8233151183970857E-2</v>
      </c>
      <c r="G63" s="248">
        <f t="shared" si="56"/>
        <v>0</v>
      </c>
      <c r="H63" s="248">
        <f t="shared" si="56"/>
        <v>0</v>
      </c>
      <c r="I63" s="247">
        <f t="shared" si="57"/>
        <v>1.9921145465864286E-2</v>
      </c>
      <c r="J63" s="247">
        <f t="shared" si="58"/>
        <v>0</v>
      </c>
      <c r="K63" s="248">
        <f t="shared" si="59"/>
        <v>1.4204545454545454E-2</v>
      </c>
      <c r="L63" s="248">
        <f t="shared" si="59"/>
        <v>1.0309278350515464E-2</v>
      </c>
      <c r="M63" s="249">
        <f t="shared" si="60"/>
        <v>3.7974683544303799E-2</v>
      </c>
      <c r="N63" s="247">
        <f t="shared" si="61"/>
        <v>1.4517506404782237E-2</v>
      </c>
      <c r="O63" s="247">
        <f t="shared" si="62"/>
        <v>0.28680203045685282</v>
      </c>
      <c r="P63" s="249">
        <f t="shared" si="62"/>
        <v>0</v>
      </c>
      <c r="Q63" s="332">
        <f t="shared" si="62"/>
        <v>0.28680203045685282</v>
      </c>
      <c r="R63" s="250"/>
      <c r="S63" s="251">
        <f>'Old Counts Pivot Table'!B$57</f>
        <v>21</v>
      </c>
      <c r="T63" s="252">
        <f>'Old Counts Pivot Table'!C$57</f>
        <v>21</v>
      </c>
      <c r="U63" s="252">
        <f>'Old Counts Pivot Table'!D$57</f>
        <v>23</v>
      </c>
      <c r="V63" s="252">
        <f>'Old Counts Pivot Table'!E$57</f>
        <v>31</v>
      </c>
      <c r="W63" s="252">
        <f>'Old Counts Pivot Table'!F$57</f>
        <v>0</v>
      </c>
      <c r="X63" s="322">
        <f>'Old Counts Pivot Table'!G$57</f>
        <v>0</v>
      </c>
      <c r="Y63" s="251">
        <f>'Old Counts Pivot Table'!H$57</f>
        <v>96</v>
      </c>
      <c r="Z63" s="251">
        <f>'Old Counts Pivot Table'!I$57</f>
        <v>0</v>
      </c>
      <c r="AA63" s="252">
        <f>'Old Counts Pivot Table'!J$57</f>
        <v>10</v>
      </c>
      <c r="AB63" s="252">
        <f>'Old Counts Pivot Table'!K$57</f>
        <v>4</v>
      </c>
      <c r="AC63" s="252">
        <f>'Old Counts Pivot Table'!L$57</f>
        <v>3</v>
      </c>
      <c r="AD63" s="252">
        <f>'Old Counts Pivot Table'!M$57</f>
        <v>0</v>
      </c>
      <c r="AE63" s="251">
        <f>'Old Counts Pivot Table'!N$57</f>
        <v>17</v>
      </c>
      <c r="AF63" s="251">
        <f>'Old Counts Pivot Table'!O$57</f>
        <v>113</v>
      </c>
      <c r="AG63" s="252">
        <f>'Old Counts Pivot Table'!P$57</f>
        <v>0</v>
      </c>
      <c r="AH63" s="251">
        <f>'Old Counts Pivot Table'!Q$57</f>
        <v>113</v>
      </c>
    </row>
    <row r="64" spans="1:36">
      <c r="A64" s="337"/>
      <c r="B64" s="239" t="s">
        <v>21</v>
      </c>
      <c r="C64" s="247">
        <f t="shared" si="53"/>
        <v>0</v>
      </c>
      <c r="D64" s="248">
        <f t="shared" si="54"/>
        <v>0</v>
      </c>
      <c r="E64" s="248">
        <f t="shared" si="55"/>
        <v>0</v>
      </c>
      <c r="F64" s="248">
        <f t="shared" si="56"/>
        <v>0</v>
      </c>
      <c r="G64" s="248">
        <f t="shared" si="56"/>
        <v>0</v>
      </c>
      <c r="H64" s="248">
        <f t="shared" si="56"/>
        <v>0</v>
      </c>
      <c r="I64" s="247">
        <f t="shared" si="57"/>
        <v>0</v>
      </c>
      <c r="J64" s="247">
        <f t="shared" si="58"/>
        <v>0</v>
      </c>
      <c r="K64" s="248">
        <f t="shared" si="59"/>
        <v>0</v>
      </c>
      <c r="L64" s="248">
        <f t="shared" si="59"/>
        <v>0</v>
      </c>
      <c r="M64" s="249">
        <f t="shared" si="60"/>
        <v>0</v>
      </c>
      <c r="N64" s="247">
        <f t="shared" si="61"/>
        <v>0</v>
      </c>
      <c r="O64" s="247">
        <f t="shared" si="62"/>
        <v>0</v>
      </c>
      <c r="P64" s="249">
        <f t="shared" si="62"/>
        <v>0</v>
      </c>
      <c r="Q64" s="332">
        <f t="shared" si="62"/>
        <v>0</v>
      </c>
      <c r="R64" s="250"/>
      <c r="S64" s="251">
        <f>'Old Counts Pivot Table'!B$58</f>
        <v>0</v>
      </c>
      <c r="T64" s="252">
        <f>'Old Counts Pivot Table'!C$58</f>
        <v>0</v>
      </c>
      <c r="U64" s="252">
        <f>'Old Counts Pivot Table'!D$58</f>
        <v>0</v>
      </c>
      <c r="V64" s="252">
        <f>'Old Counts Pivot Table'!E$58</f>
        <v>0</v>
      </c>
      <c r="W64" s="252">
        <f>'Old Counts Pivot Table'!F$58</f>
        <v>0</v>
      </c>
      <c r="X64" s="322">
        <f>'Old Counts Pivot Table'!G$58</f>
        <v>0</v>
      </c>
      <c r="Y64" s="251">
        <f>'Old Counts Pivot Table'!H$58</f>
        <v>0</v>
      </c>
      <c r="Z64" s="251">
        <f>'Old Counts Pivot Table'!I$58</f>
        <v>0</v>
      </c>
      <c r="AA64" s="252">
        <f>'Old Counts Pivot Table'!J$58</f>
        <v>0</v>
      </c>
      <c r="AB64" s="252">
        <f>'Old Counts Pivot Table'!K$58</f>
        <v>0</v>
      </c>
      <c r="AC64" s="252">
        <f>'Old Counts Pivot Table'!L$58</f>
        <v>0</v>
      </c>
      <c r="AD64" s="252">
        <f>'Old Counts Pivot Table'!M$58</f>
        <v>0</v>
      </c>
      <c r="AE64" s="251">
        <f>'Old Counts Pivot Table'!N$58</f>
        <v>0</v>
      </c>
      <c r="AF64" s="251">
        <f>'Old Counts Pivot Table'!O$58</f>
        <v>0</v>
      </c>
      <c r="AG64" s="252">
        <f>'Old Counts Pivot Table'!P$58</f>
        <v>0</v>
      </c>
      <c r="AH64" s="251">
        <f>'Old Counts Pivot Table'!Q$58</f>
        <v>0</v>
      </c>
    </row>
    <row r="65" spans="1:36" s="261" customFormat="1">
      <c r="A65" s="338"/>
      <c r="B65" s="253" t="s">
        <v>212</v>
      </c>
      <c r="C65" s="254">
        <f t="shared" si="53"/>
        <v>1</v>
      </c>
      <c r="D65" s="255">
        <f t="shared" si="54"/>
        <v>1</v>
      </c>
      <c r="E65" s="255">
        <f t="shared" si="55"/>
        <v>1</v>
      </c>
      <c r="F65" s="255">
        <f t="shared" si="56"/>
        <v>1</v>
      </c>
      <c r="G65" s="255">
        <f t="shared" si="56"/>
        <v>1</v>
      </c>
      <c r="H65" s="255">
        <f t="shared" si="56"/>
        <v>1</v>
      </c>
      <c r="I65" s="254">
        <f t="shared" si="57"/>
        <v>1</v>
      </c>
      <c r="J65" s="254">
        <f t="shared" si="58"/>
        <v>0</v>
      </c>
      <c r="K65" s="255">
        <f t="shared" si="59"/>
        <v>1</v>
      </c>
      <c r="L65" s="255">
        <f t="shared" si="59"/>
        <v>1</v>
      </c>
      <c r="M65" s="256">
        <f t="shared" si="60"/>
        <v>1</v>
      </c>
      <c r="N65" s="254">
        <f t="shared" si="61"/>
        <v>1</v>
      </c>
      <c r="O65" s="254">
        <f t="shared" si="62"/>
        <v>1</v>
      </c>
      <c r="P65" s="256">
        <f t="shared" si="62"/>
        <v>0</v>
      </c>
      <c r="Q65" s="333">
        <f t="shared" si="62"/>
        <v>1</v>
      </c>
      <c r="R65" s="257"/>
      <c r="S65" s="258">
        <f>'Old Counts Pivot Table'!B$59</f>
        <v>1232</v>
      </c>
      <c r="T65" s="259">
        <f>'Old Counts Pivot Table'!C$59</f>
        <v>1266</v>
      </c>
      <c r="U65" s="259">
        <f>'Old Counts Pivot Table'!D$59</f>
        <v>1039</v>
      </c>
      <c r="V65" s="259">
        <f>'Old Counts Pivot Table'!E$59</f>
        <v>1098</v>
      </c>
      <c r="W65" s="259">
        <f>'Old Counts Pivot Table'!F$59</f>
        <v>99</v>
      </c>
      <c r="X65" s="323">
        <f>'Old Counts Pivot Table'!G$59</f>
        <v>85</v>
      </c>
      <c r="Y65" s="258">
        <f>'Old Counts Pivot Table'!H$59</f>
        <v>4819</v>
      </c>
      <c r="Z65" s="258">
        <f>'Old Counts Pivot Table'!I$59</f>
        <v>0</v>
      </c>
      <c r="AA65" s="259">
        <f>'Old Counts Pivot Table'!J$59</f>
        <v>704</v>
      </c>
      <c r="AB65" s="259">
        <f>'Old Counts Pivot Table'!K$59</f>
        <v>388</v>
      </c>
      <c r="AC65" s="259">
        <f>'Old Counts Pivot Table'!L$59</f>
        <v>79</v>
      </c>
      <c r="AD65" s="259">
        <f>'Old Counts Pivot Table'!M$59</f>
        <v>0</v>
      </c>
      <c r="AE65" s="258">
        <f>'Old Counts Pivot Table'!N$59</f>
        <v>1171</v>
      </c>
      <c r="AF65" s="258">
        <f>'Old Counts Pivot Table'!O$59</f>
        <v>394</v>
      </c>
      <c r="AG65" s="259">
        <f>'Old Counts Pivot Table'!P$59</f>
        <v>0</v>
      </c>
      <c r="AH65" s="258">
        <f>'Old Counts Pivot Table'!Q$59</f>
        <v>394</v>
      </c>
      <c r="AI65" s="260"/>
      <c r="AJ65" s="260"/>
    </row>
    <row r="66" spans="1:36">
      <c r="A66" s="339" t="s">
        <v>35</v>
      </c>
      <c r="B66" s="240" t="s">
        <v>3</v>
      </c>
      <c r="C66" s="241">
        <f t="shared" ref="C66:C72" si="63">S66/S$72</f>
        <v>0.37839433293978747</v>
      </c>
      <c r="D66" s="242">
        <f t="shared" ref="D66:D72" si="64">IFERROR(T66/T$72,0)</f>
        <v>0.20705346985210465</v>
      </c>
      <c r="E66" s="242">
        <f t="shared" ref="E66:E72" si="65">U66/U$72</f>
        <v>0.23563218390804597</v>
      </c>
      <c r="F66" s="242">
        <f t="shared" ref="F66:H72" si="66">IFERROR(V66/V$72,0)</f>
        <v>0.2376923076923077</v>
      </c>
      <c r="G66" s="242">
        <f t="shared" si="66"/>
        <v>0.17322834645669291</v>
      </c>
      <c r="H66" s="242">
        <f t="shared" si="66"/>
        <v>0.30519480519480519</v>
      </c>
      <c r="I66" s="241">
        <f t="shared" ref="I66:I72" si="67">Y66/Y$72</f>
        <v>0.27985668789808915</v>
      </c>
      <c r="J66" s="241">
        <f t="shared" ref="J66:J72" si="68">IFERROR(Z66/Z$72,0)</f>
        <v>0</v>
      </c>
      <c r="K66" s="242">
        <f t="shared" ref="K66:L72" si="69">AA66/AA$72</f>
        <v>0.38162344983089064</v>
      </c>
      <c r="L66" s="242">
        <f t="shared" si="69"/>
        <v>0.18718381112984822</v>
      </c>
      <c r="M66" s="243">
        <f t="shared" ref="M66:M72" si="70">IFERROR(AC66/AC$72,0)</f>
        <v>0.296875</v>
      </c>
      <c r="N66" s="241">
        <f t="shared" ref="N66:N72" si="71">AE66/AE$72</f>
        <v>0.33106212424849701</v>
      </c>
      <c r="O66" s="241">
        <f t="shared" ref="O66:Q72" si="72">IFERROR(AF66/AF$72,0)</f>
        <v>0</v>
      </c>
      <c r="P66" s="243">
        <f t="shared" si="72"/>
        <v>0</v>
      </c>
      <c r="Q66" s="331">
        <f t="shared" si="72"/>
        <v>0</v>
      </c>
      <c r="R66" s="244"/>
      <c r="S66" s="245">
        <f>'Old Counts Pivot Table'!B$61</f>
        <v>641</v>
      </c>
      <c r="T66" s="246">
        <f>'Old Counts Pivot Table'!C$61</f>
        <v>182</v>
      </c>
      <c r="U66" s="246">
        <f>'Old Counts Pivot Table'!D$61</f>
        <v>205</v>
      </c>
      <c r="V66" s="246">
        <f>'Old Counts Pivot Table'!E$61</f>
        <v>309</v>
      </c>
      <c r="W66" s="246">
        <f>'Old Counts Pivot Table'!F$61</f>
        <v>22</v>
      </c>
      <c r="X66" s="321">
        <f>'Old Counts Pivot Table'!G$61</f>
        <v>47</v>
      </c>
      <c r="Y66" s="245">
        <f>'Old Counts Pivot Table'!H$61</f>
        <v>1406</v>
      </c>
      <c r="Z66" s="245">
        <f>'Old Counts Pivot Table'!I$61</f>
        <v>0</v>
      </c>
      <c r="AA66" s="246">
        <f>'Old Counts Pivot Table'!J$61</f>
        <v>677</v>
      </c>
      <c r="AB66" s="246">
        <f>'Old Counts Pivot Table'!K$61</f>
        <v>111</v>
      </c>
      <c r="AC66" s="246">
        <f>'Old Counts Pivot Table'!L$61</f>
        <v>38</v>
      </c>
      <c r="AD66" s="246">
        <f>'Old Counts Pivot Table'!M$61</f>
        <v>0</v>
      </c>
      <c r="AE66" s="245">
        <f>'Old Counts Pivot Table'!N$61</f>
        <v>826</v>
      </c>
      <c r="AF66" s="245">
        <f>'Old Counts Pivot Table'!O$61</f>
        <v>0</v>
      </c>
      <c r="AG66" s="246">
        <f>'Old Counts Pivot Table'!P$61</f>
        <v>0</v>
      </c>
      <c r="AH66" s="245">
        <f>'Old Counts Pivot Table'!Q$61</f>
        <v>0</v>
      </c>
    </row>
    <row r="67" spans="1:36">
      <c r="A67" s="337"/>
      <c r="B67" s="239" t="s">
        <v>4</v>
      </c>
      <c r="C67" s="247">
        <f t="shared" si="63"/>
        <v>0.26741440377804016</v>
      </c>
      <c r="D67" s="248">
        <f t="shared" si="64"/>
        <v>0.3026166097838453</v>
      </c>
      <c r="E67" s="248">
        <f t="shared" si="65"/>
        <v>0.21379310344827587</v>
      </c>
      <c r="F67" s="248">
        <f t="shared" si="66"/>
        <v>0.26538461538461539</v>
      </c>
      <c r="G67" s="248">
        <f t="shared" si="66"/>
        <v>0.25196850393700787</v>
      </c>
      <c r="H67" s="248">
        <f t="shared" si="66"/>
        <v>0.35714285714285715</v>
      </c>
      <c r="I67" s="247">
        <f t="shared" si="67"/>
        <v>0.26612261146496813</v>
      </c>
      <c r="J67" s="247">
        <f t="shared" si="68"/>
        <v>0</v>
      </c>
      <c r="K67" s="248">
        <f t="shared" si="69"/>
        <v>0.28523111612175872</v>
      </c>
      <c r="L67" s="248">
        <f t="shared" si="69"/>
        <v>0.26306913996627318</v>
      </c>
      <c r="M67" s="249">
        <f t="shared" si="70"/>
        <v>0.265625</v>
      </c>
      <c r="N67" s="247">
        <f t="shared" si="71"/>
        <v>0.27895791583166335</v>
      </c>
      <c r="O67" s="247">
        <f t="shared" si="72"/>
        <v>0</v>
      </c>
      <c r="P67" s="249">
        <f t="shared" si="72"/>
        <v>0</v>
      </c>
      <c r="Q67" s="332">
        <f t="shared" si="72"/>
        <v>0</v>
      </c>
      <c r="R67" s="250"/>
      <c r="S67" s="251">
        <f>'Old Counts Pivot Table'!B$62</f>
        <v>453</v>
      </c>
      <c r="T67" s="252">
        <f>'Old Counts Pivot Table'!C$62</f>
        <v>266</v>
      </c>
      <c r="U67" s="252">
        <f>'Old Counts Pivot Table'!D$62</f>
        <v>186</v>
      </c>
      <c r="V67" s="252">
        <f>'Old Counts Pivot Table'!E$62</f>
        <v>345</v>
      </c>
      <c r="W67" s="252">
        <f>'Old Counts Pivot Table'!F$62</f>
        <v>32</v>
      </c>
      <c r="X67" s="322">
        <f>'Old Counts Pivot Table'!G$62</f>
        <v>55</v>
      </c>
      <c r="Y67" s="251">
        <f>'Old Counts Pivot Table'!H$62</f>
        <v>1337</v>
      </c>
      <c r="Z67" s="251">
        <f>'Old Counts Pivot Table'!I$62</f>
        <v>0</v>
      </c>
      <c r="AA67" s="252">
        <f>'Old Counts Pivot Table'!J$62</f>
        <v>506</v>
      </c>
      <c r="AB67" s="252">
        <f>'Old Counts Pivot Table'!K$62</f>
        <v>156</v>
      </c>
      <c r="AC67" s="252">
        <f>'Old Counts Pivot Table'!L$62</f>
        <v>34</v>
      </c>
      <c r="AD67" s="252">
        <f>'Old Counts Pivot Table'!M$62</f>
        <v>0</v>
      </c>
      <c r="AE67" s="251">
        <f>'Old Counts Pivot Table'!N$62</f>
        <v>696</v>
      </c>
      <c r="AF67" s="251">
        <f>'Old Counts Pivot Table'!O$62</f>
        <v>0</v>
      </c>
      <c r="AG67" s="252">
        <f>'Old Counts Pivot Table'!P$62</f>
        <v>0</v>
      </c>
      <c r="AH67" s="251">
        <f>'Old Counts Pivot Table'!Q$62</f>
        <v>0</v>
      </c>
    </row>
    <row r="68" spans="1:36">
      <c r="A68" s="337"/>
      <c r="B68" s="239" t="s">
        <v>5</v>
      </c>
      <c r="C68" s="247">
        <f t="shared" si="63"/>
        <v>0.18831168831168832</v>
      </c>
      <c r="D68" s="248">
        <f t="shared" si="64"/>
        <v>0.21501706484641639</v>
      </c>
      <c r="E68" s="248">
        <f t="shared" si="65"/>
        <v>0.30114942528735633</v>
      </c>
      <c r="F68" s="248">
        <f t="shared" si="66"/>
        <v>0.28384615384615386</v>
      </c>
      <c r="G68" s="248">
        <f t="shared" si="66"/>
        <v>0.57480314960629919</v>
      </c>
      <c r="H68" s="248">
        <f t="shared" si="66"/>
        <v>0.32467532467532467</v>
      </c>
      <c r="I68" s="247">
        <f t="shared" si="67"/>
        <v>0.25119426751592355</v>
      </c>
      <c r="J68" s="247">
        <f t="shared" si="68"/>
        <v>0</v>
      </c>
      <c r="K68" s="248">
        <f t="shared" si="69"/>
        <v>0.26493799323562572</v>
      </c>
      <c r="L68" s="248">
        <f t="shared" si="69"/>
        <v>0.42327150084317033</v>
      </c>
      <c r="M68" s="249">
        <f t="shared" si="70"/>
        <v>0.3125</v>
      </c>
      <c r="N68" s="247">
        <f t="shared" si="71"/>
        <v>0.30501002004008015</v>
      </c>
      <c r="O68" s="247">
        <f t="shared" si="72"/>
        <v>0</v>
      </c>
      <c r="P68" s="249">
        <f t="shared" si="72"/>
        <v>0</v>
      </c>
      <c r="Q68" s="332">
        <f t="shared" si="72"/>
        <v>0</v>
      </c>
      <c r="R68" s="250"/>
      <c r="S68" s="251">
        <f>'Old Counts Pivot Table'!B$63</f>
        <v>319</v>
      </c>
      <c r="T68" s="252">
        <f>'Old Counts Pivot Table'!C$63</f>
        <v>189</v>
      </c>
      <c r="U68" s="252">
        <f>'Old Counts Pivot Table'!D$63</f>
        <v>262</v>
      </c>
      <c r="V68" s="252">
        <f>'Old Counts Pivot Table'!E$63</f>
        <v>369</v>
      </c>
      <c r="W68" s="252">
        <f>'Old Counts Pivot Table'!F$63</f>
        <v>73</v>
      </c>
      <c r="X68" s="322">
        <f>'Old Counts Pivot Table'!G$63</f>
        <v>50</v>
      </c>
      <c r="Y68" s="251">
        <f>'Old Counts Pivot Table'!H$63</f>
        <v>1262</v>
      </c>
      <c r="Z68" s="251">
        <f>'Old Counts Pivot Table'!I$63</f>
        <v>0</v>
      </c>
      <c r="AA68" s="252">
        <f>'Old Counts Pivot Table'!J$63</f>
        <v>470</v>
      </c>
      <c r="AB68" s="252">
        <f>'Old Counts Pivot Table'!K$63</f>
        <v>251</v>
      </c>
      <c r="AC68" s="252">
        <f>'Old Counts Pivot Table'!L$63</f>
        <v>40</v>
      </c>
      <c r="AD68" s="252">
        <f>'Old Counts Pivot Table'!M$63</f>
        <v>0</v>
      </c>
      <c r="AE68" s="251">
        <f>'Old Counts Pivot Table'!N$63</f>
        <v>761</v>
      </c>
      <c r="AF68" s="251">
        <f>'Old Counts Pivot Table'!O$63</f>
        <v>0</v>
      </c>
      <c r="AG68" s="252">
        <f>'Old Counts Pivot Table'!P$63</f>
        <v>0</v>
      </c>
      <c r="AH68" s="251">
        <f>'Old Counts Pivot Table'!Q$63</f>
        <v>0</v>
      </c>
    </row>
    <row r="69" spans="1:36">
      <c r="A69" s="337"/>
      <c r="B69" s="239" t="s">
        <v>6</v>
      </c>
      <c r="C69" s="247">
        <f t="shared" si="63"/>
        <v>5.9031877213695395E-3</v>
      </c>
      <c r="D69" s="248">
        <f t="shared" si="64"/>
        <v>1.8202502844141068E-2</v>
      </c>
      <c r="E69" s="248">
        <f t="shared" si="65"/>
        <v>2.1839080459770115E-2</v>
      </c>
      <c r="F69" s="248">
        <f t="shared" si="66"/>
        <v>1.6923076923076923E-2</v>
      </c>
      <c r="G69" s="248">
        <f t="shared" si="66"/>
        <v>0</v>
      </c>
      <c r="H69" s="248">
        <f t="shared" si="66"/>
        <v>6.4935064935064939E-3</v>
      </c>
      <c r="I69" s="247">
        <f t="shared" si="67"/>
        <v>1.3535031847133758E-2</v>
      </c>
      <c r="J69" s="247">
        <f t="shared" si="68"/>
        <v>0</v>
      </c>
      <c r="K69" s="248">
        <f t="shared" si="69"/>
        <v>6.8207440811724918E-2</v>
      </c>
      <c r="L69" s="248">
        <f t="shared" si="69"/>
        <v>0.12647554806070826</v>
      </c>
      <c r="M69" s="249">
        <f t="shared" si="70"/>
        <v>0.1171875</v>
      </c>
      <c r="N69" s="247">
        <f t="shared" si="71"/>
        <v>8.4569138276553102E-2</v>
      </c>
      <c r="O69" s="247">
        <f t="shared" si="72"/>
        <v>0</v>
      </c>
      <c r="P69" s="249">
        <f t="shared" si="72"/>
        <v>0</v>
      </c>
      <c r="Q69" s="332">
        <f t="shared" si="72"/>
        <v>0</v>
      </c>
      <c r="R69" s="250"/>
      <c r="S69" s="251">
        <f>'Old Counts Pivot Table'!B$64</f>
        <v>10</v>
      </c>
      <c r="T69" s="252">
        <f>'Old Counts Pivot Table'!C$64</f>
        <v>16</v>
      </c>
      <c r="U69" s="252">
        <f>'Old Counts Pivot Table'!D$64</f>
        <v>19</v>
      </c>
      <c r="V69" s="252">
        <f>'Old Counts Pivot Table'!E$64</f>
        <v>22</v>
      </c>
      <c r="W69" s="252">
        <f>'Old Counts Pivot Table'!F$64</f>
        <v>0</v>
      </c>
      <c r="X69" s="322">
        <f>'Old Counts Pivot Table'!G$64</f>
        <v>1</v>
      </c>
      <c r="Y69" s="251">
        <f>'Old Counts Pivot Table'!H$64</f>
        <v>68</v>
      </c>
      <c r="Z69" s="251">
        <f>'Old Counts Pivot Table'!I$64</f>
        <v>0</v>
      </c>
      <c r="AA69" s="252">
        <f>'Old Counts Pivot Table'!J$64</f>
        <v>121</v>
      </c>
      <c r="AB69" s="252">
        <f>'Old Counts Pivot Table'!K$64</f>
        <v>75</v>
      </c>
      <c r="AC69" s="252">
        <f>'Old Counts Pivot Table'!L$64</f>
        <v>15</v>
      </c>
      <c r="AD69" s="252">
        <f>'Old Counts Pivot Table'!M$64</f>
        <v>0</v>
      </c>
      <c r="AE69" s="251">
        <f>'Old Counts Pivot Table'!N$64</f>
        <v>211</v>
      </c>
      <c r="AF69" s="251">
        <f>'Old Counts Pivot Table'!O$64</f>
        <v>0</v>
      </c>
      <c r="AG69" s="252">
        <f>'Old Counts Pivot Table'!P$64</f>
        <v>0</v>
      </c>
      <c r="AH69" s="251">
        <f>'Old Counts Pivot Table'!Q$64</f>
        <v>0</v>
      </c>
    </row>
    <row r="70" spans="1:36">
      <c r="A70" s="337"/>
      <c r="B70" s="239" t="s">
        <v>24</v>
      </c>
      <c r="C70" s="247">
        <f t="shared" si="63"/>
        <v>0.15997638724911453</v>
      </c>
      <c r="D70" s="248">
        <f t="shared" si="64"/>
        <v>0.25711035267349258</v>
      </c>
      <c r="E70" s="248">
        <f t="shared" si="65"/>
        <v>0.22758620689655173</v>
      </c>
      <c r="F70" s="248">
        <f t="shared" si="66"/>
        <v>0.19615384615384615</v>
      </c>
      <c r="G70" s="248">
        <f t="shared" si="66"/>
        <v>0</v>
      </c>
      <c r="H70" s="248">
        <f t="shared" si="66"/>
        <v>6.4935064935064939E-3</v>
      </c>
      <c r="I70" s="247">
        <f t="shared" si="67"/>
        <v>0.18929140127388536</v>
      </c>
      <c r="J70" s="247">
        <f t="shared" si="68"/>
        <v>0</v>
      </c>
      <c r="K70" s="248">
        <f t="shared" si="69"/>
        <v>0</v>
      </c>
      <c r="L70" s="248">
        <f t="shared" si="69"/>
        <v>0</v>
      </c>
      <c r="M70" s="249">
        <f t="shared" si="70"/>
        <v>7.8125E-3</v>
      </c>
      <c r="N70" s="669">
        <f t="shared" si="71"/>
        <v>4.0080160320641282E-4</v>
      </c>
      <c r="O70" s="247">
        <f t="shared" si="72"/>
        <v>0</v>
      </c>
      <c r="P70" s="249">
        <f t="shared" si="72"/>
        <v>0</v>
      </c>
      <c r="Q70" s="332">
        <f t="shared" si="72"/>
        <v>0</v>
      </c>
      <c r="R70" s="250"/>
      <c r="S70" s="251">
        <f>'Old Counts Pivot Table'!B$65</f>
        <v>271</v>
      </c>
      <c r="T70" s="252">
        <f>'Old Counts Pivot Table'!C$65</f>
        <v>226</v>
      </c>
      <c r="U70" s="252">
        <f>'Old Counts Pivot Table'!D$65</f>
        <v>198</v>
      </c>
      <c r="V70" s="252">
        <f>'Old Counts Pivot Table'!E$65</f>
        <v>255</v>
      </c>
      <c r="W70" s="252">
        <f>'Old Counts Pivot Table'!F$65</f>
        <v>0</v>
      </c>
      <c r="X70" s="322">
        <f>'Old Counts Pivot Table'!G$65</f>
        <v>1</v>
      </c>
      <c r="Y70" s="251">
        <f>'Old Counts Pivot Table'!H$65</f>
        <v>951</v>
      </c>
      <c r="Z70" s="251">
        <f>'Old Counts Pivot Table'!I$65</f>
        <v>0</v>
      </c>
      <c r="AA70" s="252">
        <f>'Old Counts Pivot Table'!J$65</f>
        <v>0</v>
      </c>
      <c r="AB70" s="252">
        <f>'Old Counts Pivot Table'!K$65</f>
        <v>0</v>
      </c>
      <c r="AC70" s="252">
        <f>'Old Counts Pivot Table'!L$65</f>
        <v>1</v>
      </c>
      <c r="AD70" s="252">
        <f>'Old Counts Pivot Table'!M$65</f>
        <v>0</v>
      </c>
      <c r="AE70" s="251">
        <f>'Old Counts Pivot Table'!N$65</f>
        <v>1</v>
      </c>
      <c r="AF70" s="251">
        <f>'Old Counts Pivot Table'!O$65</f>
        <v>0</v>
      </c>
      <c r="AG70" s="252">
        <f>'Old Counts Pivot Table'!P$65</f>
        <v>0</v>
      </c>
      <c r="AH70" s="251">
        <f>'Old Counts Pivot Table'!Q$65</f>
        <v>0</v>
      </c>
    </row>
    <row r="71" spans="1:36">
      <c r="A71" s="337"/>
      <c r="B71" s="239" t="s">
        <v>21</v>
      </c>
      <c r="C71" s="247">
        <f t="shared" si="63"/>
        <v>0</v>
      </c>
      <c r="D71" s="248">
        <f t="shared" si="64"/>
        <v>0</v>
      </c>
      <c r="E71" s="248">
        <f t="shared" si="65"/>
        <v>0</v>
      </c>
      <c r="F71" s="248">
        <f t="shared" si="66"/>
        <v>0</v>
      </c>
      <c r="G71" s="248">
        <f t="shared" si="66"/>
        <v>0</v>
      </c>
      <c r="H71" s="248">
        <f t="shared" si="66"/>
        <v>0</v>
      </c>
      <c r="I71" s="247">
        <f t="shared" si="67"/>
        <v>0</v>
      </c>
      <c r="J71" s="247">
        <f t="shared" si="68"/>
        <v>0</v>
      </c>
      <c r="K71" s="248">
        <f t="shared" si="69"/>
        <v>0</v>
      </c>
      <c r="L71" s="248">
        <f t="shared" si="69"/>
        <v>0</v>
      </c>
      <c r="M71" s="249">
        <f t="shared" si="70"/>
        <v>0</v>
      </c>
      <c r="N71" s="247">
        <f t="shared" si="71"/>
        <v>0</v>
      </c>
      <c r="O71" s="247">
        <f t="shared" si="72"/>
        <v>0</v>
      </c>
      <c r="P71" s="249">
        <f t="shared" si="72"/>
        <v>0</v>
      </c>
      <c r="Q71" s="332">
        <f t="shared" si="72"/>
        <v>0</v>
      </c>
      <c r="R71" s="250"/>
      <c r="S71" s="251">
        <f>'Old Counts Pivot Table'!B$66</f>
        <v>0</v>
      </c>
      <c r="T71" s="252">
        <f>'Old Counts Pivot Table'!C$66</f>
        <v>0</v>
      </c>
      <c r="U71" s="252">
        <f>'Old Counts Pivot Table'!D$66</f>
        <v>0</v>
      </c>
      <c r="V71" s="252">
        <f>'Old Counts Pivot Table'!E$66</f>
        <v>0</v>
      </c>
      <c r="W71" s="252">
        <f>'Old Counts Pivot Table'!F$66</f>
        <v>0</v>
      </c>
      <c r="X71" s="322">
        <f>'Old Counts Pivot Table'!G$66</f>
        <v>0</v>
      </c>
      <c r="Y71" s="251">
        <f>'Old Counts Pivot Table'!H$66</f>
        <v>0</v>
      </c>
      <c r="Z71" s="251">
        <f>'Old Counts Pivot Table'!I$66</f>
        <v>0</v>
      </c>
      <c r="AA71" s="252">
        <f>'Old Counts Pivot Table'!J$66</f>
        <v>0</v>
      </c>
      <c r="AB71" s="252">
        <f>'Old Counts Pivot Table'!K$66</f>
        <v>0</v>
      </c>
      <c r="AC71" s="252">
        <f>'Old Counts Pivot Table'!L$66</f>
        <v>0</v>
      </c>
      <c r="AD71" s="252">
        <f>'Old Counts Pivot Table'!M$66</f>
        <v>0</v>
      </c>
      <c r="AE71" s="251">
        <f>'Old Counts Pivot Table'!N$66</f>
        <v>0</v>
      </c>
      <c r="AF71" s="251">
        <f>'Old Counts Pivot Table'!O$66</f>
        <v>0</v>
      </c>
      <c r="AG71" s="252">
        <f>'Old Counts Pivot Table'!P$66</f>
        <v>0</v>
      </c>
      <c r="AH71" s="251">
        <f>'Old Counts Pivot Table'!Q$66</f>
        <v>0</v>
      </c>
    </row>
    <row r="72" spans="1:36" s="261" customFormat="1">
      <c r="A72" s="338"/>
      <c r="B72" s="253" t="s">
        <v>212</v>
      </c>
      <c r="C72" s="254">
        <f t="shared" si="63"/>
        <v>1</v>
      </c>
      <c r="D72" s="255">
        <f t="shared" si="64"/>
        <v>1</v>
      </c>
      <c r="E72" s="255">
        <f t="shared" si="65"/>
        <v>1</v>
      </c>
      <c r="F72" s="255">
        <f t="shared" si="66"/>
        <v>1</v>
      </c>
      <c r="G72" s="255">
        <f t="shared" si="66"/>
        <v>1</v>
      </c>
      <c r="H72" s="255">
        <f t="shared" si="66"/>
        <v>1</v>
      </c>
      <c r="I72" s="254">
        <f t="shared" si="67"/>
        <v>1</v>
      </c>
      <c r="J72" s="254">
        <f t="shared" si="68"/>
        <v>0</v>
      </c>
      <c r="K72" s="255">
        <f t="shared" si="69"/>
        <v>1</v>
      </c>
      <c r="L72" s="255">
        <f t="shared" si="69"/>
        <v>1</v>
      </c>
      <c r="M72" s="256">
        <f t="shared" si="70"/>
        <v>1</v>
      </c>
      <c r="N72" s="254">
        <f t="shared" si="71"/>
        <v>1</v>
      </c>
      <c r="O72" s="254">
        <f t="shared" si="72"/>
        <v>0</v>
      </c>
      <c r="P72" s="256">
        <f t="shared" si="72"/>
        <v>0</v>
      </c>
      <c r="Q72" s="333">
        <f t="shared" si="72"/>
        <v>0</v>
      </c>
      <c r="R72" s="257"/>
      <c r="S72" s="258">
        <f>'Old Counts Pivot Table'!B$67</f>
        <v>1694</v>
      </c>
      <c r="T72" s="259">
        <f>'Old Counts Pivot Table'!C$67</f>
        <v>879</v>
      </c>
      <c r="U72" s="259">
        <f>'Old Counts Pivot Table'!D$67</f>
        <v>870</v>
      </c>
      <c r="V72" s="259">
        <f>'Old Counts Pivot Table'!E$67</f>
        <v>1300</v>
      </c>
      <c r="W72" s="259">
        <f>'Old Counts Pivot Table'!F$67</f>
        <v>127</v>
      </c>
      <c r="X72" s="323">
        <f>'Old Counts Pivot Table'!G$67</f>
        <v>154</v>
      </c>
      <c r="Y72" s="258">
        <f>'Old Counts Pivot Table'!H$67</f>
        <v>5024</v>
      </c>
      <c r="Z72" s="258">
        <f>'Old Counts Pivot Table'!I$67</f>
        <v>0</v>
      </c>
      <c r="AA72" s="259">
        <f>'Old Counts Pivot Table'!J$67</f>
        <v>1774</v>
      </c>
      <c r="AB72" s="259">
        <f>'Old Counts Pivot Table'!K$67</f>
        <v>593</v>
      </c>
      <c r="AC72" s="259">
        <f>'Old Counts Pivot Table'!L$67</f>
        <v>128</v>
      </c>
      <c r="AD72" s="259">
        <f>'Old Counts Pivot Table'!M$67</f>
        <v>0</v>
      </c>
      <c r="AE72" s="258">
        <f>'Old Counts Pivot Table'!N$67</f>
        <v>2495</v>
      </c>
      <c r="AF72" s="258">
        <f>'Old Counts Pivot Table'!O$67</f>
        <v>0</v>
      </c>
      <c r="AG72" s="259">
        <f>'Old Counts Pivot Table'!P$67</f>
        <v>0</v>
      </c>
      <c r="AH72" s="258">
        <f>'Old Counts Pivot Table'!Q$67</f>
        <v>0</v>
      </c>
      <c r="AI72" s="260"/>
      <c r="AJ72" s="260"/>
    </row>
    <row r="73" spans="1:36">
      <c r="A73" s="339" t="s">
        <v>36</v>
      </c>
      <c r="B73" s="240" t="s">
        <v>3</v>
      </c>
      <c r="C73" s="241">
        <f t="shared" ref="C73:C79" si="73">S73/S$79</f>
        <v>0.2252141982864137</v>
      </c>
      <c r="D73" s="242">
        <f t="shared" ref="D73:H79" si="74">IFERROR(T73/T$79,0)</f>
        <v>0.20868824531516184</v>
      </c>
      <c r="E73" s="242">
        <f t="shared" si="74"/>
        <v>0</v>
      </c>
      <c r="F73" s="242">
        <f t="shared" si="74"/>
        <v>0.17226890756302521</v>
      </c>
      <c r="G73" s="242">
        <f t="shared" si="74"/>
        <v>0.25185185185185183</v>
      </c>
      <c r="H73" s="242">
        <f t="shared" si="74"/>
        <v>0</v>
      </c>
      <c r="I73" s="241">
        <f t="shared" ref="I73:I79" si="75">Y73/Y$79</f>
        <v>0.21322023983620941</v>
      </c>
      <c r="J73" s="241">
        <f t="shared" ref="J73:J79" si="76">IFERROR(Z73/Z$79,0)</f>
        <v>0</v>
      </c>
      <c r="K73" s="242">
        <f t="shared" ref="K73:L79" si="77">AA73/AA$79</f>
        <v>0</v>
      </c>
      <c r="L73" s="242">
        <f t="shared" si="77"/>
        <v>0</v>
      </c>
      <c r="M73" s="243">
        <f t="shared" ref="M73:M79" si="78">IFERROR(AC73/AC$79,0)</f>
        <v>0</v>
      </c>
      <c r="N73" s="241">
        <f t="shared" ref="N73:N79" si="79">AE73/AE$79</f>
        <v>0</v>
      </c>
      <c r="O73" s="241">
        <f t="shared" ref="O73:Q79" si="80">IFERROR(AF73/AF$79,0)</f>
        <v>0</v>
      </c>
      <c r="P73" s="243">
        <f t="shared" si="80"/>
        <v>0</v>
      </c>
      <c r="Q73" s="331">
        <f t="shared" si="80"/>
        <v>0</v>
      </c>
      <c r="R73" s="244"/>
      <c r="S73" s="245">
        <f>'Old Counts Pivot Table'!B$69</f>
        <v>368</v>
      </c>
      <c r="T73" s="246">
        <f>'Old Counts Pivot Table'!C$69</f>
        <v>245</v>
      </c>
      <c r="U73" s="246">
        <f>'Old Counts Pivot Table'!D$69</f>
        <v>0</v>
      </c>
      <c r="V73" s="246">
        <f>'Old Counts Pivot Table'!E$69</f>
        <v>82</v>
      </c>
      <c r="W73" s="246">
        <f>'Old Counts Pivot Table'!F$69</f>
        <v>34</v>
      </c>
      <c r="X73" s="321">
        <f>'Old Counts Pivot Table'!G$69</f>
        <v>0</v>
      </c>
      <c r="Y73" s="245">
        <f>'Old Counts Pivot Table'!H$69</f>
        <v>729</v>
      </c>
      <c r="Z73" s="245">
        <f>'Old Counts Pivot Table'!I$69</f>
        <v>0</v>
      </c>
      <c r="AA73" s="246">
        <f>'Old Counts Pivot Table'!J$69</f>
        <v>0</v>
      </c>
      <c r="AB73" s="246">
        <f>'Old Counts Pivot Table'!K$69</f>
        <v>0</v>
      </c>
      <c r="AC73" s="246">
        <f>'Old Counts Pivot Table'!L$69</f>
        <v>0</v>
      </c>
      <c r="AD73" s="246">
        <f>'Old Counts Pivot Table'!M$69</f>
        <v>0</v>
      </c>
      <c r="AE73" s="245">
        <f>'Old Counts Pivot Table'!N$69</f>
        <v>0</v>
      </c>
      <c r="AF73" s="245">
        <f>'Old Counts Pivot Table'!O$69</f>
        <v>0</v>
      </c>
      <c r="AG73" s="246">
        <f>'Old Counts Pivot Table'!P$69</f>
        <v>0</v>
      </c>
      <c r="AH73" s="245">
        <f>'Old Counts Pivot Table'!Q$69</f>
        <v>0</v>
      </c>
    </row>
    <row r="74" spans="1:36">
      <c r="A74" s="337"/>
      <c r="B74" s="239" t="s">
        <v>4</v>
      </c>
      <c r="C74" s="247">
        <f t="shared" si="73"/>
        <v>0.26744186046511625</v>
      </c>
      <c r="D74" s="248">
        <f t="shared" si="74"/>
        <v>0.27086882453151617</v>
      </c>
      <c r="E74" s="248">
        <f t="shared" si="74"/>
        <v>0</v>
      </c>
      <c r="F74" s="248">
        <f t="shared" si="74"/>
        <v>0.24159663865546219</v>
      </c>
      <c r="G74" s="248">
        <f t="shared" si="74"/>
        <v>0.13333333333333333</v>
      </c>
      <c r="H74" s="248">
        <f t="shared" si="74"/>
        <v>0</v>
      </c>
      <c r="I74" s="247">
        <f t="shared" si="75"/>
        <v>0.25972506580871602</v>
      </c>
      <c r="J74" s="247">
        <f t="shared" si="76"/>
        <v>0</v>
      </c>
      <c r="K74" s="248">
        <f t="shared" si="77"/>
        <v>0</v>
      </c>
      <c r="L74" s="248">
        <f t="shared" si="77"/>
        <v>0</v>
      </c>
      <c r="M74" s="249">
        <f t="shared" si="78"/>
        <v>0</v>
      </c>
      <c r="N74" s="247">
        <f t="shared" si="79"/>
        <v>0</v>
      </c>
      <c r="O74" s="247">
        <f t="shared" si="80"/>
        <v>0</v>
      </c>
      <c r="P74" s="249">
        <f t="shared" si="80"/>
        <v>0</v>
      </c>
      <c r="Q74" s="332">
        <f t="shared" si="80"/>
        <v>0</v>
      </c>
      <c r="R74" s="250"/>
      <c r="S74" s="251">
        <f>'Old Counts Pivot Table'!B$70</f>
        <v>437</v>
      </c>
      <c r="T74" s="252">
        <f>'Old Counts Pivot Table'!C$70</f>
        <v>318</v>
      </c>
      <c r="U74" s="252">
        <f>'Old Counts Pivot Table'!D$70</f>
        <v>0</v>
      </c>
      <c r="V74" s="252">
        <f>'Old Counts Pivot Table'!E$70</f>
        <v>115</v>
      </c>
      <c r="W74" s="252">
        <f>'Old Counts Pivot Table'!F$70</f>
        <v>18</v>
      </c>
      <c r="X74" s="322">
        <f>'Old Counts Pivot Table'!G$70</f>
        <v>0</v>
      </c>
      <c r="Y74" s="251">
        <f>'Old Counts Pivot Table'!H$70</f>
        <v>888</v>
      </c>
      <c r="Z74" s="251">
        <f>'Old Counts Pivot Table'!I$70</f>
        <v>0</v>
      </c>
      <c r="AA74" s="252">
        <f>'Old Counts Pivot Table'!J$70</f>
        <v>0</v>
      </c>
      <c r="AB74" s="252">
        <f>'Old Counts Pivot Table'!K$70</f>
        <v>0</v>
      </c>
      <c r="AC74" s="252">
        <f>'Old Counts Pivot Table'!L$70</f>
        <v>0</v>
      </c>
      <c r="AD74" s="252">
        <f>'Old Counts Pivot Table'!M$70</f>
        <v>0</v>
      </c>
      <c r="AE74" s="251">
        <f>'Old Counts Pivot Table'!N$70</f>
        <v>0</v>
      </c>
      <c r="AF74" s="251">
        <f>'Old Counts Pivot Table'!O$70</f>
        <v>0</v>
      </c>
      <c r="AG74" s="252">
        <f>'Old Counts Pivot Table'!P$70</f>
        <v>0</v>
      </c>
      <c r="AH74" s="251">
        <f>'Old Counts Pivot Table'!Q$70</f>
        <v>0</v>
      </c>
    </row>
    <row r="75" spans="1:36">
      <c r="A75" s="337"/>
      <c r="B75" s="239" t="s">
        <v>5</v>
      </c>
      <c r="C75" s="247">
        <f t="shared" si="73"/>
        <v>0.29253365973072215</v>
      </c>
      <c r="D75" s="248">
        <f t="shared" si="74"/>
        <v>0.30153321976149916</v>
      </c>
      <c r="E75" s="248">
        <f t="shared" si="74"/>
        <v>0</v>
      </c>
      <c r="F75" s="248">
        <f t="shared" si="74"/>
        <v>0.35084033613445376</v>
      </c>
      <c r="G75" s="248">
        <f t="shared" si="74"/>
        <v>0.31111111111111112</v>
      </c>
      <c r="H75" s="248">
        <f t="shared" si="74"/>
        <v>0</v>
      </c>
      <c r="I75" s="247">
        <f t="shared" si="75"/>
        <v>0.30447499268792044</v>
      </c>
      <c r="J75" s="247">
        <f t="shared" si="76"/>
        <v>0</v>
      </c>
      <c r="K75" s="248">
        <f t="shared" si="77"/>
        <v>0</v>
      </c>
      <c r="L75" s="248">
        <f t="shared" si="77"/>
        <v>0</v>
      </c>
      <c r="M75" s="249">
        <f t="shared" si="78"/>
        <v>0</v>
      </c>
      <c r="N75" s="247">
        <f t="shared" si="79"/>
        <v>0</v>
      </c>
      <c r="O75" s="247">
        <f t="shared" si="80"/>
        <v>0</v>
      </c>
      <c r="P75" s="249">
        <f t="shared" si="80"/>
        <v>0</v>
      </c>
      <c r="Q75" s="332">
        <f t="shared" si="80"/>
        <v>0</v>
      </c>
      <c r="R75" s="250"/>
      <c r="S75" s="251">
        <f>'Old Counts Pivot Table'!B$71</f>
        <v>478</v>
      </c>
      <c r="T75" s="252">
        <f>'Old Counts Pivot Table'!C$71</f>
        <v>354</v>
      </c>
      <c r="U75" s="252">
        <f>'Old Counts Pivot Table'!D$71</f>
        <v>0</v>
      </c>
      <c r="V75" s="252">
        <f>'Old Counts Pivot Table'!E$71</f>
        <v>167</v>
      </c>
      <c r="W75" s="252">
        <f>'Old Counts Pivot Table'!F$71</f>
        <v>42</v>
      </c>
      <c r="X75" s="322">
        <f>'Old Counts Pivot Table'!G$71</f>
        <v>0</v>
      </c>
      <c r="Y75" s="251">
        <f>'Old Counts Pivot Table'!H$71</f>
        <v>1041</v>
      </c>
      <c r="Z75" s="251">
        <f>'Old Counts Pivot Table'!I$71</f>
        <v>0</v>
      </c>
      <c r="AA75" s="252">
        <f>'Old Counts Pivot Table'!J$71</f>
        <v>0</v>
      </c>
      <c r="AB75" s="252">
        <f>'Old Counts Pivot Table'!K$71</f>
        <v>0</v>
      </c>
      <c r="AC75" s="252">
        <f>'Old Counts Pivot Table'!L$71</f>
        <v>0</v>
      </c>
      <c r="AD75" s="252">
        <f>'Old Counts Pivot Table'!M$71</f>
        <v>0</v>
      </c>
      <c r="AE75" s="251">
        <f>'Old Counts Pivot Table'!N$71</f>
        <v>0</v>
      </c>
      <c r="AF75" s="251">
        <f>'Old Counts Pivot Table'!O$71</f>
        <v>0</v>
      </c>
      <c r="AG75" s="252">
        <f>'Old Counts Pivot Table'!P$71</f>
        <v>0</v>
      </c>
      <c r="AH75" s="251">
        <f>'Old Counts Pivot Table'!Q$71</f>
        <v>0</v>
      </c>
    </row>
    <row r="76" spans="1:36">
      <c r="A76" s="337"/>
      <c r="B76" s="239" t="s">
        <v>6</v>
      </c>
      <c r="C76" s="247">
        <f t="shared" si="73"/>
        <v>0.17931456548347613</v>
      </c>
      <c r="D76" s="248">
        <f t="shared" si="74"/>
        <v>0.18739352640545145</v>
      </c>
      <c r="E76" s="248">
        <f t="shared" si="74"/>
        <v>0</v>
      </c>
      <c r="F76" s="248">
        <f t="shared" si="74"/>
        <v>0.23529411764705882</v>
      </c>
      <c r="G76" s="248">
        <f t="shared" si="74"/>
        <v>0.3037037037037037</v>
      </c>
      <c r="H76" s="248">
        <f t="shared" si="74"/>
        <v>0</v>
      </c>
      <c r="I76" s="247">
        <f t="shared" si="75"/>
        <v>0.19479379935653701</v>
      </c>
      <c r="J76" s="247">
        <f t="shared" si="76"/>
        <v>0</v>
      </c>
      <c r="K76" s="248">
        <f t="shared" si="77"/>
        <v>0</v>
      </c>
      <c r="L76" s="248">
        <f t="shared" si="77"/>
        <v>0</v>
      </c>
      <c r="M76" s="249">
        <f t="shared" si="78"/>
        <v>0</v>
      </c>
      <c r="N76" s="247">
        <f t="shared" si="79"/>
        <v>0</v>
      </c>
      <c r="O76" s="247">
        <f t="shared" si="80"/>
        <v>0</v>
      </c>
      <c r="P76" s="249">
        <f t="shared" si="80"/>
        <v>0</v>
      </c>
      <c r="Q76" s="332">
        <f t="shared" si="80"/>
        <v>0</v>
      </c>
      <c r="R76" s="250"/>
      <c r="S76" s="251">
        <f>'Old Counts Pivot Table'!B$72</f>
        <v>293</v>
      </c>
      <c r="T76" s="252">
        <f>'Old Counts Pivot Table'!C$72</f>
        <v>220</v>
      </c>
      <c r="U76" s="252">
        <f>'Old Counts Pivot Table'!D$72</f>
        <v>0</v>
      </c>
      <c r="V76" s="252">
        <f>'Old Counts Pivot Table'!E$72</f>
        <v>112</v>
      </c>
      <c r="W76" s="252">
        <f>'Old Counts Pivot Table'!F$72</f>
        <v>41</v>
      </c>
      <c r="X76" s="322">
        <f>'Old Counts Pivot Table'!G$72</f>
        <v>0</v>
      </c>
      <c r="Y76" s="251">
        <f>'Old Counts Pivot Table'!H$72</f>
        <v>666</v>
      </c>
      <c r="Z76" s="251">
        <f>'Old Counts Pivot Table'!I$72</f>
        <v>0</v>
      </c>
      <c r="AA76" s="252">
        <f>'Old Counts Pivot Table'!J$72</f>
        <v>0</v>
      </c>
      <c r="AB76" s="252">
        <f>'Old Counts Pivot Table'!K$72</f>
        <v>0</v>
      </c>
      <c r="AC76" s="252">
        <f>'Old Counts Pivot Table'!L$72</f>
        <v>0</v>
      </c>
      <c r="AD76" s="252">
        <f>'Old Counts Pivot Table'!M$72</f>
        <v>0</v>
      </c>
      <c r="AE76" s="251">
        <f>'Old Counts Pivot Table'!N$72</f>
        <v>0</v>
      </c>
      <c r="AF76" s="251">
        <f>'Old Counts Pivot Table'!O$72</f>
        <v>0</v>
      </c>
      <c r="AG76" s="252">
        <f>'Old Counts Pivot Table'!P$72</f>
        <v>0</v>
      </c>
      <c r="AH76" s="251">
        <f>'Old Counts Pivot Table'!Q$72</f>
        <v>0</v>
      </c>
    </row>
    <row r="77" spans="1:36">
      <c r="A77" s="337"/>
      <c r="B77" s="239" t="s">
        <v>24</v>
      </c>
      <c r="C77" s="247">
        <f t="shared" si="73"/>
        <v>3.5495716034271728E-2</v>
      </c>
      <c r="D77" s="248">
        <f t="shared" si="74"/>
        <v>3.1516183986371377E-2</v>
      </c>
      <c r="E77" s="248">
        <f t="shared" si="74"/>
        <v>0</v>
      </c>
      <c r="F77" s="248">
        <f t="shared" si="74"/>
        <v>0</v>
      </c>
      <c r="G77" s="248">
        <f t="shared" si="74"/>
        <v>0</v>
      </c>
      <c r="H77" s="248">
        <f t="shared" si="74"/>
        <v>0</v>
      </c>
      <c r="I77" s="247">
        <f t="shared" si="75"/>
        <v>2.7785902310617141E-2</v>
      </c>
      <c r="J77" s="247">
        <f t="shared" si="76"/>
        <v>0</v>
      </c>
      <c r="K77" s="248">
        <f t="shared" si="77"/>
        <v>0</v>
      </c>
      <c r="L77" s="248">
        <f t="shared" si="77"/>
        <v>0</v>
      </c>
      <c r="M77" s="249">
        <f t="shared" si="78"/>
        <v>0</v>
      </c>
      <c r="N77" s="247">
        <f t="shared" si="79"/>
        <v>0</v>
      </c>
      <c r="O77" s="247">
        <f t="shared" si="80"/>
        <v>0</v>
      </c>
      <c r="P77" s="249">
        <f t="shared" si="80"/>
        <v>0</v>
      </c>
      <c r="Q77" s="332">
        <f t="shared" si="80"/>
        <v>0</v>
      </c>
      <c r="R77" s="250"/>
      <c r="S77" s="251">
        <f>'Old Counts Pivot Table'!B$73</f>
        <v>58</v>
      </c>
      <c r="T77" s="252">
        <f>'Old Counts Pivot Table'!C$73</f>
        <v>37</v>
      </c>
      <c r="U77" s="252">
        <f>'Old Counts Pivot Table'!D$73</f>
        <v>0</v>
      </c>
      <c r="V77" s="252">
        <f>'Old Counts Pivot Table'!E$73</f>
        <v>0</v>
      </c>
      <c r="W77" s="252">
        <f>'Old Counts Pivot Table'!F$73</f>
        <v>0</v>
      </c>
      <c r="X77" s="322">
        <f>'Old Counts Pivot Table'!G$73</f>
        <v>0</v>
      </c>
      <c r="Y77" s="251">
        <f>'Old Counts Pivot Table'!H$73</f>
        <v>95</v>
      </c>
      <c r="Z77" s="251">
        <f>'Old Counts Pivot Table'!I$73</f>
        <v>0</v>
      </c>
      <c r="AA77" s="252">
        <f>'Old Counts Pivot Table'!J$73</f>
        <v>0</v>
      </c>
      <c r="AB77" s="252">
        <f>'Old Counts Pivot Table'!K$73</f>
        <v>0</v>
      </c>
      <c r="AC77" s="252">
        <f>'Old Counts Pivot Table'!L$73</f>
        <v>0</v>
      </c>
      <c r="AD77" s="252">
        <f>'Old Counts Pivot Table'!M$73</f>
        <v>0</v>
      </c>
      <c r="AE77" s="251">
        <f>'Old Counts Pivot Table'!N$73</f>
        <v>0</v>
      </c>
      <c r="AF77" s="251">
        <f>'Old Counts Pivot Table'!O$73</f>
        <v>0</v>
      </c>
      <c r="AG77" s="252">
        <f>'Old Counts Pivot Table'!P$73</f>
        <v>0</v>
      </c>
      <c r="AH77" s="251">
        <f>'Old Counts Pivot Table'!Q$73</f>
        <v>0</v>
      </c>
    </row>
    <row r="78" spans="1:36">
      <c r="A78" s="337"/>
      <c r="B78" s="239" t="s">
        <v>21</v>
      </c>
      <c r="C78" s="247">
        <f t="shared" si="73"/>
        <v>0</v>
      </c>
      <c r="D78" s="248">
        <f t="shared" si="74"/>
        <v>0</v>
      </c>
      <c r="E78" s="248">
        <f t="shared" si="74"/>
        <v>0</v>
      </c>
      <c r="F78" s="248">
        <f t="shared" si="74"/>
        <v>0</v>
      </c>
      <c r="G78" s="248">
        <f t="shared" si="74"/>
        <v>0</v>
      </c>
      <c r="H78" s="248">
        <f t="shared" si="74"/>
        <v>0</v>
      </c>
      <c r="I78" s="247">
        <f t="shared" si="75"/>
        <v>0</v>
      </c>
      <c r="J78" s="247">
        <f t="shared" si="76"/>
        <v>0</v>
      </c>
      <c r="K78" s="248">
        <f t="shared" si="77"/>
        <v>1</v>
      </c>
      <c r="L78" s="248">
        <f t="shared" si="77"/>
        <v>1</v>
      </c>
      <c r="M78" s="249">
        <f t="shared" si="78"/>
        <v>1</v>
      </c>
      <c r="N78" s="247">
        <f t="shared" si="79"/>
        <v>1</v>
      </c>
      <c r="O78" s="247">
        <f t="shared" si="80"/>
        <v>0</v>
      </c>
      <c r="P78" s="249">
        <f t="shared" si="80"/>
        <v>0</v>
      </c>
      <c r="Q78" s="332">
        <f t="shared" si="80"/>
        <v>0</v>
      </c>
      <c r="R78" s="250"/>
      <c r="S78" s="251">
        <f>'Old Counts Pivot Table'!B$74</f>
        <v>0</v>
      </c>
      <c r="T78" s="252">
        <f>'Old Counts Pivot Table'!C$74</f>
        <v>0</v>
      </c>
      <c r="U78" s="252">
        <f>'Old Counts Pivot Table'!D$74</f>
        <v>0</v>
      </c>
      <c r="V78" s="252">
        <f>'Old Counts Pivot Table'!E$74</f>
        <v>0</v>
      </c>
      <c r="W78" s="252">
        <f>'Old Counts Pivot Table'!F$74</f>
        <v>0</v>
      </c>
      <c r="X78" s="322">
        <f>'Old Counts Pivot Table'!G$74</f>
        <v>0</v>
      </c>
      <c r="Y78" s="251">
        <f>'Old Counts Pivot Table'!H$74</f>
        <v>0</v>
      </c>
      <c r="Z78" s="251">
        <f>'Old Counts Pivot Table'!I$74</f>
        <v>0</v>
      </c>
      <c r="AA78" s="252">
        <f>'Old Counts Pivot Table'!J$74</f>
        <v>1114.5</v>
      </c>
      <c r="AB78" s="252">
        <f>'Old Counts Pivot Table'!K$74</f>
        <v>1196.0999999999999</v>
      </c>
      <c r="AC78" s="252">
        <f>'Old Counts Pivot Table'!L$74</f>
        <v>145</v>
      </c>
      <c r="AD78" s="252">
        <f>'Old Counts Pivot Table'!M$74</f>
        <v>0</v>
      </c>
      <c r="AE78" s="251">
        <f>'Old Counts Pivot Table'!N$74</f>
        <v>2455.6</v>
      </c>
      <c r="AF78" s="251">
        <f>'Old Counts Pivot Table'!O$74</f>
        <v>0</v>
      </c>
      <c r="AG78" s="252">
        <f>'Old Counts Pivot Table'!P$74</f>
        <v>0</v>
      </c>
      <c r="AH78" s="251">
        <f>'Old Counts Pivot Table'!Q$74</f>
        <v>0</v>
      </c>
    </row>
    <row r="79" spans="1:36" s="261" customFormat="1">
      <c r="A79" s="338"/>
      <c r="B79" s="253" t="s">
        <v>212</v>
      </c>
      <c r="C79" s="254">
        <f t="shared" si="73"/>
        <v>1</v>
      </c>
      <c r="D79" s="255">
        <f t="shared" si="74"/>
        <v>1</v>
      </c>
      <c r="E79" s="255">
        <f t="shared" si="74"/>
        <v>0</v>
      </c>
      <c r="F79" s="255">
        <f t="shared" si="74"/>
        <v>1</v>
      </c>
      <c r="G79" s="255">
        <f t="shared" si="74"/>
        <v>1</v>
      </c>
      <c r="H79" s="255">
        <f t="shared" si="74"/>
        <v>0</v>
      </c>
      <c r="I79" s="254">
        <f t="shared" si="75"/>
        <v>1</v>
      </c>
      <c r="J79" s="254">
        <f t="shared" si="76"/>
        <v>0</v>
      </c>
      <c r="K79" s="255">
        <f t="shared" si="77"/>
        <v>1</v>
      </c>
      <c r="L79" s="255">
        <f t="shared" si="77"/>
        <v>1</v>
      </c>
      <c r="M79" s="256">
        <f t="shared" si="78"/>
        <v>1</v>
      </c>
      <c r="N79" s="254">
        <f t="shared" si="79"/>
        <v>1</v>
      </c>
      <c r="O79" s="254">
        <f t="shared" si="80"/>
        <v>0</v>
      </c>
      <c r="P79" s="256">
        <f t="shared" si="80"/>
        <v>0</v>
      </c>
      <c r="Q79" s="333">
        <f t="shared" si="80"/>
        <v>0</v>
      </c>
      <c r="R79" s="257"/>
      <c r="S79" s="258">
        <f>'Old Counts Pivot Table'!B$75</f>
        <v>1634</v>
      </c>
      <c r="T79" s="259">
        <f>'Old Counts Pivot Table'!C$75</f>
        <v>1174</v>
      </c>
      <c r="U79" s="259">
        <f>'Old Counts Pivot Table'!D$75</f>
        <v>0</v>
      </c>
      <c r="V79" s="259">
        <f>'Old Counts Pivot Table'!E$75</f>
        <v>476</v>
      </c>
      <c r="W79" s="259">
        <f>'Old Counts Pivot Table'!F$75</f>
        <v>135</v>
      </c>
      <c r="X79" s="323">
        <f>'Old Counts Pivot Table'!G$75</f>
        <v>0</v>
      </c>
      <c r="Y79" s="258">
        <f>'Old Counts Pivot Table'!H$75</f>
        <v>3419</v>
      </c>
      <c r="Z79" s="258">
        <f>'Old Counts Pivot Table'!I$75</f>
        <v>0</v>
      </c>
      <c r="AA79" s="259">
        <f>'Old Counts Pivot Table'!J$75</f>
        <v>1114.5</v>
      </c>
      <c r="AB79" s="259">
        <f>'Old Counts Pivot Table'!K$75</f>
        <v>1196.0999999999999</v>
      </c>
      <c r="AC79" s="259">
        <f>'Old Counts Pivot Table'!L$75</f>
        <v>145</v>
      </c>
      <c r="AD79" s="259">
        <f>'Old Counts Pivot Table'!M$75</f>
        <v>0</v>
      </c>
      <c r="AE79" s="258">
        <f>'Old Counts Pivot Table'!N$75</f>
        <v>2455.6</v>
      </c>
      <c r="AF79" s="258">
        <f>'Old Counts Pivot Table'!O$75</f>
        <v>0</v>
      </c>
      <c r="AG79" s="259">
        <f>'Old Counts Pivot Table'!P$75</f>
        <v>0</v>
      </c>
      <c r="AH79" s="258">
        <f>'Old Counts Pivot Table'!Q$75</f>
        <v>0</v>
      </c>
      <c r="AI79" s="260"/>
      <c r="AJ79" s="260"/>
    </row>
    <row r="80" spans="1:36">
      <c r="A80" s="339" t="s">
        <v>37</v>
      </c>
      <c r="B80" s="240" t="s">
        <v>3</v>
      </c>
      <c r="C80" s="241">
        <f t="shared" ref="C80:C86" si="81">S80/S$86</f>
        <v>0.28640973630831645</v>
      </c>
      <c r="D80" s="242">
        <f t="shared" ref="D80:H86" si="82">IFERROR(T80/T$86,0)</f>
        <v>0.17708333333333334</v>
      </c>
      <c r="E80" s="242">
        <f t="shared" si="82"/>
        <v>0.23971880492091388</v>
      </c>
      <c r="F80" s="242">
        <f t="shared" si="82"/>
        <v>0.2074074074074074</v>
      </c>
      <c r="G80" s="242">
        <f t="shared" si="82"/>
        <v>0.16586921850079744</v>
      </c>
      <c r="H80" s="242">
        <f t="shared" si="82"/>
        <v>0.26536312849162014</v>
      </c>
      <c r="I80" s="241">
        <f t="shared" ref="I80:I86" si="83">Y80/Y$86</f>
        <v>0.25004864759680873</v>
      </c>
      <c r="J80" s="241">
        <f t="shared" ref="J80:J86" si="84">IFERROR(Z80/Z$86,0)</f>
        <v>0</v>
      </c>
      <c r="K80" s="242">
        <f t="shared" ref="K80:L86" si="85">AA80/AA$86</f>
        <v>0</v>
      </c>
      <c r="L80" s="242">
        <f t="shared" si="85"/>
        <v>0</v>
      </c>
      <c r="M80" s="243">
        <f t="shared" ref="M80:M86" si="86">IFERROR(AC80/AC$86,0)</f>
        <v>0</v>
      </c>
      <c r="N80" s="241">
        <f t="shared" ref="N80:N86" si="87">AE80/AE$86</f>
        <v>0</v>
      </c>
      <c r="O80" s="241">
        <f t="shared" ref="O80:Q86" si="88">IFERROR(AF80/AF$86,0)</f>
        <v>0</v>
      </c>
      <c r="P80" s="243">
        <f t="shared" si="88"/>
        <v>0</v>
      </c>
      <c r="Q80" s="331">
        <f t="shared" si="88"/>
        <v>0</v>
      </c>
      <c r="R80" s="244"/>
      <c r="S80" s="245">
        <f>'Old Counts Pivot Table'!B$77</f>
        <v>1412</v>
      </c>
      <c r="T80" s="246">
        <f>'Old Counts Pivot Table'!C$77</f>
        <v>221</v>
      </c>
      <c r="U80" s="246">
        <f>'Old Counts Pivot Table'!D$77</f>
        <v>682</v>
      </c>
      <c r="V80" s="246">
        <f>'Old Counts Pivot Table'!E$77</f>
        <v>56</v>
      </c>
      <c r="W80" s="246">
        <f>'Old Counts Pivot Table'!F$77</f>
        <v>104</v>
      </c>
      <c r="X80" s="321">
        <f>'Old Counts Pivot Table'!G$77</f>
        <v>95</v>
      </c>
      <c r="Y80" s="245">
        <f>'Old Counts Pivot Table'!H$77</f>
        <v>2570</v>
      </c>
      <c r="Z80" s="245">
        <f>'Old Counts Pivot Table'!I$77</f>
        <v>0</v>
      </c>
      <c r="AA80" s="246">
        <f>'Old Counts Pivot Table'!J$77</f>
        <v>0</v>
      </c>
      <c r="AB80" s="246">
        <f>'Old Counts Pivot Table'!K$77</f>
        <v>0</v>
      </c>
      <c r="AC80" s="246">
        <f>'Old Counts Pivot Table'!L$77</f>
        <v>0</v>
      </c>
      <c r="AD80" s="246">
        <f>'Old Counts Pivot Table'!M$77</f>
        <v>0</v>
      </c>
      <c r="AE80" s="245">
        <f>'Old Counts Pivot Table'!N$77</f>
        <v>0</v>
      </c>
      <c r="AF80" s="245">
        <f>'Old Counts Pivot Table'!O$77</f>
        <v>0</v>
      </c>
      <c r="AG80" s="246">
        <f>'Old Counts Pivot Table'!P$77</f>
        <v>0</v>
      </c>
      <c r="AH80" s="245">
        <f>'Old Counts Pivot Table'!Q$77</f>
        <v>0</v>
      </c>
    </row>
    <row r="81" spans="1:36">
      <c r="A81" s="337"/>
      <c r="B81" s="239" t="s">
        <v>4</v>
      </c>
      <c r="C81" s="247">
        <f t="shared" si="81"/>
        <v>0.26511156186612578</v>
      </c>
      <c r="D81" s="248">
        <f t="shared" si="82"/>
        <v>0.35096153846153844</v>
      </c>
      <c r="E81" s="248">
        <f t="shared" si="82"/>
        <v>0.30966608084358521</v>
      </c>
      <c r="F81" s="248">
        <f t="shared" si="82"/>
        <v>0.41851851851851851</v>
      </c>
      <c r="G81" s="248">
        <f t="shared" si="82"/>
        <v>0.26475279106858052</v>
      </c>
      <c r="H81" s="248">
        <f t="shared" si="82"/>
        <v>0.28491620111731841</v>
      </c>
      <c r="I81" s="247">
        <f t="shared" si="83"/>
        <v>0.29256664720762793</v>
      </c>
      <c r="J81" s="247">
        <f t="shared" si="84"/>
        <v>0</v>
      </c>
      <c r="K81" s="248">
        <f t="shared" si="85"/>
        <v>0</v>
      </c>
      <c r="L81" s="248">
        <f t="shared" si="85"/>
        <v>0</v>
      </c>
      <c r="M81" s="670">
        <f t="shared" si="86"/>
        <v>7.4962518740629683E-4</v>
      </c>
      <c r="N81" s="669">
        <f t="shared" si="87"/>
        <v>1.51952590791673E-4</v>
      </c>
      <c r="O81" s="247">
        <f t="shared" si="88"/>
        <v>0</v>
      </c>
      <c r="P81" s="249">
        <f t="shared" si="88"/>
        <v>0</v>
      </c>
      <c r="Q81" s="332">
        <f t="shared" si="88"/>
        <v>0</v>
      </c>
      <c r="R81" s="250"/>
      <c r="S81" s="251">
        <f>'Old Counts Pivot Table'!B$78</f>
        <v>1307</v>
      </c>
      <c r="T81" s="252">
        <f>'Old Counts Pivot Table'!C$78</f>
        <v>438</v>
      </c>
      <c r="U81" s="252">
        <f>'Old Counts Pivot Table'!D$78</f>
        <v>881</v>
      </c>
      <c r="V81" s="252">
        <f>'Old Counts Pivot Table'!E$78</f>
        <v>113</v>
      </c>
      <c r="W81" s="252">
        <f>'Old Counts Pivot Table'!F$78</f>
        <v>166</v>
      </c>
      <c r="X81" s="322">
        <f>'Old Counts Pivot Table'!G$78</f>
        <v>102</v>
      </c>
      <c r="Y81" s="251">
        <f>'Old Counts Pivot Table'!H$78</f>
        <v>3007</v>
      </c>
      <c r="Z81" s="251">
        <f>'Old Counts Pivot Table'!I$78</f>
        <v>0</v>
      </c>
      <c r="AA81" s="252">
        <f>'Old Counts Pivot Table'!J$78</f>
        <v>0</v>
      </c>
      <c r="AB81" s="252">
        <f>'Old Counts Pivot Table'!K$78</f>
        <v>0</v>
      </c>
      <c r="AC81" s="252">
        <f>'Old Counts Pivot Table'!L$78</f>
        <v>1</v>
      </c>
      <c r="AD81" s="252">
        <f>'Old Counts Pivot Table'!M$78</f>
        <v>0</v>
      </c>
      <c r="AE81" s="251">
        <f>'Old Counts Pivot Table'!N$78</f>
        <v>1</v>
      </c>
      <c r="AF81" s="251">
        <f>'Old Counts Pivot Table'!O$78</f>
        <v>0</v>
      </c>
      <c r="AG81" s="252">
        <f>'Old Counts Pivot Table'!P$78</f>
        <v>0</v>
      </c>
      <c r="AH81" s="251">
        <f>'Old Counts Pivot Table'!Q$78</f>
        <v>0</v>
      </c>
    </row>
    <row r="82" spans="1:36">
      <c r="A82" s="337"/>
      <c r="B82" s="239" t="s">
        <v>5</v>
      </c>
      <c r="C82" s="247">
        <f t="shared" si="81"/>
        <v>0.18215010141987831</v>
      </c>
      <c r="D82" s="248">
        <f t="shared" si="82"/>
        <v>0.20753205128205129</v>
      </c>
      <c r="E82" s="248">
        <f t="shared" si="82"/>
        <v>0.248506151142355</v>
      </c>
      <c r="F82" s="248">
        <f t="shared" si="82"/>
        <v>0.23333333333333334</v>
      </c>
      <c r="G82" s="248">
        <f t="shared" si="82"/>
        <v>0.29505582137161085</v>
      </c>
      <c r="H82" s="248">
        <f t="shared" si="82"/>
        <v>0.21229050279329609</v>
      </c>
      <c r="I82" s="247">
        <f t="shared" si="83"/>
        <v>0.21288188363494842</v>
      </c>
      <c r="J82" s="247">
        <f t="shared" si="84"/>
        <v>0</v>
      </c>
      <c r="K82" s="248">
        <f t="shared" si="85"/>
        <v>0</v>
      </c>
      <c r="L82" s="248">
        <f t="shared" si="85"/>
        <v>0</v>
      </c>
      <c r="M82" s="249">
        <f t="shared" si="86"/>
        <v>0</v>
      </c>
      <c r="N82" s="247">
        <f t="shared" si="87"/>
        <v>0</v>
      </c>
      <c r="O82" s="247">
        <f t="shared" si="88"/>
        <v>0</v>
      </c>
      <c r="P82" s="249">
        <f t="shared" si="88"/>
        <v>0</v>
      </c>
      <c r="Q82" s="332">
        <f t="shared" si="88"/>
        <v>0</v>
      </c>
      <c r="R82" s="250"/>
      <c r="S82" s="251">
        <f>'Old Counts Pivot Table'!B$79</f>
        <v>898</v>
      </c>
      <c r="T82" s="252">
        <f>'Old Counts Pivot Table'!C$79</f>
        <v>259</v>
      </c>
      <c r="U82" s="252">
        <f>'Old Counts Pivot Table'!D$79</f>
        <v>707</v>
      </c>
      <c r="V82" s="252">
        <f>'Old Counts Pivot Table'!E$79</f>
        <v>63</v>
      </c>
      <c r="W82" s="252">
        <f>'Old Counts Pivot Table'!F$79</f>
        <v>185</v>
      </c>
      <c r="X82" s="322">
        <f>'Old Counts Pivot Table'!G$79</f>
        <v>76</v>
      </c>
      <c r="Y82" s="251">
        <f>'Old Counts Pivot Table'!H$79</f>
        <v>2188</v>
      </c>
      <c r="Z82" s="251">
        <f>'Old Counts Pivot Table'!I$79</f>
        <v>0</v>
      </c>
      <c r="AA82" s="252">
        <f>'Old Counts Pivot Table'!J$79</f>
        <v>0</v>
      </c>
      <c r="AB82" s="252">
        <f>'Old Counts Pivot Table'!K$79</f>
        <v>0</v>
      </c>
      <c r="AC82" s="252">
        <f>'Old Counts Pivot Table'!L$79</f>
        <v>0</v>
      </c>
      <c r="AD82" s="252">
        <f>'Old Counts Pivot Table'!M$79</f>
        <v>0</v>
      </c>
      <c r="AE82" s="251">
        <f>'Old Counts Pivot Table'!N$79</f>
        <v>0</v>
      </c>
      <c r="AF82" s="251">
        <f>'Old Counts Pivot Table'!O$79</f>
        <v>0</v>
      </c>
      <c r="AG82" s="252">
        <f>'Old Counts Pivot Table'!P$79</f>
        <v>0</v>
      </c>
      <c r="AH82" s="251">
        <f>'Old Counts Pivot Table'!Q$79</f>
        <v>0</v>
      </c>
    </row>
    <row r="83" spans="1:36">
      <c r="A83" s="337"/>
      <c r="B83" s="239" t="s">
        <v>6</v>
      </c>
      <c r="C83" s="668">
        <f t="shared" si="81"/>
        <v>1.8255578093306288E-3</v>
      </c>
      <c r="D83" s="248">
        <f t="shared" si="82"/>
        <v>7.2115384615384619E-3</v>
      </c>
      <c r="E83" s="248">
        <f t="shared" si="82"/>
        <v>2.3198594024604568E-2</v>
      </c>
      <c r="F83" s="248">
        <f t="shared" si="82"/>
        <v>1.8518518518518517E-2</v>
      </c>
      <c r="G83" s="248">
        <f t="shared" si="82"/>
        <v>7.8149920255183414E-2</v>
      </c>
      <c r="H83" s="248">
        <f t="shared" si="82"/>
        <v>1.11731843575419E-2</v>
      </c>
      <c r="I83" s="247">
        <f t="shared" si="83"/>
        <v>1.3815917493675813E-2</v>
      </c>
      <c r="J83" s="247">
        <f t="shared" si="84"/>
        <v>0</v>
      </c>
      <c r="K83" s="248">
        <f t="shared" si="85"/>
        <v>0</v>
      </c>
      <c r="L83" s="248">
        <f t="shared" si="85"/>
        <v>3.2744665194996324E-2</v>
      </c>
      <c r="M83" s="249">
        <f t="shared" si="86"/>
        <v>8.4707646176911539E-2</v>
      </c>
      <c r="N83" s="247">
        <f t="shared" si="87"/>
        <v>3.0694423339917946E-2</v>
      </c>
      <c r="O83" s="247">
        <f t="shared" si="88"/>
        <v>0</v>
      </c>
      <c r="P83" s="249">
        <f t="shared" si="88"/>
        <v>0</v>
      </c>
      <c r="Q83" s="332">
        <f t="shared" si="88"/>
        <v>0</v>
      </c>
      <c r="R83" s="250"/>
      <c r="S83" s="251">
        <f>'Old Counts Pivot Table'!B$80</f>
        <v>9</v>
      </c>
      <c r="T83" s="252">
        <f>'Old Counts Pivot Table'!C$80</f>
        <v>9</v>
      </c>
      <c r="U83" s="252">
        <f>'Old Counts Pivot Table'!D$80</f>
        <v>66</v>
      </c>
      <c r="V83" s="252">
        <f>'Old Counts Pivot Table'!E$80</f>
        <v>5</v>
      </c>
      <c r="W83" s="252">
        <f>'Old Counts Pivot Table'!F$80</f>
        <v>49</v>
      </c>
      <c r="X83" s="322">
        <f>'Old Counts Pivot Table'!G$80</f>
        <v>4</v>
      </c>
      <c r="Y83" s="251">
        <f>'Old Counts Pivot Table'!H$80</f>
        <v>142</v>
      </c>
      <c r="Z83" s="251">
        <f>'Old Counts Pivot Table'!I$80</f>
        <v>0</v>
      </c>
      <c r="AA83" s="252">
        <f>'Old Counts Pivot Table'!J$80</f>
        <v>0</v>
      </c>
      <c r="AB83" s="252">
        <f>'Old Counts Pivot Table'!K$80</f>
        <v>89</v>
      </c>
      <c r="AC83" s="252">
        <f>'Old Counts Pivot Table'!L$80</f>
        <v>113</v>
      </c>
      <c r="AD83" s="252">
        <f>'Old Counts Pivot Table'!M$80</f>
        <v>0</v>
      </c>
      <c r="AE83" s="251">
        <f>'Old Counts Pivot Table'!N$80</f>
        <v>202</v>
      </c>
      <c r="AF83" s="251">
        <f>'Old Counts Pivot Table'!O$80</f>
        <v>0</v>
      </c>
      <c r="AG83" s="252">
        <f>'Old Counts Pivot Table'!P$80</f>
        <v>0</v>
      </c>
      <c r="AH83" s="251">
        <f>'Old Counts Pivot Table'!Q$80</f>
        <v>0</v>
      </c>
    </row>
    <row r="84" spans="1:36">
      <c r="A84" s="337"/>
      <c r="B84" s="239" t="s">
        <v>24</v>
      </c>
      <c r="C84" s="247">
        <f t="shared" si="81"/>
        <v>0.26450304259634888</v>
      </c>
      <c r="D84" s="248">
        <f t="shared" si="82"/>
        <v>0.25721153846153844</v>
      </c>
      <c r="E84" s="248">
        <f t="shared" si="82"/>
        <v>0.1789103690685413</v>
      </c>
      <c r="F84" s="248">
        <f t="shared" si="82"/>
        <v>0.12222222222222222</v>
      </c>
      <c r="G84" s="248">
        <f t="shared" si="82"/>
        <v>0.19617224880382775</v>
      </c>
      <c r="H84" s="248">
        <f t="shared" si="82"/>
        <v>0.22625698324022347</v>
      </c>
      <c r="I84" s="247">
        <f t="shared" si="83"/>
        <v>0.23068690406693909</v>
      </c>
      <c r="J84" s="247">
        <f t="shared" si="84"/>
        <v>0</v>
      </c>
      <c r="K84" s="248">
        <f t="shared" si="85"/>
        <v>0</v>
      </c>
      <c r="L84" s="666">
        <f t="shared" si="85"/>
        <v>1.4716703458425313E-3</v>
      </c>
      <c r="M84" s="249">
        <f t="shared" si="86"/>
        <v>6.746626686656672E-3</v>
      </c>
      <c r="N84" s="668">
        <f t="shared" si="87"/>
        <v>1.975383680291749E-3</v>
      </c>
      <c r="O84" s="247">
        <f t="shared" si="88"/>
        <v>0</v>
      </c>
      <c r="P84" s="249">
        <f t="shared" si="88"/>
        <v>0</v>
      </c>
      <c r="Q84" s="332">
        <f t="shared" si="88"/>
        <v>0</v>
      </c>
      <c r="R84" s="250"/>
      <c r="S84" s="251">
        <f>'Old Counts Pivot Table'!B$81</f>
        <v>1304</v>
      </c>
      <c r="T84" s="252">
        <f>'Old Counts Pivot Table'!C$81</f>
        <v>321</v>
      </c>
      <c r="U84" s="252">
        <f>'Old Counts Pivot Table'!D$81</f>
        <v>509</v>
      </c>
      <c r="V84" s="252">
        <f>'Old Counts Pivot Table'!E$81</f>
        <v>33</v>
      </c>
      <c r="W84" s="252">
        <f>'Old Counts Pivot Table'!F$81</f>
        <v>123</v>
      </c>
      <c r="X84" s="322">
        <f>'Old Counts Pivot Table'!G$81</f>
        <v>81</v>
      </c>
      <c r="Y84" s="251">
        <f>'Old Counts Pivot Table'!H$81</f>
        <v>2371</v>
      </c>
      <c r="Z84" s="251">
        <f>'Old Counts Pivot Table'!I$81</f>
        <v>0</v>
      </c>
      <c r="AA84" s="252">
        <f>'Old Counts Pivot Table'!J$81</f>
        <v>0</v>
      </c>
      <c r="AB84" s="252">
        <f>'Old Counts Pivot Table'!K$81</f>
        <v>4</v>
      </c>
      <c r="AC84" s="252">
        <f>'Old Counts Pivot Table'!L$81</f>
        <v>9</v>
      </c>
      <c r="AD84" s="252">
        <f>'Old Counts Pivot Table'!M$81</f>
        <v>0</v>
      </c>
      <c r="AE84" s="251">
        <f>'Old Counts Pivot Table'!N$81</f>
        <v>13</v>
      </c>
      <c r="AF84" s="251">
        <f>'Old Counts Pivot Table'!O$81</f>
        <v>0</v>
      </c>
      <c r="AG84" s="252">
        <f>'Old Counts Pivot Table'!P$81</f>
        <v>0</v>
      </c>
      <c r="AH84" s="251">
        <f>'Old Counts Pivot Table'!Q$81</f>
        <v>0</v>
      </c>
    </row>
    <row r="85" spans="1:36">
      <c r="A85" s="337"/>
      <c r="B85" s="239" t="s">
        <v>21</v>
      </c>
      <c r="C85" s="247">
        <f t="shared" si="81"/>
        <v>0</v>
      </c>
      <c r="D85" s="248">
        <f t="shared" si="82"/>
        <v>0</v>
      </c>
      <c r="E85" s="248">
        <f t="shared" si="82"/>
        <v>0</v>
      </c>
      <c r="F85" s="248">
        <f t="shared" si="82"/>
        <v>0</v>
      </c>
      <c r="G85" s="248">
        <f t="shared" si="82"/>
        <v>0</v>
      </c>
      <c r="H85" s="248">
        <f t="shared" si="82"/>
        <v>0</v>
      </c>
      <c r="I85" s="247">
        <f t="shared" si="83"/>
        <v>0</v>
      </c>
      <c r="J85" s="247">
        <f t="shared" si="84"/>
        <v>0</v>
      </c>
      <c r="K85" s="248">
        <f t="shared" si="85"/>
        <v>1</v>
      </c>
      <c r="L85" s="248">
        <f t="shared" si="85"/>
        <v>0.9657836644591612</v>
      </c>
      <c r="M85" s="249">
        <f t="shared" si="86"/>
        <v>0.90779610194902549</v>
      </c>
      <c r="N85" s="247">
        <f t="shared" si="87"/>
        <v>0.96717824038899858</v>
      </c>
      <c r="O85" s="247">
        <f t="shared" si="88"/>
        <v>0</v>
      </c>
      <c r="P85" s="249">
        <f t="shared" si="88"/>
        <v>0</v>
      </c>
      <c r="Q85" s="332">
        <f t="shared" si="88"/>
        <v>0</v>
      </c>
      <c r="R85" s="250"/>
      <c r="S85" s="251">
        <f>'Old Counts Pivot Table'!B$82</f>
        <v>0</v>
      </c>
      <c r="T85" s="252">
        <f>'Old Counts Pivot Table'!C$82</f>
        <v>0</v>
      </c>
      <c r="U85" s="252">
        <f>'Old Counts Pivot Table'!D$82</f>
        <v>0</v>
      </c>
      <c r="V85" s="252">
        <f>'Old Counts Pivot Table'!E$82</f>
        <v>0</v>
      </c>
      <c r="W85" s="252">
        <f>'Old Counts Pivot Table'!F$82</f>
        <v>0</v>
      </c>
      <c r="X85" s="322">
        <f>'Old Counts Pivot Table'!G$82</f>
        <v>0</v>
      </c>
      <c r="Y85" s="251">
        <f>'Old Counts Pivot Table'!H$82</f>
        <v>0</v>
      </c>
      <c r="Z85" s="251">
        <f>'Old Counts Pivot Table'!I$82</f>
        <v>0</v>
      </c>
      <c r="AA85" s="252">
        <f>'Old Counts Pivot Table'!J$82</f>
        <v>2529</v>
      </c>
      <c r="AB85" s="252">
        <f>'Old Counts Pivot Table'!K$82</f>
        <v>2625</v>
      </c>
      <c r="AC85" s="252">
        <f>'Old Counts Pivot Table'!L$82</f>
        <v>1211</v>
      </c>
      <c r="AD85" s="252">
        <f>'Old Counts Pivot Table'!M$82</f>
        <v>0</v>
      </c>
      <c r="AE85" s="251">
        <f>'Old Counts Pivot Table'!N$82</f>
        <v>6365</v>
      </c>
      <c r="AF85" s="251">
        <f>'Old Counts Pivot Table'!O$82</f>
        <v>0</v>
      </c>
      <c r="AG85" s="252">
        <f>'Old Counts Pivot Table'!P$82</f>
        <v>0</v>
      </c>
      <c r="AH85" s="251">
        <f>'Old Counts Pivot Table'!Q$82</f>
        <v>0</v>
      </c>
    </row>
    <row r="86" spans="1:36" s="261" customFormat="1">
      <c r="A86" s="338"/>
      <c r="B86" s="253" t="s">
        <v>212</v>
      </c>
      <c r="C86" s="254">
        <f t="shared" si="81"/>
        <v>1</v>
      </c>
      <c r="D86" s="255">
        <f t="shared" si="82"/>
        <v>1</v>
      </c>
      <c r="E86" s="255">
        <f t="shared" si="82"/>
        <v>1</v>
      </c>
      <c r="F86" s="255">
        <f t="shared" si="82"/>
        <v>1</v>
      </c>
      <c r="G86" s="255">
        <f t="shared" si="82"/>
        <v>1</v>
      </c>
      <c r="H86" s="255">
        <f t="shared" si="82"/>
        <v>1</v>
      </c>
      <c r="I86" s="254">
        <f t="shared" si="83"/>
        <v>1</v>
      </c>
      <c r="J86" s="254">
        <f t="shared" si="84"/>
        <v>0</v>
      </c>
      <c r="K86" s="255">
        <f t="shared" si="85"/>
        <v>1</v>
      </c>
      <c r="L86" s="255">
        <f t="shared" si="85"/>
        <v>1</v>
      </c>
      <c r="M86" s="256">
        <f t="shared" si="86"/>
        <v>1</v>
      </c>
      <c r="N86" s="254">
        <f t="shared" si="87"/>
        <v>1</v>
      </c>
      <c r="O86" s="254">
        <f t="shared" si="88"/>
        <v>0</v>
      </c>
      <c r="P86" s="256">
        <f t="shared" si="88"/>
        <v>0</v>
      </c>
      <c r="Q86" s="333">
        <f t="shared" si="88"/>
        <v>0</v>
      </c>
      <c r="R86" s="257"/>
      <c r="S86" s="258">
        <f>'Old Counts Pivot Table'!B$83</f>
        <v>4930</v>
      </c>
      <c r="T86" s="259">
        <f>'Old Counts Pivot Table'!C$83</f>
        <v>1248</v>
      </c>
      <c r="U86" s="259">
        <f>'Old Counts Pivot Table'!D$83</f>
        <v>2845</v>
      </c>
      <c r="V86" s="259">
        <f>'Old Counts Pivot Table'!E$83</f>
        <v>270</v>
      </c>
      <c r="W86" s="259">
        <f>'Old Counts Pivot Table'!F$83</f>
        <v>627</v>
      </c>
      <c r="X86" s="323">
        <f>'Old Counts Pivot Table'!G$83</f>
        <v>358</v>
      </c>
      <c r="Y86" s="258">
        <f>'Old Counts Pivot Table'!H$83</f>
        <v>10278</v>
      </c>
      <c r="Z86" s="258">
        <f>'Old Counts Pivot Table'!I$83</f>
        <v>0</v>
      </c>
      <c r="AA86" s="259">
        <f>'Old Counts Pivot Table'!J$83</f>
        <v>2529</v>
      </c>
      <c r="AB86" s="259">
        <f>'Old Counts Pivot Table'!K$83</f>
        <v>2718</v>
      </c>
      <c r="AC86" s="259">
        <f>'Old Counts Pivot Table'!L$83</f>
        <v>1334</v>
      </c>
      <c r="AD86" s="259">
        <f>'Old Counts Pivot Table'!M$83</f>
        <v>0</v>
      </c>
      <c r="AE86" s="258">
        <f>'Old Counts Pivot Table'!N$83</f>
        <v>6581</v>
      </c>
      <c r="AF86" s="258">
        <f>'Old Counts Pivot Table'!O$83</f>
        <v>0</v>
      </c>
      <c r="AG86" s="259">
        <f>'Old Counts Pivot Table'!P$83</f>
        <v>0</v>
      </c>
      <c r="AH86" s="258">
        <f>'Old Counts Pivot Table'!Q$83</f>
        <v>0</v>
      </c>
      <c r="AI86" s="260"/>
      <c r="AJ86" s="260"/>
    </row>
    <row r="87" spans="1:36">
      <c r="A87" s="339" t="s">
        <v>38</v>
      </c>
      <c r="B87" s="240" t="s">
        <v>3</v>
      </c>
      <c r="C87" s="241">
        <f t="shared" ref="C87:C93" si="89">S87/S$93</f>
        <v>0.34284355682358536</v>
      </c>
      <c r="D87" s="242">
        <f t="shared" ref="D87:H93" si="90">IFERROR(T87/T$93,0)</f>
        <v>0</v>
      </c>
      <c r="E87" s="242">
        <f t="shared" si="90"/>
        <v>0.29606879606879605</v>
      </c>
      <c r="F87" s="242">
        <f t="shared" si="90"/>
        <v>0.42424242424242425</v>
      </c>
      <c r="G87" s="242">
        <f t="shared" si="90"/>
        <v>0.17727840199750311</v>
      </c>
      <c r="H87" s="242">
        <f t="shared" si="90"/>
        <v>0.22660098522167488</v>
      </c>
      <c r="I87" s="241">
        <f t="shared" ref="I87:I93" si="91">Y87/Y$93</f>
        <v>0.29755736491487789</v>
      </c>
      <c r="J87" s="241">
        <f t="shared" ref="J87:J93" si="92">IFERROR(Z87/Z$93,0)</f>
        <v>0</v>
      </c>
      <c r="K87" s="242">
        <f t="shared" ref="K87:L93" si="93">AA87/AA$93</f>
        <v>0</v>
      </c>
      <c r="L87" s="242">
        <f t="shared" si="93"/>
        <v>0</v>
      </c>
      <c r="M87" s="243">
        <f t="shared" ref="M87:M93" si="94">IFERROR(AC87/AC$93,0)</f>
        <v>0</v>
      </c>
      <c r="N87" s="241">
        <f t="shared" ref="N87:N93" si="95">AE87/AE$93</f>
        <v>0</v>
      </c>
      <c r="O87" s="241">
        <f t="shared" ref="O87:Q93" si="96">IFERROR(AF87/AF$93,0)</f>
        <v>0</v>
      </c>
      <c r="P87" s="243">
        <f t="shared" si="96"/>
        <v>0</v>
      </c>
      <c r="Q87" s="331">
        <f t="shared" si="96"/>
        <v>0</v>
      </c>
      <c r="R87" s="244"/>
      <c r="S87" s="245">
        <f>'Old Counts Pivot Table'!B$85</f>
        <v>721</v>
      </c>
      <c r="T87" s="246">
        <f>'Old Counts Pivot Table'!C$85</f>
        <v>0</v>
      </c>
      <c r="U87" s="246">
        <f>'Old Counts Pivot Table'!D$85</f>
        <v>241</v>
      </c>
      <c r="V87" s="246">
        <f>'Old Counts Pivot Table'!E$85</f>
        <v>56</v>
      </c>
      <c r="W87" s="246">
        <f>'Old Counts Pivot Table'!F$85</f>
        <v>142</v>
      </c>
      <c r="X87" s="321">
        <f>'Old Counts Pivot Table'!G$85</f>
        <v>46</v>
      </c>
      <c r="Y87" s="245">
        <f>'Old Counts Pivot Table'!H$85</f>
        <v>1206</v>
      </c>
      <c r="Z87" s="245">
        <f>'Old Counts Pivot Table'!I$85</f>
        <v>0</v>
      </c>
      <c r="AA87" s="246">
        <f>'Old Counts Pivot Table'!J$85</f>
        <v>0</v>
      </c>
      <c r="AB87" s="246">
        <f>'Old Counts Pivot Table'!K$85</f>
        <v>0</v>
      </c>
      <c r="AC87" s="246">
        <f>'Old Counts Pivot Table'!L$85</f>
        <v>0</v>
      </c>
      <c r="AD87" s="246">
        <f>'Old Counts Pivot Table'!M$85</f>
        <v>0</v>
      </c>
      <c r="AE87" s="245">
        <f>'Old Counts Pivot Table'!N$85</f>
        <v>0</v>
      </c>
      <c r="AF87" s="245">
        <f>'Old Counts Pivot Table'!O$85</f>
        <v>0</v>
      </c>
      <c r="AG87" s="246">
        <f>'Old Counts Pivot Table'!P$85</f>
        <v>0</v>
      </c>
      <c r="AH87" s="245">
        <f>'Old Counts Pivot Table'!Q$85</f>
        <v>0</v>
      </c>
    </row>
    <row r="88" spans="1:36">
      <c r="A88" s="337"/>
      <c r="B88" s="239" t="s">
        <v>4</v>
      </c>
      <c r="C88" s="247">
        <f t="shared" si="89"/>
        <v>0.28530670470756064</v>
      </c>
      <c r="D88" s="248">
        <f t="shared" si="90"/>
        <v>0</v>
      </c>
      <c r="E88" s="248">
        <f t="shared" si="90"/>
        <v>0.19778869778869779</v>
      </c>
      <c r="F88" s="248">
        <f t="shared" si="90"/>
        <v>0.23484848484848486</v>
      </c>
      <c r="G88" s="248">
        <f t="shared" si="90"/>
        <v>0.18601747815230962</v>
      </c>
      <c r="H88" s="248">
        <f t="shared" si="90"/>
        <v>0.21674876847290642</v>
      </c>
      <c r="I88" s="247">
        <f t="shared" si="91"/>
        <v>0.24302985442881817</v>
      </c>
      <c r="J88" s="247">
        <f t="shared" si="92"/>
        <v>0</v>
      </c>
      <c r="K88" s="248">
        <f t="shared" si="93"/>
        <v>0</v>
      </c>
      <c r="L88" s="248">
        <f t="shared" si="93"/>
        <v>0</v>
      </c>
      <c r="M88" s="249">
        <f t="shared" si="94"/>
        <v>0</v>
      </c>
      <c r="N88" s="247">
        <f t="shared" si="95"/>
        <v>0</v>
      </c>
      <c r="O88" s="247">
        <f t="shared" si="96"/>
        <v>0</v>
      </c>
      <c r="P88" s="249">
        <f t="shared" si="96"/>
        <v>0</v>
      </c>
      <c r="Q88" s="332">
        <f t="shared" si="96"/>
        <v>0</v>
      </c>
      <c r="R88" s="250"/>
      <c r="S88" s="251">
        <f>'Old Counts Pivot Table'!B$86</f>
        <v>600</v>
      </c>
      <c r="T88" s="252">
        <f>'Old Counts Pivot Table'!C$86</f>
        <v>0</v>
      </c>
      <c r="U88" s="252">
        <f>'Old Counts Pivot Table'!D$86</f>
        <v>161</v>
      </c>
      <c r="V88" s="252">
        <f>'Old Counts Pivot Table'!E$86</f>
        <v>31</v>
      </c>
      <c r="W88" s="252">
        <f>'Old Counts Pivot Table'!F$86</f>
        <v>149</v>
      </c>
      <c r="X88" s="322">
        <f>'Old Counts Pivot Table'!G$86</f>
        <v>44</v>
      </c>
      <c r="Y88" s="251">
        <f>'Old Counts Pivot Table'!H$86</f>
        <v>985</v>
      </c>
      <c r="Z88" s="251">
        <f>'Old Counts Pivot Table'!I$86</f>
        <v>0</v>
      </c>
      <c r="AA88" s="252">
        <f>'Old Counts Pivot Table'!J$86</f>
        <v>0</v>
      </c>
      <c r="AB88" s="252">
        <f>'Old Counts Pivot Table'!K$86</f>
        <v>0</v>
      </c>
      <c r="AC88" s="252">
        <f>'Old Counts Pivot Table'!L$86</f>
        <v>0</v>
      </c>
      <c r="AD88" s="252">
        <f>'Old Counts Pivot Table'!M$86</f>
        <v>0</v>
      </c>
      <c r="AE88" s="251">
        <f>'Old Counts Pivot Table'!N$86</f>
        <v>0</v>
      </c>
      <c r="AF88" s="251">
        <f>'Old Counts Pivot Table'!O$86</f>
        <v>0</v>
      </c>
      <c r="AG88" s="252">
        <f>'Old Counts Pivot Table'!P$86</f>
        <v>0</v>
      </c>
      <c r="AH88" s="251">
        <f>'Old Counts Pivot Table'!Q$86</f>
        <v>0</v>
      </c>
    </row>
    <row r="89" spans="1:36">
      <c r="A89" s="337"/>
      <c r="B89" s="239" t="s">
        <v>5</v>
      </c>
      <c r="C89" s="247">
        <f t="shared" si="89"/>
        <v>0.21445553970518308</v>
      </c>
      <c r="D89" s="248">
        <f t="shared" si="90"/>
        <v>0</v>
      </c>
      <c r="E89" s="248">
        <f t="shared" si="90"/>
        <v>0.25798525798525801</v>
      </c>
      <c r="F89" s="248">
        <f t="shared" si="90"/>
        <v>0.19696969696969696</v>
      </c>
      <c r="G89" s="248">
        <f t="shared" si="90"/>
        <v>0.30212234706616731</v>
      </c>
      <c r="H89" s="248">
        <f t="shared" si="90"/>
        <v>0.32019704433497537</v>
      </c>
      <c r="I89" s="247">
        <f t="shared" si="91"/>
        <v>0.24525043177892919</v>
      </c>
      <c r="J89" s="247">
        <f t="shared" si="92"/>
        <v>0</v>
      </c>
      <c r="K89" s="248">
        <f t="shared" si="93"/>
        <v>0</v>
      </c>
      <c r="L89" s="248">
        <f t="shared" si="93"/>
        <v>0</v>
      </c>
      <c r="M89" s="249">
        <f t="shared" si="94"/>
        <v>0</v>
      </c>
      <c r="N89" s="247">
        <f t="shared" si="95"/>
        <v>0</v>
      </c>
      <c r="O89" s="247">
        <f t="shared" si="96"/>
        <v>0</v>
      </c>
      <c r="P89" s="249">
        <f t="shared" si="96"/>
        <v>0</v>
      </c>
      <c r="Q89" s="332">
        <f t="shared" si="96"/>
        <v>0</v>
      </c>
      <c r="R89" s="250"/>
      <c r="S89" s="251">
        <f>'Old Counts Pivot Table'!B$87</f>
        <v>451</v>
      </c>
      <c r="T89" s="252">
        <f>'Old Counts Pivot Table'!C$87</f>
        <v>0</v>
      </c>
      <c r="U89" s="252">
        <f>'Old Counts Pivot Table'!D$87</f>
        <v>210</v>
      </c>
      <c r="V89" s="252">
        <f>'Old Counts Pivot Table'!E$87</f>
        <v>26</v>
      </c>
      <c r="W89" s="252">
        <f>'Old Counts Pivot Table'!F$87</f>
        <v>242</v>
      </c>
      <c r="X89" s="322">
        <f>'Old Counts Pivot Table'!G$87</f>
        <v>65</v>
      </c>
      <c r="Y89" s="251">
        <f>'Old Counts Pivot Table'!H$87</f>
        <v>994</v>
      </c>
      <c r="Z89" s="251">
        <f>'Old Counts Pivot Table'!I$87</f>
        <v>0</v>
      </c>
      <c r="AA89" s="252">
        <f>'Old Counts Pivot Table'!J$87</f>
        <v>0</v>
      </c>
      <c r="AB89" s="252">
        <f>'Old Counts Pivot Table'!K$87</f>
        <v>0</v>
      </c>
      <c r="AC89" s="252">
        <f>'Old Counts Pivot Table'!L$87</f>
        <v>0</v>
      </c>
      <c r="AD89" s="252">
        <f>'Old Counts Pivot Table'!M$87</f>
        <v>0</v>
      </c>
      <c r="AE89" s="251">
        <f>'Old Counts Pivot Table'!N$87</f>
        <v>0</v>
      </c>
      <c r="AF89" s="251">
        <f>'Old Counts Pivot Table'!O$87</f>
        <v>0</v>
      </c>
      <c r="AG89" s="252">
        <f>'Old Counts Pivot Table'!P$87</f>
        <v>0</v>
      </c>
      <c r="AH89" s="251">
        <f>'Old Counts Pivot Table'!Q$87</f>
        <v>0</v>
      </c>
    </row>
    <row r="90" spans="1:36">
      <c r="A90" s="337"/>
      <c r="B90" s="239" t="s">
        <v>6</v>
      </c>
      <c r="C90" s="247">
        <f t="shared" si="89"/>
        <v>0.15739419876367094</v>
      </c>
      <c r="D90" s="248">
        <f t="shared" si="90"/>
        <v>0</v>
      </c>
      <c r="E90" s="248">
        <f t="shared" si="90"/>
        <v>0.24815724815724816</v>
      </c>
      <c r="F90" s="248">
        <f t="shared" si="90"/>
        <v>0.14393939393939395</v>
      </c>
      <c r="G90" s="248">
        <f t="shared" si="90"/>
        <v>0.33458177278401996</v>
      </c>
      <c r="H90" s="248">
        <f t="shared" si="90"/>
        <v>0.23645320197044334</v>
      </c>
      <c r="I90" s="247">
        <f t="shared" si="91"/>
        <v>0.21416234887737479</v>
      </c>
      <c r="J90" s="247">
        <f t="shared" si="92"/>
        <v>0</v>
      </c>
      <c r="K90" s="248">
        <f t="shared" si="93"/>
        <v>0</v>
      </c>
      <c r="L90" s="248">
        <f t="shared" si="93"/>
        <v>0</v>
      </c>
      <c r="M90" s="249">
        <f t="shared" si="94"/>
        <v>0</v>
      </c>
      <c r="N90" s="247">
        <f t="shared" si="95"/>
        <v>0</v>
      </c>
      <c r="O90" s="247">
        <f t="shared" si="96"/>
        <v>0</v>
      </c>
      <c r="P90" s="249">
        <f t="shared" si="96"/>
        <v>0</v>
      </c>
      <c r="Q90" s="332">
        <f t="shared" si="96"/>
        <v>0</v>
      </c>
      <c r="R90" s="250"/>
      <c r="S90" s="251">
        <f>'Old Counts Pivot Table'!B$88</f>
        <v>331</v>
      </c>
      <c r="T90" s="252">
        <f>'Old Counts Pivot Table'!C$88</f>
        <v>0</v>
      </c>
      <c r="U90" s="252">
        <f>'Old Counts Pivot Table'!D$88</f>
        <v>202</v>
      </c>
      <c r="V90" s="252">
        <f>'Old Counts Pivot Table'!E$88</f>
        <v>19</v>
      </c>
      <c r="W90" s="252">
        <f>'Old Counts Pivot Table'!F$88</f>
        <v>268</v>
      </c>
      <c r="X90" s="322">
        <f>'Old Counts Pivot Table'!G$88</f>
        <v>48</v>
      </c>
      <c r="Y90" s="251">
        <f>'Old Counts Pivot Table'!H$88</f>
        <v>868</v>
      </c>
      <c r="Z90" s="251">
        <f>'Old Counts Pivot Table'!I$88</f>
        <v>0</v>
      </c>
      <c r="AA90" s="252">
        <f>'Old Counts Pivot Table'!J$88</f>
        <v>0</v>
      </c>
      <c r="AB90" s="252">
        <f>'Old Counts Pivot Table'!K$88</f>
        <v>0</v>
      </c>
      <c r="AC90" s="252">
        <f>'Old Counts Pivot Table'!L$88</f>
        <v>0</v>
      </c>
      <c r="AD90" s="252">
        <f>'Old Counts Pivot Table'!M$88</f>
        <v>0</v>
      </c>
      <c r="AE90" s="251">
        <f>'Old Counts Pivot Table'!N$88</f>
        <v>0</v>
      </c>
      <c r="AF90" s="251">
        <f>'Old Counts Pivot Table'!O$88</f>
        <v>0</v>
      </c>
      <c r="AG90" s="252">
        <f>'Old Counts Pivot Table'!P$88</f>
        <v>0</v>
      </c>
      <c r="AH90" s="251">
        <f>'Old Counts Pivot Table'!Q$88</f>
        <v>0</v>
      </c>
    </row>
    <row r="91" spans="1:36">
      <c r="A91" s="337"/>
      <c r="B91" s="239" t="s">
        <v>24</v>
      </c>
      <c r="C91" s="247">
        <f t="shared" si="89"/>
        <v>0</v>
      </c>
      <c r="D91" s="248">
        <f t="shared" si="90"/>
        <v>0</v>
      </c>
      <c r="E91" s="248">
        <f t="shared" si="90"/>
        <v>0</v>
      </c>
      <c r="F91" s="248">
        <f t="shared" si="90"/>
        <v>0</v>
      </c>
      <c r="G91" s="248">
        <f t="shared" si="90"/>
        <v>0</v>
      </c>
      <c r="H91" s="248">
        <f t="shared" si="90"/>
        <v>0</v>
      </c>
      <c r="I91" s="247">
        <f t="shared" si="91"/>
        <v>0</v>
      </c>
      <c r="J91" s="247">
        <f t="shared" si="92"/>
        <v>0</v>
      </c>
      <c r="K91" s="248">
        <f t="shared" si="93"/>
        <v>0</v>
      </c>
      <c r="L91" s="248">
        <f t="shared" si="93"/>
        <v>0</v>
      </c>
      <c r="M91" s="249">
        <f t="shared" si="94"/>
        <v>0</v>
      </c>
      <c r="N91" s="247">
        <f t="shared" si="95"/>
        <v>0</v>
      </c>
      <c r="O91" s="247">
        <f t="shared" si="96"/>
        <v>0</v>
      </c>
      <c r="P91" s="249">
        <f t="shared" si="96"/>
        <v>0</v>
      </c>
      <c r="Q91" s="332">
        <f t="shared" si="96"/>
        <v>0</v>
      </c>
      <c r="R91" s="250"/>
      <c r="S91" s="251">
        <f>'Old Counts Pivot Table'!B$89</f>
        <v>0</v>
      </c>
      <c r="T91" s="252">
        <f>'Old Counts Pivot Table'!C$89</f>
        <v>0</v>
      </c>
      <c r="U91" s="252">
        <f>'Old Counts Pivot Table'!D$89</f>
        <v>0</v>
      </c>
      <c r="V91" s="252">
        <f>'Old Counts Pivot Table'!E$89</f>
        <v>0</v>
      </c>
      <c r="W91" s="252">
        <f>'Old Counts Pivot Table'!F$89</f>
        <v>0</v>
      </c>
      <c r="X91" s="322">
        <f>'Old Counts Pivot Table'!G$89</f>
        <v>0</v>
      </c>
      <c r="Y91" s="251">
        <f>'Old Counts Pivot Table'!H$89</f>
        <v>0</v>
      </c>
      <c r="Z91" s="251">
        <f>'Old Counts Pivot Table'!I$89</f>
        <v>0</v>
      </c>
      <c r="AA91" s="252">
        <f>'Old Counts Pivot Table'!J$89</f>
        <v>0</v>
      </c>
      <c r="AB91" s="252">
        <f>'Old Counts Pivot Table'!K$89</f>
        <v>0</v>
      </c>
      <c r="AC91" s="252">
        <f>'Old Counts Pivot Table'!L$89</f>
        <v>0</v>
      </c>
      <c r="AD91" s="252">
        <f>'Old Counts Pivot Table'!M$89</f>
        <v>0</v>
      </c>
      <c r="AE91" s="251">
        <f>'Old Counts Pivot Table'!N$89</f>
        <v>0</v>
      </c>
      <c r="AF91" s="251">
        <f>'Old Counts Pivot Table'!O$89</f>
        <v>0</v>
      </c>
      <c r="AG91" s="252">
        <f>'Old Counts Pivot Table'!P$89</f>
        <v>0</v>
      </c>
      <c r="AH91" s="251">
        <f>'Old Counts Pivot Table'!Q$89</f>
        <v>0</v>
      </c>
    </row>
    <row r="92" spans="1:36">
      <c r="A92" s="337"/>
      <c r="B92" s="239" t="s">
        <v>21</v>
      </c>
      <c r="C92" s="247">
        <f t="shared" si="89"/>
        <v>0</v>
      </c>
      <c r="D92" s="248">
        <f t="shared" si="90"/>
        <v>0</v>
      </c>
      <c r="E92" s="248">
        <f t="shared" si="90"/>
        <v>0</v>
      </c>
      <c r="F92" s="248">
        <f t="shared" si="90"/>
        <v>0</v>
      </c>
      <c r="G92" s="248">
        <f t="shared" si="90"/>
        <v>0</v>
      </c>
      <c r="H92" s="248">
        <f t="shared" si="90"/>
        <v>0</v>
      </c>
      <c r="I92" s="247">
        <f t="shared" si="91"/>
        <v>0</v>
      </c>
      <c r="J92" s="247">
        <f t="shared" si="92"/>
        <v>1</v>
      </c>
      <c r="K92" s="248">
        <f t="shared" si="93"/>
        <v>1</v>
      </c>
      <c r="L92" s="248">
        <f t="shared" si="93"/>
        <v>1</v>
      </c>
      <c r="M92" s="249">
        <f t="shared" si="94"/>
        <v>1</v>
      </c>
      <c r="N92" s="247">
        <f t="shared" si="95"/>
        <v>1</v>
      </c>
      <c r="O92" s="247">
        <f t="shared" si="96"/>
        <v>1</v>
      </c>
      <c r="P92" s="249">
        <f t="shared" si="96"/>
        <v>1</v>
      </c>
      <c r="Q92" s="332">
        <f t="shared" si="96"/>
        <v>1</v>
      </c>
      <c r="R92" s="250"/>
      <c r="S92" s="251">
        <f>'Old Counts Pivot Table'!B$90</f>
        <v>0</v>
      </c>
      <c r="T92" s="252">
        <f>'Old Counts Pivot Table'!C$90</f>
        <v>0</v>
      </c>
      <c r="U92" s="252">
        <f>'Old Counts Pivot Table'!D$90</f>
        <v>0</v>
      </c>
      <c r="V92" s="252">
        <f>'Old Counts Pivot Table'!E$90</f>
        <v>0</v>
      </c>
      <c r="W92" s="252">
        <f>'Old Counts Pivot Table'!F$90</f>
        <v>0</v>
      </c>
      <c r="X92" s="322">
        <f>'Old Counts Pivot Table'!G$90</f>
        <v>0</v>
      </c>
      <c r="Y92" s="251">
        <f>'Old Counts Pivot Table'!H$90</f>
        <v>0</v>
      </c>
      <c r="Z92" s="251">
        <f>'Old Counts Pivot Table'!I$90</f>
        <v>206</v>
      </c>
      <c r="AA92" s="252">
        <f>'Old Counts Pivot Table'!J$90</f>
        <v>573</v>
      </c>
      <c r="AB92" s="252">
        <f>'Old Counts Pivot Table'!K$90</f>
        <v>151</v>
      </c>
      <c r="AC92" s="252">
        <f>'Old Counts Pivot Table'!L$90</f>
        <v>317</v>
      </c>
      <c r="AD92" s="252">
        <f>'Old Counts Pivot Table'!M$90</f>
        <v>0</v>
      </c>
      <c r="AE92" s="251">
        <f>'Old Counts Pivot Table'!N$90</f>
        <v>1247</v>
      </c>
      <c r="AF92" s="251">
        <f>'Old Counts Pivot Table'!O$90</f>
        <v>218</v>
      </c>
      <c r="AG92" s="252">
        <f>'Old Counts Pivot Table'!P$90</f>
        <v>885</v>
      </c>
      <c r="AH92" s="251">
        <f>'Old Counts Pivot Table'!Q$90</f>
        <v>1103</v>
      </c>
    </row>
    <row r="93" spans="1:36" s="261" customFormat="1">
      <c r="A93" s="338"/>
      <c r="B93" s="253" t="s">
        <v>212</v>
      </c>
      <c r="C93" s="254">
        <f t="shared" si="89"/>
        <v>1</v>
      </c>
      <c r="D93" s="255">
        <f t="shared" si="90"/>
        <v>0</v>
      </c>
      <c r="E93" s="255">
        <f t="shared" si="90"/>
        <v>1</v>
      </c>
      <c r="F93" s="255">
        <f t="shared" si="90"/>
        <v>1</v>
      </c>
      <c r="G93" s="255">
        <f t="shared" si="90"/>
        <v>1</v>
      </c>
      <c r="H93" s="255">
        <f t="shared" si="90"/>
        <v>1</v>
      </c>
      <c r="I93" s="254">
        <f t="shared" si="91"/>
        <v>1</v>
      </c>
      <c r="J93" s="254">
        <f t="shared" si="92"/>
        <v>1</v>
      </c>
      <c r="K93" s="255">
        <f t="shared" si="93"/>
        <v>1</v>
      </c>
      <c r="L93" s="255">
        <f t="shared" si="93"/>
        <v>1</v>
      </c>
      <c r="M93" s="256">
        <f t="shared" si="94"/>
        <v>1</v>
      </c>
      <c r="N93" s="254">
        <f t="shared" si="95"/>
        <v>1</v>
      </c>
      <c r="O93" s="254">
        <f t="shared" si="96"/>
        <v>1</v>
      </c>
      <c r="P93" s="256">
        <f t="shared" si="96"/>
        <v>1</v>
      </c>
      <c r="Q93" s="333">
        <f t="shared" si="96"/>
        <v>1</v>
      </c>
      <c r="R93" s="257"/>
      <c r="S93" s="258">
        <f>'Old Counts Pivot Table'!B$91</f>
        <v>2103</v>
      </c>
      <c r="T93" s="259">
        <f>'Old Counts Pivot Table'!C$91</f>
        <v>0</v>
      </c>
      <c r="U93" s="259">
        <f>'Old Counts Pivot Table'!D$91</f>
        <v>814</v>
      </c>
      <c r="V93" s="259">
        <f>'Old Counts Pivot Table'!E$91</f>
        <v>132</v>
      </c>
      <c r="W93" s="259">
        <f>'Old Counts Pivot Table'!F$91</f>
        <v>801</v>
      </c>
      <c r="X93" s="323">
        <f>'Old Counts Pivot Table'!G$91</f>
        <v>203</v>
      </c>
      <c r="Y93" s="258">
        <f>'Old Counts Pivot Table'!H$91</f>
        <v>4053</v>
      </c>
      <c r="Z93" s="258">
        <f>'Old Counts Pivot Table'!I$91</f>
        <v>206</v>
      </c>
      <c r="AA93" s="259">
        <f>'Old Counts Pivot Table'!J$91</f>
        <v>573</v>
      </c>
      <c r="AB93" s="259">
        <f>'Old Counts Pivot Table'!K$91</f>
        <v>151</v>
      </c>
      <c r="AC93" s="259">
        <f>'Old Counts Pivot Table'!L$91</f>
        <v>317</v>
      </c>
      <c r="AD93" s="259">
        <f>'Old Counts Pivot Table'!M$91</f>
        <v>0</v>
      </c>
      <c r="AE93" s="258">
        <f>'Old Counts Pivot Table'!N$91</f>
        <v>1247</v>
      </c>
      <c r="AF93" s="258">
        <f>'Old Counts Pivot Table'!O$91</f>
        <v>218</v>
      </c>
      <c r="AG93" s="259">
        <f>'Old Counts Pivot Table'!P$91</f>
        <v>885</v>
      </c>
      <c r="AH93" s="258">
        <f>'Old Counts Pivot Table'!Q$91</f>
        <v>1103</v>
      </c>
      <c r="AI93" s="260"/>
      <c r="AJ93" s="260"/>
    </row>
    <row r="94" spans="1:36">
      <c r="A94" s="339" t="s">
        <v>20</v>
      </c>
      <c r="B94" s="240" t="s">
        <v>3</v>
      </c>
      <c r="C94" s="241">
        <f t="shared" ref="C94:C100" si="97">S94/S$100</f>
        <v>0.26791666666666669</v>
      </c>
      <c r="D94" s="242">
        <f t="shared" ref="D94:H100" si="98">IFERROR(T94/T$100,0)</f>
        <v>0</v>
      </c>
      <c r="E94" s="242">
        <f t="shared" si="98"/>
        <v>0.27552031714568881</v>
      </c>
      <c r="F94" s="242">
        <f t="shared" si="98"/>
        <v>0</v>
      </c>
      <c r="G94" s="242">
        <f t="shared" si="98"/>
        <v>0.20828258221680876</v>
      </c>
      <c r="H94" s="242">
        <f t="shared" si="98"/>
        <v>0.13454545454545455</v>
      </c>
      <c r="I94" s="241">
        <f t="shared" ref="I94:I100" si="99">Y94/Y$100</f>
        <v>0.24393305439330543</v>
      </c>
      <c r="J94" s="241">
        <f t="shared" ref="J94:J100" si="100">IFERROR(Z94/Z$100,0)</f>
        <v>0</v>
      </c>
      <c r="K94" s="242">
        <f t="shared" ref="K94:L100" si="101">AA94/AA$100</f>
        <v>0</v>
      </c>
      <c r="L94" s="242">
        <f t="shared" si="101"/>
        <v>0</v>
      </c>
      <c r="M94" s="243">
        <f t="shared" ref="M94:M100" si="102">IFERROR(AC94/AC$100,0)</f>
        <v>4.1322314049586778E-2</v>
      </c>
      <c r="N94" s="671">
        <f t="shared" ref="N94:N100" si="103">AE94/AE$100</f>
        <v>4.734848484848485E-3</v>
      </c>
      <c r="O94" s="241">
        <f t="shared" ref="O94:Q100" si="104">IFERROR(AF94/AF$100,0)</f>
        <v>0</v>
      </c>
      <c r="P94" s="243">
        <f t="shared" si="104"/>
        <v>0</v>
      </c>
      <c r="Q94" s="331">
        <f t="shared" si="104"/>
        <v>0</v>
      </c>
      <c r="R94" s="244"/>
      <c r="S94" s="245">
        <f>'Old Counts Pivot Table'!B$93</f>
        <v>643</v>
      </c>
      <c r="T94" s="246">
        <f>'Old Counts Pivot Table'!C$93</f>
        <v>0</v>
      </c>
      <c r="U94" s="246">
        <f>'Old Counts Pivot Table'!D$93</f>
        <v>278</v>
      </c>
      <c r="V94" s="246">
        <f>'Old Counts Pivot Table'!E$93</f>
        <v>0</v>
      </c>
      <c r="W94" s="246">
        <f>'Old Counts Pivot Table'!F$93</f>
        <v>171</v>
      </c>
      <c r="X94" s="321">
        <f>'Old Counts Pivot Table'!G$93</f>
        <v>74</v>
      </c>
      <c r="Y94" s="245">
        <f>'Old Counts Pivot Table'!H$93</f>
        <v>1166</v>
      </c>
      <c r="Z94" s="245">
        <f>'Old Counts Pivot Table'!I$93</f>
        <v>0</v>
      </c>
      <c r="AA94" s="246">
        <f>'Old Counts Pivot Table'!J$93</f>
        <v>0</v>
      </c>
      <c r="AB94" s="246">
        <f>'Old Counts Pivot Table'!K$93</f>
        <v>0</v>
      </c>
      <c r="AC94" s="246">
        <f>'Old Counts Pivot Table'!L$93</f>
        <v>10</v>
      </c>
      <c r="AD94" s="246">
        <f>'Old Counts Pivot Table'!M$93</f>
        <v>0</v>
      </c>
      <c r="AE94" s="245">
        <f>'Old Counts Pivot Table'!N$93</f>
        <v>10</v>
      </c>
      <c r="AF94" s="245">
        <f>'Old Counts Pivot Table'!O$93</f>
        <v>0</v>
      </c>
      <c r="AG94" s="246">
        <f>'Old Counts Pivot Table'!P$93</f>
        <v>0</v>
      </c>
      <c r="AH94" s="245">
        <f>'Old Counts Pivot Table'!Q$93</f>
        <v>0</v>
      </c>
    </row>
    <row r="95" spans="1:36">
      <c r="A95" s="337"/>
      <c r="B95" s="239" t="s">
        <v>4</v>
      </c>
      <c r="C95" s="247">
        <f t="shared" si="97"/>
        <v>0.28999999999999998</v>
      </c>
      <c r="D95" s="248">
        <f t="shared" si="98"/>
        <v>0</v>
      </c>
      <c r="E95" s="248">
        <f t="shared" si="98"/>
        <v>0.33201189296333</v>
      </c>
      <c r="F95" s="248">
        <f t="shared" si="98"/>
        <v>0</v>
      </c>
      <c r="G95" s="248">
        <f t="shared" si="98"/>
        <v>0.28501827040194883</v>
      </c>
      <c r="H95" s="248">
        <f t="shared" si="98"/>
        <v>0.25272727272727274</v>
      </c>
      <c r="I95" s="247">
        <f t="shared" si="99"/>
        <v>0.29372384937238494</v>
      </c>
      <c r="J95" s="247">
        <f t="shared" si="100"/>
        <v>0</v>
      </c>
      <c r="K95" s="248">
        <f t="shared" si="101"/>
        <v>0</v>
      </c>
      <c r="L95" s="248">
        <f t="shared" si="101"/>
        <v>0</v>
      </c>
      <c r="M95" s="249">
        <f t="shared" si="102"/>
        <v>0.1115702479338843</v>
      </c>
      <c r="N95" s="247">
        <f t="shared" si="103"/>
        <v>1.278409090909091E-2</v>
      </c>
      <c r="O95" s="247">
        <f t="shared" si="104"/>
        <v>0</v>
      </c>
      <c r="P95" s="249">
        <f t="shared" si="104"/>
        <v>0</v>
      </c>
      <c r="Q95" s="332">
        <f t="shared" si="104"/>
        <v>0</v>
      </c>
      <c r="R95" s="250"/>
      <c r="S95" s="251">
        <f>'Old Counts Pivot Table'!B$94</f>
        <v>696</v>
      </c>
      <c r="T95" s="252">
        <f>'Old Counts Pivot Table'!C$94</f>
        <v>0</v>
      </c>
      <c r="U95" s="252">
        <f>'Old Counts Pivot Table'!D$94</f>
        <v>335</v>
      </c>
      <c r="V95" s="252">
        <f>'Old Counts Pivot Table'!E$94</f>
        <v>0</v>
      </c>
      <c r="W95" s="252">
        <f>'Old Counts Pivot Table'!F$94</f>
        <v>234</v>
      </c>
      <c r="X95" s="322">
        <f>'Old Counts Pivot Table'!G$94</f>
        <v>139</v>
      </c>
      <c r="Y95" s="251">
        <f>'Old Counts Pivot Table'!H$94</f>
        <v>1404</v>
      </c>
      <c r="Z95" s="251">
        <f>'Old Counts Pivot Table'!I$94</f>
        <v>0</v>
      </c>
      <c r="AA95" s="252">
        <f>'Old Counts Pivot Table'!J$94</f>
        <v>0</v>
      </c>
      <c r="AB95" s="252">
        <f>'Old Counts Pivot Table'!K$94</f>
        <v>0</v>
      </c>
      <c r="AC95" s="252">
        <f>'Old Counts Pivot Table'!L$94</f>
        <v>27</v>
      </c>
      <c r="AD95" s="252">
        <f>'Old Counts Pivot Table'!M$94</f>
        <v>0</v>
      </c>
      <c r="AE95" s="251">
        <f>'Old Counts Pivot Table'!N$94</f>
        <v>27</v>
      </c>
      <c r="AF95" s="251">
        <f>'Old Counts Pivot Table'!O$94</f>
        <v>0</v>
      </c>
      <c r="AG95" s="252">
        <f>'Old Counts Pivot Table'!P$94</f>
        <v>0</v>
      </c>
      <c r="AH95" s="251">
        <f>'Old Counts Pivot Table'!Q$94</f>
        <v>0</v>
      </c>
    </row>
    <row r="96" spans="1:36">
      <c r="A96" s="337"/>
      <c r="B96" s="239" t="s">
        <v>5</v>
      </c>
      <c r="C96" s="247">
        <f t="shared" si="97"/>
        <v>0.25708333333333333</v>
      </c>
      <c r="D96" s="248">
        <f t="shared" si="98"/>
        <v>0</v>
      </c>
      <c r="E96" s="248">
        <f t="shared" si="98"/>
        <v>0.28642220019821607</v>
      </c>
      <c r="F96" s="248">
        <f t="shared" si="98"/>
        <v>0</v>
      </c>
      <c r="G96" s="248">
        <f t="shared" si="98"/>
        <v>0.30694275274056027</v>
      </c>
      <c r="H96" s="248">
        <f t="shared" si="98"/>
        <v>0.30363636363636365</v>
      </c>
      <c r="I96" s="247">
        <f t="shared" si="99"/>
        <v>0.27719665271966526</v>
      </c>
      <c r="J96" s="247">
        <f t="shared" si="100"/>
        <v>0</v>
      </c>
      <c r="K96" s="248">
        <f t="shared" si="101"/>
        <v>0</v>
      </c>
      <c r="L96" s="248">
        <f t="shared" si="101"/>
        <v>0</v>
      </c>
      <c r="M96" s="249">
        <f t="shared" si="102"/>
        <v>0.11570247933884298</v>
      </c>
      <c r="N96" s="247">
        <f t="shared" si="103"/>
        <v>1.3257575757575758E-2</v>
      </c>
      <c r="O96" s="247">
        <f t="shared" si="104"/>
        <v>0</v>
      </c>
      <c r="P96" s="249">
        <f t="shared" si="104"/>
        <v>0</v>
      </c>
      <c r="Q96" s="332">
        <f t="shared" si="104"/>
        <v>0</v>
      </c>
      <c r="R96" s="250"/>
      <c r="S96" s="251">
        <f>'Old Counts Pivot Table'!B$95</f>
        <v>617</v>
      </c>
      <c r="T96" s="252">
        <f>'Old Counts Pivot Table'!C$95</f>
        <v>0</v>
      </c>
      <c r="U96" s="252">
        <f>'Old Counts Pivot Table'!D$95</f>
        <v>289</v>
      </c>
      <c r="V96" s="252">
        <f>'Old Counts Pivot Table'!E$95</f>
        <v>0</v>
      </c>
      <c r="W96" s="252">
        <f>'Old Counts Pivot Table'!F$95</f>
        <v>252</v>
      </c>
      <c r="X96" s="322">
        <f>'Old Counts Pivot Table'!G$95</f>
        <v>167</v>
      </c>
      <c r="Y96" s="251">
        <f>'Old Counts Pivot Table'!H$95</f>
        <v>1325</v>
      </c>
      <c r="Z96" s="251">
        <f>'Old Counts Pivot Table'!I$95</f>
        <v>0</v>
      </c>
      <c r="AA96" s="252">
        <f>'Old Counts Pivot Table'!J$95</f>
        <v>0</v>
      </c>
      <c r="AB96" s="252">
        <f>'Old Counts Pivot Table'!K$95</f>
        <v>0</v>
      </c>
      <c r="AC96" s="252">
        <f>'Old Counts Pivot Table'!L$95</f>
        <v>28</v>
      </c>
      <c r="AD96" s="252">
        <f>'Old Counts Pivot Table'!M$95</f>
        <v>0</v>
      </c>
      <c r="AE96" s="251">
        <f>'Old Counts Pivot Table'!N$95</f>
        <v>28</v>
      </c>
      <c r="AF96" s="251">
        <f>'Old Counts Pivot Table'!O$95</f>
        <v>0</v>
      </c>
      <c r="AG96" s="252">
        <f>'Old Counts Pivot Table'!P$95</f>
        <v>0</v>
      </c>
      <c r="AH96" s="251">
        <f>'Old Counts Pivot Table'!Q$95</f>
        <v>0</v>
      </c>
    </row>
    <row r="97" spans="1:36">
      <c r="A97" s="337"/>
      <c r="B97" s="239" t="s">
        <v>6</v>
      </c>
      <c r="C97" s="247">
        <f t="shared" si="97"/>
        <v>6.5833333333333327E-2</v>
      </c>
      <c r="D97" s="248">
        <f t="shared" si="98"/>
        <v>0</v>
      </c>
      <c r="E97" s="248">
        <f t="shared" si="98"/>
        <v>0.10505450941526263</v>
      </c>
      <c r="F97" s="248">
        <f t="shared" si="98"/>
        <v>0</v>
      </c>
      <c r="G97" s="248">
        <f t="shared" si="98"/>
        <v>7.4299634591961025E-2</v>
      </c>
      <c r="H97" s="248">
        <f t="shared" si="98"/>
        <v>0.26181818181818184</v>
      </c>
      <c r="I97" s="247">
        <f t="shared" si="99"/>
        <v>9.8117154811715485E-2</v>
      </c>
      <c r="J97" s="247">
        <f t="shared" si="100"/>
        <v>0</v>
      </c>
      <c r="K97" s="248">
        <f t="shared" si="101"/>
        <v>0</v>
      </c>
      <c r="L97" s="248">
        <f t="shared" si="101"/>
        <v>0</v>
      </c>
      <c r="M97" s="249">
        <f t="shared" si="102"/>
        <v>0.19421487603305784</v>
      </c>
      <c r="N97" s="247">
        <f t="shared" si="103"/>
        <v>2.225378787878788E-2</v>
      </c>
      <c r="O97" s="247">
        <f t="shared" si="104"/>
        <v>0</v>
      </c>
      <c r="P97" s="249">
        <f t="shared" si="104"/>
        <v>0</v>
      </c>
      <c r="Q97" s="332">
        <f t="shared" si="104"/>
        <v>0</v>
      </c>
      <c r="R97" s="250"/>
      <c r="S97" s="251">
        <f>'Old Counts Pivot Table'!B$96</f>
        <v>158</v>
      </c>
      <c r="T97" s="252">
        <f>'Old Counts Pivot Table'!C$96</f>
        <v>0</v>
      </c>
      <c r="U97" s="252">
        <f>'Old Counts Pivot Table'!D$96</f>
        <v>106</v>
      </c>
      <c r="V97" s="252">
        <f>'Old Counts Pivot Table'!E$96</f>
        <v>0</v>
      </c>
      <c r="W97" s="252">
        <f>'Old Counts Pivot Table'!F$96</f>
        <v>61</v>
      </c>
      <c r="X97" s="322">
        <f>'Old Counts Pivot Table'!G$96</f>
        <v>144</v>
      </c>
      <c r="Y97" s="251">
        <f>'Old Counts Pivot Table'!H$96</f>
        <v>469</v>
      </c>
      <c r="Z97" s="251">
        <f>'Old Counts Pivot Table'!I$96</f>
        <v>0</v>
      </c>
      <c r="AA97" s="252">
        <f>'Old Counts Pivot Table'!J$96</f>
        <v>0</v>
      </c>
      <c r="AB97" s="252">
        <f>'Old Counts Pivot Table'!K$96</f>
        <v>0</v>
      </c>
      <c r="AC97" s="252">
        <f>'Old Counts Pivot Table'!L$96</f>
        <v>47</v>
      </c>
      <c r="AD97" s="252">
        <f>'Old Counts Pivot Table'!M$96</f>
        <v>0</v>
      </c>
      <c r="AE97" s="251">
        <f>'Old Counts Pivot Table'!N$96</f>
        <v>47</v>
      </c>
      <c r="AF97" s="251">
        <f>'Old Counts Pivot Table'!O$96</f>
        <v>0</v>
      </c>
      <c r="AG97" s="252">
        <f>'Old Counts Pivot Table'!P$96</f>
        <v>0</v>
      </c>
      <c r="AH97" s="251">
        <f>'Old Counts Pivot Table'!Q$96</f>
        <v>0</v>
      </c>
    </row>
    <row r="98" spans="1:36">
      <c r="A98" s="337"/>
      <c r="B98" s="239" t="s">
        <v>24</v>
      </c>
      <c r="C98" s="247">
        <f t="shared" si="97"/>
        <v>0.11916666666666667</v>
      </c>
      <c r="D98" s="248">
        <f t="shared" si="98"/>
        <v>0</v>
      </c>
      <c r="E98" s="666">
        <f t="shared" si="98"/>
        <v>9.9108027750247768E-4</v>
      </c>
      <c r="F98" s="248">
        <f t="shared" si="98"/>
        <v>0</v>
      </c>
      <c r="G98" s="248">
        <f t="shared" si="98"/>
        <v>0.12545676004872108</v>
      </c>
      <c r="H98" s="248">
        <f t="shared" si="98"/>
        <v>4.7272727272727272E-2</v>
      </c>
      <c r="I98" s="247">
        <f t="shared" si="99"/>
        <v>8.7029288702928864E-2</v>
      </c>
      <c r="J98" s="247">
        <f t="shared" si="100"/>
        <v>0</v>
      </c>
      <c r="K98" s="248">
        <f t="shared" si="101"/>
        <v>1</v>
      </c>
      <c r="L98" s="248">
        <f t="shared" si="101"/>
        <v>1</v>
      </c>
      <c r="M98" s="249">
        <f t="shared" si="102"/>
        <v>0.53719008264462809</v>
      </c>
      <c r="N98" s="247">
        <f t="shared" si="103"/>
        <v>0.94696969696969702</v>
      </c>
      <c r="O98" s="247">
        <f t="shared" si="104"/>
        <v>0</v>
      </c>
      <c r="P98" s="249">
        <f t="shared" si="104"/>
        <v>0</v>
      </c>
      <c r="Q98" s="332">
        <f t="shared" si="104"/>
        <v>0</v>
      </c>
      <c r="R98" s="250"/>
      <c r="S98" s="251">
        <f>'Old Counts Pivot Table'!B$97</f>
        <v>286</v>
      </c>
      <c r="T98" s="252">
        <f>'Old Counts Pivot Table'!C$97</f>
        <v>0</v>
      </c>
      <c r="U98" s="252">
        <f>'Old Counts Pivot Table'!D$97</f>
        <v>1</v>
      </c>
      <c r="V98" s="252">
        <f>'Old Counts Pivot Table'!E$97</f>
        <v>0</v>
      </c>
      <c r="W98" s="252">
        <f>'Old Counts Pivot Table'!F$97</f>
        <v>103</v>
      </c>
      <c r="X98" s="322">
        <f>'Old Counts Pivot Table'!G$97</f>
        <v>26</v>
      </c>
      <c r="Y98" s="251">
        <f>'Old Counts Pivot Table'!H$97</f>
        <v>416</v>
      </c>
      <c r="Z98" s="251">
        <f>'Old Counts Pivot Table'!I$97</f>
        <v>0</v>
      </c>
      <c r="AA98" s="252">
        <f>'Old Counts Pivot Table'!J$97</f>
        <v>1399</v>
      </c>
      <c r="AB98" s="252">
        <f>'Old Counts Pivot Table'!K$97</f>
        <v>471</v>
      </c>
      <c r="AC98" s="252">
        <f>'Old Counts Pivot Table'!L$97</f>
        <v>130</v>
      </c>
      <c r="AD98" s="252">
        <f>'Old Counts Pivot Table'!M$97</f>
        <v>0</v>
      </c>
      <c r="AE98" s="251">
        <f>'Old Counts Pivot Table'!N$97</f>
        <v>2000</v>
      </c>
      <c r="AF98" s="251">
        <f>'Old Counts Pivot Table'!O$97</f>
        <v>0</v>
      </c>
      <c r="AG98" s="252">
        <f>'Old Counts Pivot Table'!P$97</f>
        <v>0</v>
      </c>
      <c r="AH98" s="251">
        <f>'Old Counts Pivot Table'!Q$97</f>
        <v>0</v>
      </c>
    </row>
    <row r="99" spans="1:36">
      <c r="A99" s="337"/>
      <c r="B99" s="239" t="s">
        <v>21</v>
      </c>
      <c r="C99" s="247">
        <f t="shared" si="97"/>
        <v>0</v>
      </c>
      <c r="D99" s="248">
        <f t="shared" si="98"/>
        <v>0</v>
      </c>
      <c r="E99" s="248">
        <f t="shared" si="98"/>
        <v>0</v>
      </c>
      <c r="F99" s="248">
        <f t="shared" si="98"/>
        <v>0</v>
      </c>
      <c r="G99" s="248">
        <f t="shared" si="98"/>
        <v>0</v>
      </c>
      <c r="H99" s="248">
        <f t="shared" si="98"/>
        <v>0</v>
      </c>
      <c r="I99" s="247">
        <f t="shared" si="99"/>
        <v>0</v>
      </c>
      <c r="J99" s="247">
        <f t="shared" si="100"/>
        <v>0</v>
      </c>
      <c r="K99" s="248">
        <f t="shared" si="101"/>
        <v>0</v>
      </c>
      <c r="L99" s="248">
        <f t="shared" si="101"/>
        <v>0</v>
      </c>
      <c r="M99" s="249">
        <f t="shared" si="102"/>
        <v>0</v>
      </c>
      <c r="N99" s="247">
        <f t="shared" si="103"/>
        <v>0</v>
      </c>
      <c r="O99" s="247">
        <f t="shared" si="104"/>
        <v>0</v>
      </c>
      <c r="P99" s="249">
        <f t="shared" si="104"/>
        <v>0</v>
      </c>
      <c r="Q99" s="332">
        <f t="shared" si="104"/>
        <v>0</v>
      </c>
      <c r="R99" s="250"/>
      <c r="S99" s="251">
        <f>'Old Counts Pivot Table'!B$98</f>
        <v>0</v>
      </c>
      <c r="T99" s="252">
        <f>'Old Counts Pivot Table'!C$98</f>
        <v>0</v>
      </c>
      <c r="U99" s="252">
        <f>'Old Counts Pivot Table'!D$98</f>
        <v>0</v>
      </c>
      <c r="V99" s="252">
        <f>'Old Counts Pivot Table'!E$98</f>
        <v>0</v>
      </c>
      <c r="W99" s="252">
        <f>'Old Counts Pivot Table'!F$98</f>
        <v>0</v>
      </c>
      <c r="X99" s="322">
        <f>'Old Counts Pivot Table'!G$98</f>
        <v>0</v>
      </c>
      <c r="Y99" s="251">
        <f>'Old Counts Pivot Table'!H$98</f>
        <v>0</v>
      </c>
      <c r="Z99" s="251">
        <f>'Old Counts Pivot Table'!I$98</f>
        <v>0</v>
      </c>
      <c r="AA99" s="252">
        <f>'Old Counts Pivot Table'!J$98</f>
        <v>0</v>
      </c>
      <c r="AB99" s="252">
        <f>'Old Counts Pivot Table'!K$98</f>
        <v>0</v>
      </c>
      <c r="AC99" s="252">
        <f>'Old Counts Pivot Table'!L$98</f>
        <v>0</v>
      </c>
      <c r="AD99" s="252">
        <f>'Old Counts Pivot Table'!M$98</f>
        <v>0</v>
      </c>
      <c r="AE99" s="251">
        <f>'Old Counts Pivot Table'!N$98</f>
        <v>0</v>
      </c>
      <c r="AF99" s="251">
        <f>'Old Counts Pivot Table'!O$98</f>
        <v>0</v>
      </c>
      <c r="AG99" s="252">
        <f>'Old Counts Pivot Table'!P$98</f>
        <v>0</v>
      </c>
      <c r="AH99" s="251">
        <f>'Old Counts Pivot Table'!Q$98</f>
        <v>0</v>
      </c>
    </row>
    <row r="100" spans="1:36" s="261" customFormat="1">
      <c r="A100" s="338"/>
      <c r="B100" s="253" t="s">
        <v>212</v>
      </c>
      <c r="C100" s="254">
        <f t="shared" si="97"/>
        <v>1</v>
      </c>
      <c r="D100" s="255">
        <f t="shared" si="98"/>
        <v>0</v>
      </c>
      <c r="E100" s="255">
        <f t="shared" si="98"/>
        <v>1</v>
      </c>
      <c r="F100" s="255">
        <f t="shared" si="98"/>
        <v>0</v>
      </c>
      <c r="G100" s="255">
        <f t="shared" si="98"/>
        <v>1</v>
      </c>
      <c r="H100" s="255">
        <f t="shared" si="98"/>
        <v>1</v>
      </c>
      <c r="I100" s="254">
        <f t="shared" si="99"/>
        <v>1</v>
      </c>
      <c r="J100" s="254">
        <f t="shared" si="100"/>
        <v>0</v>
      </c>
      <c r="K100" s="255">
        <f t="shared" si="101"/>
        <v>1</v>
      </c>
      <c r="L100" s="255">
        <f t="shared" si="101"/>
        <v>1</v>
      </c>
      <c r="M100" s="256">
        <f t="shared" si="102"/>
        <v>1</v>
      </c>
      <c r="N100" s="254">
        <f t="shared" si="103"/>
        <v>1</v>
      </c>
      <c r="O100" s="254">
        <f t="shared" si="104"/>
        <v>0</v>
      </c>
      <c r="P100" s="256">
        <f t="shared" si="104"/>
        <v>0</v>
      </c>
      <c r="Q100" s="333">
        <f t="shared" si="104"/>
        <v>0</v>
      </c>
      <c r="R100" s="257"/>
      <c r="S100" s="258">
        <f>'Old Counts Pivot Table'!B$99</f>
        <v>2400</v>
      </c>
      <c r="T100" s="259">
        <f>'Old Counts Pivot Table'!C$99</f>
        <v>0</v>
      </c>
      <c r="U100" s="259">
        <f>'Old Counts Pivot Table'!D$99</f>
        <v>1009</v>
      </c>
      <c r="V100" s="259">
        <f>'Old Counts Pivot Table'!E$99</f>
        <v>0</v>
      </c>
      <c r="W100" s="259">
        <f>'Old Counts Pivot Table'!F$99</f>
        <v>821</v>
      </c>
      <c r="X100" s="323">
        <f>'Old Counts Pivot Table'!G$99</f>
        <v>550</v>
      </c>
      <c r="Y100" s="258">
        <f>'Old Counts Pivot Table'!H$99</f>
        <v>4780</v>
      </c>
      <c r="Z100" s="258">
        <f>'Old Counts Pivot Table'!I$99</f>
        <v>0</v>
      </c>
      <c r="AA100" s="259">
        <f>'Old Counts Pivot Table'!J$99</f>
        <v>1399</v>
      </c>
      <c r="AB100" s="259">
        <f>'Old Counts Pivot Table'!K$99</f>
        <v>471</v>
      </c>
      <c r="AC100" s="259">
        <f>'Old Counts Pivot Table'!L$99</f>
        <v>242</v>
      </c>
      <c r="AD100" s="259">
        <f>'Old Counts Pivot Table'!M$99</f>
        <v>0</v>
      </c>
      <c r="AE100" s="258">
        <f>'Old Counts Pivot Table'!N$99</f>
        <v>2112</v>
      </c>
      <c r="AF100" s="258">
        <f>'Old Counts Pivot Table'!O$99</f>
        <v>0</v>
      </c>
      <c r="AG100" s="259">
        <f>'Old Counts Pivot Table'!P$99</f>
        <v>0</v>
      </c>
      <c r="AH100" s="258">
        <f>'Old Counts Pivot Table'!Q$99</f>
        <v>0</v>
      </c>
      <c r="AI100" s="260"/>
      <c r="AJ100" s="260"/>
    </row>
    <row r="101" spans="1:36">
      <c r="A101" s="339" t="s">
        <v>39</v>
      </c>
      <c r="B101" s="240" t="s">
        <v>3</v>
      </c>
      <c r="C101" s="241">
        <f t="shared" ref="C101:C107" si="105">S101/S$107</f>
        <v>0.30789774895078215</v>
      </c>
      <c r="D101" s="242">
        <f t="shared" ref="D101:H107" si="106">IFERROR(T101/T$107,0)</f>
        <v>0.33540372670807456</v>
      </c>
      <c r="E101" s="242">
        <f t="shared" si="106"/>
        <v>0.32796486090775989</v>
      </c>
      <c r="F101" s="242">
        <f t="shared" si="106"/>
        <v>0</v>
      </c>
      <c r="G101" s="242">
        <f t="shared" si="106"/>
        <v>0.26334519572953735</v>
      </c>
      <c r="H101" s="242">
        <f t="shared" si="106"/>
        <v>0</v>
      </c>
      <c r="I101" s="241">
        <f t="shared" ref="I101:I107" si="107">Y101/Y$107</f>
        <v>0.31648757555406315</v>
      </c>
      <c r="J101" s="241">
        <f t="shared" ref="J101:J107" si="108">IFERROR(Z101/Z$107,0)</f>
        <v>0</v>
      </c>
      <c r="K101" s="242">
        <f t="shared" ref="K101:L107" si="109">AA101/AA$107</f>
        <v>0.10583580613254204</v>
      </c>
      <c r="L101" s="242">
        <f t="shared" si="109"/>
        <v>0.12216624685138538</v>
      </c>
      <c r="M101" s="243">
        <f t="shared" ref="M101:M107" si="110">IFERROR(AC101/AC$107,0)</f>
        <v>0</v>
      </c>
      <c r="N101" s="241">
        <f t="shared" ref="N101:N107" si="111">AE101/AE$107</f>
        <v>0.11301939058171745</v>
      </c>
      <c r="O101" s="241">
        <f t="shared" ref="O101:Q107" si="112">IFERROR(AF101/AF$107,0)</f>
        <v>0</v>
      </c>
      <c r="P101" s="243">
        <f t="shared" si="112"/>
        <v>0</v>
      </c>
      <c r="Q101" s="331">
        <f t="shared" si="112"/>
        <v>0</v>
      </c>
      <c r="R101" s="244"/>
      <c r="S101" s="245">
        <f>'Old Counts Pivot Table'!B$101</f>
        <v>807</v>
      </c>
      <c r="T101" s="246">
        <f>'Old Counts Pivot Table'!C$101</f>
        <v>108</v>
      </c>
      <c r="U101" s="246">
        <f>'Old Counts Pivot Table'!D$101</f>
        <v>896</v>
      </c>
      <c r="V101" s="246">
        <f>'Old Counts Pivot Table'!E$101</f>
        <v>0</v>
      </c>
      <c r="W101" s="246">
        <f>'Old Counts Pivot Table'!F$101</f>
        <v>74</v>
      </c>
      <c r="X101" s="321">
        <f>'Old Counts Pivot Table'!G$101</f>
        <v>0</v>
      </c>
      <c r="Y101" s="245">
        <f>'Old Counts Pivot Table'!H$101</f>
        <v>1885</v>
      </c>
      <c r="Z101" s="245">
        <f>'Old Counts Pivot Table'!I$101</f>
        <v>0</v>
      </c>
      <c r="AA101" s="246">
        <f>'Old Counts Pivot Table'!J$101</f>
        <v>107</v>
      </c>
      <c r="AB101" s="246">
        <f>'Old Counts Pivot Table'!K$101</f>
        <v>97</v>
      </c>
      <c r="AC101" s="246">
        <f>'Old Counts Pivot Table'!L$101</f>
        <v>0</v>
      </c>
      <c r="AD101" s="246">
        <f>'Old Counts Pivot Table'!M$101</f>
        <v>0</v>
      </c>
      <c r="AE101" s="245">
        <f>'Old Counts Pivot Table'!N$101</f>
        <v>204</v>
      </c>
      <c r="AF101" s="245">
        <f>'Old Counts Pivot Table'!O$101</f>
        <v>0</v>
      </c>
      <c r="AG101" s="246">
        <f>'Old Counts Pivot Table'!P$101</f>
        <v>0</v>
      </c>
      <c r="AH101" s="245">
        <f>'Old Counts Pivot Table'!Q$101</f>
        <v>0</v>
      </c>
    </row>
    <row r="102" spans="1:36">
      <c r="A102" s="337"/>
      <c r="B102" s="239" t="s">
        <v>4</v>
      </c>
      <c r="C102" s="247">
        <f t="shared" si="105"/>
        <v>0.27355971003433804</v>
      </c>
      <c r="D102" s="248">
        <f t="shared" si="106"/>
        <v>0.33229813664596275</v>
      </c>
      <c r="E102" s="248">
        <f t="shared" si="106"/>
        <v>0.24121522693997072</v>
      </c>
      <c r="F102" s="248">
        <f t="shared" si="106"/>
        <v>0</v>
      </c>
      <c r="G102" s="248">
        <f t="shared" si="106"/>
        <v>0.24911032028469751</v>
      </c>
      <c r="H102" s="248">
        <f t="shared" si="106"/>
        <v>0</v>
      </c>
      <c r="I102" s="247">
        <f t="shared" si="107"/>
        <v>0.26074546675621224</v>
      </c>
      <c r="J102" s="247">
        <f t="shared" si="108"/>
        <v>0</v>
      </c>
      <c r="K102" s="248">
        <f t="shared" si="109"/>
        <v>0.38081107814045501</v>
      </c>
      <c r="L102" s="248">
        <f t="shared" si="109"/>
        <v>0.45843828715365237</v>
      </c>
      <c r="M102" s="249">
        <f t="shared" si="110"/>
        <v>0</v>
      </c>
      <c r="N102" s="247">
        <f t="shared" si="111"/>
        <v>0.41495844875346261</v>
      </c>
      <c r="O102" s="247">
        <f t="shared" si="112"/>
        <v>0</v>
      </c>
      <c r="P102" s="249">
        <f t="shared" si="112"/>
        <v>0</v>
      </c>
      <c r="Q102" s="332">
        <f t="shared" si="112"/>
        <v>0</v>
      </c>
      <c r="R102" s="250"/>
      <c r="S102" s="251">
        <f>'Old Counts Pivot Table'!B$102</f>
        <v>717</v>
      </c>
      <c r="T102" s="252">
        <f>'Old Counts Pivot Table'!C$102</f>
        <v>107</v>
      </c>
      <c r="U102" s="252">
        <f>'Old Counts Pivot Table'!D$102</f>
        <v>659</v>
      </c>
      <c r="V102" s="252">
        <f>'Old Counts Pivot Table'!E$102</f>
        <v>0</v>
      </c>
      <c r="W102" s="252">
        <f>'Old Counts Pivot Table'!F$102</f>
        <v>70</v>
      </c>
      <c r="X102" s="322">
        <f>'Old Counts Pivot Table'!G$102</f>
        <v>0</v>
      </c>
      <c r="Y102" s="251">
        <f>'Old Counts Pivot Table'!H$102</f>
        <v>1553</v>
      </c>
      <c r="Z102" s="251">
        <f>'Old Counts Pivot Table'!I$102</f>
        <v>0</v>
      </c>
      <c r="AA102" s="252">
        <f>'Old Counts Pivot Table'!J$102</f>
        <v>385</v>
      </c>
      <c r="AB102" s="252">
        <f>'Old Counts Pivot Table'!K$102</f>
        <v>364</v>
      </c>
      <c r="AC102" s="252">
        <f>'Old Counts Pivot Table'!L$102</f>
        <v>0</v>
      </c>
      <c r="AD102" s="252">
        <f>'Old Counts Pivot Table'!M$102</f>
        <v>0</v>
      </c>
      <c r="AE102" s="251">
        <f>'Old Counts Pivot Table'!N$102</f>
        <v>749</v>
      </c>
      <c r="AF102" s="251">
        <f>'Old Counts Pivot Table'!O$102</f>
        <v>0</v>
      </c>
      <c r="AG102" s="252">
        <f>'Old Counts Pivot Table'!P$102</f>
        <v>0</v>
      </c>
      <c r="AH102" s="251">
        <f>'Old Counts Pivot Table'!Q$102</f>
        <v>0</v>
      </c>
    </row>
    <row r="103" spans="1:36">
      <c r="A103" s="337"/>
      <c r="B103" s="239" t="s">
        <v>5</v>
      </c>
      <c r="C103" s="247">
        <f t="shared" si="105"/>
        <v>0.23960320488363221</v>
      </c>
      <c r="D103" s="248">
        <f t="shared" si="106"/>
        <v>0.2857142857142857</v>
      </c>
      <c r="E103" s="248">
        <f t="shared" si="106"/>
        <v>0.24560761346998536</v>
      </c>
      <c r="F103" s="248">
        <f t="shared" si="106"/>
        <v>0</v>
      </c>
      <c r="G103" s="248">
        <f t="shared" si="106"/>
        <v>0.29537366548042704</v>
      </c>
      <c r="H103" s="248">
        <f t="shared" si="106"/>
        <v>0</v>
      </c>
      <c r="I103" s="247">
        <f t="shared" si="107"/>
        <v>0.24748153122901276</v>
      </c>
      <c r="J103" s="247">
        <f t="shared" si="108"/>
        <v>0</v>
      </c>
      <c r="K103" s="248">
        <f t="shared" si="109"/>
        <v>0.18001978239366964</v>
      </c>
      <c r="L103" s="248">
        <f t="shared" si="109"/>
        <v>0.23047858942065491</v>
      </c>
      <c r="M103" s="249">
        <f t="shared" si="110"/>
        <v>0</v>
      </c>
      <c r="N103" s="247">
        <f t="shared" si="111"/>
        <v>0.20221606648199447</v>
      </c>
      <c r="O103" s="247">
        <f t="shared" si="112"/>
        <v>0</v>
      </c>
      <c r="P103" s="249">
        <f t="shared" si="112"/>
        <v>0</v>
      </c>
      <c r="Q103" s="332">
        <f t="shared" si="112"/>
        <v>0</v>
      </c>
      <c r="R103" s="250"/>
      <c r="S103" s="251">
        <f>'Old Counts Pivot Table'!B$103</f>
        <v>628</v>
      </c>
      <c r="T103" s="252">
        <f>'Old Counts Pivot Table'!C$103</f>
        <v>92</v>
      </c>
      <c r="U103" s="252">
        <f>'Old Counts Pivot Table'!D$103</f>
        <v>671</v>
      </c>
      <c r="V103" s="252">
        <f>'Old Counts Pivot Table'!E$103</f>
        <v>0</v>
      </c>
      <c r="W103" s="252">
        <f>'Old Counts Pivot Table'!F$103</f>
        <v>83</v>
      </c>
      <c r="X103" s="322">
        <f>'Old Counts Pivot Table'!G$103</f>
        <v>0</v>
      </c>
      <c r="Y103" s="251">
        <f>'Old Counts Pivot Table'!H$103</f>
        <v>1474</v>
      </c>
      <c r="Z103" s="251">
        <f>'Old Counts Pivot Table'!I$103</f>
        <v>0</v>
      </c>
      <c r="AA103" s="252">
        <f>'Old Counts Pivot Table'!J$103</f>
        <v>182</v>
      </c>
      <c r="AB103" s="252">
        <f>'Old Counts Pivot Table'!K$103</f>
        <v>183</v>
      </c>
      <c r="AC103" s="252">
        <f>'Old Counts Pivot Table'!L$103</f>
        <v>0</v>
      </c>
      <c r="AD103" s="252">
        <f>'Old Counts Pivot Table'!M$103</f>
        <v>0</v>
      </c>
      <c r="AE103" s="251">
        <f>'Old Counts Pivot Table'!N$103</f>
        <v>365</v>
      </c>
      <c r="AF103" s="251">
        <f>'Old Counts Pivot Table'!O$103</f>
        <v>0</v>
      </c>
      <c r="AG103" s="252">
        <f>'Old Counts Pivot Table'!P$103</f>
        <v>0</v>
      </c>
      <c r="AH103" s="251">
        <f>'Old Counts Pivot Table'!Q$103</f>
        <v>0</v>
      </c>
    </row>
    <row r="104" spans="1:36">
      <c r="A104" s="337"/>
      <c r="B104" s="239" t="s">
        <v>6</v>
      </c>
      <c r="C104" s="247">
        <f t="shared" si="105"/>
        <v>7.0583746661579544E-2</v>
      </c>
      <c r="D104" s="248">
        <f t="shared" si="106"/>
        <v>2.1739130434782608E-2</v>
      </c>
      <c r="E104" s="248">
        <f t="shared" si="106"/>
        <v>7.6500732064421664E-2</v>
      </c>
      <c r="F104" s="248">
        <f t="shared" si="106"/>
        <v>0</v>
      </c>
      <c r="G104" s="248">
        <f t="shared" si="106"/>
        <v>4.6263345195729534E-2</v>
      </c>
      <c r="H104" s="248">
        <f t="shared" si="106"/>
        <v>0</v>
      </c>
      <c r="I104" s="247">
        <f t="shared" si="107"/>
        <v>6.9509738079247818E-2</v>
      </c>
      <c r="J104" s="247">
        <f t="shared" si="108"/>
        <v>0</v>
      </c>
      <c r="K104" s="248">
        <f t="shared" si="109"/>
        <v>0.33333333333333331</v>
      </c>
      <c r="L104" s="248">
        <f t="shared" si="109"/>
        <v>0.18765743073047858</v>
      </c>
      <c r="M104" s="249">
        <f t="shared" si="110"/>
        <v>0</v>
      </c>
      <c r="N104" s="247">
        <f t="shared" si="111"/>
        <v>0.26925207756232689</v>
      </c>
      <c r="O104" s="247">
        <f t="shared" si="112"/>
        <v>0</v>
      </c>
      <c r="P104" s="249">
        <f t="shared" si="112"/>
        <v>0</v>
      </c>
      <c r="Q104" s="332">
        <f t="shared" si="112"/>
        <v>0</v>
      </c>
      <c r="R104" s="250"/>
      <c r="S104" s="251">
        <f>'Old Counts Pivot Table'!B$104</f>
        <v>185</v>
      </c>
      <c r="T104" s="252">
        <f>'Old Counts Pivot Table'!C$104</f>
        <v>7</v>
      </c>
      <c r="U104" s="252">
        <f>'Old Counts Pivot Table'!D$104</f>
        <v>209</v>
      </c>
      <c r="V104" s="252">
        <f>'Old Counts Pivot Table'!E$104</f>
        <v>0</v>
      </c>
      <c r="W104" s="252">
        <f>'Old Counts Pivot Table'!F$104</f>
        <v>13</v>
      </c>
      <c r="X104" s="322">
        <f>'Old Counts Pivot Table'!G$104</f>
        <v>0</v>
      </c>
      <c r="Y104" s="251">
        <f>'Old Counts Pivot Table'!H$104</f>
        <v>414</v>
      </c>
      <c r="Z104" s="251">
        <f>'Old Counts Pivot Table'!I$104</f>
        <v>0</v>
      </c>
      <c r="AA104" s="252">
        <f>'Old Counts Pivot Table'!J$104</f>
        <v>337</v>
      </c>
      <c r="AB104" s="252">
        <f>'Old Counts Pivot Table'!K$104</f>
        <v>149</v>
      </c>
      <c r="AC104" s="252">
        <f>'Old Counts Pivot Table'!L$104</f>
        <v>0</v>
      </c>
      <c r="AD104" s="252">
        <f>'Old Counts Pivot Table'!M$104</f>
        <v>0</v>
      </c>
      <c r="AE104" s="251">
        <f>'Old Counts Pivot Table'!N$104</f>
        <v>486</v>
      </c>
      <c r="AF104" s="251">
        <f>'Old Counts Pivot Table'!O$104</f>
        <v>0</v>
      </c>
      <c r="AG104" s="252">
        <f>'Old Counts Pivot Table'!P$104</f>
        <v>0</v>
      </c>
      <c r="AH104" s="251">
        <f>'Old Counts Pivot Table'!Q$104</f>
        <v>0</v>
      </c>
    </row>
    <row r="105" spans="1:36">
      <c r="A105" s="337"/>
      <c r="B105" s="239" t="s">
        <v>24</v>
      </c>
      <c r="C105" s="247">
        <f t="shared" si="105"/>
        <v>0.10835558946966807</v>
      </c>
      <c r="D105" s="248">
        <f t="shared" si="106"/>
        <v>2.4844720496894408E-2</v>
      </c>
      <c r="E105" s="248">
        <f t="shared" si="106"/>
        <v>0.10871156661786237</v>
      </c>
      <c r="F105" s="248">
        <f t="shared" si="106"/>
        <v>0</v>
      </c>
      <c r="G105" s="248">
        <f t="shared" si="106"/>
        <v>0.14590747330960854</v>
      </c>
      <c r="H105" s="248">
        <f t="shared" si="106"/>
        <v>0</v>
      </c>
      <c r="I105" s="247">
        <f t="shared" si="107"/>
        <v>0.10577568838146408</v>
      </c>
      <c r="J105" s="247">
        <f t="shared" si="108"/>
        <v>0</v>
      </c>
      <c r="K105" s="248">
        <f t="shared" si="109"/>
        <v>0</v>
      </c>
      <c r="L105" s="666">
        <f t="shared" si="109"/>
        <v>1.2594458438287153E-3</v>
      </c>
      <c r="M105" s="249">
        <f t="shared" si="110"/>
        <v>0</v>
      </c>
      <c r="N105" s="668">
        <f t="shared" si="111"/>
        <v>5.54016620498615E-4</v>
      </c>
      <c r="O105" s="247">
        <f t="shared" si="112"/>
        <v>0</v>
      </c>
      <c r="P105" s="249">
        <f t="shared" si="112"/>
        <v>0</v>
      </c>
      <c r="Q105" s="332">
        <f t="shared" si="112"/>
        <v>0</v>
      </c>
      <c r="R105" s="250"/>
      <c r="S105" s="251">
        <f>'Old Counts Pivot Table'!B$105</f>
        <v>284</v>
      </c>
      <c r="T105" s="252">
        <f>'Old Counts Pivot Table'!C$105</f>
        <v>8</v>
      </c>
      <c r="U105" s="252">
        <f>'Old Counts Pivot Table'!D$105</f>
        <v>297</v>
      </c>
      <c r="V105" s="252">
        <f>'Old Counts Pivot Table'!E$105</f>
        <v>0</v>
      </c>
      <c r="W105" s="252">
        <f>'Old Counts Pivot Table'!F$105</f>
        <v>41</v>
      </c>
      <c r="X105" s="322">
        <f>'Old Counts Pivot Table'!G$105</f>
        <v>0</v>
      </c>
      <c r="Y105" s="251">
        <f>'Old Counts Pivot Table'!H$105</f>
        <v>630</v>
      </c>
      <c r="Z105" s="251">
        <f>'Old Counts Pivot Table'!I$105</f>
        <v>0</v>
      </c>
      <c r="AA105" s="252">
        <f>'Old Counts Pivot Table'!J$105</f>
        <v>0</v>
      </c>
      <c r="AB105" s="252">
        <f>'Old Counts Pivot Table'!K$105</f>
        <v>1</v>
      </c>
      <c r="AC105" s="252">
        <f>'Old Counts Pivot Table'!L$105</f>
        <v>0</v>
      </c>
      <c r="AD105" s="252">
        <f>'Old Counts Pivot Table'!M$105</f>
        <v>0</v>
      </c>
      <c r="AE105" s="251">
        <f>'Old Counts Pivot Table'!N$105</f>
        <v>1</v>
      </c>
      <c r="AF105" s="251">
        <f>'Old Counts Pivot Table'!O$105</f>
        <v>0</v>
      </c>
      <c r="AG105" s="252">
        <f>'Old Counts Pivot Table'!P$105</f>
        <v>0</v>
      </c>
      <c r="AH105" s="251">
        <f>'Old Counts Pivot Table'!Q$105</f>
        <v>0</v>
      </c>
    </row>
    <row r="106" spans="1:36">
      <c r="A106" s="337"/>
      <c r="B106" s="239" t="s">
        <v>21</v>
      </c>
      <c r="C106" s="247">
        <f t="shared" si="105"/>
        <v>0</v>
      </c>
      <c r="D106" s="248">
        <f t="shared" si="106"/>
        <v>0</v>
      </c>
      <c r="E106" s="248">
        <f t="shared" si="106"/>
        <v>0</v>
      </c>
      <c r="F106" s="248">
        <f t="shared" si="106"/>
        <v>0</v>
      </c>
      <c r="G106" s="248">
        <f t="shared" si="106"/>
        <v>0</v>
      </c>
      <c r="H106" s="248">
        <f t="shared" si="106"/>
        <v>0</v>
      </c>
      <c r="I106" s="247">
        <f t="shared" si="107"/>
        <v>0</v>
      </c>
      <c r="J106" s="247">
        <f t="shared" si="108"/>
        <v>0</v>
      </c>
      <c r="K106" s="248">
        <f t="shared" si="109"/>
        <v>0</v>
      </c>
      <c r="L106" s="248">
        <f t="shared" si="109"/>
        <v>0</v>
      </c>
      <c r="M106" s="249">
        <f t="shared" si="110"/>
        <v>0</v>
      </c>
      <c r="N106" s="247">
        <f t="shared" si="111"/>
        <v>0</v>
      </c>
      <c r="O106" s="247">
        <f t="shared" si="112"/>
        <v>1</v>
      </c>
      <c r="P106" s="249">
        <f t="shared" si="112"/>
        <v>1</v>
      </c>
      <c r="Q106" s="332">
        <f t="shared" si="112"/>
        <v>1</v>
      </c>
      <c r="R106" s="250"/>
      <c r="S106" s="251">
        <f>'Old Counts Pivot Table'!B$106</f>
        <v>0</v>
      </c>
      <c r="T106" s="252">
        <f>'Old Counts Pivot Table'!C$106</f>
        <v>0</v>
      </c>
      <c r="U106" s="252">
        <f>'Old Counts Pivot Table'!D$106</f>
        <v>0</v>
      </c>
      <c r="V106" s="252">
        <f>'Old Counts Pivot Table'!E$106</f>
        <v>0</v>
      </c>
      <c r="W106" s="252">
        <f>'Old Counts Pivot Table'!F$106</f>
        <v>0</v>
      </c>
      <c r="X106" s="322">
        <f>'Old Counts Pivot Table'!G$106</f>
        <v>0</v>
      </c>
      <c r="Y106" s="251">
        <f>'Old Counts Pivot Table'!H$106</f>
        <v>0</v>
      </c>
      <c r="Z106" s="251">
        <f>'Old Counts Pivot Table'!I$106</f>
        <v>0</v>
      </c>
      <c r="AA106" s="252">
        <f>'Old Counts Pivot Table'!J$106</f>
        <v>0</v>
      </c>
      <c r="AB106" s="252">
        <f>'Old Counts Pivot Table'!K$106</f>
        <v>0</v>
      </c>
      <c r="AC106" s="252">
        <f>'Old Counts Pivot Table'!L$106</f>
        <v>0</v>
      </c>
      <c r="AD106" s="252">
        <f>'Old Counts Pivot Table'!M$106</f>
        <v>0</v>
      </c>
      <c r="AE106" s="251">
        <f>'Old Counts Pivot Table'!N$106</f>
        <v>0</v>
      </c>
      <c r="AF106" s="251">
        <f>'Old Counts Pivot Table'!O$106</f>
        <v>40</v>
      </c>
      <c r="AG106" s="252">
        <f>'Old Counts Pivot Table'!P$106</f>
        <v>441</v>
      </c>
      <c r="AH106" s="251">
        <f>'Old Counts Pivot Table'!Q$106</f>
        <v>481</v>
      </c>
    </row>
    <row r="107" spans="1:36" s="261" customFormat="1">
      <c r="A107" s="338"/>
      <c r="B107" s="253" t="s">
        <v>212</v>
      </c>
      <c r="C107" s="254">
        <f t="shared" si="105"/>
        <v>1</v>
      </c>
      <c r="D107" s="255">
        <f t="shared" si="106"/>
        <v>1</v>
      </c>
      <c r="E107" s="255">
        <f t="shared" si="106"/>
        <v>1</v>
      </c>
      <c r="F107" s="255">
        <f t="shared" si="106"/>
        <v>0</v>
      </c>
      <c r="G107" s="255">
        <f t="shared" si="106"/>
        <v>1</v>
      </c>
      <c r="H107" s="255">
        <f t="shared" si="106"/>
        <v>0</v>
      </c>
      <c r="I107" s="254">
        <f t="shared" si="107"/>
        <v>1</v>
      </c>
      <c r="J107" s="254">
        <f t="shared" si="108"/>
        <v>0</v>
      </c>
      <c r="K107" s="255">
        <f t="shared" si="109"/>
        <v>1</v>
      </c>
      <c r="L107" s="255">
        <f t="shared" si="109"/>
        <v>1</v>
      </c>
      <c r="M107" s="256">
        <f t="shared" si="110"/>
        <v>0</v>
      </c>
      <c r="N107" s="254">
        <f t="shared" si="111"/>
        <v>1</v>
      </c>
      <c r="O107" s="254">
        <f t="shared" si="112"/>
        <v>1</v>
      </c>
      <c r="P107" s="256">
        <f t="shared" si="112"/>
        <v>1</v>
      </c>
      <c r="Q107" s="333">
        <f t="shared" si="112"/>
        <v>1</v>
      </c>
      <c r="R107" s="257"/>
      <c r="S107" s="258">
        <f>'Old Counts Pivot Table'!B$107</f>
        <v>2621</v>
      </c>
      <c r="T107" s="259">
        <f>'Old Counts Pivot Table'!C$107</f>
        <v>322</v>
      </c>
      <c r="U107" s="259">
        <f>'Old Counts Pivot Table'!D$107</f>
        <v>2732</v>
      </c>
      <c r="V107" s="259">
        <f>'Old Counts Pivot Table'!E$107</f>
        <v>0</v>
      </c>
      <c r="W107" s="259">
        <f>'Old Counts Pivot Table'!F$107</f>
        <v>281</v>
      </c>
      <c r="X107" s="323">
        <f>'Old Counts Pivot Table'!G$107</f>
        <v>0</v>
      </c>
      <c r="Y107" s="258">
        <f>'Old Counts Pivot Table'!H$107</f>
        <v>5956</v>
      </c>
      <c r="Z107" s="258">
        <f>'Old Counts Pivot Table'!I$107</f>
        <v>0</v>
      </c>
      <c r="AA107" s="259">
        <f>'Old Counts Pivot Table'!J$107</f>
        <v>1011</v>
      </c>
      <c r="AB107" s="259">
        <f>'Old Counts Pivot Table'!K$107</f>
        <v>794</v>
      </c>
      <c r="AC107" s="259">
        <f>'Old Counts Pivot Table'!L$107</f>
        <v>0</v>
      </c>
      <c r="AD107" s="259">
        <f>'Old Counts Pivot Table'!M$107</f>
        <v>0</v>
      </c>
      <c r="AE107" s="258">
        <f>'Old Counts Pivot Table'!N$107</f>
        <v>1805</v>
      </c>
      <c r="AF107" s="258">
        <f>'Old Counts Pivot Table'!O$107</f>
        <v>40</v>
      </c>
      <c r="AG107" s="259">
        <f>'Old Counts Pivot Table'!P$107</f>
        <v>441</v>
      </c>
      <c r="AH107" s="258">
        <f>'Old Counts Pivot Table'!Q$107</f>
        <v>481</v>
      </c>
      <c r="AI107" s="260"/>
      <c r="AJ107" s="260"/>
    </row>
    <row r="108" spans="1:36">
      <c r="A108" s="339" t="s">
        <v>40</v>
      </c>
      <c r="B108" s="240" t="s">
        <v>3</v>
      </c>
      <c r="C108" s="241">
        <f t="shared" ref="C108:C114" si="113">S108/S$114</f>
        <v>0.32154216867469881</v>
      </c>
      <c r="D108" s="242">
        <f t="shared" ref="D108:H114" si="114">IFERROR(T108/T$114,0)</f>
        <v>0.2543478260869565</v>
      </c>
      <c r="E108" s="242">
        <f t="shared" si="114"/>
        <v>0.21515191028817315</v>
      </c>
      <c r="F108" s="242">
        <f t="shared" si="114"/>
        <v>0.19796954314720813</v>
      </c>
      <c r="G108" s="242">
        <f t="shared" si="114"/>
        <v>0.1875</v>
      </c>
      <c r="H108" s="242">
        <f t="shared" si="114"/>
        <v>0</v>
      </c>
      <c r="I108" s="241">
        <f t="shared" ref="I108:I114" si="115">Y108/Y$114</f>
        <v>0.27219253958139306</v>
      </c>
      <c r="J108" s="241">
        <f t="shared" ref="J108:J114" si="116">IFERROR(Z108/Z$114,0)</f>
        <v>8.2998661311914329E-2</v>
      </c>
      <c r="K108" s="242">
        <f t="shared" ref="K108:L114" si="117">AA108/AA$114</f>
        <v>0.30728906640039938</v>
      </c>
      <c r="L108" s="242">
        <f t="shared" si="117"/>
        <v>0.17661870503597121</v>
      </c>
      <c r="M108" s="243">
        <f t="shared" ref="M108:M114" si="118">IFERROR(AC108/AC$114,0)</f>
        <v>0.14055299539170507</v>
      </c>
      <c r="N108" s="241">
        <f t="shared" ref="N108:N114" si="119">AE108/AE$114</f>
        <v>0.25691138394721458</v>
      </c>
      <c r="O108" s="241">
        <f t="shared" ref="O108:Q114" si="120">IFERROR(AF108/AF$114,0)</f>
        <v>0</v>
      </c>
      <c r="P108" s="243">
        <f t="shared" si="120"/>
        <v>0</v>
      </c>
      <c r="Q108" s="331">
        <f t="shared" si="120"/>
        <v>0</v>
      </c>
      <c r="R108" s="244"/>
      <c r="S108" s="245">
        <f>'Old Counts Pivot Table'!B$109</f>
        <v>3336</v>
      </c>
      <c r="T108" s="246">
        <f>'Old Counts Pivot Table'!C$109</f>
        <v>468</v>
      </c>
      <c r="U108" s="246">
        <f>'Old Counts Pivot Table'!D$109</f>
        <v>1650</v>
      </c>
      <c r="V108" s="246">
        <f>'Old Counts Pivot Table'!E$109</f>
        <v>39</v>
      </c>
      <c r="W108" s="246">
        <f>'Old Counts Pivot Table'!F$109</f>
        <v>60</v>
      </c>
      <c r="X108" s="321">
        <f>'Old Counts Pivot Table'!G$109</f>
        <v>0</v>
      </c>
      <c r="Y108" s="245">
        <f>'Old Counts Pivot Table'!H$109</f>
        <v>5553</v>
      </c>
      <c r="Z108" s="245">
        <f>'Old Counts Pivot Table'!I$109</f>
        <v>62</v>
      </c>
      <c r="AA108" s="246">
        <f>'Old Counts Pivot Table'!J$109</f>
        <v>2462</v>
      </c>
      <c r="AB108" s="246">
        <f>'Old Counts Pivot Table'!K$109</f>
        <v>491</v>
      </c>
      <c r="AC108" s="246">
        <f>'Old Counts Pivot Table'!L$109</f>
        <v>61</v>
      </c>
      <c r="AD108" s="246">
        <f>'Old Counts Pivot Table'!M$109</f>
        <v>0</v>
      </c>
      <c r="AE108" s="245">
        <f>'Old Counts Pivot Table'!N$109</f>
        <v>3076</v>
      </c>
      <c r="AF108" s="245">
        <f>'Old Counts Pivot Table'!O$109</f>
        <v>0</v>
      </c>
      <c r="AG108" s="246">
        <f>'Old Counts Pivot Table'!P$109</f>
        <v>0</v>
      </c>
      <c r="AH108" s="245">
        <f>'Old Counts Pivot Table'!Q$109</f>
        <v>0</v>
      </c>
    </row>
    <row r="109" spans="1:36">
      <c r="A109" s="337"/>
      <c r="B109" s="239" t="s">
        <v>4</v>
      </c>
      <c r="C109" s="247">
        <f t="shared" si="113"/>
        <v>0.24780722891566265</v>
      </c>
      <c r="D109" s="248">
        <f t="shared" si="114"/>
        <v>0.3125</v>
      </c>
      <c r="E109" s="248">
        <f t="shared" si="114"/>
        <v>0.24983700612856957</v>
      </c>
      <c r="F109" s="248">
        <f t="shared" si="114"/>
        <v>0.25888324873096447</v>
      </c>
      <c r="G109" s="248">
        <f t="shared" si="114"/>
        <v>0.33437499999999998</v>
      </c>
      <c r="H109" s="248">
        <f t="shared" si="114"/>
        <v>0</v>
      </c>
      <c r="I109" s="247">
        <f t="shared" si="115"/>
        <v>0.25586981030341649</v>
      </c>
      <c r="J109" s="247">
        <f t="shared" si="116"/>
        <v>0.10174029451137885</v>
      </c>
      <c r="K109" s="248">
        <f t="shared" si="117"/>
        <v>0.10297054418372441</v>
      </c>
      <c r="L109" s="248">
        <f t="shared" si="117"/>
        <v>7.2302158273381295E-2</v>
      </c>
      <c r="M109" s="249">
        <f t="shared" si="118"/>
        <v>5.2995391705069124E-2</v>
      </c>
      <c r="N109" s="247">
        <f t="shared" si="119"/>
        <v>9.3961413179654216E-2</v>
      </c>
      <c r="O109" s="247">
        <f t="shared" si="120"/>
        <v>0</v>
      </c>
      <c r="P109" s="249">
        <f t="shared" si="120"/>
        <v>0</v>
      </c>
      <c r="Q109" s="332">
        <f t="shared" si="120"/>
        <v>0</v>
      </c>
      <c r="R109" s="250"/>
      <c r="S109" s="251">
        <f>'Old Counts Pivot Table'!B$110</f>
        <v>2571</v>
      </c>
      <c r="T109" s="252">
        <f>'Old Counts Pivot Table'!C$110</f>
        <v>575</v>
      </c>
      <c r="U109" s="252">
        <f>'Old Counts Pivot Table'!D$110</f>
        <v>1916</v>
      </c>
      <c r="V109" s="252">
        <f>'Old Counts Pivot Table'!E$110</f>
        <v>51</v>
      </c>
      <c r="W109" s="252">
        <f>'Old Counts Pivot Table'!F$110</f>
        <v>107</v>
      </c>
      <c r="X109" s="322">
        <f>'Old Counts Pivot Table'!G$110</f>
        <v>0</v>
      </c>
      <c r="Y109" s="251">
        <f>'Old Counts Pivot Table'!H$110</f>
        <v>5220</v>
      </c>
      <c r="Z109" s="251">
        <f>'Old Counts Pivot Table'!I$110</f>
        <v>76</v>
      </c>
      <c r="AA109" s="252">
        <f>'Old Counts Pivot Table'!J$110</f>
        <v>825</v>
      </c>
      <c r="AB109" s="252">
        <f>'Old Counts Pivot Table'!K$110</f>
        <v>201</v>
      </c>
      <c r="AC109" s="252">
        <f>'Old Counts Pivot Table'!L$110</f>
        <v>23</v>
      </c>
      <c r="AD109" s="252">
        <f>'Old Counts Pivot Table'!M$110</f>
        <v>0</v>
      </c>
      <c r="AE109" s="251">
        <f>'Old Counts Pivot Table'!N$110</f>
        <v>1125</v>
      </c>
      <c r="AF109" s="251">
        <f>'Old Counts Pivot Table'!O$110</f>
        <v>0</v>
      </c>
      <c r="AG109" s="252">
        <f>'Old Counts Pivot Table'!P$110</f>
        <v>0</v>
      </c>
      <c r="AH109" s="251">
        <f>'Old Counts Pivot Table'!Q$110</f>
        <v>0</v>
      </c>
    </row>
    <row r="110" spans="1:36">
      <c r="A110" s="337"/>
      <c r="B110" s="239" t="s">
        <v>5</v>
      </c>
      <c r="C110" s="247">
        <f t="shared" si="113"/>
        <v>0.172144578313253</v>
      </c>
      <c r="D110" s="248">
        <f t="shared" si="114"/>
        <v>0.23967391304347826</v>
      </c>
      <c r="E110" s="248">
        <f t="shared" si="114"/>
        <v>0.27930629808319207</v>
      </c>
      <c r="F110" s="248">
        <f t="shared" si="114"/>
        <v>0.28934010152284262</v>
      </c>
      <c r="G110" s="248">
        <f t="shared" si="114"/>
        <v>0.22187499999999999</v>
      </c>
      <c r="H110" s="248">
        <f t="shared" si="114"/>
        <v>0</v>
      </c>
      <c r="I110" s="247">
        <f t="shared" si="115"/>
        <v>0.22043037106024216</v>
      </c>
      <c r="J110" s="247">
        <f t="shared" si="116"/>
        <v>0.10307898259705489</v>
      </c>
      <c r="K110" s="248">
        <f t="shared" si="117"/>
        <v>0.10771342985521717</v>
      </c>
      <c r="L110" s="248">
        <f t="shared" si="117"/>
        <v>6.438848920863309E-2</v>
      </c>
      <c r="M110" s="249">
        <f t="shared" si="118"/>
        <v>8.9861751152073732E-2</v>
      </c>
      <c r="N110" s="247">
        <f t="shared" si="119"/>
        <v>9.6717614632924082E-2</v>
      </c>
      <c r="O110" s="247">
        <f t="shared" si="120"/>
        <v>0</v>
      </c>
      <c r="P110" s="249">
        <f t="shared" si="120"/>
        <v>0</v>
      </c>
      <c r="Q110" s="332">
        <f t="shared" si="120"/>
        <v>0</v>
      </c>
      <c r="R110" s="250"/>
      <c r="S110" s="251">
        <f>'Old Counts Pivot Table'!B$111</f>
        <v>1786</v>
      </c>
      <c r="T110" s="252">
        <f>'Old Counts Pivot Table'!C$111</f>
        <v>441</v>
      </c>
      <c r="U110" s="252">
        <f>'Old Counts Pivot Table'!D$111</f>
        <v>2142</v>
      </c>
      <c r="V110" s="252">
        <f>'Old Counts Pivot Table'!E$111</f>
        <v>57</v>
      </c>
      <c r="W110" s="252">
        <f>'Old Counts Pivot Table'!F$111</f>
        <v>71</v>
      </c>
      <c r="X110" s="322">
        <f>'Old Counts Pivot Table'!G$111</f>
        <v>0</v>
      </c>
      <c r="Y110" s="251">
        <f>'Old Counts Pivot Table'!H$111</f>
        <v>4497</v>
      </c>
      <c r="Z110" s="251">
        <f>'Old Counts Pivot Table'!I$111</f>
        <v>77</v>
      </c>
      <c r="AA110" s="252">
        <f>'Old Counts Pivot Table'!J$111</f>
        <v>863</v>
      </c>
      <c r="AB110" s="252">
        <f>'Old Counts Pivot Table'!K$111</f>
        <v>179</v>
      </c>
      <c r="AC110" s="252">
        <f>'Old Counts Pivot Table'!L$111</f>
        <v>39</v>
      </c>
      <c r="AD110" s="252">
        <f>'Old Counts Pivot Table'!M$111</f>
        <v>0</v>
      </c>
      <c r="AE110" s="251">
        <f>'Old Counts Pivot Table'!N$111</f>
        <v>1158</v>
      </c>
      <c r="AF110" s="251">
        <f>'Old Counts Pivot Table'!O$111</f>
        <v>0</v>
      </c>
      <c r="AG110" s="252">
        <f>'Old Counts Pivot Table'!P$111</f>
        <v>0</v>
      </c>
      <c r="AH110" s="251">
        <f>'Old Counts Pivot Table'!Q$111</f>
        <v>0</v>
      </c>
    </row>
    <row r="111" spans="1:36">
      <c r="A111" s="337"/>
      <c r="B111" s="239" t="s">
        <v>6</v>
      </c>
      <c r="C111" s="247">
        <f t="shared" si="113"/>
        <v>4.2506024096385542E-2</v>
      </c>
      <c r="D111" s="666">
        <f t="shared" si="114"/>
        <v>2.1739130434782609E-3</v>
      </c>
      <c r="E111" s="248">
        <f t="shared" si="114"/>
        <v>6.8848611292215409E-2</v>
      </c>
      <c r="F111" s="248">
        <f t="shared" si="114"/>
        <v>7.6142131979695438E-2</v>
      </c>
      <c r="G111" s="666">
        <f t="shared" si="114"/>
        <v>3.1250000000000002E-3</v>
      </c>
      <c r="H111" s="248">
        <f t="shared" si="114"/>
        <v>0</v>
      </c>
      <c r="I111" s="247">
        <f t="shared" si="115"/>
        <v>4.8478015783540024E-2</v>
      </c>
      <c r="J111" s="247">
        <f t="shared" si="116"/>
        <v>0.71084337349397586</v>
      </c>
      <c r="K111" s="248">
        <f t="shared" si="117"/>
        <v>0.25536694957563655</v>
      </c>
      <c r="L111" s="248">
        <f t="shared" si="117"/>
        <v>0.42805755395683454</v>
      </c>
      <c r="M111" s="249">
        <f t="shared" si="118"/>
        <v>0.7142857142857143</v>
      </c>
      <c r="N111" s="247">
        <f t="shared" si="119"/>
        <v>0.34051616136306689</v>
      </c>
      <c r="O111" s="247">
        <f t="shared" si="120"/>
        <v>0</v>
      </c>
      <c r="P111" s="249">
        <f t="shared" si="120"/>
        <v>0</v>
      </c>
      <c r="Q111" s="332">
        <f t="shared" si="120"/>
        <v>0</v>
      </c>
      <c r="R111" s="250"/>
      <c r="S111" s="251">
        <f>'Old Counts Pivot Table'!B$112</f>
        <v>441</v>
      </c>
      <c r="T111" s="252">
        <f>'Old Counts Pivot Table'!C$112</f>
        <v>4</v>
      </c>
      <c r="U111" s="252">
        <f>'Old Counts Pivot Table'!D$112</f>
        <v>528</v>
      </c>
      <c r="V111" s="252">
        <f>'Old Counts Pivot Table'!E$112</f>
        <v>15</v>
      </c>
      <c r="W111" s="252">
        <f>'Old Counts Pivot Table'!F$112</f>
        <v>1</v>
      </c>
      <c r="X111" s="322">
        <f>'Old Counts Pivot Table'!G$112</f>
        <v>0</v>
      </c>
      <c r="Y111" s="251">
        <f>'Old Counts Pivot Table'!H$112</f>
        <v>989</v>
      </c>
      <c r="Z111" s="251">
        <f>'Old Counts Pivot Table'!I$112</f>
        <v>531</v>
      </c>
      <c r="AA111" s="252">
        <f>'Old Counts Pivot Table'!J$112</f>
        <v>2046</v>
      </c>
      <c r="AB111" s="252">
        <f>'Old Counts Pivot Table'!K$112</f>
        <v>1190</v>
      </c>
      <c r="AC111" s="252">
        <f>'Old Counts Pivot Table'!L$112</f>
        <v>310</v>
      </c>
      <c r="AD111" s="252">
        <f>'Old Counts Pivot Table'!M$112</f>
        <v>0</v>
      </c>
      <c r="AE111" s="251">
        <f>'Old Counts Pivot Table'!N$112</f>
        <v>4077</v>
      </c>
      <c r="AF111" s="251">
        <f>'Old Counts Pivot Table'!O$112</f>
        <v>0</v>
      </c>
      <c r="AG111" s="252">
        <f>'Old Counts Pivot Table'!P$112</f>
        <v>0</v>
      </c>
      <c r="AH111" s="251">
        <f>'Old Counts Pivot Table'!Q$112</f>
        <v>0</v>
      </c>
    </row>
    <row r="112" spans="1:36">
      <c r="A112" s="337"/>
      <c r="B112" s="239" t="s">
        <v>24</v>
      </c>
      <c r="C112" s="247">
        <f t="shared" si="113"/>
        <v>0.216</v>
      </c>
      <c r="D112" s="248">
        <f t="shared" si="114"/>
        <v>0.19130434782608696</v>
      </c>
      <c r="E112" s="248">
        <f t="shared" si="114"/>
        <v>0.18685617420784978</v>
      </c>
      <c r="F112" s="248">
        <f t="shared" si="114"/>
        <v>0.17766497461928935</v>
      </c>
      <c r="G112" s="248">
        <f t="shared" si="114"/>
        <v>0.25312499999999999</v>
      </c>
      <c r="H112" s="248">
        <f t="shared" si="114"/>
        <v>0</v>
      </c>
      <c r="I112" s="247">
        <f t="shared" si="115"/>
        <v>0.20302926327140827</v>
      </c>
      <c r="J112" s="247">
        <f t="shared" si="116"/>
        <v>0</v>
      </c>
      <c r="K112" s="248">
        <f t="shared" si="117"/>
        <v>0</v>
      </c>
      <c r="L112" s="248">
        <f t="shared" si="117"/>
        <v>0</v>
      </c>
      <c r="M112" s="249">
        <f t="shared" si="118"/>
        <v>0</v>
      </c>
      <c r="N112" s="247">
        <f t="shared" si="119"/>
        <v>0</v>
      </c>
      <c r="O112" s="247">
        <f t="shared" si="120"/>
        <v>0</v>
      </c>
      <c r="P112" s="249">
        <f t="shared" si="120"/>
        <v>0</v>
      </c>
      <c r="Q112" s="332">
        <f t="shared" si="120"/>
        <v>0</v>
      </c>
      <c r="R112" s="250"/>
      <c r="S112" s="251">
        <f>'Old Counts Pivot Table'!B$113</f>
        <v>2241</v>
      </c>
      <c r="T112" s="252">
        <f>'Old Counts Pivot Table'!C$113</f>
        <v>352</v>
      </c>
      <c r="U112" s="252">
        <f>'Old Counts Pivot Table'!D$113</f>
        <v>1433</v>
      </c>
      <c r="V112" s="252">
        <f>'Old Counts Pivot Table'!E$113</f>
        <v>35</v>
      </c>
      <c r="W112" s="252">
        <f>'Old Counts Pivot Table'!F$113</f>
        <v>81</v>
      </c>
      <c r="X112" s="322">
        <f>'Old Counts Pivot Table'!G$113</f>
        <v>0</v>
      </c>
      <c r="Y112" s="251">
        <f>'Old Counts Pivot Table'!H$113</f>
        <v>4142</v>
      </c>
      <c r="Z112" s="251">
        <f>'Old Counts Pivot Table'!I$113</f>
        <v>0</v>
      </c>
      <c r="AA112" s="252">
        <f>'Old Counts Pivot Table'!J$113</f>
        <v>0</v>
      </c>
      <c r="AB112" s="252">
        <f>'Old Counts Pivot Table'!K$113</f>
        <v>0</v>
      </c>
      <c r="AC112" s="252">
        <f>'Old Counts Pivot Table'!L$113</f>
        <v>0</v>
      </c>
      <c r="AD112" s="252">
        <f>'Old Counts Pivot Table'!M$113</f>
        <v>0</v>
      </c>
      <c r="AE112" s="251">
        <f>'Old Counts Pivot Table'!N$113</f>
        <v>0</v>
      </c>
      <c r="AF112" s="251">
        <f>'Old Counts Pivot Table'!O$113</f>
        <v>0</v>
      </c>
      <c r="AG112" s="252">
        <f>'Old Counts Pivot Table'!P$113</f>
        <v>0</v>
      </c>
      <c r="AH112" s="251">
        <f>'Old Counts Pivot Table'!Q$113</f>
        <v>0</v>
      </c>
    </row>
    <row r="113" spans="1:36">
      <c r="A113" s="337"/>
      <c r="B113" s="239" t="s">
        <v>21</v>
      </c>
      <c r="C113" s="247">
        <f t="shared" si="113"/>
        <v>0</v>
      </c>
      <c r="D113" s="248">
        <f t="shared" si="114"/>
        <v>0</v>
      </c>
      <c r="E113" s="248">
        <f t="shared" si="114"/>
        <v>0</v>
      </c>
      <c r="F113" s="248">
        <f t="shared" si="114"/>
        <v>0</v>
      </c>
      <c r="G113" s="248">
        <f t="shared" si="114"/>
        <v>0</v>
      </c>
      <c r="H113" s="248">
        <f t="shared" si="114"/>
        <v>0</v>
      </c>
      <c r="I113" s="247">
        <f t="shared" si="115"/>
        <v>0</v>
      </c>
      <c r="J113" s="668">
        <f t="shared" si="116"/>
        <v>1.3386880856760374E-3</v>
      </c>
      <c r="K113" s="248">
        <f t="shared" si="117"/>
        <v>0.22666000998502248</v>
      </c>
      <c r="L113" s="248">
        <f t="shared" si="117"/>
        <v>0.25863309352517988</v>
      </c>
      <c r="M113" s="670">
        <f t="shared" si="118"/>
        <v>2.304147465437788E-3</v>
      </c>
      <c r="N113" s="247">
        <f t="shared" si="119"/>
        <v>0.21189342687714025</v>
      </c>
      <c r="O113" s="247">
        <f t="shared" si="120"/>
        <v>0</v>
      </c>
      <c r="P113" s="249">
        <f t="shared" si="120"/>
        <v>0</v>
      </c>
      <c r="Q113" s="332">
        <f t="shared" si="120"/>
        <v>0</v>
      </c>
      <c r="R113" s="250"/>
      <c r="S113" s="251">
        <f>'Old Counts Pivot Table'!B$114</f>
        <v>0</v>
      </c>
      <c r="T113" s="252">
        <f>'Old Counts Pivot Table'!C$114</f>
        <v>0</v>
      </c>
      <c r="U113" s="252">
        <f>'Old Counts Pivot Table'!D$114</f>
        <v>0</v>
      </c>
      <c r="V113" s="252">
        <f>'Old Counts Pivot Table'!E$114</f>
        <v>0</v>
      </c>
      <c r="W113" s="252">
        <f>'Old Counts Pivot Table'!F$114</f>
        <v>0</v>
      </c>
      <c r="X113" s="322">
        <f>'Old Counts Pivot Table'!G$114</f>
        <v>0</v>
      </c>
      <c r="Y113" s="251">
        <f>'Old Counts Pivot Table'!H$114</f>
        <v>0</v>
      </c>
      <c r="Z113" s="251">
        <f>'Old Counts Pivot Table'!I$114</f>
        <v>1</v>
      </c>
      <c r="AA113" s="252">
        <f>'Old Counts Pivot Table'!J$114</f>
        <v>1816</v>
      </c>
      <c r="AB113" s="252">
        <f>'Old Counts Pivot Table'!K$114</f>
        <v>719</v>
      </c>
      <c r="AC113" s="252">
        <f>'Old Counts Pivot Table'!L$114</f>
        <v>1</v>
      </c>
      <c r="AD113" s="252">
        <f>'Old Counts Pivot Table'!M$114</f>
        <v>0</v>
      </c>
      <c r="AE113" s="251">
        <f>'Old Counts Pivot Table'!N$114</f>
        <v>2537</v>
      </c>
      <c r="AF113" s="251">
        <f>'Old Counts Pivot Table'!O$114</f>
        <v>0</v>
      </c>
      <c r="AG113" s="252">
        <f>'Old Counts Pivot Table'!P$114</f>
        <v>0</v>
      </c>
      <c r="AH113" s="251">
        <f>'Old Counts Pivot Table'!Q$114</f>
        <v>0</v>
      </c>
    </row>
    <row r="114" spans="1:36" s="261" customFormat="1">
      <c r="A114" s="338"/>
      <c r="B114" s="253" t="s">
        <v>212</v>
      </c>
      <c r="C114" s="254">
        <f t="shared" si="113"/>
        <v>1</v>
      </c>
      <c r="D114" s="255">
        <f t="shared" si="114"/>
        <v>1</v>
      </c>
      <c r="E114" s="255">
        <f t="shared" si="114"/>
        <v>1</v>
      </c>
      <c r="F114" s="255">
        <f t="shared" si="114"/>
        <v>1</v>
      </c>
      <c r="G114" s="255">
        <f t="shared" si="114"/>
        <v>1</v>
      </c>
      <c r="H114" s="255">
        <f t="shared" si="114"/>
        <v>0</v>
      </c>
      <c r="I114" s="254">
        <f t="shared" si="115"/>
        <v>1</v>
      </c>
      <c r="J114" s="254">
        <f t="shared" si="116"/>
        <v>1</v>
      </c>
      <c r="K114" s="255">
        <f t="shared" si="117"/>
        <v>1</v>
      </c>
      <c r="L114" s="255">
        <f t="shared" si="117"/>
        <v>1</v>
      </c>
      <c r="M114" s="256">
        <f t="shared" si="118"/>
        <v>1</v>
      </c>
      <c r="N114" s="254">
        <f t="shared" si="119"/>
        <v>1</v>
      </c>
      <c r="O114" s="254">
        <f t="shared" si="120"/>
        <v>0</v>
      </c>
      <c r="P114" s="256">
        <f t="shared" si="120"/>
        <v>0</v>
      </c>
      <c r="Q114" s="333">
        <f t="shared" si="120"/>
        <v>0</v>
      </c>
      <c r="R114" s="257"/>
      <c r="S114" s="258">
        <f>'Old Counts Pivot Table'!B$115</f>
        <v>10375</v>
      </c>
      <c r="T114" s="259">
        <f>'Old Counts Pivot Table'!C$115</f>
        <v>1840</v>
      </c>
      <c r="U114" s="259">
        <f>'Old Counts Pivot Table'!D$115</f>
        <v>7669</v>
      </c>
      <c r="V114" s="259">
        <f>'Old Counts Pivot Table'!E$115</f>
        <v>197</v>
      </c>
      <c r="W114" s="259">
        <f>'Old Counts Pivot Table'!F$115</f>
        <v>320</v>
      </c>
      <c r="X114" s="323">
        <f>'Old Counts Pivot Table'!G$115</f>
        <v>0</v>
      </c>
      <c r="Y114" s="258">
        <f>'Old Counts Pivot Table'!H$115</f>
        <v>20401</v>
      </c>
      <c r="Z114" s="258">
        <f>'Old Counts Pivot Table'!I$115</f>
        <v>747</v>
      </c>
      <c r="AA114" s="259">
        <f>'Old Counts Pivot Table'!J$115</f>
        <v>8012</v>
      </c>
      <c r="AB114" s="259">
        <f>'Old Counts Pivot Table'!K$115</f>
        <v>2780</v>
      </c>
      <c r="AC114" s="259">
        <f>'Old Counts Pivot Table'!L$115</f>
        <v>434</v>
      </c>
      <c r="AD114" s="259">
        <f>'Old Counts Pivot Table'!M$115</f>
        <v>0</v>
      </c>
      <c r="AE114" s="258">
        <f>'Old Counts Pivot Table'!N$115</f>
        <v>11973</v>
      </c>
      <c r="AF114" s="258">
        <f>'Old Counts Pivot Table'!O$115</f>
        <v>0</v>
      </c>
      <c r="AG114" s="259">
        <f>'Old Counts Pivot Table'!P$115</f>
        <v>0</v>
      </c>
      <c r="AH114" s="258">
        <f>'Old Counts Pivot Table'!Q$115</f>
        <v>0</v>
      </c>
      <c r="AI114" s="260"/>
      <c r="AJ114" s="260"/>
    </row>
    <row r="115" spans="1:36">
      <c r="A115" s="339" t="s">
        <v>41</v>
      </c>
      <c r="B115" s="240" t="s">
        <v>3</v>
      </c>
      <c r="C115" s="241">
        <f t="shared" ref="C115:C121" si="121">S115/S$121</f>
        <v>0.34249303066507369</v>
      </c>
      <c r="D115" s="242">
        <f t="shared" ref="D115:H121" si="122">IFERROR(T115/T$121,0)</f>
        <v>0.23745277927684835</v>
      </c>
      <c r="E115" s="242">
        <f t="shared" si="122"/>
        <v>0.27209492635024551</v>
      </c>
      <c r="F115" s="242">
        <f t="shared" si="122"/>
        <v>0</v>
      </c>
      <c r="G115" s="242">
        <f t="shared" si="122"/>
        <v>0.1417910447761194</v>
      </c>
      <c r="H115" s="242">
        <f t="shared" si="122"/>
        <v>0.18478260869565216</v>
      </c>
      <c r="I115" s="241">
        <f t="shared" ref="I115:I121" si="123">Y115/Y$121</f>
        <v>0.29755139993801011</v>
      </c>
      <c r="J115" s="241">
        <f t="shared" ref="J115:M121" si="124">IFERROR(Z115/Z$121,0)</f>
        <v>0</v>
      </c>
      <c r="K115" s="242">
        <f t="shared" si="124"/>
        <v>0</v>
      </c>
      <c r="L115" s="242">
        <f t="shared" si="124"/>
        <v>0</v>
      </c>
      <c r="M115" s="243">
        <f t="shared" si="124"/>
        <v>0.33333333333333331</v>
      </c>
      <c r="N115" s="241">
        <f t="shared" ref="N115:N121" si="125">AE115/AE$121</f>
        <v>0.18465227817745802</v>
      </c>
      <c r="O115" s="241">
        <f t="shared" ref="O115:Q121" si="126">IFERROR(AF115/AF$121,0)</f>
        <v>0</v>
      </c>
      <c r="P115" s="243">
        <f t="shared" si="126"/>
        <v>0</v>
      </c>
      <c r="Q115" s="331">
        <f t="shared" si="126"/>
        <v>0</v>
      </c>
      <c r="R115" s="244"/>
      <c r="S115" s="245">
        <f>'Old Counts Pivot Table'!B$117</f>
        <v>1720</v>
      </c>
      <c r="T115" s="246">
        <f>'Old Counts Pivot Table'!C$117</f>
        <v>440</v>
      </c>
      <c r="U115" s="246">
        <f>'Old Counts Pivot Table'!D$117</f>
        <v>665</v>
      </c>
      <c r="V115" s="246">
        <f>'Old Counts Pivot Table'!E$117</f>
        <v>0</v>
      </c>
      <c r="W115" s="246">
        <f>'Old Counts Pivot Table'!F$117</f>
        <v>38</v>
      </c>
      <c r="X115" s="321">
        <f>'Old Counts Pivot Table'!G$117</f>
        <v>17</v>
      </c>
      <c r="Y115" s="245">
        <f>'Old Counts Pivot Table'!H$117</f>
        <v>2880</v>
      </c>
      <c r="Z115" s="245">
        <f>'Old Counts Pivot Table'!I$117</f>
        <v>0</v>
      </c>
      <c r="AA115" s="246">
        <f>'Old Counts Pivot Table'!J$117</f>
        <v>0</v>
      </c>
      <c r="AB115" s="246">
        <f>'Old Counts Pivot Table'!K$117</f>
        <v>0</v>
      </c>
      <c r="AC115" s="246">
        <f>'Old Counts Pivot Table'!L$117</f>
        <v>12</v>
      </c>
      <c r="AD115" s="246">
        <f>'Old Counts Pivot Table'!M$117</f>
        <v>450</v>
      </c>
      <c r="AE115" s="245">
        <f>'Old Counts Pivot Table'!N$117</f>
        <v>462</v>
      </c>
      <c r="AF115" s="245">
        <f>'Old Counts Pivot Table'!O$117</f>
        <v>0</v>
      </c>
      <c r="AG115" s="246">
        <f>'Old Counts Pivot Table'!P$117</f>
        <v>0</v>
      </c>
      <c r="AH115" s="245">
        <f>'Old Counts Pivot Table'!Q$117</f>
        <v>0</v>
      </c>
    </row>
    <row r="116" spans="1:36">
      <c r="A116" s="337"/>
      <c r="B116" s="239" t="s">
        <v>4</v>
      </c>
      <c r="C116" s="247">
        <f t="shared" si="121"/>
        <v>0.30227001194743131</v>
      </c>
      <c r="D116" s="248">
        <f t="shared" si="122"/>
        <v>0.27954668105774422</v>
      </c>
      <c r="E116" s="248">
        <f t="shared" si="122"/>
        <v>0.29378068739770868</v>
      </c>
      <c r="F116" s="248">
        <f t="shared" si="122"/>
        <v>0</v>
      </c>
      <c r="G116" s="248">
        <f t="shared" si="122"/>
        <v>0.30597014925373134</v>
      </c>
      <c r="H116" s="248">
        <f t="shared" si="122"/>
        <v>0.34782608695652173</v>
      </c>
      <c r="I116" s="247">
        <f t="shared" si="123"/>
        <v>0.29631160243826843</v>
      </c>
      <c r="J116" s="247">
        <f t="shared" si="124"/>
        <v>0</v>
      </c>
      <c r="K116" s="248">
        <f t="shared" si="124"/>
        <v>0</v>
      </c>
      <c r="L116" s="248">
        <f t="shared" si="124"/>
        <v>0</v>
      </c>
      <c r="M116" s="249">
        <f t="shared" si="124"/>
        <v>0.3611111111111111</v>
      </c>
      <c r="N116" s="247">
        <f t="shared" si="125"/>
        <v>0.28776978417266186</v>
      </c>
      <c r="O116" s="247">
        <f t="shared" si="126"/>
        <v>0</v>
      </c>
      <c r="P116" s="249">
        <f t="shared" si="126"/>
        <v>0</v>
      </c>
      <c r="Q116" s="332">
        <f t="shared" si="126"/>
        <v>0</v>
      </c>
      <c r="R116" s="250"/>
      <c r="S116" s="251">
        <f>'Old Counts Pivot Table'!B$118</f>
        <v>1518</v>
      </c>
      <c r="T116" s="252">
        <f>'Old Counts Pivot Table'!C$118</f>
        <v>518</v>
      </c>
      <c r="U116" s="252">
        <f>'Old Counts Pivot Table'!D$118</f>
        <v>718</v>
      </c>
      <c r="V116" s="252">
        <f>'Old Counts Pivot Table'!E$118</f>
        <v>0</v>
      </c>
      <c r="W116" s="252">
        <f>'Old Counts Pivot Table'!F$118</f>
        <v>82</v>
      </c>
      <c r="X116" s="322">
        <f>'Old Counts Pivot Table'!G$118</f>
        <v>32</v>
      </c>
      <c r="Y116" s="251">
        <f>'Old Counts Pivot Table'!H$118</f>
        <v>2868</v>
      </c>
      <c r="Z116" s="251">
        <f>'Old Counts Pivot Table'!I$118</f>
        <v>0</v>
      </c>
      <c r="AA116" s="252">
        <f>'Old Counts Pivot Table'!J$118</f>
        <v>0</v>
      </c>
      <c r="AB116" s="252">
        <f>'Old Counts Pivot Table'!K$118</f>
        <v>0</v>
      </c>
      <c r="AC116" s="252">
        <f>'Old Counts Pivot Table'!L$118</f>
        <v>13</v>
      </c>
      <c r="AD116" s="252">
        <f>'Old Counts Pivot Table'!M$118</f>
        <v>707</v>
      </c>
      <c r="AE116" s="251">
        <f>'Old Counts Pivot Table'!N$118</f>
        <v>720</v>
      </c>
      <c r="AF116" s="251">
        <f>'Old Counts Pivot Table'!O$118</f>
        <v>0</v>
      </c>
      <c r="AG116" s="252">
        <f>'Old Counts Pivot Table'!P$118</f>
        <v>0</v>
      </c>
      <c r="AH116" s="251">
        <f>'Old Counts Pivot Table'!Q$118</f>
        <v>0</v>
      </c>
    </row>
    <row r="117" spans="1:36">
      <c r="A117" s="337"/>
      <c r="B117" s="239" t="s">
        <v>5</v>
      </c>
      <c r="C117" s="247">
        <f t="shared" si="121"/>
        <v>0.22560732775786541</v>
      </c>
      <c r="D117" s="248">
        <f t="shared" si="122"/>
        <v>0.30868861305990286</v>
      </c>
      <c r="E117" s="248">
        <f t="shared" si="122"/>
        <v>0.28436988543371522</v>
      </c>
      <c r="F117" s="248">
        <f t="shared" si="122"/>
        <v>0</v>
      </c>
      <c r="G117" s="248">
        <f t="shared" si="122"/>
        <v>0.20895522388059701</v>
      </c>
      <c r="H117" s="248">
        <f t="shared" si="122"/>
        <v>0.2391304347826087</v>
      </c>
      <c r="I117" s="247">
        <f t="shared" si="123"/>
        <v>0.2560181836966629</v>
      </c>
      <c r="J117" s="247">
        <f t="shared" si="124"/>
        <v>0</v>
      </c>
      <c r="K117" s="248">
        <f t="shared" si="124"/>
        <v>0</v>
      </c>
      <c r="L117" s="248">
        <f t="shared" si="124"/>
        <v>0</v>
      </c>
      <c r="M117" s="249">
        <f t="shared" si="124"/>
        <v>0.19444444444444445</v>
      </c>
      <c r="N117" s="247">
        <f t="shared" si="125"/>
        <v>0.30455635491606714</v>
      </c>
      <c r="O117" s="247">
        <f t="shared" si="126"/>
        <v>0</v>
      </c>
      <c r="P117" s="249">
        <f t="shared" si="126"/>
        <v>0</v>
      </c>
      <c r="Q117" s="332">
        <f t="shared" si="126"/>
        <v>0</v>
      </c>
      <c r="R117" s="250"/>
      <c r="S117" s="251">
        <f>'Old Counts Pivot Table'!B$119</f>
        <v>1133</v>
      </c>
      <c r="T117" s="252">
        <f>'Old Counts Pivot Table'!C$119</f>
        <v>572</v>
      </c>
      <c r="U117" s="252">
        <f>'Old Counts Pivot Table'!D$119</f>
        <v>695</v>
      </c>
      <c r="V117" s="252">
        <f>'Old Counts Pivot Table'!E$119</f>
        <v>0</v>
      </c>
      <c r="W117" s="252">
        <f>'Old Counts Pivot Table'!F$119</f>
        <v>56</v>
      </c>
      <c r="X117" s="322">
        <f>'Old Counts Pivot Table'!G$119</f>
        <v>22</v>
      </c>
      <c r="Y117" s="251">
        <f>'Old Counts Pivot Table'!H$119</f>
        <v>2478</v>
      </c>
      <c r="Z117" s="251">
        <f>'Old Counts Pivot Table'!I$119</f>
        <v>0</v>
      </c>
      <c r="AA117" s="252">
        <f>'Old Counts Pivot Table'!J$119</f>
        <v>0</v>
      </c>
      <c r="AB117" s="252">
        <f>'Old Counts Pivot Table'!K$119</f>
        <v>0</v>
      </c>
      <c r="AC117" s="252">
        <f>'Old Counts Pivot Table'!L$119</f>
        <v>7</v>
      </c>
      <c r="AD117" s="252">
        <f>'Old Counts Pivot Table'!M$119</f>
        <v>755</v>
      </c>
      <c r="AE117" s="251">
        <f>'Old Counts Pivot Table'!N$119</f>
        <v>762</v>
      </c>
      <c r="AF117" s="251">
        <f>'Old Counts Pivot Table'!O$119</f>
        <v>0</v>
      </c>
      <c r="AG117" s="252">
        <f>'Old Counts Pivot Table'!P$119</f>
        <v>0</v>
      </c>
      <c r="AH117" s="251">
        <f>'Old Counts Pivot Table'!Q$119</f>
        <v>0</v>
      </c>
    </row>
    <row r="118" spans="1:36">
      <c r="A118" s="337"/>
      <c r="B118" s="239" t="s">
        <v>6</v>
      </c>
      <c r="C118" s="247">
        <f t="shared" si="121"/>
        <v>6.7303863002787734E-2</v>
      </c>
      <c r="D118" s="248">
        <f t="shared" si="122"/>
        <v>0.16837560712358338</v>
      </c>
      <c r="E118" s="248">
        <f t="shared" si="122"/>
        <v>9.9018003273322427E-2</v>
      </c>
      <c r="F118" s="248">
        <f t="shared" si="122"/>
        <v>0</v>
      </c>
      <c r="G118" s="248">
        <f t="shared" si="122"/>
        <v>0.1417910447761194</v>
      </c>
      <c r="H118" s="248">
        <f t="shared" si="122"/>
        <v>0.22826086956521738</v>
      </c>
      <c r="I118" s="247">
        <f t="shared" si="123"/>
        <v>9.8253951854530425E-2</v>
      </c>
      <c r="J118" s="247">
        <f t="shared" si="124"/>
        <v>0</v>
      </c>
      <c r="K118" s="248">
        <f t="shared" si="124"/>
        <v>0</v>
      </c>
      <c r="L118" s="248">
        <f t="shared" si="124"/>
        <v>0</v>
      </c>
      <c r="M118" s="249">
        <f t="shared" si="124"/>
        <v>0.1111111111111111</v>
      </c>
      <c r="N118" s="247">
        <f t="shared" si="125"/>
        <v>0.19704236610711431</v>
      </c>
      <c r="O118" s="247">
        <f t="shared" si="126"/>
        <v>0</v>
      </c>
      <c r="P118" s="249">
        <f t="shared" si="126"/>
        <v>0</v>
      </c>
      <c r="Q118" s="332">
        <f t="shared" si="126"/>
        <v>0</v>
      </c>
      <c r="R118" s="250"/>
      <c r="S118" s="251">
        <f>'Old Counts Pivot Table'!B$120</f>
        <v>338</v>
      </c>
      <c r="T118" s="252">
        <f>'Old Counts Pivot Table'!C$120</f>
        <v>312</v>
      </c>
      <c r="U118" s="252">
        <f>'Old Counts Pivot Table'!D$120</f>
        <v>242</v>
      </c>
      <c r="V118" s="252">
        <f>'Old Counts Pivot Table'!E$120</f>
        <v>0</v>
      </c>
      <c r="W118" s="252">
        <f>'Old Counts Pivot Table'!F$120</f>
        <v>38</v>
      </c>
      <c r="X118" s="322">
        <f>'Old Counts Pivot Table'!G$120</f>
        <v>21</v>
      </c>
      <c r="Y118" s="251">
        <f>'Old Counts Pivot Table'!H$120</f>
        <v>951</v>
      </c>
      <c r="Z118" s="251">
        <f>'Old Counts Pivot Table'!I$120</f>
        <v>0</v>
      </c>
      <c r="AA118" s="252">
        <f>'Old Counts Pivot Table'!J$120</f>
        <v>0</v>
      </c>
      <c r="AB118" s="252">
        <f>'Old Counts Pivot Table'!K$120</f>
        <v>0</v>
      </c>
      <c r="AC118" s="252">
        <f>'Old Counts Pivot Table'!L$120</f>
        <v>4</v>
      </c>
      <c r="AD118" s="252">
        <f>'Old Counts Pivot Table'!M$120</f>
        <v>489</v>
      </c>
      <c r="AE118" s="251">
        <f>'Old Counts Pivot Table'!N$120</f>
        <v>493</v>
      </c>
      <c r="AF118" s="251">
        <f>'Old Counts Pivot Table'!O$120</f>
        <v>0</v>
      </c>
      <c r="AG118" s="252">
        <f>'Old Counts Pivot Table'!P$120</f>
        <v>0</v>
      </c>
      <c r="AH118" s="251">
        <f>'Old Counts Pivot Table'!Q$120</f>
        <v>0</v>
      </c>
    </row>
    <row r="119" spans="1:36">
      <c r="A119" s="337"/>
      <c r="B119" s="239" t="s">
        <v>24</v>
      </c>
      <c r="C119" s="247">
        <f t="shared" si="121"/>
        <v>6.2325766626841896E-2</v>
      </c>
      <c r="D119" s="248">
        <f t="shared" si="122"/>
        <v>5.9363194819212085E-3</v>
      </c>
      <c r="E119" s="248">
        <f t="shared" si="122"/>
        <v>5.0736497545008183E-2</v>
      </c>
      <c r="F119" s="248">
        <f t="shared" si="122"/>
        <v>0</v>
      </c>
      <c r="G119" s="248">
        <f t="shared" si="122"/>
        <v>0.20149253731343283</v>
      </c>
      <c r="H119" s="248">
        <f t="shared" si="122"/>
        <v>0</v>
      </c>
      <c r="I119" s="247">
        <f t="shared" si="123"/>
        <v>5.1864862072528155E-2</v>
      </c>
      <c r="J119" s="247">
        <f t="shared" si="124"/>
        <v>0</v>
      </c>
      <c r="K119" s="248">
        <f t="shared" si="124"/>
        <v>0</v>
      </c>
      <c r="L119" s="248">
        <f t="shared" si="124"/>
        <v>0</v>
      </c>
      <c r="M119" s="249">
        <f t="shared" si="124"/>
        <v>0</v>
      </c>
      <c r="N119" s="247">
        <f t="shared" si="125"/>
        <v>2.597921662669864E-2</v>
      </c>
      <c r="O119" s="247">
        <f t="shared" si="126"/>
        <v>0</v>
      </c>
      <c r="P119" s="249">
        <f t="shared" si="126"/>
        <v>0</v>
      </c>
      <c r="Q119" s="332">
        <f t="shared" si="126"/>
        <v>0</v>
      </c>
      <c r="R119" s="250"/>
      <c r="S119" s="251">
        <f>'Old Counts Pivot Table'!B$121</f>
        <v>313</v>
      </c>
      <c r="T119" s="252">
        <f>'Old Counts Pivot Table'!C$121</f>
        <v>11</v>
      </c>
      <c r="U119" s="252">
        <f>'Old Counts Pivot Table'!D$121</f>
        <v>124</v>
      </c>
      <c r="V119" s="252">
        <f>'Old Counts Pivot Table'!E$121</f>
        <v>0</v>
      </c>
      <c r="W119" s="252">
        <f>'Old Counts Pivot Table'!F$121</f>
        <v>54</v>
      </c>
      <c r="X119" s="322">
        <f>'Old Counts Pivot Table'!G$121</f>
        <v>0</v>
      </c>
      <c r="Y119" s="251">
        <f>'Old Counts Pivot Table'!H$121</f>
        <v>502</v>
      </c>
      <c r="Z119" s="251">
        <f>'Old Counts Pivot Table'!I$121</f>
        <v>0</v>
      </c>
      <c r="AA119" s="252">
        <f>'Old Counts Pivot Table'!J$121</f>
        <v>0</v>
      </c>
      <c r="AB119" s="252">
        <f>'Old Counts Pivot Table'!K$121</f>
        <v>0</v>
      </c>
      <c r="AC119" s="252">
        <f>'Old Counts Pivot Table'!L$121</f>
        <v>0</v>
      </c>
      <c r="AD119" s="252">
        <f>'Old Counts Pivot Table'!M$121</f>
        <v>65</v>
      </c>
      <c r="AE119" s="251">
        <f>'Old Counts Pivot Table'!N$121</f>
        <v>65</v>
      </c>
      <c r="AF119" s="251">
        <f>'Old Counts Pivot Table'!O$121</f>
        <v>0</v>
      </c>
      <c r="AG119" s="252">
        <f>'Old Counts Pivot Table'!P$121</f>
        <v>0</v>
      </c>
      <c r="AH119" s="251">
        <f>'Old Counts Pivot Table'!Q$121</f>
        <v>0</v>
      </c>
    </row>
    <row r="120" spans="1:36">
      <c r="A120" s="337"/>
      <c r="B120" s="239" t="s">
        <v>21</v>
      </c>
      <c r="C120" s="247">
        <f t="shared" si="121"/>
        <v>0</v>
      </c>
      <c r="D120" s="248">
        <f t="shared" si="122"/>
        <v>0</v>
      </c>
      <c r="E120" s="248">
        <f t="shared" si="122"/>
        <v>0</v>
      </c>
      <c r="F120" s="248">
        <f t="shared" si="122"/>
        <v>0</v>
      </c>
      <c r="G120" s="248">
        <f t="shared" si="122"/>
        <v>0</v>
      </c>
      <c r="H120" s="248">
        <f t="shared" si="122"/>
        <v>0</v>
      </c>
      <c r="I120" s="247">
        <f t="shared" si="123"/>
        <v>0</v>
      </c>
      <c r="J120" s="247">
        <f t="shared" si="124"/>
        <v>0</v>
      </c>
      <c r="K120" s="248">
        <f t="shared" si="124"/>
        <v>0</v>
      </c>
      <c r="L120" s="248">
        <f t="shared" si="124"/>
        <v>0</v>
      </c>
      <c r="M120" s="249">
        <f t="shared" si="124"/>
        <v>0</v>
      </c>
      <c r="N120" s="247">
        <f t="shared" si="125"/>
        <v>0</v>
      </c>
      <c r="O120" s="247">
        <f t="shared" si="126"/>
        <v>0</v>
      </c>
      <c r="P120" s="249">
        <f t="shared" si="126"/>
        <v>0</v>
      </c>
      <c r="Q120" s="332">
        <f t="shared" si="126"/>
        <v>0</v>
      </c>
      <c r="R120" s="250"/>
      <c r="S120" s="251">
        <f>'Old Counts Pivot Table'!B$122</f>
        <v>0</v>
      </c>
      <c r="T120" s="252">
        <f>'Old Counts Pivot Table'!C$122</f>
        <v>0</v>
      </c>
      <c r="U120" s="252">
        <f>'Old Counts Pivot Table'!D$122</f>
        <v>0</v>
      </c>
      <c r="V120" s="252">
        <f>'Old Counts Pivot Table'!E$122</f>
        <v>0</v>
      </c>
      <c r="W120" s="252">
        <f>'Old Counts Pivot Table'!F$122</f>
        <v>0</v>
      </c>
      <c r="X120" s="322">
        <f>'Old Counts Pivot Table'!G$122</f>
        <v>0</v>
      </c>
      <c r="Y120" s="251">
        <f>'Old Counts Pivot Table'!H$122</f>
        <v>0</v>
      </c>
      <c r="Z120" s="251">
        <f>'Old Counts Pivot Table'!I$122</f>
        <v>0</v>
      </c>
      <c r="AA120" s="252">
        <f>'Old Counts Pivot Table'!J$122</f>
        <v>0</v>
      </c>
      <c r="AB120" s="252">
        <f>'Old Counts Pivot Table'!K$122</f>
        <v>0</v>
      </c>
      <c r="AC120" s="252">
        <f>'Old Counts Pivot Table'!L$122</f>
        <v>0</v>
      </c>
      <c r="AD120" s="252">
        <f>'Old Counts Pivot Table'!M$122</f>
        <v>0</v>
      </c>
      <c r="AE120" s="251">
        <f>'Old Counts Pivot Table'!N$122</f>
        <v>0</v>
      </c>
      <c r="AF120" s="251">
        <f>'Old Counts Pivot Table'!O$122</f>
        <v>0</v>
      </c>
      <c r="AG120" s="252">
        <f>'Old Counts Pivot Table'!P$122</f>
        <v>0</v>
      </c>
      <c r="AH120" s="251">
        <f>'Old Counts Pivot Table'!Q$122</f>
        <v>0</v>
      </c>
    </row>
    <row r="121" spans="1:36" s="261" customFormat="1">
      <c r="A121" s="338"/>
      <c r="B121" s="253" t="s">
        <v>212</v>
      </c>
      <c r="C121" s="254">
        <f t="shared" si="121"/>
        <v>1</v>
      </c>
      <c r="D121" s="255">
        <f t="shared" si="122"/>
        <v>1</v>
      </c>
      <c r="E121" s="255">
        <f t="shared" si="122"/>
        <v>1</v>
      </c>
      <c r="F121" s="255">
        <f t="shared" si="122"/>
        <v>0</v>
      </c>
      <c r="G121" s="255">
        <f t="shared" si="122"/>
        <v>1</v>
      </c>
      <c r="H121" s="255">
        <f t="shared" si="122"/>
        <v>1</v>
      </c>
      <c r="I121" s="254">
        <f t="shared" si="123"/>
        <v>1</v>
      </c>
      <c r="J121" s="254">
        <f t="shared" si="124"/>
        <v>0</v>
      </c>
      <c r="K121" s="255">
        <f t="shared" si="124"/>
        <v>0</v>
      </c>
      <c r="L121" s="255">
        <f t="shared" si="124"/>
        <v>0</v>
      </c>
      <c r="M121" s="256">
        <f t="shared" si="124"/>
        <v>1</v>
      </c>
      <c r="N121" s="254">
        <f t="shared" si="125"/>
        <v>1</v>
      </c>
      <c r="O121" s="254">
        <f t="shared" si="126"/>
        <v>0</v>
      </c>
      <c r="P121" s="256">
        <f t="shared" si="126"/>
        <v>0</v>
      </c>
      <c r="Q121" s="333">
        <f t="shared" si="126"/>
        <v>0</v>
      </c>
      <c r="R121" s="257"/>
      <c r="S121" s="258">
        <f>'Old Counts Pivot Table'!B$123</f>
        <v>5022</v>
      </c>
      <c r="T121" s="259">
        <f>'Old Counts Pivot Table'!C$123</f>
        <v>1853</v>
      </c>
      <c r="U121" s="259">
        <f>'Old Counts Pivot Table'!D$123</f>
        <v>2444</v>
      </c>
      <c r="V121" s="259">
        <f>'Old Counts Pivot Table'!E$123</f>
        <v>0</v>
      </c>
      <c r="W121" s="259">
        <f>'Old Counts Pivot Table'!F$123</f>
        <v>268</v>
      </c>
      <c r="X121" s="323">
        <f>'Old Counts Pivot Table'!G$123</f>
        <v>92</v>
      </c>
      <c r="Y121" s="258">
        <f>'Old Counts Pivot Table'!H$123</f>
        <v>9679</v>
      </c>
      <c r="Z121" s="258">
        <f>'Old Counts Pivot Table'!I$123</f>
        <v>0</v>
      </c>
      <c r="AA121" s="259">
        <f>'Old Counts Pivot Table'!J$123</f>
        <v>0</v>
      </c>
      <c r="AB121" s="259">
        <f>'Old Counts Pivot Table'!K$123</f>
        <v>0</v>
      </c>
      <c r="AC121" s="259">
        <f>'Old Counts Pivot Table'!L$123</f>
        <v>36</v>
      </c>
      <c r="AD121" s="259">
        <f>'Old Counts Pivot Table'!M$123</f>
        <v>2466</v>
      </c>
      <c r="AE121" s="258">
        <f>'Old Counts Pivot Table'!N$123</f>
        <v>2502</v>
      </c>
      <c r="AF121" s="258">
        <f>'Old Counts Pivot Table'!O$123</f>
        <v>0</v>
      </c>
      <c r="AG121" s="259">
        <f>'Old Counts Pivot Table'!P$123</f>
        <v>0</v>
      </c>
      <c r="AH121" s="258">
        <f>'Old Counts Pivot Table'!Q$123</f>
        <v>0</v>
      </c>
      <c r="AI121" s="260"/>
      <c r="AJ121" s="260"/>
    </row>
    <row r="122" spans="1:36">
      <c r="A122" s="339" t="s">
        <v>42</v>
      </c>
      <c r="B122" s="240" t="s">
        <v>3</v>
      </c>
      <c r="C122" s="241">
        <f t="shared" ref="C122:C128" si="127">S122/S$128</f>
        <v>0.27413127413127414</v>
      </c>
      <c r="D122" s="242">
        <f t="shared" ref="D122:H128" si="128">IFERROR(T122/T$128,0)</f>
        <v>0</v>
      </c>
      <c r="E122" s="242">
        <f t="shared" si="128"/>
        <v>0.37310606060606061</v>
      </c>
      <c r="F122" s="242">
        <f t="shared" si="128"/>
        <v>0</v>
      </c>
      <c r="G122" s="242">
        <f t="shared" si="128"/>
        <v>0.26058631921824105</v>
      </c>
      <c r="H122" s="242">
        <f t="shared" si="128"/>
        <v>0.21105527638190955</v>
      </c>
      <c r="I122" s="241">
        <f t="shared" ref="I122:I128" si="129">Y122/Y$128</f>
        <v>0.27836304700162073</v>
      </c>
      <c r="J122" s="241">
        <f t="shared" ref="J122:M128" si="130">IFERROR(Z122/Z$128,0)</f>
        <v>0.31617647058823528</v>
      </c>
      <c r="K122" s="242">
        <f t="shared" si="130"/>
        <v>0</v>
      </c>
      <c r="L122" s="242">
        <f t="shared" si="130"/>
        <v>0.14925373134328357</v>
      </c>
      <c r="M122" s="243">
        <f t="shared" si="130"/>
        <v>0.14749262536873156</v>
      </c>
      <c r="N122" s="241">
        <f t="shared" ref="N122:N128" si="131">AE122/AE$128</f>
        <v>0.18555008210180624</v>
      </c>
      <c r="O122" s="241">
        <f t="shared" ref="O122:Q128" si="132">IFERROR(AF122/AF$128,0)</f>
        <v>0</v>
      </c>
      <c r="P122" s="243">
        <f t="shared" si="132"/>
        <v>0</v>
      </c>
      <c r="Q122" s="331">
        <f t="shared" si="132"/>
        <v>0</v>
      </c>
      <c r="R122" s="244"/>
      <c r="S122" s="245">
        <f>'Old Counts Pivot Table'!B$125</f>
        <v>284</v>
      </c>
      <c r="T122" s="246">
        <f>'Old Counts Pivot Table'!C$125</f>
        <v>0</v>
      </c>
      <c r="U122" s="246">
        <f>'Old Counts Pivot Table'!D$125</f>
        <v>197</v>
      </c>
      <c r="V122" s="246">
        <f>'Old Counts Pivot Table'!E$125</f>
        <v>0</v>
      </c>
      <c r="W122" s="246">
        <f>'Old Counts Pivot Table'!F$125</f>
        <v>80</v>
      </c>
      <c r="X122" s="321">
        <f>'Old Counts Pivot Table'!G$125</f>
        <v>126</v>
      </c>
      <c r="Y122" s="245">
        <f>'Old Counts Pivot Table'!H$125</f>
        <v>687</v>
      </c>
      <c r="Z122" s="245">
        <f>'Old Counts Pivot Table'!I$125</f>
        <v>43</v>
      </c>
      <c r="AA122" s="246">
        <f>'Old Counts Pivot Table'!J$125</f>
        <v>0</v>
      </c>
      <c r="AB122" s="246">
        <f>'Old Counts Pivot Table'!K$125</f>
        <v>20</v>
      </c>
      <c r="AC122" s="246">
        <f>'Old Counts Pivot Table'!L$125</f>
        <v>50</v>
      </c>
      <c r="AD122" s="246">
        <f>'Old Counts Pivot Table'!M$125</f>
        <v>0</v>
      </c>
      <c r="AE122" s="245">
        <f>'Old Counts Pivot Table'!N$125</f>
        <v>113</v>
      </c>
      <c r="AF122" s="245">
        <f>'Old Counts Pivot Table'!O$125</f>
        <v>0</v>
      </c>
      <c r="AG122" s="246">
        <f>'Old Counts Pivot Table'!P$125</f>
        <v>0</v>
      </c>
      <c r="AH122" s="245">
        <f>'Old Counts Pivot Table'!Q$125</f>
        <v>0</v>
      </c>
    </row>
    <row r="123" spans="1:36">
      <c r="A123" s="337"/>
      <c r="B123" s="239" t="s">
        <v>4</v>
      </c>
      <c r="C123" s="247">
        <f t="shared" si="127"/>
        <v>0.30501930501930502</v>
      </c>
      <c r="D123" s="248">
        <f t="shared" si="128"/>
        <v>0</v>
      </c>
      <c r="E123" s="248">
        <f t="shared" si="128"/>
        <v>0.24621212121212122</v>
      </c>
      <c r="F123" s="248">
        <f t="shared" si="128"/>
        <v>0</v>
      </c>
      <c r="G123" s="248">
        <f t="shared" si="128"/>
        <v>0.29641693811074921</v>
      </c>
      <c r="H123" s="248">
        <f t="shared" si="128"/>
        <v>0.271356783919598</v>
      </c>
      <c r="I123" s="247">
        <f t="shared" si="129"/>
        <v>0.28322528363047</v>
      </c>
      <c r="J123" s="247">
        <f t="shared" si="130"/>
        <v>8.0882352941176475E-2</v>
      </c>
      <c r="K123" s="248">
        <f t="shared" si="130"/>
        <v>0</v>
      </c>
      <c r="L123" s="248">
        <f t="shared" si="130"/>
        <v>0.14925373134328357</v>
      </c>
      <c r="M123" s="249">
        <f t="shared" si="130"/>
        <v>0.14749262536873156</v>
      </c>
      <c r="N123" s="247">
        <f t="shared" si="131"/>
        <v>0.13300492610837439</v>
      </c>
      <c r="O123" s="247">
        <f t="shared" si="132"/>
        <v>0</v>
      </c>
      <c r="P123" s="249">
        <f t="shared" si="132"/>
        <v>0</v>
      </c>
      <c r="Q123" s="332">
        <f t="shared" si="132"/>
        <v>0</v>
      </c>
      <c r="R123" s="250"/>
      <c r="S123" s="251">
        <f>'Old Counts Pivot Table'!B$126</f>
        <v>316</v>
      </c>
      <c r="T123" s="252">
        <f>'Old Counts Pivot Table'!C$126</f>
        <v>0</v>
      </c>
      <c r="U123" s="252">
        <f>'Old Counts Pivot Table'!D$126</f>
        <v>130</v>
      </c>
      <c r="V123" s="252">
        <f>'Old Counts Pivot Table'!E$126</f>
        <v>0</v>
      </c>
      <c r="W123" s="252">
        <f>'Old Counts Pivot Table'!F$126</f>
        <v>91</v>
      </c>
      <c r="X123" s="322">
        <f>'Old Counts Pivot Table'!G$126</f>
        <v>162</v>
      </c>
      <c r="Y123" s="251">
        <f>'Old Counts Pivot Table'!H$126</f>
        <v>699</v>
      </c>
      <c r="Z123" s="251">
        <f>'Old Counts Pivot Table'!I$126</f>
        <v>11</v>
      </c>
      <c r="AA123" s="252">
        <f>'Old Counts Pivot Table'!J$126</f>
        <v>0</v>
      </c>
      <c r="AB123" s="252">
        <f>'Old Counts Pivot Table'!K$126</f>
        <v>20</v>
      </c>
      <c r="AC123" s="252">
        <f>'Old Counts Pivot Table'!L$126</f>
        <v>50</v>
      </c>
      <c r="AD123" s="252">
        <f>'Old Counts Pivot Table'!M$126</f>
        <v>0</v>
      </c>
      <c r="AE123" s="251">
        <f>'Old Counts Pivot Table'!N$126</f>
        <v>81</v>
      </c>
      <c r="AF123" s="251">
        <f>'Old Counts Pivot Table'!O$126</f>
        <v>0</v>
      </c>
      <c r="AG123" s="252">
        <f>'Old Counts Pivot Table'!P$126</f>
        <v>0</v>
      </c>
      <c r="AH123" s="251">
        <f>'Old Counts Pivot Table'!Q$126</f>
        <v>0</v>
      </c>
    </row>
    <row r="124" spans="1:36">
      <c r="A124" s="337"/>
      <c r="B124" s="239" t="s">
        <v>5</v>
      </c>
      <c r="C124" s="247">
        <f t="shared" si="127"/>
        <v>0.34555984555984554</v>
      </c>
      <c r="D124" s="248">
        <f t="shared" si="128"/>
        <v>0</v>
      </c>
      <c r="E124" s="248">
        <f t="shared" si="128"/>
        <v>0.25189393939393939</v>
      </c>
      <c r="F124" s="248">
        <f t="shared" si="128"/>
        <v>0</v>
      </c>
      <c r="G124" s="248">
        <f t="shared" si="128"/>
        <v>0.36807817589576547</v>
      </c>
      <c r="H124" s="248">
        <f t="shared" si="128"/>
        <v>0.36515912897822445</v>
      </c>
      <c r="I124" s="247">
        <f t="shared" si="129"/>
        <v>0.33306320907617504</v>
      </c>
      <c r="J124" s="247">
        <f t="shared" si="130"/>
        <v>0.3014705882352941</v>
      </c>
      <c r="K124" s="248">
        <f t="shared" si="130"/>
        <v>0</v>
      </c>
      <c r="L124" s="248">
        <f t="shared" si="130"/>
        <v>0.19402985074626866</v>
      </c>
      <c r="M124" s="249">
        <f t="shared" si="130"/>
        <v>0.26843657817109146</v>
      </c>
      <c r="N124" s="247">
        <f t="shared" si="131"/>
        <v>0.2594417077175698</v>
      </c>
      <c r="O124" s="247">
        <f t="shared" si="132"/>
        <v>0</v>
      </c>
      <c r="P124" s="249">
        <f t="shared" si="132"/>
        <v>0</v>
      </c>
      <c r="Q124" s="332">
        <f t="shared" si="132"/>
        <v>0</v>
      </c>
      <c r="R124" s="250"/>
      <c r="S124" s="251">
        <f>'Old Counts Pivot Table'!B$127</f>
        <v>358</v>
      </c>
      <c r="T124" s="252">
        <f>'Old Counts Pivot Table'!C$127</f>
        <v>0</v>
      </c>
      <c r="U124" s="252">
        <f>'Old Counts Pivot Table'!D$127</f>
        <v>133</v>
      </c>
      <c r="V124" s="252">
        <f>'Old Counts Pivot Table'!E$127</f>
        <v>0</v>
      </c>
      <c r="W124" s="252">
        <f>'Old Counts Pivot Table'!F$127</f>
        <v>113</v>
      </c>
      <c r="X124" s="322">
        <f>'Old Counts Pivot Table'!G$127</f>
        <v>218</v>
      </c>
      <c r="Y124" s="251">
        <f>'Old Counts Pivot Table'!H$127</f>
        <v>822</v>
      </c>
      <c r="Z124" s="251">
        <f>'Old Counts Pivot Table'!I$127</f>
        <v>41</v>
      </c>
      <c r="AA124" s="252">
        <f>'Old Counts Pivot Table'!J$127</f>
        <v>0</v>
      </c>
      <c r="AB124" s="252">
        <f>'Old Counts Pivot Table'!K$127</f>
        <v>26</v>
      </c>
      <c r="AC124" s="252">
        <f>'Old Counts Pivot Table'!L$127</f>
        <v>91</v>
      </c>
      <c r="AD124" s="252">
        <f>'Old Counts Pivot Table'!M$127</f>
        <v>0</v>
      </c>
      <c r="AE124" s="251">
        <f>'Old Counts Pivot Table'!N$127</f>
        <v>158</v>
      </c>
      <c r="AF124" s="251">
        <f>'Old Counts Pivot Table'!O$127</f>
        <v>0</v>
      </c>
      <c r="AG124" s="252">
        <f>'Old Counts Pivot Table'!P$127</f>
        <v>0</v>
      </c>
      <c r="AH124" s="251">
        <f>'Old Counts Pivot Table'!Q$127</f>
        <v>0</v>
      </c>
    </row>
    <row r="125" spans="1:36">
      <c r="A125" s="337"/>
      <c r="B125" s="239" t="s">
        <v>6</v>
      </c>
      <c r="C125" s="247">
        <f t="shared" si="127"/>
        <v>5.2123552123552123E-2</v>
      </c>
      <c r="D125" s="248">
        <f t="shared" si="128"/>
        <v>0</v>
      </c>
      <c r="E125" s="248">
        <f t="shared" si="128"/>
        <v>0.12689393939393939</v>
      </c>
      <c r="F125" s="248">
        <f t="shared" si="128"/>
        <v>0</v>
      </c>
      <c r="G125" s="248">
        <f t="shared" si="128"/>
        <v>2.2801302931596091E-2</v>
      </c>
      <c r="H125" s="248">
        <f t="shared" si="128"/>
        <v>0.12395309882747069</v>
      </c>
      <c r="I125" s="247">
        <f t="shared" si="129"/>
        <v>8.184764991896272E-2</v>
      </c>
      <c r="J125" s="247">
        <f t="shared" si="130"/>
        <v>0.20588235294117646</v>
      </c>
      <c r="K125" s="248">
        <f t="shared" si="130"/>
        <v>0</v>
      </c>
      <c r="L125" s="248">
        <f t="shared" si="130"/>
        <v>0.44029850746268656</v>
      </c>
      <c r="M125" s="249">
        <f t="shared" si="130"/>
        <v>0.35988200589970504</v>
      </c>
      <c r="N125" s="247">
        <f t="shared" si="131"/>
        <v>0.34318555008210183</v>
      </c>
      <c r="O125" s="247">
        <f t="shared" si="132"/>
        <v>0</v>
      </c>
      <c r="P125" s="249">
        <f t="shared" si="132"/>
        <v>0</v>
      </c>
      <c r="Q125" s="332">
        <f t="shared" si="132"/>
        <v>0</v>
      </c>
      <c r="R125" s="250"/>
      <c r="S125" s="251">
        <f>'Old Counts Pivot Table'!B$128</f>
        <v>54</v>
      </c>
      <c r="T125" s="252">
        <f>'Old Counts Pivot Table'!C$128</f>
        <v>0</v>
      </c>
      <c r="U125" s="252">
        <f>'Old Counts Pivot Table'!D$128</f>
        <v>67</v>
      </c>
      <c r="V125" s="252">
        <f>'Old Counts Pivot Table'!E$128</f>
        <v>0</v>
      </c>
      <c r="W125" s="252">
        <f>'Old Counts Pivot Table'!F$128</f>
        <v>7</v>
      </c>
      <c r="X125" s="322">
        <f>'Old Counts Pivot Table'!G$128</f>
        <v>74</v>
      </c>
      <c r="Y125" s="251">
        <f>'Old Counts Pivot Table'!H$128</f>
        <v>202</v>
      </c>
      <c r="Z125" s="251">
        <f>'Old Counts Pivot Table'!I$128</f>
        <v>28</v>
      </c>
      <c r="AA125" s="252">
        <f>'Old Counts Pivot Table'!J$128</f>
        <v>0</v>
      </c>
      <c r="AB125" s="252">
        <f>'Old Counts Pivot Table'!K$128</f>
        <v>59</v>
      </c>
      <c r="AC125" s="252">
        <f>'Old Counts Pivot Table'!L$128</f>
        <v>122</v>
      </c>
      <c r="AD125" s="252">
        <f>'Old Counts Pivot Table'!M$128</f>
        <v>0</v>
      </c>
      <c r="AE125" s="251">
        <f>'Old Counts Pivot Table'!N$128</f>
        <v>209</v>
      </c>
      <c r="AF125" s="251">
        <f>'Old Counts Pivot Table'!O$128</f>
        <v>0</v>
      </c>
      <c r="AG125" s="252">
        <f>'Old Counts Pivot Table'!P$128</f>
        <v>0</v>
      </c>
      <c r="AH125" s="251">
        <f>'Old Counts Pivot Table'!Q$128</f>
        <v>0</v>
      </c>
    </row>
    <row r="126" spans="1:36">
      <c r="A126" s="337"/>
      <c r="B126" s="239" t="s">
        <v>24</v>
      </c>
      <c r="C126" s="247">
        <f t="shared" si="127"/>
        <v>2.3166023166023165E-2</v>
      </c>
      <c r="D126" s="248">
        <f t="shared" si="128"/>
        <v>0</v>
      </c>
      <c r="E126" s="666">
        <f t="shared" si="128"/>
        <v>1.893939393939394E-3</v>
      </c>
      <c r="F126" s="248">
        <f t="shared" si="128"/>
        <v>0</v>
      </c>
      <c r="G126" s="248">
        <f t="shared" si="128"/>
        <v>5.2117263843648211E-2</v>
      </c>
      <c r="H126" s="248">
        <f t="shared" si="128"/>
        <v>2.8475711892797319E-2</v>
      </c>
      <c r="I126" s="247">
        <f t="shared" si="129"/>
        <v>2.3500810372771474E-2</v>
      </c>
      <c r="J126" s="247">
        <f t="shared" si="130"/>
        <v>9.5588235294117641E-2</v>
      </c>
      <c r="K126" s="248">
        <f t="shared" si="130"/>
        <v>0</v>
      </c>
      <c r="L126" s="248">
        <f t="shared" si="130"/>
        <v>6.7164179104477612E-2</v>
      </c>
      <c r="M126" s="249">
        <f t="shared" si="130"/>
        <v>7.6696165191740412E-2</v>
      </c>
      <c r="N126" s="247">
        <f t="shared" si="131"/>
        <v>7.8817733990147784E-2</v>
      </c>
      <c r="O126" s="247">
        <f t="shared" si="132"/>
        <v>0</v>
      </c>
      <c r="P126" s="249">
        <f t="shared" si="132"/>
        <v>0</v>
      </c>
      <c r="Q126" s="332">
        <f t="shared" si="132"/>
        <v>0</v>
      </c>
      <c r="R126" s="250"/>
      <c r="S126" s="251">
        <f>'Old Counts Pivot Table'!B$129</f>
        <v>24</v>
      </c>
      <c r="T126" s="252">
        <f>'Old Counts Pivot Table'!C$129</f>
        <v>0</v>
      </c>
      <c r="U126" s="252">
        <f>'Old Counts Pivot Table'!D$129</f>
        <v>1</v>
      </c>
      <c r="V126" s="252">
        <f>'Old Counts Pivot Table'!E$129</f>
        <v>0</v>
      </c>
      <c r="W126" s="252">
        <f>'Old Counts Pivot Table'!F$129</f>
        <v>16</v>
      </c>
      <c r="X126" s="322">
        <f>'Old Counts Pivot Table'!G$129</f>
        <v>17</v>
      </c>
      <c r="Y126" s="251">
        <f>'Old Counts Pivot Table'!H$129</f>
        <v>58</v>
      </c>
      <c r="Z126" s="251">
        <f>'Old Counts Pivot Table'!I$129</f>
        <v>13</v>
      </c>
      <c r="AA126" s="252">
        <f>'Old Counts Pivot Table'!J$129</f>
        <v>0</v>
      </c>
      <c r="AB126" s="252">
        <f>'Old Counts Pivot Table'!K$129</f>
        <v>9</v>
      </c>
      <c r="AC126" s="252">
        <f>'Old Counts Pivot Table'!L$129</f>
        <v>26</v>
      </c>
      <c r="AD126" s="252">
        <f>'Old Counts Pivot Table'!M$129</f>
        <v>0</v>
      </c>
      <c r="AE126" s="251">
        <f>'Old Counts Pivot Table'!N$129</f>
        <v>48</v>
      </c>
      <c r="AF126" s="251">
        <f>'Old Counts Pivot Table'!O$129</f>
        <v>0</v>
      </c>
      <c r="AG126" s="252">
        <f>'Old Counts Pivot Table'!P$129</f>
        <v>0</v>
      </c>
      <c r="AH126" s="251">
        <f>'Old Counts Pivot Table'!Q$129</f>
        <v>0</v>
      </c>
    </row>
    <row r="127" spans="1:36">
      <c r="A127" s="337"/>
      <c r="B127" s="239" t="s">
        <v>21</v>
      </c>
      <c r="C127" s="247">
        <f t="shared" si="127"/>
        <v>0</v>
      </c>
      <c r="D127" s="248">
        <f t="shared" si="128"/>
        <v>0</v>
      </c>
      <c r="E127" s="248">
        <f t="shared" si="128"/>
        <v>0</v>
      </c>
      <c r="F127" s="248">
        <f t="shared" si="128"/>
        <v>0</v>
      </c>
      <c r="G127" s="248">
        <f t="shared" si="128"/>
        <v>0</v>
      </c>
      <c r="H127" s="248">
        <f t="shared" si="128"/>
        <v>0</v>
      </c>
      <c r="I127" s="247">
        <f t="shared" si="129"/>
        <v>0</v>
      </c>
      <c r="J127" s="247">
        <f t="shared" si="130"/>
        <v>0</v>
      </c>
      <c r="K127" s="248">
        <f t="shared" si="130"/>
        <v>0</v>
      </c>
      <c r="L127" s="248">
        <f t="shared" si="130"/>
        <v>0</v>
      </c>
      <c r="M127" s="249">
        <f t="shared" si="130"/>
        <v>0</v>
      </c>
      <c r="N127" s="247">
        <f t="shared" si="131"/>
        <v>0</v>
      </c>
      <c r="O127" s="247">
        <f t="shared" si="132"/>
        <v>0</v>
      </c>
      <c r="P127" s="249">
        <f t="shared" si="132"/>
        <v>0</v>
      </c>
      <c r="Q127" s="332">
        <f t="shared" si="132"/>
        <v>0</v>
      </c>
      <c r="R127" s="250"/>
      <c r="S127" s="251">
        <f>'Old Counts Pivot Table'!B$130</f>
        <v>0</v>
      </c>
      <c r="T127" s="252">
        <f>'Old Counts Pivot Table'!C$130</f>
        <v>0</v>
      </c>
      <c r="U127" s="252">
        <f>'Old Counts Pivot Table'!D$130</f>
        <v>0</v>
      </c>
      <c r="V127" s="252">
        <f>'Old Counts Pivot Table'!E$130</f>
        <v>0</v>
      </c>
      <c r="W127" s="252">
        <f>'Old Counts Pivot Table'!F$130</f>
        <v>0</v>
      </c>
      <c r="X127" s="322">
        <f>'Old Counts Pivot Table'!G$130</f>
        <v>0</v>
      </c>
      <c r="Y127" s="251">
        <f>'Old Counts Pivot Table'!H$130</f>
        <v>0</v>
      </c>
      <c r="Z127" s="251">
        <f>'Old Counts Pivot Table'!I$130</f>
        <v>0</v>
      </c>
      <c r="AA127" s="252">
        <f>'Old Counts Pivot Table'!J$130</f>
        <v>0</v>
      </c>
      <c r="AB127" s="252">
        <f>'Old Counts Pivot Table'!K$130</f>
        <v>0</v>
      </c>
      <c r="AC127" s="252">
        <f>'Old Counts Pivot Table'!L$130</f>
        <v>0</v>
      </c>
      <c r="AD127" s="252">
        <f>'Old Counts Pivot Table'!M$130</f>
        <v>0</v>
      </c>
      <c r="AE127" s="251">
        <f>'Old Counts Pivot Table'!N$130</f>
        <v>0</v>
      </c>
      <c r="AF127" s="251">
        <f>'Old Counts Pivot Table'!O$130</f>
        <v>0</v>
      </c>
      <c r="AG127" s="252">
        <f>'Old Counts Pivot Table'!P$130</f>
        <v>0</v>
      </c>
      <c r="AH127" s="251">
        <f>'Old Counts Pivot Table'!Q$130</f>
        <v>0</v>
      </c>
    </row>
    <row r="128" spans="1:36" s="261" customFormat="1">
      <c r="A128" s="338"/>
      <c r="B128" s="253" t="s">
        <v>212</v>
      </c>
      <c r="C128" s="254">
        <f t="shared" si="127"/>
        <v>1</v>
      </c>
      <c r="D128" s="255">
        <f t="shared" si="128"/>
        <v>0</v>
      </c>
      <c r="E128" s="255">
        <f t="shared" si="128"/>
        <v>1</v>
      </c>
      <c r="F128" s="255">
        <f t="shared" si="128"/>
        <v>0</v>
      </c>
      <c r="G128" s="255">
        <f t="shared" si="128"/>
        <v>1</v>
      </c>
      <c r="H128" s="255">
        <f t="shared" si="128"/>
        <v>1</v>
      </c>
      <c r="I128" s="254">
        <f t="shared" si="129"/>
        <v>1</v>
      </c>
      <c r="J128" s="254">
        <f t="shared" si="130"/>
        <v>1</v>
      </c>
      <c r="K128" s="255">
        <f t="shared" si="130"/>
        <v>0</v>
      </c>
      <c r="L128" s="255">
        <f t="shared" si="130"/>
        <v>1</v>
      </c>
      <c r="M128" s="256">
        <f t="shared" si="130"/>
        <v>1</v>
      </c>
      <c r="N128" s="254">
        <f t="shared" si="131"/>
        <v>1</v>
      </c>
      <c r="O128" s="254">
        <f t="shared" si="132"/>
        <v>0</v>
      </c>
      <c r="P128" s="256">
        <f t="shared" si="132"/>
        <v>0</v>
      </c>
      <c r="Q128" s="333">
        <f t="shared" si="132"/>
        <v>0</v>
      </c>
      <c r="R128" s="257"/>
      <c r="S128" s="258">
        <f>'Old Counts Pivot Table'!B$131</f>
        <v>1036</v>
      </c>
      <c r="T128" s="259">
        <f>'Old Counts Pivot Table'!C$131</f>
        <v>0</v>
      </c>
      <c r="U128" s="259">
        <f>'Old Counts Pivot Table'!D$131</f>
        <v>528</v>
      </c>
      <c r="V128" s="259">
        <f>'Old Counts Pivot Table'!E$131</f>
        <v>0</v>
      </c>
      <c r="W128" s="259">
        <f>'Old Counts Pivot Table'!F$131</f>
        <v>307</v>
      </c>
      <c r="X128" s="323">
        <f>'Old Counts Pivot Table'!G$131</f>
        <v>597</v>
      </c>
      <c r="Y128" s="258">
        <f>'Old Counts Pivot Table'!H$131</f>
        <v>2468</v>
      </c>
      <c r="Z128" s="258">
        <f>'Old Counts Pivot Table'!I$131</f>
        <v>136</v>
      </c>
      <c r="AA128" s="259">
        <f>'Old Counts Pivot Table'!J$131</f>
        <v>0</v>
      </c>
      <c r="AB128" s="259">
        <f>'Old Counts Pivot Table'!K$131</f>
        <v>134</v>
      </c>
      <c r="AC128" s="259">
        <f>'Old Counts Pivot Table'!L$131</f>
        <v>339</v>
      </c>
      <c r="AD128" s="259">
        <f>'Old Counts Pivot Table'!M$131</f>
        <v>0</v>
      </c>
      <c r="AE128" s="258">
        <f>'Old Counts Pivot Table'!N$131</f>
        <v>609</v>
      </c>
      <c r="AF128" s="258">
        <f>'Old Counts Pivot Table'!O$131</f>
        <v>0</v>
      </c>
      <c r="AG128" s="259">
        <f>'Old Counts Pivot Table'!P$131</f>
        <v>0</v>
      </c>
      <c r="AH128" s="258">
        <f>'Old Counts Pivot Table'!Q$131</f>
        <v>0</v>
      </c>
      <c r="AI128" s="260"/>
      <c r="AJ128" s="260"/>
    </row>
    <row r="129" spans="17:17" s="82" customFormat="1">
      <c r="Q129" s="262"/>
    </row>
    <row r="130" spans="17:17">
      <c r="Q130" s="352"/>
    </row>
  </sheetData>
  <pageMargins left="0.7" right="0.7" top="0.75" bottom="0.75" header="0.3" footer="0.3"/>
  <pageSetup scale="94" firstPageNumber="162" orientation="landscape" useFirstPageNumber="1" r:id="rId1"/>
  <headerFooter>
    <oddHeader>&amp;R&amp;"Arial,Regular"&amp;8SREB-State Data Exchange</oddHeader>
    <oddFooter>&amp;C&amp;"Arial,Regular"&amp;8C-&amp;P&amp;R&amp;"Arial,Regular"&amp;8February 2016</oddFooter>
  </headerFooter>
  <rowBreaks count="5" manualBreakCount="5">
    <brk id="30" max="16" man="1"/>
    <brk id="51" max="16" man="1"/>
    <brk id="72" max="16" man="1"/>
    <brk id="93" max="16" man="1"/>
    <brk id="114"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X497"/>
  <sheetViews>
    <sheetView workbookViewId="0">
      <pane xSplit="1" ySplit="3" topLeftCell="B4" activePane="bottomRight" state="frozen"/>
      <selection pane="topRight" activeCell="B1" sqref="B1"/>
      <selection pane="bottomLeft" activeCell="A4" sqref="A4"/>
      <selection pane="bottomRight" sqref="A1:XFD1048576"/>
    </sheetView>
  </sheetViews>
  <sheetFormatPr defaultColWidth="9" defaultRowHeight="12.75"/>
  <cols>
    <col min="1" max="1" width="23.44140625" style="271" customWidth="1"/>
    <col min="2" max="2" width="13.109375" style="272" customWidth="1"/>
    <col min="3" max="3" width="8.6640625" style="272" customWidth="1"/>
    <col min="4" max="4" width="9.88671875" style="272" customWidth="1"/>
    <col min="5" max="7" width="8.6640625" style="272" customWidth="1"/>
    <col min="8" max="8" width="11.6640625" style="272" customWidth="1"/>
    <col min="9" max="9" width="9.21875" style="272" customWidth="1"/>
    <col min="10" max="10" width="9.88671875" style="272" customWidth="1"/>
    <col min="11" max="13" width="8.6640625" style="272" customWidth="1"/>
    <col min="14" max="14" width="11.44140625" style="272" customWidth="1"/>
    <col min="15" max="15" width="9.44140625" style="272" customWidth="1"/>
    <col min="16" max="16" width="7.88671875" style="272" customWidth="1"/>
    <col min="17" max="17" width="11.6640625" style="272" customWidth="1"/>
    <col min="18" max="18" width="3.109375" style="277" customWidth="1"/>
    <col min="19" max="34" width="7" style="272" customWidth="1"/>
    <col min="35" max="35" width="7.109375" style="277" customWidth="1"/>
    <col min="36" max="38" width="6.33203125" style="277" customWidth="1"/>
    <col min="39" max="39" width="7.33203125" style="277" customWidth="1"/>
    <col min="40" max="47" width="6.33203125" style="277" customWidth="1"/>
    <col min="48" max="48" width="7" style="277" customWidth="1"/>
    <col min="49" max="49" width="6.33203125" style="277" customWidth="1"/>
    <col min="50" max="50" width="7.21875" style="277" customWidth="1"/>
    <col min="51" max="16384" width="9" style="277"/>
  </cols>
  <sheetData>
    <row r="1" spans="1:50">
      <c r="A1" s="641"/>
      <c r="B1" s="644" t="s">
        <v>244</v>
      </c>
      <c r="C1" s="644"/>
      <c r="D1" s="644"/>
      <c r="E1" s="644"/>
      <c r="F1" s="644"/>
      <c r="G1" s="644"/>
      <c r="H1" s="644"/>
      <c r="I1" s="644"/>
      <c r="J1" s="644"/>
      <c r="K1" s="644"/>
      <c r="L1" s="644"/>
      <c r="M1" s="644"/>
      <c r="N1" s="644"/>
      <c r="O1" s="644"/>
      <c r="P1" s="644"/>
      <c r="Q1" s="644"/>
      <c r="S1" s="282" t="s">
        <v>292</v>
      </c>
      <c r="T1" s="282"/>
      <c r="U1" s="282"/>
      <c r="V1" s="282"/>
      <c r="W1" s="282"/>
      <c r="X1" s="282"/>
      <c r="Y1" s="282"/>
      <c r="Z1" s="282"/>
      <c r="AA1" s="282"/>
      <c r="AB1" s="282"/>
      <c r="AC1" s="282"/>
      <c r="AD1" s="282"/>
      <c r="AE1" s="282"/>
      <c r="AF1" s="282"/>
      <c r="AG1" s="282"/>
      <c r="AH1" s="282"/>
      <c r="AI1" s="304" t="s">
        <v>358</v>
      </c>
      <c r="AJ1" s="282"/>
      <c r="AK1" s="282"/>
      <c r="AL1" s="282"/>
      <c r="AM1" s="282"/>
      <c r="AN1" s="282"/>
      <c r="AO1" s="282"/>
      <c r="AP1" s="282"/>
      <c r="AQ1" s="282"/>
      <c r="AR1" s="282"/>
      <c r="AS1" s="282"/>
      <c r="AT1" s="282"/>
      <c r="AU1" s="282"/>
      <c r="AV1" s="282"/>
      <c r="AW1" s="282"/>
      <c r="AX1" s="282"/>
    </row>
    <row r="2" spans="1:50" s="279" customFormat="1" ht="38.25">
      <c r="A2" s="641"/>
      <c r="B2" s="644" t="s">
        <v>233</v>
      </c>
      <c r="C2" s="644"/>
      <c r="D2" s="644"/>
      <c r="E2" s="644"/>
      <c r="F2" s="644"/>
      <c r="G2" s="644"/>
      <c r="H2" s="644" t="s">
        <v>289</v>
      </c>
      <c r="I2" s="644" t="s">
        <v>234</v>
      </c>
      <c r="J2" s="644"/>
      <c r="K2" s="644"/>
      <c r="L2" s="644"/>
      <c r="M2" s="644"/>
      <c r="N2" s="644" t="s">
        <v>290</v>
      </c>
      <c r="O2" s="644" t="s">
        <v>288</v>
      </c>
      <c r="P2" s="644"/>
      <c r="Q2" s="644" t="s">
        <v>291</v>
      </c>
      <c r="S2" s="280" t="s">
        <v>233</v>
      </c>
      <c r="T2" s="278"/>
      <c r="U2" s="278"/>
      <c r="V2" s="278"/>
      <c r="W2" s="278"/>
      <c r="X2" s="278"/>
      <c r="Y2" s="278" t="s">
        <v>289</v>
      </c>
      <c r="Z2" s="287" t="s">
        <v>234</v>
      </c>
      <c r="AA2" s="278"/>
      <c r="AB2" s="278"/>
      <c r="AC2" s="278"/>
      <c r="AD2" s="278"/>
      <c r="AE2" s="278" t="s">
        <v>290</v>
      </c>
      <c r="AF2" s="287" t="s">
        <v>288</v>
      </c>
      <c r="AG2" s="278"/>
      <c r="AH2" s="278" t="s">
        <v>291</v>
      </c>
      <c r="AI2" s="305" t="s">
        <v>233</v>
      </c>
      <c r="AJ2" s="278"/>
      <c r="AK2" s="278"/>
      <c r="AL2" s="278"/>
      <c r="AM2" s="278"/>
      <c r="AN2" s="278"/>
      <c r="AO2" s="278" t="s">
        <v>289</v>
      </c>
      <c r="AP2" s="287" t="s">
        <v>234</v>
      </c>
      <c r="AQ2" s="278"/>
      <c r="AR2" s="278"/>
      <c r="AS2" s="278"/>
      <c r="AT2" s="278"/>
      <c r="AU2" s="307" t="s">
        <v>290</v>
      </c>
      <c r="AV2" s="306" t="s">
        <v>288</v>
      </c>
      <c r="AW2" s="278"/>
      <c r="AX2" s="307" t="s">
        <v>291</v>
      </c>
    </row>
    <row r="3" spans="1:50">
      <c r="A3" s="641" t="s">
        <v>243</v>
      </c>
      <c r="B3" s="644">
        <v>1</v>
      </c>
      <c r="C3" s="644">
        <v>2</v>
      </c>
      <c r="D3" s="644">
        <v>3</v>
      </c>
      <c r="E3" s="644">
        <v>4</v>
      </c>
      <c r="F3" s="644">
        <v>5</v>
      </c>
      <c r="G3" s="644">
        <v>6</v>
      </c>
      <c r="H3" s="644"/>
      <c r="I3" s="644">
        <v>7</v>
      </c>
      <c r="J3" s="644">
        <v>8</v>
      </c>
      <c r="K3" s="644">
        <v>9</v>
      </c>
      <c r="L3" s="644">
        <v>10</v>
      </c>
      <c r="M3" s="644">
        <v>11</v>
      </c>
      <c r="N3" s="644"/>
      <c r="O3" s="644">
        <v>12</v>
      </c>
      <c r="P3" s="644">
        <v>13</v>
      </c>
      <c r="Q3" s="644"/>
      <c r="S3" s="276">
        <v>1</v>
      </c>
      <c r="T3" s="276">
        <v>2</v>
      </c>
      <c r="U3" s="276">
        <v>3</v>
      </c>
      <c r="V3" s="276">
        <v>4</v>
      </c>
      <c r="W3" s="276">
        <v>5</v>
      </c>
      <c r="X3" s="276">
        <v>6</v>
      </c>
      <c r="Y3" s="276"/>
      <c r="Z3" s="283">
        <v>7</v>
      </c>
      <c r="AA3" s="276">
        <v>8</v>
      </c>
      <c r="AB3" s="276">
        <v>9</v>
      </c>
      <c r="AC3" s="276">
        <v>10</v>
      </c>
      <c r="AD3" s="276">
        <v>11</v>
      </c>
      <c r="AE3" s="276"/>
      <c r="AF3" s="283">
        <v>12</v>
      </c>
      <c r="AG3" s="276">
        <v>13</v>
      </c>
      <c r="AH3" s="276"/>
      <c r="AI3" s="283">
        <v>1</v>
      </c>
      <c r="AJ3" s="276">
        <v>2</v>
      </c>
      <c r="AK3" s="276">
        <v>3</v>
      </c>
      <c r="AL3" s="276">
        <v>4</v>
      </c>
      <c r="AM3" s="276">
        <v>5</v>
      </c>
      <c r="AN3" s="276">
        <v>6</v>
      </c>
      <c r="AO3" s="308"/>
      <c r="AP3" s="303">
        <v>7</v>
      </c>
      <c r="AQ3" s="276">
        <v>8</v>
      </c>
      <c r="AR3" s="276">
        <v>9</v>
      </c>
      <c r="AS3" s="276">
        <v>10</v>
      </c>
      <c r="AT3" s="276">
        <v>11</v>
      </c>
      <c r="AU3" s="308"/>
      <c r="AV3" s="303">
        <v>12</v>
      </c>
      <c r="AW3" s="276">
        <v>13</v>
      </c>
      <c r="AX3" s="308"/>
    </row>
    <row r="4" spans="1:50">
      <c r="A4" s="642" t="s">
        <v>28</v>
      </c>
      <c r="B4" s="644"/>
      <c r="C4" s="644"/>
      <c r="D4" s="644"/>
      <c r="E4" s="644"/>
      <c r="F4" s="644"/>
      <c r="G4" s="644"/>
      <c r="H4" s="644"/>
      <c r="I4" s="644"/>
      <c r="J4" s="644"/>
      <c r="K4" s="644"/>
      <c r="L4" s="644"/>
      <c r="M4" s="644"/>
      <c r="N4" s="644"/>
      <c r="O4" s="644"/>
      <c r="P4" s="644"/>
      <c r="Q4" s="644"/>
      <c r="Y4" s="288"/>
      <c r="Z4" s="284"/>
      <c r="AE4" s="288"/>
      <c r="AF4" s="284"/>
      <c r="AH4" s="288"/>
      <c r="AI4" s="343"/>
      <c r="AJ4" s="344"/>
      <c r="AK4" s="344"/>
      <c r="AL4" s="344"/>
      <c r="AM4" s="344"/>
      <c r="AN4" s="344"/>
      <c r="AO4" s="309"/>
      <c r="AP4" s="344"/>
      <c r="AQ4" s="344"/>
      <c r="AR4" s="344"/>
      <c r="AS4" s="344"/>
      <c r="AT4" s="344"/>
      <c r="AU4" s="309"/>
      <c r="AV4" s="344"/>
      <c r="AW4" s="344"/>
      <c r="AX4" s="309"/>
    </row>
    <row r="5" spans="1:50">
      <c r="A5" s="643" t="s">
        <v>302</v>
      </c>
      <c r="B5" s="644">
        <v>773</v>
      </c>
      <c r="C5" s="644">
        <v>310</v>
      </c>
      <c r="D5" s="644">
        <v>279</v>
      </c>
      <c r="E5" s="644">
        <v>162</v>
      </c>
      <c r="F5" s="644">
        <v>58</v>
      </c>
      <c r="G5" s="644">
        <v>17</v>
      </c>
      <c r="H5" s="644">
        <v>1599</v>
      </c>
      <c r="I5" s="644"/>
      <c r="J5" s="644">
        <v>0</v>
      </c>
      <c r="K5" s="644">
        <v>0</v>
      </c>
      <c r="L5" s="644">
        <v>0</v>
      </c>
      <c r="M5" s="644"/>
      <c r="N5" s="644">
        <v>0</v>
      </c>
      <c r="O5" s="644">
        <v>0</v>
      </c>
      <c r="P5" s="644">
        <v>0</v>
      </c>
      <c r="Q5" s="644">
        <v>0</v>
      </c>
      <c r="S5" s="274"/>
      <c r="T5" s="274"/>
      <c r="U5" s="274"/>
      <c r="V5" s="274"/>
      <c r="W5" s="274"/>
      <c r="X5" s="274"/>
      <c r="Y5" s="289"/>
      <c r="Z5" s="284"/>
      <c r="AA5" s="274"/>
      <c r="AB5" s="274"/>
      <c r="AC5" s="274"/>
      <c r="AD5" s="274"/>
      <c r="AE5" s="289"/>
      <c r="AF5" s="284"/>
      <c r="AG5" s="274"/>
      <c r="AH5" s="289"/>
      <c r="AI5" s="343"/>
      <c r="AJ5" s="344"/>
      <c r="AK5" s="344"/>
      <c r="AL5" s="344"/>
      <c r="AM5" s="344"/>
      <c r="AN5" s="344"/>
      <c r="AO5" s="309"/>
      <c r="AP5" s="344"/>
      <c r="AQ5" s="344"/>
      <c r="AR5" s="344"/>
      <c r="AS5" s="344"/>
      <c r="AT5" s="344"/>
      <c r="AU5" s="309"/>
      <c r="AV5" s="344"/>
      <c r="AW5" s="344"/>
      <c r="AX5" s="309"/>
    </row>
    <row r="6" spans="1:50">
      <c r="A6" s="648" t="s">
        <v>304</v>
      </c>
      <c r="B6" s="646">
        <v>92309390.325054601</v>
      </c>
      <c r="C6" s="646">
        <v>41828862.909467757</v>
      </c>
      <c r="D6" s="646">
        <v>25352204.144018054</v>
      </c>
      <c r="E6" s="646">
        <v>14509025.487190552</v>
      </c>
      <c r="F6" s="646">
        <v>4350232</v>
      </c>
      <c r="G6" s="646">
        <v>1439525.0377358492</v>
      </c>
      <c r="H6" s="646">
        <v>179789239.90346679</v>
      </c>
      <c r="I6" s="646"/>
      <c r="J6" s="646">
        <v>0</v>
      </c>
      <c r="K6" s="646">
        <v>0</v>
      </c>
      <c r="L6" s="646">
        <v>0</v>
      </c>
      <c r="M6" s="646"/>
      <c r="N6" s="646">
        <v>0</v>
      </c>
      <c r="O6" s="646">
        <v>0</v>
      </c>
      <c r="P6" s="646">
        <v>0</v>
      </c>
      <c r="Q6" s="646">
        <v>0</v>
      </c>
      <c r="S6" s="275">
        <f>IF(B5&gt;0,(B6/B5),)</f>
        <v>119417.06380990247</v>
      </c>
      <c r="T6" s="275">
        <f t="shared" ref="T6:AH6" si="0">IF(C5&gt;0,(C6/C5),)</f>
        <v>134931.81583699276</v>
      </c>
      <c r="U6" s="275">
        <f t="shared" si="0"/>
        <v>90868.115211534241</v>
      </c>
      <c r="V6" s="275">
        <f t="shared" si="0"/>
        <v>89561.885723398475</v>
      </c>
      <c r="W6" s="275">
        <f t="shared" si="0"/>
        <v>75004</v>
      </c>
      <c r="X6" s="275">
        <f t="shared" si="0"/>
        <v>84677.943396226416</v>
      </c>
      <c r="Y6" s="290">
        <f t="shared" si="0"/>
        <v>112438.54903281225</v>
      </c>
      <c r="Z6" s="285">
        <f t="shared" si="0"/>
        <v>0</v>
      </c>
      <c r="AA6" s="275">
        <f t="shared" si="0"/>
        <v>0</v>
      </c>
      <c r="AB6" s="275">
        <f t="shared" si="0"/>
        <v>0</v>
      </c>
      <c r="AC6" s="275">
        <f t="shared" si="0"/>
        <v>0</v>
      </c>
      <c r="AD6" s="275">
        <f t="shared" si="0"/>
        <v>0</v>
      </c>
      <c r="AE6" s="290">
        <f t="shared" si="0"/>
        <v>0</v>
      </c>
      <c r="AF6" s="285">
        <f t="shared" si="0"/>
        <v>0</v>
      </c>
      <c r="AG6" s="275">
        <f t="shared" si="0"/>
        <v>0</v>
      </c>
      <c r="AH6" s="290">
        <f t="shared" si="0"/>
        <v>0</v>
      </c>
      <c r="AI6" s="343"/>
      <c r="AJ6" s="344"/>
      <c r="AK6" s="344"/>
      <c r="AL6" s="344"/>
      <c r="AM6" s="344"/>
      <c r="AN6" s="344"/>
      <c r="AO6" s="309"/>
      <c r="AP6" s="344"/>
      <c r="AQ6" s="344"/>
      <c r="AR6" s="344"/>
      <c r="AS6" s="344"/>
      <c r="AT6" s="344"/>
      <c r="AU6" s="309"/>
      <c r="AV6" s="344"/>
      <c r="AW6" s="344"/>
      <c r="AX6" s="309"/>
    </row>
    <row r="7" spans="1:50">
      <c r="A7" s="643" t="s">
        <v>306</v>
      </c>
      <c r="B7" s="644">
        <v>751</v>
      </c>
      <c r="C7" s="644">
        <v>272</v>
      </c>
      <c r="D7" s="644">
        <v>292</v>
      </c>
      <c r="E7" s="644">
        <v>169</v>
      </c>
      <c r="F7" s="644">
        <v>59</v>
      </c>
      <c r="G7" s="644">
        <v>20</v>
      </c>
      <c r="H7" s="644">
        <v>1563</v>
      </c>
      <c r="I7" s="644"/>
      <c r="J7" s="644">
        <v>0</v>
      </c>
      <c r="K7" s="644">
        <v>0</v>
      </c>
      <c r="L7" s="644">
        <v>0</v>
      </c>
      <c r="M7" s="644"/>
      <c r="N7" s="644">
        <v>0</v>
      </c>
      <c r="O7" s="644">
        <v>0</v>
      </c>
      <c r="P7" s="644">
        <v>0</v>
      </c>
      <c r="Q7" s="644">
        <v>0</v>
      </c>
      <c r="Y7" s="288"/>
      <c r="Z7" s="284"/>
      <c r="AE7" s="288"/>
      <c r="AF7" s="284"/>
      <c r="AH7" s="288"/>
      <c r="AI7" s="343"/>
      <c r="AJ7" s="344"/>
      <c r="AK7" s="344"/>
      <c r="AL7" s="344"/>
      <c r="AM7" s="344"/>
      <c r="AN7" s="344"/>
      <c r="AO7" s="309"/>
      <c r="AP7" s="344"/>
      <c r="AQ7" s="344"/>
      <c r="AR7" s="344"/>
      <c r="AS7" s="344"/>
      <c r="AT7" s="344"/>
      <c r="AU7" s="309"/>
      <c r="AV7" s="344"/>
      <c r="AW7" s="344"/>
      <c r="AX7" s="309"/>
    </row>
    <row r="8" spans="1:50">
      <c r="A8" s="643" t="s">
        <v>308</v>
      </c>
      <c r="B8" s="644">
        <v>91760560.352606684</v>
      </c>
      <c r="C8" s="644">
        <v>35155734.207861938</v>
      </c>
      <c r="D8" s="644">
        <v>25691217.491366435</v>
      </c>
      <c r="E8" s="644">
        <v>15690636.485791022</v>
      </c>
      <c r="F8" s="644">
        <v>4500099.1764705889</v>
      </c>
      <c r="G8" s="644">
        <v>1674872.8125</v>
      </c>
      <c r="H8" s="644">
        <v>174473120.52659667</v>
      </c>
      <c r="I8" s="644"/>
      <c r="J8" s="644">
        <v>0</v>
      </c>
      <c r="K8" s="644">
        <v>0</v>
      </c>
      <c r="L8" s="644">
        <v>0</v>
      </c>
      <c r="M8" s="644"/>
      <c r="N8" s="644">
        <v>0</v>
      </c>
      <c r="O8" s="644">
        <v>0</v>
      </c>
      <c r="P8" s="644">
        <v>0</v>
      </c>
      <c r="Q8" s="644">
        <v>0</v>
      </c>
      <c r="R8" s="273"/>
      <c r="S8" s="275">
        <f>IF(B7&gt;0,(B8/B7),)</f>
        <v>122184.50113529518</v>
      </c>
      <c r="T8" s="275">
        <f t="shared" ref="T8" si="1">IF(C7&gt;0,(C8/C7),)</f>
        <v>129249.02282302183</v>
      </c>
      <c r="U8" s="275">
        <f t="shared" ref="U8" si="2">IF(D7&gt;0,(D8/D7),)</f>
        <v>87983.621545775459</v>
      </c>
      <c r="V8" s="275">
        <f t="shared" ref="V8" si="3">IF(E7&gt;0,(E8/E7),)</f>
        <v>92844.002874503087</v>
      </c>
      <c r="W8" s="275">
        <f t="shared" ref="W8" si="4">IF(F7&gt;0,(F8/F7),)</f>
        <v>76272.867397806593</v>
      </c>
      <c r="X8" s="275">
        <f t="shared" ref="X8" si="5">IF(G7&gt;0,(G8/G7),)</f>
        <v>83743.640625</v>
      </c>
      <c r="Y8" s="290">
        <f t="shared" ref="Y8" si="6">IF(H7&gt;0,(H8/H7),)</f>
        <v>111627.07647255065</v>
      </c>
      <c r="Z8" s="285">
        <f t="shared" ref="Z8" si="7">IF(I7&gt;0,(I8/I7),)</f>
        <v>0</v>
      </c>
      <c r="AA8" s="275">
        <f t="shared" ref="AA8" si="8">IF(J7&gt;0,(J8/J7),)</f>
        <v>0</v>
      </c>
      <c r="AB8" s="275">
        <f t="shared" ref="AB8" si="9">IF(K7&gt;0,(K8/K7),)</f>
        <v>0</v>
      </c>
      <c r="AC8" s="275">
        <f t="shared" ref="AC8" si="10">IF(L7&gt;0,(L8/L7),)</f>
        <v>0</v>
      </c>
      <c r="AD8" s="275">
        <f t="shared" ref="AD8" si="11">IF(M7&gt;0,(M8/M7),)</f>
        <v>0</v>
      </c>
      <c r="AE8" s="290">
        <f t="shared" ref="AE8" si="12">IF(N7&gt;0,(N8/N7),)</f>
        <v>0</v>
      </c>
      <c r="AF8" s="285">
        <f t="shared" ref="AF8" si="13">IF(O7&gt;0,(O8/O7),)</f>
        <v>0</v>
      </c>
      <c r="AG8" s="275">
        <f t="shared" ref="AG8" si="14">IF(P7&gt;0,(P8/P7),)</f>
        <v>0</v>
      </c>
      <c r="AH8" s="290">
        <f t="shared" ref="AH8" si="15">IF(Q7&gt;0,(Q8/Q7),)</f>
        <v>0</v>
      </c>
      <c r="AI8" s="345">
        <f>IF(S6&gt;0,(S8-S6)/S6,)</f>
        <v>2.3174555102092816E-2</v>
      </c>
      <c r="AJ8" s="314">
        <f t="shared" ref="AJ8:AX8" si="16">IF(T6&gt;0,(T8-T6)/T6,)</f>
        <v>-4.211603452247422E-2</v>
      </c>
      <c r="AK8" s="314">
        <f t="shared" si="16"/>
        <v>-3.1743738263348975E-2</v>
      </c>
      <c r="AL8" s="314">
        <f t="shared" si="16"/>
        <v>3.6646360498047703E-2</v>
      </c>
      <c r="AM8" s="314">
        <f t="shared" si="16"/>
        <v>1.6917329713169865E-2</v>
      </c>
      <c r="AN8" s="314">
        <f t="shared" si="16"/>
        <v>-1.1033602538675401E-2</v>
      </c>
      <c r="AO8" s="310">
        <f t="shared" si="16"/>
        <v>-7.2170315896268097E-3</v>
      </c>
      <c r="AP8" s="314">
        <f t="shared" si="16"/>
        <v>0</v>
      </c>
      <c r="AQ8" s="314">
        <f t="shared" si="16"/>
        <v>0</v>
      </c>
      <c r="AR8" s="314">
        <f t="shared" si="16"/>
        <v>0</v>
      </c>
      <c r="AS8" s="314">
        <f t="shared" si="16"/>
        <v>0</v>
      </c>
      <c r="AT8" s="314">
        <f t="shared" si="16"/>
        <v>0</v>
      </c>
      <c r="AU8" s="310">
        <f t="shared" si="16"/>
        <v>0</v>
      </c>
      <c r="AV8" s="314">
        <f t="shared" si="16"/>
        <v>0</v>
      </c>
      <c r="AW8" s="314">
        <f t="shared" si="16"/>
        <v>0</v>
      </c>
      <c r="AX8" s="310">
        <f t="shared" si="16"/>
        <v>0</v>
      </c>
    </row>
    <row r="9" spans="1:50">
      <c r="A9" s="643" t="s">
        <v>310</v>
      </c>
      <c r="B9" s="644">
        <v>721</v>
      </c>
      <c r="C9" s="644">
        <v>364</v>
      </c>
      <c r="D9" s="644">
        <v>286</v>
      </c>
      <c r="E9" s="644">
        <v>146</v>
      </c>
      <c r="F9" s="644">
        <v>65</v>
      </c>
      <c r="G9" s="644">
        <v>27</v>
      </c>
      <c r="H9" s="644">
        <v>1609</v>
      </c>
      <c r="I9" s="644"/>
      <c r="J9" s="644">
        <v>0</v>
      </c>
      <c r="K9" s="644">
        <v>0</v>
      </c>
      <c r="L9" s="644">
        <v>0</v>
      </c>
      <c r="M9" s="644"/>
      <c r="N9" s="644">
        <v>0</v>
      </c>
      <c r="O9" s="644">
        <v>0</v>
      </c>
      <c r="P9" s="644">
        <v>0</v>
      </c>
      <c r="Q9" s="644">
        <v>0</v>
      </c>
      <c r="Y9" s="288"/>
      <c r="Z9" s="284"/>
      <c r="AE9" s="288"/>
      <c r="AF9" s="284"/>
      <c r="AH9" s="288"/>
      <c r="AI9" s="343"/>
      <c r="AJ9" s="344"/>
      <c r="AK9" s="344"/>
      <c r="AL9" s="344"/>
      <c r="AM9" s="344"/>
      <c r="AN9" s="344"/>
      <c r="AO9" s="309"/>
      <c r="AP9" s="344"/>
      <c r="AQ9" s="344"/>
      <c r="AR9" s="344"/>
      <c r="AS9" s="344"/>
      <c r="AT9" s="344"/>
      <c r="AU9" s="309"/>
      <c r="AV9" s="344"/>
      <c r="AW9" s="344"/>
      <c r="AX9" s="309"/>
    </row>
    <row r="10" spans="1:50">
      <c r="A10" s="648" t="s">
        <v>312</v>
      </c>
      <c r="B10" s="646">
        <v>59738745.267383769</v>
      </c>
      <c r="C10" s="646">
        <v>30891901.049358025</v>
      </c>
      <c r="D10" s="646">
        <v>22432989.952497657</v>
      </c>
      <c r="E10" s="646">
        <v>11220018.166507805</v>
      </c>
      <c r="F10" s="646">
        <v>4293311</v>
      </c>
      <c r="G10" s="646">
        <v>2005383.1034482759</v>
      </c>
      <c r="H10" s="646">
        <v>130582348.53919554</v>
      </c>
      <c r="I10" s="646"/>
      <c r="J10" s="646">
        <v>0</v>
      </c>
      <c r="K10" s="646">
        <v>0</v>
      </c>
      <c r="L10" s="646">
        <v>0</v>
      </c>
      <c r="M10" s="646"/>
      <c r="N10" s="646">
        <v>0</v>
      </c>
      <c r="O10" s="646">
        <v>0</v>
      </c>
      <c r="P10" s="646">
        <v>0</v>
      </c>
      <c r="Q10" s="646">
        <v>0</v>
      </c>
      <c r="S10" s="275">
        <f>IF(B9&gt;0,(B10/B9),)</f>
        <v>82855.402589991354</v>
      </c>
      <c r="T10" s="275">
        <f t="shared" ref="T10" si="17">IF(C9&gt;0,(C10/C9),)</f>
        <v>84867.860025708855</v>
      </c>
      <c r="U10" s="275">
        <f t="shared" ref="U10" si="18">IF(D9&gt;0,(D10/D9),)</f>
        <v>78437.027805935868</v>
      </c>
      <c r="V10" s="275">
        <f t="shared" ref="V10" si="19">IF(E9&gt;0,(E10/E9),)</f>
        <v>76849.439496628795</v>
      </c>
      <c r="W10" s="275">
        <f t="shared" ref="W10" si="20">IF(F9&gt;0,(F10/F9),)</f>
        <v>66050.938461538462</v>
      </c>
      <c r="X10" s="275">
        <f t="shared" ref="X10" si="21">IF(G9&gt;0,(G10/G9),)</f>
        <v>74273.448275862072</v>
      </c>
      <c r="Y10" s="290">
        <f t="shared" ref="Y10" si="22">IF(H9&gt;0,(H10/H9),)</f>
        <v>81157.457140581435</v>
      </c>
      <c r="Z10" s="285">
        <f t="shared" ref="Z10" si="23">IF(I9&gt;0,(I10/I9),)</f>
        <v>0</v>
      </c>
      <c r="AA10" s="275">
        <f t="shared" ref="AA10" si="24">IF(J9&gt;0,(J10/J9),)</f>
        <v>0</v>
      </c>
      <c r="AB10" s="275">
        <f t="shared" ref="AB10" si="25">IF(K9&gt;0,(K10/K9),)</f>
        <v>0</v>
      </c>
      <c r="AC10" s="275">
        <f t="shared" ref="AC10" si="26">IF(L9&gt;0,(L10/L9),)</f>
        <v>0</v>
      </c>
      <c r="AD10" s="275">
        <f t="shared" ref="AD10" si="27">IF(M9&gt;0,(M10/M9),)</f>
        <v>0</v>
      </c>
      <c r="AE10" s="290">
        <f t="shared" ref="AE10" si="28">IF(N9&gt;0,(N10/N9),)</f>
        <v>0</v>
      </c>
      <c r="AF10" s="285">
        <f t="shared" ref="AF10" si="29">IF(O9&gt;0,(O10/O9),)</f>
        <v>0</v>
      </c>
      <c r="AG10" s="275">
        <f t="shared" ref="AG10" si="30">IF(P9&gt;0,(P10/P9),)</f>
        <v>0</v>
      </c>
      <c r="AH10" s="290">
        <f t="shared" ref="AH10" si="31">IF(Q9&gt;0,(Q10/Q9),)</f>
        <v>0</v>
      </c>
      <c r="AI10" s="343"/>
      <c r="AJ10" s="344"/>
      <c r="AK10" s="344"/>
      <c r="AL10" s="344"/>
      <c r="AM10" s="344"/>
      <c r="AN10" s="344"/>
      <c r="AO10" s="309"/>
      <c r="AP10" s="344"/>
      <c r="AQ10" s="344"/>
      <c r="AR10" s="344"/>
      <c r="AS10" s="344"/>
      <c r="AT10" s="344"/>
      <c r="AU10" s="309"/>
      <c r="AV10" s="344"/>
      <c r="AW10" s="344"/>
      <c r="AX10" s="309"/>
    </row>
    <row r="11" spans="1:50">
      <c r="A11" s="643" t="s">
        <v>314</v>
      </c>
      <c r="B11" s="644">
        <v>735</v>
      </c>
      <c r="C11" s="644">
        <v>349</v>
      </c>
      <c r="D11" s="644">
        <v>305</v>
      </c>
      <c r="E11" s="644">
        <v>146</v>
      </c>
      <c r="F11" s="644">
        <v>62</v>
      </c>
      <c r="G11" s="644">
        <v>22</v>
      </c>
      <c r="H11" s="644">
        <v>1619</v>
      </c>
      <c r="I11" s="644"/>
      <c r="J11" s="644">
        <v>0</v>
      </c>
      <c r="K11" s="644">
        <v>0</v>
      </c>
      <c r="L11" s="644">
        <v>0</v>
      </c>
      <c r="M11" s="644"/>
      <c r="N11" s="644">
        <v>0</v>
      </c>
      <c r="O11" s="644">
        <v>0</v>
      </c>
      <c r="P11" s="644">
        <v>0</v>
      </c>
      <c r="Q11" s="644">
        <v>0</v>
      </c>
      <c r="Y11" s="288"/>
      <c r="Z11" s="284"/>
      <c r="AE11" s="288"/>
      <c r="AF11" s="284"/>
      <c r="AH11" s="288"/>
      <c r="AI11" s="343"/>
      <c r="AJ11" s="344"/>
      <c r="AK11" s="344"/>
      <c r="AL11" s="344"/>
      <c r="AM11" s="344"/>
      <c r="AN11" s="344"/>
      <c r="AO11" s="309"/>
      <c r="AP11" s="344"/>
      <c r="AQ11" s="344"/>
      <c r="AR11" s="344"/>
      <c r="AS11" s="344"/>
      <c r="AT11" s="344"/>
      <c r="AU11" s="309"/>
      <c r="AV11" s="344"/>
      <c r="AW11" s="344"/>
      <c r="AX11" s="309"/>
    </row>
    <row r="12" spans="1:50">
      <c r="A12" s="643" t="s">
        <v>316</v>
      </c>
      <c r="B12" s="644">
        <v>61799181.673450999</v>
      </c>
      <c r="C12" s="644">
        <v>30127732.563954752</v>
      </c>
      <c r="D12" s="644">
        <v>23680641.604954869</v>
      </c>
      <c r="E12" s="644">
        <v>11093011.282012086</v>
      </c>
      <c r="F12" s="644">
        <v>4200793.791666666</v>
      </c>
      <c r="G12" s="644">
        <v>1631308.7999999998</v>
      </c>
      <c r="H12" s="644">
        <v>132532669.71603937</v>
      </c>
      <c r="I12" s="644"/>
      <c r="J12" s="644">
        <v>0</v>
      </c>
      <c r="K12" s="644">
        <v>0</v>
      </c>
      <c r="L12" s="644">
        <v>0</v>
      </c>
      <c r="M12" s="644"/>
      <c r="N12" s="644">
        <v>0</v>
      </c>
      <c r="O12" s="644">
        <v>0</v>
      </c>
      <c r="P12" s="644">
        <v>0</v>
      </c>
      <c r="Q12" s="644">
        <v>0</v>
      </c>
      <c r="R12" s="273"/>
      <c r="S12" s="275">
        <f>IF(B11&gt;0,(B12/B11),)</f>
        <v>84080.519283606802</v>
      </c>
      <c r="T12" s="275">
        <f t="shared" ref="T12" si="32">IF(C11&gt;0,(C12/C11),)</f>
        <v>86325.881272076658</v>
      </c>
      <c r="U12" s="275">
        <f t="shared" ref="U12" si="33">IF(D11&gt;0,(D12/D11),)</f>
        <v>77641.447885097936</v>
      </c>
      <c r="V12" s="275">
        <f t="shared" ref="V12" si="34">IF(E11&gt;0,(E12/E11),)</f>
        <v>75979.529328849909</v>
      </c>
      <c r="W12" s="275">
        <f t="shared" ref="W12" si="35">IF(F11&gt;0,(F12/F11),)</f>
        <v>67754.738575268813</v>
      </c>
      <c r="X12" s="275">
        <f t="shared" ref="X12" si="36">IF(G11&gt;0,(G12/G11),)</f>
        <v>74150.399999999994</v>
      </c>
      <c r="Y12" s="290">
        <f t="shared" ref="Y12" si="37">IF(H11&gt;0,(H12/H11),)</f>
        <v>81860.821319357245</v>
      </c>
      <c r="Z12" s="285">
        <f t="shared" ref="Z12" si="38">IF(I11&gt;0,(I12/I11),)</f>
        <v>0</v>
      </c>
      <c r="AA12" s="275">
        <f t="shared" ref="AA12" si="39">IF(J11&gt;0,(J12/J11),)</f>
        <v>0</v>
      </c>
      <c r="AB12" s="275">
        <f t="shared" ref="AB12" si="40">IF(K11&gt;0,(K12/K11),)</f>
        <v>0</v>
      </c>
      <c r="AC12" s="275">
        <f t="shared" ref="AC12" si="41">IF(L11&gt;0,(L12/L11),)</f>
        <v>0</v>
      </c>
      <c r="AD12" s="275">
        <f t="shared" ref="AD12" si="42">IF(M11&gt;0,(M12/M11),)</f>
        <v>0</v>
      </c>
      <c r="AE12" s="290">
        <f t="shared" ref="AE12" si="43">IF(N11&gt;0,(N12/N11),)</f>
        <v>0</v>
      </c>
      <c r="AF12" s="285">
        <f t="shared" ref="AF12" si="44">IF(O11&gt;0,(O12/O11),)</f>
        <v>0</v>
      </c>
      <c r="AG12" s="275">
        <f t="shared" ref="AG12" si="45">IF(P11&gt;0,(P12/P11),)</f>
        <v>0</v>
      </c>
      <c r="AH12" s="290">
        <f t="shared" ref="AH12" si="46">IF(Q11&gt;0,(Q12/Q11),)</f>
        <v>0</v>
      </c>
      <c r="AI12" s="345">
        <f>IF(S10&gt;0,(S12-S10)/S10,)</f>
        <v>1.4786201687751349E-2</v>
      </c>
      <c r="AJ12" s="314">
        <f t="shared" ref="AJ12" si="47">IF(T10&gt;0,(T12-T10)/T10,)</f>
        <v>1.7179898797096194E-2</v>
      </c>
      <c r="AK12" s="314">
        <f t="shared" ref="AK12" si="48">IF(U10&gt;0,(U12-U10)/U10,)</f>
        <v>-1.0142912640778634E-2</v>
      </c>
      <c r="AL12" s="314">
        <f t="shared" ref="AL12" si="49">IF(V10&gt;0,(V12-V10)/V10,)</f>
        <v>-1.131966834731497E-2</v>
      </c>
      <c r="AM12" s="314">
        <f t="shared" ref="AM12" si="50">IF(W10&gt;0,(W12-W10)/W10,)</f>
        <v>2.5795244600839026E-2</v>
      </c>
      <c r="AN12" s="314">
        <f t="shared" ref="AN12" si="51">IF(X10&gt;0,(X12-X10)/X10,)</f>
        <v>-1.6566926501791009E-3</v>
      </c>
      <c r="AO12" s="310">
        <f t="shared" ref="AO12" si="52">IF(Y10&gt;0,(Y12-Y10)/Y10,)</f>
        <v>8.6666611246510351E-3</v>
      </c>
      <c r="AP12" s="314">
        <f t="shared" ref="AP12" si="53">IF(Z10&gt;0,(Z12-Z10)/Z10,)</f>
        <v>0</v>
      </c>
      <c r="AQ12" s="314">
        <f t="shared" ref="AQ12" si="54">IF(AA10&gt;0,(AA12-AA10)/AA10,)</f>
        <v>0</v>
      </c>
      <c r="AR12" s="314">
        <f t="shared" ref="AR12" si="55">IF(AB10&gt;0,(AB12-AB10)/AB10,)</f>
        <v>0</v>
      </c>
      <c r="AS12" s="314">
        <f t="shared" ref="AS12" si="56">IF(AC10&gt;0,(AC12-AC10)/AC10,)</f>
        <v>0</v>
      </c>
      <c r="AT12" s="314">
        <f t="shared" ref="AT12" si="57">IF(AD10&gt;0,(AD12-AD10)/AD10,)</f>
        <v>0</v>
      </c>
      <c r="AU12" s="310">
        <f t="shared" ref="AU12" si="58">IF(AE10&gt;0,(AE12-AE10)/AE10,)</f>
        <v>0</v>
      </c>
      <c r="AV12" s="314">
        <f t="shared" ref="AV12" si="59">IF(AF10&gt;0,(AF12-AF10)/AF10,)</f>
        <v>0</v>
      </c>
      <c r="AW12" s="314">
        <f t="shared" ref="AW12" si="60">IF(AG10&gt;0,(AG12-AG10)/AG10,)</f>
        <v>0</v>
      </c>
      <c r="AX12" s="310">
        <f t="shared" ref="AX12" si="61">IF(AH10&gt;0,(AH12-AH10)/AH10,)</f>
        <v>0</v>
      </c>
    </row>
    <row r="13" spans="1:50">
      <c r="A13" s="643" t="s">
        <v>318</v>
      </c>
      <c r="B13" s="644">
        <v>569</v>
      </c>
      <c r="C13" s="644">
        <v>393</v>
      </c>
      <c r="D13" s="644">
        <v>362</v>
      </c>
      <c r="E13" s="644">
        <v>195</v>
      </c>
      <c r="F13" s="644">
        <v>106</v>
      </c>
      <c r="G13" s="644">
        <v>37</v>
      </c>
      <c r="H13" s="644">
        <v>1662</v>
      </c>
      <c r="I13" s="644"/>
      <c r="J13" s="644">
        <v>0</v>
      </c>
      <c r="K13" s="644">
        <v>0</v>
      </c>
      <c r="L13" s="644">
        <v>0</v>
      </c>
      <c r="M13" s="644"/>
      <c r="N13" s="644">
        <v>0</v>
      </c>
      <c r="O13" s="644">
        <v>0</v>
      </c>
      <c r="P13" s="644">
        <v>0</v>
      </c>
      <c r="Q13" s="644">
        <v>0</v>
      </c>
      <c r="Y13" s="288"/>
      <c r="Z13" s="284"/>
      <c r="AE13" s="288"/>
      <c r="AF13" s="284"/>
      <c r="AH13" s="288"/>
      <c r="AI13" s="343"/>
      <c r="AJ13" s="344"/>
      <c r="AK13" s="344"/>
      <c r="AL13" s="344"/>
      <c r="AM13" s="344"/>
      <c r="AN13" s="344"/>
      <c r="AO13" s="309"/>
      <c r="AP13" s="344"/>
      <c r="AQ13" s="344"/>
      <c r="AR13" s="344"/>
      <c r="AS13" s="344"/>
      <c r="AT13" s="344"/>
      <c r="AU13" s="309"/>
      <c r="AV13" s="344"/>
      <c r="AW13" s="344"/>
      <c r="AX13" s="309"/>
    </row>
    <row r="14" spans="1:50">
      <c r="A14" s="643" t="s">
        <v>320</v>
      </c>
      <c r="B14" s="644">
        <v>38789357.594647072</v>
      </c>
      <c r="C14" s="644">
        <v>27898327.908046748</v>
      </c>
      <c r="D14" s="644">
        <v>26735662.774574466</v>
      </c>
      <c r="E14" s="644">
        <v>12269529.699183673</v>
      </c>
      <c r="F14" s="644">
        <v>5771213</v>
      </c>
      <c r="G14" s="644">
        <v>2226582.6964285714</v>
      </c>
      <c r="H14" s="644">
        <v>113690673.67288053</v>
      </c>
      <c r="I14" s="644"/>
      <c r="J14" s="644">
        <v>0</v>
      </c>
      <c r="K14" s="644">
        <v>0</v>
      </c>
      <c r="L14" s="644">
        <v>0</v>
      </c>
      <c r="M14" s="644"/>
      <c r="N14" s="644">
        <v>0</v>
      </c>
      <c r="O14" s="644">
        <v>0</v>
      </c>
      <c r="P14" s="644">
        <v>0</v>
      </c>
      <c r="Q14" s="644">
        <v>0</v>
      </c>
      <c r="R14" s="273"/>
      <c r="S14" s="275">
        <f>IF(B13&gt;0,(B14/B13),)</f>
        <v>68171.102978290102</v>
      </c>
      <c r="T14" s="275">
        <f t="shared" ref="T14" si="62">IF(C13&gt;0,(C14/C13),)</f>
        <v>70988.111725309791</v>
      </c>
      <c r="U14" s="275">
        <f t="shared" ref="U14" si="63">IF(D13&gt;0,(D14/D13),)</f>
        <v>73855.42202921123</v>
      </c>
      <c r="V14" s="275">
        <f t="shared" ref="V14" si="64">IF(E13&gt;0,(E14/E13),)</f>
        <v>62920.665124018837</v>
      </c>
      <c r="W14" s="275">
        <f t="shared" ref="W14" si="65">IF(F13&gt;0,(F14/F13),)</f>
        <v>54445.405660377357</v>
      </c>
      <c r="X14" s="275">
        <f t="shared" ref="X14" si="66">IF(G13&gt;0,(G14/G13),)</f>
        <v>60177.91071428571</v>
      </c>
      <c r="Y14" s="290">
        <f t="shared" ref="Y14" si="67">IF(H13&gt;0,(H14/H13),)</f>
        <v>68405.940838074923</v>
      </c>
      <c r="Z14" s="285">
        <f t="shared" ref="Z14" si="68">IF(I13&gt;0,(I14/I13),)</f>
        <v>0</v>
      </c>
      <c r="AA14" s="275">
        <f t="shared" ref="AA14" si="69">IF(J13&gt;0,(J14/J13),)</f>
        <v>0</v>
      </c>
      <c r="AB14" s="275">
        <f t="shared" ref="AB14" si="70">IF(K13&gt;0,(K14/K13),)</f>
        <v>0</v>
      </c>
      <c r="AC14" s="275">
        <f t="shared" ref="AC14" si="71">IF(L13&gt;0,(L14/L13),)</f>
        <v>0</v>
      </c>
      <c r="AD14" s="275">
        <f t="shared" ref="AD14" si="72">IF(M13&gt;0,(M14/M13),)</f>
        <v>0</v>
      </c>
      <c r="AE14" s="290">
        <f t="shared" ref="AE14" si="73">IF(N13&gt;0,(N14/N13),)</f>
        <v>0</v>
      </c>
      <c r="AF14" s="285">
        <f t="shared" ref="AF14" si="74">IF(O13&gt;0,(O14/O13),)</f>
        <v>0</v>
      </c>
      <c r="AG14" s="275">
        <f t="shared" ref="AG14" si="75">IF(P13&gt;0,(P14/P13),)</f>
        <v>0</v>
      </c>
      <c r="AH14" s="290">
        <f t="shared" ref="AH14" si="76">IF(Q13&gt;0,(Q14/Q13),)</f>
        <v>0</v>
      </c>
      <c r="AI14" s="343"/>
      <c r="AJ14" s="344"/>
      <c r="AK14" s="344"/>
      <c r="AL14" s="344"/>
      <c r="AM14" s="344"/>
      <c r="AN14" s="344"/>
      <c r="AO14" s="309"/>
      <c r="AP14" s="344"/>
      <c r="AQ14" s="344"/>
      <c r="AR14" s="344"/>
      <c r="AS14" s="344"/>
      <c r="AT14" s="344"/>
      <c r="AU14" s="309"/>
      <c r="AV14" s="344"/>
      <c r="AW14" s="344"/>
      <c r="AX14" s="309"/>
    </row>
    <row r="15" spans="1:50">
      <c r="A15" s="643" t="s">
        <v>322</v>
      </c>
      <c r="B15" s="644">
        <v>596</v>
      </c>
      <c r="C15" s="644">
        <v>388</v>
      </c>
      <c r="D15" s="644">
        <v>365</v>
      </c>
      <c r="E15" s="644">
        <v>189</v>
      </c>
      <c r="F15" s="644">
        <v>112</v>
      </c>
      <c r="G15" s="644">
        <v>41</v>
      </c>
      <c r="H15" s="644">
        <v>1691</v>
      </c>
      <c r="I15" s="644"/>
      <c r="J15" s="644">
        <v>0</v>
      </c>
      <c r="K15" s="644">
        <v>0</v>
      </c>
      <c r="L15" s="644">
        <v>0</v>
      </c>
      <c r="M15" s="644"/>
      <c r="N15" s="644">
        <v>0</v>
      </c>
      <c r="O15" s="644">
        <v>0</v>
      </c>
      <c r="P15" s="644">
        <v>0</v>
      </c>
      <c r="Q15" s="644">
        <v>0</v>
      </c>
      <c r="Y15" s="288"/>
      <c r="Z15" s="284"/>
      <c r="AE15" s="288"/>
      <c r="AF15" s="284"/>
      <c r="AH15" s="288"/>
      <c r="AI15" s="343"/>
      <c r="AJ15" s="344"/>
      <c r="AK15" s="344"/>
      <c r="AL15" s="344"/>
      <c r="AM15" s="344"/>
      <c r="AN15" s="344"/>
      <c r="AO15" s="309"/>
      <c r="AP15" s="344"/>
      <c r="AQ15" s="344"/>
      <c r="AR15" s="344"/>
      <c r="AS15" s="344"/>
      <c r="AT15" s="344"/>
      <c r="AU15" s="309"/>
      <c r="AV15" s="344"/>
      <c r="AW15" s="344"/>
      <c r="AX15" s="309"/>
    </row>
    <row r="16" spans="1:50">
      <c r="A16" s="643" t="s">
        <v>324</v>
      </c>
      <c r="B16" s="644">
        <v>41267914.097263664</v>
      </c>
      <c r="C16" s="644">
        <v>27975501.868273083</v>
      </c>
      <c r="D16" s="644">
        <v>27198751.70042225</v>
      </c>
      <c r="E16" s="644">
        <v>12436695.978102544</v>
      </c>
      <c r="F16" s="644">
        <v>6213078.567415731</v>
      </c>
      <c r="G16" s="644">
        <v>2457172.9523809524</v>
      </c>
      <c r="H16" s="644">
        <v>117549115.16385823</v>
      </c>
      <c r="I16" s="644"/>
      <c r="J16" s="644">
        <v>0</v>
      </c>
      <c r="K16" s="644">
        <v>0</v>
      </c>
      <c r="L16" s="644">
        <v>0</v>
      </c>
      <c r="M16" s="644"/>
      <c r="N16" s="644">
        <v>0</v>
      </c>
      <c r="O16" s="644">
        <v>0</v>
      </c>
      <c r="P16" s="644">
        <v>0</v>
      </c>
      <c r="Q16" s="644">
        <v>0</v>
      </c>
      <c r="R16" s="273"/>
      <c r="S16" s="275">
        <f>IF(B15&gt;0,(B16/B15),)</f>
        <v>69241.466606147093</v>
      </c>
      <c r="T16" s="275">
        <f t="shared" ref="T16" si="77">IF(C15&gt;0,(C16/C15),)</f>
        <v>72101.808938848146</v>
      </c>
      <c r="U16" s="275">
        <f t="shared" ref="U16" si="78">IF(D15&gt;0,(D16/D15),)</f>
        <v>74517.127946362321</v>
      </c>
      <c r="V16" s="275">
        <f t="shared" ref="V16" si="79">IF(E15&gt;0,(E16/E15),)</f>
        <v>65802.624222764789</v>
      </c>
      <c r="W16" s="275">
        <f t="shared" ref="W16" si="80">IF(F15&gt;0,(F16/F15),)</f>
        <v>55473.915780497598</v>
      </c>
      <c r="X16" s="275">
        <f t="shared" ref="X16" si="81">IF(G15&gt;0,(G16/G15),)</f>
        <v>59931.047619047618</v>
      </c>
      <c r="Y16" s="290">
        <f t="shared" ref="Y16" si="82">IF(H15&gt;0,(H16/H15),)</f>
        <v>69514.556572358502</v>
      </c>
      <c r="Z16" s="285">
        <f t="shared" ref="Z16" si="83">IF(I15&gt;0,(I16/I15),)</f>
        <v>0</v>
      </c>
      <c r="AA16" s="275">
        <f t="shared" ref="AA16" si="84">IF(J15&gt;0,(J16/J15),)</f>
        <v>0</v>
      </c>
      <c r="AB16" s="275">
        <f t="shared" ref="AB16" si="85">IF(K15&gt;0,(K16/K15),)</f>
        <v>0</v>
      </c>
      <c r="AC16" s="275">
        <f t="shared" ref="AC16" si="86">IF(L15&gt;0,(L16/L15),)</f>
        <v>0</v>
      </c>
      <c r="AD16" s="275">
        <f t="shared" ref="AD16" si="87">IF(M15&gt;0,(M16/M15),)</f>
        <v>0</v>
      </c>
      <c r="AE16" s="290">
        <f t="shared" ref="AE16" si="88">IF(N15&gt;0,(N16/N15),)</f>
        <v>0</v>
      </c>
      <c r="AF16" s="285">
        <f t="shared" ref="AF16" si="89">IF(O15&gt;0,(O16/O15),)</f>
        <v>0</v>
      </c>
      <c r="AG16" s="275">
        <f t="shared" ref="AG16" si="90">IF(P15&gt;0,(P16/P15),)</f>
        <v>0</v>
      </c>
      <c r="AH16" s="290">
        <f t="shared" ref="AH16" si="91">IF(Q15&gt;0,(Q16/Q15),)</f>
        <v>0</v>
      </c>
      <c r="AI16" s="345">
        <f>IF(S14&gt;0,(S16-S14)/S14,)</f>
        <v>1.5701134074328535E-2</v>
      </c>
      <c r="AJ16" s="314">
        <f t="shared" ref="AJ16" si="92">IF(T14&gt;0,(T16-T14)/T14,)</f>
        <v>1.5688503137649766E-2</v>
      </c>
      <c r="AK16" s="314">
        <f t="shared" ref="AK16" si="93">IF(U14&gt;0,(U16-U14)/U14,)</f>
        <v>8.9594764875810268E-3</v>
      </c>
      <c r="AL16" s="314">
        <f t="shared" ref="AL16" si="94">IF(V14&gt;0,(V16-V14)/V14,)</f>
        <v>4.5803061570717826E-2</v>
      </c>
      <c r="AM16" s="314">
        <f t="shared" ref="AM16" si="95">IF(W14&gt;0,(W16-W14)/W14,)</f>
        <v>1.8890668691788987E-2</v>
      </c>
      <c r="AN16" s="314">
        <f t="shared" ref="AN16" si="96">IF(X14&gt;0,(X16-X14)/X14,)</f>
        <v>-4.1022211025263898E-3</v>
      </c>
      <c r="AO16" s="310">
        <f t="shared" ref="AO16" si="97">IF(Y14&gt;0,(Y16-Y14)/Y14,)</f>
        <v>1.6206424773950644E-2</v>
      </c>
      <c r="AP16" s="314">
        <f t="shared" ref="AP16" si="98">IF(Z14&gt;0,(Z16-Z14)/Z14,)</f>
        <v>0</v>
      </c>
      <c r="AQ16" s="314">
        <f t="shared" ref="AQ16" si="99">IF(AA14&gt;0,(AA16-AA14)/AA14,)</f>
        <v>0</v>
      </c>
      <c r="AR16" s="314">
        <f t="shared" ref="AR16" si="100">IF(AB14&gt;0,(AB16-AB14)/AB14,)</f>
        <v>0</v>
      </c>
      <c r="AS16" s="314">
        <f t="shared" ref="AS16" si="101">IF(AC14&gt;0,(AC16-AC14)/AC14,)</f>
        <v>0</v>
      </c>
      <c r="AT16" s="314">
        <f t="shared" ref="AT16" si="102">IF(AD14&gt;0,(AD16-AD14)/AD14,)</f>
        <v>0</v>
      </c>
      <c r="AU16" s="310">
        <f t="shared" ref="AU16" si="103">IF(AE14&gt;0,(AE16-AE14)/AE14,)</f>
        <v>0</v>
      </c>
      <c r="AV16" s="314">
        <f t="shared" ref="AV16" si="104">IF(AF14&gt;0,(AF16-AF14)/AF14,)</f>
        <v>0</v>
      </c>
      <c r="AW16" s="314">
        <f t="shared" ref="AW16" si="105">IF(AG14&gt;0,(AG16-AG14)/AG14,)</f>
        <v>0</v>
      </c>
      <c r="AX16" s="310">
        <f t="shared" ref="AX16" si="106">IF(AH14&gt;0,(AH16-AH14)/AH14,)</f>
        <v>0</v>
      </c>
    </row>
    <row r="17" spans="1:50">
      <c r="A17" s="643" t="s">
        <v>326</v>
      </c>
      <c r="B17" s="644">
        <v>352</v>
      </c>
      <c r="C17" s="644">
        <v>121</v>
      </c>
      <c r="D17" s="644">
        <v>245</v>
      </c>
      <c r="E17" s="644">
        <v>93</v>
      </c>
      <c r="F17" s="644">
        <v>18</v>
      </c>
      <c r="G17" s="644">
        <v>2</v>
      </c>
      <c r="H17" s="644">
        <v>831</v>
      </c>
      <c r="I17" s="644"/>
      <c r="J17" s="644">
        <v>0</v>
      </c>
      <c r="K17" s="644">
        <v>0</v>
      </c>
      <c r="L17" s="644">
        <v>0</v>
      </c>
      <c r="M17" s="644"/>
      <c r="N17" s="644">
        <v>0</v>
      </c>
      <c r="O17" s="644">
        <v>0</v>
      </c>
      <c r="P17" s="644">
        <v>0</v>
      </c>
      <c r="Q17" s="644">
        <v>0</v>
      </c>
      <c r="Y17" s="288"/>
      <c r="Z17" s="284"/>
      <c r="AE17" s="288"/>
      <c r="AF17" s="284"/>
      <c r="AH17" s="288"/>
      <c r="AI17" s="343"/>
      <c r="AJ17" s="344"/>
      <c r="AK17" s="344"/>
      <c r="AL17" s="344"/>
      <c r="AM17" s="344"/>
      <c r="AN17" s="344"/>
      <c r="AO17" s="309"/>
      <c r="AP17" s="344"/>
      <c r="AQ17" s="344"/>
      <c r="AR17" s="344"/>
      <c r="AS17" s="344"/>
      <c r="AT17" s="344"/>
      <c r="AU17" s="309"/>
      <c r="AV17" s="344"/>
      <c r="AW17" s="344"/>
      <c r="AX17" s="309"/>
    </row>
    <row r="18" spans="1:50">
      <c r="A18" s="643" t="s">
        <v>328</v>
      </c>
      <c r="B18" s="644">
        <v>15916310.969048224</v>
      </c>
      <c r="C18" s="644">
        <v>6967455.0653266329</v>
      </c>
      <c r="D18" s="644">
        <v>11615070.633570235</v>
      </c>
      <c r="E18" s="644">
        <v>4241755.0143330293</v>
      </c>
      <c r="F18" s="644">
        <v>752894.875</v>
      </c>
      <c r="G18" s="644">
        <v>127917.42857142857</v>
      </c>
      <c r="H18" s="644">
        <v>39621403.985849544</v>
      </c>
      <c r="I18" s="644"/>
      <c r="J18" s="644">
        <v>0</v>
      </c>
      <c r="K18" s="644">
        <v>0</v>
      </c>
      <c r="L18" s="644">
        <v>0</v>
      </c>
      <c r="M18" s="644"/>
      <c r="N18" s="644">
        <v>0</v>
      </c>
      <c r="O18" s="644">
        <v>0</v>
      </c>
      <c r="P18" s="644">
        <v>0</v>
      </c>
      <c r="Q18" s="644">
        <v>0</v>
      </c>
      <c r="R18" s="273"/>
      <c r="S18" s="275">
        <f>IF(B17&gt;0,(B18/B17),)</f>
        <v>45216.792525705183</v>
      </c>
      <c r="T18" s="275">
        <f t="shared" ref="T18" si="107">IF(C17&gt;0,(C18/C17),)</f>
        <v>57582.273267162258</v>
      </c>
      <c r="U18" s="275">
        <f t="shared" ref="U18" si="108">IF(D17&gt;0,(D18/D17),)</f>
        <v>47408.451565592797</v>
      </c>
      <c r="V18" s="275">
        <f t="shared" ref="V18" si="109">IF(E17&gt;0,(E18/E17),)</f>
        <v>45610.268971322897</v>
      </c>
      <c r="W18" s="275">
        <f t="shared" ref="W18" si="110">IF(F17&gt;0,(F18/F17),)</f>
        <v>41827.493055555555</v>
      </c>
      <c r="X18" s="275">
        <f t="shared" ref="X18" si="111">IF(G17&gt;0,(G18/G17),)</f>
        <v>63958.714285714283</v>
      </c>
      <c r="Y18" s="290">
        <f t="shared" ref="Y18" si="112">IF(H17&gt;0,(H18/H17),)</f>
        <v>47679.186505234109</v>
      </c>
      <c r="Z18" s="285">
        <f t="shared" ref="Z18" si="113">IF(I17&gt;0,(I18/I17),)</f>
        <v>0</v>
      </c>
      <c r="AA18" s="275">
        <f t="shared" ref="AA18" si="114">IF(J17&gt;0,(J18/J17),)</f>
        <v>0</v>
      </c>
      <c r="AB18" s="275">
        <f t="shared" ref="AB18" si="115">IF(K17&gt;0,(K18/K17),)</f>
        <v>0</v>
      </c>
      <c r="AC18" s="275">
        <f t="shared" ref="AC18" si="116">IF(L17&gt;0,(L18/L17),)</f>
        <v>0</v>
      </c>
      <c r="AD18" s="275">
        <f t="shared" ref="AD18" si="117">IF(M17&gt;0,(M18/M17),)</f>
        <v>0</v>
      </c>
      <c r="AE18" s="290">
        <f t="shared" ref="AE18" si="118">IF(N17&gt;0,(N18/N17),)</f>
        <v>0</v>
      </c>
      <c r="AF18" s="285">
        <f t="shared" ref="AF18" si="119">IF(O17&gt;0,(O18/O17),)</f>
        <v>0</v>
      </c>
      <c r="AG18" s="275">
        <f t="shared" ref="AG18" si="120">IF(P17&gt;0,(P18/P17),)</f>
        <v>0</v>
      </c>
      <c r="AH18" s="290">
        <f t="shared" ref="AH18" si="121">IF(Q17&gt;0,(Q18/Q17),)</f>
        <v>0</v>
      </c>
      <c r="AI18" s="343"/>
      <c r="AJ18" s="344"/>
      <c r="AK18" s="344"/>
      <c r="AL18" s="344"/>
      <c r="AM18" s="344"/>
      <c r="AN18" s="344"/>
      <c r="AO18" s="309"/>
      <c r="AP18" s="344"/>
      <c r="AQ18" s="344"/>
      <c r="AR18" s="344"/>
      <c r="AS18" s="344"/>
      <c r="AT18" s="344"/>
      <c r="AU18" s="309"/>
      <c r="AV18" s="344"/>
      <c r="AW18" s="344"/>
      <c r="AX18" s="309"/>
    </row>
    <row r="19" spans="1:50">
      <c r="A19" s="643" t="s">
        <v>330</v>
      </c>
      <c r="B19" s="644">
        <v>328</v>
      </c>
      <c r="C19" s="644">
        <v>168</v>
      </c>
      <c r="D19" s="644">
        <v>244</v>
      </c>
      <c r="E19" s="644">
        <v>77</v>
      </c>
      <c r="F19" s="644">
        <v>25</v>
      </c>
      <c r="G19" s="644">
        <v>0</v>
      </c>
      <c r="H19" s="644">
        <v>842</v>
      </c>
      <c r="I19" s="644"/>
      <c r="J19" s="644">
        <v>0</v>
      </c>
      <c r="K19" s="644">
        <v>0</v>
      </c>
      <c r="L19" s="644">
        <v>0</v>
      </c>
      <c r="M19" s="644"/>
      <c r="N19" s="644">
        <v>0</v>
      </c>
      <c r="O19" s="644">
        <v>0</v>
      </c>
      <c r="P19" s="644">
        <v>0</v>
      </c>
      <c r="Q19" s="644">
        <v>0</v>
      </c>
      <c r="Y19" s="288"/>
      <c r="Z19" s="284"/>
      <c r="AE19" s="288"/>
      <c r="AF19" s="284"/>
      <c r="AH19" s="288"/>
      <c r="AI19" s="343"/>
      <c r="AJ19" s="344"/>
      <c r="AK19" s="344"/>
      <c r="AL19" s="344"/>
      <c r="AM19" s="344"/>
      <c r="AN19" s="344"/>
      <c r="AO19" s="309"/>
      <c r="AP19" s="344"/>
      <c r="AQ19" s="344"/>
      <c r="AR19" s="344"/>
      <c r="AS19" s="344"/>
      <c r="AT19" s="344"/>
      <c r="AU19" s="309"/>
      <c r="AV19" s="344"/>
      <c r="AW19" s="344"/>
      <c r="AX19" s="309"/>
    </row>
    <row r="20" spans="1:50">
      <c r="A20" s="643" t="s">
        <v>332</v>
      </c>
      <c r="B20" s="644">
        <v>15422120.488135593</v>
      </c>
      <c r="C20" s="644">
        <v>7396913.0283018854</v>
      </c>
      <c r="D20" s="644">
        <v>11381980.666455094</v>
      </c>
      <c r="E20" s="644">
        <v>3886559.2256493513</v>
      </c>
      <c r="F20" s="644">
        <v>1123541.0327868853</v>
      </c>
      <c r="G20" s="644">
        <v>0</v>
      </c>
      <c r="H20" s="644">
        <v>39211114.441328809</v>
      </c>
      <c r="I20" s="644"/>
      <c r="J20" s="644">
        <v>0</v>
      </c>
      <c r="K20" s="644">
        <v>0</v>
      </c>
      <c r="L20" s="644">
        <v>0</v>
      </c>
      <c r="M20" s="644"/>
      <c r="N20" s="644">
        <v>0</v>
      </c>
      <c r="O20" s="644">
        <v>0</v>
      </c>
      <c r="P20" s="644">
        <v>0</v>
      </c>
      <c r="Q20" s="644">
        <v>0</v>
      </c>
      <c r="R20" s="273"/>
      <c r="S20" s="275">
        <f>IF(B19&gt;0,(B20/B19),)</f>
        <v>47018.660024803634</v>
      </c>
      <c r="T20" s="275">
        <f t="shared" ref="T20" si="122">IF(C19&gt;0,(C20/C19),)</f>
        <v>44029.244216082654</v>
      </c>
      <c r="U20" s="275">
        <f t="shared" ref="U20" si="123">IF(D19&gt;0,(D20/D19),)</f>
        <v>46647.461747766778</v>
      </c>
      <c r="V20" s="275">
        <f t="shared" ref="V20" si="124">IF(E19&gt;0,(E20/E19),)</f>
        <v>50474.795138303263</v>
      </c>
      <c r="W20" s="275">
        <f t="shared" ref="W20" si="125">IF(F19&gt;0,(F20/F19),)</f>
        <v>44941.64131147541</v>
      </c>
      <c r="X20" s="275">
        <f t="shared" ref="X20" si="126">IF(G19&gt;0,(G20/G19),)</f>
        <v>0</v>
      </c>
      <c r="Y20" s="290">
        <f t="shared" ref="Y20" si="127">IF(H19&gt;0,(H20/H19),)</f>
        <v>46569.019526518772</v>
      </c>
      <c r="Z20" s="285">
        <f t="shared" ref="Z20" si="128">IF(I19&gt;0,(I20/I19),)</f>
        <v>0</v>
      </c>
      <c r="AA20" s="275">
        <f t="shared" ref="AA20" si="129">IF(J19&gt;0,(J20/J19),)</f>
        <v>0</v>
      </c>
      <c r="AB20" s="275">
        <f t="shared" ref="AB20" si="130">IF(K19&gt;0,(K20/K19),)</f>
        <v>0</v>
      </c>
      <c r="AC20" s="275">
        <f t="shared" ref="AC20" si="131">IF(L19&gt;0,(L20/L19),)</f>
        <v>0</v>
      </c>
      <c r="AD20" s="275">
        <f t="shared" ref="AD20" si="132">IF(M19&gt;0,(M20/M19),)</f>
        <v>0</v>
      </c>
      <c r="AE20" s="290">
        <f t="shared" ref="AE20" si="133">IF(N19&gt;0,(N20/N19),)</f>
        <v>0</v>
      </c>
      <c r="AF20" s="285">
        <f t="shared" ref="AF20" si="134">IF(O19&gt;0,(O20/O19),)</f>
        <v>0</v>
      </c>
      <c r="AG20" s="275">
        <f t="shared" ref="AG20" si="135">IF(P19&gt;0,(P20/P19),)</f>
        <v>0</v>
      </c>
      <c r="AH20" s="290">
        <f t="shared" ref="AH20" si="136">IF(Q19&gt;0,(Q20/Q19),)</f>
        <v>0</v>
      </c>
      <c r="AI20" s="345">
        <f>IF(S18&gt;0,(S20-S18)/S18,)</f>
        <v>3.9849520464639583E-2</v>
      </c>
      <c r="AJ20" s="312">
        <f t="shared" ref="AJ20" si="137">IF(T18&gt;0,(T20-T18)/T18,)</f>
        <v>-0.23536807913432206</v>
      </c>
      <c r="AK20" s="314">
        <f t="shared" ref="AK20" si="138">IF(U18&gt;0,(U20-U18)/U18,)</f>
        <v>-1.6051775426015304E-2</v>
      </c>
      <c r="AL20" s="314">
        <f t="shared" ref="AL20" si="139">IF(V18&gt;0,(V20-V18)/V18,)</f>
        <v>0.10665418724101143</v>
      </c>
      <c r="AM20" s="314">
        <f t="shared" ref="AM20" si="140">IF(W18&gt;0,(W20-W18)/W18,)</f>
        <v>7.4452185116225422E-2</v>
      </c>
      <c r="AN20" s="312">
        <f t="shared" ref="AN20" si="141">IF(X18&gt;0,(X20-X18)/X18,)</f>
        <v>-1</v>
      </c>
      <c r="AO20" s="310">
        <f t="shared" ref="AO20" si="142">IF(Y18&gt;0,(Y20-Y18)/Y18,)</f>
        <v>-2.3284100675531983E-2</v>
      </c>
      <c r="AP20" s="314">
        <f t="shared" ref="AP20" si="143">IF(Z18&gt;0,(Z20-Z18)/Z18,)</f>
        <v>0</v>
      </c>
      <c r="AQ20" s="314">
        <f t="shared" ref="AQ20" si="144">IF(AA18&gt;0,(AA20-AA18)/AA18,)</f>
        <v>0</v>
      </c>
      <c r="AR20" s="314">
        <f t="shared" ref="AR20" si="145">IF(AB18&gt;0,(AB20-AB18)/AB18,)</f>
        <v>0</v>
      </c>
      <c r="AS20" s="314">
        <f t="shared" ref="AS20" si="146">IF(AC18&gt;0,(AC20-AC18)/AC18,)</f>
        <v>0</v>
      </c>
      <c r="AT20" s="314">
        <f t="shared" ref="AT20" si="147">IF(AD18&gt;0,(AD20-AD18)/AD18,)</f>
        <v>0</v>
      </c>
      <c r="AU20" s="310">
        <f t="shared" ref="AU20" si="148">IF(AE18&gt;0,(AE20-AE18)/AE18,)</f>
        <v>0</v>
      </c>
      <c r="AV20" s="314">
        <f t="shared" ref="AV20" si="149">IF(AF18&gt;0,(AF20-AF18)/AF18,)</f>
        <v>0</v>
      </c>
      <c r="AW20" s="314">
        <f t="shared" ref="AW20" si="150">IF(AG18&gt;0,(AG20-AG18)/AG18,)</f>
        <v>0</v>
      </c>
      <c r="AX20" s="310">
        <f t="shared" ref="AX20" si="151">IF(AH18&gt;0,(AH20-AH18)/AH18,)</f>
        <v>0</v>
      </c>
    </row>
    <row r="21" spans="1:50">
      <c r="A21" s="643" t="s">
        <v>334</v>
      </c>
      <c r="B21" s="644">
        <v>21</v>
      </c>
      <c r="C21" s="644">
        <v>40</v>
      </c>
      <c r="D21" s="644">
        <v>18</v>
      </c>
      <c r="E21" s="644">
        <v>12</v>
      </c>
      <c r="F21" s="644">
        <v>5</v>
      </c>
      <c r="G21" s="644">
        <v>0</v>
      </c>
      <c r="H21" s="644">
        <v>96</v>
      </c>
      <c r="I21" s="644"/>
      <c r="J21" s="644">
        <v>0</v>
      </c>
      <c r="K21" s="644">
        <v>0</v>
      </c>
      <c r="L21" s="644">
        <v>0</v>
      </c>
      <c r="M21" s="644"/>
      <c r="N21" s="644">
        <v>0</v>
      </c>
      <c r="O21" s="644">
        <v>0</v>
      </c>
      <c r="P21" s="644">
        <v>0</v>
      </c>
      <c r="Q21" s="644">
        <v>0</v>
      </c>
      <c r="Y21" s="288"/>
      <c r="Z21" s="284"/>
      <c r="AE21" s="288"/>
      <c r="AF21" s="284"/>
      <c r="AH21" s="288"/>
      <c r="AI21" s="343"/>
      <c r="AJ21" s="344"/>
      <c r="AK21" s="344"/>
      <c r="AL21" s="344"/>
      <c r="AM21" s="344"/>
      <c r="AN21" s="344"/>
      <c r="AO21" s="309"/>
      <c r="AP21" s="344"/>
      <c r="AQ21" s="344"/>
      <c r="AR21" s="344"/>
      <c r="AS21" s="344"/>
      <c r="AT21" s="344"/>
      <c r="AU21" s="309"/>
      <c r="AV21" s="344"/>
      <c r="AW21" s="344"/>
      <c r="AX21" s="309"/>
    </row>
    <row r="22" spans="1:50">
      <c r="A22" s="643" t="s">
        <v>336</v>
      </c>
      <c r="B22" s="644">
        <v>1598720.1</v>
      </c>
      <c r="C22" s="644">
        <v>2048640.923076923</v>
      </c>
      <c r="D22" s="644">
        <v>3065985.5294117648</v>
      </c>
      <c r="E22" s="644">
        <v>524384</v>
      </c>
      <c r="F22" s="644">
        <v>168535</v>
      </c>
      <c r="G22" s="644">
        <v>0</v>
      </c>
      <c r="H22" s="644">
        <v>7406265.5524886884</v>
      </c>
      <c r="I22" s="644"/>
      <c r="J22" s="644">
        <v>0</v>
      </c>
      <c r="K22" s="644">
        <v>0</v>
      </c>
      <c r="L22" s="644">
        <v>0</v>
      </c>
      <c r="M22" s="644"/>
      <c r="N22" s="644">
        <v>0</v>
      </c>
      <c r="O22" s="644">
        <v>0</v>
      </c>
      <c r="P22" s="644">
        <v>0</v>
      </c>
      <c r="Q22" s="644">
        <v>0</v>
      </c>
      <c r="R22" s="273"/>
      <c r="S22" s="275">
        <f>IF(B21&gt;0,(B22/B21),)</f>
        <v>76129.528571428571</v>
      </c>
      <c r="T22" s="275">
        <f t="shared" ref="T22" si="152">IF(C21&gt;0,(C22/C21),)</f>
        <v>51216.023076923077</v>
      </c>
      <c r="U22" s="275">
        <f t="shared" ref="U22" si="153">IF(D21&gt;0,(D22/D21),)</f>
        <v>170332.5294117647</v>
      </c>
      <c r="V22" s="275">
        <f t="shared" ref="V22" si="154">IF(E21&gt;0,(E22/E21),)</f>
        <v>43698.666666666664</v>
      </c>
      <c r="W22" s="275">
        <f t="shared" ref="W22" si="155">IF(F21&gt;0,(F22/F21),)</f>
        <v>33707</v>
      </c>
      <c r="X22" s="275">
        <f t="shared" ref="X22" si="156">IF(G21&gt;0,(G22/G21),)</f>
        <v>0</v>
      </c>
      <c r="Y22" s="290">
        <f t="shared" ref="Y22" si="157">IF(H21&gt;0,(H22/H21),)</f>
        <v>77148.599505090504</v>
      </c>
      <c r="Z22" s="285">
        <f t="shared" ref="Z22" si="158">IF(I21&gt;0,(I22/I21),)</f>
        <v>0</v>
      </c>
      <c r="AA22" s="275">
        <f t="shared" ref="AA22" si="159">IF(J21&gt;0,(J22/J21),)</f>
        <v>0</v>
      </c>
      <c r="AB22" s="275">
        <f t="shared" ref="AB22" si="160">IF(K21&gt;0,(K22/K21),)</f>
        <v>0</v>
      </c>
      <c r="AC22" s="275">
        <f t="shared" ref="AC22" si="161">IF(L21&gt;0,(L22/L21),)</f>
        <v>0</v>
      </c>
      <c r="AD22" s="275">
        <f t="shared" ref="AD22" si="162">IF(M21&gt;0,(M22/M21),)</f>
        <v>0</v>
      </c>
      <c r="AE22" s="290">
        <f t="shared" ref="AE22" si="163">IF(N21&gt;0,(N22/N21),)</f>
        <v>0</v>
      </c>
      <c r="AF22" s="285">
        <f t="shared" ref="AF22" si="164">IF(O21&gt;0,(O22/O21),)</f>
        <v>0</v>
      </c>
      <c r="AG22" s="275">
        <f t="shared" ref="AG22" si="165">IF(P21&gt;0,(P22/P21),)</f>
        <v>0</v>
      </c>
      <c r="AH22" s="290">
        <f t="shared" ref="AH22" si="166">IF(Q21&gt;0,(Q22/Q21),)</f>
        <v>0</v>
      </c>
      <c r="AI22" s="343"/>
      <c r="AJ22" s="344"/>
      <c r="AK22" s="344"/>
      <c r="AL22" s="344"/>
      <c r="AM22" s="344"/>
      <c r="AN22" s="344"/>
      <c r="AO22" s="309"/>
      <c r="AP22" s="344"/>
      <c r="AQ22" s="344"/>
      <c r="AR22" s="344"/>
      <c r="AS22" s="344"/>
      <c r="AT22" s="344"/>
      <c r="AU22" s="309"/>
      <c r="AV22" s="344"/>
      <c r="AW22" s="344"/>
      <c r="AX22" s="309"/>
    </row>
    <row r="23" spans="1:50">
      <c r="A23" s="643" t="s">
        <v>338</v>
      </c>
      <c r="B23" s="644">
        <v>86</v>
      </c>
      <c r="C23" s="644">
        <v>38</v>
      </c>
      <c r="D23" s="644">
        <v>18</v>
      </c>
      <c r="E23" s="644">
        <v>35</v>
      </c>
      <c r="F23" s="644">
        <v>5</v>
      </c>
      <c r="G23" s="644">
        <v>0</v>
      </c>
      <c r="H23" s="644">
        <v>182</v>
      </c>
      <c r="I23" s="644"/>
      <c r="J23" s="644">
        <v>0</v>
      </c>
      <c r="K23" s="644">
        <v>0</v>
      </c>
      <c r="L23" s="644">
        <v>0</v>
      </c>
      <c r="M23" s="644"/>
      <c r="N23" s="644">
        <v>0</v>
      </c>
      <c r="O23" s="644">
        <v>0</v>
      </c>
      <c r="P23" s="644">
        <v>0</v>
      </c>
      <c r="Q23" s="644">
        <v>0</v>
      </c>
      <c r="Y23" s="288"/>
      <c r="Z23" s="284"/>
      <c r="AE23" s="288"/>
      <c r="AF23" s="284"/>
      <c r="AH23" s="288"/>
      <c r="AI23" s="343"/>
      <c r="AJ23" s="344"/>
      <c r="AK23" s="344"/>
      <c r="AL23" s="344"/>
      <c r="AM23" s="344"/>
      <c r="AN23" s="344"/>
      <c r="AO23" s="309"/>
      <c r="AP23" s="344"/>
      <c r="AQ23" s="344"/>
      <c r="AR23" s="344"/>
      <c r="AS23" s="344"/>
      <c r="AT23" s="344"/>
      <c r="AU23" s="309"/>
      <c r="AV23" s="344"/>
      <c r="AW23" s="344"/>
      <c r="AX23" s="309"/>
    </row>
    <row r="24" spans="1:50">
      <c r="A24" s="643" t="s">
        <v>340</v>
      </c>
      <c r="B24" s="644">
        <v>4549863.0600505685</v>
      </c>
      <c r="C24" s="644">
        <v>1966151.6666666667</v>
      </c>
      <c r="D24" s="644">
        <v>3960610.75</v>
      </c>
      <c r="E24" s="644">
        <v>1549448.231012658</v>
      </c>
      <c r="F24" s="644">
        <v>168535</v>
      </c>
      <c r="G24" s="644">
        <v>0</v>
      </c>
      <c r="H24" s="644">
        <v>12194608.707729893</v>
      </c>
      <c r="I24" s="644"/>
      <c r="J24" s="644">
        <v>0</v>
      </c>
      <c r="K24" s="644">
        <v>0</v>
      </c>
      <c r="L24" s="644">
        <v>0</v>
      </c>
      <c r="M24" s="644"/>
      <c r="N24" s="644">
        <v>0</v>
      </c>
      <c r="O24" s="644">
        <v>0</v>
      </c>
      <c r="P24" s="644">
        <v>0</v>
      </c>
      <c r="Q24" s="644">
        <v>0</v>
      </c>
      <c r="R24" s="273"/>
      <c r="S24" s="275">
        <f>IF(B23&gt;0,(B24/B23),)</f>
        <v>52905.384419192655</v>
      </c>
      <c r="T24" s="275">
        <f t="shared" ref="T24" si="167">IF(C23&gt;0,(C24/C23),)</f>
        <v>51740.833333333336</v>
      </c>
      <c r="U24" s="275">
        <f t="shared" ref="U24" si="168">IF(D23&gt;0,(D24/D23),)</f>
        <v>220033.93055555556</v>
      </c>
      <c r="V24" s="275">
        <f t="shared" ref="V24" si="169">IF(E23&gt;0,(E24/E23),)</f>
        <v>44269.949457504517</v>
      </c>
      <c r="W24" s="275">
        <f t="shared" ref="W24" si="170">IF(F23&gt;0,(F24/F23),)</f>
        <v>33707</v>
      </c>
      <c r="X24" s="275">
        <f t="shared" ref="X24" si="171">IF(G23&gt;0,(G24/G23),)</f>
        <v>0</v>
      </c>
      <c r="Y24" s="290">
        <f t="shared" ref="Y24" si="172">IF(H23&gt;0,(H24/H23),)</f>
        <v>67003.344547966437</v>
      </c>
      <c r="Z24" s="285">
        <f t="shared" ref="Z24" si="173">IF(I23&gt;0,(I24/I23),)</f>
        <v>0</v>
      </c>
      <c r="AA24" s="275">
        <f t="shared" ref="AA24" si="174">IF(J23&gt;0,(J24/J23),)</f>
        <v>0</v>
      </c>
      <c r="AB24" s="275">
        <f t="shared" ref="AB24" si="175">IF(K23&gt;0,(K24/K23),)</f>
        <v>0</v>
      </c>
      <c r="AC24" s="275">
        <f t="shared" ref="AC24" si="176">IF(L23&gt;0,(L24/L23),)</f>
        <v>0</v>
      </c>
      <c r="AD24" s="275">
        <f t="shared" ref="AD24" si="177">IF(M23&gt;0,(M24/M23),)</f>
        <v>0</v>
      </c>
      <c r="AE24" s="290">
        <f t="shared" ref="AE24" si="178">IF(N23&gt;0,(N24/N23),)</f>
        <v>0</v>
      </c>
      <c r="AF24" s="285">
        <f t="shared" ref="AF24" si="179">IF(O23&gt;0,(O24/O23),)</f>
        <v>0</v>
      </c>
      <c r="AG24" s="275">
        <f t="shared" ref="AG24" si="180">IF(P23&gt;0,(P24/P23),)</f>
        <v>0</v>
      </c>
      <c r="AH24" s="290">
        <f t="shared" ref="AH24" si="181">IF(Q23&gt;0,(Q24/Q23),)</f>
        <v>0</v>
      </c>
      <c r="AI24" s="348">
        <f>IF(S22&gt;0,(S24-S22)/S22,)</f>
        <v>-0.30506092166912407</v>
      </c>
      <c r="AJ24" s="314">
        <f t="shared" ref="AJ24" si="182">IF(T22&gt;0,(T24-T22)/T22,)</f>
        <v>1.0246993516502226E-2</v>
      </c>
      <c r="AK24" s="312">
        <f t="shared" ref="AK24" si="183">IF(U22&gt;0,(U24-U22)/U22,)</f>
        <v>0.29179042497303537</v>
      </c>
      <c r="AL24" s="314">
        <f t="shared" ref="AL24" si="184">IF(V22&gt;0,(V24-V22)/V22,)</f>
        <v>1.3073231620442724E-2</v>
      </c>
      <c r="AM24" s="314">
        <f t="shared" ref="AM24" si="185">IF(W22&gt;0,(W24-W22)/W22,)</f>
        <v>0</v>
      </c>
      <c r="AN24" s="314">
        <f t="shared" ref="AN24" si="186">IF(X22&gt;0,(X24-X22)/X22,)</f>
        <v>0</v>
      </c>
      <c r="AO24" s="310">
        <f t="shared" ref="AO24" si="187">IF(Y22&gt;0,(Y24-Y22)/Y22,)</f>
        <v>-0.13150277545160949</v>
      </c>
      <c r="AP24" s="314">
        <f t="shared" ref="AP24" si="188">IF(Z22&gt;0,(Z24-Z22)/Z22,)</f>
        <v>0</v>
      </c>
      <c r="AQ24" s="314">
        <f t="shared" ref="AQ24" si="189">IF(AA22&gt;0,(AA24-AA22)/AA22,)</f>
        <v>0</v>
      </c>
      <c r="AR24" s="314">
        <f t="shared" ref="AR24" si="190">IF(AB22&gt;0,(AB24-AB22)/AB22,)</f>
        <v>0</v>
      </c>
      <c r="AS24" s="314">
        <f t="shared" ref="AS24" si="191">IF(AC22&gt;0,(AC24-AC22)/AC22,)</f>
        <v>0</v>
      </c>
      <c r="AT24" s="314">
        <f t="shared" ref="AT24" si="192">IF(AD22&gt;0,(AD24-AD22)/AD22,)</f>
        <v>0</v>
      </c>
      <c r="AU24" s="310">
        <f t="shared" ref="AU24" si="193">IF(AE22&gt;0,(AE24-AE22)/AE22,)</f>
        <v>0</v>
      </c>
      <c r="AV24" s="314">
        <f t="shared" ref="AV24" si="194">IF(AF22&gt;0,(AF24-AF22)/AF22,)</f>
        <v>0</v>
      </c>
      <c r="AW24" s="314">
        <f t="shared" ref="AW24" si="195">IF(AG22&gt;0,(AG24-AG22)/AG22,)</f>
        <v>0</v>
      </c>
      <c r="AX24" s="310">
        <f t="shared" ref="AX24" si="196">IF(AH22&gt;0,(AH24-AH22)/AH22,)</f>
        <v>0</v>
      </c>
    </row>
    <row r="25" spans="1:50">
      <c r="A25" s="643" t="s">
        <v>342</v>
      </c>
      <c r="B25" s="644">
        <v>0</v>
      </c>
      <c r="C25" s="644">
        <v>0</v>
      </c>
      <c r="D25" s="644">
        <v>0</v>
      </c>
      <c r="E25" s="644">
        <v>0</v>
      </c>
      <c r="F25" s="644">
        <v>0</v>
      </c>
      <c r="G25" s="644">
        <v>0</v>
      </c>
      <c r="H25" s="644">
        <v>0</v>
      </c>
      <c r="I25" s="644"/>
      <c r="J25" s="644">
        <v>436</v>
      </c>
      <c r="K25" s="644">
        <v>996</v>
      </c>
      <c r="L25" s="644">
        <v>318</v>
      </c>
      <c r="M25" s="644"/>
      <c r="N25" s="644">
        <v>1750</v>
      </c>
      <c r="O25" s="644">
        <v>59</v>
      </c>
      <c r="P25" s="644">
        <v>82</v>
      </c>
      <c r="Q25" s="644">
        <v>141</v>
      </c>
      <c r="Y25" s="288"/>
      <c r="Z25" s="284"/>
      <c r="AE25" s="288"/>
      <c r="AF25" s="284"/>
      <c r="AH25" s="288"/>
      <c r="AI25" s="343"/>
      <c r="AJ25" s="344"/>
      <c r="AK25" s="344"/>
      <c r="AL25" s="344"/>
      <c r="AM25" s="344"/>
      <c r="AN25" s="344"/>
      <c r="AO25" s="309"/>
      <c r="AP25" s="344"/>
      <c r="AQ25" s="344"/>
      <c r="AR25" s="344"/>
      <c r="AS25" s="344"/>
      <c r="AT25" s="344"/>
      <c r="AU25" s="309"/>
      <c r="AV25" s="344"/>
      <c r="AW25" s="344"/>
      <c r="AX25" s="309"/>
    </row>
    <row r="26" spans="1:50">
      <c r="A26" s="643" t="s">
        <v>344</v>
      </c>
      <c r="B26" s="644">
        <v>0</v>
      </c>
      <c r="C26" s="644">
        <v>0</v>
      </c>
      <c r="D26" s="644">
        <v>0</v>
      </c>
      <c r="E26" s="644">
        <v>0</v>
      </c>
      <c r="F26" s="644">
        <v>0</v>
      </c>
      <c r="G26" s="644">
        <v>0</v>
      </c>
      <c r="H26" s="644">
        <v>0</v>
      </c>
      <c r="I26" s="644"/>
      <c r="J26" s="644">
        <v>23683836.970588237</v>
      </c>
      <c r="K26" s="644">
        <v>52227067.642275013</v>
      </c>
      <c r="L26" s="644">
        <v>16044688.499912407</v>
      </c>
      <c r="M26" s="644"/>
      <c r="N26" s="644">
        <v>91955593.112775654</v>
      </c>
      <c r="O26" s="644">
        <v>3216670.0597826084</v>
      </c>
      <c r="P26" s="644">
        <v>4727297.4877199419</v>
      </c>
      <c r="Q26" s="644">
        <v>7943967.5475025503</v>
      </c>
      <c r="R26" s="273"/>
      <c r="S26" s="275">
        <f>IF(B25&gt;0,(B26/B25),)</f>
        <v>0</v>
      </c>
      <c r="T26" s="275">
        <f t="shared" ref="T26" si="197">IF(C25&gt;0,(C26/C25),)</f>
        <v>0</v>
      </c>
      <c r="U26" s="275">
        <f t="shared" ref="U26" si="198">IF(D25&gt;0,(D26/D25),)</f>
        <v>0</v>
      </c>
      <c r="V26" s="275">
        <f t="shared" ref="V26" si="199">IF(E25&gt;0,(E26/E25),)</f>
        <v>0</v>
      </c>
      <c r="W26" s="275">
        <f t="shared" ref="W26" si="200">IF(F25&gt;0,(F26/F25),)</f>
        <v>0</v>
      </c>
      <c r="X26" s="275">
        <f t="shared" ref="X26" si="201">IF(G25&gt;0,(G26/G25),)</f>
        <v>0</v>
      </c>
      <c r="Y26" s="290">
        <f t="shared" ref="Y26" si="202">IF(H25&gt;0,(H26/H25),)</f>
        <v>0</v>
      </c>
      <c r="Z26" s="285">
        <f t="shared" ref="Z26" si="203">IF(I25&gt;0,(I26/I25),)</f>
        <v>0</v>
      </c>
      <c r="AA26" s="275">
        <f t="shared" ref="AA26" si="204">IF(J25&gt;0,(J26/J25),)</f>
        <v>54320.726996762009</v>
      </c>
      <c r="AB26" s="275">
        <f t="shared" ref="AB26" si="205">IF(K25&gt;0,(K26/K25),)</f>
        <v>52436.814901882542</v>
      </c>
      <c r="AC26" s="275">
        <f t="shared" ref="AC26" si="206">IF(L25&gt;0,(L26/L25),)</f>
        <v>50454.995282743417</v>
      </c>
      <c r="AD26" s="275">
        <f t="shared" ref="AD26" si="207">IF(M25&gt;0,(M26/M25),)</f>
        <v>0</v>
      </c>
      <c r="AE26" s="290">
        <f t="shared" ref="AE26" si="208">IF(N25&gt;0,(N26/N25),)</f>
        <v>52546.053207300371</v>
      </c>
      <c r="AF26" s="285">
        <f t="shared" ref="AF26" si="209">IF(O25&gt;0,(O26/O25),)</f>
        <v>54519.831521739128</v>
      </c>
      <c r="AG26" s="275">
        <f t="shared" ref="AG26" si="210">IF(P25&gt;0,(P26/P25),)</f>
        <v>57649.969362438314</v>
      </c>
      <c r="AH26" s="290">
        <f t="shared" ref="AH26" si="211">IF(Q25&gt;0,(Q26/Q25),)</f>
        <v>56340.19537235851</v>
      </c>
      <c r="AI26" s="343"/>
      <c r="AJ26" s="344"/>
      <c r="AK26" s="344"/>
      <c r="AL26" s="344"/>
      <c r="AM26" s="344"/>
      <c r="AN26" s="344"/>
      <c r="AO26" s="309"/>
      <c r="AP26" s="344"/>
      <c r="AQ26" s="344"/>
      <c r="AR26" s="344"/>
      <c r="AS26" s="344"/>
      <c r="AT26" s="344"/>
      <c r="AU26" s="309"/>
      <c r="AV26" s="344"/>
      <c r="AW26" s="344"/>
      <c r="AX26" s="309"/>
    </row>
    <row r="27" spans="1:50">
      <c r="A27" s="643" t="s">
        <v>346</v>
      </c>
      <c r="B27" s="644">
        <v>0</v>
      </c>
      <c r="C27" s="644">
        <v>0</v>
      </c>
      <c r="D27" s="644">
        <v>0</v>
      </c>
      <c r="E27" s="644">
        <v>0</v>
      </c>
      <c r="F27" s="644">
        <v>0</v>
      </c>
      <c r="G27" s="644">
        <v>0</v>
      </c>
      <c r="H27" s="644">
        <v>0</v>
      </c>
      <c r="I27" s="644"/>
      <c r="J27" s="644">
        <v>434</v>
      </c>
      <c r="K27" s="644">
        <v>981</v>
      </c>
      <c r="L27" s="644">
        <v>316</v>
      </c>
      <c r="M27" s="644"/>
      <c r="N27" s="644">
        <v>1731</v>
      </c>
      <c r="O27" s="644">
        <v>58</v>
      </c>
      <c r="P27" s="644">
        <v>92</v>
      </c>
      <c r="Q27" s="644">
        <v>150</v>
      </c>
      <c r="Y27" s="288"/>
      <c r="Z27" s="284"/>
      <c r="AE27" s="288"/>
      <c r="AF27" s="284"/>
      <c r="AH27" s="288"/>
      <c r="AI27" s="343"/>
      <c r="AJ27" s="344"/>
      <c r="AK27" s="344"/>
      <c r="AL27" s="344"/>
      <c r="AM27" s="344"/>
      <c r="AN27" s="344"/>
      <c r="AO27" s="309"/>
      <c r="AP27" s="344"/>
      <c r="AQ27" s="344"/>
      <c r="AR27" s="344"/>
      <c r="AS27" s="344"/>
      <c r="AT27" s="344"/>
      <c r="AU27" s="309"/>
      <c r="AV27" s="344"/>
      <c r="AW27" s="344"/>
      <c r="AX27" s="309"/>
    </row>
    <row r="28" spans="1:50">
      <c r="A28" s="643" t="s">
        <v>348</v>
      </c>
      <c r="B28" s="644">
        <v>0</v>
      </c>
      <c r="C28" s="644">
        <v>0</v>
      </c>
      <c r="D28" s="644">
        <v>0</v>
      </c>
      <c r="E28" s="644">
        <v>0</v>
      </c>
      <c r="F28" s="644">
        <v>0</v>
      </c>
      <c r="G28" s="644">
        <v>0</v>
      </c>
      <c r="H28" s="644">
        <v>0</v>
      </c>
      <c r="I28" s="644"/>
      <c r="J28" s="644">
        <v>23855660.686635945</v>
      </c>
      <c r="K28" s="644">
        <v>51855650.867765583</v>
      </c>
      <c r="L28" s="644">
        <v>16262367.505032336</v>
      </c>
      <c r="M28" s="644"/>
      <c r="N28" s="644">
        <v>91973679.059433863</v>
      </c>
      <c r="O28" s="644">
        <v>3101910.7078651683</v>
      </c>
      <c r="P28" s="644">
        <v>4801890.2331081079</v>
      </c>
      <c r="Q28" s="644">
        <v>7903800.9409732763</v>
      </c>
      <c r="R28" s="273"/>
      <c r="S28" s="275">
        <f>IF(B27&gt;0,(B28/B27),)</f>
        <v>0</v>
      </c>
      <c r="T28" s="275">
        <f t="shared" ref="T28" si="212">IF(C27&gt;0,(C28/C27),)</f>
        <v>0</v>
      </c>
      <c r="U28" s="275">
        <f t="shared" ref="U28" si="213">IF(D27&gt;0,(D28/D27),)</f>
        <v>0</v>
      </c>
      <c r="V28" s="275">
        <f t="shared" ref="V28" si="214">IF(E27&gt;0,(E28/E27),)</f>
        <v>0</v>
      </c>
      <c r="W28" s="275">
        <f t="shared" ref="W28" si="215">IF(F27&gt;0,(F28/F27),)</f>
        <v>0</v>
      </c>
      <c r="X28" s="275">
        <f t="shared" ref="X28" si="216">IF(G27&gt;0,(G28/G27),)</f>
        <v>0</v>
      </c>
      <c r="Y28" s="290">
        <f t="shared" ref="Y28" si="217">IF(H27&gt;0,(H28/H27),)</f>
        <v>0</v>
      </c>
      <c r="Z28" s="285">
        <f t="shared" ref="Z28" si="218">IF(I27&gt;0,(I28/I27),)</f>
        <v>0</v>
      </c>
      <c r="AA28" s="275">
        <f t="shared" ref="AA28" si="219">IF(J27&gt;0,(J28/J27),)</f>
        <v>54966.960107456092</v>
      </c>
      <c r="AB28" s="275">
        <f t="shared" ref="AB28" si="220">IF(K27&gt;0,(K28/K27),)</f>
        <v>52859.99069089254</v>
      </c>
      <c r="AC28" s="275">
        <f t="shared" ref="AC28" si="221">IF(L27&gt;0,(L28/L27),)</f>
        <v>51463.188307064353</v>
      </c>
      <c r="AD28" s="275">
        <f t="shared" ref="AD28" si="222">IF(M27&gt;0,(M28/M27),)</f>
        <v>0</v>
      </c>
      <c r="AE28" s="290">
        <f t="shared" ref="AE28" si="223">IF(N27&gt;0,(N28/N27),)</f>
        <v>53133.263465877448</v>
      </c>
      <c r="AF28" s="285">
        <f t="shared" ref="AF28" si="224">IF(O27&gt;0,(O28/O27),)</f>
        <v>53481.219101123592</v>
      </c>
      <c r="AG28" s="275">
        <f t="shared" ref="AG28" si="225">IF(P27&gt;0,(P28/P27),)</f>
        <v>52194.459055522915</v>
      </c>
      <c r="AH28" s="290">
        <f t="shared" ref="AH28" si="226">IF(Q27&gt;0,(Q28/Q27),)</f>
        <v>52692.006273155173</v>
      </c>
      <c r="AI28" s="345">
        <f>IF(S26&gt;0,(S28-S26)/S26,)</f>
        <v>0</v>
      </c>
      <c r="AJ28" s="314">
        <f t="shared" ref="AJ28" si="227">IF(T26&gt;0,(T28-T26)/T26,)</f>
        <v>0</v>
      </c>
      <c r="AK28" s="314">
        <f t="shared" ref="AK28" si="228">IF(U26&gt;0,(U28-U26)/U26,)</f>
        <v>0</v>
      </c>
      <c r="AL28" s="314">
        <f t="shared" ref="AL28" si="229">IF(V26&gt;0,(V28-V26)/V26,)</f>
        <v>0</v>
      </c>
      <c r="AM28" s="314">
        <f t="shared" ref="AM28" si="230">IF(W26&gt;0,(W28-W26)/W26,)</f>
        <v>0</v>
      </c>
      <c r="AN28" s="314">
        <f t="shared" ref="AN28" si="231">IF(X26&gt;0,(X28-X26)/X26,)</f>
        <v>0</v>
      </c>
      <c r="AO28" s="310">
        <f t="shared" ref="AO28" si="232">IF(Y26&gt;0,(Y28-Y26)/Y26,)</f>
        <v>0</v>
      </c>
      <c r="AP28" s="314">
        <f t="shared" ref="AP28" si="233">IF(Z26&gt;0,(Z28-Z26)/Z26,)</f>
        <v>0</v>
      </c>
      <c r="AQ28" s="314">
        <f t="shared" ref="AQ28" si="234">IF(AA26&gt;0,(AA28-AA26)/AA26,)</f>
        <v>1.1896621168796303E-2</v>
      </c>
      <c r="AR28" s="314">
        <f t="shared" ref="AR28" si="235">IF(AB26&gt;0,(AB28-AB26)/AB26,)</f>
        <v>8.0702039168821724E-3</v>
      </c>
      <c r="AS28" s="314">
        <f t="shared" ref="AS28" si="236">IF(AC26&gt;0,(AC28-AC26)/AC26,)</f>
        <v>1.9982025935611509E-2</v>
      </c>
      <c r="AT28" s="314">
        <f t="shared" ref="AT28" si="237">IF(AD26&gt;0,(AD28-AD26)/AD26,)</f>
        <v>0</v>
      </c>
      <c r="AU28" s="310">
        <f t="shared" ref="AU28" si="238">IF(AE26&gt;0,(AE28-AE26)/AE26,)</f>
        <v>1.1175154416649782E-2</v>
      </c>
      <c r="AV28" s="314">
        <f t="shared" ref="AV28" si="239">IF(AF26&gt;0,(AF28-AF26)/AF26,)</f>
        <v>-1.9050176635292831E-2</v>
      </c>
      <c r="AW28" s="312">
        <f t="shared" ref="AW28" si="240">IF(AG26&gt;0,(AG28-AG26)/AG26,)</f>
        <v>-9.4631625432743463E-2</v>
      </c>
      <c r="AX28" s="310">
        <f t="shared" ref="AX28" si="241">IF(AH26&gt;0,(AH28-AH26)/AH26,)</f>
        <v>-6.4752865606731685E-2</v>
      </c>
    </row>
    <row r="29" spans="1:50">
      <c r="A29" s="643" t="s">
        <v>350</v>
      </c>
      <c r="B29" s="644">
        <v>2436</v>
      </c>
      <c r="C29" s="644">
        <v>1228</v>
      </c>
      <c r="D29" s="644">
        <v>1190</v>
      </c>
      <c r="E29" s="644">
        <v>608</v>
      </c>
      <c r="F29" s="644">
        <v>252</v>
      </c>
      <c r="G29" s="644">
        <v>83</v>
      </c>
      <c r="H29" s="644">
        <v>5797</v>
      </c>
      <c r="I29" s="644"/>
      <c r="J29" s="644">
        <v>436</v>
      </c>
      <c r="K29" s="644">
        <v>996</v>
      </c>
      <c r="L29" s="644">
        <v>318</v>
      </c>
      <c r="M29" s="644"/>
      <c r="N29" s="644">
        <v>1750</v>
      </c>
      <c r="O29" s="644">
        <v>59</v>
      </c>
      <c r="P29" s="644">
        <v>82</v>
      </c>
      <c r="Q29" s="644">
        <v>141</v>
      </c>
      <c r="Y29" s="288"/>
      <c r="Z29" s="284"/>
      <c r="AE29" s="288"/>
      <c r="AF29" s="284"/>
      <c r="AH29" s="288"/>
      <c r="AI29" s="343"/>
      <c r="AJ29" s="344"/>
      <c r="AK29" s="344"/>
      <c r="AL29" s="344"/>
      <c r="AM29" s="344"/>
      <c r="AN29" s="344"/>
      <c r="AO29" s="309"/>
      <c r="AP29" s="344"/>
      <c r="AQ29" s="344"/>
      <c r="AR29" s="344"/>
      <c r="AS29" s="344"/>
      <c r="AT29" s="344"/>
      <c r="AU29" s="309"/>
      <c r="AV29" s="344"/>
      <c r="AW29" s="344"/>
      <c r="AX29" s="309"/>
    </row>
    <row r="30" spans="1:50">
      <c r="A30" s="643" t="s">
        <v>352</v>
      </c>
      <c r="B30" s="644">
        <v>208352524.25613368</v>
      </c>
      <c r="C30" s="644">
        <v>109635187.85527608</v>
      </c>
      <c r="D30" s="644">
        <v>89201913.034072176</v>
      </c>
      <c r="E30" s="644">
        <v>42764712.36721506</v>
      </c>
      <c r="F30" s="644">
        <v>15336185.875</v>
      </c>
      <c r="G30" s="644">
        <v>5799408.2661841251</v>
      </c>
      <c r="H30" s="644">
        <v>471089931.65388113</v>
      </c>
      <c r="I30" s="644"/>
      <c r="J30" s="644">
        <v>23683836.970588237</v>
      </c>
      <c r="K30" s="644">
        <v>52227067.642275013</v>
      </c>
      <c r="L30" s="644">
        <v>16044688.499912407</v>
      </c>
      <c r="M30" s="644"/>
      <c r="N30" s="644">
        <v>91955593.112775654</v>
      </c>
      <c r="O30" s="644">
        <v>3216670.0597826084</v>
      </c>
      <c r="P30" s="644">
        <v>4727297.4877199419</v>
      </c>
      <c r="Q30" s="644">
        <v>7943967.5475025503</v>
      </c>
      <c r="R30" s="273"/>
      <c r="S30" s="275">
        <f>IF(B29&gt;0,(B30/B29),)</f>
        <v>85530.592880186232</v>
      </c>
      <c r="T30" s="275">
        <f t="shared" ref="T30" si="242">IF(C29&gt;0,(C30/C29),)</f>
        <v>89279.468937521233</v>
      </c>
      <c r="U30" s="275">
        <f t="shared" ref="U30" si="243">IF(D29&gt;0,(D30/D29),)</f>
        <v>74959.590784934597</v>
      </c>
      <c r="V30" s="275">
        <f t="shared" ref="V30" si="244">IF(E29&gt;0,(E30/E29),)</f>
        <v>70336.697972393187</v>
      </c>
      <c r="W30" s="275">
        <f t="shared" ref="W30" si="245">IF(F29&gt;0,(F30/F29),)</f>
        <v>60857.880456349209</v>
      </c>
      <c r="X30" s="275">
        <f t="shared" ref="X30" si="246">IF(G29&gt;0,(G30/G29),)</f>
        <v>69872.388749206322</v>
      </c>
      <c r="Y30" s="290">
        <f t="shared" ref="Y30" si="247">IF(H29&gt;0,(H30/H29),)</f>
        <v>81264.435337912902</v>
      </c>
      <c r="Z30" s="285">
        <f t="shared" ref="Z30" si="248">IF(I29&gt;0,(I30/I29),)</f>
        <v>0</v>
      </c>
      <c r="AA30" s="275">
        <f t="shared" ref="AA30" si="249">IF(J29&gt;0,(J30/J29),)</f>
        <v>54320.726996762009</v>
      </c>
      <c r="AB30" s="275">
        <f t="shared" ref="AB30" si="250">IF(K29&gt;0,(K30/K29),)</f>
        <v>52436.814901882542</v>
      </c>
      <c r="AC30" s="275">
        <f t="shared" ref="AC30" si="251">IF(L29&gt;0,(L30/L29),)</f>
        <v>50454.995282743417</v>
      </c>
      <c r="AD30" s="275">
        <f t="shared" ref="AD30" si="252">IF(M29&gt;0,(M30/M29),)</f>
        <v>0</v>
      </c>
      <c r="AE30" s="290">
        <f t="shared" ref="AE30" si="253">IF(N29&gt;0,(N30/N29),)</f>
        <v>52546.053207300371</v>
      </c>
      <c r="AF30" s="285">
        <f t="shared" ref="AF30" si="254">IF(O29&gt;0,(O30/O29),)</f>
        <v>54519.831521739128</v>
      </c>
      <c r="AG30" s="275">
        <f t="shared" ref="AG30" si="255">IF(P29&gt;0,(P30/P29),)</f>
        <v>57649.969362438314</v>
      </c>
      <c r="AH30" s="290">
        <f t="shared" ref="AH30" si="256">IF(Q29&gt;0,(Q30/Q29),)</f>
        <v>56340.19537235851</v>
      </c>
      <c r="AI30" s="343"/>
      <c r="AJ30" s="344"/>
      <c r="AK30" s="344"/>
      <c r="AL30" s="344"/>
      <c r="AM30" s="344"/>
      <c r="AN30" s="344"/>
      <c r="AO30" s="309"/>
      <c r="AP30" s="344"/>
      <c r="AQ30" s="344"/>
      <c r="AR30" s="344"/>
      <c r="AS30" s="344"/>
      <c r="AT30" s="344"/>
      <c r="AU30" s="309"/>
      <c r="AV30" s="344"/>
      <c r="AW30" s="344"/>
      <c r="AX30" s="309"/>
    </row>
    <row r="31" spans="1:50">
      <c r="A31" s="643" t="s">
        <v>354</v>
      </c>
      <c r="B31" s="644">
        <v>2496</v>
      </c>
      <c r="C31" s="644">
        <v>1215</v>
      </c>
      <c r="D31" s="644">
        <v>1224</v>
      </c>
      <c r="E31" s="644">
        <v>616</v>
      </c>
      <c r="F31" s="644">
        <v>263</v>
      </c>
      <c r="G31" s="644">
        <v>83</v>
      </c>
      <c r="H31" s="644">
        <v>5897</v>
      </c>
      <c r="I31" s="644"/>
      <c r="J31" s="644">
        <v>434</v>
      </c>
      <c r="K31" s="644">
        <v>981</v>
      </c>
      <c r="L31" s="644">
        <v>316</v>
      </c>
      <c r="M31" s="644"/>
      <c r="N31" s="644">
        <v>1731</v>
      </c>
      <c r="O31" s="644">
        <v>58</v>
      </c>
      <c r="P31" s="644">
        <v>92</v>
      </c>
      <c r="Q31" s="644">
        <v>150</v>
      </c>
      <c r="Y31" s="288"/>
      <c r="Z31" s="284"/>
      <c r="AE31" s="288"/>
      <c r="AF31" s="284"/>
      <c r="AH31" s="288"/>
      <c r="AI31" s="343"/>
      <c r="AJ31" s="344"/>
      <c r="AK31" s="344"/>
      <c r="AL31" s="344"/>
      <c r="AM31" s="344"/>
      <c r="AN31" s="344"/>
      <c r="AO31" s="309"/>
      <c r="AP31" s="344"/>
      <c r="AQ31" s="344"/>
      <c r="AR31" s="344"/>
      <c r="AS31" s="344"/>
      <c r="AT31" s="344"/>
      <c r="AU31" s="309"/>
      <c r="AV31" s="344"/>
      <c r="AW31" s="344"/>
      <c r="AX31" s="309"/>
    </row>
    <row r="32" spans="1:50" ht="13.5" thickBot="1">
      <c r="A32" s="649" t="s">
        <v>356</v>
      </c>
      <c r="B32" s="650">
        <v>214799639.67150751</v>
      </c>
      <c r="C32" s="650">
        <v>102622033.33505832</v>
      </c>
      <c r="D32" s="650">
        <v>91913202.213198632</v>
      </c>
      <c r="E32" s="650">
        <v>44656351.202567659</v>
      </c>
      <c r="F32" s="650">
        <v>16206047.568339871</v>
      </c>
      <c r="G32" s="650">
        <v>5763354.5648809522</v>
      </c>
      <c r="H32" s="650">
        <v>475960628.55555296</v>
      </c>
      <c r="I32" s="650"/>
      <c r="J32" s="650">
        <v>23855660.686635945</v>
      </c>
      <c r="K32" s="650">
        <v>51855650.867765583</v>
      </c>
      <c r="L32" s="650">
        <v>16262367.505032336</v>
      </c>
      <c r="M32" s="650"/>
      <c r="N32" s="650">
        <v>91973679.059433863</v>
      </c>
      <c r="O32" s="650">
        <v>3101910.7078651683</v>
      </c>
      <c r="P32" s="650">
        <v>4801890.2331081079</v>
      </c>
      <c r="Q32" s="650">
        <v>7903800.9409732763</v>
      </c>
      <c r="S32" s="281">
        <f>IF(B31&gt;0,(B32/B31),)</f>
        <v>86057.547945315513</v>
      </c>
      <c r="T32" s="281">
        <f t="shared" ref="T32" si="257">IF(C31&gt;0,(C32/C31),)</f>
        <v>84462.5788765912</v>
      </c>
      <c r="U32" s="281">
        <f t="shared" ref="U32" si="258">IF(D31&gt;0,(D32/D31),)</f>
        <v>75092.485468299536</v>
      </c>
      <c r="V32" s="281">
        <f t="shared" ref="V32" si="259">IF(E31&gt;0,(E32/E31),)</f>
        <v>72494.076627544899</v>
      </c>
      <c r="W32" s="281">
        <f t="shared" ref="W32" si="260">IF(F31&gt;0,(F32/F31),)</f>
        <v>61619.952731330312</v>
      </c>
      <c r="X32" s="281">
        <f t="shared" ref="X32" si="261">IF(G31&gt;0,(G32/G31),)</f>
        <v>69438.006805794605</v>
      </c>
      <c r="Y32" s="291">
        <f t="shared" ref="Y32" si="262">IF(H31&gt;0,(H32/H31),)</f>
        <v>80712.333144913166</v>
      </c>
      <c r="Z32" s="286">
        <f t="shared" ref="Z32" si="263">IF(I31&gt;0,(I32/I31),)</f>
        <v>0</v>
      </c>
      <c r="AA32" s="281">
        <f t="shared" ref="AA32" si="264">IF(J31&gt;0,(J32/J31),)</f>
        <v>54966.960107456092</v>
      </c>
      <c r="AB32" s="281">
        <f t="shared" ref="AB32" si="265">IF(K31&gt;0,(K32/K31),)</f>
        <v>52859.99069089254</v>
      </c>
      <c r="AC32" s="281">
        <f t="shared" ref="AC32" si="266">IF(L31&gt;0,(L32/L31),)</f>
        <v>51463.188307064353</v>
      </c>
      <c r="AD32" s="281">
        <f t="shared" ref="AD32" si="267">IF(M31&gt;0,(M32/M31),)</f>
        <v>0</v>
      </c>
      <c r="AE32" s="291">
        <f t="shared" ref="AE32" si="268">IF(N31&gt;0,(N32/N31),)</f>
        <v>53133.263465877448</v>
      </c>
      <c r="AF32" s="286">
        <f t="shared" ref="AF32" si="269">IF(O31&gt;0,(O32/O31),)</f>
        <v>53481.219101123592</v>
      </c>
      <c r="AG32" s="281">
        <f t="shared" ref="AG32" si="270">IF(P31&gt;0,(P32/P31),)</f>
        <v>52194.459055522915</v>
      </c>
      <c r="AH32" s="291">
        <f t="shared" ref="AH32" si="271">IF(Q31&gt;0,(Q32/Q31),)</f>
        <v>52692.006273155173</v>
      </c>
      <c r="AI32" s="346">
        <f>IF(S30&gt;0,(S32-S30)/S30,)</f>
        <v>6.1610126550561304E-3</v>
      </c>
      <c r="AJ32" s="347">
        <f t="shared" ref="AJ32" si="272">IF(T30&gt;0,(T32-T30)/T30,)</f>
        <v>-5.3952942577435645E-2</v>
      </c>
      <c r="AK32" s="347">
        <f t="shared" ref="AK32" si="273">IF(U30&gt;0,(U32-U30)/U30,)</f>
        <v>1.7728843230511344E-3</v>
      </c>
      <c r="AL32" s="347">
        <f t="shared" ref="AL32" si="274">IF(V30&gt;0,(V32-V30)/V30,)</f>
        <v>3.0672162858689671E-2</v>
      </c>
      <c r="AM32" s="347">
        <f t="shared" ref="AM32" si="275">IF(W30&gt;0,(W32-W30)/W30,)</f>
        <v>1.2522162606824688E-2</v>
      </c>
      <c r="AN32" s="347">
        <f t="shared" ref="AN32" si="276">IF(X30&gt;0,(X32-X30)/X30,)</f>
        <v>-6.2167896530752539E-3</v>
      </c>
      <c r="AO32" s="311">
        <f t="shared" ref="AO32" si="277">IF(Y30&gt;0,(Y32-Y30)/Y30,)</f>
        <v>-6.7938968714172619E-3</v>
      </c>
      <c r="AP32" s="347">
        <f t="shared" ref="AP32" si="278">IF(Z30&gt;0,(Z32-Z30)/Z30,)</f>
        <v>0</v>
      </c>
      <c r="AQ32" s="347">
        <f t="shared" ref="AQ32" si="279">IF(AA30&gt;0,(AA32-AA30)/AA30,)</f>
        <v>1.1896621168796303E-2</v>
      </c>
      <c r="AR32" s="347">
        <f t="shared" ref="AR32" si="280">IF(AB30&gt;0,(AB32-AB30)/AB30,)</f>
        <v>8.0702039168821724E-3</v>
      </c>
      <c r="AS32" s="347">
        <f t="shared" ref="AS32" si="281">IF(AC30&gt;0,(AC32-AC30)/AC30,)</f>
        <v>1.9982025935611509E-2</v>
      </c>
      <c r="AT32" s="347">
        <f t="shared" ref="AT32" si="282">IF(AD30&gt;0,(AD32-AD30)/AD30,)</f>
        <v>0</v>
      </c>
      <c r="AU32" s="311">
        <f t="shared" ref="AU32" si="283">IF(AE30&gt;0,(AE32-AE30)/AE30,)</f>
        <v>1.1175154416649782E-2</v>
      </c>
      <c r="AV32" s="347">
        <f t="shared" ref="AV32" si="284">IF(AF30&gt;0,(AF32-AF30)/AF30,)</f>
        <v>-1.9050176635292831E-2</v>
      </c>
      <c r="AW32" s="349">
        <f t="shared" ref="AW32" si="285">IF(AG30&gt;0,(AG32-AG30)/AG30,)</f>
        <v>-9.4631625432743463E-2</v>
      </c>
      <c r="AX32" s="311">
        <f t="shared" ref="AX32" si="286">IF(AH30&gt;0,(AH32-AH30)/AH30,)</f>
        <v>-6.4752865606731685E-2</v>
      </c>
    </row>
    <row r="33" spans="1:50">
      <c r="A33" s="642" t="s">
        <v>29</v>
      </c>
      <c r="B33" s="644"/>
      <c r="C33" s="644"/>
      <c r="D33" s="644"/>
      <c r="E33" s="644"/>
      <c r="F33" s="644"/>
      <c r="G33" s="644"/>
      <c r="H33" s="644"/>
      <c r="I33" s="644"/>
      <c r="J33" s="644"/>
      <c r="K33" s="644"/>
      <c r="L33" s="644"/>
      <c r="M33" s="644"/>
      <c r="N33" s="644"/>
      <c r="O33" s="644"/>
      <c r="P33" s="644"/>
      <c r="Q33" s="644"/>
      <c r="Y33" s="288"/>
      <c r="Z33" s="284"/>
      <c r="AE33" s="288"/>
      <c r="AF33" s="284"/>
      <c r="AH33" s="288"/>
      <c r="AI33" s="343"/>
      <c r="AJ33" s="344"/>
      <c r="AK33" s="344"/>
      <c r="AL33" s="344"/>
      <c r="AM33" s="344"/>
      <c r="AN33" s="344"/>
      <c r="AO33" s="309"/>
      <c r="AP33" s="344"/>
      <c r="AQ33" s="344"/>
      <c r="AR33" s="344"/>
      <c r="AS33" s="344"/>
      <c r="AT33" s="344"/>
      <c r="AU33" s="309"/>
      <c r="AV33" s="344"/>
      <c r="AW33" s="344"/>
      <c r="AX33" s="309"/>
    </row>
    <row r="34" spans="1:50">
      <c r="A34" s="643" t="s">
        <v>302</v>
      </c>
      <c r="B34" s="644">
        <v>357</v>
      </c>
      <c r="C34" s="644">
        <v>148</v>
      </c>
      <c r="D34" s="644">
        <v>250</v>
      </c>
      <c r="E34" s="644">
        <v>84</v>
      </c>
      <c r="F34" s="644">
        <v>18</v>
      </c>
      <c r="G34" s="644">
        <v>47</v>
      </c>
      <c r="H34" s="644">
        <v>904</v>
      </c>
      <c r="I34" s="644"/>
      <c r="J34" s="644">
        <v>0</v>
      </c>
      <c r="K34" s="644">
        <v>1</v>
      </c>
      <c r="L34" s="644">
        <v>17</v>
      </c>
      <c r="M34" s="644"/>
      <c r="N34" s="644">
        <v>18</v>
      </c>
      <c r="O34" s="644"/>
      <c r="P34" s="644"/>
      <c r="Q34" s="644"/>
      <c r="S34" s="274"/>
      <c r="T34" s="274"/>
      <c r="U34" s="274"/>
      <c r="V34" s="274"/>
      <c r="W34" s="274"/>
      <c r="X34" s="274"/>
      <c r="Y34" s="289"/>
      <c r="Z34" s="284"/>
      <c r="AA34" s="274"/>
      <c r="AB34" s="274"/>
      <c r="AC34" s="274"/>
      <c r="AD34" s="274"/>
      <c r="AE34" s="289"/>
      <c r="AF34" s="284"/>
      <c r="AG34" s="274"/>
      <c r="AH34" s="289"/>
      <c r="AI34" s="343"/>
      <c r="AJ34" s="344"/>
      <c r="AK34" s="344"/>
      <c r="AL34" s="344"/>
      <c r="AM34" s="344"/>
      <c r="AN34" s="344"/>
      <c r="AO34" s="309"/>
      <c r="AP34" s="344"/>
      <c r="AQ34" s="344"/>
      <c r="AR34" s="344"/>
      <c r="AS34" s="344"/>
      <c r="AT34" s="344"/>
      <c r="AU34" s="309"/>
      <c r="AV34" s="344"/>
      <c r="AW34" s="344"/>
      <c r="AX34" s="309"/>
    </row>
    <row r="35" spans="1:50">
      <c r="A35" s="643" t="s">
        <v>304</v>
      </c>
      <c r="B35" s="644">
        <v>39368109.213759221</v>
      </c>
      <c r="C35" s="644">
        <v>13064756.09084457</v>
      </c>
      <c r="D35" s="644">
        <v>19739399.978349052</v>
      </c>
      <c r="E35" s="644">
        <v>5462357.0099434257</v>
      </c>
      <c r="F35" s="644">
        <v>1341819.9310344828</v>
      </c>
      <c r="G35" s="644">
        <v>3365380.2884745765</v>
      </c>
      <c r="H35" s="644">
        <v>82341822.512405321</v>
      </c>
      <c r="I35" s="644"/>
      <c r="J35" s="644">
        <v>0</v>
      </c>
      <c r="K35" s="644">
        <v>61037</v>
      </c>
      <c r="L35" s="644">
        <v>759952.82142857148</v>
      </c>
      <c r="M35" s="644"/>
      <c r="N35" s="644">
        <v>820989.82142857148</v>
      </c>
      <c r="O35" s="644"/>
      <c r="P35" s="644"/>
      <c r="Q35" s="644"/>
      <c r="S35" s="275">
        <f>IF(B34&gt;0,(B35/B34),)</f>
        <v>110274.81572481575</v>
      </c>
      <c r="T35" s="275">
        <f t="shared" ref="T35" si="287">IF(C34&gt;0,(C35/C34),)</f>
        <v>88275.378992193044</v>
      </c>
      <c r="U35" s="275">
        <f t="shared" ref="U35" si="288">IF(D34&gt;0,(D35/D34),)</f>
        <v>78957.599913396203</v>
      </c>
      <c r="V35" s="275">
        <f t="shared" ref="V35" si="289">IF(E34&gt;0,(E35/E34),)</f>
        <v>65028.059642183638</v>
      </c>
      <c r="W35" s="275">
        <f t="shared" ref="W35" si="290">IF(F34&gt;0,(F35/F34),)</f>
        <v>74545.551724137928</v>
      </c>
      <c r="X35" s="275">
        <f t="shared" ref="X35" si="291">IF(G34&gt;0,(G35/G34),)</f>
        <v>71603.835924990984</v>
      </c>
      <c r="Y35" s="290">
        <f t="shared" ref="Y35" si="292">IF(H34&gt;0,(H35/H34),)</f>
        <v>91086.086850005886</v>
      </c>
      <c r="Z35" s="285">
        <f t="shared" ref="Z35" si="293">IF(I34&gt;0,(I35/I34),)</f>
        <v>0</v>
      </c>
      <c r="AA35" s="275">
        <f t="shared" ref="AA35" si="294">IF(J34&gt;0,(J35/J34),)</f>
        <v>0</v>
      </c>
      <c r="AB35" s="275">
        <f t="shared" ref="AB35" si="295">IF(K34&gt;0,(K35/K34),)</f>
        <v>61037</v>
      </c>
      <c r="AC35" s="275">
        <f t="shared" ref="AC35" si="296">IF(L34&gt;0,(L35/L34),)</f>
        <v>44703.107142857145</v>
      </c>
      <c r="AD35" s="275">
        <f t="shared" ref="AD35" si="297">IF(M34&gt;0,(M35/M34),)</f>
        <v>0</v>
      </c>
      <c r="AE35" s="290">
        <f t="shared" ref="AE35" si="298">IF(N34&gt;0,(N35/N34),)</f>
        <v>45610.545634920636</v>
      </c>
      <c r="AF35" s="285">
        <f t="shared" ref="AF35" si="299">IF(O34&gt;0,(O35/O34),)</f>
        <v>0</v>
      </c>
      <c r="AG35" s="275">
        <f t="shared" ref="AG35" si="300">IF(P34&gt;0,(P35/P34),)</f>
        <v>0</v>
      </c>
      <c r="AH35" s="290">
        <f t="shared" ref="AH35" si="301">IF(Q34&gt;0,(Q35/Q34),)</f>
        <v>0</v>
      </c>
      <c r="AI35" s="343"/>
      <c r="AJ35" s="344"/>
      <c r="AK35" s="344"/>
      <c r="AL35" s="344"/>
      <c r="AM35" s="344"/>
      <c r="AN35" s="344"/>
      <c r="AO35" s="309"/>
      <c r="AP35" s="344"/>
      <c r="AQ35" s="344"/>
      <c r="AR35" s="344"/>
      <c r="AS35" s="344"/>
      <c r="AT35" s="344"/>
      <c r="AU35" s="309"/>
      <c r="AV35" s="344"/>
      <c r="AW35" s="344"/>
      <c r="AX35" s="309"/>
    </row>
    <row r="36" spans="1:50">
      <c r="A36" s="643" t="s">
        <v>306</v>
      </c>
      <c r="B36" s="644">
        <v>350</v>
      </c>
      <c r="C36" s="644">
        <v>150</v>
      </c>
      <c r="D36" s="644">
        <v>250</v>
      </c>
      <c r="E36" s="644">
        <v>76</v>
      </c>
      <c r="F36" s="644">
        <v>17</v>
      </c>
      <c r="G36" s="644">
        <v>50</v>
      </c>
      <c r="H36" s="644">
        <v>893</v>
      </c>
      <c r="I36" s="644"/>
      <c r="J36" s="658">
        <v>19</v>
      </c>
      <c r="K36" s="644">
        <v>1</v>
      </c>
      <c r="L36" s="644">
        <v>16</v>
      </c>
      <c r="M36" s="644"/>
      <c r="N36" s="644">
        <v>36</v>
      </c>
      <c r="O36" s="644"/>
      <c r="P36" s="644"/>
      <c r="Q36" s="644"/>
      <c r="Y36" s="288"/>
      <c r="Z36" s="284"/>
      <c r="AE36" s="288"/>
      <c r="AF36" s="284"/>
      <c r="AH36" s="288"/>
      <c r="AI36" s="343"/>
      <c r="AJ36" s="344"/>
      <c r="AK36" s="344"/>
      <c r="AL36" s="344"/>
      <c r="AM36" s="344"/>
      <c r="AN36" s="344"/>
      <c r="AO36" s="309"/>
      <c r="AP36" s="344"/>
      <c r="AQ36" s="344"/>
      <c r="AR36" s="344"/>
      <c r="AS36" s="344"/>
      <c r="AT36" s="344"/>
      <c r="AU36" s="309"/>
      <c r="AV36" s="344"/>
      <c r="AW36" s="344"/>
      <c r="AX36" s="309"/>
    </row>
    <row r="37" spans="1:50">
      <c r="A37" s="643" t="s">
        <v>308</v>
      </c>
      <c r="B37" s="644">
        <v>39834248.756218903</v>
      </c>
      <c r="C37" s="644">
        <v>13571415.379213484</v>
      </c>
      <c r="D37" s="644">
        <v>20082084.685148925</v>
      </c>
      <c r="E37" s="644">
        <v>5013579.8265089747</v>
      </c>
      <c r="F37" s="644">
        <v>1155415.8841463414</v>
      </c>
      <c r="G37" s="644">
        <v>3635417.707408295</v>
      </c>
      <c r="H37" s="644">
        <v>83292162.238644928</v>
      </c>
      <c r="I37" s="644"/>
      <c r="J37" s="644">
        <v>1238007</v>
      </c>
      <c r="K37" s="644">
        <v>61037</v>
      </c>
      <c r="L37" s="644">
        <v>851042.71698113205</v>
      </c>
      <c r="M37" s="644"/>
      <c r="N37" s="644">
        <v>2150086.716981132</v>
      </c>
      <c r="O37" s="644"/>
      <c r="P37" s="644"/>
      <c r="Q37" s="644"/>
      <c r="R37" s="273"/>
      <c r="S37" s="275">
        <f>IF(B36&gt;0,(B37/B36),)</f>
        <v>113812.13930348257</v>
      </c>
      <c r="T37" s="275">
        <f t="shared" ref="T37" si="302">IF(C36&gt;0,(C37/C36),)</f>
        <v>90476.10252808989</v>
      </c>
      <c r="U37" s="275">
        <f t="shared" ref="U37" si="303">IF(D36&gt;0,(D37/D36),)</f>
        <v>80328.338740595704</v>
      </c>
      <c r="V37" s="275">
        <f t="shared" ref="V37" si="304">IF(E36&gt;0,(E37/E36),)</f>
        <v>65968.155611960188</v>
      </c>
      <c r="W37" s="275">
        <f t="shared" ref="W37" si="305">IF(F36&gt;0,(F37/F36),)</f>
        <v>67965.640243902439</v>
      </c>
      <c r="X37" s="275">
        <f t="shared" ref="X37" si="306">IF(G36&gt;0,(G37/G36),)</f>
        <v>72708.354148165905</v>
      </c>
      <c r="Y37" s="290">
        <f t="shared" ref="Y37" si="307">IF(H36&gt;0,(H37/H36),)</f>
        <v>93272.298139579987</v>
      </c>
      <c r="Z37" s="285">
        <f t="shared" ref="Z37" si="308">IF(I36&gt;0,(I37/I36),)</f>
        <v>0</v>
      </c>
      <c r="AA37" s="351">
        <f t="shared" ref="AA37" si="309">IF(J36&gt;0,(J37/J36),)</f>
        <v>65158.26315789474</v>
      </c>
      <c r="AB37" s="275">
        <f t="shared" ref="AB37" si="310">IF(K36&gt;0,(K37/K36),)</f>
        <v>61037</v>
      </c>
      <c r="AC37" s="275">
        <f t="shared" ref="AC37" si="311">IF(L36&gt;0,(L37/L36),)</f>
        <v>53190.169811320753</v>
      </c>
      <c r="AD37" s="275">
        <f t="shared" ref="AD37" si="312">IF(M36&gt;0,(M37/M36),)</f>
        <v>0</v>
      </c>
      <c r="AE37" s="290">
        <f t="shared" ref="AE37" si="313">IF(N36&gt;0,(N37/N36),)</f>
        <v>59724.631027253665</v>
      </c>
      <c r="AF37" s="285">
        <f t="shared" ref="AF37" si="314">IF(O36&gt;0,(O37/O36),)</f>
        <v>0</v>
      </c>
      <c r="AG37" s="275">
        <f t="shared" ref="AG37" si="315">IF(P36&gt;0,(P37/P36),)</f>
        <v>0</v>
      </c>
      <c r="AH37" s="290">
        <f t="shared" ref="AH37" si="316">IF(Q36&gt;0,(Q37/Q36),)</f>
        <v>0</v>
      </c>
      <c r="AI37" s="657">
        <f>IF(S35&gt;0,(S37-S35)/S35,)</f>
        <v>3.2077347447072628E-2</v>
      </c>
      <c r="AJ37" s="314">
        <f t="shared" ref="AJ37" si="317">IF(T35&gt;0,(T37-T35)/T35,)</f>
        <v>2.4930207732005043E-2</v>
      </c>
      <c r="AK37" s="314">
        <f t="shared" ref="AK37" si="318">IF(U35&gt;0,(U37-U35)/U35,)</f>
        <v>1.7360441916965317E-2</v>
      </c>
      <c r="AL37" s="314">
        <f t="shared" ref="AL37" si="319">IF(V35&gt;0,(V37-V35)/V35,)</f>
        <v>1.4456774121039757E-2</v>
      </c>
      <c r="AM37" s="312">
        <f t="shared" ref="AM37" si="320">IF(W35&gt;0,(W37-W35)/W35,)</f>
        <v>-8.8266990156367797E-2</v>
      </c>
      <c r="AN37" s="314">
        <f t="shared" ref="AN37" si="321">IF(X35&gt;0,(X37-X35)/X35,)</f>
        <v>1.5425405760830535E-2</v>
      </c>
      <c r="AO37" s="310">
        <f t="shared" ref="AO37" si="322">IF(Y35&gt;0,(Y37-Y35)/Y35,)</f>
        <v>2.4001594153168517E-2</v>
      </c>
      <c r="AP37" s="314">
        <f t="shared" ref="AP37" si="323">IF(Z35&gt;0,(Z37-Z35)/Z35,)</f>
        <v>0</v>
      </c>
      <c r="AQ37" s="314">
        <f t="shared" ref="AQ37" si="324">IF(AA35&gt;0,(AA37-AA35)/AA35,)</f>
        <v>0</v>
      </c>
      <c r="AR37" s="314">
        <f t="shared" ref="AR37" si="325">IF(AB35&gt;0,(AB37-AB35)/AB35,)</f>
        <v>0</v>
      </c>
      <c r="AS37" s="312">
        <f t="shared" ref="AS37" si="326">IF(AC35&gt;0,(AC37-AC35)/AC35,)</f>
        <v>0.18985397684643288</v>
      </c>
      <c r="AT37" s="314">
        <f t="shared" ref="AT37" si="327">IF(AD35&gt;0,(AD37-AD35)/AD35,)</f>
        <v>0</v>
      </c>
      <c r="AU37" s="310">
        <f t="shared" ref="AU37" si="328">IF(AE35&gt;0,(AE37-AE35)/AE35,)</f>
        <v>0.30944785237401135</v>
      </c>
      <c r="AV37" s="314">
        <f t="shared" ref="AV37" si="329">IF(AF35&gt;0,(AF37-AF35)/AF35,)</f>
        <v>0</v>
      </c>
      <c r="AW37" s="314">
        <f t="shared" ref="AW37" si="330">IF(AG35&gt;0,(AG37-AG35)/AG35,)</f>
        <v>0</v>
      </c>
      <c r="AX37" s="310">
        <f t="shared" ref="AX37" si="331">IF(AH35&gt;0,(AH37-AH35)/AH35,)</f>
        <v>0</v>
      </c>
    </row>
    <row r="38" spans="1:50">
      <c r="A38" s="643" t="s">
        <v>310</v>
      </c>
      <c r="B38" s="644">
        <v>222</v>
      </c>
      <c r="C38" s="644">
        <v>126</v>
      </c>
      <c r="D38" s="644">
        <v>348</v>
      </c>
      <c r="E38" s="644">
        <v>72</v>
      </c>
      <c r="F38" s="644">
        <v>52</v>
      </c>
      <c r="G38" s="644">
        <v>97</v>
      </c>
      <c r="H38" s="644">
        <v>917</v>
      </c>
      <c r="I38" s="644"/>
      <c r="J38" s="644">
        <v>0</v>
      </c>
      <c r="K38" s="644">
        <v>10</v>
      </c>
      <c r="L38" s="644">
        <v>3</v>
      </c>
      <c r="M38" s="644"/>
      <c r="N38" s="644">
        <v>13</v>
      </c>
      <c r="O38" s="644"/>
      <c r="P38" s="644"/>
      <c r="Q38" s="644"/>
      <c r="Y38" s="288"/>
      <c r="Z38" s="284"/>
      <c r="AE38" s="288"/>
      <c r="AF38" s="284"/>
      <c r="AH38" s="288"/>
      <c r="AI38" s="343"/>
      <c r="AJ38" s="344"/>
      <c r="AK38" s="344"/>
      <c r="AL38" s="344"/>
      <c r="AM38" s="344"/>
      <c r="AN38" s="344"/>
      <c r="AO38" s="309"/>
      <c r="AP38" s="344"/>
      <c r="AQ38" s="344"/>
      <c r="AR38" s="344"/>
      <c r="AS38" s="344"/>
      <c r="AT38" s="344"/>
      <c r="AU38" s="309"/>
      <c r="AV38" s="344"/>
      <c r="AW38" s="344"/>
      <c r="AX38" s="309"/>
    </row>
    <row r="39" spans="1:50">
      <c r="A39" s="648" t="s">
        <v>312</v>
      </c>
      <c r="B39" s="646">
        <v>17429248.061797757</v>
      </c>
      <c r="C39" s="646">
        <v>8480171.2687813025</v>
      </c>
      <c r="D39" s="646">
        <v>22488011.340462133</v>
      </c>
      <c r="E39" s="646">
        <v>4010305.5664693653</v>
      </c>
      <c r="F39" s="646">
        <v>4124704.9192546583</v>
      </c>
      <c r="G39" s="646">
        <v>6082701.3390739169</v>
      </c>
      <c r="H39" s="646">
        <v>62615142.495839134</v>
      </c>
      <c r="I39" s="646"/>
      <c r="J39" s="646">
        <v>0</v>
      </c>
      <c r="K39" s="646">
        <v>610605.43689320388</v>
      </c>
      <c r="L39" s="646">
        <v>107705.45454545456</v>
      </c>
      <c r="M39" s="646"/>
      <c r="N39" s="646">
        <v>718310.89143865847</v>
      </c>
      <c r="O39" s="646"/>
      <c r="P39" s="646"/>
      <c r="Q39" s="646"/>
      <c r="S39" s="275">
        <f>IF(B38&gt;0,(B39/B38),)</f>
        <v>78510.126404494396</v>
      </c>
      <c r="T39" s="275">
        <f t="shared" ref="T39" si="332">IF(C38&gt;0,(C39/C38),)</f>
        <v>67302.94657762938</v>
      </c>
      <c r="U39" s="275">
        <f t="shared" ref="U39" si="333">IF(D38&gt;0,(D39/D38),)</f>
        <v>64620.722242707277</v>
      </c>
      <c r="V39" s="275">
        <f t="shared" ref="V39" si="334">IF(E38&gt;0,(E39/E38),)</f>
        <v>55698.688423185631</v>
      </c>
      <c r="W39" s="275">
        <f t="shared" ref="W39" si="335">IF(F38&gt;0,(F39/F38),)</f>
        <v>79321.248447204969</v>
      </c>
      <c r="X39" s="275">
        <f t="shared" ref="X39" si="336">IF(G38&gt;0,(G39/G38),)</f>
        <v>62708.261227566152</v>
      </c>
      <c r="Y39" s="290">
        <f t="shared" ref="Y39" si="337">IF(H38&gt;0,(H39/H38),)</f>
        <v>68282.59814159121</v>
      </c>
      <c r="Z39" s="285">
        <f t="shared" ref="Z39" si="338">IF(I38&gt;0,(I39/I38),)</f>
        <v>0</v>
      </c>
      <c r="AA39" s="275">
        <f t="shared" ref="AA39" si="339">IF(J38&gt;0,(J39/J38),)</f>
        <v>0</v>
      </c>
      <c r="AB39" s="275">
        <f t="shared" ref="AB39" si="340">IF(K38&gt;0,(K39/K38),)</f>
        <v>61060.543689320388</v>
      </c>
      <c r="AC39" s="275">
        <f t="shared" ref="AC39" si="341">IF(L38&gt;0,(L39/L38),)</f>
        <v>35901.818181818184</v>
      </c>
      <c r="AD39" s="275">
        <f t="shared" ref="AD39" si="342">IF(M38&gt;0,(M39/M38),)</f>
        <v>0</v>
      </c>
      <c r="AE39" s="290">
        <f t="shared" ref="AE39" si="343">IF(N38&gt;0,(N39/N38),)</f>
        <v>55254.683956819885</v>
      </c>
      <c r="AF39" s="285">
        <f t="shared" ref="AF39" si="344">IF(O38&gt;0,(O39/O38),)</f>
        <v>0</v>
      </c>
      <c r="AG39" s="275">
        <f t="shared" ref="AG39" si="345">IF(P38&gt;0,(P39/P38),)</f>
        <v>0</v>
      </c>
      <c r="AH39" s="290">
        <f t="shared" ref="AH39" si="346">IF(Q38&gt;0,(Q39/Q38),)</f>
        <v>0</v>
      </c>
      <c r="AI39" s="343"/>
      <c r="AJ39" s="344"/>
      <c r="AK39" s="344"/>
      <c r="AL39" s="344"/>
      <c r="AM39" s="344"/>
      <c r="AN39" s="344"/>
      <c r="AO39" s="309"/>
      <c r="AP39" s="344"/>
      <c r="AQ39" s="344"/>
      <c r="AR39" s="344"/>
      <c r="AS39" s="344"/>
      <c r="AT39" s="344"/>
      <c r="AU39" s="309"/>
      <c r="AV39" s="344"/>
      <c r="AW39" s="344"/>
      <c r="AX39" s="309"/>
    </row>
    <row r="40" spans="1:50">
      <c r="A40" s="643" t="s">
        <v>314</v>
      </c>
      <c r="B40" s="644">
        <v>228</v>
      </c>
      <c r="C40" s="644">
        <v>116</v>
      </c>
      <c r="D40" s="644">
        <v>348</v>
      </c>
      <c r="E40" s="644">
        <v>77</v>
      </c>
      <c r="F40" s="644">
        <v>47</v>
      </c>
      <c r="G40" s="644">
        <v>96</v>
      </c>
      <c r="H40" s="644">
        <v>912</v>
      </c>
      <c r="I40" s="644"/>
      <c r="J40" s="658">
        <v>17</v>
      </c>
      <c r="K40" s="644">
        <v>11</v>
      </c>
      <c r="L40" s="644">
        <v>3</v>
      </c>
      <c r="M40" s="644"/>
      <c r="N40" s="644">
        <v>31</v>
      </c>
      <c r="O40" s="644"/>
      <c r="P40" s="644"/>
      <c r="Q40" s="644"/>
      <c r="Y40" s="288"/>
      <c r="Z40" s="284"/>
      <c r="AE40" s="288"/>
      <c r="AF40" s="284"/>
      <c r="AH40" s="288"/>
      <c r="AI40" s="343"/>
      <c r="AJ40" s="344"/>
      <c r="AK40" s="344"/>
      <c r="AL40" s="344"/>
      <c r="AM40" s="344"/>
      <c r="AN40" s="344"/>
      <c r="AO40" s="309"/>
      <c r="AP40" s="344"/>
      <c r="AQ40" s="344"/>
      <c r="AR40" s="344"/>
      <c r="AS40" s="344"/>
      <c r="AT40" s="344"/>
      <c r="AU40" s="309"/>
      <c r="AV40" s="344"/>
      <c r="AW40" s="344"/>
      <c r="AX40" s="309"/>
    </row>
    <row r="41" spans="1:50">
      <c r="A41" s="643" t="s">
        <v>316</v>
      </c>
      <c r="B41" s="644">
        <v>18776337.295081966</v>
      </c>
      <c r="C41" s="644">
        <v>8020093.8987341765</v>
      </c>
      <c r="D41" s="644">
        <v>23062402.966532331</v>
      </c>
      <c r="E41" s="644">
        <v>4426124.2348802593</v>
      </c>
      <c r="F41" s="644">
        <v>2586651.7602739725</v>
      </c>
      <c r="G41" s="644">
        <v>6082025.3256877232</v>
      </c>
      <c r="H41" s="644">
        <v>62953635.481190428</v>
      </c>
      <c r="I41" s="644"/>
      <c r="J41" s="644">
        <v>970204.38461538451</v>
      </c>
      <c r="K41" s="644">
        <v>658572.53097345133</v>
      </c>
      <c r="L41" s="644">
        <v>107014.90909090909</v>
      </c>
      <c r="M41" s="644"/>
      <c r="N41" s="644">
        <v>1735791.8246797449</v>
      </c>
      <c r="O41" s="644"/>
      <c r="P41" s="644"/>
      <c r="Q41" s="644"/>
      <c r="R41" s="273"/>
      <c r="S41" s="275">
        <f>IF(B40&gt;0,(B41/B40),)</f>
        <v>82352.356557377047</v>
      </c>
      <c r="T41" s="275">
        <f t="shared" ref="T41" si="347">IF(C40&gt;0,(C41/C40),)</f>
        <v>69138.740506329108</v>
      </c>
      <c r="U41" s="275">
        <f t="shared" ref="U41" si="348">IF(D40&gt;0,(D41/D40),)</f>
        <v>66271.27289233428</v>
      </c>
      <c r="V41" s="275">
        <f t="shared" ref="V41" si="349">IF(E40&gt;0,(E41/E40),)</f>
        <v>57482.132920522847</v>
      </c>
      <c r="W41" s="275">
        <f t="shared" ref="W41" si="350">IF(F40&gt;0,(F41/F40),)</f>
        <v>55035.143835616436</v>
      </c>
      <c r="X41" s="275">
        <f t="shared" ref="X41" si="351">IF(G40&gt;0,(G41/G40),)</f>
        <v>63354.430475913781</v>
      </c>
      <c r="Y41" s="290">
        <f t="shared" ref="Y41" si="352">IF(H40&gt;0,(H41/H40),)</f>
        <v>69028.10908025266</v>
      </c>
      <c r="Z41" s="285">
        <f t="shared" ref="Z41" si="353">IF(I40&gt;0,(I41/I40),)</f>
        <v>0</v>
      </c>
      <c r="AA41" s="351">
        <f t="shared" ref="AA41" si="354">IF(J40&gt;0,(J41/J40),)</f>
        <v>57070.846153846149</v>
      </c>
      <c r="AB41" s="275">
        <f t="shared" ref="AB41" si="355">IF(K40&gt;0,(K41/K40),)</f>
        <v>59870.230088495577</v>
      </c>
      <c r="AC41" s="275">
        <f t="shared" ref="AC41" si="356">IF(L40&gt;0,(L41/L40),)</f>
        <v>35671.63636363636</v>
      </c>
      <c r="AD41" s="275">
        <f t="shared" ref="AD41" si="357">IF(M40&gt;0,(M41/M40),)</f>
        <v>0</v>
      </c>
      <c r="AE41" s="290">
        <f t="shared" ref="AE41" si="358">IF(N40&gt;0,(N41/N40),)</f>
        <v>55993.284667088548</v>
      </c>
      <c r="AF41" s="285">
        <f t="shared" ref="AF41" si="359">IF(O40&gt;0,(O41/O40),)</f>
        <v>0</v>
      </c>
      <c r="AG41" s="275">
        <f t="shared" ref="AG41" si="360">IF(P40&gt;0,(P41/P40),)</f>
        <v>0</v>
      </c>
      <c r="AH41" s="290">
        <f t="shared" ref="AH41" si="361">IF(Q40&gt;0,(Q41/Q40),)</f>
        <v>0</v>
      </c>
      <c r="AI41" s="345">
        <f>IF(S39&gt;0,(S41-S39)/S39,)</f>
        <v>4.8939293933714739E-2</v>
      </c>
      <c r="AJ41" s="314">
        <f t="shared" ref="AJ41" si="362">IF(T39&gt;0,(T41-T39)/T39,)</f>
        <v>2.7276575871492705E-2</v>
      </c>
      <c r="AK41" s="314">
        <f t="shared" ref="AK41" si="363">IF(U39&gt;0,(U41-U39)/U39,)</f>
        <v>2.5542126307838881E-2</v>
      </c>
      <c r="AL41" s="314">
        <f t="shared" ref="AL41" si="364">IF(V39&gt;0,(V41-V39)/V39,)</f>
        <v>3.2019506164795493E-2</v>
      </c>
      <c r="AM41" s="312">
        <f t="shared" ref="AM41" si="365">IF(W39&gt;0,(W41-W39)/W39,)</f>
        <v>-0.30617400869267708</v>
      </c>
      <c r="AN41" s="314">
        <f t="shared" ref="AN41" si="366">IF(X39&gt;0,(X41-X39)/X39,)</f>
        <v>1.0304371955119322E-2</v>
      </c>
      <c r="AO41" s="310">
        <f t="shared" ref="AO41" si="367">IF(Y39&gt;0,(Y41-Y39)/Y39,)</f>
        <v>1.0918022438389843E-2</v>
      </c>
      <c r="AP41" s="314">
        <f t="shared" ref="AP41" si="368">IF(Z39&gt;0,(Z41-Z39)/Z39,)</f>
        <v>0</v>
      </c>
      <c r="AQ41" s="314">
        <f t="shared" ref="AQ41" si="369">IF(AA39&gt;0,(AA41-AA39)/AA39,)</f>
        <v>0</v>
      </c>
      <c r="AR41" s="314">
        <f t="shared" ref="AR41" si="370">IF(AB39&gt;0,(AB41-AB39)/AB39,)</f>
        <v>-1.949398955373205E-2</v>
      </c>
      <c r="AS41" s="314">
        <f t="shared" ref="AS41" si="371">IF(AC39&gt;0,(AC41-AC39)/AC39,)</f>
        <v>-6.4114250987543251E-3</v>
      </c>
      <c r="AT41" s="314">
        <f t="shared" ref="AT41" si="372">IF(AD39&gt;0,(AD41-AD39)/AD39,)</f>
        <v>0</v>
      </c>
      <c r="AU41" s="310">
        <f t="shared" ref="AU41" si="373">IF(AE39&gt;0,(AE41-AE39)/AE39,)</f>
        <v>1.3367205409153385E-2</v>
      </c>
      <c r="AV41" s="314">
        <f t="shared" ref="AV41" si="374">IF(AF39&gt;0,(AF41-AF39)/AF39,)</f>
        <v>0</v>
      </c>
      <c r="AW41" s="314">
        <f t="shared" ref="AW41" si="375">IF(AG39&gt;0,(AG41-AG39)/AG39,)</f>
        <v>0</v>
      </c>
      <c r="AX41" s="310">
        <f t="shared" ref="AX41" si="376">IF(AH39&gt;0,(AH41-AH39)/AH39,)</f>
        <v>0</v>
      </c>
    </row>
    <row r="42" spans="1:50">
      <c r="A42" s="643" t="s">
        <v>318</v>
      </c>
      <c r="B42" s="644">
        <v>205</v>
      </c>
      <c r="C42" s="644">
        <v>111</v>
      </c>
      <c r="D42" s="644">
        <v>399</v>
      </c>
      <c r="E42" s="644">
        <v>100</v>
      </c>
      <c r="F42" s="644">
        <v>20</v>
      </c>
      <c r="G42" s="644">
        <v>141</v>
      </c>
      <c r="H42" s="644">
        <v>976</v>
      </c>
      <c r="I42" s="644"/>
      <c r="J42" s="644">
        <v>0</v>
      </c>
      <c r="K42" s="644">
        <v>30</v>
      </c>
      <c r="L42" s="644">
        <v>47</v>
      </c>
      <c r="M42" s="644"/>
      <c r="N42" s="644">
        <v>77</v>
      </c>
      <c r="O42" s="644"/>
      <c r="P42" s="644"/>
      <c r="Q42" s="644"/>
      <c r="Y42" s="288"/>
      <c r="Z42" s="284"/>
      <c r="AE42" s="288"/>
      <c r="AF42" s="284"/>
      <c r="AH42" s="288"/>
      <c r="AI42" s="343"/>
      <c r="AJ42" s="344"/>
      <c r="AK42" s="344"/>
      <c r="AL42" s="344"/>
      <c r="AM42" s="344"/>
      <c r="AN42" s="344"/>
      <c r="AO42" s="309"/>
      <c r="AP42" s="344"/>
      <c r="AQ42" s="344"/>
      <c r="AR42" s="344"/>
      <c r="AS42" s="344"/>
      <c r="AT42" s="344"/>
      <c r="AU42" s="309"/>
      <c r="AV42" s="344"/>
      <c r="AW42" s="344"/>
      <c r="AX42" s="309"/>
    </row>
    <row r="43" spans="1:50">
      <c r="A43" s="643" t="s">
        <v>320</v>
      </c>
      <c r="B43" s="644">
        <v>15400174.322834644</v>
      </c>
      <c r="C43" s="644">
        <v>6705755.0277246656</v>
      </c>
      <c r="D43" s="644">
        <v>22333755.104956146</v>
      </c>
      <c r="E43" s="644">
        <v>4914844.9747598842</v>
      </c>
      <c r="F43" s="644">
        <v>1475730.9375</v>
      </c>
      <c r="G43" s="644">
        <v>7486016.493044408</v>
      </c>
      <c r="H43" s="644">
        <v>58316276.86081975</v>
      </c>
      <c r="I43" s="644"/>
      <c r="J43" s="644">
        <v>0</v>
      </c>
      <c r="K43" s="644">
        <v>1513371.7132867132</v>
      </c>
      <c r="L43" s="644">
        <v>2001301.7849117178</v>
      </c>
      <c r="M43" s="644"/>
      <c r="N43" s="644">
        <v>3514673.498198431</v>
      </c>
      <c r="O43" s="644"/>
      <c r="P43" s="644"/>
      <c r="Q43" s="644"/>
      <c r="R43" s="273"/>
      <c r="S43" s="275">
        <f>IF(B42&gt;0,(B43/B42),)</f>
        <v>75122.801574803147</v>
      </c>
      <c r="T43" s="275">
        <f t="shared" ref="T43" si="377">IF(C42&gt;0,(C43/C42),)</f>
        <v>60412.207456978969</v>
      </c>
      <c r="U43" s="275">
        <f t="shared" ref="U43" si="378">IF(D42&gt;0,(D43/D42),)</f>
        <v>55974.323571318666</v>
      </c>
      <c r="V43" s="275">
        <f t="shared" ref="V43" si="379">IF(E42&gt;0,(E43/E42),)</f>
        <v>49148.449747598839</v>
      </c>
      <c r="W43" s="275">
        <f t="shared" ref="W43" si="380">IF(F42&gt;0,(F43/F42),)</f>
        <v>73786.546875</v>
      </c>
      <c r="X43" s="275">
        <f t="shared" ref="X43" si="381">IF(G42&gt;0,(G43/G42),)</f>
        <v>53092.315553506443</v>
      </c>
      <c r="Y43" s="290">
        <f t="shared" ref="Y43" si="382">IF(H42&gt;0,(H43/H42),)</f>
        <v>59750.283668872697</v>
      </c>
      <c r="Z43" s="285">
        <f t="shared" ref="Z43" si="383">IF(I42&gt;0,(I43/I42),)</f>
        <v>0</v>
      </c>
      <c r="AA43" s="275">
        <f t="shared" ref="AA43" si="384">IF(J42&gt;0,(J43/J42),)</f>
        <v>0</v>
      </c>
      <c r="AB43" s="275">
        <f t="shared" ref="AB43" si="385">IF(K42&gt;0,(K43/K42),)</f>
        <v>50445.723776223771</v>
      </c>
      <c r="AC43" s="275">
        <f t="shared" ref="AC43" si="386">IF(L42&gt;0,(L43/L42),)</f>
        <v>42580.889040674847</v>
      </c>
      <c r="AD43" s="275">
        <f t="shared" ref="AD43" si="387">IF(M42&gt;0,(M43/M42),)</f>
        <v>0</v>
      </c>
      <c r="AE43" s="290">
        <f t="shared" ref="AE43" si="388">IF(N42&gt;0,(N43/N42),)</f>
        <v>45645.11036621339</v>
      </c>
      <c r="AF43" s="285">
        <f t="shared" ref="AF43" si="389">IF(O42&gt;0,(O43/O42),)</f>
        <v>0</v>
      </c>
      <c r="AG43" s="275">
        <f t="shared" ref="AG43" si="390">IF(P42&gt;0,(P43/P42),)</f>
        <v>0</v>
      </c>
      <c r="AH43" s="290">
        <f t="shared" ref="AH43" si="391">IF(Q42&gt;0,(Q43/Q42),)</f>
        <v>0</v>
      </c>
      <c r="AI43" s="343"/>
      <c r="AJ43" s="344"/>
      <c r="AK43" s="344"/>
      <c r="AL43" s="344"/>
      <c r="AM43" s="344"/>
      <c r="AN43" s="344"/>
      <c r="AO43" s="309"/>
      <c r="AP43" s="344"/>
      <c r="AQ43" s="344"/>
      <c r="AR43" s="344"/>
      <c r="AS43" s="344"/>
      <c r="AT43" s="344"/>
      <c r="AU43" s="309"/>
      <c r="AV43" s="344"/>
      <c r="AW43" s="344"/>
      <c r="AX43" s="309"/>
    </row>
    <row r="44" spans="1:50">
      <c r="A44" s="643" t="s">
        <v>322</v>
      </c>
      <c r="B44" s="644">
        <v>210</v>
      </c>
      <c r="C44" s="644">
        <v>109</v>
      </c>
      <c r="D44" s="644">
        <v>386</v>
      </c>
      <c r="E44" s="644">
        <v>110</v>
      </c>
      <c r="F44" s="644">
        <v>24</v>
      </c>
      <c r="G44" s="644">
        <v>128</v>
      </c>
      <c r="H44" s="644">
        <v>967</v>
      </c>
      <c r="I44" s="644"/>
      <c r="J44" s="658">
        <v>6</v>
      </c>
      <c r="K44" s="644">
        <v>33</v>
      </c>
      <c r="L44" s="644">
        <v>62</v>
      </c>
      <c r="M44" s="644"/>
      <c r="N44" s="644">
        <v>101</v>
      </c>
      <c r="O44" s="644"/>
      <c r="P44" s="644"/>
      <c r="Q44" s="644"/>
      <c r="Y44" s="288"/>
      <c r="Z44" s="284"/>
      <c r="AE44" s="288"/>
      <c r="AF44" s="284"/>
      <c r="AH44" s="288"/>
      <c r="AI44" s="343"/>
      <c r="AJ44" s="344"/>
      <c r="AK44" s="344"/>
      <c r="AL44" s="344"/>
      <c r="AM44" s="344"/>
      <c r="AN44" s="344"/>
      <c r="AO44" s="309"/>
      <c r="AP44" s="344"/>
      <c r="AQ44" s="344"/>
      <c r="AR44" s="344"/>
      <c r="AS44" s="344"/>
      <c r="AT44" s="344"/>
      <c r="AU44" s="309"/>
      <c r="AV44" s="344"/>
      <c r="AW44" s="344"/>
      <c r="AX44" s="309"/>
    </row>
    <row r="45" spans="1:50">
      <c r="A45" s="643" t="s">
        <v>324</v>
      </c>
      <c r="B45" s="644">
        <v>16126803.194444444</v>
      </c>
      <c r="C45" s="644">
        <v>6624018.9210526319</v>
      </c>
      <c r="D45" s="644">
        <v>21992824.923142966</v>
      </c>
      <c r="E45" s="644">
        <v>5491649.4621370845</v>
      </c>
      <c r="F45" s="644">
        <v>1150795.6085106381</v>
      </c>
      <c r="G45" s="644">
        <v>6991990.7759376336</v>
      </c>
      <c r="H45" s="644">
        <v>58378082.885225393</v>
      </c>
      <c r="I45" s="644"/>
      <c r="J45" s="644">
        <v>339884.5263157895</v>
      </c>
      <c r="K45" s="644">
        <v>1604098.9038461538</v>
      </c>
      <c r="L45" s="644">
        <v>2809171.0987145281</v>
      </c>
      <c r="M45" s="644"/>
      <c r="N45" s="644">
        <v>4753154.5288764713</v>
      </c>
      <c r="O45" s="644"/>
      <c r="P45" s="644"/>
      <c r="Q45" s="644"/>
      <c r="R45" s="273"/>
      <c r="S45" s="275">
        <f>IF(B44&gt;0,(B45/B44),)</f>
        <v>76794.300925925927</v>
      </c>
      <c r="T45" s="275">
        <f t="shared" ref="T45" si="392">IF(C44&gt;0,(C45/C44),)</f>
        <v>60770.815789473687</v>
      </c>
      <c r="U45" s="275">
        <f t="shared" ref="U45" si="393">IF(D44&gt;0,(D45/D44),)</f>
        <v>56976.230370836696</v>
      </c>
      <c r="V45" s="275">
        <f t="shared" ref="V45" si="394">IF(E44&gt;0,(E45/E44),)</f>
        <v>49924.086019428039</v>
      </c>
      <c r="W45" s="275">
        <f t="shared" ref="W45" si="395">IF(F44&gt;0,(F45/F44),)</f>
        <v>47949.817021276591</v>
      </c>
      <c r="X45" s="275">
        <f t="shared" ref="X45" si="396">IF(G44&gt;0,(G45/G44),)</f>
        <v>54624.927937012762</v>
      </c>
      <c r="Y45" s="290">
        <f t="shared" ref="Y45" si="397">IF(H44&gt;0,(H45/H44),)</f>
        <v>60370.302880274452</v>
      </c>
      <c r="Z45" s="285">
        <f t="shared" ref="Z45" si="398">IF(I44&gt;0,(I45/I44),)</f>
        <v>0</v>
      </c>
      <c r="AA45" s="351">
        <f t="shared" ref="AA45" si="399">IF(J44&gt;0,(J45/J44),)</f>
        <v>56647.42105263158</v>
      </c>
      <c r="AB45" s="275">
        <f t="shared" ref="AB45" si="400">IF(K44&gt;0,(K45/K44),)</f>
        <v>48609.057692307688</v>
      </c>
      <c r="AC45" s="275">
        <f t="shared" ref="AC45" si="401">IF(L44&gt;0,(L45/L44),)</f>
        <v>45309.211269589163</v>
      </c>
      <c r="AD45" s="275">
        <f t="shared" ref="AD45" si="402">IF(M44&gt;0,(M45/M44),)</f>
        <v>0</v>
      </c>
      <c r="AE45" s="290">
        <f t="shared" ref="AE45" si="403">IF(N44&gt;0,(N45/N44),)</f>
        <v>47060.935929470012</v>
      </c>
      <c r="AF45" s="285">
        <f t="shared" ref="AF45" si="404">IF(O44&gt;0,(O45/O44),)</f>
        <v>0</v>
      </c>
      <c r="AG45" s="275">
        <f t="shared" ref="AG45" si="405">IF(P44&gt;0,(P45/P44),)</f>
        <v>0</v>
      </c>
      <c r="AH45" s="290">
        <f t="shared" ref="AH45" si="406">IF(Q44&gt;0,(Q45/Q44),)</f>
        <v>0</v>
      </c>
      <c r="AI45" s="345">
        <f>IF(S43&gt;0,(S45-S43)/S43,)</f>
        <v>2.2250226510234623E-2</v>
      </c>
      <c r="AJ45" s="314">
        <f t="shared" ref="AJ45" si="407">IF(T43&gt;0,(T45-T43)/T43,)</f>
        <v>5.9360243167755709E-3</v>
      </c>
      <c r="AK45" s="314">
        <f t="shared" ref="AK45" si="408">IF(U43&gt;0,(U45-U43)/U43,)</f>
        <v>1.7899399860392576E-2</v>
      </c>
      <c r="AL45" s="314">
        <f t="shared" ref="AL45" si="409">IF(V43&gt;0,(V45-V43)/V43,)</f>
        <v>1.578150024695528E-2</v>
      </c>
      <c r="AM45" s="312">
        <f t="shared" ref="AM45" si="410">IF(W43&gt;0,(W45-W43)/W43,)</f>
        <v>-0.35015502077218474</v>
      </c>
      <c r="AN45" s="314">
        <f t="shared" ref="AN45" si="411">IF(X43&gt;0,(X45-X43)/X43,)</f>
        <v>2.8866934273411977E-2</v>
      </c>
      <c r="AO45" s="310">
        <f t="shared" ref="AO45" si="412">IF(Y43&gt;0,(Y45-Y43)/Y43,)</f>
        <v>1.0376841302341107E-2</v>
      </c>
      <c r="AP45" s="314">
        <f t="shared" ref="AP45" si="413">IF(Z43&gt;0,(Z45-Z43)/Z43,)</f>
        <v>0</v>
      </c>
      <c r="AQ45" s="314">
        <f t="shared" ref="AQ45" si="414">IF(AA43&gt;0,(AA45-AA43)/AA43,)</f>
        <v>0</v>
      </c>
      <c r="AR45" s="314">
        <f t="shared" ref="AR45" si="415">IF(AB43&gt;0,(AB45-AB43)/AB43,)</f>
        <v>-3.6408756707773632E-2</v>
      </c>
      <c r="AS45" s="314">
        <f t="shared" ref="AS45" si="416">IF(AC43&gt;0,(AC45-AC43)/AC43,)</f>
        <v>6.4073867182719485E-2</v>
      </c>
      <c r="AT45" s="314">
        <f t="shared" ref="AT45" si="417">IF(AD43&gt;0,(AD45-AD43)/AD43,)</f>
        <v>0</v>
      </c>
      <c r="AU45" s="310">
        <f t="shared" ref="AU45" si="418">IF(AE43&gt;0,(AE45-AE43)/AE43,)</f>
        <v>3.1018121150269334E-2</v>
      </c>
      <c r="AV45" s="314">
        <f t="shared" ref="AV45" si="419">IF(AF43&gt;0,(AF45-AF43)/AF43,)</f>
        <v>0</v>
      </c>
      <c r="AW45" s="314">
        <f t="shared" ref="AW45" si="420">IF(AG43&gt;0,(AG45-AG43)/AG43,)</f>
        <v>0</v>
      </c>
      <c r="AX45" s="310">
        <f t="shared" ref="AX45" si="421">IF(AH43&gt;0,(AH45-AH43)/AH43,)</f>
        <v>0</v>
      </c>
    </row>
    <row r="46" spans="1:50">
      <c r="A46" s="643" t="s">
        <v>326</v>
      </c>
      <c r="B46" s="644">
        <v>221</v>
      </c>
      <c r="C46" s="644">
        <v>86</v>
      </c>
      <c r="D46" s="644">
        <v>211</v>
      </c>
      <c r="E46" s="644">
        <v>65</v>
      </c>
      <c r="F46" s="644">
        <v>30</v>
      </c>
      <c r="G46" s="644">
        <v>96</v>
      </c>
      <c r="H46" s="644">
        <v>709</v>
      </c>
      <c r="I46" s="644"/>
      <c r="J46" s="644">
        <v>0</v>
      </c>
      <c r="K46" s="644">
        <v>82</v>
      </c>
      <c r="L46" s="644">
        <v>95</v>
      </c>
      <c r="M46" s="644"/>
      <c r="N46" s="644">
        <v>177</v>
      </c>
      <c r="O46" s="644"/>
      <c r="P46" s="644"/>
      <c r="Q46" s="644"/>
      <c r="Y46" s="288"/>
      <c r="Z46" s="284"/>
      <c r="AE46" s="288"/>
      <c r="AF46" s="284"/>
      <c r="AH46" s="288"/>
      <c r="AI46" s="343"/>
      <c r="AJ46" s="344"/>
      <c r="AK46" s="344"/>
      <c r="AL46" s="344"/>
      <c r="AM46" s="344"/>
      <c r="AN46" s="344"/>
      <c r="AO46" s="309"/>
      <c r="AP46" s="344"/>
      <c r="AQ46" s="344"/>
      <c r="AR46" s="344"/>
      <c r="AS46" s="344"/>
      <c r="AT46" s="344"/>
      <c r="AU46" s="309"/>
      <c r="AV46" s="344"/>
      <c r="AW46" s="344"/>
      <c r="AX46" s="309"/>
    </row>
    <row r="47" spans="1:50">
      <c r="A47" s="643" t="s">
        <v>328</v>
      </c>
      <c r="B47" s="644">
        <v>10146664.214386459</v>
      </c>
      <c r="C47" s="644">
        <v>3509453.1296076099</v>
      </c>
      <c r="D47" s="644">
        <v>8987365.4463461842</v>
      </c>
      <c r="E47" s="644">
        <v>2637720.8598484849</v>
      </c>
      <c r="F47" s="644">
        <v>1987212.1875</v>
      </c>
      <c r="G47" s="644">
        <v>4211234.6220405381</v>
      </c>
      <c r="H47" s="644">
        <v>31479650.459729277</v>
      </c>
      <c r="I47" s="644"/>
      <c r="J47" s="644">
        <v>0</v>
      </c>
      <c r="K47" s="644">
        <v>3430595.3563218387</v>
      </c>
      <c r="L47" s="644">
        <v>3725699.1227597031</v>
      </c>
      <c r="M47" s="644"/>
      <c r="N47" s="644">
        <v>7156294.4790815413</v>
      </c>
      <c r="O47" s="644"/>
      <c r="P47" s="644"/>
      <c r="Q47" s="644"/>
      <c r="R47" s="273"/>
      <c r="S47" s="275">
        <f>IF(B46&gt;0,(B47/B46),)</f>
        <v>45912.507757404797</v>
      </c>
      <c r="T47" s="275">
        <f t="shared" ref="T47" si="422">IF(C46&gt;0,(C47/C46),)</f>
        <v>40807.594530321046</v>
      </c>
      <c r="U47" s="275">
        <f t="shared" ref="U47" si="423">IF(D46&gt;0,(D47/D46),)</f>
        <v>42594.149034816037</v>
      </c>
      <c r="V47" s="275">
        <f t="shared" ref="V47" si="424">IF(E46&gt;0,(E47/E46),)</f>
        <v>40580.320920745922</v>
      </c>
      <c r="W47" s="275">
        <f t="shared" ref="W47" si="425">IF(F46&gt;0,(F47/F46),)</f>
        <v>66240.40625</v>
      </c>
      <c r="X47" s="275">
        <f t="shared" ref="X47" si="426">IF(G46&gt;0,(G47/G46),)</f>
        <v>43867.02731292227</v>
      </c>
      <c r="Y47" s="290">
        <f t="shared" ref="Y47" si="427">IF(H46&gt;0,(H47/H46),)</f>
        <v>44400.071170281066</v>
      </c>
      <c r="Z47" s="285">
        <f t="shared" ref="Z47" si="428">IF(I46&gt;0,(I47/I46),)</f>
        <v>0</v>
      </c>
      <c r="AA47" s="275">
        <f t="shared" ref="AA47" si="429">IF(J46&gt;0,(J47/J46),)</f>
        <v>0</v>
      </c>
      <c r="AB47" s="275">
        <f t="shared" ref="AB47" si="430">IF(K46&gt;0,(K47/K46),)</f>
        <v>41836.528735632179</v>
      </c>
      <c r="AC47" s="275">
        <f t="shared" ref="AC47" si="431">IF(L46&gt;0,(L47/L46),)</f>
        <v>39217.885502733719</v>
      </c>
      <c r="AD47" s="275">
        <f t="shared" ref="AD47" si="432">IF(M46&gt;0,(M47/M46),)</f>
        <v>0</v>
      </c>
      <c r="AE47" s="290">
        <f t="shared" ref="AE47" si="433">IF(N46&gt;0,(N47/N46),)</f>
        <v>40431.042254697975</v>
      </c>
      <c r="AF47" s="285">
        <f t="shared" ref="AF47" si="434">IF(O46&gt;0,(O47/O46),)</f>
        <v>0</v>
      </c>
      <c r="AG47" s="275">
        <f t="shared" ref="AG47" si="435">IF(P46&gt;0,(P47/P46),)</f>
        <v>0</v>
      </c>
      <c r="AH47" s="290">
        <f t="shared" ref="AH47" si="436">IF(Q46&gt;0,(Q47/Q46),)</f>
        <v>0</v>
      </c>
      <c r="AI47" s="343"/>
      <c r="AJ47" s="344"/>
      <c r="AK47" s="344"/>
      <c r="AL47" s="344"/>
      <c r="AM47" s="344"/>
      <c r="AN47" s="344"/>
      <c r="AO47" s="309"/>
      <c r="AP47" s="344"/>
      <c r="AQ47" s="344"/>
      <c r="AR47" s="344"/>
      <c r="AS47" s="344"/>
      <c r="AT47" s="344"/>
      <c r="AU47" s="309"/>
      <c r="AV47" s="344"/>
      <c r="AW47" s="344"/>
      <c r="AX47" s="309"/>
    </row>
    <row r="48" spans="1:50">
      <c r="A48" s="643" t="s">
        <v>330</v>
      </c>
      <c r="B48" s="644">
        <v>249</v>
      </c>
      <c r="C48" s="644">
        <v>70</v>
      </c>
      <c r="D48" s="644">
        <v>221</v>
      </c>
      <c r="E48" s="644">
        <v>61</v>
      </c>
      <c r="F48" s="644">
        <v>65</v>
      </c>
      <c r="G48" s="644">
        <v>103</v>
      </c>
      <c r="H48" s="644">
        <v>769</v>
      </c>
      <c r="I48" s="644"/>
      <c r="J48" s="658">
        <v>2</v>
      </c>
      <c r="K48" s="644">
        <v>75</v>
      </c>
      <c r="L48" s="644">
        <v>153</v>
      </c>
      <c r="M48" s="644"/>
      <c r="N48" s="644">
        <v>230</v>
      </c>
      <c r="O48" s="644"/>
      <c r="P48" s="644"/>
      <c r="Q48" s="644"/>
      <c r="Y48" s="288"/>
      <c r="Z48" s="284"/>
      <c r="AE48" s="288"/>
      <c r="AF48" s="284"/>
      <c r="AH48" s="288"/>
      <c r="AI48" s="343"/>
      <c r="AJ48" s="344"/>
      <c r="AK48" s="344"/>
      <c r="AL48" s="344"/>
      <c r="AM48" s="344"/>
      <c r="AN48" s="344"/>
      <c r="AO48" s="309"/>
      <c r="AP48" s="344"/>
      <c r="AQ48" s="344"/>
      <c r="AR48" s="344"/>
      <c r="AS48" s="344"/>
      <c r="AT48" s="344"/>
      <c r="AU48" s="309"/>
      <c r="AV48" s="344"/>
      <c r="AW48" s="344"/>
      <c r="AX48" s="309"/>
    </row>
    <row r="49" spans="1:50">
      <c r="A49" s="643" t="s">
        <v>332</v>
      </c>
      <c r="B49" s="644">
        <v>12035513.289473685</v>
      </c>
      <c r="C49" s="644">
        <v>3357115.3125000005</v>
      </c>
      <c r="D49" s="644">
        <v>9630092.9759108871</v>
      </c>
      <c r="E49" s="644">
        <v>2482020.9678522572</v>
      </c>
      <c r="F49" s="644">
        <v>2624946.8015267174</v>
      </c>
      <c r="G49" s="644">
        <v>4559976.1086752117</v>
      </c>
      <c r="H49" s="644">
        <v>34689665.455938756</v>
      </c>
      <c r="I49" s="644"/>
      <c r="J49" s="644">
        <v>105951</v>
      </c>
      <c r="K49" s="644">
        <v>3038242.2199170124</v>
      </c>
      <c r="L49" s="644">
        <v>6349688.4204234798</v>
      </c>
      <c r="M49" s="644"/>
      <c r="N49" s="644">
        <v>9493881.6403404921</v>
      </c>
      <c r="O49" s="644"/>
      <c r="P49" s="644"/>
      <c r="Q49" s="644"/>
      <c r="R49" s="273"/>
      <c r="S49" s="275">
        <f>IF(B48&gt;0,(B49/B48),)</f>
        <v>48335.394736842107</v>
      </c>
      <c r="T49" s="275">
        <f t="shared" ref="T49" si="437">IF(C48&gt;0,(C49/C48),)</f>
        <v>47958.790178571435</v>
      </c>
      <c r="U49" s="275">
        <f t="shared" ref="U49" si="438">IF(D48&gt;0,(D49/D48),)</f>
        <v>43575.081338963289</v>
      </c>
      <c r="V49" s="275">
        <f t="shared" ref="V49" si="439">IF(E48&gt;0,(E49/E48),)</f>
        <v>40688.868325446841</v>
      </c>
      <c r="W49" s="275">
        <f t="shared" ref="W49" si="440">IF(F48&gt;0,(F49/F48),)</f>
        <v>40383.796946564886</v>
      </c>
      <c r="X49" s="275">
        <f t="shared" ref="X49" si="441">IF(G48&gt;0,(G49/G48),)</f>
        <v>44271.612705584579</v>
      </c>
      <c r="Y49" s="290">
        <f t="shared" ref="Y49" si="442">IF(H48&gt;0,(H49/H48),)</f>
        <v>45110.098122157033</v>
      </c>
      <c r="Z49" s="285">
        <f t="shared" ref="Z49" si="443">IF(I48&gt;0,(I49/I48),)</f>
        <v>0</v>
      </c>
      <c r="AA49" s="351">
        <f t="shared" ref="AA49" si="444">IF(J48&gt;0,(J49/J48),)</f>
        <v>52975.5</v>
      </c>
      <c r="AB49" s="275">
        <f t="shared" ref="AB49" si="445">IF(K48&gt;0,(K49/K48),)</f>
        <v>40509.896265560164</v>
      </c>
      <c r="AC49" s="275">
        <f t="shared" ref="AC49" si="446">IF(L48&gt;0,(L49/L48),)</f>
        <v>41501.231506035816</v>
      </c>
      <c r="AD49" s="275">
        <f t="shared" ref="AD49" si="447">IF(M48&gt;0,(M49/M48),)</f>
        <v>0</v>
      </c>
      <c r="AE49" s="290">
        <f t="shared" ref="AE49" si="448">IF(N48&gt;0,(N49/N48),)</f>
        <v>41277.746262349967</v>
      </c>
      <c r="AF49" s="285">
        <f t="shared" ref="AF49" si="449">IF(O48&gt;0,(O49/O48),)</f>
        <v>0</v>
      </c>
      <c r="AG49" s="275">
        <f t="shared" ref="AG49" si="450">IF(P48&gt;0,(P49/P48),)</f>
        <v>0</v>
      </c>
      <c r="AH49" s="290">
        <f t="shared" ref="AH49" si="451">IF(Q48&gt;0,(Q49/Q48),)</f>
        <v>0</v>
      </c>
      <c r="AI49" s="345">
        <f>IF(S47&gt;0,(S49-S47)/S47,)</f>
        <v>5.2771828370593521E-2</v>
      </c>
      <c r="AJ49" s="314">
        <f t="shared" ref="AJ49" si="452">IF(T47&gt;0,(T49-T47)/T47,)</f>
        <v>0.17524178355910869</v>
      </c>
      <c r="AK49" s="314">
        <f t="shared" ref="AK49" si="453">IF(U47&gt;0,(U49-U47)/U47,)</f>
        <v>2.3029742966468193E-2</v>
      </c>
      <c r="AL49" s="314">
        <f t="shared" ref="AL49" si="454">IF(V47&gt;0,(V49-V47)/V47,)</f>
        <v>2.6748779269861931E-3</v>
      </c>
      <c r="AM49" s="312">
        <f t="shared" ref="AM49" si="455">IF(W47&gt;0,(W49-W47)/W47,)</f>
        <v>-0.39034496868646718</v>
      </c>
      <c r="AN49" s="314">
        <f t="shared" ref="AN49" si="456">IF(X47&gt;0,(X49-X47)/X47,)</f>
        <v>9.2229954351870889E-3</v>
      </c>
      <c r="AO49" s="310">
        <f t="shared" ref="AO49" si="457">IF(Y47&gt;0,(Y49-Y47)/Y47,)</f>
        <v>1.5991572381785266E-2</v>
      </c>
      <c r="AP49" s="314">
        <f t="shared" ref="AP49" si="458">IF(Z47&gt;0,(Z49-Z47)/Z47,)</f>
        <v>0</v>
      </c>
      <c r="AQ49" s="314">
        <f t="shared" ref="AQ49" si="459">IF(AA47&gt;0,(AA49-AA47)/AA47,)</f>
        <v>0</v>
      </c>
      <c r="AR49" s="314">
        <f t="shared" ref="AR49" si="460">IF(AB47&gt;0,(AB49-AB47)/AB47,)</f>
        <v>-3.1709907828517361E-2</v>
      </c>
      <c r="AS49" s="314">
        <f t="shared" ref="AS49" si="461">IF(AC47&gt;0,(AC49-AC47)/AC47,)</f>
        <v>5.8222057972578192E-2</v>
      </c>
      <c r="AT49" s="314">
        <f t="shared" ref="AT49" si="462">IF(AD47&gt;0,(AD49-AD47)/AD47,)</f>
        <v>0</v>
      </c>
      <c r="AU49" s="310">
        <f t="shared" ref="AU49" si="463">IF(AE47&gt;0,(AE49-AE47)/AE47,)</f>
        <v>2.0941928786255982E-2</v>
      </c>
      <c r="AV49" s="314">
        <f t="shared" ref="AV49" si="464">IF(AF47&gt;0,(AF49-AF47)/AF47,)</f>
        <v>0</v>
      </c>
      <c r="AW49" s="314">
        <f t="shared" ref="AW49" si="465">IF(AG47&gt;0,(AG49-AG47)/AG47,)</f>
        <v>0</v>
      </c>
      <c r="AX49" s="310">
        <f t="shared" ref="AX49" si="466">IF(AH47&gt;0,(AH49-AH47)/AH47,)</f>
        <v>0</v>
      </c>
    </row>
    <row r="50" spans="1:50">
      <c r="A50" s="643" t="s">
        <v>334</v>
      </c>
      <c r="B50" s="644">
        <v>89</v>
      </c>
      <c r="C50" s="644">
        <v>0</v>
      </c>
      <c r="D50" s="644">
        <v>171</v>
      </c>
      <c r="E50" s="644">
        <v>12</v>
      </c>
      <c r="F50" s="644">
        <v>37</v>
      </c>
      <c r="G50" s="644">
        <v>16</v>
      </c>
      <c r="H50" s="644">
        <v>325</v>
      </c>
      <c r="I50" s="644"/>
      <c r="J50" s="644">
        <v>0</v>
      </c>
      <c r="K50" s="644">
        <v>0</v>
      </c>
      <c r="L50" s="644">
        <v>0</v>
      </c>
      <c r="M50" s="644"/>
      <c r="N50" s="644">
        <v>0</v>
      </c>
      <c r="O50" s="644"/>
      <c r="P50" s="644"/>
      <c r="Q50" s="644"/>
      <c r="Y50" s="288"/>
      <c r="Z50" s="284"/>
      <c r="AE50" s="288"/>
      <c r="AF50" s="284"/>
      <c r="AH50" s="288"/>
      <c r="AI50" s="343"/>
      <c r="AJ50" s="344"/>
      <c r="AK50" s="344"/>
      <c r="AL50" s="344"/>
      <c r="AM50" s="344"/>
      <c r="AN50" s="344"/>
      <c r="AO50" s="309"/>
      <c r="AP50" s="344"/>
      <c r="AQ50" s="344"/>
      <c r="AR50" s="344"/>
      <c r="AS50" s="344"/>
      <c r="AT50" s="344"/>
      <c r="AU50" s="309"/>
      <c r="AV50" s="344"/>
      <c r="AW50" s="344"/>
      <c r="AX50" s="309"/>
    </row>
    <row r="51" spans="1:50">
      <c r="A51" s="643" t="s">
        <v>336</v>
      </c>
      <c r="B51" s="644">
        <v>4446680.3649635036</v>
      </c>
      <c r="C51" s="644">
        <v>0</v>
      </c>
      <c r="D51" s="644">
        <v>7001819.1114684977</v>
      </c>
      <c r="E51" s="644">
        <v>485214</v>
      </c>
      <c r="F51" s="644">
        <v>2311885.1221374045</v>
      </c>
      <c r="G51" s="644">
        <v>679770.24</v>
      </c>
      <c r="H51" s="644">
        <v>14925368.838569406</v>
      </c>
      <c r="I51" s="644"/>
      <c r="J51" s="644">
        <v>0</v>
      </c>
      <c r="K51" s="644">
        <v>0</v>
      </c>
      <c r="L51" s="644">
        <v>0</v>
      </c>
      <c r="M51" s="644"/>
      <c r="N51" s="644">
        <v>0</v>
      </c>
      <c r="O51" s="644"/>
      <c r="P51" s="644"/>
      <c r="Q51" s="644"/>
      <c r="R51" s="273"/>
      <c r="S51" s="275">
        <f>IF(B50&gt;0,(B51/B50),)</f>
        <v>49962.700729927004</v>
      </c>
      <c r="T51" s="275">
        <f t="shared" ref="T51" si="467">IF(C50&gt;0,(C51/C50),)</f>
        <v>0</v>
      </c>
      <c r="U51" s="275">
        <f t="shared" ref="U51" si="468">IF(D50&gt;0,(D51/D50),)</f>
        <v>40946.31059338303</v>
      </c>
      <c r="V51" s="275">
        <f t="shared" ref="V51" si="469">IF(E50&gt;0,(E51/E50),)</f>
        <v>40434.5</v>
      </c>
      <c r="W51" s="275">
        <f t="shared" ref="W51" si="470">IF(F50&gt;0,(F51/F50),)</f>
        <v>62483.381679389313</v>
      </c>
      <c r="X51" s="275">
        <f t="shared" ref="X51" si="471">IF(G50&gt;0,(G51/G50),)</f>
        <v>42485.64</v>
      </c>
      <c r="Y51" s="290">
        <f t="shared" ref="Y51" si="472">IF(H50&gt;0,(H51/H50),)</f>
        <v>45924.211810982786</v>
      </c>
      <c r="Z51" s="285">
        <f t="shared" ref="Z51" si="473">IF(I50&gt;0,(I51/I50),)</f>
        <v>0</v>
      </c>
      <c r="AA51" s="275">
        <f t="shared" ref="AA51" si="474">IF(J50&gt;0,(J51/J50),)</f>
        <v>0</v>
      </c>
      <c r="AB51" s="275">
        <f t="shared" ref="AB51" si="475">IF(K50&gt;0,(K51/K50),)</f>
        <v>0</v>
      </c>
      <c r="AC51" s="275">
        <f t="shared" ref="AC51" si="476">IF(L50&gt;0,(L51/L50),)</f>
        <v>0</v>
      </c>
      <c r="AD51" s="275">
        <f t="shared" ref="AD51" si="477">IF(M50&gt;0,(M51/M50),)</f>
        <v>0</v>
      </c>
      <c r="AE51" s="290">
        <f t="shared" ref="AE51" si="478">IF(N50&gt;0,(N51/N50),)</f>
        <v>0</v>
      </c>
      <c r="AF51" s="285">
        <f t="shared" ref="AF51" si="479">IF(O50&gt;0,(O51/O50),)</f>
        <v>0</v>
      </c>
      <c r="AG51" s="275">
        <f t="shared" ref="AG51" si="480">IF(P50&gt;0,(P51/P50),)</f>
        <v>0</v>
      </c>
      <c r="AH51" s="290">
        <f t="shared" ref="AH51" si="481">IF(Q50&gt;0,(Q51/Q50),)</f>
        <v>0</v>
      </c>
      <c r="AI51" s="343"/>
      <c r="AJ51" s="344"/>
      <c r="AK51" s="344"/>
      <c r="AL51" s="344"/>
      <c r="AM51" s="344"/>
      <c r="AN51" s="344"/>
      <c r="AO51" s="309"/>
      <c r="AP51" s="344"/>
      <c r="AQ51" s="344"/>
      <c r="AR51" s="344"/>
      <c r="AS51" s="344"/>
      <c r="AT51" s="344"/>
      <c r="AU51" s="309"/>
      <c r="AV51" s="344"/>
      <c r="AW51" s="344"/>
      <c r="AX51" s="309"/>
    </row>
    <row r="52" spans="1:50">
      <c r="A52" s="643" t="s">
        <v>338</v>
      </c>
      <c r="B52" s="644">
        <v>89</v>
      </c>
      <c r="C52" s="644">
        <v>0</v>
      </c>
      <c r="D52" s="644">
        <v>198</v>
      </c>
      <c r="E52" s="644">
        <v>7</v>
      </c>
      <c r="F52" s="644">
        <v>0</v>
      </c>
      <c r="G52" s="644">
        <v>16</v>
      </c>
      <c r="H52" s="644">
        <v>310</v>
      </c>
      <c r="I52" s="644"/>
      <c r="J52" s="658">
        <v>98</v>
      </c>
      <c r="K52" s="644">
        <v>0</v>
      </c>
      <c r="L52" s="644">
        <v>0</v>
      </c>
      <c r="M52" s="644"/>
      <c r="N52" s="644">
        <v>98</v>
      </c>
      <c r="O52" s="644"/>
      <c r="P52" s="644"/>
      <c r="Q52" s="644"/>
      <c r="Y52" s="288"/>
      <c r="Z52" s="284"/>
      <c r="AE52" s="288"/>
      <c r="AF52" s="284"/>
      <c r="AH52" s="288"/>
      <c r="AI52" s="343"/>
      <c r="AJ52" s="344"/>
      <c r="AK52" s="344"/>
      <c r="AL52" s="344"/>
      <c r="AM52" s="344"/>
      <c r="AN52" s="344"/>
      <c r="AO52" s="309"/>
      <c r="AP52" s="344"/>
      <c r="AQ52" s="344"/>
      <c r="AR52" s="344"/>
      <c r="AS52" s="344"/>
      <c r="AT52" s="344"/>
      <c r="AU52" s="309"/>
      <c r="AV52" s="344"/>
      <c r="AW52" s="344"/>
      <c r="AX52" s="309"/>
    </row>
    <row r="53" spans="1:50">
      <c r="A53" s="643" t="s">
        <v>340</v>
      </c>
      <c r="B53" s="644">
        <v>4295163.7116788318</v>
      </c>
      <c r="C53" s="644">
        <v>0</v>
      </c>
      <c r="D53" s="644">
        <v>7975683.8739250191</v>
      </c>
      <c r="E53" s="644">
        <v>300041</v>
      </c>
      <c r="F53" s="644">
        <v>0</v>
      </c>
      <c r="G53" s="644">
        <v>671848.32000000007</v>
      </c>
      <c r="H53" s="644">
        <v>13242736.905603852</v>
      </c>
      <c r="I53" s="644"/>
      <c r="J53" s="644">
        <v>5376505.7444089465</v>
      </c>
      <c r="K53" s="644">
        <v>0</v>
      </c>
      <c r="L53" s="644">
        <v>0</v>
      </c>
      <c r="M53" s="644"/>
      <c r="N53" s="644">
        <v>5376505.7444089465</v>
      </c>
      <c r="O53" s="644"/>
      <c r="P53" s="644"/>
      <c r="Q53" s="644"/>
      <c r="R53" s="273"/>
      <c r="S53" s="275">
        <f>IF(B52&gt;0,(B53/B52),)</f>
        <v>48260.266423357658</v>
      </c>
      <c r="T53" s="275">
        <f t="shared" ref="T53" si="482">IF(C52&gt;0,(C53/C52),)</f>
        <v>0</v>
      </c>
      <c r="U53" s="275">
        <f t="shared" ref="U53" si="483">IF(D52&gt;0,(D53/D52),)</f>
        <v>40281.231686489999</v>
      </c>
      <c r="V53" s="275">
        <f t="shared" ref="V53" si="484">IF(E52&gt;0,(E53/E52),)</f>
        <v>42863</v>
      </c>
      <c r="W53" s="275">
        <f t="shared" ref="W53" si="485">IF(F52&gt;0,(F53/F52),)</f>
        <v>0</v>
      </c>
      <c r="X53" s="275">
        <f t="shared" ref="X53" si="486">IF(G52&gt;0,(G53/G52),)</f>
        <v>41990.520000000004</v>
      </c>
      <c r="Y53" s="290">
        <f t="shared" ref="Y53" si="487">IF(H52&gt;0,(H53/H52),)</f>
        <v>42718.506147109198</v>
      </c>
      <c r="Z53" s="285">
        <f t="shared" ref="Z53" si="488">IF(I52&gt;0,(I53/I52),)</f>
        <v>0</v>
      </c>
      <c r="AA53" s="351">
        <f t="shared" ref="AA53" si="489">IF(J52&gt;0,(J53/J52),)</f>
        <v>54862.303514377003</v>
      </c>
      <c r="AB53" s="275">
        <f t="shared" ref="AB53" si="490">IF(K52&gt;0,(K53/K52),)</f>
        <v>0</v>
      </c>
      <c r="AC53" s="275">
        <f t="shared" ref="AC53" si="491">IF(L52&gt;0,(L53/L52),)</f>
        <v>0</v>
      </c>
      <c r="AD53" s="275">
        <f t="shared" ref="AD53" si="492">IF(M52&gt;0,(M53/M52),)</f>
        <v>0</v>
      </c>
      <c r="AE53" s="290">
        <f t="shared" ref="AE53" si="493">IF(N52&gt;0,(N53/N52),)</f>
        <v>54862.303514377003</v>
      </c>
      <c r="AF53" s="285">
        <f t="shared" ref="AF53" si="494">IF(O52&gt;0,(O53/O52),)</f>
        <v>0</v>
      </c>
      <c r="AG53" s="275">
        <f t="shared" ref="AG53" si="495">IF(P52&gt;0,(P53/P52),)</f>
        <v>0</v>
      </c>
      <c r="AH53" s="290">
        <f t="shared" ref="AH53" si="496">IF(Q52&gt;0,(Q53/Q52),)</f>
        <v>0</v>
      </c>
      <c r="AI53" s="345">
        <f>IF(S51&gt;0,(S53-S51)/S51,)</f>
        <v>-3.4074104916222245E-2</v>
      </c>
      <c r="AJ53" s="314">
        <f t="shared" ref="AJ53" si="497">IF(T51&gt;0,(T53-T51)/T51,)</f>
        <v>0</v>
      </c>
      <c r="AK53" s="314">
        <f t="shared" ref="AK53" si="498">IF(U51&gt;0,(U53-U51)/U51,)</f>
        <v>-1.6242706540708682E-2</v>
      </c>
      <c r="AL53" s="314">
        <f t="shared" ref="AL53" si="499">IF(V51&gt;0,(V53-V51)/V51,)</f>
        <v>6.0060097194227703E-2</v>
      </c>
      <c r="AM53" s="312">
        <f t="shared" ref="AM53" si="500">IF(W51&gt;0,(W53-W51)/W51,)</f>
        <v>-1</v>
      </c>
      <c r="AN53" s="314">
        <f t="shared" ref="AN53" si="501">IF(X51&gt;0,(X53-X51)/X51,)</f>
        <v>-1.1653819973054315E-2</v>
      </c>
      <c r="AO53" s="310">
        <f t="shared" ref="AO53" si="502">IF(Y51&gt;0,(Y53-Y51)/Y51,)</f>
        <v>-6.9804260921620065E-2</v>
      </c>
      <c r="AP53" s="314">
        <f t="shared" ref="AP53" si="503">IF(Z51&gt;0,(Z53-Z51)/Z51,)</f>
        <v>0</v>
      </c>
      <c r="AQ53" s="314">
        <f t="shared" ref="AQ53" si="504">IF(AA51&gt;0,(AA53-AA51)/AA51,)</f>
        <v>0</v>
      </c>
      <c r="AR53" s="314">
        <f t="shared" ref="AR53" si="505">IF(AB51&gt;0,(AB53-AB51)/AB51,)</f>
        <v>0</v>
      </c>
      <c r="AS53" s="314">
        <f t="shared" ref="AS53" si="506">IF(AC51&gt;0,(AC53-AC51)/AC51,)</f>
        <v>0</v>
      </c>
      <c r="AT53" s="314">
        <f t="shared" ref="AT53" si="507">IF(AD51&gt;0,(AD53-AD51)/AD51,)</f>
        <v>0</v>
      </c>
      <c r="AU53" s="310">
        <f t="shared" ref="AU53" si="508">IF(AE51&gt;0,(AE53-AE51)/AE51,)</f>
        <v>0</v>
      </c>
      <c r="AV53" s="314">
        <f t="shared" ref="AV53" si="509">IF(AF51&gt;0,(AF53-AF51)/AF51,)</f>
        <v>0</v>
      </c>
      <c r="AW53" s="314">
        <f t="shared" ref="AW53" si="510">IF(AG51&gt;0,(AG53-AG51)/AG51,)</f>
        <v>0</v>
      </c>
      <c r="AX53" s="310">
        <f t="shared" ref="AX53" si="511">IF(AH51&gt;0,(AH53-AH51)/AH51,)</f>
        <v>0</v>
      </c>
    </row>
    <row r="54" spans="1:50">
      <c r="A54" s="643" t="s">
        <v>342</v>
      </c>
      <c r="B54" s="644">
        <v>0</v>
      </c>
      <c r="C54" s="644">
        <v>0</v>
      </c>
      <c r="D54" s="644">
        <v>0</v>
      </c>
      <c r="E54" s="644">
        <v>0</v>
      </c>
      <c r="F54" s="644">
        <v>0</v>
      </c>
      <c r="G54" s="644">
        <v>0</v>
      </c>
      <c r="H54" s="644">
        <v>0</v>
      </c>
      <c r="I54" s="644"/>
      <c r="J54" s="644">
        <v>323</v>
      </c>
      <c r="K54" s="644">
        <v>40</v>
      </c>
      <c r="L54" s="644">
        <v>693</v>
      </c>
      <c r="M54" s="644"/>
      <c r="N54" s="644">
        <v>1056</v>
      </c>
      <c r="O54" s="644"/>
      <c r="P54" s="644"/>
      <c r="Q54" s="644"/>
      <c r="Y54" s="288"/>
      <c r="Z54" s="284"/>
      <c r="AE54" s="288"/>
      <c r="AF54" s="284"/>
      <c r="AH54" s="288"/>
      <c r="AI54" s="343"/>
      <c r="AJ54" s="344"/>
      <c r="AK54" s="344"/>
      <c r="AL54" s="344"/>
      <c r="AM54" s="344"/>
      <c r="AN54" s="344"/>
      <c r="AO54" s="309"/>
      <c r="AP54" s="344"/>
      <c r="AQ54" s="344"/>
      <c r="AR54" s="344"/>
      <c r="AS54" s="344"/>
      <c r="AT54" s="344"/>
      <c r="AU54" s="309"/>
      <c r="AV54" s="344"/>
      <c r="AW54" s="344"/>
      <c r="AX54" s="309"/>
    </row>
    <row r="55" spans="1:50">
      <c r="A55" s="643" t="s">
        <v>344</v>
      </c>
      <c r="B55" s="644">
        <v>0</v>
      </c>
      <c r="C55" s="644">
        <v>0</v>
      </c>
      <c r="D55" s="644">
        <v>0</v>
      </c>
      <c r="E55" s="644">
        <v>0</v>
      </c>
      <c r="F55" s="644">
        <v>0</v>
      </c>
      <c r="G55" s="644">
        <v>0</v>
      </c>
      <c r="H55" s="644">
        <v>0</v>
      </c>
      <c r="I55" s="644"/>
      <c r="J55" s="644">
        <v>16229976.320985407</v>
      </c>
      <c r="K55" s="644">
        <v>1617629.0274314214</v>
      </c>
      <c r="L55" s="644">
        <v>28738768.909620568</v>
      </c>
      <c r="M55" s="644"/>
      <c r="N55" s="644">
        <v>46586374.258037396</v>
      </c>
      <c r="O55" s="644"/>
      <c r="P55" s="644"/>
      <c r="Q55" s="644"/>
      <c r="R55" s="273"/>
      <c r="S55" s="275">
        <f>IF(B54&gt;0,(B55/B54),)</f>
        <v>0</v>
      </c>
      <c r="T55" s="275">
        <f t="shared" ref="T55" si="512">IF(C54&gt;0,(C55/C54),)</f>
        <v>0</v>
      </c>
      <c r="U55" s="275">
        <f t="shared" ref="U55" si="513">IF(D54&gt;0,(D55/D54),)</f>
        <v>0</v>
      </c>
      <c r="V55" s="275">
        <f t="shared" ref="V55" si="514">IF(E54&gt;0,(E55/E54),)</f>
        <v>0</v>
      </c>
      <c r="W55" s="275">
        <f t="shared" ref="W55" si="515">IF(F54&gt;0,(F55/F54),)</f>
        <v>0</v>
      </c>
      <c r="X55" s="275">
        <f t="shared" ref="X55" si="516">IF(G54&gt;0,(G55/G54),)</f>
        <v>0</v>
      </c>
      <c r="Y55" s="290">
        <f t="shared" ref="Y55" si="517">IF(H54&gt;0,(H55/H54),)</f>
        <v>0</v>
      </c>
      <c r="Z55" s="285">
        <f t="shared" ref="Z55" si="518">IF(I54&gt;0,(I55/I54),)</f>
        <v>0</v>
      </c>
      <c r="AA55" s="275">
        <f t="shared" ref="AA55" si="519">IF(J54&gt;0,(J55/J54),)</f>
        <v>50247.604708933148</v>
      </c>
      <c r="AB55" s="275">
        <f t="shared" ref="AB55" si="520">IF(K54&gt;0,(K55/K54),)</f>
        <v>40440.725685785539</v>
      </c>
      <c r="AC55" s="275">
        <f t="shared" ref="AC55" si="521">IF(L54&gt;0,(L55/L54),)</f>
        <v>41470.085006667483</v>
      </c>
      <c r="AD55" s="275">
        <f t="shared" ref="AD55" si="522">IF(M54&gt;0,(M55/M54),)</f>
        <v>0</v>
      </c>
      <c r="AE55" s="290">
        <f t="shared" ref="AE55" si="523">IF(N54&gt;0,(N55/N54),)</f>
        <v>44115.884714050568</v>
      </c>
      <c r="AF55" s="285">
        <f t="shared" ref="AF55" si="524">IF(O54&gt;0,(O55/O54),)</f>
        <v>0</v>
      </c>
      <c r="AG55" s="275">
        <f t="shared" ref="AG55" si="525">IF(P54&gt;0,(P55/P54),)</f>
        <v>0</v>
      </c>
      <c r="AH55" s="290">
        <f t="shared" ref="AH55" si="526">IF(Q54&gt;0,(Q55/Q54),)</f>
        <v>0</v>
      </c>
      <c r="AI55" s="343"/>
      <c r="AJ55" s="344"/>
      <c r="AK55" s="344"/>
      <c r="AL55" s="344"/>
      <c r="AM55" s="344"/>
      <c r="AN55" s="344"/>
      <c r="AO55" s="309"/>
      <c r="AP55" s="344"/>
      <c r="AQ55" s="344"/>
      <c r="AR55" s="344"/>
      <c r="AS55" s="344"/>
      <c r="AT55" s="344"/>
      <c r="AU55" s="309"/>
      <c r="AV55" s="344"/>
      <c r="AW55" s="344"/>
      <c r="AX55" s="309"/>
    </row>
    <row r="56" spans="1:50">
      <c r="A56" s="643" t="s">
        <v>346</v>
      </c>
      <c r="B56" s="644">
        <v>0</v>
      </c>
      <c r="C56" s="644">
        <v>0</v>
      </c>
      <c r="D56" s="644">
        <v>0</v>
      </c>
      <c r="E56" s="644">
        <v>0</v>
      </c>
      <c r="F56" s="644">
        <v>0</v>
      </c>
      <c r="G56" s="644">
        <v>0</v>
      </c>
      <c r="H56" s="644">
        <v>0</v>
      </c>
      <c r="I56" s="644"/>
      <c r="J56" s="644">
        <v>177</v>
      </c>
      <c r="K56" s="644">
        <v>100</v>
      </c>
      <c r="L56" s="644">
        <v>645</v>
      </c>
      <c r="M56" s="644"/>
      <c r="N56" s="644">
        <v>922</v>
      </c>
      <c r="O56" s="644"/>
      <c r="P56" s="644"/>
      <c r="Q56" s="644"/>
      <c r="Y56" s="288"/>
      <c r="Z56" s="284"/>
      <c r="AE56" s="288"/>
      <c r="AF56" s="284"/>
      <c r="AH56" s="288"/>
      <c r="AI56" s="343"/>
      <c r="AJ56" s="344"/>
      <c r="AK56" s="344"/>
      <c r="AL56" s="344"/>
      <c r="AM56" s="344"/>
      <c r="AN56" s="344"/>
      <c r="AO56" s="309"/>
      <c r="AP56" s="344"/>
      <c r="AQ56" s="344"/>
      <c r="AR56" s="344"/>
      <c r="AS56" s="344"/>
      <c r="AT56" s="344"/>
      <c r="AU56" s="309"/>
      <c r="AV56" s="344"/>
      <c r="AW56" s="344"/>
      <c r="AX56" s="309"/>
    </row>
    <row r="57" spans="1:50">
      <c r="A57" s="643" t="s">
        <v>348</v>
      </c>
      <c r="B57" s="644">
        <v>0</v>
      </c>
      <c r="C57" s="644">
        <v>0</v>
      </c>
      <c r="D57" s="644">
        <v>0</v>
      </c>
      <c r="E57" s="644">
        <v>0</v>
      </c>
      <c r="F57" s="644">
        <v>0</v>
      </c>
      <c r="G57" s="644">
        <v>0</v>
      </c>
      <c r="H57" s="644">
        <v>0</v>
      </c>
      <c r="I57" s="644"/>
      <c r="J57" s="644">
        <v>8163692.418103449</v>
      </c>
      <c r="K57" s="644">
        <v>4141566.9064748203</v>
      </c>
      <c r="L57" s="644">
        <v>26950960.724964745</v>
      </c>
      <c r="M57" s="644"/>
      <c r="N57" s="644">
        <v>39256220.049543016</v>
      </c>
      <c r="O57" s="644"/>
      <c r="P57" s="644"/>
      <c r="Q57" s="644"/>
      <c r="R57" s="273"/>
      <c r="S57" s="275">
        <f>IF(B56&gt;0,(B57/B56),)</f>
        <v>0</v>
      </c>
      <c r="T57" s="275">
        <f t="shared" ref="T57" si="527">IF(C56&gt;0,(C57/C56),)</f>
        <v>0</v>
      </c>
      <c r="U57" s="275">
        <f t="shared" ref="U57" si="528">IF(D56&gt;0,(D57/D56),)</f>
        <v>0</v>
      </c>
      <c r="V57" s="275">
        <f t="shared" ref="V57" si="529">IF(E56&gt;0,(E57/E56),)</f>
        <v>0</v>
      </c>
      <c r="W57" s="275">
        <f t="shared" ref="W57" si="530">IF(F56&gt;0,(F57/F56),)</f>
        <v>0</v>
      </c>
      <c r="X57" s="275">
        <f t="shared" ref="X57" si="531">IF(G56&gt;0,(G57/G56),)</f>
        <v>0</v>
      </c>
      <c r="Y57" s="290">
        <f t="shared" ref="Y57" si="532">IF(H56&gt;0,(H57/H56),)</f>
        <v>0</v>
      </c>
      <c r="Z57" s="285">
        <f t="shared" ref="Z57" si="533">IF(I56&gt;0,(I57/I56),)</f>
        <v>0</v>
      </c>
      <c r="AA57" s="275">
        <f t="shared" ref="AA57" si="534">IF(J56&gt;0,(J57/J56),)</f>
        <v>46122.556034482761</v>
      </c>
      <c r="AB57" s="275">
        <f t="shared" ref="AB57" si="535">IF(K56&gt;0,(K57/K56),)</f>
        <v>41415.669064748203</v>
      </c>
      <c r="AC57" s="275">
        <f t="shared" ref="AC57" si="536">IF(L56&gt;0,(L57/L56),)</f>
        <v>41784.435232503478</v>
      </c>
      <c r="AD57" s="275">
        <f t="shared" ref="AD57" si="537">IF(M56&gt;0,(M57/M56),)</f>
        <v>0</v>
      </c>
      <c r="AE57" s="290">
        <f t="shared" ref="AE57" si="538">IF(N56&gt;0,(N57/N56),)</f>
        <v>42577.245173040144</v>
      </c>
      <c r="AF57" s="285">
        <f t="shared" ref="AF57" si="539">IF(O56&gt;0,(O57/O56),)</f>
        <v>0</v>
      </c>
      <c r="AG57" s="275">
        <f t="shared" ref="AG57" si="540">IF(P56&gt;0,(P57/P56),)</f>
        <v>0</v>
      </c>
      <c r="AH57" s="290">
        <f t="shared" ref="AH57" si="541">IF(Q56&gt;0,(Q57/Q56),)</f>
        <v>0</v>
      </c>
      <c r="AI57" s="345">
        <f>IF(S55&gt;0,(S57-S55)/S55,)</f>
        <v>0</v>
      </c>
      <c r="AJ57" s="314">
        <f t="shared" ref="AJ57" si="542">IF(T55&gt;0,(T57-T55)/T55,)</f>
        <v>0</v>
      </c>
      <c r="AK57" s="314">
        <f t="shared" ref="AK57" si="543">IF(U55&gt;0,(U57-U55)/U55,)</f>
        <v>0</v>
      </c>
      <c r="AL57" s="314">
        <f t="shared" ref="AL57" si="544">IF(V55&gt;0,(V57-V55)/V55,)</f>
        <v>0</v>
      </c>
      <c r="AM57" s="314">
        <f t="shared" ref="AM57" si="545">IF(W55&gt;0,(W57-W55)/W55,)</f>
        <v>0</v>
      </c>
      <c r="AN57" s="314">
        <f t="shared" ref="AN57" si="546">IF(X55&gt;0,(X57-X55)/X55,)</f>
        <v>0</v>
      </c>
      <c r="AO57" s="310">
        <f t="shared" ref="AO57" si="547">IF(Y55&gt;0,(Y57-Y55)/Y55,)</f>
        <v>0</v>
      </c>
      <c r="AP57" s="314">
        <f t="shared" ref="AP57" si="548">IF(Z55&gt;0,(Z57-Z55)/Z55,)</f>
        <v>0</v>
      </c>
      <c r="AQ57" s="312">
        <f t="shared" ref="AQ57" si="549">IF(AA55&gt;0,(AA57-AA55)/AA55,)</f>
        <v>-8.2094434119702922E-2</v>
      </c>
      <c r="AR57" s="314">
        <f t="shared" ref="AR57" si="550">IF(AB55&gt;0,(AB57-AB55)/AB55,)</f>
        <v>2.4107959548939187E-2</v>
      </c>
      <c r="AS57" s="314">
        <f t="shared" ref="AS57" si="551">IF(AC55&gt;0,(AC57-AC55)/AC55,)</f>
        <v>7.5801683499190876E-3</v>
      </c>
      <c r="AT57" s="314">
        <f t="shared" ref="AT57" si="552">IF(AD55&gt;0,(AD57-AD55)/AD55,)</f>
        <v>0</v>
      </c>
      <c r="AU57" s="310">
        <f t="shared" ref="AU57" si="553">IF(AE55&gt;0,(AE57-AE55)/AE55,)</f>
        <v>-3.487722281857307E-2</v>
      </c>
      <c r="AV57" s="314">
        <f t="shared" ref="AV57" si="554">IF(AF55&gt;0,(AF57-AF55)/AF55,)</f>
        <v>0</v>
      </c>
      <c r="AW57" s="314">
        <f t="shared" ref="AW57" si="555">IF(AG55&gt;0,(AG57-AG55)/AG55,)</f>
        <v>0</v>
      </c>
      <c r="AX57" s="310">
        <f t="shared" ref="AX57" si="556">IF(AH55&gt;0,(AH57-AH55)/AH55,)</f>
        <v>0</v>
      </c>
    </row>
    <row r="58" spans="1:50">
      <c r="A58" s="643" t="s">
        <v>350</v>
      </c>
      <c r="B58" s="644">
        <v>1094</v>
      </c>
      <c r="C58" s="644">
        <v>471</v>
      </c>
      <c r="D58" s="644">
        <v>1379</v>
      </c>
      <c r="E58" s="644">
        <v>333</v>
      </c>
      <c r="F58" s="644">
        <v>157</v>
      </c>
      <c r="G58" s="644">
        <v>397</v>
      </c>
      <c r="H58" s="644">
        <v>3831</v>
      </c>
      <c r="I58" s="644"/>
      <c r="J58" s="644">
        <v>323</v>
      </c>
      <c r="K58" s="644">
        <v>163</v>
      </c>
      <c r="L58" s="644">
        <v>855</v>
      </c>
      <c r="M58" s="644"/>
      <c r="N58" s="644">
        <v>1341</v>
      </c>
      <c r="O58" s="644"/>
      <c r="P58" s="644"/>
      <c r="Q58" s="644"/>
      <c r="Y58" s="288"/>
      <c r="Z58" s="284"/>
      <c r="AE58" s="288"/>
      <c r="AF58" s="284"/>
      <c r="AH58" s="288"/>
      <c r="AI58" s="343"/>
      <c r="AJ58" s="344"/>
      <c r="AK58" s="344"/>
      <c r="AL58" s="344"/>
      <c r="AM58" s="344"/>
      <c r="AN58" s="344"/>
      <c r="AO58" s="309"/>
      <c r="AP58" s="344"/>
      <c r="AQ58" s="344"/>
      <c r="AR58" s="344"/>
      <c r="AS58" s="344"/>
      <c r="AT58" s="344"/>
      <c r="AU58" s="309"/>
      <c r="AV58" s="344"/>
      <c r="AW58" s="344"/>
      <c r="AX58" s="309"/>
    </row>
    <row r="59" spans="1:50">
      <c r="A59" s="643" t="s">
        <v>352</v>
      </c>
      <c r="B59" s="644">
        <v>86790876.177741587</v>
      </c>
      <c r="C59" s="644">
        <v>31760135.516958151</v>
      </c>
      <c r="D59" s="644">
        <v>80550350.981582016</v>
      </c>
      <c r="E59" s="644">
        <v>17510442.411021158</v>
      </c>
      <c r="F59" s="644">
        <v>11241353.097426545</v>
      </c>
      <c r="G59" s="644">
        <v>21825102.982633442</v>
      </c>
      <c r="H59" s="644">
        <v>249678261.1673629</v>
      </c>
      <c r="I59" s="644"/>
      <c r="J59" s="644">
        <v>16229976.320985407</v>
      </c>
      <c r="K59" s="644">
        <v>7233238.5339331776</v>
      </c>
      <c r="L59" s="644">
        <v>35333428.093266018</v>
      </c>
      <c r="M59" s="644"/>
      <c r="N59" s="644">
        <v>58796642.948184602</v>
      </c>
      <c r="O59" s="644"/>
      <c r="P59" s="644"/>
      <c r="Q59" s="644"/>
      <c r="R59" s="273"/>
      <c r="S59" s="275">
        <f>IF(B58&gt;0,(B59/B58),)</f>
        <v>79333.524842542582</v>
      </c>
      <c r="T59" s="275">
        <f t="shared" ref="T59" si="557">IF(C58&gt;0,(C59/C58),)</f>
        <v>67431.28559863726</v>
      </c>
      <c r="U59" s="275">
        <f t="shared" ref="U59" si="558">IF(D58&gt;0,(D59/D58),)</f>
        <v>58412.147194765785</v>
      </c>
      <c r="V59" s="275">
        <f t="shared" ref="V59" si="559">IF(E58&gt;0,(E59/E58),)</f>
        <v>52583.911144207683</v>
      </c>
      <c r="W59" s="275">
        <f t="shared" ref="W59" si="560">IF(F58&gt;0,(F59/F58),)</f>
        <v>71600.97514284424</v>
      </c>
      <c r="X59" s="275">
        <f t="shared" ref="X59" si="561">IF(G58&gt;0,(G59/G58),)</f>
        <v>54975.070485222772</v>
      </c>
      <c r="Y59" s="290">
        <f t="shared" ref="Y59" si="562">IF(H58&gt;0,(H59/H58),)</f>
        <v>65173.130035855625</v>
      </c>
      <c r="Z59" s="285">
        <f t="shared" ref="Z59" si="563">IF(I58&gt;0,(I59/I58),)</f>
        <v>0</v>
      </c>
      <c r="AA59" s="275">
        <f t="shared" ref="AA59" si="564">IF(J58&gt;0,(J59/J58),)</f>
        <v>50247.604708933148</v>
      </c>
      <c r="AB59" s="275">
        <f t="shared" ref="AB59" si="565">IF(K58&gt;0,(K59/K58),)</f>
        <v>44375.696527197411</v>
      </c>
      <c r="AC59" s="275">
        <f t="shared" ref="AC59" si="566">IF(L58&gt;0,(L59/L58),)</f>
        <v>41325.646892708792</v>
      </c>
      <c r="AD59" s="275">
        <f t="shared" ref="AD59" si="567">IF(M58&gt;0,(M59/M58),)</f>
        <v>0</v>
      </c>
      <c r="AE59" s="290">
        <f t="shared" ref="AE59" si="568">IF(N58&gt;0,(N59/N58),)</f>
        <v>43845.371326013868</v>
      </c>
      <c r="AF59" s="285">
        <f t="shared" ref="AF59" si="569">IF(O58&gt;0,(O59/O58),)</f>
        <v>0</v>
      </c>
      <c r="AG59" s="275">
        <f t="shared" ref="AG59" si="570">IF(P58&gt;0,(P59/P58),)</f>
        <v>0</v>
      </c>
      <c r="AH59" s="290">
        <f t="shared" ref="AH59" si="571">IF(Q58&gt;0,(Q59/Q58),)</f>
        <v>0</v>
      </c>
      <c r="AI59" s="343"/>
      <c r="AJ59" s="344"/>
      <c r="AK59" s="344"/>
      <c r="AL59" s="344"/>
      <c r="AM59" s="344"/>
      <c r="AN59" s="344"/>
      <c r="AO59" s="309"/>
      <c r="AP59" s="344"/>
      <c r="AQ59" s="344"/>
      <c r="AR59" s="344"/>
      <c r="AS59" s="344"/>
      <c r="AT59" s="344"/>
      <c r="AU59" s="309"/>
      <c r="AV59" s="344"/>
      <c r="AW59" s="344"/>
      <c r="AX59" s="309"/>
    </row>
    <row r="60" spans="1:50">
      <c r="A60" s="643" t="s">
        <v>354</v>
      </c>
      <c r="B60" s="644">
        <v>1126</v>
      </c>
      <c r="C60" s="644">
        <v>445</v>
      </c>
      <c r="D60" s="644">
        <v>1403</v>
      </c>
      <c r="E60" s="644">
        <v>331</v>
      </c>
      <c r="F60" s="644">
        <v>153</v>
      </c>
      <c r="G60" s="644">
        <v>393</v>
      </c>
      <c r="H60" s="644">
        <v>3851</v>
      </c>
      <c r="I60" s="644"/>
      <c r="J60" s="644">
        <v>319</v>
      </c>
      <c r="K60" s="644">
        <v>220</v>
      </c>
      <c r="L60" s="644">
        <v>879</v>
      </c>
      <c r="M60" s="644"/>
      <c r="N60" s="644">
        <v>1418</v>
      </c>
      <c r="O60" s="644"/>
      <c r="P60" s="644"/>
      <c r="Q60" s="644"/>
      <c r="Y60" s="288"/>
      <c r="Z60" s="284"/>
      <c r="AE60" s="288"/>
      <c r="AF60" s="284"/>
      <c r="AH60" s="288"/>
      <c r="AI60" s="343"/>
      <c r="AJ60" s="344"/>
      <c r="AK60" s="344"/>
      <c r="AL60" s="344"/>
      <c r="AM60" s="344"/>
      <c r="AN60" s="344"/>
      <c r="AO60" s="309"/>
      <c r="AP60" s="344"/>
      <c r="AQ60" s="344"/>
      <c r="AR60" s="344"/>
      <c r="AS60" s="344"/>
      <c r="AT60" s="344"/>
      <c r="AU60" s="309"/>
      <c r="AV60" s="344"/>
      <c r="AW60" s="344"/>
      <c r="AX60" s="309"/>
    </row>
    <row r="61" spans="1:50" ht="13.5" thickBot="1">
      <c r="A61" s="649" t="s">
        <v>356</v>
      </c>
      <c r="B61" s="650">
        <v>91068066.246897832</v>
      </c>
      <c r="C61" s="650">
        <v>31572643.511500292</v>
      </c>
      <c r="D61" s="650">
        <v>82743089.424660116</v>
      </c>
      <c r="E61" s="650">
        <v>17713415.491378576</v>
      </c>
      <c r="F61" s="650">
        <v>7517810.0544576701</v>
      </c>
      <c r="G61" s="650">
        <v>21941258.237708867</v>
      </c>
      <c r="H61" s="650">
        <v>252556282.96660334</v>
      </c>
      <c r="I61" s="650"/>
      <c r="J61" s="650">
        <v>16194245.073443569</v>
      </c>
      <c r="K61" s="650">
        <v>9503517.561211437</v>
      </c>
      <c r="L61" s="650">
        <v>37067877.870174788</v>
      </c>
      <c r="M61" s="650"/>
      <c r="N61" s="650">
        <v>62765640.504829794</v>
      </c>
      <c r="O61" s="650"/>
      <c r="P61" s="650"/>
      <c r="Q61" s="650"/>
      <c r="S61" s="281">
        <f>IF(B60&gt;0,(B61/B60),)</f>
        <v>80877.501107369302</v>
      </c>
      <c r="T61" s="281">
        <f t="shared" ref="T61" si="572">IF(C60&gt;0,(C61/C60),)</f>
        <v>70949.760700000654</v>
      </c>
      <c r="U61" s="281">
        <f t="shared" ref="U61" si="573">IF(D60&gt;0,(D61/D60),)</f>
        <v>58975.829953428452</v>
      </c>
      <c r="V61" s="281">
        <f t="shared" ref="V61" si="574">IF(E60&gt;0,(E61/E60),)</f>
        <v>53514.850427125602</v>
      </c>
      <c r="W61" s="281">
        <f t="shared" ref="W61" si="575">IF(F60&gt;0,(F61/F60),)</f>
        <v>49136.013427827907</v>
      </c>
      <c r="X61" s="281">
        <f t="shared" ref="X61" si="576">IF(G60&gt;0,(G61/G60),)</f>
        <v>55830.173632846992</v>
      </c>
      <c r="Y61" s="291">
        <f t="shared" ref="Y61" si="577">IF(H60&gt;0,(H61/H60),)</f>
        <v>65582.000251000602</v>
      </c>
      <c r="Z61" s="286">
        <f t="shared" ref="Z61" si="578">IF(I60&gt;0,(I61/I60),)</f>
        <v>0</v>
      </c>
      <c r="AA61" s="281">
        <f t="shared" ref="AA61" si="579">IF(J60&gt;0,(J61/J60),)</f>
        <v>50765.658537440657</v>
      </c>
      <c r="AB61" s="281">
        <f t="shared" ref="AB61" si="580">IF(K60&gt;0,(K61/K60),)</f>
        <v>43197.807096415621</v>
      </c>
      <c r="AC61" s="281">
        <f t="shared" ref="AC61" si="581">IF(L60&gt;0,(L61/L60),)</f>
        <v>42170.509522383152</v>
      </c>
      <c r="AD61" s="281">
        <f t="shared" ref="AD61" si="582">IF(M60&gt;0,(M61/M60),)</f>
        <v>0</v>
      </c>
      <c r="AE61" s="291">
        <f t="shared" ref="AE61" si="583">IF(N60&gt;0,(N61/N60),)</f>
        <v>44263.498240359513</v>
      </c>
      <c r="AF61" s="286">
        <f t="shared" ref="AF61" si="584">IF(O60&gt;0,(O61/O60),)</f>
        <v>0</v>
      </c>
      <c r="AG61" s="281">
        <f t="shared" ref="AG61" si="585">IF(P60&gt;0,(P61/P60),)</f>
        <v>0</v>
      </c>
      <c r="AH61" s="291">
        <f t="shared" ref="AH61" si="586">IF(Q60&gt;0,(Q61/Q60),)</f>
        <v>0</v>
      </c>
      <c r="AI61" s="346">
        <f>IF(S59&gt;0,(S61-S59)/S59,)</f>
        <v>1.9461838710571999E-2</v>
      </c>
      <c r="AJ61" s="347">
        <f t="shared" ref="AJ61" si="587">IF(T59&gt;0,(T61-T59)/T59,)</f>
        <v>5.2178674485104284E-2</v>
      </c>
      <c r="AK61" s="347">
        <f t="shared" ref="AK61" si="588">IF(U59&gt;0,(U61-U59)/U59,)</f>
        <v>9.6500948130387922E-3</v>
      </c>
      <c r="AL61" s="347">
        <f t="shared" ref="AL61" si="589">IF(V59&gt;0,(V61-V59)/V59,)</f>
        <v>1.7703880572232142E-2</v>
      </c>
      <c r="AM61" s="349">
        <f t="shared" ref="AM61" si="590">IF(W59&gt;0,(W61-W59)/W59,)</f>
        <v>-0.31375217544451933</v>
      </c>
      <c r="AN61" s="347">
        <f t="shared" ref="AN61" si="591">IF(X59&gt;0,(X61-X59)/X59,)</f>
        <v>1.5554380195912095E-2</v>
      </c>
      <c r="AO61" s="311">
        <f t="shared" ref="AO61" si="592">IF(Y59&gt;0,(Y61-Y59)/Y59,)</f>
        <v>6.2736010211575264E-3</v>
      </c>
      <c r="AP61" s="347">
        <f t="shared" ref="AP61" si="593">IF(Z59&gt;0,(Z61-Z59)/Z59,)</f>
        <v>0</v>
      </c>
      <c r="AQ61" s="347">
        <f t="shared" ref="AQ61" si="594">IF(AA59&gt;0,(AA61-AA59)/AA59,)</f>
        <v>1.0310020378253137E-2</v>
      </c>
      <c r="AR61" s="347">
        <f t="shared" ref="AR61" si="595">IF(AB59&gt;0,(AB61-AB59)/AB59,)</f>
        <v>-2.6543570534377385E-2</v>
      </c>
      <c r="AS61" s="347">
        <f t="shared" ref="AS61" si="596">IF(AC59&gt;0,(AC61-AC59)/AC59,)</f>
        <v>2.0444026729159858E-2</v>
      </c>
      <c r="AT61" s="347">
        <f t="shared" ref="AT61" si="597">IF(AD59&gt;0,(AD61-AD59)/AD59,)</f>
        <v>0</v>
      </c>
      <c r="AU61" s="311">
        <f t="shared" ref="AU61" si="598">IF(AE59&gt;0,(AE61-AE59)/AE59,)</f>
        <v>9.5363980666658462E-3</v>
      </c>
      <c r="AV61" s="347">
        <f t="shared" ref="AV61" si="599">IF(AF59&gt;0,(AF61-AF59)/AF59,)</f>
        <v>0</v>
      </c>
      <c r="AW61" s="347">
        <f t="shared" ref="AW61" si="600">IF(AG59&gt;0,(AG61-AG59)/AG59,)</f>
        <v>0</v>
      </c>
      <c r="AX61" s="311">
        <f t="shared" ref="AX61" si="601">IF(AH59&gt;0,(AH61-AH59)/AH59,)</f>
        <v>0</v>
      </c>
    </row>
    <row r="62" spans="1:50">
      <c r="A62" s="642" t="s">
        <v>30</v>
      </c>
      <c r="B62" s="644"/>
      <c r="C62" s="644"/>
      <c r="D62" s="644"/>
      <c r="E62" s="644"/>
      <c r="F62" s="644"/>
      <c r="G62" s="644"/>
      <c r="H62" s="644"/>
      <c r="I62" s="644"/>
      <c r="J62" s="644"/>
      <c r="K62" s="644"/>
      <c r="L62" s="644"/>
      <c r="M62" s="644"/>
      <c r="N62" s="644"/>
      <c r="O62" s="644"/>
      <c r="P62" s="644"/>
      <c r="Q62" s="644"/>
      <c r="Y62" s="288"/>
      <c r="Z62" s="284"/>
      <c r="AE62" s="288"/>
      <c r="AF62" s="284"/>
      <c r="AH62" s="288"/>
      <c r="AI62" s="343"/>
      <c r="AJ62" s="344"/>
      <c r="AK62" s="344"/>
      <c r="AL62" s="344"/>
      <c r="AM62" s="344"/>
      <c r="AN62" s="344"/>
      <c r="AO62" s="309"/>
      <c r="AP62" s="344"/>
      <c r="AQ62" s="344"/>
      <c r="AR62" s="344"/>
      <c r="AS62" s="344"/>
      <c r="AT62" s="344"/>
      <c r="AU62" s="309"/>
      <c r="AV62" s="344"/>
      <c r="AW62" s="344"/>
      <c r="AX62" s="309"/>
    </row>
    <row r="63" spans="1:50">
      <c r="A63" s="643" t="s">
        <v>302</v>
      </c>
      <c r="B63" s="644">
        <v>388</v>
      </c>
      <c r="C63" s="644"/>
      <c r="D63" s="644">
        <v>45</v>
      </c>
      <c r="E63" s="644"/>
      <c r="F63" s="644"/>
      <c r="G63" s="644"/>
      <c r="H63" s="644">
        <v>433</v>
      </c>
      <c r="I63" s="644"/>
      <c r="J63" s="644">
        <v>0</v>
      </c>
      <c r="K63" s="644">
        <v>0</v>
      </c>
      <c r="L63" s="644"/>
      <c r="M63" s="644"/>
      <c r="N63" s="644">
        <v>0</v>
      </c>
      <c r="O63" s="644"/>
      <c r="P63" s="644"/>
      <c r="Q63" s="644"/>
      <c r="S63" s="274"/>
      <c r="T63" s="274"/>
      <c r="U63" s="274"/>
      <c r="V63" s="274"/>
      <c r="W63" s="274"/>
      <c r="X63" s="274"/>
      <c r="Y63" s="289"/>
      <c r="Z63" s="284"/>
      <c r="AA63" s="274"/>
      <c r="AB63" s="274"/>
      <c r="AC63" s="274"/>
      <c r="AD63" s="274"/>
      <c r="AE63" s="289"/>
      <c r="AF63" s="284"/>
      <c r="AG63" s="274"/>
      <c r="AH63" s="289"/>
      <c r="AI63" s="343"/>
      <c r="AJ63" s="344"/>
      <c r="AK63" s="344"/>
      <c r="AL63" s="344"/>
      <c r="AM63" s="344"/>
      <c r="AN63" s="344"/>
      <c r="AO63" s="309"/>
      <c r="AP63" s="344"/>
      <c r="AQ63" s="344"/>
      <c r="AR63" s="344"/>
      <c r="AS63" s="344"/>
      <c r="AT63" s="344"/>
      <c r="AU63" s="309"/>
      <c r="AV63" s="344"/>
      <c r="AW63" s="344"/>
      <c r="AX63" s="309"/>
    </row>
    <row r="64" spans="1:50">
      <c r="A64" s="643" t="s">
        <v>304</v>
      </c>
      <c r="B64" s="644">
        <v>55130854.333517395</v>
      </c>
      <c r="C64" s="644"/>
      <c r="D64" s="644">
        <v>3452455.132450331</v>
      </c>
      <c r="E64" s="644"/>
      <c r="F64" s="644"/>
      <c r="G64" s="644"/>
      <c r="H64" s="644">
        <v>58583309.46596773</v>
      </c>
      <c r="I64" s="644"/>
      <c r="J64" s="644">
        <v>0</v>
      </c>
      <c r="K64" s="644">
        <v>0</v>
      </c>
      <c r="L64" s="644"/>
      <c r="M64" s="644"/>
      <c r="N64" s="644">
        <v>0</v>
      </c>
      <c r="O64" s="644"/>
      <c r="P64" s="644"/>
      <c r="Q64" s="644"/>
      <c r="S64" s="275">
        <f>IF(B63&gt;0,(B64/B63),)</f>
        <v>142089.83075648814</v>
      </c>
      <c r="T64" s="275">
        <f t="shared" ref="T64" si="602">IF(C63&gt;0,(C64/C63),)</f>
        <v>0</v>
      </c>
      <c r="U64" s="275">
        <f t="shared" ref="U64" si="603">IF(D63&gt;0,(D64/D63),)</f>
        <v>76721.225165562908</v>
      </c>
      <c r="V64" s="275">
        <f t="shared" ref="V64" si="604">IF(E63&gt;0,(E64/E63),)</f>
        <v>0</v>
      </c>
      <c r="W64" s="275">
        <f t="shared" ref="W64" si="605">IF(F63&gt;0,(F64/F63),)</f>
        <v>0</v>
      </c>
      <c r="X64" s="275">
        <f t="shared" ref="X64" si="606">IF(G63&gt;0,(G64/G63),)</f>
        <v>0</v>
      </c>
      <c r="Y64" s="290">
        <f t="shared" ref="Y64" si="607">IF(H63&gt;0,(H64/H63),)</f>
        <v>135296.32671124188</v>
      </c>
      <c r="Z64" s="285">
        <f t="shared" ref="Z64" si="608">IF(I63&gt;0,(I64/I63),)</f>
        <v>0</v>
      </c>
      <c r="AA64" s="275">
        <f t="shared" ref="AA64" si="609">IF(J63&gt;0,(J64/J63),)</f>
        <v>0</v>
      </c>
      <c r="AB64" s="275">
        <f t="shared" ref="AB64" si="610">IF(K63&gt;0,(K64/K63),)</f>
        <v>0</v>
      </c>
      <c r="AC64" s="275">
        <f t="shared" ref="AC64" si="611">IF(L63&gt;0,(L64/L63),)</f>
        <v>0</v>
      </c>
      <c r="AD64" s="275">
        <f t="shared" ref="AD64" si="612">IF(M63&gt;0,(M64/M63),)</f>
        <v>0</v>
      </c>
      <c r="AE64" s="290">
        <f t="shared" ref="AE64" si="613">IF(N63&gt;0,(N64/N63),)</f>
        <v>0</v>
      </c>
      <c r="AF64" s="285">
        <f t="shared" ref="AF64" si="614">IF(O63&gt;0,(O64/O63),)</f>
        <v>0</v>
      </c>
      <c r="AG64" s="275">
        <f t="shared" ref="AG64" si="615">IF(P63&gt;0,(P64/P63),)</f>
        <v>0</v>
      </c>
      <c r="AH64" s="290">
        <f t="shared" ref="AH64" si="616">IF(Q63&gt;0,(Q64/Q63),)</f>
        <v>0</v>
      </c>
      <c r="AI64" s="343"/>
      <c r="AJ64" s="344"/>
      <c r="AK64" s="344"/>
      <c r="AL64" s="344"/>
      <c r="AM64" s="344"/>
      <c r="AN64" s="344"/>
      <c r="AO64" s="309"/>
      <c r="AP64" s="344"/>
      <c r="AQ64" s="344"/>
      <c r="AR64" s="344"/>
      <c r="AS64" s="344"/>
      <c r="AT64" s="344"/>
      <c r="AU64" s="309"/>
      <c r="AV64" s="344"/>
      <c r="AW64" s="344"/>
      <c r="AX64" s="309"/>
    </row>
    <row r="65" spans="1:50">
      <c r="A65" s="643" t="s">
        <v>306</v>
      </c>
      <c r="B65" s="644">
        <v>391</v>
      </c>
      <c r="C65" s="644"/>
      <c r="D65" s="644">
        <v>39</v>
      </c>
      <c r="E65" s="644"/>
      <c r="F65" s="644"/>
      <c r="G65" s="644"/>
      <c r="H65" s="644">
        <v>430</v>
      </c>
      <c r="I65" s="644"/>
      <c r="J65" s="644">
        <v>0</v>
      </c>
      <c r="K65" s="644">
        <v>0</v>
      </c>
      <c r="L65" s="644"/>
      <c r="M65" s="644"/>
      <c r="N65" s="644">
        <v>0</v>
      </c>
      <c r="O65" s="644"/>
      <c r="P65" s="644"/>
      <c r="Q65" s="644"/>
      <c r="Y65" s="288"/>
      <c r="Z65" s="284"/>
      <c r="AE65" s="288"/>
      <c r="AF65" s="284"/>
      <c r="AH65" s="288"/>
      <c r="AI65" s="343"/>
      <c r="AJ65" s="344"/>
      <c r="AK65" s="344"/>
      <c r="AL65" s="344"/>
      <c r="AM65" s="344"/>
      <c r="AN65" s="344"/>
      <c r="AO65" s="309"/>
      <c r="AP65" s="344"/>
      <c r="AQ65" s="344"/>
      <c r="AR65" s="344"/>
      <c r="AS65" s="344"/>
      <c r="AT65" s="344"/>
      <c r="AU65" s="309"/>
      <c r="AV65" s="344"/>
      <c r="AW65" s="344"/>
      <c r="AX65" s="309"/>
    </row>
    <row r="66" spans="1:50">
      <c r="A66" s="643" t="s">
        <v>308</v>
      </c>
      <c r="B66" s="644">
        <v>56082050.467968106</v>
      </c>
      <c r="C66" s="644"/>
      <c r="D66" s="644">
        <v>3078382.5681818179</v>
      </c>
      <c r="E66" s="644"/>
      <c r="F66" s="644"/>
      <c r="G66" s="644"/>
      <c r="H66" s="644">
        <v>59160433.036149926</v>
      </c>
      <c r="I66" s="644"/>
      <c r="J66" s="644">
        <v>0</v>
      </c>
      <c r="K66" s="644">
        <v>0</v>
      </c>
      <c r="L66" s="644"/>
      <c r="M66" s="644"/>
      <c r="N66" s="644">
        <v>0</v>
      </c>
      <c r="O66" s="644"/>
      <c r="P66" s="644"/>
      <c r="Q66" s="644"/>
      <c r="R66" s="273"/>
      <c r="S66" s="275">
        <f>IF(B65&gt;0,(B66/B65),)</f>
        <v>143432.35413802584</v>
      </c>
      <c r="T66" s="275">
        <f t="shared" ref="T66" si="617">IF(C65&gt;0,(C66/C65),)</f>
        <v>0</v>
      </c>
      <c r="U66" s="275">
        <f t="shared" ref="U66" si="618">IF(D65&gt;0,(D66/D65),)</f>
        <v>78932.886363636353</v>
      </c>
      <c r="V66" s="275">
        <f t="shared" ref="V66" si="619">IF(E65&gt;0,(E66/E65),)</f>
        <v>0</v>
      </c>
      <c r="W66" s="275">
        <f t="shared" ref="W66" si="620">IF(F65&gt;0,(F66/F65),)</f>
        <v>0</v>
      </c>
      <c r="X66" s="275">
        <f t="shared" ref="X66" si="621">IF(G65&gt;0,(G66/G65),)</f>
        <v>0</v>
      </c>
      <c r="Y66" s="290">
        <f t="shared" ref="Y66" si="622">IF(H65&gt;0,(H66/H65),)</f>
        <v>137582.402409651</v>
      </c>
      <c r="Z66" s="285">
        <f t="shared" ref="Z66" si="623">IF(I65&gt;0,(I66/I65),)</f>
        <v>0</v>
      </c>
      <c r="AA66" s="275">
        <f t="shared" ref="AA66" si="624">IF(J65&gt;0,(J66/J65),)</f>
        <v>0</v>
      </c>
      <c r="AB66" s="275">
        <f t="shared" ref="AB66" si="625">IF(K65&gt;0,(K66/K65),)</f>
        <v>0</v>
      </c>
      <c r="AC66" s="275">
        <f t="shared" ref="AC66" si="626">IF(L65&gt;0,(L66/L65),)</f>
        <v>0</v>
      </c>
      <c r="AD66" s="275">
        <f t="shared" ref="AD66" si="627">IF(M65&gt;0,(M66/M65),)</f>
        <v>0</v>
      </c>
      <c r="AE66" s="290">
        <f t="shared" ref="AE66" si="628">IF(N65&gt;0,(N66/N65),)</f>
        <v>0</v>
      </c>
      <c r="AF66" s="285">
        <f t="shared" ref="AF66" si="629">IF(O65&gt;0,(O66/O65),)</f>
        <v>0</v>
      </c>
      <c r="AG66" s="275">
        <f t="shared" ref="AG66" si="630">IF(P65&gt;0,(P66/P65),)</f>
        <v>0</v>
      </c>
      <c r="AH66" s="290">
        <f t="shared" ref="AH66" si="631">IF(Q65&gt;0,(Q66/Q65),)</f>
        <v>0</v>
      </c>
      <c r="AI66" s="345">
        <f>IF(S64&gt;0,(S66-S64)/S64,)</f>
        <v>9.4484128412996721E-3</v>
      </c>
      <c r="AJ66" s="314">
        <f t="shared" ref="AJ66" si="632">IF(T64&gt;0,(T66-T64)/T64,)</f>
        <v>0</v>
      </c>
      <c r="AK66" s="314">
        <f t="shared" ref="AK66" si="633">IF(U64&gt;0,(U66-U64)/U64,)</f>
        <v>2.8827240353640381E-2</v>
      </c>
      <c r="AL66" s="314">
        <f t="shared" ref="AL66" si="634">IF(V64&gt;0,(V66-V64)/V64,)</f>
        <v>0</v>
      </c>
      <c r="AM66" s="314">
        <f t="shared" ref="AM66" si="635">IF(W64&gt;0,(W66-W64)/W64,)</f>
        <v>0</v>
      </c>
      <c r="AN66" s="314">
        <f t="shared" ref="AN66" si="636">IF(X64&gt;0,(X66-X64)/X64,)</f>
        <v>0</v>
      </c>
      <c r="AO66" s="310">
        <f t="shared" ref="AO66" si="637">IF(Y64&gt;0,(Y66-Y64)/Y64,)</f>
        <v>1.6896805360342139E-2</v>
      </c>
      <c r="AP66" s="314">
        <f t="shared" ref="AP66" si="638">IF(Z64&gt;0,(Z66-Z64)/Z64,)</f>
        <v>0</v>
      </c>
      <c r="AQ66" s="314">
        <f t="shared" ref="AQ66" si="639">IF(AA64&gt;0,(AA66-AA64)/AA64,)</f>
        <v>0</v>
      </c>
      <c r="AR66" s="314">
        <f t="shared" ref="AR66" si="640">IF(AB64&gt;0,(AB66-AB64)/AB64,)</f>
        <v>0</v>
      </c>
      <c r="AS66" s="314">
        <f t="shared" ref="AS66" si="641">IF(AC64&gt;0,(AC66-AC64)/AC64,)</f>
        <v>0</v>
      </c>
      <c r="AT66" s="314">
        <f t="shared" ref="AT66" si="642">IF(AD64&gt;0,(AD66-AD64)/AD64,)</f>
        <v>0</v>
      </c>
      <c r="AU66" s="310">
        <f t="shared" ref="AU66" si="643">IF(AE64&gt;0,(AE66-AE64)/AE64,)</f>
        <v>0</v>
      </c>
      <c r="AV66" s="314">
        <f t="shared" ref="AV66" si="644">IF(AF64&gt;0,(AF66-AF64)/AF64,)</f>
        <v>0</v>
      </c>
      <c r="AW66" s="314">
        <f t="shared" ref="AW66" si="645">IF(AG64&gt;0,(AG66-AG64)/AG64,)</f>
        <v>0</v>
      </c>
      <c r="AX66" s="310">
        <f t="shared" ref="AX66" si="646">IF(AH64&gt;0,(AH66-AH64)/AH64,)</f>
        <v>0</v>
      </c>
    </row>
    <row r="67" spans="1:50">
      <c r="A67" s="643" t="s">
        <v>310</v>
      </c>
      <c r="B67" s="644">
        <v>341</v>
      </c>
      <c r="C67" s="644"/>
      <c r="D67" s="644">
        <v>104</v>
      </c>
      <c r="E67" s="644"/>
      <c r="F67" s="644"/>
      <c r="G67" s="644"/>
      <c r="H67" s="644">
        <v>445</v>
      </c>
      <c r="I67" s="644"/>
      <c r="J67" s="644">
        <v>0</v>
      </c>
      <c r="K67" s="644">
        <v>0</v>
      </c>
      <c r="L67" s="644"/>
      <c r="M67" s="644"/>
      <c r="N67" s="644">
        <v>0</v>
      </c>
      <c r="O67" s="644"/>
      <c r="P67" s="644"/>
      <c r="Q67" s="644"/>
      <c r="Y67" s="288"/>
      <c r="Z67" s="284"/>
      <c r="AE67" s="288"/>
      <c r="AF67" s="284"/>
      <c r="AH67" s="288"/>
      <c r="AI67" s="343"/>
      <c r="AJ67" s="344"/>
      <c r="AK67" s="344"/>
      <c r="AL67" s="344"/>
      <c r="AM67" s="344"/>
      <c r="AN67" s="344"/>
      <c r="AO67" s="309"/>
      <c r="AP67" s="344"/>
      <c r="AQ67" s="344"/>
      <c r="AR67" s="344"/>
      <c r="AS67" s="344"/>
      <c r="AT67" s="344"/>
      <c r="AU67" s="309"/>
      <c r="AV67" s="344"/>
      <c r="AW67" s="344"/>
      <c r="AX67" s="309"/>
    </row>
    <row r="68" spans="1:50">
      <c r="A68" s="648" t="s">
        <v>312</v>
      </c>
      <c r="B68" s="646">
        <v>33482872.919580419</v>
      </c>
      <c r="C68" s="646"/>
      <c r="D68" s="646">
        <v>6924157.2036474161</v>
      </c>
      <c r="E68" s="646"/>
      <c r="F68" s="646"/>
      <c r="G68" s="646"/>
      <c r="H68" s="646">
        <v>40407030.123227835</v>
      </c>
      <c r="I68" s="646"/>
      <c r="J68" s="646">
        <v>0</v>
      </c>
      <c r="K68" s="646">
        <v>0</v>
      </c>
      <c r="L68" s="646"/>
      <c r="M68" s="646"/>
      <c r="N68" s="646">
        <v>0</v>
      </c>
      <c r="O68" s="646"/>
      <c r="P68" s="646"/>
      <c r="Q68" s="646"/>
      <c r="S68" s="275">
        <f>IF(B67&gt;0,(B68/B67),)</f>
        <v>98190.243165924985</v>
      </c>
      <c r="T68" s="275">
        <f t="shared" ref="T68" si="647">IF(C67&gt;0,(C68/C67),)</f>
        <v>0</v>
      </c>
      <c r="U68" s="275">
        <f t="shared" ref="U68" si="648">IF(D67&gt;0,(D68/D67),)</f>
        <v>66578.434650455922</v>
      </c>
      <c r="V68" s="275">
        <f t="shared" ref="V68" si="649">IF(E67&gt;0,(E68/E67),)</f>
        <v>0</v>
      </c>
      <c r="W68" s="275">
        <f t="shared" ref="W68" si="650">IF(F67&gt;0,(F68/F67),)</f>
        <v>0</v>
      </c>
      <c r="X68" s="275">
        <f t="shared" ref="X68" si="651">IF(G67&gt;0,(G68/G67),)</f>
        <v>0</v>
      </c>
      <c r="Y68" s="290">
        <f t="shared" ref="Y68" si="652">IF(H67&gt;0,(H68/H67),)</f>
        <v>90802.314883658051</v>
      </c>
      <c r="Z68" s="285">
        <f t="shared" ref="Z68" si="653">IF(I67&gt;0,(I68/I67),)</f>
        <v>0</v>
      </c>
      <c r="AA68" s="275">
        <f t="shared" ref="AA68" si="654">IF(J67&gt;0,(J68/J67),)</f>
        <v>0</v>
      </c>
      <c r="AB68" s="275">
        <f t="shared" ref="AB68" si="655">IF(K67&gt;0,(K68/K67),)</f>
        <v>0</v>
      </c>
      <c r="AC68" s="275">
        <f t="shared" ref="AC68" si="656">IF(L67&gt;0,(L68/L67),)</f>
        <v>0</v>
      </c>
      <c r="AD68" s="275">
        <f t="shared" ref="AD68" si="657">IF(M67&gt;0,(M68/M67),)</f>
        <v>0</v>
      </c>
      <c r="AE68" s="290">
        <f t="shared" ref="AE68" si="658">IF(N67&gt;0,(N68/N67),)</f>
        <v>0</v>
      </c>
      <c r="AF68" s="285">
        <f t="shared" ref="AF68" si="659">IF(O67&gt;0,(O68/O67),)</f>
        <v>0</v>
      </c>
      <c r="AG68" s="275">
        <f t="shared" ref="AG68" si="660">IF(P67&gt;0,(P68/P67),)</f>
        <v>0</v>
      </c>
      <c r="AH68" s="290">
        <f t="shared" ref="AH68" si="661">IF(Q67&gt;0,(Q68/Q67),)</f>
        <v>0</v>
      </c>
      <c r="AI68" s="343"/>
      <c r="AJ68" s="344"/>
      <c r="AK68" s="344"/>
      <c r="AL68" s="344"/>
      <c r="AM68" s="344"/>
      <c r="AN68" s="344"/>
      <c r="AO68" s="309"/>
      <c r="AP68" s="344"/>
      <c r="AQ68" s="344"/>
      <c r="AR68" s="344"/>
      <c r="AS68" s="344"/>
      <c r="AT68" s="344"/>
      <c r="AU68" s="309"/>
      <c r="AV68" s="344"/>
      <c r="AW68" s="344"/>
      <c r="AX68" s="309"/>
    </row>
    <row r="69" spans="1:50">
      <c r="A69" s="643" t="s">
        <v>314</v>
      </c>
      <c r="B69" s="644">
        <v>337</v>
      </c>
      <c r="C69" s="644"/>
      <c r="D69" s="644">
        <v>102</v>
      </c>
      <c r="E69" s="644"/>
      <c r="F69" s="644"/>
      <c r="G69" s="644"/>
      <c r="H69" s="644">
        <v>439</v>
      </c>
      <c r="I69" s="644"/>
      <c r="J69" s="644">
        <v>0</v>
      </c>
      <c r="K69" s="644">
        <v>0</v>
      </c>
      <c r="L69" s="644"/>
      <c r="M69" s="644"/>
      <c r="N69" s="644">
        <v>0</v>
      </c>
      <c r="O69" s="644"/>
      <c r="P69" s="644"/>
      <c r="Q69" s="644"/>
      <c r="Y69" s="288"/>
      <c r="Z69" s="284"/>
      <c r="AE69" s="288"/>
      <c r="AF69" s="284"/>
      <c r="AH69" s="288"/>
      <c r="AI69" s="343"/>
      <c r="AJ69" s="344"/>
      <c r="AK69" s="344"/>
      <c r="AL69" s="344"/>
      <c r="AM69" s="344"/>
      <c r="AN69" s="344"/>
      <c r="AO69" s="309"/>
      <c r="AP69" s="344"/>
      <c r="AQ69" s="344"/>
      <c r="AR69" s="344"/>
      <c r="AS69" s="344"/>
      <c r="AT69" s="344"/>
      <c r="AU69" s="309"/>
      <c r="AV69" s="344"/>
      <c r="AW69" s="344"/>
      <c r="AX69" s="309"/>
    </row>
    <row r="70" spans="1:50">
      <c r="A70" s="643" t="s">
        <v>316</v>
      </c>
      <c r="B70" s="644">
        <v>33876668.527894229</v>
      </c>
      <c r="C70" s="644"/>
      <c r="D70" s="644">
        <v>6983372.429447853</v>
      </c>
      <c r="E70" s="644"/>
      <c r="F70" s="644"/>
      <c r="G70" s="644"/>
      <c r="H70" s="644">
        <v>40860040.957342081</v>
      </c>
      <c r="I70" s="644"/>
      <c r="J70" s="644">
        <v>0</v>
      </c>
      <c r="K70" s="644">
        <v>0</v>
      </c>
      <c r="L70" s="644"/>
      <c r="M70" s="644"/>
      <c r="N70" s="644">
        <v>0</v>
      </c>
      <c r="O70" s="644"/>
      <c r="P70" s="644"/>
      <c r="Q70" s="644"/>
      <c r="R70" s="273"/>
      <c r="S70" s="275">
        <f>IF(B69&gt;0,(B70/B69),)</f>
        <v>100524.23895517575</v>
      </c>
      <c r="T70" s="275">
        <f t="shared" ref="T70" si="662">IF(C69&gt;0,(C70/C69),)</f>
        <v>0</v>
      </c>
      <c r="U70" s="275">
        <f t="shared" ref="U70" si="663">IF(D69&gt;0,(D70/D69),)</f>
        <v>68464.435582822087</v>
      </c>
      <c r="V70" s="275">
        <f t="shared" ref="V70" si="664">IF(E69&gt;0,(E70/E69),)</f>
        <v>0</v>
      </c>
      <c r="W70" s="275">
        <f t="shared" ref="W70" si="665">IF(F69&gt;0,(F70/F69),)</f>
        <v>0</v>
      </c>
      <c r="X70" s="275">
        <f t="shared" ref="X70" si="666">IF(G69&gt;0,(G70/G69),)</f>
        <v>0</v>
      </c>
      <c r="Y70" s="290">
        <f t="shared" ref="Y70" si="667">IF(H69&gt;0,(H70/H69),)</f>
        <v>93075.264139731386</v>
      </c>
      <c r="Z70" s="285">
        <f t="shared" ref="Z70" si="668">IF(I69&gt;0,(I70/I69),)</f>
        <v>0</v>
      </c>
      <c r="AA70" s="275">
        <f t="shared" ref="AA70" si="669">IF(J69&gt;0,(J70/J69),)</f>
        <v>0</v>
      </c>
      <c r="AB70" s="275">
        <f t="shared" ref="AB70" si="670">IF(K69&gt;0,(K70/K69),)</f>
        <v>0</v>
      </c>
      <c r="AC70" s="275">
        <f t="shared" ref="AC70" si="671">IF(L69&gt;0,(L70/L69),)</f>
        <v>0</v>
      </c>
      <c r="AD70" s="275">
        <f t="shared" ref="AD70" si="672">IF(M69&gt;0,(M70/M69),)</f>
        <v>0</v>
      </c>
      <c r="AE70" s="290">
        <f t="shared" ref="AE70" si="673">IF(N69&gt;0,(N70/N69),)</f>
        <v>0</v>
      </c>
      <c r="AF70" s="285">
        <f t="shared" ref="AF70" si="674">IF(O69&gt;0,(O70/O69),)</f>
        <v>0</v>
      </c>
      <c r="AG70" s="275">
        <f t="shared" ref="AG70" si="675">IF(P69&gt;0,(P70/P69),)</f>
        <v>0</v>
      </c>
      <c r="AH70" s="290">
        <f t="shared" ref="AH70" si="676">IF(Q69&gt;0,(Q70/Q69),)</f>
        <v>0</v>
      </c>
      <c r="AI70" s="345">
        <f>IF(S68&gt;0,(S70-S68)/S68,)</f>
        <v>2.3770139618726743E-2</v>
      </c>
      <c r="AJ70" s="314">
        <f t="shared" ref="AJ70" si="677">IF(T68&gt;0,(T70-T68)/T68,)</f>
        <v>0</v>
      </c>
      <c r="AK70" s="314">
        <f t="shared" ref="AK70" si="678">IF(U68&gt;0,(U70-U68)/U68,)</f>
        <v>2.8327504878537274E-2</v>
      </c>
      <c r="AL70" s="314">
        <f t="shared" ref="AL70" si="679">IF(V68&gt;0,(V70-V68)/V68,)</f>
        <v>0</v>
      </c>
      <c r="AM70" s="314">
        <f t="shared" ref="AM70" si="680">IF(W68&gt;0,(W70-W68)/W68,)</f>
        <v>0</v>
      </c>
      <c r="AN70" s="314">
        <f t="shared" ref="AN70" si="681">IF(X68&gt;0,(X70-X68)/X68,)</f>
        <v>0</v>
      </c>
      <c r="AO70" s="310">
        <f t="shared" ref="AO70" si="682">IF(Y68&gt;0,(Y70-Y68)/Y68,)</f>
        <v>2.5031842624117982E-2</v>
      </c>
      <c r="AP70" s="314">
        <f t="shared" ref="AP70" si="683">IF(Z68&gt;0,(Z70-Z68)/Z68,)</f>
        <v>0</v>
      </c>
      <c r="AQ70" s="314">
        <f t="shared" ref="AQ70" si="684">IF(AA68&gt;0,(AA70-AA68)/AA68,)</f>
        <v>0</v>
      </c>
      <c r="AR70" s="314">
        <f t="shared" ref="AR70" si="685">IF(AB68&gt;0,(AB70-AB68)/AB68,)</f>
        <v>0</v>
      </c>
      <c r="AS70" s="314">
        <f t="shared" ref="AS70" si="686">IF(AC68&gt;0,(AC70-AC68)/AC68,)</f>
        <v>0</v>
      </c>
      <c r="AT70" s="314">
        <f t="shared" ref="AT70" si="687">IF(AD68&gt;0,(AD70-AD68)/AD68,)</f>
        <v>0</v>
      </c>
      <c r="AU70" s="310">
        <f t="shared" ref="AU70" si="688">IF(AE68&gt;0,(AE70-AE68)/AE68,)</f>
        <v>0</v>
      </c>
      <c r="AV70" s="314">
        <f t="shared" ref="AV70" si="689">IF(AF68&gt;0,(AF70-AF68)/AF68,)</f>
        <v>0</v>
      </c>
      <c r="AW70" s="314">
        <f t="shared" ref="AW70" si="690">IF(AG68&gt;0,(AG70-AG68)/AG68,)</f>
        <v>0</v>
      </c>
      <c r="AX70" s="310">
        <f t="shared" ref="AX70" si="691">IF(AH68&gt;0,(AH70-AH68)/AH68,)</f>
        <v>0</v>
      </c>
    </row>
    <row r="71" spans="1:50">
      <c r="A71" s="643" t="s">
        <v>318</v>
      </c>
      <c r="B71" s="644">
        <v>285</v>
      </c>
      <c r="C71" s="644"/>
      <c r="D71" s="644">
        <v>55</v>
      </c>
      <c r="E71" s="644"/>
      <c r="F71" s="644"/>
      <c r="G71" s="644"/>
      <c r="H71" s="644">
        <v>340</v>
      </c>
      <c r="I71" s="644"/>
      <c r="J71" s="644">
        <v>0</v>
      </c>
      <c r="K71" s="644">
        <v>0</v>
      </c>
      <c r="L71" s="644"/>
      <c r="M71" s="644"/>
      <c r="N71" s="644">
        <v>0</v>
      </c>
      <c r="O71" s="644"/>
      <c r="P71" s="644"/>
      <c r="Q71" s="644"/>
      <c r="Y71" s="288"/>
      <c r="Z71" s="284"/>
      <c r="AE71" s="288"/>
      <c r="AF71" s="284"/>
      <c r="AH71" s="288"/>
      <c r="AI71" s="343"/>
      <c r="AJ71" s="344"/>
      <c r="AK71" s="344"/>
      <c r="AL71" s="344"/>
      <c r="AM71" s="344"/>
      <c r="AN71" s="344"/>
      <c r="AO71" s="309"/>
      <c r="AP71" s="344"/>
      <c r="AQ71" s="344"/>
      <c r="AR71" s="344"/>
      <c r="AS71" s="344"/>
      <c r="AT71" s="344"/>
      <c r="AU71" s="309"/>
      <c r="AV71" s="344"/>
      <c r="AW71" s="344"/>
      <c r="AX71" s="309"/>
    </row>
    <row r="72" spans="1:50">
      <c r="A72" s="643" t="s">
        <v>320</v>
      </c>
      <c r="B72" s="644">
        <v>23693874.258210644</v>
      </c>
      <c r="C72" s="644"/>
      <c r="D72" s="644">
        <v>3465197.6162790693</v>
      </c>
      <c r="E72" s="644"/>
      <c r="F72" s="644"/>
      <c r="G72" s="644"/>
      <c r="H72" s="644">
        <v>27159071.874489713</v>
      </c>
      <c r="I72" s="644"/>
      <c r="J72" s="644">
        <v>0</v>
      </c>
      <c r="K72" s="644">
        <v>0</v>
      </c>
      <c r="L72" s="644"/>
      <c r="M72" s="644"/>
      <c r="N72" s="644">
        <v>0</v>
      </c>
      <c r="O72" s="644"/>
      <c r="P72" s="644"/>
      <c r="Q72" s="644"/>
      <c r="R72" s="273"/>
      <c r="S72" s="275">
        <f>IF(B71&gt;0,(B72/B71),)</f>
        <v>83136.400906002265</v>
      </c>
      <c r="T72" s="275">
        <f t="shared" ref="T72" si="692">IF(C71&gt;0,(C72/C71),)</f>
        <v>0</v>
      </c>
      <c r="U72" s="275">
        <f t="shared" ref="U72" si="693">IF(D71&gt;0,(D72/D71),)</f>
        <v>63003.593023255809</v>
      </c>
      <c r="V72" s="275">
        <f t="shared" ref="V72" si="694">IF(E71&gt;0,(E72/E71),)</f>
        <v>0</v>
      </c>
      <c r="W72" s="275">
        <f t="shared" ref="W72" si="695">IF(F71&gt;0,(F72/F71),)</f>
        <v>0</v>
      </c>
      <c r="X72" s="275">
        <f t="shared" ref="X72" si="696">IF(G71&gt;0,(G72/G71),)</f>
        <v>0</v>
      </c>
      <c r="Y72" s="290">
        <f t="shared" ref="Y72" si="697">IF(H71&gt;0,(H72/H71),)</f>
        <v>79879.623160263858</v>
      </c>
      <c r="Z72" s="285">
        <f t="shared" ref="Z72" si="698">IF(I71&gt;0,(I72/I71),)</f>
        <v>0</v>
      </c>
      <c r="AA72" s="275">
        <f t="shared" ref="AA72" si="699">IF(J71&gt;0,(J72/J71),)</f>
        <v>0</v>
      </c>
      <c r="AB72" s="275">
        <f t="shared" ref="AB72" si="700">IF(K71&gt;0,(K72/K71),)</f>
        <v>0</v>
      </c>
      <c r="AC72" s="275">
        <f t="shared" ref="AC72" si="701">IF(L71&gt;0,(L72/L71),)</f>
        <v>0</v>
      </c>
      <c r="AD72" s="275">
        <f t="shared" ref="AD72" si="702">IF(M71&gt;0,(M72/M71),)</f>
        <v>0</v>
      </c>
      <c r="AE72" s="290">
        <f t="shared" ref="AE72" si="703">IF(N71&gt;0,(N72/N71),)</f>
        <v>0</v>
      </c>
      <c r="AF72" s="285">
        <f t="shared" ref="AF72" si="704">IF(O71&gt;0,(O72/O71),)</f>
        <v>0</v>
      </c>
      <c r="AG72" s="275">
        <f t="shared" ref="AG72" si="705">IF(P71&gt;0,(P72/P71),)</f>
        <v>0</v>
      </c>
      <c r="AH72" s="290">
        <f t="shared" ref="AH72" si="706">IF(Q71&gt;0,(Q72/Q71),)</f>
        <v>0</v>
      </c>
      <c r="AI72" s="343"/>
      <c r="AJ72" s="344"/>
      <c r="AK72" s="344"/>
      <c r="AL72" s="344"/>
      <c r="AM72" s="344"/>
      <c r="AN72" s="344"/>
      <c r="AO72" s="309"/>
      <c r="AP72" s="344"/>
      <c r="AQ72" s="344"/>
      <c r="AR72" s="344"/>
      <c r="AS72" s="344"/>
      <c r="AT72" s="344"/>
      <c r="AU72" s="309"/>
      <c r="AV72" s="344"/>
      <c r="AW72" s="344"/>
      <c r="AX72" s="309"/>
    </row>
    <row r="73" spans="1:50">
      <c r="A73" s="643" t="s">
        <v>322</v>
      </c>
      <c r="B73" s="644">
        <v>290</v>
      </c>
      <c r="C73" s="644"/>
      <c r="D73" s="644">
        <v>59</v>
      </c>
      <c r="E73" s="644"/>
      <c r="F73" s="644"/>
      <c r="G73" s="644"/>
      <c r="H73" s="644">
        <v>349</v>
      </c>
      <c r="I73" s="644"/>
      <c r="J73" s="644">
        <v>0</v>
      </c>
      <c r="K73" s="644">
        <v>0</v>
      </c>
      <c r="L73" s="644"/>
      <c r="M73" s="644"/>
      <c r="N73" s="644">
        <v>0</v>
      </c>
      <c r="O73" s="644"/>
      <c r="P73" s="644"/>
      <c r="Q73" s="644"/>
      <c r="Y73" s="288"/>
      <c r="Z73" s="284"/>
      <c r="AE73" s="288"/>
      <c r="AF73" s="284"/>
      <c r="AH73" s="288"/>
      <c r="AI73" s="343"/>
      <c r="AJ73" s="344"/>
      <c r="AK73" s="344"/>
      <c r="AL73" s="344"/>
      <c r="AM73" s="344"/>
      <c r="AN73" s="344"/>
      <c r="AO73" s="309"/>
      <c r="AP73" s="344"/>
      <c r="AQ73" s="344"/>
      <c r="AR73" s="344"/>
      <c r="AS73" s="344"/>
      <c r="AT73" s="344"/>
      <c r="AU73" s="309"/>
      <c r="AV73" s="344"/>
      <c r="AW73" s="344"/>
      <c r="AX73" s="309"/>
    </row>
    <row r="74" spans="1:50">
      <c r="A74" s="643" t="s">
        <v>324</v>
      </c>
      <c r="B74" s="644">
        <v>24661052.426388368</v>
      </c>
      <c r="C74" s="644"/>
      <c r="D74" s="644">
        <v>3212652.524590164</v>
      </c>
      <c r="E74" s="644"/>
      <c r="F74" s="644"/>
      <c r="G74" s="644"/>
      <c r="H74" s="644">
        <v>27873704.950978532</v>
      </c>
      <c r="I74" s="644"/>
      <c r="J74" s="644">
        <v>0</v>
      </c>
      <c r="K74" s="644">
        <v>0</v>
      </c>
      <c r="L74" s="644"/>
      <c r="M74" s="644"/>
      <c r="N74" s="644">
        <v>0</v>
      </c>
      <c r="O74" s="644"/>
      <c r="P74" s="644"/>
      <c r="Q74" s="644"/>
      <c r="R74" s="273"/>
      <c r="S74" s="275">
        <f>IF(B73&gt;0,(B74/B73),)</f>
        <v>85038.111815132303</v>
      </c>
      <c r="T74" s="275">
        <f t="shared" ref="T74" si="707">IF(C73&gt;0,(C74/C73),)</f>
        <v>0</v>
      </c>
      <c r="U74" s="275">
        <f t="shared" ref="U74" si="708">IF(D73&gt;0,(D74/D73),)</f>
        <v>54451.737704918036</v>
      </c>
      <c r="V74" s="275">
        <f t="shared" ref="V74" si="709">IF(E73&gt;0,(E74/E73),)</f>
        <v>0</v>
      </c>
      <c r="W74" s="275">
        <f t="shared" ref="W74" si="710">IF(F73&gt;0,(F74/F73),)</f>
        <v>0</v>
      </c>
      <c r="X74" s="275">
        <f t="shared" ref="X74" si="711">IF(G73&gt;0,(G74/G73),)</f>
        <v>0</v>
      </c>
      <c r="Y74" s="290">
        <f t="shared" ref="Y74" si="712">IF(H73&gt;0,(H74/H73),)</f>
        <v>79867.349429737922</v>
      </c>
      <c r="Z74" s="285">
        <f t="shared" ref="Z74" si="713">IF(I73&gt;0,(I74/I73),)</f>
        <v>0</v>
      </c>
      <c r="AA74" s="275">
        <f t="shared" ref="AA74" si="714">IF(J73&gt;0,(J74/J73),)</f>
        <v>0</v>
      </c>
      <c r="AB74" s="275">
        <f t="shared" ref="AB74" si="715">IF(K73&gt;0,(K74/K73),)</f>
        <v>0</v>
      </c>
      <c r="AC74" s="275">
        <f t="shared" ref="AC74" si="716">IF(L73&gt;0,(L74/L73),)</f>
        <v>0</v>
      </c>
      <c r="AD74" s="275">
        <f t="shared" ref="AD74" si="717">IF(M73&gt;0,(M74/M73),)</f>
        <v>0</v>
      </c>
      <c r="AE74" s="290">
        <f t="shared" ref="AE74" si="718">IF(N73&gt;0,(N74/N73),)</f>
        <v>0</v>
      </c>
      <c r="AF74" s="285">
        <f t="shared" ref="AF74" si="719">IF(O73&gt;0,(O74/O73),)</f>
        <v>0</v>
      </c>
      <c r="AG74" s="275">
        <f t="shared" ref="AG74" si="720">IF(P73&gt;0,(P74/P73),)</f>
        <v>0</v>
      </c>
      <c r="AH74" s="290">
        <f t="shared" ref="AH74" si="721">IF(Q73&gt;0,(Q74/Q73),)</f>
        <v>0</v>
      </c>
      <c r="AI74" s="345">
        <f>IF(S72&gt;0,(S74-S72)/S72,)</f>
        <v>2.2874587886961773E-2</v>
      </c>
      <c r="AJ74" s="314">
        <f t="shared" ref="AJ74" si="722">IF(T72&gt;0,(T74-T72)/T72,)</f>
        <v>0</v>
      </c>
      <c r="AK74" s="312">
        <f t="shared" ref="AK74" si="723">IF(U72&gt;0,(U74-U72)/U72,)</f>
        <v>-0.1357359939008736</v>
      </c>
      <c r="AL74" s="314">
        <f t="shared" ref="AL74" si="724">IF(V72&gt;0,(V74-V72)/V72,)</f>
        <v>0</v>
      </c>
      <c r="AM74" s="314">
        <f t="shared" ref="AM74" si="725">IF(W72&gt;0,(W74-W72)/W72,)</f>
        <v>0</v>
      </c>
      <c r="AN74" s="314">
        <f t="shared" ref="AN74" si="726">IF(X72&gt;0,(X74-X72)/X72,)</f>
        <v>0</v>
      </c>
      <c r="AO74" s="310">
        <f t="shared" ref="AO74" si="727">IF(Y72&gt;0,(Y74-Y72)/Y72,)</f>
        <v>-1.5365283460728302E-4</v>
      </c>
      <c r="AP74" s="314">
        <f t="shared" ref="AP74" si="728">IF(Z72&gt;0,(Z74-Z72)/Z72,)</f>
        <v>0</v>
      </c>
      <c r="AQ74" s="314">
        <f t="shared" ref="AQ74" si="729">IF(AA72&gt;0,(AA74-AA72)/AA72,)</f>
        <v>0</v>
      </c>
      <c r="AR74" s="314">
        <f t="shared" ref="AR74" si="730">IF(AB72&gt;0,(AB74-AB72)/AB72,)</f>
        <v>0</v>
      </c>
      <c r="AS74" s="314">
        <f t="shared" ref="AS74" si="731">IF(AC72&gt;0,(AC74-AC72)/AC72,)</f>
        <v>0</v>
      </c>
      <c r="AT74" s="314">
        <f t="shared" ref="AT74" si="732">IF(AD72&gt;0,(AD74-AD72)/AD72,)</f>
        <v>0</v>
      </c>
      <c r="AU74" s="310">
        <f t="shared" ref="AU74" si="733">IF(AE72&gt;0,(AE74-AE72)/AE72,)</f>
        <v>0</v>
      </c>
      <c r="AV74" s="314">
        <f t="shared" ref="AV74" si="734">IF(AF72&gt;0,(AF74-AF72)/AF72,)</f>
        <v>0</v>
      </c>
      <c r="AW74" s="314">
        <f t="shared" ref="AW74" si="735">IF(AG72&gt;0,(AG74-AG72)/AG72,)</f>
        <v>0</v>
      </c>
      <c r="AX74" s="310">
        <f t="shared" ref="AX74" si="736">IF(AH72&gt;0,(AH74-AH72)/AH72,)</f>
        <v>0</v>
      </c>
    </row>
    <row r="75" spans="1:50">
      <c r="A75" s="643" t="s">
        <v>326</v>
      </c>
      <c r="B75" s="644">
        <v>98</v>
      </c>
      <c r="C75" s="644"/>
      <c r="D75" s="644">
        <v>6</v>
      </c>
      <c r="E75" s="644"/>
      <c r="F75" s="644"/>
      <c r="G75" s="644"/>
      <c r="H75" s="644">
        <v>104</v>
      </c>
      <c r="I75" s="644"/>
      <c r="J75" s="644">
        <v>0</v>
      </c>
      <c r="K75" s="644">
        <v>0</v>
      </c>
      <c r="L75" s="644"/>
      <c r="M75" s="644"/>
      <c r="N75" s="644">
        <v>0</v>
      </c>
      <c r="O75" s="644"/>
      <c r="P75" s="644"/>
      <c r="Q75" s="644"/>
      <c r="Y75" s="288"/>
      <c r="Z75" s="284"/>
      <c r="AE75" s="288"/>
      <c r="AF75" s="284"/>
      <c r="AH75" s="288"/>
      <c r="AI75" s="343"/>
      <c r="AJ75" s="344"/>
      <c r="AK75" s="344"/>
      <c r="AL75" s="344"/>
      <c r="AM75" s="344"/>
      <c r="AN75" s="344"/>
      <c r="AO75" s="309"/>
      <c r="AP75" s="344"/>
      <c r="AQ75" s="344"/>
      <c r="AR75" s="344"/>
      <c r="AS75" s="344"/>
      <c r="AT75" s="344"/>
      <c r="AU75" s="309"/>
      <c r="AV75" s="344"/>
      <c r="AW75" s="344"/>
      <c r="AX75" s="309"/>
    </row>
    <row r="76" spans="1:50">
      <c r="A76" s="643" t="s">
        <v>328</v>
      </c>
      <c r="B76" s="644">
        <v>6278335.735691987</v>
      </c>
      <c r="C76" s="644"/>
      <c r="D76" s="644">
        <v>320341</v>
      </c>
      <c r="E76" s="644"/>
      <c r="F76" s="644"/>
      <c r="G76" s="644"/>
      <c r="H76" s="644">
        <v>6598676.735691987</v>
      </c>
      <c r="I76" s="644"/>
      <c r="J76" s="644">
        <v>0</v>
      </c>
      <c r="K76" s="644">
        <v>0</v>
      </c>
      <c r="L76" s="644"/>
      <c r="M76" s="644"/>
      <c r="N76" s="644">
        <v>0</v>
      </c>
      <c r="O76" s="644"/>
      <c r="P76" s="644"/>
      <c r="Q76" s="644"/>
      <c r="R76" s="273"/>
      <c r="S76" s="275">
        <f>IF(B75&gt;0,(B76/B75),)</f>
        <v>64064.650364203946</v>
      </c>
      <c r="T76" s="275">
        <f t="shared" ref="T76" si="737">IF(C75&gt;0,(C76/C75),)</f>
        <v>0</v>
      </c>
      <c r="U76" s="275">
        <f t="shared" ref="U76" si="738">IF(D75&gt;0,(D76/D75),)</f>
        <v>53390.166666666664</v>
      </c>
      <c r="V76" s="275">
        <f t="shared" ref="V76" si="739">IF(E75&gt;0,(E76/E75),)</f>
        <v>0</v>
      </c>
      <c r="W76" s="275">
        <f t="shared" ref="W76" si="740">IF(F75&gt;0,(F76/F75),)</f>
        <v>0</v>
      </c>
      <c r="X76" s="275">
        <f t="shared" ref="X76" si="741">IF(G75&gt;0,(G76/G75),)</f>
        <v>0</v>
      </c>
      <c r="Y76" s="290">
        <f t="shared" ref="Y76" si="742">IF(H75&gt;0,(H76/H75),)</f>
        <v>63448.814766269104</v>
      </c>
      <c r="Z76" s="285">
        <f t="shared" ref="Z76" si="743">IF(I75&gt;0,(I76/I75),)</f>
        <v>0</v>
      </c>
      <c r="AA76" s="275">
        <f t="shared" ref="AA76" si="744">IF(J75&gt;0,(J76/J75),)</f>
        <v>0</v>
      </c>
      <c r="AB76" s="275">
        <f t="shared" ref="AB76" si="745">IF(K75&gt;0,(K76/K75),)</f>
        <v>0</v>
      </c>
      <c r="AC76" s="275">
        <f t="shared" ref="AC76" si="746">IF(L75&gt;0,(L76/L75),)</f>
        <v>0</v>
      </c>
      <c r="AD76" s="275">
        <f t="shared" ref="AD76" si="747">IF(M75&gt;0,(M76/M75),)</f>
        <v>0</v>
      </c>
      <c r="AE76" s="290">
        <f t="shared" ref="AE76" si="748">IF(N75&gt;0,(N76/N75),)</f>
        <v>0</v>
      </c>
      <c r="AF76" s="285">
        <f t="shared" ref="AF76" si="749">IF(O75&gt;0,(O76/O75),)</f>
        <v>0</v>
      </c>
      <c r="AG76" s="275">
        <f t="shared" ref="AG76" si="750">IF(P75&gt;0,(P76/P75),)</f>
        <v>0</v>
      </c>
      <c r="AH76" s="290">
        <f t="shared" ref="AH76" si="751">IF(Q75&gt;0,(Q76/Q75),)</f>
        <v>0</v>
      </c>
      <c r="AI76" s="343"/>
      <c r="AJ76" s="344"/>
      <c r="AK76" s="344"/>
      <c r="AL76" s="344"/>
      <c r="AM76" s="344"/>
      <c r="AN76" s="344"/>
      <c r="AO76" s="309"/>
      <c r="AP76" s="344"/>
      <c r="AQ76" s="344"/>
      <c r="AR76" s="344"/>
      <c r="AS76" s="344"/>
      <c r="AT76" s="344"/>
      <c r="AU76" s="309"/>
      <c r="AV76" s="344"/>
      <c r="AW76" s="344"/>
      <c r="AX76" s="309"/>
    </row>
    <row r="77" spans="1:50">
      <c r="A77" s="643" t="s">
        <v>330</v>
      </c>
      <c r="B77" s="644">
        <v>94</v>
      </c>
      <c r="C77" s="644"/>
      <c r="D77" s="644">
        <v>15</v>
      </c>
      <c r="E77" s="644"/>
      <c r="F77" s="644"/>
      <c r="G77" s="644"/>
      <c r="H77" s="644">
        <v>109</v>
      </c>
      <c r="I77" s="644"/>
      <c r="J77" s="644">
        <v>0</v>
      </c>
      <c r="K77" s="644">
        <v>0</v>
      </c>
      <c r="L77" s="644"/>
      <c r="M77" s="644"/>
      <c r="N77" s="644">
        <v>0</v>
      </c>
      <c r="O77" s="644"/>
      <c r="P77" s="644"/>
      <c r="Q77" s="644"/>
      <c r="Y77" s="288"/>
      <c r="Z77" s="284"/>
      <c r="AE77" s="288"/>
      <c r="AF77" s="284"/>
      <c r="AH77" s="288"/>
      <c r="AI77" s="343"/>
      <c r="AJ77" s="344"/>
      <c r="AK77" s="344"/>
      <c r="AL77" s="344"/>
      <c r="AM77" s="344"/>
      <c r="AN77" s="344"/>
      <c r="AO77" s="309"/>
      <c r="AP77" s="344"/>
      <c r="AQ77" s="344"/>
      <c r="AR77" s="344"/>
      <c r="AS77" s="344"/>
      <c r="AT77" s="344"/>
      <c r="AU77" s="309"/>
      <c r="AV77" s="344"/>
      <c r="AW77" s="344"/>
      <c r="AX77" s="309"/>
    </row>
    <row r="78" spans="1:50">
      <c r="A78" s="643" t="s">
        <v>332</v>
      </c>
      <c r="B78" s="644">
        <v>6129982.9522776576</v>
      </c>
      <c r="C78" s="644"/>
      <c r="D78" s="644">
        <v>809021.73913043481</v>
      </c>
      <c r="E78" s="644"/>
      <c r="F78" s="644"/>
      <c r="G78" s="644"/>
      <c r="H78" s="644">
        <v>6939004.6914080922</v>
      </c>
      <c r="I78" s="644"/>
      <c r="J78" s="644">
        <v>0</v>
      </c>
      <c r="K78" s="644">
        <v>0</v>
      </c>
      <c r="L78" s="644"/>
      <c r="M78" s="644"/>
      <c r="N78" s="644">
        <v>0</v>
      </c>
      <c r="O78" s="644"/>
      <c r="P78" s="644"/>
      <c r="Q78" s="644"/>
      <c r="R78" s="273"/>
      <c r="S78" s="275">
        <f>IF(B77&gt;0,(B78/B77),)</f>
        <v>65212.584598698486</v>
      </c>
      <c r="T78" s="275">
        <f t="shared" ref="T78" si="752">IF(C77&gt;0,(C78/C77),)</f>
        <v>0</v>
      </c>
      <c r="U78" s="275">
        <f t="shared" ref="U78" si="753">IF(D77&gt;0,(D78/D77),)</f>
        <v>53934.782608695656</v>
      </c>
      <c r="V78" s="275">
        <f t="shared" ref="V78" si="754">IF(E77&gt;0,(E78/E77),)</f>
        <v>0</v>
      </c>
      <c r="W78" s="275">
        <f t="shared" ref="W78" si="755">IF(F77&gt;0,(F78/F77),)</f>
        <v>0</v>
      </c>
      <c r="X78" s="275">
        <f t="shared" ref="X78" si="756">IF(G77&gt;0,(G78/G77),)</f>
        <v>0</v>
      </c>
      <c r="Y78" s="290">
        <f t="shared" ref="Y78" si="757">IF(H77&gt;0,(H78/H77),)</f>
        <v>63660.593499156807</v>
      </c>
      <c r="Z78" s="285">
        <f t="shared" ref="Z78" si="758">IF(I77&gt;0,(I78/I77),)</f>
        <v>0</v>
      </c>
      <c r="AA78" s="275">
        <f t="shared" ref="AA78" si="759">IF(J77&gt;0,(J78/J77),)</f>
        <v>0</v>
      </c>
      <c r="AB78" s="275">
        <f t="shared" ref="AB78" si="760">IF(K77&gt;0,(K78/K77),)</f>
        <v>0</v>
      </c>
      <c r="AC78" s="275">
        <f t="shared" ref="AC78" si="761">IF(L77&gt;0,(L78/L77),)</f>
        <v>0</v>
      </c>
      <c r="AD78" s="275">
        <f t="shared" ref="AD78" si="762">IF(M77&gt;0,(M78/M77),)</f>
        <v>0</v>
      </c>
      <c r="AE78" s="290">
        <f t="shared" ref="AE78" si="763">IF(N77&gt;0,(N78/N77),)</f>
        <v>0</v>
      </c>
      <c r="AF78" s="285">
        <f t="shared" ref="AF78" si="764">IF(O77&gt;0,(O78/O77),)</f>
        <v>0</v>
      </c>
      <c r="AG78" s="275">
        <f t="shared" ref="AG78" si="765">IF(P77&gt;0,(P78/P77),)</f>
        <v>0</v>
      </c>
      <c r="AH78" s="290">
        <f t="shared" ref="AH78" si="766">IF(Q77&gt;0,(Q78/Q77),)</f>
        <v>0</v>
      </c>
      <c r="AI78" s="345">
        <f>IF(S76&gt;0,(S78-S76)/S76,)</f>
        <v>1.7918371956587572E-2</v>
      </c>
      <c r="AJ78" s="314">
        <f t="shared" ref="AJ78" si="767">IF(T76&gt;0,(T78-T76)/T76,)</f>
        <v>0</v>
      </c>
      <c r="AK78" s="314">
        <f t="shared" ref="AK78" si="768">IF(U76&gt;0,(U78-U76)/U76,)</f>
        <v>1.0200678814681695E-2</v>
      </c>
      <c r="AL78" s="314">
        <f t="shared" ref="AL78" si="769">IF(V76&gt;0,(V78-V76)/V76,)</f>
        <v>0</v>
      </c>
      <c r="AM78" s="314">
        <f t="shared" ref="AM78" si="770">IF(W76&gt;0,(W78-W76)/W76,)</f>
        <v>0</v>
      </c>
      <c r="AN78" s="314">
        <f t="shared" ref="AN78" si="771">IF(X76&gt;0,(X78-X76)/X76,)</f>
        <v>0</v>
      </c>
      <c r="AO78" s="310">
        <f t="shared" ref="AO78" si="772">IF(Y76&gt;0,(Y78-Y76)/Y76,)</f>
        <v>3.3377886358925126E-3</v>
      </c>
      <c r="AP78" s="314">
        <f t="shared" ref="AP78" si="773">IF(Z76&gt;0,(Z78-Z76)/Z76,)</f>
        <v>0</v>
      </c>
      <c r="AQ78" s="314">
        <f t="shared" ref="AQ78" si="774">IF(AA76&gt;0,(AA78-AA76)/AA76,)</f>
        <v>0</v>
      </c>
      <c r="AR78" s="314">
        <f t="shared" ref="AR78" si="775">IF(AB76&gt;0,(AB78-AB76)/AB76,)</f>
        <v>0</v>
      </c>
      <c r="AS78" s="314">
        <f t="shared" ref="AS78" si="776">IF(AC76&gt;0,(AC78-AC76)/AC76,)</f>
        <v>0</v>
      </c>
      <c r="AT78" s="314">
        <f t="shared" ref="AT78" si="777">IF(AD76&gt;0,(AD78-AD76)/AD76,)</f>
        <v>0</v>
      </c>
      <c r="AU78" s="310">
        <f t="shared" ref="AU78" si="778">IF(AE76&gt;0,(AE78-AE76)/AE76,)</f>
        <v>0</v>
      </c>
      <c r="AV78" s="314">
        <f t="shared" ref="AV78" si="779">IF(AF76&gt;0,(AF78-AF76)/AF76,)</f>
        <v>0</v>
      </c>
      <c r="AW78" s="314">
        <f t="shared" ref="AW78" si="780">IF(AG76&gt;0,(AG78-AG76)/AG76,)</f>
        <v>0</v>
      </c>
      <c r="AX78" s="310">
        <f t="shared" ref="AX78" si="781">IF(AH76&gt;0,(AH78-AH76)/AH76,)</f>
        <v>0</v>
      </c>
    </row>
    <row r="79" spans="1:50">
      <c r="A79" s="643" t="s">
        <v>334</v>
      </c>
      <c r="B79" s="644">
        <v>0</v>
      </c>
      <c r="C79" s="644"/>
      <c r="D79" s="644">
        <v>5</v>
      </c>
      <c r="E79" s="644"/>
      <c r="F79" s="644"/>
      <c r="G79" s="644"/>
      <c r="H79" s="644">
        <v>5</v>
      </c>
      <c r="I79" s="644"/>
      <c r="J79" s="644">
        <v>0</v>
      </c>
      <c r="K79" s="644">
        <v>0</v>
      </c>
      <c r="L79" s="644"/>
      <c r="M79" s="644"/>
      <c r="N79" s="644">
        <v>0</v>
      </c>
      <c r="O79" s="644"/>
      <c r="P79" s="644"/>
      <c r="Q79" s="644"/>
      <c r="Y79" s="288"/>
      <c r="Z79" s="284"/>
      <c r="AE79" s="288"/>
      <c r="AF79" s="284"/>
      <c r="AH79" s="288"/>
      <c r="AI79" s="343"/>
      <c r="AJ79" s="344"/>
      <c r="AK79" s="344"/>
      <c r="AL79" s="344"/>
      <c r="AM79" s="344"/>
      <c r="AN79" s="344"/>
      <c r="AO79" s="309"/>
      <c r="AP79" s="344"/>
      <c r="AQ79" s="344"/>
      <c r="AR79" s="344"/>
      <c r="AS79" s="344"/>
      <c r="AT79" s="344"/>
      <c r="AU79" s="309"/>
      <c r="AV79" s="344"/>
      <c r="AW79" s="344"/>
      <c r="AX79" s="309"/>
    </row>
    <row r="80" spans="1:50">
      <c r="A80" s="643" t="s">
        <v>336</v>
      </c>
      <c r="B80" s="644">
        <v>0</v>
      </c>
      <c r="C80" s="644"/>
      <c r="D80" s="644">
        <v>271459</v>
      </c>
      <c r="E80" s="644"/>
      <c r="F80" s="644"/>
      <c r="G80" s="644"/>
      <c r="H80" s="644">
        <v>271459</v>
      </c>
      <c r="I80" s="644"/>
      <c r="J80" s="644">
        <v>0</v>
      </c>
      <c r="K80" s="644">
        <v>0</v>
      </c>
      <c r="L80" s="644"/>
      <c r="M80" s="644"/>
      <c r="N80" s="644">
        <v>0</v>
      </c>
      <c r="O80" s="644"/>
      <c r="P80" s="644"/>
      <c r="Q80" s="644"/>
      <c r="R80" s="273"/>
      <c r="S80" s="275">
        <f>IF(B79&gt;0,(B80/B79),)</f>
        <v>0</v>
      </c>
      <c r="T80" s="275">
        <f t="shared" ref="T80" si="782">IF(C79&gt;0,(C80/C79),)</f>
        <v>0</v>
      </c>
      <c r="U80" s="275">
        <f t="shared" ref="U80" si="783">IF(D79&gt;0,(D80/D79),)</f>
        <v>54291.8</v>
      </c>
      <c r="V80" s="275">
        <f t="shared" ref="V80" si="784">IF(E79&gt;0,(E80/E79),)</f>
        <v>0</v>
      </c>
      <c r="W80" s="275">
        <f t="shared" ref="W80" si="785">IF(F79&gt;0,(F80/F79),)</f>
        <v>0</v>
      </c>
      <c r="X80" s="275">
        <f t="shared" ref="X80" si="786">IF(G79&gt;0,(G80/G79),)</f>
        <v>0</v>
      </c>
      <c r="Y80" s="290">
        <f t="shared" ref="Y80" si="787">IF(H79&gt;0,(H80/H79),)</f>
        <v>54291.8</v>
      </c>
      <c r="Z80" s="285">
        <f t="shared" ref="Z80" si="788">IF(I79&gt;0,(I80/I79),)</f>
        <v>0</v>
      </c>
      <c r="AA80" s="275">
        <f t="shared" ref="AA80" si="789">IF(J79&gt;0,(J80/J79),)</f>
        <v>0</v>
      </c>
      <c r="AB80" s="275">
        <f t="shared" ref="AB80" si="790">IF(K79&gt;0,(K80/K79),)</f>
        <v>0</v>
      </c>
      <c r="AC80" s="275">
        <f t="shared" ref="AC80" si="791">IF(L79&gt;0,(L80/L79),)</f>
        <v>0</v>
      </c>
      <c r="AD80" s="275">
        <f t="shared" ref="AD80" si="792">IF(M79&gt;0,(M80/M79),)</f>
        <v>0</v>
      </c>
      <c r="AE80" s="290">
        <f t="shared" ref="AE80" si="793">IF(N79&gt;0,(N80/N79),)</f>
        <v>0</v>
      </c>
      <c r="AF80" s="285">
        <f t="shared" ref="AF80" si="794">IF(O79&gt;0,(O80/O79),)</f>
        <v>0</v>
      </c>
      <c r="AG80" s="275">
        <f t="shared" ref="AG80" si="795">IF(P79&gt;0,(P80/P79),)</f>
        <v>0</v>
      </c>
      <c r="AH80" s="290">
        <f t="shared" ref="AH80" si="796">IF(Q79&gt;0,(Q80/Q79),)</f>
        <v>0</v>
      </c>
      <c r="AI80" s="343"/>
      <c r="AJ80" s="344"/>
      <c r="AK80" s="344"/>
      <c r="AL80" s="344"/>
      <c r="AM80" s="344"/>
      <c r="AN80" s="344"/>
      <c r="AO80" s="309"/>
      <c r="AP80" s="344"/>
      <c r="AQ80" s="344"/>
      <c r="AR80" s="344"/>
      <c r="AS80" s="344"/>
      <c r="AT80" s="344"/>
      <c r="AU80" s="309"/>
      <c r="AV80" s="344"/>
      <c r="AW80" s="344"/>
      <c r="AX80" s="309"/>
    </row>
    <row r="81" spans="1:50">
      <c r="A81" s="643" t="s">
        <v>338</v>
      </c>
      <c r="B81" s="644">
        <v>0</v>
      </c>
      <c r="C81" s="644"/>
      <c r="D81" s="644">
        <v>14</v>
      </c>
      <c r="E81" s="644"/>
      <c r="F81" s="644"/>
      <c r="G81" s="644"/>
      <c r="H81" s="644">
        <v>14</v>
      </c>
      <c r="I81" s="644"/>
      <c r="J81" s="644">
        <v>0</v>
      </c>
      <c r="K81" s="644">
        <v>0</v>
      </c>
      <c r="L81" s="644"/>
      <c r="M81" s="644"/>
      <c r="N81" s="644">
        <v>0</v>
      </c>
      <c r="O81" s="644"/>
      <c r="P81" s="644"/>
      <c r="Q81" s="644"/>
      <c r="Y81" s="288"/>
      <c r="Z81" s="284"/>
      <c r="AE81" s="288"/>
      <c r="AF81" s="284"/>
      <c r="AH81" s="288"/>
      <c r="AI81" s="343"/>
      <c r="AJ81" s="344"/>
      <c r="AK81" s="344"/>
      <c r="AL81" s="344"/>
      <c r="AM81" s="344"/>
      <c r="AN81" s="344"/>
      <c r="AO81" s="309"/>
      <c r="AP81" s="344"/>
      <c r="AQ81" s="344"/>
      <c r="AR81" s="344"/>
      <c r="AS81" s="344"/>
      <c r="AT81" s="344"/>
      <c r="AU81" s="309"/>
      <c r="AV81" s="344"/>
      <c r="AW81" s="344"/>
      <c r="AX81" s="309"/>
    </row>
    <row r="82" spans="1:50">
      <c r="A82" s="643" t="s">
        <v>340</v>
      </c>
      <c r="B82" s="644">
        <v>0</v>
      </c>
      <c r="C82" s="644"/>
      <c r="D82" s="644">
        <v>589566.51063829788</v>
      </c>
      <c r="E82" s="644"/>
      <c r="F82" s="644"/>
      <c r="G82" s="644"/>
      <c r="H82" s="644">
        <v>589566.51063829788</v>
      </c>
      <c r="I82" s="644"/>
      <c r="J82" s="644">
        <v>0</v>
      </c>
      <c r="K82" s="644">
        <v>0</v>
      </c>
      <c r="L82" s="644"/>
      <c r="M82" s="644"/>
      <c r="N82" s="644">
        <v>0</v>
      </c>
      <c r="O82" s="644"/>
      <c r="P82" s="644"/>
      <c r="Q82" s="644"/>
      <c r="R82" s="273"/>
      <c r="S82" s="275">
        <f>IF(B81&gt;0,(B82/B81),)</f>
        <v>0</v>
      </c>
      <c r="T82" s="275">
        <f t="shared" ref="T82" si="797">IF(C81&gt;0,(C82/C81),)</f>
        <v>0</v>
      </c>
      <c r="U82" s="275">
        <f t="shared" ref="U82" si="798">IF(D81&gt;0,(D82/D81),)</f>
        <v>42111.893617021276</v>
      </c>
      <c r="V82" s="275">
        <f t="shared" ref="V82" si="799">IF(E81&gt;0,(E82/E81),)</f>
        <v>0</v>
      </c>
      <c r="W82" s="275">
        <f t="shared" ref="W82" si="800">IF(F81&gt;0,(F82/F81),)</f>
        <v>0</v>
      </c>
      <c r="X82" s="275">
        <f t="shared" ref="X82" si="801">IF(G81&gt;0,(G82/G81),)</f>
        <v>0</v>
      </c>
      <c r="Y82" s="290">
        <f t="shared" ref="Y82" si="802">IF(H81&gt;0,(H82/H81),)</f>
        <v>42111.893617021276</v>
      </c>
      <c r="Z82" s="285">
        <f t="shared" ref="Z82" si="803">IF(I81&gt;0,(I82/I81),)</f>
        <v>0</v>
      </c>
      <c r="AA82" s="275">
        <f t="shared" ref="AA82" si="804">IF(J81&gt;0,(J82/J81),)</f>
        <v>0</v>
      </c>
      <c r="AB82" s="275">
        <f t="shared" ref="AB82" si="805">IF(K81&gt;0,(K82/K81),)</f>
        <v>0</v>
      </c>
      <c r="AC82" s="275">
        <f t="shared" ref="AC82" si="806">IF(L81&gt;0,(L82/L81),)</f>
        <v>0</v>
      </c>
      <c r="AD82" s="275">
        <f t="shared" ref="AD82" si="807">IF(M81&gt;0,(M82/M81),)</f>
        <v>0</v>
      </c>
      <c r="AE82" s="290">
        <f t="shared" ref="AE82" si="808">IF(N81&gt;0,(N82/N81),)</f>
        <v>0</v>
      </c>
      <c r="AF82" s="285">
        <f t="shared" ref="AF82" si="809">IF(O81&gt;0,(O82/O81),)</f>
        <v>0</v>
      </c>
      <c r="AG82" s="275">
        <f t="shared" ref="AG82" si="810">IF(P81&gt;0,(P82/P81),)</f>
        <v>0</v>
      </c>
      <c r="AH82" s="290">
        <f t="shared" ref="AH82" si="811">IF(Q81&gt;0,(Q82/Q81),)</f>
        <v>0</v>
      </c>
      <c r="AI82" s="345">
        <f>IF(S80&gt;0,(S82-S80)/S80,)</f>
        <v>0</v>
      </c>
      <c r="AJ82" s="314">
        <f t="shared" ref="AJ82" si="812">IF(T80&gt;0,(T82-T80)/T80,)</f>
        <v>0</v>
      </c>
      <c r="AK82" s="312">
        <f t="shared" ref="AK82" si="813">IF(U80&gt;0,(U82-U80)/U80,)</f>
        <v>-0.22434154666042985</v>
      </c>
      <c r="AL82" s="314">
        <f t="shared" ref="AL82" si="814">IF(V80&gt;0,(V82-V80)/V80,)</f>
        <v>0</v>
      </c>
      <c r="AM82" s="314">
        <f t="shared" ref="AM82" si="815">IF(W80&gt;0,(W82-W80)/W80,)</f>
        <v>0</v>
      </c>
      <c r="AN82" s="314">
        <f t="shared" ref="AN82" si="816">IF(X80&gt;0,(X82-X80)/X80,)</f>
        <v>0</v>
      </c>
      <c r="AO82" s="310">
        <f t="shared" ref="AO82" si="817">IF(Y80&gt;0,(Y82-Y80)/Y80,)</f>
        <v>-0.22434154666042985</v>
      </c>
      <c r="AP82" s="314">
        <f t="shared" ref="AP82" si="818">IF(Z80&gt;0,(Z82-Z80)/Z80,)</f>
        <v>0</v>
      </c>
      <c r="AQ82" s="314">
        <f t="shared" ref="AQ82" si="819">IF(AA80&gt;0,(AA82-AA80)/AA80,)</f>
        <v>0</v>
      </c>
      <c r="AR82" s="314">
        <f t="shared" ref="AR82" si="820">IF(AB80&gt;0,(AB82-AB80)/AB80,)</f>
        <v>0</v>
      </c>
      <c r="AS82" s="314">
        <f t="shared" ref="AS82" si="821">IF(AC80&gt;0,(AC82-AC80)/AC80,)</f>
        <v>0</v>
      </c>
      <c r="AT82" s="314">
        <f t="shared" ref="AT82" si="822">IF(AD80&gt;0,(AD82-AD80)/AD80,)</f>
        <v>0</v>
      </c>
      <c r="AU82" s="310">
        <f t="shared" ref="AU82" si="823">IF(AE80&gt;0,(AE82-AE80)/AE80,)</f>
        <v>0</v>
      </c>
      <c r="AV82" s="314">
        <f t="shared" ref="AV82" si="824">IF(AF80&gt;0,(AF82-AF80)/AF80,)</f>
        <v>0</v>
      </c>
      <c r="AW82" s="314">
        <f t="shared" ref="AW82" si="825">IF(AG80&gt;0,(AG82-AG80)/AG80,)</f>
        <v>0</v>
      </c>
      <c r="AX82" s="310">
        <f t="shared" ref="AX82" si="826">IF(AH80&gt;0,(AH82-AH80)/AH80,)</f>
        <v>0</v>
      </c>
    </row>
    <row r="83" spans="1:50">
      <c r="A83" s="643" t="s">
        <v>342</v>
      </c>
      <c r="B83" s="644">
        <v>0</v>
      </c>
      <c r="C83" s="644"/>
      <c r="D83" s="644">
        <v>0</v>
      </c>
      <c r="E83" s="644"/>
      <c r="F83" s="644"/>
      <c r="G83" s="644"/>
      <c r="H83" s="644">
        <v>0</v>
      </c>
      <c r="I83" s="644"/>
      <c r="J83" s="644">
        <v>184</v>
      </c>
      <c r="K83" s="644">
        <v>209</v>
      </c>
      <c r="L83" s="644"/>
      <c r="M83" s="644"/>
      <c r="N83" s="644">
        <v>393</v>
      </c>
      <c r="O83" s="644"/>
      <c r="P83" s="644"/>
      <c r="Q83" s="644"/>
      <c r="Y83" s="288"/>
      <c r="Z83" s="284"/>
      <c r="AE83" s="288"/>
      <c r="AF83" s="284"/>
      <c r="AH83" s="288"/>
      <c r="AI83" s="343"/>
      <c r="AJ83" s="344"/>
      <c r="AK83" s="344"/>
      <c r="AL83" s="344"/>
      <c r="AM83" s="344"/>
      <c r="AN83" s="344"/>
      <c r="AO83" s="309"/>
      <c r="AP83" s="344"/>
      <c r="AQ83" s="344"/>
      <c r="AR83" s="344"/>
      <c r="AS83" s="344"/>
      <c r="AT83" s="344"/>
      <c r="AU83" s="309"/>
      <c r="AV83" s="344"/>
      <c r="AW83" s="344"/>
      <c r="AX83" s="309"/>
    </row>
    <row r="84" spans="1:50">
      <c r="A84" s="643" t="s">
        <v>344</v>
      </c>
      <c r="B84" s="644">
        <v>0</v>
      </c>
      <c r="C84" s="644"/>
      <c r="D84" s="644">
        <v>0</v>
      </c>
      <c r="E84" s="644"/>
      <c r="F84" s="644"/>
      <c r="G84" s="644"/>
      <c r="H84" s="644">
        <v>0</v>
      </c>
      <c r="I84" s="644"/>
      <c r="J84" s="644">
        <v>11061131.114599686</v>
      </c>
      <c r="K84" s="644">
        <v>12661363.002265189</v>
      </c>
      <c r="L84" s="644"/>
      <c r="M84" s="644"/>
      <c r="N84" s="644">
        <v>23722494.116864875</v>
      </c>
      <c r="O84" s="644"/>
      <c r="P84" s="644"/>
      <c r="Q84" s="644"/>
      <c r="R84" s="273"/>
      <c r="S84" s="275">
        <f>IF(B83&gt;0,(B84/B83),)</f>
        <v>0</v>
      </c>
      <c r="T84" s="275">
        <f t="shared" ref="T84" si="827">IF(C83&gt;0,(C84/C83),)</f>
        <v>0</v>
      </c>
      <c r="U84" s="275">
        <f t="shared" ref="U84" si="828">IF(D83&gt;0,(D84/D83),)</f>
        <v>0</v>
      </c>
      <c r="V84" s="275">
        <f t="shared" ref="V84" si="829">IF(E83&gt;0,(E84/E83),)</f>
        <v>0</v>
      </c>
      <c r="W84" s="275">
        <f t="shared" ref="W84" si="830">IF(F83&gt;0,(F84/F83),)</f>
        <v>0</v>
      </c>
      <c r="X84" s="275">
        <f t="shared" ref="X84" si="831">IF(G83&gt;0,(G84/G83),)</f>
        <v>0</v>
      </c>
      <c r="Y84" s="290">
        <f t="shared" ref="Y84" si="832">IF(H83&gt;0,(H84/H83),)</f>
        <v>0</v>
      </c>
      <c r="Z84" s="285">
        <f t="shared" ref="Z84" si="833">IF(I83&gt;0,(I84/I83),)</f>
        <v>0</v>
      </c>
      <c r="AA84" s="275">
        <f t="shared" ref="AA84" si="834">IF(J83&gt;0,(J84/J83),)</f>
        <v>60114.843014128732</v>
      </c>
      <c r="AB84" s="275">
        <f t="shared" ref="AB84" si="835">IF(K83&gt;0,(K84/K83),)</f>
        <v>60580.684221364543</v>
      </c>
      <c r="AC84" s="275">
        <f t="shared" ref="AC84" si="836">IF(L83&gt;0,(L84/L83),)</f>
        <v>0</v>
      </c>
      <c r="AD84" s="275">
        <f t="shared" ref="AD84" si="837">IF(M83&gt;0,(M84/M83),)</f>
        <v>0</v>
      </c>
      <c r="AE84" s="290">
        <f t="shared" ref="AE84" si="838">IF(N83&gt;0,(N84/N83),)</f>
        <v>60362.580450037851</v>
      </c>
      <c r="AF84" s="285">
        <f t="shared" ref="AF84" si="839">IF(O83&gt;0,(O84/O83),)</f>
        <v>0</v>
      </c>
      <c r="AG84" s="275">
        <f t="shared" ref="AG84" si="840">IF(P83&gt;0,(P84/P83),)</f>
        <v>0</v>
      </c>
      <c r="AH84" s="290">
        <f t="shared" ref="AH84" si="841">IF(Q83&gt;0,(Q84/Q83),)</f>
        <v>0</v>
      </c>
      <c r="AI84" s="343"/>
      <c r="AJ84" s="344"/>
      <c r="AK84" s="344"/>
      <c r="AL84" s="344"/>
      <c r="AM84" s="344"/>
      <c r="AN84" s="344"/>
      <c r="AO84" s="309"/>
      <c r="AP84" s="344"/>
      <c r="AQ84" s="344"/>
      <c r="AR84" s="344"/>
      <c r="AS84" s="344"/>
      <c r="AT84" s="344"/>
      <c r="AU84" s="309"/>
      <c r="AV84" s="344"/>
      <c r="AW84" s="344"/>
      <c r="AX84" s="309"/>
    </row>
    <row r="85" spans="1:50">
      <c r="A85" s="643" t="s">
        <v>346</v>
      </c>
      <c r="B85" s="644">
        <v>0</v>
      </c>
      <c r="C85" s="644"/>
      <c r="D85" s="644">
        <v>0</v>
      </c>
      <c r="E85" s="644"/>
      <c r="F85" s="644"/>
      <c r="G85" s="644"/>
      <c r="H85" s="644">
        <v>0</v>
      </c>
      <c r="I85" s="644"/>
      <c r="J85" s="644">
        <v>189</v>
      </c>
      <c r="K85" s="644">
        <v>206</v>
      </c>
      <c r="L85" s="644"/>
      <c r="M85" s="644"/>
      <c r="N85" s="644">
        <v>395</v>
      </c>
      <c r="O85" s="644"/>
      <c r="P85" s="644"/>
      <c r="Q85" s="644"/>
      <c r="Y85" s="288"/>
      <c r="Z85" s="284"/>
      <c r="AE85" s="288"/>
      <c r="AF85" s="284"/>
      <c r="AH85" s="288"/>
      <c r="AI85" s="343"/>
      <c r="AJ85" s="344"/>
      <c r="AK85" s="344"/>
      <c r="AL85" s="344"/>
      <c r="AM85" s="344"/>
      <c r="AN85" s="344"/>
      <c r="AO85" s="309"/>
      <c r="AP85" s="344"/>
      <c r="AQ85" s="344"/>
      <c r="AR85" s="344"/>
      <c r="AS85" s="344"/>
      <c r="AT85" s="344"/>
      <c r="AU85" s="309"/>
      <c r="AV85" s="344"/>
      <c r="AW85" s="344"/>
      <c r="AX85" s="309"/>
    </row>
    <row r="86" spans="1:50">
      <c r="A86" s="643" t="s">
        <v>348</v>
      </c>
      <c r="B86" s="644">
        <v>0</v>
      </c>
      <c r="C86" s="644"/>
      <c r="D86" s="644">
        <v>0</v>
      </c>
      <c r="E86" s="644"/>
      <c r="F86" s="644"/>
      <c r="G86" s="644"/>
      <c r="H86" s="644">
        <v>0</v>
      </c>
      <c r="I86" s="644"/>
      <c r="J86" s="644">
        <v>11314400.957360405</v>
      </c>
      <c r="K86" s="644">
        <v>11778445.159851056</v>
      </c>
      <c r="L86" s="644"/>
      <c r="M86" s="644"/>
      <c r="N86" s="644">
        <v>23092846.117211461</v>
      </c>
      <c r="O86" s="644"/>
      <c r="P86" s="644"/>
      <c r="Q86" s="644"/>
      <c r="R86" s="273"/>
      <c r="S86" s="275">
        <f>IF(B85&gt;0,(B86/B85),)</f>
        <v>0</v>
      </c>
      <c r="T86" s="275">
        <f t="shared" ref="T86" si="842">IF(C85&gt;0,(C86/C85),)</f>
        <v>0</v>
      </c>
      <c r="U86" s="275">
        <f t="shared" ref="U86" si="843">IF(D85&gt;0,(D86/D85),)</f>
        <v>0</v>
      </c>
      <c r="V86" s="275">
        <f t="shared" ref="V86" si="844">IF(E85&gt;0,(E86/E85),)</f>
        <v>0</v>
      </c>
      <c r="W86" s="275">
        <f t="shared" ref="W86" si="845">IF(F85&gt;0,(F86/F85),)</f>
        <v>0</v>
      </c>
      <c r="X86" s="275">
        <f t="shared" ref="X86" si="846">IF(G85&gt;0,(G86/G85),)</f>
        <v>0</v>
      </c>
      <c r="Y86" s="290">
        <f t="shared" ref="Y86" si="847">IF(H85&gt;0,(H86/H85),)</f>
        <v>0</v>
      </c>
      <c r="Z86" s="285">
        <f t="shared" ref="Z86" si="848">IF(I85&gt;0,(I86/I85),)</f>
        <v>0</v>
      </c>
      <c r="AA86" s="275">
        <f t="shared" ref="AA86" si="849">IF(J85&gt;0,(J86/J85),)</f>
        <v>59864.555329949239</v>
      </c>
      <c r="AB86" s="275">
        <f t="shared" ref="AB86" si="850">IF(K85&gt;0,(K86/K85),)</f>
        <v>57176.918251704155</v>
      </c>
      <c r="AC86" s="275">
        <f t="shared" ref="AC86" si="851">IF(L85&gt;0,(L86/L85),)</f>
        <v>0</v>
      </c>
      <c r="AD86" s="275">
        <f t="shared" ref="AD86" si="852">IF(M85&gt;0,(M86/M85),)</f>
        <v>0</v>
      </c>
      <c r="AE86" s="290">
        <f t="shared" ref="AE86" si="853">IF(N85&gt;0,(N86/N85),)</f>
        <v>58462.901562560663</v>
      </c>
      <c r="AF86" s="285">
        <f t="shared" ref="AF86" si="854">IF(O85&gt;0,(O86/O85),)</f>
        <v>0</v>
      </c>
      <c r="AG86" s="275">
        <f t="shared" ref="AG86" si="855">IF(P85&gt;0,(P86/P85),)</f>
        <v>0</v>
      </c>
      <c r="AH86" s="290">
        <f t="shared" ref="AH86" si="856">IF(Q85&gt;0,(Q86/Q85),)</f>
        <v>0</v>
      </c>
      <c r="AI86" s="345">
        <f>IF(S84&gt;0,(S86-S84)/S84,)</f>
        <v>0</v>
      </c>
      <c r="AJ86" s="314">
        <f t="shared" ref="AJ86" si="857">IF(T84&gt;0,(T86-T84)/T84,)</f>
        <v>0</v>
      </c>
      <c r="AK86" s="314">
        <f t="shared" ref="AK86" si="858">IF(U84&gt;0,(U86-U84)/U84,)</f>
        <v>0</v>
      </c>
      <c r="AL86" s="314">
        <f t="shared" ref="AL86" si="859">IF(V84&gt;0,(V86-V84)/V84,)</f>
        <v>0</v>
      </c>
      <c r="AM86" s="314">
        <f t="shared" ref="AM86" si="860">IF(W84&gt;0,(W86-W84)/W84,)</f>
        <v>0</v>
      </c>
      <c r="AN86" s="314">
        <f t="shared" ref="AN86" si="861">IF(X84&gt;0,(X86-X84)/X84,)</f>
        <v>0</v>
      </c>
      <c r="AO86" s="310">
        <f t="shared" ref="AO86" si="862">IF(Y84&gt;0,(Y86-Y84)/Y84,)</f>
        <v>0</v>
      </c>
      <c r="AP86" s="314">
        <f t="shared" ref="AP86" si="863">IF(Z84&gt;0,(Z86-Z84)/Z84,)</f>
        <v>0</v>
      </c>
      <c r="AQ86" s="314">
        <f t="shared" ref="AQ86" si="864">IF(AA84&gt;0,(AA86-AA84)/AA84,)</f>
        <v>-4.1634922696324496E-3</v>
      </c>
      <c r="AR86" s="314">
        <f t="shared" ref="AR86" si="865">IF(AB84&gt;0,(AB86-AB84)/AB84,)</f>
        <v>-5.6185664018301176E-2</v>
      </c>
      <c r="AS86" s="314">
        <f t="shared" ref="AS86" si="866">IF(AC84&gt;0,(AC86-AC84)/AC84,)</f>
        <v>0</v>
      </c>
      <c r="AT86" s="314">
        <f t="shared" ref="AT86" si="867">IF(AD84&gt;0,(AD86-AD84)/AD84,)</f>
        <v>0</v>
      </c>
      <c r="AU86" s="310">
        <f t="shared" ref="AU86" si="868">IF(AE84&gt;0,(AE86-AE84)/AE84,)</f>
        <v>-3.1471134489512984E-2</v>
      </c>
      <c r="AV86" s="314">
        <f t="shared" ref="AV86" si="869">IF(AF84&gt;0,(AF86-AF84)/AF84,)</f>
        <v>0</v>
      </c>
      <c r="AW86" s="314">
        <f t="shared" ref="AW86" si="870">IF(AG84&gt;0,(AG86-AG84)/AG84,)</f>
        <v>0</v>
      </c>
      <c r="AX86" s="310">
        <f t="shared" ref="AX86" si="871">IF(AH84&gt;0,(AH86-AH84)/AH84,)</f>
        <v>0</v>
      </c>
    </row>
    <row r="87" spans="1:50">
      <c r="A87" s="643" t="s">
        <v>350</v>
      </c>
      <c r="B87" s="644">
        <v>1112</v>
      </c>
      <c r="C87" s="644"/>
      <c r="D87" s="644">
        <v>215</v>
      </c>
      <c r="E87" s="644"/>
      <c r="F87" s="644"/>
      <c r="G87" s="644"/>
      <c r="H87" s="644">
        <v>1327</v>
      </c>
      <c r="I87" s="644"/>
      <c r="J87" s="644">
        <v>184</v>
      </c>
      <c r="K87" s="644">
        <v>209</v>
      </c>
      <c r="L87" s="644"/>
      <c r="M87" s="644"/>
      <c r="N87" s="644">
        <v>393</v>
      </c>
      <c r="O87" s="644"/>
      <c r="P87" s="644"/>
      <c r="Q87" s="644"/>
      <c r="Y87" s="288"/>
      <c r="Z87" s="284"/>
      <c r="AE87" s="288"/>
      <c r="AF87" s="284"/>
      <c r="AH87" s="288"/>
      <c r="AI87" s="343"/>
      <c r="AJ87" s="344"/>
      <c r="AK87" s="344"/>
      <c r="AL87" s="344"/>
      <c r="AM87" s="344"/>
      <c r="AN87" s="344"/>
      <c r="AO87" s="309"/>
      <c r="AP87" s="344"/>
      <c r="AQ87" s="344"/>
      <c r="AR87" s="344"/>
      <c r="AS87" s="344"/>
      <c r="AT87" s="344"/>
      <c r="AU87" s="309"/>
      <c r="AV87" s="344"/>
      <c r="AW87" s="344"/>
      <c r="AX87" s="309"/>
    </row>
    <row r="88" spans="1:50">
      <c r="A88" s="643" t="s">
        <v>352</v>
      </c>
      <c r="B88" s="644">
        <v>118585937.24700046</v>
      </c>
      <c r="C88" s="644"/>
      <c r="D88" s="644">
        <v>14433609.952376816</v>
      </c>
      <c r="E88" s="644"/>
      <c r="F88" s="644"/>
      <c r="G88" s="644"/>
      <c r="H88" s="644">
        <v>133019547.19937727</v>
      </c>
      <c r="I88" s="644"/>
      <c r="J88" s="644">
        <v>11061131.114599686</v>
      </c>
      <c r="K88" s="644">
        <v>12661363.002265189</v>
      </c>
      <c r="L88" s="644"/>
      <c r="M88" s="644"/>
      <c r="N88" s="644">
        <v>23722494.116864875</v>
      </c>
      <c r="O88" s="644"/>
      <c r="P88" s="644"/>
      <c r="Q88" s="644"/>
      <c r="R88" s="273"/>
      <c r="S88" s="275">
        <f>IF(B87&gt;0,(B88/B87),)</f>
        <v>106642.0298983817</v>
      </c>
      <c r="T88" s="275">
        <f t="shared" ref="T88" si="872">IF(C87&gt;0,(C88/C87),)</f>
        <v>0</v>
      </c>
      <c r="U88" s="275">
        <f t="shared" ref="U88" si="873">IF(D87&gt;0,(D88/D87),)</f>
        <v>67133.069545938677</v>
      </c>
      <c r="V88" s="275">
        <f t="shared" ref="V88" si="874">IF(E87&gt;0,(E88/E87),)</f>
        <v>0</v>
      </c>
      <c r="W88" s="275">
        <f t="shared" ref="W88" si="875">IF(F87&gt;0,(F88/F87),)</f>
        <v>0</v>
      </c>
      <c r="X88" s="275">
        <f t="shared" ref="X88" si="876">IF(G87&gt;0,(G88/G87),)</f>
        <v>0</v>
      </c>
      <c r="Y88" s="290">
        <f t="shared" ref="Y88" si="877">IF(H87&gt;0,(H88/H87),)</f>
        <v>100240.80421957593</v>
      </c>
      <c r="Z88" s="285">
        <f t="shared" ref="Z88" si="878">IF(I87&gt;0,(I88/I87),)</f>
        <v>0</v>
      </c>
      <c r="AA88" s="275">
        <f t="shared" ref="AA88" si="879">IF(J87&gt;0,(J88/J87),)</f>
        <v>60114.843014128732</v>
      </c>
      <c r="AB88" s="275">
        <f t="shared" ref="AB88" si="880">IF(K87&gt;0,(K88/K87),)</f>
        <v>60580.684221364543</v>
      </c>
      <c r="AC88" s="275">
        <f t="shared" ref="AC88" si="881">IF(L87&gt;0,(L88/L87),)</f>
        <v>0</v>
      </c>
      <c r="AD88" s="275">
        <f t="shared" ref="AD88" si="882">IF(M87&gt;0,(M88/M87),)</f>
        <v>0</v>
      </c>
      <c r="AE88" s="290">
        <f t="shared" ref="AE88" si="883">IF(N87&gt;0,(N88/N87),)</f>
        <v>60362.580450037851</v>
      </c>
      <c r="AF88" s="285">
        <f t="shared" ref="AF88" si="884">IF(O87&gt;0,(O88/O87),)</f>
        <v>0</v>
      </c>
      <c r="AG88" s="275">
        <f t="shared" ref="AG88" si="885">IF(P87&gt;0,(P88/P87),)</f>
        <v>0</v>
      </c>
      <c r="AH88" s="290">
        <f t="shared" ref="AH88" si="886">IF(Q87&gt;0,(Q88/Q87),)</f>
        <v>0</v>
      </c>
      <c r="AI88" s="343"/>
      <c r="AJ88" s="344"/>
      <c r="AK88" s="344"/>
      <c r="AL88" s="344"/>
      <c r="AM88" s="344"/>
      <c r="AN88" s="344"/>
      <c r="AO88" s="309"/>
      <c r="AP88" s="344"/>
      <c r="AQ88" s="344"/>
      <c r="AR88" s="344"/>
      <c r="AS88" s="344"/>
      <c r="AT88" s="344"/>
      <c r="AU88" s="309"/>
      <c r="AV88" s="344"/>
      <c r="AW88" s="344"/>
      <c r="AX88" s="309"/>
    </row>
    <row r="89" spans="1:50">
      <c r="A89" s="643" t="s">
        <v>354</v>
      </c>
      <c r="B89" s="644">
        <v>1112</v>
      </c>
      <c r="C89" s="644"/>
      <c r="D89" s="644">
        <v>229</v>
      </c>
      <c r="E89" s="644"/>
      <c r="F89" s="644"/>
      <c r="G89" s="644"/>
      <c r="H89" s="644">
        <v>1341</v>
      </c>
      <c r="I89" s="644"/>
      <c r="J89" s="644">
        <v>189</v>
      </c>
      <c r="K89" s="644">
        <v>206</v>
      </c>
      <c r="L89" s="644"/>
      <c r="M89" s="644"/>
      <c r="N89" s="644">
        <v>395</v>
      </c>
      <c r="O89" s="644"/>
      <c r="P89" s="644"/>
      <c r="Q89" s="644"/>
      <c r="Y89" s="288"/>
      <c r="Z89" s="284"/>
      <c r="AE89" s="288"/>
      <c r="AF89" s="284"/>
      <c r="AH89" s="288"/>
      <c r="AI89" s="343"/>
      <c r="AJ89" s="344"/>
      <c r="AK89" s="344"/>
      <c r="AL89" s="344"/>
      <c r="AM89" s="344"/>
      <c r="AN89" s="344"/>
      <c r="AO89" s="309"/>
      <c r="AP89" s="344"/>
      <c r="AQ89" s="344"/>
      <c r="AR89" s="344"/>
      <c r="AS89" s="344"/>
      <c r="AT89" s="344"/>
      <c r="AU89" s="309"/>
      <c r="AV89" s="344"/>
      <c r="AW89" s="344"/>
      <c r="AX89" s="309"/>
    </row>
    <row r="90" spans="1:50" ht="13.5" thickBot="1">
      <c r="A90" s="649" t="s">
        <v>356</v>
      </c>
      <c r="B90" s="650">
        <v>120749754.37452836</v>
      </c>
      <c r="C90" s="650"/>
      <c r="D90" s="650">
        <v>14672995.771988569</v>
      </c>
      <c r="E90" s="650"/>
      <c r="F90" s="650"/>
      <c r="G90" s="650"/>
      <c r="H90" s="650">
        <v>135422750.14651692</v>
      </c>
      <c r="I90" s="650"/>
      <c r="J90" s="650">
        <v>11314400.957360405</v>
      </c>
      <c r="K90" s="650">
        <v>11778445.159851056</v>
      </c>
      <c r="L90" s="650"/>
      <c r="M90" s="650"/>
      <c r="N90" s="650">
        <v>23092846.117211461</v>
      </c>
      <c r="O90" s="650"/>
      <c r="P90" s="650"/>
      <c r="Q90" s="650"/>
      <c r="S90" s="281">
        <f>IF(B89&gt;0,(B90/B89),)</f>
        <v>108587.90861018738</v>
      </c>
      <c r="T90" s="281">
        <f t="shared" ref="T90" si="887">IF(C89&gt;0,(C90/C89),)</f>
        <v>0</v>
      </c>
      <c r="U90" s="281">
        <f t="shared" ref="U90" si="888">IF(D89&gt;0,(D90/D89),)</f>
        <v>64074.217344928249</v>
      </c>
      <c r="V90" s="281">
        <f t="shared" ref="V90" si="889">IF(E89&gt;0,(E90/E89),)</f>
        <v>0</v>
      </c>
      <c r="W90" s="281">
        <f t="shared" ref="W90" si="890">IF(F89&gt;0,(F90/F89),)</f>
        <v>0</v>
      </c>
      <c r="X90" s="281">
        <f t="shared" ref="X90" si="891">IF(G89&gt;0,(G90/G89),)</f>
        <v>0</v>
      </c>
      <c r="Y90" s="291">
        <f t="shared" ref="Y90" si="892">IF(H89&gt;0,(H90/H89),)</f>
        <v>100986.39086242873</v>
      </c>
      <c r="Z90" s="286">
        <f t="shared" ref="Z90" si="893">IF(I89&gt;0,(I90/I89),)</f>
        <v>0</v>
      </c>
      <c r="AA90" s="281">
        <f t="shared" ref="AA90" si="894">IF(J89&gt;0,(J90/J89),)</f>
        <v>59864.555329949239</v>
      </c>
      <c r="AB90" s="281">
        <f t="shared" ref="AB90" si="895">IF(K89&gt;0,(K90/K89),)</f>
        <v>57176.918251704155</v>
      </c>
      <c r="AC90" s="281">
        <f t="shared" ref="AC90" si="896">IF(L89&gt;0,(L90/L89),)</f>
        <v>0</v>
      </c>
      <c r="AD90" s="281">
        <f t="shared" ref="AD90" si="897">IF(M89&gt;0,(M90/M89),)</f>
        <v>0</v>
      </c>
      <c r="AE90" s="291">
        <f t="shared" ref="AE90" si="898">IF(N89&gt;0,(N90/N89),)</f>
        <v>58462.901562560663</v>
      </c>
      <c r="AF90" s="286">
        <f t="shared" ref="AF90" si="899">IF(O89&gt;0,(O90/O89),)</f>
        <v>0</v>
      </c>
      <c r="AG90" s="281">
        <f t="shared" ref="AG90" si="900">IF(P89&gt;0,(P90/P89),)</f>
        <v>0</v>
      </c>
      <c r="AH90" s="291">
        <f t="shared" ref="AH90" si="901">IF(Q89&gt;0,(Q90/Q89),)</f>
        <v>0</v>
      </c>
      <c r="AI90" s="346">
        <f>IF(S88&gt;0,(S90-S88)/S88,)</f>
        <v>1.8246827387474622E-2</v>
      </c>
      <c r="AJ90" s="347">
        <f t="shared" ref="AJ90" si="902">IF(T88&gt;0,(T90-T88)/T88,)</f>
        <v>0</v>
      </c>
      <c r="AK90" s="347">
        <f t="shared" ref="AK90" si="903">IF(U88&gt;0,(U90-U88)/U88,)</f>
        <v>-4.5564015196970509E-2</v>
      </c>
      <c r="AL90" s="347">
        <f t="shared" ref="AL90" si="904">IF(V88&gt;0,(V90-V88)/V88,)</f>
        <v>0</v>
      </c>
      <c r="AM90" s="347">
        <f t="shared" ref="AM90" si="905">IF(W88&gt;0,(W90-W88)/W88,)</f>
        <v>0</v>
      </c>
      <c r="AN90" s="347">
        <f t="shared" ref="AN90" si="906">IF(X88&gt;0,(X90-X88)/X88,)</f>
        <v>0</v>
      </c>
      <c r="AO90" s="311">
        <f t="shared" ref="AO90" si="907">IF(Y88&gt;0,(Y90-Y88)/Y88,)</f>
        <v>7.4379555177909304E-3</v>
      </c>
      <c r="AP90" s="347">
        <f t="shared" ref="AP90" si="908">IF(Z88&gt;0,(Z90-Z88)/Z88,)</f>
        <v>0</v>
      </c>
      <c r="AQ90" s="347">
        <f t="shared" ref="AQ90" si="909">IF(AA88&gt;0,(AA90-AA88)/AA88,)</f>
        <v>-4.1634922696324496E-3</v>
      </c>
      <c r="AR90" s="347">
        <f t="shared" ref="AR90" si="910">IF(AB88&gt;0,(AB90-AB88)/AB88,)</f>
        <v>-5.6185664018301176E-2</v>
      </c>
      <c r="AS90" s="347">
        <f t="shared" ref="AS90" si="911">IF(AC88&gt;0,(AC90-AC88)/AC88,)</f>
        <v>0</v>
      </c>
      <c r="AT90" s="347">
        <f t="shared" ref="AT90" si="912">IF(AD88&gt;0,(AD90-AD88)/AD88,)</f>
        <v>0</v>
      </c>
      <c r="AU90" s="311">
        <f t="shared" ref="AU90" si="913">IF(AE88&gt;0,(AE90-AE88)/AE88,)</f>
        <v>-3.1471134489512984E-2</v>
      </c>
      <c r="AV90" s="347">
        <f t="shared" ref="AV90" si="914">IF(AF88&gt;0,(AF90-AF88)/AF88,)</f>
        <v>0</v>
      </c>
      <c r="AW90" s="347">
        <f t="shared" ref="AW90" si="915">IF(AG88&gt;0,(AG90-AG88)/AG88,)</f>
        <v>0</v>
      </c>
      <c r="AX90" s="311">
        <f t="shared" ref="AX90" si="916">IF(AH88&gt;0,(AH90-AH88)/AH88,)</f>
        <v>0</v>
      </c>
    </row>
    <row r="91" spans="1:50">
      <c r="A91" s="642" t="s">
        <v>31</v>
      </c>
      <c r="B91" s="644"/>
      <c r="C91" s="644"/>
      <c r="D91" s="644"/>
      <c r="E91" s="644"/>
      <c r="F91" s="644"/>
      <c r="G91" s="644"/>
      <c r="H91" s="644"/>
      <c r="I91" s="644"/>
      <c r="J91" s="644"/>
      <c r="K91" s="644"/>
      <c r="L91" s="644"/>
      <c r="M91" s="644"/>
      <c r="N91" s="644"/>
      <c r="O91" s="644"/>
      <c r="P91" s="644"/>
      <c r="Q91" s="644"/>
      <c r="Y91" s="288"/>
      <c r="Z91" s="284"/>
      <c r="AE91" s="288"/>
      <c r="AF91" s="284"/>
      <c r="AH91" s="288"/>
      <c r="AI91" s="343"/>
      <c r="AJ91" s="344"/>
      <c r="AK91" s="344"/>
      <c r="AL91" s="344"/>
      <c r="AM91" s="344"/>
      <c r="AN91" s="344"/>
      <c r="AO91" s="309"/>
      <c r="AP91" s="344"/>
      <c r="AQ91" s="344"/>
      <c r="AR91" s="344"/>
      <c r="AS91" s="344"/>
      <c r="AT91" s="344"/>
      <c r="AU91" s="309"/>
      <c r="AV91" s="344"/>
      <c r="AW91" s="344"/>
      <c r="AX91" s="309"/>
    </row>
    <row r="92" spans="1:50">
      <c r="A92" s="643" t="s">
        <v>302</v>
      </c>
      <c r="B92" s="644">
        <v>2200</v>
      </c>
      <c r="C92" s="644"/>
      <c r="D92" s="644">
        <v>298</v>
      </c>
      <c r="E92" s="644">
        <v>73</v>
      </c>
      <c r="F92" s="644"/>
      <c r="G92" s="644">
        <v>30</v>
      </c>
      <c r="H92" s="644">
        <v>2601</v>
      </c>
      <c r="I92" s="644">
        <v>0</v>
      </c>
      <c r="J92" s="644">
        <v>0</v>
      </c>
      <c r="K92" s="644">
        <v>0</v>
      </c>
      <c r="L92" s="644">
        <v>0</v>
      </c>
      <c r="M92" s="644"/>
      <c r="N92" s="644">
        <v>0</v>
      </c>
      <c r="O92" s="644"/>
      <c r="P92" s="644"/>
      <c r="Q92" s="644"/>
      <c r="S92" s="274"/>
      <c r="T92" s="274"/>
      <c r="U92" s="274"/>
      <c r="V92" s="274"/>
      <c r="W92" s="274"/>
      <c r="X92" s="274"/>
      <c r="Y92" s="289"/>
      <c r="Z92" s="284"/>
      <c r="AA92" s="274"/>
      <c r="AB92" s="274"/>
      <c r="AC92" s="274"/>
      <c r="AD92" s="274"/>
      <c r="AE92" s="289"/>
      <c r="AF92" s="284"/>
      <c r="AG92" s="274"/>
      <c r="AH92" s="289"/>
      <c r="AI92" s="343"/>
      <c r="AJ92" s="344"/>
      <c r="AK92" s="344"/>
      <c r="AL92" s="344"/>
      <c r="AM92" s="344"/>
      <c r="AN92" s="344"/>
      <c r="AO92" s="309"/>
      <c r="AP92" s="344"/>
      <c r="AQ92" s="344"/>
      <c r="AR92" s="344"/>
      <c r="AS92" s="344"/>
      <c r="AT92" s="344"/>
      <c r="AU92" s="309"/>
      <c r="AV92" s="344"/>
      <c r="AW92" s="344"/>
      <c r="AX92" s="309"/>
    </row>
    <row r="93" spans="1:50">
      <c r="A93" s="643" t="s">
        <v>304</v>
      </c>
      <c r="B93" s="644">
        <v>256331358.81111628</v>
      </c>
      <c r="C93" s="644"/>
      <c r="D93" s="644">
        <v>27813456.904308751</v>
      </c>
      <c r="E93" s="644">
        <v>7105743.5974576268</v>
      </c>
      <c r="F93" s="644"/>
      <c r="G93" s="644">
        <v>2610235</v>
      </c>
      <c r="H93" s="644">
        <v>293860794.31288266</v>
      </c>
      <c r="I93" s="644">
        <v>0</v>
      </c>
      <c r="J93" s="644">
        <v>0</v>
      </c>
      <c r="K93" s="644">
        <v>0</v>
      </c>
      <c r="L93" s="644">
        <v>0</v>
      </c>
      <c r="M93" s="644"/>
      <c r="N93" s="644">
        <v>0</v>
      </c>
      <c r="O93" s="644"/>
      <c r="P93" s="644"/>
      <c r="Q93" s="644"/>
      <c r="S93" s="275">
        <f>IF(B92&gt;0,(B93/B92),)</f>
        <v>116514.25400505285</v>
      </c>
      <c r="T93" s="275">
        <f t="shared" ref="T93" si="917">IF(C92&gt;0,(C93/C92),)</f>
        <v>0</v>
      </c>
      <c r="U93" s="275">
        <f t="shared" ref="U93" si="918">IF(D92&gt;0,(D93/D92),)</f>
        <v>93333.748001036074</v>
      </c>
      <c r="V93" s="275">
        <f t="shared" ref="V93" si="919">IF(E92&gt;0,(E93/E92),)</f>
        <v>97338.953389830509</v>
      </c>
      <c r="W93" s="275">
        <f t="shared" ref="W93" si="920">IF(F92&gt;0,(F93/F92),)</f>
        <v>0</v>
      </c>
      <c r="X93" s="275">
        <f t="shared" ref="X93" si="921">IF(G92&gt;0,(G93/G92),)</f>
        <v>87007.833333333328</v>
      </c>
      <c r="Y93" s="290">
        <f t="shared" ref="Y93" si="922">IF(H92&gt;0,(H93/H92),)</f>
        <v>112979.9286093359</v>
      </c>
      <c r="Z93" s="285">
        <f t="shared" ref="Z93" si="923">IF(I92&gt;0,(I93/I92),)</f>
        <v>0</v>
      </c>
      <c r="AA93" s="275">
        <f t="shared" ref="AA93" si="924">IF(J92&gt;0,(J93/J92),)</f>
        <v>0</v>
      </c>
      <c r="AB93" s="275">
        <f t="shared" ref="AB93" si="925">IF(K92&gt;0,(K93/K92),)</f>
        <v>0</v>
      </c>
      <c r="AC93" s="275">
        <f t="shared" ref="AC93" si="926">IF(L92&gt;0,(L93/L92),)</f>
        <v>0</v>
      </c>
      <c r="AD93" s="275">
        <f t="shared" ref="AD93" si="927">IF(M92&gt;0,(M93/M92),)</f>
        <v>0</v>
      </c>
      <c r="AE93" s="290">
        <f t="shared" ref="AE93" si="928">IF(N92&gt;0,(N93/N92),)</f>
        <v>0</v>
      </c>
      <c r="AF93" s="285">
        <f t="shared" ref="AF93" si="929">IF(O92&gt;0,(O93/O92),)</f>
        <v>0</v>
      </c>
      <c r="AG93" s="275">
        <f t="shared" ref="AG93" si="930">IF(P92&gt;0,(P93/P92),)</f>
        <v>0</v>
      </c>
      <c r="AH93" s="290">
        <f t="shared" ref="AH93" si="931">IF(Q92&gt;0,(Q93/Q92),)</f>
        <v>0</v>
      </c>
      <c r="AI93" s="343"/>
      <c r="AJ93" s="344"/>
      <c r="AK93" s="344"/>
      <c r="AL93" s="344"/>
      <c r="AM93" s="344"/>
      <c r="AN93" s="344"/>
      <c r="AO93" s="309"/>
      <c r="AP93" s="344"/>
      <c r="AQ93" s="344"/>
      <c r="AR93" s="344"/>
      <c r="AS93" s="344"/>
      <c r="AT93" s="344"/>
      <c r="AU93" s="309"/>
      <c r="AV93" s="344"/>
      <c r="AW93" s="344"/>
      <c r="AX93" s="309"/>
    </row>
    <row r="94" spans="1:50">
      <c r="A94" s="643" t="s">
        <v>306</v>
      </c>
      <c r="B94" s="644">
        <v>2216</v>
      </c>
      <c r="C94" s="644"/>
      <c r="D94" s="644">
        <v>310</v>
      </c>
      <c r="E94" s="644">
        <v>72</v>
      </c>
      <c r="F94" s="644"/>
      <c r="G94" s="644">
        <v>29</v>
      </c>
      <c r="H94" s="644">
        <v>2627</v>
      </c>
      <c r="I94" s="644">
        <v>0</v>
      </c>
      <c r="J94" s="644">
        <v>0</v>
      </c>
      <c r="K94" s="644">
        <v>0</v>
      </c>
      <c r="L94" s="644">
        <v>0</v>
      </c>
      <c r="M94" s="644"/>
      <c r="N94" s="644">
        <v>0</v>
      </c>
      <c r="O94" s="644"/>
      <c r="P94" s="644"/>
      <c r="Q94" s="644"/>
      <c r="Y94" s="288"/>
      <c r="Z94" s="284"/>
      <c r="AE94" s="288"/>
      <c r="AF94" s="284"/>
      <c r="AH94" s="288"/>
      <c r="AI94" s="343"/>
      <c r="AJ94" s="344"/>
      <c r="AK94" s="344"/>
      <c r="AL94" s="344"/>
      <c r="AM94" s="344"/>
      <c r="AN94" s="344"/>
      <c r="AO94" s="309"/>
      <c r="AP94" s="344"/>
      <c r="AQ94" s="344"/>
      <c r="AR94" s="344"/>
      <c r="AS94" s="344"/>
      <c r="AT94" s="344"/>
      <c r="AU94" s="309"/>
      <c r="AV94" s="344"/>
      <c r="AW94" s="344"/>
      <c r="AX94" s="309"/>
    </row>
    <row r="95" spans="1:50">
      <c r="A95" s="643" t="s">
        <v>308</v>
      </c>
      <c r="B95" s="644">
        <v>267526422.93033051</v>
      </c>
      <c r="C95" s="644"/>
      <c r="D95" s="644">
        <v>29190590.818365607</v>
      </c>
      <c r="E95" s="644">
        <v>7221676.615384616</v>
      </c>
      <c r="F95" s="644"/>
      <c r="G95" s="644">
        <v>2557642</v>
      </c>
      <c r="H95" s="644">
        <v>306496332.36408079</v>
      </c>
      <c r="I95" s="644">
        <v>0</v>
      </c>
      <c r="J95" s="644">
        <v>0</v>
      </c>
      <c r="K95" s="644">
        <v>0</v>
      </c>
      <c r="L95" s="644">
        <v>0</v>
      </c>
      <c r="M95" s="644"/>
      <c r="N95" s="644">
        <v>0</v>
      </c>
      <c r="O95" s="644"/>
      <c r="P95" s="644"/>
      <c r="Q95" s="644"/>
      <c r="R95" s="273"/>
      <c r="S95" s="275">
        <f>IF(B94&gt;0,(B95/B94),)</f>
        <v>120724.92009491449</v>
      </c>
      <c r="T95" s="275">
        <f t="shared" ref="T95" si="932">IF(C94&gt;0,(C95/C94),)</f>
        <v>0</v>
      </c>
      <c r="U95" s="275">
        <f t="shared" ref="U95" si="933">IF(D94&gt;0,(D95/D94),)</f>
        <v>94163.196188276153</v>
      </c>
      <c r="V95" s="275">
        <f t="shared" ref="V95" si="934">IF(E94&gt;0,(E95/E94),)</f>
        <v>100301.06410256411</v>
      </c>
      <c r="W95" s="275">
        <f t="shared" ref="W95" si="935">IF(F94&gt;0,(F95/F94),)</f>
        <v>0</v>
      </c>
      <c r="X95" s="275">
        <f t="shared" ref="X95" si="936">IF(G94&gt;0,(G95/G94),)</f>
        <v>88194.551724137928</v>
      </c>
      <c r="Y95" s="290">
        <f t="shared" ref="Y95" si="937">IF(H94&gt;0,(H95/H94),)</f>
        <v>116671.61490829113</v>
      </c>
      <c r="Z95" s="285">
        <f t="shared" ref="Z95" si="938">IF(I94&gt;0,(I95/I94),)</f>
        <v>0</v>
      </c>
      <c r="AA95" s="275">
        <f t="shared" ref="AA95" si="939">IF(J94&gt;0,(J95/J94),)</f>
        <v>0</v>
      </c>
      <c r="AB95" s="275">
        <f t="shared" ref="AB95" si="940">IF(K94&gt;0,(K95/K94),)</f>
        <v>0</v>
      </c>
      <c r="AC95" s="275">
        <f t="shared" ref="AC95" si="941">IF(L94&gt;0,(L95/L94),)</f>
        <v>0</v>
      </c>
      <c r="AD95" s="275">
        <f t="shared" ref="AD95" si="942">IF(M94&gt;0,(M95/M94),)</f>
        <v>0</v>
      </c>
      <c r="AE95" s="290">
        <f t="shared" ref="AE95" si="943">IF(N94&gt;0,(N95/N94),)</f>
        <v>0</v>
      </c>
      <c r="AF95" s="285">
        <f t="shared" ref="AF95" si="944">IF(O94&gt;0,(O95/O94),)</f>
        <v>0</v>
      </c>
      <c r="AG95" s="275">
        <f t="shared" ref="AG95" si="945">IF(P94&gt;0,(P95/P94),)</f>
        <v>0</v>
      </c>
      <c r="AH95" s="290">
        <f t="shared" ref="AH95" si="946">IF(Q94&gt;0,(Q95/Q94),)</f>
        <v>0</v>
      </c>
      <c r="AI95" s="345">
        <f>IF(S93&gt;0,(S95-S93)/S93,)</f>
        <v>3.6138634931988975E-2</v>
      </c>
      <c r="AJ95" s="314">
        <f t="shared" ref="AJ95" si="947">IF(T93&gt;0,(T95-T93)/T93,)</f>
        <v>0</v>
      </c>
      <c r="AK95" s="314">
        <f t="shared" ref="AK95" si="948">IF(U93&gt;0,(U95-U93)/U93,)</f>
        <v>8.8869053799368672E-3</v>
      </c>
      <c r="AL95" s="314">
        <f t="shared" ref="AL95" si="949">IF(V93&gt;0,(V95-V93)/V93,)</f>
        <v>3.0430887220152365E-2</v>
      </c>
      <c r="AM95" s="314">
        <f t="shared" ref="AM95" si="950">IF(W93&gt;0,(W95-W93)/W93,)</f>
        <v>0</v>
      </c>
      <c r="AN95" s="314">
        <f t="shared" ref="AN95" si="951">IF(X93&gt;0,(X95-X93)/X93,)</f>
        <v>1.3639213221850896E-2</v>
      </c>
      <c r="AO95" s="310">
        <f t="shared" ref="AO95" si="952">IF(Y93&gt;0,(Y95-Y93)/Y93,)</f>
        <v>3.2675594190897515E-2</v>
      </c>
      <c r="AP95" s="314">
        <f t="shared" ref="AP95" si="953">IF(Z93&gt;0,(Z95-Z93)/Z93,)</f>
        <v>0</v>
      </c>
      <c r="AQ95" s="314">
        <f t="shared" ref="AQ95" si="954">IF(AA93&gt;0,(AA95-AA93)/AA93,)</f>
        <v>0</v>
      </c>
      <c r="AR95" s="314">
        <f t="shared" ref="AR95" si="955">IF(AB93&gt;0,(AB95-AB93)/AB93,)</f>
        <v>0</v>
      </c>
      <c r="AS95" s="314">
        <f t="shared" ref="AS95" si="956">IF(AC93&gt;0,(AC95-AC93)/AC93,)</f>
        <v>0</v>
      </c>
      <c r="AT95" s="314">
        <f t="shared" ref="AT95" si="957">IF(AD93&gt;0,(AD95-AD93)/AD93,)</f>
        <v>0</v>
      </c>
      <c r="AU95" s="310">
        <f t="shared" ref="AU95" si="958">IF(AE93&gt;0,(AE95-AE93)/AE93,)</f>
        <v>0</v>
      </c>
      <c r="AV95" s="314">
        <f t="shared" ref="AV95" si="959">IF(AF93&gt;0,(AF95-AF93)/AF93,)</f>
        <v>0</v>
      </c>
      <c r="AW95" s="314">
        <f t="shared" ref="AW95" si="960">IF(AG93&gt;0,(AG95-AG93)/AG93,)</f>
        <v>0</v>
      </c>
      <c r="AX95" s="310">
        <f t="shared" ref="AX95" si="961">IF(AH93&gt;0,(AH95-AH93)/AH93,)</f>
        <v>0</v>
      </c>
    </row>
    <row r="96" spans="1:50">
      <c r="A96" s="643" t="s">
        <v>310</v>
      </c>
      <c r="B96" s="644">
        <v>2135</v>
      </c>
      <c r="C96" s="644"/>
      <c r="D96" s="644">
        <v>390</v>
      </c>
      <c r="E96" s="644">
        <v>105</v>
      </c>
      <c r="F96" s="644"/>
      <c r="G96" s="644">
        <v>23</v>
      </c>
      <c r="H96" s="644">
        <v>2653</v>
      </c>
      <c r="I96" s="644">
        <v>0</v>
      </c>
      <c r="J96" s="644">
        <v>0</v>
      </c>
      <c r="K96" s="644">
        <v>0</v>
      </c>
      <c r="L96" s="644">
        <v>0</v>
      </c>
      <c r="M96" s="644"/>
      <c r="N96" s="644">
        <v>0</v>
      </c>
      <c r="O96" s="644"/>
      <c r="P96" s="644"/>
      <c r="Q96" s="644"/>
      <c r="Y96" s="288"/>
      <c r="Z96" s="284"/>
      <c r="AE96" s="288"/>
      <c r="AF96" s="284"/>
      <c r="AH96" s="288"/>
      <c r="AI96" s="343"/>
      <c r="AJ96" s="344"/>
      <c r="AK96" s="344"/>
      <c r="AL96" s="344"/>
      <c r="AM96" s="344"/>
      <c r="AN96" s="344"/>
      <c r="AO96" s="309"/>
      <c r="AP96" s="344"/>
      <c r="AQ96" s="344"/>
      <c r="AR96" s="344"/>
      <c r="AS96" s="344"/>
      <c r="AT96" s="344"/>
      <c r="AU96" s="309"/>
      <c r="AV96" s="344"/>
      <c r="AW96" s="344"/>
      <c r="AX96" s="309"/>
    </row>
    <row r="97" spans="1:50">
      <c r="A97" s="648" t="s">
        <v>312</v>
      </c>
      <c r="B97" s="646">
        <v>173102869.54274106</v>
      </c>
      <c r="C97" s="646"/>
      <c r="D97" s="646">
        <v>27944887.645307742</v>
      </c>
      <c r="E97" s="646">
        <v>7494442.2754491018</v>
      </c>
      <c r="F97" s="646"/>
      <c r="G97" s="646">
        <v>1599371</v>
      </c>
      <c r="H97" s="646">
        <v>210141570.46349791</v>
      </c>
      <c r="I97" s="646">
        <v>0</v>
      </c>
      <c r="J97" s="646">
        <v>0</v>
      </c>
      <c r="K97" s="646">
        <v>0</v>
      </c>
      <c r="L97" s="646">
        <v>0</v>
      </c>
      <c r="M97" s="646"/>
      <c r="N97" s="646">
        <v>0</v>
      </c>
      <c r="O97" s="646"/>
      <c r="P97" s="646"/>
      <c r="Q97" s="646"/>
      <c r="S97" s="275">
        <f>IF(B96&gt;0,(B97/B96),)</f>
        <v>81078.62742048761</v>
      </c>
      <c r="T97" s="275">
        <f t="shared" ref="T97" si="962">IF(C96&gt;0,(C97/C96),)</f>
        <v>0</v>
      </c>
      <c r="U97" s="275">
        <f t="shared" ref="U97" si="963">IF(D96&gt;0,(D97/D96),)</f>
        <v>71653.558064891651</v>
      </c>
      <c r="V97" s="275">
        <f t="shared" ref="V97" si="964">IF(E96&gt;0,(E97/E96),)</f>
        <v>71375.640718562878</v>
      </c>
      <c r="W97" s="275">
        <f t="shared" ref="W97" si="965">IF(F96&gt;0,(F97/F96),)</f>
        <v>0</v>
      </c>
      <c r="X97" s="275">
        <f t="shared" ref="X97" si="966">IF(G96&gt;0,(G97/G96),)</f>
        <v>69537.869565217392</v>
      </c>
      <c r="Y97" s="290">
        <f t="shared" ref="Y97" si="967">IF(H96&gt;0,(H97/H96),)</f>
        <v>79209.035229362198</v>
      </c>
      <c r="Z97" s="285">
        <f t="shared" ref="Z97" si="968">IF(I96&gt;0,(I97/I96),)</f>
        <v>0</v>
      </c>
      <c r="AA97" s="275">
        <f t="shared" ref="AA97" si="969">IF(J96&gt;0,(J97/J96),)</f>
        <v>0</v>
      </c>
      <c r="AB97" s="275">
        <f t="shared" ref="AB97" si="970">IF(K96&gt;0,(K97/K96),)</f>
        <v>0</v>
      </c>
      <c r="AC97" s="275">
        <f t="shared" ref="AC97" si="971">IF(L96&gt;0,(L97/L96),)</f>
        <v>0</v>
      </c>
      <c r="AD97" s="275">
        <f t="shared" ref="AD97" si="972">IF(M96&gt;0,(M97/M96),)</f>
        <v>0</v>
      </c>
      <c r="AE97" s="290">
        <f t="shared" ref="AE97" si="973">IF(N96&gt;0,(N97/N96),)</f>
        <v>0</v>
      </c>
      <c r="AF97" s="285">
        <f t="shared" ref="AF97" si="974">IF(O96&gt;0,(O97/O96),)</f>
        <v>0</v>
      </c>
      <c r="AG97" s="275">
        <f t="shared" ref="AG97" si="975">IF(P96&gt;0,(P97/P96),)</f>
        <v>0</v>
      </c>
      <c r="AH97" s="290">
        <f t="shared" ref="AH97" si="976">IF(Q96&gt;0,(Q97/Q96),)</f>
        <v>0</v>
      </c>
      <c r="AI97" s="343"/>
      <c r="AJ97" s="344"/>
      <c r="AK97" s="344"/>
      <c r="AL97" s="344"/>
      <c r="AM97" s="344"/>
      <c r="AN97" s="344"/>
      <c r="AO97" s="309"/>
      <c r="AP97" s="344"/>
      <c r="AQ97" s="344"/>
      <c r="AR97" s="344"/>
      <c r="AS97" s="344"/>
      <c r="AT97" s="344"/>
      <c r="AU97" s="309"/>
      <c r="AV97" s="344"/>
      <c r="AW97" s="344"/>
      <c r="AX97" s="309"/>
    </row>
    <row r="98" spans="1:50">
      <c r="A98" s="643" t="s">
        <v>314</v>
      </c>
      <c r="B98" s="644">
        <v>2112</v>
      </c>
      <c r="C98" s="644"/>
      <c r="D98" s="644">
        <v>395</v>
      </c>
      <c r="E98" s="644">
        <v>109</v>
      </c>
      <c r="F98" s="644"/>
      <c r="G98" s="644">
        <v>24</v>
      </c>
      <c r="H98" s="644">
        <v>2640</v>
      </c>
      <c r="I98" s="644">
        <v>0</v>
      </c>
      <c r="J98" s="644">
        <v>0</v>
      </c>
      <c r="K98" s="644">
        <v>0</v>
      </c>
      <c r="L98" s="644">
        <v>0</v>
      </c>
      <c r="M98" s="644"/>
      <c r="N98" s="644">
        <v>0</v>
      </c>
      <c r="O98" s="644"/>
      <c r="P98" s="644"/>
      <c r="Q98" s="644"/>
      <c r="Y98" s="288"/>
      <c r="Z98" s="284"/>
      <c r="AE98" s="288"/>
      <c r="AF98" s="284"/>
      <c r="AH98" s="288"/>
      <c r="AI98" s="343"/>
      <c r="AJ98" s="344"/>
      <c r="AK98" s="344"/>
      <c r="AL98" s="344"/>
      <c r="AM98" s="344"/>
      <c r="AN98" s="344"/>
      <c r="AO98" s="309"/>
      <c r="AP98" s="344"/>
      <c r="AQ98" s="344"/>
      <c r="AR98" s="344"/>
      <c r="AS98" s="344"/>
      <c r="AT98" s="344"/>
      <c r="AU98" s="309"/>
      <c r="AV98" s="344"/>
      <c r="AW98" s="344"/>
      <c r="AX98" s="309"/>
    </row>
    <row r="99" spans="1:50">
      <c r="A99" s="643" t="s">
        <v>316</v>
      </c>
      <c r="B99" s="644">
        <v>178825877.35114402</v>
      </c>
      <c r="C99" s="644"/>
      <c r="D99" s="644">
        <v>28772554.097817324</v>
      </c>
      <c r="E99" s="644">
        <v>8184815.6541786734</v>
      </c>
      <c r="F99" s="644"/>
      <c r="G99" s="644">
        <v>1663633</v>
      </c>
      <c r="H99" s="644">
        <v>217446880.10314003</v>
      </c>
      <c r="I99" s="644">
        <v>0</v>
      </c>
      <c r="J99" s="644">
        <v>0</v>
      </c>
      <c r="K99" s="644">
        <v>0</v>
      </c>
      <c r="L99" s="644">
        <v>0</v>
      </c>
      <c r="M99" s="644"/>
      <c r="N99" s="644">
        <v>0</v>
      </c>
      <c r="O99" s="644"/>
      <c r="P99" s="644"/>
      <c r="Q99" s="644"/>
      <c r="R99" s="273"/>
      <c r="S99" s="275">
        <f>IF(B98&gt;0,(B99/B98),)</f>
        <v>84671.343442776517</v>
      </c>
      <c r="T99" s="275">
        <f t="shared" ref="T99" si="977">IF(C98&gt;0,(C99/C98),)</f>
        <v>0</v>
      </c>
      <c r="U99" s="275">
        <f t="shared" ref="U99" si="978">IF(D98&gt;0,(D99/D98),)</f>
        <v>72841.909108398293</v>
      </c>
      <c r="V99" s="275">
        <f t="shared" ref="V99" si="979">IF(E98&gt;0,(E99/E98),)</f>
        <v>75090.051873198841</v>
      </c>
      <c r="W99" s="275">
        <f t="shared" ref="W99" si="980">IF(F98&gt;0,(F99/F98),)</f>
        <v>0</v>
      </c>
      <c r="X99" s="275">
        <f t="shared" ref="X99" si="981">IF(G98&gt;0,(G99/G98),)</f>
        <v>69318.041666666672</v>
      </c>
      <c r="Y99" s="290">
        <f t="shared" ref="Y99" si="982">IF(H98&gt;0,(H99/H98),)</f>
        <v>82366.242463310613</v>
      </c>
      <c r="Z99" s="285">
        <f t="shared" ref="Z99" si="983">IF(I98&gt;0,(I99/I98),)</f>
        <v>0</v>
      </c>
      <c r="AA99" s="275">
        <f t="shared" ref="AA99" si="984">IF(J98&gt;0,(J99/J98),)</f>
        <v>0</v>
      </c>
      <c r="AB99" s="275">
        <f t="shared" ref="AB99" si="985">IF(K98&gt;0,(K99/K98),)</f>
        <v>0</v>
      </c>
      <c r="AC99" s="275">
        <f t="shared" ref="AC99" si="986">IF(L98&gt;0,(L99/L98),)</f>
        <v>0</v>
      </c>
      <c r="AD99" s="275">
        <f t="shared" ref="AD99" si="987">IF(M98&gt;0,(M99/M98),)</f>
        <v>0</v>
      </c>
      <c r="AE99" s="290">
        <f t="shared" ref="AE99" si="988">IF(N98&gt;0,(N99/N98),)</f>
        <v>0</v>
      </c>
      <c r="AF99" s="285">
        <f t="shared" ref="AF99" si="989">IF(O98&gt;0,(O99/O98),)</f>
        <v>0</v>
      </c>
      <c r="AG99" s="275">
        <f t="shared" ref="AG99" si="990">IF(P98&gt;0,(P99/P98),)</f>
        <v>0</v>
      </c>
      <c r="AH99" s="290">
        <f t="shared" ref="AH99" si="991">IF(Q98&gt;0,(Q99/Q98),)</f>
        <v>0</v>
      </c>
      <c r="AI99" s="345">
        <f>IF(S97&gt;0,(S99-S97)/S97,)</f>
        <v>4.4311505221424977E-2</v>
      </c>
      <c r="AJ99" s="314">
        <f t="shared" ref="AJ99" si="992">IF(T97&gt;0,(T99-T97)/T97,)</f>
        <v>0</v>
      </c>
      <c r="AK99" s="314">
        <f t="shared" ref="AK99" si="993">IF(U97&gt;0,(U99-U97)/U97,)</f>
        <v>1.6584675982599984E-2</v>
      </c>
      <c r="AL99" s="314">
        <f t="shared" ref="AL99" si="994">IF(V97&gt;0,(V99-V97)/V97,)</f>
        <v>5.2040319599820355E-2</v>
      </c>
      <c r="AM99" s="314">
        <f t="shared" ref="AM99" si="995">IF(W97&gt;0,(W99-W97)/W97,)</f>
        <v>0</v>
      </c>
      <c r="AN99" s="314">
        <f t="shared" ref="AN99" si="996">IF(X97&gt;0,(X99-X97)/X97,)</f>
        <v>-3.1612688154696875E-3</v>
      </c>
      <c r="AO99" s="310">
        <f t="shared" ref="AO99" si="997">IF(Y97&gt;0,(Y99-Y97)/Y97,)</f>
        <v>3.9859180519068636E-2</v>
      </c>
      <c r="AP99" s="314">
        <f t="shared" ref="AP99" si="998">IF(Z97&gt;0,(Z99-Z97)/Z97,)</f>
        <v>0</v>
      </c>
      <c r="AQ99" s="314">
        <f t="shared" ref="AQ99" si="999">IF(AA97&gt;0,(AA99-AA97)/AA97,)</f>
        <v>0</v>
      </c>
      <c r="AR99" s="314">
        <f t="shared" ref="AR99" si="1000">IF(AB97&gt;0,(AB99-AB97)/AB97,)</f>
        <v>0</v>
      </c>
      <c r="AS99" s="314">
        <f t="shared" ref="AS99" si="1001">IF(AC97&gt;0,(AC99-AC97)/AC97,)</f>
        <v>0</v>
      </c>
      <c r="AT99" s="314">
        <f t="shared" ref="AT99" si="1002">IF(AD97&gt;0,(AD99-AD97)/AD97,)</f>
        <v>0</v>
      </c>
      <c r="AU99" s="310">
        <f t="shared" ref="AU99" si="1003">IF(AE97&gt;0,(AE99-AE97)/AE97,)</f>
        <v>0</v>
      </c>
      <c r="AV99" s="314">
        <f t="shared" ref="AV99" si="1004">IF(AF97&gt;0,(AF99-AF97)/AF97,)</f>
        <v>0</v>
      </c>
      <c r="AW99" s="314">
        <f t="shared" ref="AW99" si="1005">IF(AG97&gt;0,(AG99-AG97)/AG97,)</f>
        <v>0</v>
      </c>
      <c r="AX99" s="310">
        <f t="shared" ref="AX99" si="1006">IF(AH97&gt;0,(AH99-AH97)/AH97,)</f>
        <v>0</v>
      </c>
    </row>
    <row r="100" spans="1:50">
      <c r="A100" s="643" t="s">
        <v>318</v>
      </c>
      <c r="B100" s="644">
        <v>1592</v>
      </c>
      <c r="C100" s="644"/>
      <c r="D100" s="644">
        <v>374</v>
      </c>
      <c r="E100" s="644">
        <v>132</v>
      </c>
      <c r="F100" s="644"/>
      <c r="G100" s="644">
        <v>16</v>
      </c>
      <c r="H100" s="644">
        <v>2114</v>
      </c>
      <c r="I100" s="644">
        <v>0</v>
      </c>
      <c r="J100" s="644">
        <v>0</v>
      </c>
      <c r="K100" s="644">
        <v>0</v>
      </c>
      <c r="L100" s="644">
        <v>0</v>
      </c>
      <c r="M100" s="644"/>
      <c r="N100" s="644">
        <v>0</v>
      </c>
      <c r="O100" s="644"/>
      <c r="P100" s="644"/>
      <c r="Q100" s="644"/>
      <c r="Y100" s="288"/>
      <c r="Z100" s="284"/>
      <c r="AE100" s="288"/>
      <c r="AF100" s="284"/>
      <c r="AH100" s="288"/>
      <c r="AI100" s="343"/>
      <c r="AJ100" s="344"/>
      <c r="AK100" s="344"/>
      <c r="AL100" s="344"/>
      <c r="AM100" s="344"/>
      <c r="AN100" s="344"/>
      <c r="AO100" s="309"/>
      <c r="AP100" s="344"/>
      <c r="AQ100" s="344"/>
      <c r="AR100" s="344"/>
      <c r="AS100" s="344"/>
      <c r="AT100" s="344"/>
      <c r="AU100" s="309"/>
      <c r="AV100" s="344"/>
      <c r="AW100" s="344"/>
      <c r="AX100" s="309"/>
    </row>
    <row r="101" spans="1:50">
      <c r="A101" s="643" t="s">
        <v>320</v>
      </c>
      <c r="B101" s="644">
        <v>117159923.67913514</v>
      </c>
      <c r="C101" s="644"/>
      <c r="D101" s="644">
        <v>22666663.274018392</v>
      </c>
      <c r="E101" s="644">
        <v>8310844.4571428569</v>
      </c>
      <c r="F101" s="644"/>
      <c r="G101" s="644">
        <v>917760</v>
      </c>
      <c r="H101" s="644">
        <v>149055191.41029641</v>
      </c>
      <c r="I101" s="644">
        <v>0</v>
      </c>
      <c r="J101" s="644">
        <v>0</v>
      </c>
      <c r="K101" s="644">
        <v>0</v>
      </c>
      <c r="L101" s="644">
        <v>0</v>
      </c>
      <c r="M101" s="644"/>
      <c r="N101" s="644">
        <v>0</v>
      </c>
      <c r="O101" s="644"/>
      <c r="P101" s="644"/>
      <c r="Q101" s="644"/>
      <c r="R101" s="273"/>
      <c r="S101" s="275">
        <f>IF(B100&gt;0,(B101/B100),)</f>
        <v>73592.916883878861</v>
      </c>
      <c r="T101" s="275">
        <f t="shared" ref="T101" si="1007">IF(C100&gt;0,(C101/C100),)</f>
        <v>0</v>
      </c>
      <c r="U101" s="275">
        <f t="shared" ref="U101" si="1008">IF(D100&gt;0,(D101/D100),)</f>
        <v>60606.051534808532</v>
      </c>
      <c r="V101" s="275">
        <f t="shared" ref="V101" si="1009">IF(E100&gt;0,(E101/E100),)</f>
        <v>62960.942857142858</v>
      </c>
      <c r="W101" s="275">
        <f t="shared" ref="W101" si="1010">IF(F100&gt;0,(F101/F100),)</f>
        <v>0</v>
      </c>
      <c r="X101" s="275">
        <f t="shared" ref="X101" si="1011">IF(G100&gt;0,(G101/G100),)</f>
        <v>57360</v>
      </c>
      <c r="Y101" s="290">
        <f t="shared" ref="Y101" si="1012">IF(H100&gt;0,(H101/H100),)</f>
        <v>70508.605208276451</v>
      </c>
      <c r="Z101" s="285">
        <f t="shared" ref="Z101" si="1013">IF(I100&gt;0,(I101/I100),)</f>
        <v>0</v>
      </c>
      <c r="AA101" s="275">
        <f t="shared" ref="AA101" si="1014">IF(J100&gt;0,(J101/J100),)</f>
        <v>0</v>
      </c>
      <c r="AB101" s="275">
        <f t="shared" ref="AB101" si="1015">IF(K100&gt;0,(K101/K100),)</f>
        <v>0</v>
      </c>
      <c r="AC101" s="275">
        <f t="shared" ref="AC101" si="1016">IF(L100&gt;0,(L101/L100),)</f>
        <v>0</v>
      </c>
      <c r="AD101" s="275">
        <f t="shared" ref="AD101" si="1017">IF(M100&gt;0,(M101/M100),)</f>
        <v>0</v>
      </c>
      <c r="AE101" s="290">
        <f t="shared" ref="AE101" si="1018">IF(N100&gt;0,(N101/N100),)</f>
        <v>0</v>
      </c>
      <c r="AF101" s="285">
        <f t="shared" ref="AF101" si="1019">IF(O100&gt;0,(O101/O100),)</f>
        <v>0</v>
      </c>
      <c r="AG101" s="275">
        <f t="shared" ref="AG101" si="1020">IF(P100&gt;0,(P101/P100),)</f>
        <v>0</v>
      </c>
      <c r="AH101" s="290">
        <f t="shared" ref="AH101" si="1021">IF(Q100&gt;0,(Q101/Q100),)</f>
        <v>0</v>
      </c>
      <c r="AI101" s="343"/>
      <c r="AJ101" s="344"/>
      <c r="AK101" s="344"/>
      <c r="AL101" s="344"/>
      <c r="AM101" s="344"/>
      <c r="AN101" s="344"/>
      <c r="AO101" s="309"/>
      <c r="AP101" s="344"/>
      <c r="AQ101" s="344"/>
      <c r="AR101" s="344"/>
      <c r="AS101" s="344"/>
      <c r="AT101" s="344"/>
      <c r="AU101" s="309"/>
      <c r="AV101" s="344"/>
      <c r="AW101" s="344"/>
      <c r="AX101" s="309"/>
    </row>
    <row r="102" spans="1:50">
      <c r="A102" s="643" t="s">
        <v>322</v>
      </c>
      <c r="B102" s="644">
        <v>1627</v>
      </c>
      <c r="C102" s="644"/>
      <c r="D102" s="644">
        <v>384</v>
      </c>
      <c r="E102" s="644">
        <v>147</v>
      </c>
      <c r="F102" s="644"/>
      <c r="G102" s="644">
        <v>19</v>
      </c>
      <c r="H102" s="644">
        <v>2177</v>
      </c>
      <c r="I102" s="644">
        <v>0</v>
      </c>
      <c r="J102" s="644">
        <v>0</v>
      </c>
      <c r="K102" s="644">
        <v>0</v>
      </c>
      <c r="L102" s="644">
        <v>0</v>
      </c>
      <c r="M102" s="644"/>
      <c r="N102" s="644">
        <v>0</v>
      </c>
      <c r="O102" s="644"/>
      <c r="P102" s="644"/>
      <c r="Q102" s="644"/>
      <c r="Y102" s="288"/>
      <c r="Z102" s="284"/>
      <c r="AE102" s="288"/>
      <c r="AF102" s="284"/>
      <c r="AH102" s="288"/>
      <c r="AI102" s="343"/>
      <c r="AJ102" s="344"/>
      <c r="AK102" s="344"/>
      <c r="AL102" s="344"/>
      <c r="AM102" s="344"/>
      <c r="AN102" s="344"/>
      <c r="AO102" s="309"/>
      <c r="AP102" s="344"/>
      <c r="AQ102" s="344"/>
      <c r="AR102" s="344"/>
      <c r="AS102" s="344"/>
      <c r="AT102" s="344"/>
      <c r="AU102" s="309"/>
      <c r="AV102" s="344"/>
      <c r="AW102" s="344"/>
      <c r="AX102" s="309"/>
    </row>
    <row r="103" spans="1:50">
      <c r="A103" s="643" t="s">
        <v>324</v>
      </c>
      <c r="B103" s="644">
        <v>122986779.39102085</v>
      </c>
      <c r="C103" s="644"/>
      <c r="D103" s="644">
        <v>23924527.596372664</v>
      </c>
      <c r="E103" s="644">
        <v>9428963.0720338989</v>
      </c>
      <c r="F103" s="644"/>
      <c r="G103" s="644">
        <v>1106341</v>
      </c>
      <c r="H103" s="644">
        <v>157446611.05942741</v>
      </c>
      <c r="I103" s="644">
        <v>0</v>
      </c>
      <c r="J103" s="644">
        <v>0</v>
      </c>
      <c r="K103" s="644">
        <v>0</v>
      </c>
      <c r="L103" s="644">
        <v>0</v>
      </c>
      <c r="M103" s="644"/>
      <c r="N103" s="644">
        <v>0</v>
      </c>
      <c r="O103" s="644"/>
      <c r="P103" s="644"/>
      <c r="Q103" s="644"/>
      <c r="R103" s="273"/>
      <c r="S103" s="275">
        <f>IF(B102&gt;0,(B103/B102),)</f>
        <v>75591.13668778172</v>
      </c>
      <c r="T103" s="275">
        <f t="shared" ref="T103" si="1022">IF(C102&gt;0,(C103/C102),)</f>
        <v>0</v>
      </c>
      <c r="U103" s="275">
        <f t="shared" ref="U103" si="1023">IF(D102&gt;0,(D103/D102),)</f>
        <v>62303.457282220479</v>
      </c>
      <c r="V103" s="275">
        <f t="shared" ref="V103" si="1024">IF(E102&gt;0,(E103/E102),)</f>
        <v>64142.605932203391</v>
      </c>
      <c r="W103" s="275">
        <f t="shared" ref="W103" si="1025">IF(F102&gt;0,(F103/F102),)</f>
        <v>0</v>
      </c>
      <c r="X103" s="275">
        <f t="shared" ref="X103" si="1026">IF(G102&gt;0,(G103/G102),)</f>
        <v>58228.473684210527</v>
      </c>
      <c r="Y103" s="290">
        <f t="shared" ref="Y103" si="1027">IF(H102&gt;0,(H103/H102),)</f>
        <v>72322.742792571153</v>
      </c>
      <c r="Z103" s="285">
        <f t="shared" ref="Z103" si="1028">IF(I102&gt;0,(I103/I102),)</f>
        <v>0</v>
      </c>
      <c r="AA103" s="275">
        <f t="shared" ref="AA103" si="1029">IF(J102&gt;0,(J103/J102),)</f>
        <v>0</v>
      </c>
      <c r="AB103" s="275">
        <f t="shared" ref="AB103" si="1030">IF(K102&gt;0,(K103/K102),)</f>
        <v>0</v>
      </c>
      <c r="AC103" s="275">
        <f t="shared" ref="AC103" si="1031">IF(L102&gt;0,(L103/L102),)</f>
        <v>0</v>
      </c>
      <c r="AD103" s="275">
        <f t="shared" ref="AD103" si="1032">IF(M102&gt;0,(M103/M102),)</f>
        <v>0</v>
      </c>
      <c r="AE103" s="290">
        <f t="shared" ref="AE103" si="1033">IF(N102&gt;0,(N103/N102),)</f>
        <v>0</v>
      </c>
      <c r="AF103" s="285">
        <f t="shared" ref="AF103" si="1034">IF(O102&gt;0,(O103/O102),)</f>
        <v>0</v>
      </c>
      <c r="AG103" s="275">
        <f t="shared" ref="AG103" si="1035">IF(P102&gt;0,(P103/P102),)</f>
        <v>0</v>
      </c>
      <c r="AH103" s="290">
        <f t="shared" ref="AH103" si="1036">IF(Q102&gt;0,(Q103/Q102),)</f>
        <v>0</v>
      </c>
      <c r="AI103" s="345">
        <f>IF(S101&gt;0,(S103-S101)/S101,)</f>
        <v>2.7152338683025971E-2</v>
      </c>
      <c r="AJ103" s="314">
        <f t="shared" ref="AJ103" si="1037">IF(T101&gt;0,(T103-T101)/T101,)</f>
        <v>0</v>
      </c>
      <c r="AK103" s="314">
        <f t="shared" ref="AK103" si="1038">IF(U101&gt;0,(U103-U101)/U101,)</f>
        <v>2.8007199024293106E-2</v>
      </c>
      <c r="AL103" s="314">
        <f t="shared" ref="AL103" si="1039">IF(V101&gt;0,(V103-V101)/V101,)</f>
        <v>1.8768192174975891E-2</v>
      </c>
      <c r="AM103" s="314">
        <f t="shared" ref="AM103" si="1040">IF(W101&gt;0,(W103-W101)/W101,)</f>
        <v>0</v>
      </c>
      <c r="AN103" s="314">
        <f t="shared" ref="AN103" si="1041">IF(X101&gt;0,(X103-X101)/X101,)</f>
        <v>1.514075460618073E-2</v>
      </c>
      <c r="AO103" s="310">
        <f t="shared" ref="AO103" si="1042">IF(Y101&gt;0,(Y103-Y101)/Y101,)</f>
        <v>2.5729307492835703E-2</v>
      </c>
      <c r="AP103" s="314">
        <f t="shared" ref="AP103" si="1043">IF(Z101&gt;0,(Z103-Z101)/Z101,)</f>
        <v>0</v>
      </c>
      <c r="AQ103" s="314">
        <f t="shared" ref="AQ103" si="1044">IF(AA101&gt;0,(AA103-AA101)/AA101,)</f>
        <v>0</v>
      </c>
      <c r="AR103" s="314">
        <f t="shared" ref="AR103" si="1045">IF(AB101&gt;0,(AB103-AB101)/AB101,)</f>
        <v>0</v>
      </c>
      <c r="AS103" s="314">
        <f t="shared" ref="AS103" si="1046">IF(AC101&gt;0,(AC103-AC101)/AC101,)</f>
        <v>0</v>
      </c>
      <c r="AT103" s="314">
        <f t="shared" ref="AT103" si="1047">IF(AD101&gt;0,(AD103-AD101)/AD101,)</f>
        <v>0</v>
      </c>
      <c r="AU103" s="310">
        <f t="shared" ref="AU103" si="1048">IF(AE101&gt;0,(AE103-AE101)/AE101,)</f>
        <v>0</v>
      </c>
      <c r="AV103" s="314">
        <f t="shared" ref="AV103" si="1049">IF(AF101&gt;0,(AF103-AF101)/AF101,)</f>
        <v>0</v>
      </c>
      <c r="AW103" s="314">
        <f t="shared" ref="AW103" si="1050">IF(AG101&gt;0,(AG103-AG101)/AG101,)</f>
        <v>0</v>
      </c>
      <c r="AX103" s="310">
        <f t="shared" ref="AX103" si="1051">IF(AH101&gt;0,(AH103-AH101)/AH101,)</f>
        <v>0</v>
      </c>
    </row>
    <row r="104" spans="1:50">
      <c r="A104" s="643" t="s">
        <v>326</v>
      </c>
      <c r="B104" s="644">
        <v>914</v>
      </c>
      <c r="C104" s="644"/>
      <c r="D104" s="644">
        <v>195</v>
      </c>
      <c r="E104" s="644">
        <v>119</v>
      </c>
      <c r="F104" s="644"/>
      <c r="G104" s="644">
        <v>1</v>
      </c>
      <c r="H104" s="644">
        <v>1229</v>
      </c>
      <c r="I104" s="644">
        <v>0</v>
      </c>
      <c r="J104" s="644">
        <v>0</v>
      </c>
      <c r="K104" s="644">
        <v>0</v>
      </c>
      <c r="L104" s="644">
        <v>0</v>
      </c>
      <c r="M104" s="644"/>
      <c r="N104" s="644">
        <v>0</v>
      </c>
      <c r="O104" s="644"/>
      <c r="P104" s="644"/>
      <c r="Q104" s="644"/>
      <c r="Y104" s="288"/>
      <c r="Z104" s="284"/>
      <c r="AE104" s="288"/>
      <c r="AF104" s="284"/>
      <c r="AH104" s="288"/>
      <c r="AI104" s="343"/>
      <c r="AJ104" s="344"/>
      <c r="AK104" s="344"/>
      <c r="AL104" s="344"/>
      <c r="AM104" s="344"/>
      <c r="AN104" s="344"/>
      <c r="AO104" s="309"/>
      <c r="AP104" s="344"/>
      <c r="AQ104" s="344"/>
      <c r="AR104" s="344"/>
      <c r="AS104" s="344"/>
      <c r="AT104" s="344"/>
      <c r="AU104" s="309"/>
      <c r="AV104" s="344"/>
      <c r="AW104" s="344"/>
      <c r="AX104" s="309"/>
    </row>
    <row r="105" spans="1:50">
      <c r="A105" s="643" t="s">
        <v>328</v>
      </c>
      <c r="B105" s="644">
        <v>46626438.113554873</v>
      </c>
      <c r="C105" s="644"/>
      <c r="D105" s="644">
        <v>9633488.1818905324</v>
      </c>
      <c r="E105" s="644">
        <v>5565059.7394736847</v>
      </c>
      <c r="F105" s="644"/>
      <c r="G105" s="644">
        <v>44412</v>
      </c>
      <c r="H105" s="644">
        <v>61869398.034919091</v>
      </c>
      <c r="I105" s="644">
        <v>0</v>
      </c>
      <c r="J105" s="644">
        <v>0</v>
      </c>
      <c r="K105" s="644">
        <v>0</v>
      </c>
      <c r="L105" s="644">
        <v>0</v>
      </c>
      <c r="M105" s="644"/>
      <c r="N105" s="644">
        <v>0</v>
      </c>
      <c r="O105" s="644"/>
      <c r="P105" s="644"/>
      <c r="Q105" s="644"/>
      <c r="R105" s="273"/>
      <c r="S105" s="275">
        <f>IF(B104&gt;0,(B105/B104),)</f>
        <v>51013.608439337935</v>
      </c>
      <c r="T105" s="275">
        <f t="shared" ref="T105" si="1052">IF(C104&gt;0,(C105/C104),)</f>
        <v>0</v>
      </c>
      <c r="U105" s="275">
        <f t="shared" ref="U105" si="1053">IF(D104&gt;0,(D105/D104),)</f>
        <v>49402.503496874524</v>
      </c>
      <c r="V105" s="275">
        <f t="shared" ref="V105" si="1054">IF(E104&gt;0,(E105/E104),)</f>
        <v>46765.207894736843</v>
      </c>
      <c r="W105" s="275">
        <f t="shared" ref="W105" si="1055">IF(F104&gt;0,(F105/F104),)</f>
        <v>0</v>
      </c>
      <c r="X105" s="275">
        <f t="shared" ref="X105" si="1056">IF(G104&gt;0,(G105/G104),)</f>
        <v>44412</v>
      </c>
      <c r="Y105" s="290">
        <f t="shared" ref="Y105" si="1057">IF(H104&gt;0,(H105/H104),)</f>
        <v>50341.251452334494</v>
      </c>
      <c r="Z105" s="285">
        <f t="shared" ref="Z105" si="1058">IF(I104&gt;0,(I105/I104),)</f>
        <v>0</v>
      </c>
      <c r="AA105" s="275">
        <f t="shared" ref="AA105" si="1059">IF(J104&gt;0,(J105/J104),)</f>
        <v>0</v>
      </c>
      <c r="AB105" s="275">
        <f t="shared" ref="AB105" si="1060">IF(K104&gt;0,(K105/K104),)</f>
        <v>0</v>
      </c>
      <c r="AC105" s="275">
        <f t="shared" ref="AC105" si="1061">IF(L104&gt;0,(L105/L104),)</f>
        <v>0</v>
      </c>
      <c r="AD105" s="275">
        <f t="shared" ref="AD105" si="1062">IF(M104&gt;0,(M105/M104),)</f>
        <v>0</v>
      </c>
      <c r="AE105" s="290">
        <f t="shared" ref="AE105" si="1063">IF(N104&gt;0,(N105/N104),)</f>
        <v>0</v>
      </c>
      <c r="AF105" s="285">
        <f t="shared" ref="AF105" si="1064">IF(O104&gt;0,(O105/O104),)</f>
        <v>0</v>
      </c>
      <c r="AG105" s="275">
        <f t="shared" ref="AG105" si="1065">IF(P104&gt;0,(P105/P104),)</f>
        <v>0</v>
      </c>
      <c r="AH105" s="290">
        <f t="shared" ref="AH105" si="1066">IF(Q104&gt;0,(Q105/Q104),)</f>
        <v>0</v>
      </c>
      <c r="AI105" s="343"/>
      <c r="AJ105" s="344"/>
      <c r="AK105" s="344"/>
      <c r="AL105" s="344"/>
      <c r="AM105" s="344"/>
      <c r="AN105" s="344"/>
      <c r="AO105" s="309"/>
      <c r="AP105" s="344"/>
      <c r="AQ105" s="344"/>
      <c r="AR105" s="344"/>
      <c r="AS105" s="344"/>
      <c r="AT105" s="344"/>
      <c r="AU105" s="309"/>
      <c r="AV105" s="344"/>
      <c r="AW105" s="344"/>
      <c r="AX105" s="309"/>
    </row>
    <row r="106" spans="1:50">
      <c r="A106" s="643" t="s">
        <v>330</v>
      </c>
      <c r="B106" s="644">
        <v>958</v>
      </c>
      <c r="C106" s="644"/>
      <c r="D106" s="644">
        <v>190</v>
      </c>
      <c r="E106" s="644">
        <v>117</v>
      </c>
      <c r="F106" s="644"/>
      <c r="G106" s="644">
        <v>1</v>
      </c>
      <c r="H106" s="644">
        <v>1266</v>
      </c>
      <c r="I106" s="644">
        <v>0</v>
      </c>
      <c r="J106" s="644">
        <v>0</v>
      </c>
      <c r="K106" s="644">
        <v>0</v>
      </c>
      <c r="L106" s="644">
        <v>0</v>
      </c>
      <c r="M106" s="644"/>
      <c r="N106" s="644">
        <v>0</v>
      </c>
      <c r="O106" s="644"/>
      <c r="P106" s="644"/>
      <c r="Q106" s="644"/>
      <c r="Y106" s="288"/>
      <c r="Z106" s="284"/>
      <c r="AE106" s="288"/>
      <c r="AF106" s="284"/>
      <c r="AH106" s="288"/>
      <c r="AI106" s="343"/>
      <c r="AJ106" s="344"/>
      <c r="AK106" s="344"/>
      <c r="AL106" s="344"/>
      <c r="AM106" s="344"/>
      <c r="AN106" s="344"/>
      <c r="AO106" s="309"/>
      <c r="AP106" s="344"/>
      <c r="AQ106" s="344"/>
      <c r="AR106" s="344"/>
      <c r="AS106" s="344"/>
      <c r="AT106" s="344"/>
      <c r="AU106" s="309"/>
      <c r="AV106" s="344"/>
      <c r="AW106" s="344"/>
      <c r="AX106" s="309"/>
    </row>
    <row r="107" spans="1:50">
      <c r="A107" s="643" t="s">
        <v>332</v>
      </c>
      <c r="B107" s="644">
        <v>54373194.314129643</v>
      </c>
      <c r="C107" s="644"/>
      <c r="D107" s="644">
        <v>9583581.3282352947</v>
      </c>
      <c r="E107" s="644">
        <v>5601287.9520000005</v>
      </c>
      <c r="F107" s="644"/>
      <c r="G107" s="644">
        <v>44412</v>
      </c>
      <c r="H107" s="644">
        <v>69602475.594364941</v>
      </c>
      <c r="I107" s="644">
        <v>0</v>
      </c>
      <c r="J107" s="644">
        <v>0</v>
      </c>
      <c r="K107" s="644">
        <v>0</v>
      </c>
      <c r="L107" s="644">
        <v>0</v>
      </c>
      <c r="M107" s="644"/>
      <c r="N107" s="644">
        <v>0</v>
      </c>
      <c r="O107" s="644"/>
      <c r="P107" s="644"/>
      <c r="Q107" s="644"/>
      <c r="R107" s="273"/>
      <c r="S107" s="275">
        <f>IF(B106&gt;0,(B107/B106),)</f>
        <v>56756.987801805473</v>
      </c>
      <c r="T107" s="275">
        <f t="shared" ref="T107" si="1067">IF(C106&gt;0,(C107/C106),)</f>
        <v>0</v>
      </c>
      <c r="U107" s="275">
        <f t="shared" ref="U107" si="1068">IF(D106&gt;0,(D107/D106),)</f>
        <v>50439.901727554185</v>
      </c>
      <c r="V107" s="275">
        <f t="shared" ref="V107" si="1069">IF(E106&gt;0,(E107/E106),)</f>
        <v>47874.256000000001</v>
      </c>
      <c r="W107" s="275">
        <f t="shared" ref="W107" si="1070">IF(F106&gt;0,(F107/F106),)</f>
        <v>0</v>
      </c>
      <c r="X107" s="275">
        <f t="shared" ref="X107" si="1071">IF(G106&gt;0,(G107/G106),)</f>
        <v>44412</v>
      </c>
      <c r="Y107" s="290">
        <f t="shared" ref="Y107" si="1072">IF(H106&gt;0,(H107/H106),)</f>
        <v>54978.258763321435</v>
      </c>
      <c r="Z107" s="285">
        <f t="shared" ref="Z107" si="1073">IF(I106&gt;0,(I107/I106),)</f>
        <v>0</v>
      </c>
      <c r="AA107" s="275">
        <f t="shared" ref="AA107" si="1074">IF(J106&gt;0,(J107/J106),)</f>
        <v>0</v>
      </c>
      <c r="AB107" s="275">
        <f t="shared" ref="AB107" si="1075">IF(K106&gt;0,(K107/K106),)</f>
        <v>0</v>
      </c>
      <c r="AC107" s="275">
        <f t="shared" ref="AC107" si="1076">IF(L106&gt;0,(L107/L106),)</f>
        <v>0</v>
      </c>
      <c r="AD107" s="275">
        <f t="shared" ref="AD107" si="1077">IF(M106&gt;0,(M107/M106),)</f>
        <v>0</v>
      </c>
      <c r="AE107" s="290">
        <f t="shared" ref="AE107" si="1078">IF(N106&gt;0,(N107/N106),)</f>
        <v>0</v>
      </c>
      <c r="AF107" s="285">
        <f t="shared" ref="AF107" si="1079">IF(O106&gt;0,(O107/O106),)</f>
        <v>0</v>
      </c>
      <c r="AG107" s="275">
        <f t="shared" ref="AG107" si="1080">IF(P106&gt;0,(P107/P106),)</f>
        <v>0</v>
      </c>
      <c r="AH107" s="290">
        <f t="shared" ref="AH107" si="1081">IF(Q106&gt;0,(Q107/Q106),)</f>
        <v>0</v>
      </c>
      <c r="AI107" s="348">
        <f>IF(S105&gt;0,(S107-S105)/S105,)</f>
        <v>0.11258524025598368</v>
      </c>
      <c r="AJ107" s="314">
        <f t="shared" ref="AJ107" si="1082">IF(T105&gt;0,(T107-T105)/T105,)</f>
        <v>0</v>
      </c>
      <c r="AK107" s="314">
        <f t="shared" ref="AK107" si="1083">IF(U105&gt;0,(U107-U105)/U105,)</f>
        <v>2.0998899999982636E-2</v>
      </c>
      <c r="AL107" s="314">
        <f t="shared" ref="AL107" si="1084">IF(V105&gt;0,(V107-V105)/V105,)</f>
        <v>2.3715239495128503E-2</v>
      </c>
      <c r="AM107" s="314">
        <f t="shared" ref="AM107" si="1085">IF(W105&gt;0,(W107-W105)/W105,)</f>
        <v>0</v>
      </c>
      <c r="AN107" s="314">
        <f t="shared" ref="AN107" si="1086">IF(X105&gt;0,(X107-X105)/X105,)</f>
        <v>0</v>
      </c>
      <c r="AO107" s="310">
        <f t="shared" ref="AO107" si="1087">IF(Y105&gt;0,(Y107-Y105)/Y105,)</f>
        <v>9.2111482674948619E-2</v>
      </c>
      <c r="AP107" s="314">
        <f t="shared" ref="AP107" si="1088">IF(Z105&gt;0,(Z107-Z105)/Z105,)</f>
        <v>0</v>
      </c>
      <c r="AQ107" s="314">
        <f t="shared" ref="AQ107" si="1089">IF(AA105&gt;0,(AA107-AA105)/AA105,)</f>
        <v>0</v>
      </c>
      <c r="AR107" s="314">
        <f t="shared" ref="AR107" si="1090">IF(AB105&gt;0,(AB107-AB105)/AB105,)</f>
        <v>0</v>
      </c>
      <c r="AS107" s="314">
        <f t="shared" ref="AS107" si="1091">IF(AC105&gt;0,(AC107-AC105)/AC105,)</f>
        <v>0</v>
      </c>
      <c r="AT107" s="314">
        <f t="shared" ref="AT107" si="1092">IF(AD105&gt;0,(AD107-AD105)/AD105,)</f>
        <v>0</v>
      </c>
      <c r="AU107" s="310">
        <f t="shared" ref="AU107" si="1093">IF(AE105&gt;0,(AE107-AE105)/AE105,)</f>
        <v>0</v>
      </c>
      <c r="AV107" s="314">
        <f t="shared" ref="AV107" si="1094">IF(AF105&gt;0,(AF107-AF105)/AF105,)</f>
        <v>0</v>
      </c>
      <c r="AW107" s="314">
        <f t="shared" ref="AW107" si="1095">IF(AG105&gt;0,(AG107-AG105)/AG105,)</f>
        <v>0</v>
      </c>
      <c r="AX107" s="310">
        <f t="shared" ref="AX107" si="1096">IF(AH105&gt;0,(AH107-AH105)/AH105,)</f>
        <v>0</v>
      </c>
    </row>
    <row r="108" spans="1:50">
      <c r="A108" s="643" t="s">
        <v>334</v>
      </c>
      <c r="B108" s="644">
        <v>712</v>
      </c>
      <c r="C108" s="644"/>
      <c r="D108" s="644">
        <v>32</v>
      </c>
      <c r="E108" s="644">
        <v>0</v>
      </c>
      <c r="F108" s="644"/>
      <c r="G108" s="644">
        <v>0</v>
      </c>
      <c r="H108" s="644">
        <v>744</v>
      </c>
      <c r="I108" s="644">
        <v>0</v>
      </c>
      <c r="J108" s="644">
        <v>0</v>
      </c>
      <c r="K108" s="644">
        <v>0</v>
      </c>
      <c r="L108" s="644">
        <v>0</v>
      </c>
      <c r="M108" s="644"/>
      <c r="N108" s="644">
        <v>0</v>
      </c>
      <c r="O108" s="644"/>
      <c r="P108" s="644"/>
      <c r="Q108" s="644"/>
      <c r="Y108" s="288"/>
      <c r="Z108" s="284"/>
      <c r="AE108" s="288"/>
      <c r="AF108" s="284"/>
      <c r="AH108" s="288"/>
      <c r="AI108" s="343"/>
      <c r="AJ108" s="344"/>
      <c r="AK108" s="344"/>
      <c r="AL108" s="344"/>
      <c r="AM108" s="344"/>
      <c r="AN108" s="344"/>
      <c r="AO108" s="309"/>
      <c r="AP108" s="344"/>
      <c r="AQ108" s="344"/>
      <c r="AR108" s="344"/>
      <c r="AS108" s="344"/>
      <c r="AT108" s="344"/>
      <c r="AU108" s="309"/>
      <c r="AV108" s="344"/>
      <c r="AW108" s="344"/>
      <c r="AX108" s="309"/>
    </row>
    <row r="109" spans="1:50">
      <c r="A109" s="643" t="s">
        <v>336</v>
      </c>
      <c r="B109" s="644">
        <v>41746292.549423292</v>
      </c>
      <c r="C109" s="644"/>
      <c r="D109" s="644">
        <v>1524912.6806722686</v>
      </c>
      <c r="E109" s="644">
        <v>0</v>
      </c>
      <c r="F109" s="644"/>
      <c r="G109" s="644">
        <v>0</v>
      </c>
      <c r="H109" s="644">
        <v>43271205.230095558</v>
      </c>
      <c r="I109" s="644">
        <v>0</v>
      </c>
      <c r="J109" s="644">
        <v>0</v>
      </c>
      <c r="K109" s="644">
        <v>0</v>
      </c>
      <c r="L109" s="644">
        <v>0</v>
      </c>
      <c r="M109" s="644"/>
      <c r="N109" s="644">
        <v>0</v>
      </c>
      <c r="O109" s="644"/>
      <c r="P109" s="644"/>
      <c r="Q109" s="644"/>
      <c r="R109" s="273"/>
      <c r="S109" s="275">
        <f>IF(B108&gt;0,(B109/B108),)</f>
        <v>58632.433355931593</v>
      </c>
      <c r="T109" s="275">
        <f t="shared" ref="T109" si="1097">IF(C108&gt;0,(C109/C108),)</f>
        <v>0</v>
      </c>
      <c r="U109" s="275">
        <f t="shared" ref="U109" si="1098">IF(D108&gt;0,(D109/D108),)</f>
        <v>47653.521271008394</v>
      </c>
      <c r="V109" s="275">
        <f t="shared" ref="V109" si="1099">IF(E108&gt;0,(E109/E108),)</f>
        <v>0</v>
      </c>
      <c r="W109" s="275">
        <f t="shared" ref="W109" si="1100">IF(F108&gt;0,(F109/F108),)</f>
        <v>0</v>
      </c>
      <c r="X109" s="275">
        <f t="shared" ref="X109" si="1101">IF(G108&gt;0,(G109/G108),)</f>
        <v>0</v>
      </c>
      <c r="Y109" s="290">
        <f t="shared" ref="Y109" si="1102">IF(H108&gt;0,(H109/H108),)</f>
        <v>58160.222083461769</v>
      </c>
      <c r="Z109" s="285">
        <f t="shared" ref="Z109" si="1103">IF(I108&gt;0,(I109/I108),)</f>
        <v>0</v>
      </c>
      <c r="AA109" s="275">
        <f t="shared" ref="AA109" si="1104">IF(J108&gt;0,(J109/J108),)</f>
        <v>0</v>
      </c>
      <c r="AB109" s="275">
        <f t="shared" ref="AB109" si="1105">IF(K108&gt;0,(K109/K108),)</f>
        <v>0</v>
      </c>
      <c r="AC109" s="275">
        <f t="shared" ref="AC109" si="1106">IF(L108&gt;0,(L109/L108),)</f>
        <v>0</v>
      </c>
      <c r="AD109" s="275">
        <f t="shared" ref="AD109" si="1107">IF(M108&gt;0,(M109/M108),)</f>
        <v>0</v>
      </c>
      <c r="AE109" s="290">
        <f t="shared" ref="AE109" si="1108">IF(N108&gt;0,(N109/N108),)</f>
        <v>0</v>
      </c>
      <c r="AF109" s="285">
        <f t="shared" ref="AF109" si="1109">IF(O108&gt;0,(O109/O108),)</f>
        <v>0</v>
      </c>
      <c r="AG109" s="275">
        <f t="shared" ref="AG109" si="1110">IF(P108&gt;0,(P109/P108),)</f>
        <v>0</v>
      </c>
      <c r="AH109" s="290">
        <f t="shared" ref="AH109" si="1111">IF(Q108&gt;0,(Q109/Q108),)</f>
        <v>0</v>
      </c>
      <c r="AI109" s="343"/>
      <c r="AJ109" s="344"/>
      <c r="AK109" s="344"/>
      <c r="AL109" s="344"/>
      <c r="AM109" s="344"/>
      <c r="AN109" s="344"/>
      <c r="AO109" s="309"/>
      <c r="AP109" s="344"/>
      <c r="AQ109" s="344"/>
      <c r="AR109" s="344"/>
      <c r="AS109" s="344"/>
      <c r="AT109" s="344"/>
      <c r="AU109" s="309"/>
      <c r="AV109" s="344"/>
      <c r="AW109" s="344"/>
      <c r="AX109" s="309"/>
    </row>
    <row r="110" spans="1:50">
      <c r="A110" s="643" t="s">
        <v>338</v>
      </c>
      <c r="B110" s="644">
        <v>801</v>
      </c>
      <c r="C110" s="644"/>
      <c r="D110" s="644">
        <v>48</v>
      </c>
      <c r="E110" s="644">
        <v>2</v>
      </c>
      <c r="F110" s="644"/>
      <c r="G110" s="644">
        <v>0</v>
      </c>
      <c r="H110" s="644">
        <v>851</v>
      </c>
      <c r="I110" s="644">
        <v>0</v>
      </c>
      <c r="J110" s="644">
        <v>0</v>
      </c>
      <c r="K110" s="644">
        <v>0</v>
      </c>
      <c r="L110" s="644">
        <v>0</v>
      </c>
      <c r="M110" s="644"/>
      <c r="N110" s="644">
        <v>0</v>
      </c>
      <c r="O110" s="644"/>
      <c r="P110" s="644"/>
      <c r="Q110" s="644"/>
      <c r="Y110" s="288"/>
      <c r="Z110" s="284"/>
      <c r="AE110" s="288"/>
      <c r="AF110" s="284"/>
      <c r="AH110" s="288"/>
      <c r="AI110" s="343"/>
      <c r="AJ110" s="344"/>
      <c r="AK110" s="344"/>
      <c r="AL110" s="344"/>
      <c r="AM110" s="344"/>
      <c r="AN110" s="344"/>
      <c r="AO110" s="309"/>
      <c r="AP110" s="344"/>
      <c r="AQ110" s="344"/>
      <c r="AR110" s="344"/>
      <c r="AS110" s="344"/>
      <c r="AT110" s="344"/>
      <c r="AU110" s="309"/>
      <c r="AV110" s="344"/>
      <c r="AW110" s="344"/>
      <c r="AX110" s="309"/>
    </row>
    <row r="111" spans="1:50">
      <c r="A111" s="643" t="s">
        <v>340</v>
      </c>
      <c r="B111" s="644">
        <v>49763888.622557938</v>
      </c>
      <c r="C111" s="644"/>
      <c r="D111" s="644">
        <v>2140685.1276190476</v>
      </c>
      <c r="E111" s="644">
        <v>90000</v>
      </c>
      <c r="F111" s="644"/>
      <c r="G111" s="644">
        <v>0</v>
      </c>
      <c r="H111" s="644">
        <v>51994573.750176989</v>
      </c>
      <c r="I111" s="644">
        <v>0</v>
      </c>
      <c r="J111" s="644">
        <v>0</v>
      </c>
      <c r="K111" s="644">
        <v>0</v>
      </c>
      <c r="L111" s="644">
        <v>0</v>
      </c>
      <c r="M111" s="644"/>
      <c r="N111" s="644">
        <v>0</v>
      </c>
      <c r="O111" s="644"/>
      <c r="P111" s="644"/>
      <c r="Q111" s="644"/>
      <c r="R111" s="273"/>
      <c r="S111" s="275">
        <f>IF(B110&gt;0,(B111/B110),)</f>
        <v>62127.201775977454</v>
      </c>
      <c r="T111" s="275">
        <f t="shared" ref="T111" si="1112">IF(C110&gt;0,(C111/C110),)</f>
        <v>0</v>
      </c>
      <c r="U111" s="275">
        <f t="shared" ref="U111" si="1113">IF(D110&gt;0,(D111/D110),)</f>
        <v>44597.606825396826</v>
      </c>
      <c r="V111" s="275">
        <f t="shared" ref="V111" si="1114">IF(E110&gt;0,(E111/E110),)</f>
        <v>45000</v>
      </c>
      <c r="W111" s="275">
        <f t="shared" ref="W111" si="1115">IF(F110&gt;0,(F111/F110),)</f>
        <v>0</v>
      </c>
      <c r="X111" s="275">
        <f t="shared" ref="X111" si="1116">IF(G110&gt;0,(G111/G110),)</f>
        <v>0</v>
      </c>
      <c r="Y111" s="290">
        <f t="shared" ref="Y111" si="1117">IF(H110&gt;0,(H111/H110),)</f>
        <v>61098.206521947104</v>
      </c>
      <c r="Z111" s="285">
        <f t="shared" ref="Z111" si="1118">IF(I110&gt;0,(I111/I110),)</f>
        <v>0</v>
      </c>
      <c r="AA111" s="275">
        <f t="shared" ref="AA111" si="1119">IF(J110&gt;0,(J111/J110),)</f>
        <v>0</v>
      </c>
      <c r="AB111" s="275">
        <f t="shared" ref="AB111" si="1120">IF(K110&gt;0,(K111/K110),)</f>
        <v>0</v>
      </c>
      <c r="AC111" s="275">
        <f t="shared" ref="AC111" si="1121">IF(L110&gt;0,(L111/L110),)</f>
        <v>0</v>
      </c>
      <c r="AD111" s="275">
        <f t="shared" ref="AD111" si="1122">IF(M110&gt;0,(M111/M110),)</f>
        <v>0</v>
      </c>
      <c r="AE111" s="290">
        <f t="shared" ref="AE111" si="1123">IF(N110&gt;0,(N111/N110),)</f>
        <v>0</v>
      </c>
      <c r="AF111" s="285">
        <f t="shared" ref="AF111" si="1124">IF(O110&gt;0,(O111/O110),)</f>
        <v>0</v>
      </c>
      <c r="AG111" s="275">
        <f t="shared" ref="AG111" si="1125">IF(P110&gt;0,(P111/P110),)</f>
        <v>0</v>
      </c>
      <c r="AH111" s="290">
        <f t="shared" ref="AH111" si="1126">IF(Q110&gt;0,(Q111/Q110),)</f>
        <v>0</v>
      </c>
      <c r="AI111" s="345">
        <f>IF(S109&gt;0,(S111-S109)/S109,)</f>
        <v>5.9604696923128982E-2</v>
      </c>
      <c r="AJ111" s="314">
        <f t="shared" ref="AJ111" si="1127">IF(T109&gt;0,(T111-T109)/T109,)</f>
        <v>0</v>
      </c>
      <c r="AK111" s="314">
        <f t="shared" ref="AK111" si="1128">IF(U109&gt;0,(U111-U109)/U109,)</f>
        <v>-6.4127778264955526E-2</v>
      </c>
      <c r="AL111" s="314">
        <f t="shared" ref="AL111" si="1129">IF(V109&gt;0,(V111-V109)/V109,)</f>
        <v>0</v>
      </c>
      <c r="AM111" s="314">
        <f t="shared" ref="AM111" si="1130">IF(W109&gt;0,(W111-W109)/W109,)</f>
        <v>0</v>
      </c>
      <c r="AN111" s="314">
        <f t="shared" ref="AN111" si="1131">IF(X109&gt;0,(X111-X109)/X109,)</f>
        <v>0</v>
      </c>
      <c r="AO111" s="310">
        <f t="shared" ref="AO111" si="1132">IF(Y109&gt;0,(Y111-Y109)/Y109,)</f>
        <v>5.0515357975580523E-2</v>
      </c>
      <c r="AP111" s="314">
        <f t="shared" ref="AP111" si="1133">IF(Z109&gt;0,(Z111-Z109)/Z109,)</f>
        <v>0</v>
      </c>
      <c r="AQ111" s="314">
        <f t="shared" ref="AQ111" si="1134">IF(AA109&gt;0,(AA111-AA109)/AA109,)</f>
        <v>0</v>
      </c>
      <c r="AR111" s="314">
        <f t="shared" ref="AR111" si="1135">IF(AB109&gt;0,(AB111-AB109)/AB109,)</f>
        <v>0</v>
      </c>
      <c r="AS111" s="314">
        <f t="shared" ref="AS111" si="1136">IF(AC109&gt;0,(AC111-AC109)/AC109,)</f>
        <v>0</v>
      </c>
      <c r="AT111" s="314">
        <f t="shared" ref="AT111" si="1137">IF(AD109&gt;0,(AD111-AD109)/AD109,)</f>
        <v>0</v>
      </c>
      <c r="AU111" s="310">
        <f t="shared" ref="AU111" si="1138">IF(AE109&gt;0,(AE111-AE109)/AE109,)</f>
        <v>0</v>
      </c>
      <c r="AV111" s="314">
        <f t="shared" ref="AV111" si="1139">IF(AF109&gt;0,(AF111-AF109)/AF109,)</f>
        <v>0</v>
      </c>
      <c r="AW111" s="314">
        <f t="shared" ref="AW111" si="1140">IF(AG109&gt;0,(AG111-AG109)/AG109,)</f>
        <v>0</v>
      </c>
      <c r="AX111" s="310">
        <f t="shared" ref="AX111" si="1141">IF(AH109&gt;0,(AH111-AH109)/AH109,)</f>
        <v>0</v>
      </c>
    </row>
    <row r="112" spans="1:50">
      <c r="A112" s="643" t="s">
        <v>342</v>
      </c>
      <c r="B112" s="644">
        <v>0</v>
      </c>
      <c r="C112" s="644"/>
      <c r="D112" s="644">
        <v>0</v>
      </c>
      <c r="E112" s="644">
        <v>0</v>
      </c>
      <c r="F112" s="644"/>
      <c r="G112" s="644">
        <v>0</v>
      </c>
      <c r="H112" s="644">
        <v>0</v>
      </c>
      <c r="I112" s="644">
        <v>4199</v>
      </c>
      <c r="J112" s="644">
        <v>1463</v>
      </c>
      <c r="K112" s="644">
        <v>211</v>
      </c>
      <c r="L112" s="644">
        <v>52</v>
      </c>
      <c r="M112" s="644"/>
      <c r="N112" s="644">
        <v>5925</v>
      </c>
      <c r="O112" s="644"/>
      <c r="P112" s="644"/>
      <c r="Q112" s="644"/>
      <c r="Y112" s="288"/>
      <c r="Z112" s="284"/>
      <c r="AE112" s="288"/>
      <c r="AF112" s="284"/>
      <c r="AH112" s="288"/>
      <c r="AI112" s="343"/>
      <c r="AJ112" s="344"/>
      <c r="AK112" s="344"/>
      <c r="AL112" s="344"/>
      <c r="AM112" s="344"/>
      <c r="AN112" s="344"/>
      <c r="AO112" s="309"/>
      <c r="AP112" s="344"/>
      <c r="AQ112" s="344"/>
      <c r="AR112" s="344"/>
      <c r="AS112" s="344"/>
      <c r="AT112" s="344"/>
      <c r="AU112" s="309"/>
      <c r="AV112" s="344"/>
      <c r="AW112" s="344"/>
      <c r="AX112" s="309"/>
    </row>
    <row r="113" spans="1:50">
      <c r="A113" s="643" t="s">
        <v>344</v>
      </c>
      <c r="B113" s="644">
        <v>0</v>
      </c>
      <c r="C113" s="644"/>
      <c r="D113" s="644">
        <v>0</v>
      </c>
      <c r="E113" s="644">
        <v>0</v>
      </c>
      <c r="F113" s="644"/>
      <c r="G113" s="644">
        <v>0</v>
      </c>
      <c r="H113" s="644">
        <v>0</v>
      </c>
      <c r="I113" s="644">
        <v>239928327</v>
      </c>
      <c r="J113" s="644">
        <v>77287916</v>
      </c>
      <c r="K113" s="644">
        <v>10237815</v>
      </c>
      <c r="L113" s="644">
        <v>2603098</v>
      </c>
      <c r="M113" s="644"/>
      <c r="N113" s="644">
        <v>330057156</v>
      </c>
      <c r="O113" s="644"/>
      <c r="P113" s="644"/>
      <c r="Q113" s="644"/>
      <c r="R113" s="273"/>
      <c r="S113" s="275">
        <f>IF(B112&gt;0,(B113/B112),)</f>
        <v>0</v>
      </c>
      <c r="T113" s="275">
        <f t="shared" ref="T113" si="1142">IF(C112&gt;0,(C113/C112),)</f>
        <v>0</v>
      </c>
      <c r="U113" s="275">
        <f t="shared" ref="U113" si="1143">IF(D112&gt;0,(D113/D112),)</f>
        <v>0</v>
      </c>
      <c r="V113" s="275">
        <f t="shared" ref="V113" si="1144">IF(E112&gt;0,(E113/E112),)</f>
        <v>0</v>
      </c>
      <c r="W113" s="275">
        <f t="shared" ref="W113" si="1145">IF(F112&gt;0,(F113/F112),)</f>
        <v>0</v>
      </c>
      <c r="X113" s="275">
        <f t="shared" ref="X113" si="1146">IF(G112&gt;0,(G113/G112),)</f>
        <v>0</v>
      </c>
      <c r="Y113" s="290">
        <f t="shared" ref="Y113" si="1147">IF(H112&gt;0,(H113/H112),)</f>
        <v>0</v>
      </c>
      <c r="Z113" s="285">
        <f t="shared" ref="Z113" si="1148">IF(I112&gt;0,(I113/I112),)</f>
        <v>57139.396761133605</v>
      </c>
      <c r="AA113" s="275">
        <f t="shared" ref="AA113" si="1149">IF(J112&gt;0,(J113/J112),)</f>
        <v>52828.377306903625</v>
      </c>
      <c r="AB113" s="275">
        <f t="shared" ref="AB113" si="1150">IF(K112&gt;0,(K113/K112),)</f>
        <v>48520.450236966826</v>
      </c>
      <c r="AC113" s="275">
        <f t="shared" ref="AC113" si="1151">IF(L112&gt;0,(L113/L112),)</f>
        <v>50059.576923076922</v>
      </c>
      <c r="AD113" s="275">
        <f t="shared" ref="AD113" si="1152">IF(M112&gt;0,(M113/M112),)</f>
        <v>0</v>
      </c>
      <c r="AE113" s="290">
        <f t="shared" ref="AE113" si="1153">IF(N112&gt;0,(N113/N112),)</f>
        <v>55705.84911392405</v>
      </c>
      <c r="AF113" s="285">
        <f t="shared" ref="AF113" si="1154">IF(O112&gt;0,(O113/O112),)</f>
        <v>0</v>
      </c>
      <c r="AG113" s="275">
        <f t="shared" ref="AG113" si="1155">IF(P112&gt;0,(P113/P112),)</f>
        <v>0</v>
      </c>
      <c r="AH113" s="290">
        <f t="shared" ref="AH113" si="1156">IF(Q112&gt;0,(Q113/Q112),)</f>
        <v>0</v>
      </c>
      <c r="AI113" s="343"/>
      <c r="AJ113" s="344"/>
      <c r="AK113" s="344"/>
      <c r="AL113" s="344"/>
      <c r="AM113" s="344"/>
      <c r="AN113" s="344"/>
      <c r="AO113" s="309"/>
      <c r="AP113" s="344"/>
      <c r="AQ113" s="344"/>
      <c r="AR113" s="344"/>
      <c r="AS113" s="344"/>
      <c r="AT113" s="344"/>
      <c r="AU113" s="309"/>
      <c r="AV113" s="344"/>
      <c r="AW113" s="344"/>
      <c r="AX113" s="309"/>
    </row>
    <row r="114" spans="1:50">
      <c r="A114" s="643" t="s">
        <v>346</v>
      </c>
      <c r="B114" s="644">
        <v>0</v>
      </c>
      <c r="C114" s="644"/>
      <c r="D114" s="644">
        <v>0</v>
      </c>
      <c r="E114" s="644">
        <v>0</v>
      </c>
      <c r="F114" s="644"/>
      <c r="G114" s="644">
        <v>0</v>
      </c>
      <c r="H114" s="644">
        <v>0</v>
      </c>
      <c r="I114" s="644">
        <v>4204</v>
      </c>
      <c r="J114" s="644">
        <v>1500</v>
      </c>
      <c r="K114" s="644">
        <v>213</v>
      </c>
      <c r="L114" s="644">
        <v>57</v>
      </c>
      <c r="M114" s="644"/>
      <c r="N114" s="644">
        <v>5974</v>
      </c>
      <c r="O114" s="644"/>
      <c r="P114" s="644"/>
      <c r="Q114" s="644"/>
      <c r="Y114" s="288"/>
      <c r="Z114" s="284"/>
      <c r="AE114" s="288"/>
      <c r="AF114" s="284"/>
      <c r="AH114" s="288"/>
      <c r="AI114" s="343"/>
      <c r="AJ114" s="344"/>
      <c r="AK114" s="344"/>
      <c r="AL114" s="344"/>
      <c r="AM114" s="344"/>
      <c r="AN114" s="344"/>
      <c r="AO114" s="309"/>
      <c r="AP114" s="344"/>
      <c r="AQ114" s="344"/>
      <c r="AR114" s="344"/>
      <c r="AS114" s="344"/>
      <c r="AT114" s="344"/>
      <c r="AU114" s="309"/>
      <c r="AV114" s="344"/>
      <c r="AW114" s="344"/>
      <c r="AX114" s="309"/>
    </row>
    <row r="115" spans="1:50">
      <c r="A115" s="643" t="s">
        <v>348</v>
      </c>
      <c r="B115" s="644">
        <v>0</v>
      </c>
      <c r="C115" s="644"/>
      <c r="D115" s="644">
        <v>0</v>
      </c>
      <c r="E115" s="644">
        <v>0</v>
      </c>
      <c r="F115" s="644"/>
      <c r="G115" s="644">
        <v>0</v>
      </c>
      <c r="H115" s="644">
        <v>0</v>
      </c>
      <c r="I115" s="644">
        <v>241718602</v>
      </c>
      <c r="J115" s="644">
        <v>80027323</v>
      </c>
      <c r="K115" s="644">
        <v>10419163</v>
      </c>
      <c r="L115" s="644">
        <v>2865344</v>
      </c>
      <c r="M115" s="644"/>
      <c r="N115" s="644">
        <v>335030432</v>
      </c>
      <c r="O115" s="644"/>
      <c r="P115" s="644"/>
      <c r="Q115" s="644"/>
      <c r="R115" s="273"/>
      <c r="S115" s="275">
        <f>IF(B114&gt;0,(B115/B114),)</f>
        <v>0</v>
      </c>
      <c r="T115" s="275">
        <f t="shared" ref="T115" si="1157">IF(C114&gt;0,(C115/C114),)</f>
        <v>0</v>
      </c>
      <c r="U115" s="275">
        <f t="shared" ref="U115" si="1158">IF(D114&gt;0,(D115/D114),)</f>
        <v>0</v>
      </c>
      <c r="V115" s="275">
        <f t="shared" ref="V115" si="1159">IF(E114&gt;0,(E115/E114),)</f>
        <v>0</v>
      </c>
      <c r="W115" s="275">
        <f t="shared" ref="W115" si="1160">IF(F114&gt;0,(F115/F114),)</f>
        <v>0</v>
      </c>
      <c r="X115" s="275">
        <f t="shared" ref="X115" si="1161">IF(G114&gt;0,(G115/G114),)</f>
        <v>0</v>
      </c>
      <c r="Y115" s="290">
        <f t="shared" ref="Y115" si="1162">IF(H114&gt;0,(H115/H114),)</f>
        <v>0</v>
      </c>
      <c r="Z115" s="285">
        <f t="shared" ref="Z115" si="1163">IF(I114&gt;0,(I115/I114),)</f>
        <v>57497.288772597523</v>
      </c>
      <c r="AA115" s="275">
        <f t="shared" ref="AA115" si="1164">IF(J114&gt;0,(J115/J114),)</f>
        <v>53351.548666666669</v>
      </c>
      <c r="AB115" s="275">
        <f t="shared" ref="AB115" si="1165">IF(K114&gt;0,(K115/K114),)</f>
        <v>48916.258215962444</v>
      </c>
      <c r="AC115" s="275">
        <f t="shared" ref="AC115" si="1166">IF(L114&gt;0,(L115/L114),)</f>
        <v>50269.192982456138</v>
      </c>
      <c r="AD115" s="275">
        <f t="shared" ref="AD115" si="1167">IF(M114&gt;0,(M115/M114),)</f>
        <v>0</v>
      </c>
      <c r="AE115" s="290">
        <f t="shared" ref="AE115" si="1168">IF(N114&gt;0,(N115/N114),)</f>
        <v>56081.424840977568</v>
      </c>
      <c r="AF115" s="285">
        <f t="shared" ref="AF115" si="1169">IF(O114&gt;0,(O115/O114),)</f>
        <v>0</v>
      </c>
      <c r="AG115" s="275">
        <f t="shared" ref="AG115" si="1170">IF(P114&gt;0,(P115/P114),)</f>
        <v>0</v>
      </c>
      <c r="AH115" s="290">
        <f t="shared" ref="AH115" si="1171">IF(Q114&gt;0,(Q115/Q114),)</f>
        <v>0</v>
      </c>
      <c r="AI115" s="345">
        <f>IF(S113&gt;0,(S115-S113)/S113,)</f>
        <v>0</v>
      </c>
      <c r="AJ115" s="314">
        <f t="shared" ref="AJ115" si="1172">IF(T113&gt;0,(T115-T113)/T113,)</f>
        <v>0</v>
      </c>
      <c r="AK115" s="314">
        <f t="shared" ref="AK115" si="1173">IF(U113&gt;0,(U115-U113)/U113,)</f>
        <v>0</v>
      </c>
      <c r="AL115" s="314">
        <f t="shared" ref="AL115" si="1174">IF(V113&gt;0,(V115-V113)/V113,)</f>
        <v>0</v>
      </c>
      <c r="AM115" s="314">
        <f t="shared" ref="AM115" si="1175">IF(W113&gt;0,(W115-W113)/W113,)</f>
        <v>0</v>
      </c>
      <c r="AN115" s="314">
        <f t="shared" ref="AN115" si="1176">IF(X113&gt;0,(X115-X113)/X113,)</f>
        <v>0</v>
      </c>
      <c r="AO115" s="310">
        <f t="shared" ref="AO115" si="1177">IF(Y113&gt;0,(Y115-Y113)/Y113,)</f>
        <v>0</v>
      </c>
      <c r="AP115" s="314">
        <f t="shared" ref="AP115" si="1178">IF(Z113&gt;0,(Z115-Z113)/Z113,)</f>
        <v>6.2634894967487278E-3</v>
      </c>
      <c r="AQ115" s="314">
        <f t="shared" ref="AQ115" si="1179">IF(AA113&gt;0,(AA115-AA113)/AA113,)</f>
        <v>9.9032260015049899E-3</v>
      </c>
      <c r="AR115" s="314">
        <f t="shared" ref="AR115" si="1180">IF(AB113&gt;0,(AB115-AB113)/AB113,)</f>
        <v>8.1575495912042991E-3</v>
      </c>
      <c r="AS115" s="314">
        <f t="shared" ref="AS115" si="1181">IF(AC113&gt;0,(AC115-AC113)/AC113,)</f>
        <v>4.1873318206687611E-3</v>
      </c>
      <c r="AT115" s="314">
        <f t="shared" ref="AT115" si="1182">IF(AD113&gt;0,(AD115-AD113)/AD113,)</f>
        <v>0</v>
      </c>
      <c r="AU115" s="310">
        <f t="shared" ref="AU115" si="1183">IF(AE113&gt;0,(AE115-AE113)/AE113,)</f>
        <v>6.7421237271767945E-3</v>
      </c>
      <c r="AV115" s="314">
        <f t="shared" ref="AV115" si="1184">IF(AF113&gt;0,(AF115-AF113)/AF113,)</f>
        <v>0</v>
      </c>
      <c r="AW115" s="314">
        <f t="shared" ref="AW115" si="1185">IF(AG113&gt;0,(AG115-AG113)/AG113,)</f>
        <v>0</v>
      </c>
      <c r="AX115" s="310">
        <f t="shared" ref="AX115" si="1186">IF(AH113&gt;0,(AH115-AH113)/AH113,)</f>
        <v>0</v>
      </c>
    </row>
    <row r="116" spans="1:50">
      <c r="A116" s="643" t="s">
        <v>350</v>
      </c>
      <c r="B116" s="644">
        <v>7553</v>
      </c>
      <c r="C116" s="644"/>
      <c r="D116" s="644">
        <v>1289</v>
      </c>
      <c r="E116" s="644">
        <v>429</v>
      </c>
      <c r="F116" s="644"/>
      <c r="G116" s="644">
        <v>70</v>
      </c>
      <c r="H116" s="644">
        <v>9341</v>
      </c>
      <c r="I116" s="644">
        <v>4199</v>
      </c>
      <c r="J116" s="644">
        <v>1463</v>
      </c>
      <c r="K116" s="644">
        <v>211</v>
      </c>
      <c r="L116" s="644">
        <v>52</v>
      </c>
      <c r="M116" s="644"/>
      <c r="N116" s="644">
        <v>5925</v>
      </c>
      <c r="O116" s="644"/>
      <c r="P116" s="644"/>
      <c r="Q116" s="644"/>
      <c r="Y116" s="288"/>
      <c r="Z116" s="284"/>
      <c r="AE116" s="288"/>
      <c r="AF116" s="284"/>
      <c r="AH116" s="288"/>
      <c r="AI116" s="343"/>
      <c r="AJ116" s="344"/>
      <c r="AK116" s="344"/>
      <c r="AL116" s="344"/>
      <c r="AM116" s="344"/>
      <c r="AN116" s="344"/>
      <c r="AO116" s="309"/>
      <c r="AP116" s="344"/>
      <c r="AQ116" s="344"/>
      <c r="AR116" s="344"/>
      <c r="AS116" s="344"/>
      <c r="AT116" s="344"/>
      <c r="AU116" s="309"/>
      <c r="AV116" s="344"/>
      <c r="AW116" s="344"/>
      <c r="AX116" s="309"/>
    </row>
    <row r="117" spans="1:50">
      <c r="A117" s="643" t="s">
        <v>352</v>
      </c>
      <c r="B117" s="644">
        <v>634966882.69597065</v>
      </c>
      <c r="C117" s="644"/>
      <c r="D117" s="644">
        <v>89583408.686197683</v>
      </c>
      <c r="E117" s="644">
        <v>28476090.069523267</v>
      </c>
      <c r="F117" s="644"/>
      <c r="G117" s="644">
        <v>5171778</v>
      </c>
      <c r="H117" s="644">
        <v>758198159.45169151</v>
      </c>
      <c r="I117" s="644">
        <v>239928327</v>
      </c>
      <c r="J117" s="644">
        <v>77287916</v>
      </c>
      <c r="K117" s="644">
        <v>10237815</v>
      </c>
      <c r="L117" s="644">
        <v>2603098</v>
      </c>
      <c r="M117" s="644"/>
      <c r="N117" s="644">
        <v>330057156</v>
      </c>
      <c r="O117" s="644"/>
      <c r="P117" s="644"/>
      <c r="Q117" s="644"/>
      <c r="R117" s="273"/>
      <c r="S117" s="275">
        <f>IF(B116&gt;0,(B117/B116),)</f>
        <v>84068.169296434615</v>
      </c>
      <c r="T117" s="275">
        <f t="shared" ref="T117" si="1187">IF(C116&gt;0,(C117/C116),)</f>
        <v>0</v>
      </c>
      <c r="U117" s="275">
        <f t="shared" ref="U117" si="1188">IF(D116&gt;0,(D117/D116),)</f>
        <v>69498.377568811236</v>
      </c>
      <c r="V117" s="275">
        <f t="shared" ref="V117" si="1189">IF(E116&gt;0,(E117/E116),)</f>
        <v>66377.832329891069</v>
      </c>
      <c r="W117" s="275">
        <f t="shared" ref="W117" si="1190">IF(F116&gt;0,(F117/F116),)</f>
        <v>0</v>
      </c>
      <c r="X117" s="275">
        <f t="shared" ref="X117" si="1191">IF(G116&gt;0,(G117/G116),)</f>
        <v>73882.542857142864</v>
      </c>
      <c r="Y117" s="290">
        <f t="shared" ref="Y117" si="1192">IF(H116&gt;0,(H117/H116),)</f>
        <v>81168.84267762462</v>
      </c>
      <c r="Z117" s="285">
        <f t="shared" ref="Z117" si="1193">IF(I116&gt;0,(I117/I116),)</f>
        <v>57139.396761133605</v>
      </c>
      <c r="AA117" s="275">
        <f t="shared" ref="AA117" si="1194">IF(J116&gt;0,(J117/J116),)</f>
        <v>52828.377306903625</v>
      </c>
      <c r="AB117" s="275">
        <f t="shared" ref="AB117" si="1195">IF(K116&gt;0,(K117/K116),)</f>
        <v>48520.450236966826</v>
      </c>
      <c r="AC117" s="275">
        <f t="shared" ref="AC117" si="1196">IF(L116&gt;0,(L117/L116),)</f>
        <v>50059.576923076922</v>
      </c>
      <c r="AD117" s="275">
        <f t="shared" ref="AD117" si="1197">IF(M116&gt;0,(M117/M116),)</f>
        <v>0</v>
      </c>
      <c r="AE117" s="290">
        <f t="shared" ref="AE117" si="1198">IF(N116&gt;0,(N117/N116),)</f>
        <v>55705.84911392405</v>
      </c>
      <c r="AF117" s="285">
        <f t="shared" ref="AF117" si="1199">IF(O116&gt;0,(O117/O116),)</f>
        <v>0</v>
      </c>
      <c r="AG117" s="275">
        <f t="shared" ref="AG117" si="1200">IF(P116&gt;0,(P117/P116),)</f>
        <v>0</v>
      </c>
      <c r="AH117" s="290">
        <f t="shared" ref="AH117" si="1201">IF(Q116&gt;0,(Q117/Q116),)</f>
        <v>0</v>
      </c>
      <c r="AI117" s="343"/>
      <c r="AJ117" s="344"/>
      <c r="AK117" s="344"/>
      <c r="AL117" s="344"/>
      <c r="AM117" s="344"/>
      <c r="AN117" s="344"/>
      <c r="AO117" s="309"/>
      <c r="AP117" s="344"/>
      <c r="AQ117" s="344"/>
      <c r="AR117" s="344"/>
      <c r="AS117" s="344"/>
      <c r="AT117" s="344"/>
      <c r="AU117" s="309"/>
      <c r="AV117" s="344"/>
      <c r="AW117" s="344"/>
      <c r="AX117" s="309"/>
    </row>
    <row r="118" spans="1:50">
      <c r="A118" s="643" t="s">
        <v>354</v>
      </c>
      <c r="B118" s="644">
        <v>7714</v>
      </c>
      <c r="C118" s="644"/>
      <c r="D118" s="644">
        <v>1327</v>
      </c>
      <c r="E118" s="644">
        <v>447</v>
      </c>
      <c r="F118" s="644"/>
      <c r="G118" s="644">
        <v>73</v>
      </c>
      <c r="H118" s="644">
        <v>9561</v>
      </c>
      <c r="I118" s="644">
        <v>4204</v>
      </c>
      <c r="J118" s="644">
        <v>1500</v>
      </c>
      <c r="K118" s="644">
        <v>213</v>
      </c>
      <c r="L118" s="644">
        <v>57</v>
      </c>
      <c r="M118" s="644"/>
      <c r="N118" s="644">
        <v>5974</v>
      </c>
      <c r="O118" s="644"/>
      <c r="P118" s="644"/>
      <c r="Q118" s="644"/>
      <c r="Y118" s="288"/>
      <c r="Z118" s="284"/>
      <c r="AE118" s="288"/>
      <c r="AF118" s="284"/>
      <c r="AH118" s="288"/>
      <c r="AI118" s="343"/>
      <c r="AJ118" s="344"/>
      <c r="AK118" s="344"/>
      <c r="AL118" s="344"/>
      <c r="AM118" s="344"/>
      <c r="AN118" s="344"/>
      <c r="AO118" s="309"/>
      <c r="AP118" s="344"/>
      <c r="AQ118" s="344"/>
      <c r="AR118" s="344"/>
      <c r="AS118" s="344"/>
      <c r="AT118" s="344"/>
      <c r="AU118" s="309"/>
      <c r="AV118" s="344"/>
      <c r="AW118" s="344"/>
      <c r="AX118" s="309"/>
    </row>
    <row r="119" spans="1:50" ht="13.5" thickBot="1">
      <c r="A119" s="649" t="s">
        <v>356</v>
      </c>
      <c r="B119" s="650">
        <v>673476162.60918295</v>
      </c>
      <c r="C119" s="650"/>
      <c r="D119" s="650">
        <v>93611938.968409926</v>
      </c>
      <c r="E119" s="650">
        <v>30526743.293597188</v>
      </c>
      <c r="F119" s="650"/>
      <c r="G119" s="650">
        <v>5372028</v>
      </c>
      <c r="H119" s="650">
        <v>802986872.87119007</v>
      </c>
      <c r="I119" s="650">
        <v>241718602</v>
      </c>
      <c r="J119" s="650">
        <v>80027323</v>
      </c>
      <c r="K119" s="650">
        <v>10419163</v>
      </c>
      <c r="L119" s="650">
        <v>2865344</v>
      </c>
      <c r="M119" s="650"/>
      <c r="N119" s="650">
        <v>335030432</v>
      </c>
      <c r="O119" s="650"/>
      <c r="P119" s="650"/>
      <c r="Q119" s="650"/>
      <c r="S119" s="281">
        <f>IF(B118&gt;0,(B119/B118),)</f>
        <v>87305.699067822527</v>
      </c>
      <c r="T119" s="281">
        <f t="shared" ref="T119" si="1202">IF(C118&gt;0,(C119/C118),)</f>
        <v>0</v>
      </c>
      <c r="U119" s="281">
        <f t="shared" ref="U119" si="1203">IF(D118&gt;0,(D119/D118),)</f>
        <v>70544.038408749009</v>
      </c>
      <c r="V119" s="281">
        <f t="shared" ref="V119" si="1204">IF(E118&gt;0,(E119/E118),)</f>
        <v>68292.49058970288</v>
      </c>
      <c r="W119" s="281">
        <f t="shared" ref="W119" si="1205">IF(F118&gt;0,(F119/F118),)</f>
        <v>0</v>
      </c>
      <c r="X119" s="281">
        <f t="shared" ref="X119" si="1206">IF(G118&gt;0,(G119/G118),)</f>
        <v>73589.42465753424</v>
      </c>
      <c r="Y119" s="291">
        <f t="shared" ref="Y119" si="1207">IF(H118&gt;0,(H119/H118),)</f>
        <v>83985.657658319222</v>
      </c>
      <c r="Z119" s="286">
        <f t="shared" ref="Z119" si="1208">IF(I118&gt;0,(I119/I118),)</f>
        <v>57497.288772597523</v>
      </c>
      <c r="AA119" s="281">
        <f t="shared" ref="AA119" si="1209">IF(J118&gt;0,(J119/J118),)</f>
        <v>53351.548666666669</v>
      </c>
      <c r="AB119" s="281">
        <f t="shared" ref="AB119" si="1210">IF(K118&gt;0,(K119/K118),)</f>
        <v>48916.258215962444</v>
      </c>
      <c r="AC119" s="281">
        <f t="shared" ref="AC119" si="1211">IF(L118&gt;0,(L119/L118),)</f>
        <v>50269.192982456138</v>
      </c>
      <c r="AD119" s="281">
        <f t="shared" ref="AD119" si="1212">IF(M118&gt;0,(M119/M118),)</f>
        <v>0</v>
      </c>
      <c r="AE119" s="291">
        <f t="shared" ref="AE119" si="1213">IF(N118&gt;0,(N119/N118),)</f>
        <v>56081.424840977568</v>
      </c>
      <c r="AF119" s="286">
        <f t="shared" ref="AF119" si="1214">IF(O118&gt;0,(O119/O118),)</f>
        <v>0</v>
      </c>
      <c r="AG119" s="281">
        <f t="shared" ref="AG119" si="1215">IF(P118&gt;0,(P119/P118),)</f>
        <v>0</v>
      </c>
      <c r="AH119" s="291">
        <f t="shared" ref="AH119" si="1216">IF(Q118&gt;0,(Q119/Q118),)</f>
        <v>0</v>
      </c>
      <c r="AI119" s="346">
        <f>IF(S117&gt;0,(S119-S117)/S117,)</f>
        <v>3.8510768088359189E-2</v>
      </c>
      <c r="AJ119" s="347">
        <f t="shared" ref="AJ119" si="1217">IF(T117&gt;0,(T119-T117)/T117,)</f>
        <v>0</v>
      </c>
      <c r="AK119" s="347">
        <f t="shared" ref="AK119" si="1218">IF(U117&gt;0,(U119-U117)/U117,)</f>
        <v>1.5045830946232531E-2</v>
      </c>
      <c r="AL119" s="347">
        <f t="shared" ref="AL119" si="1219">IF(V117&gt;0,(V119-V117)/V117,)</f>
        <v>2.884484462065821E-2</v>
      </c>
      <c r="AM119" s="347">
        <f t="shared" ref="AM119" si="1220">IF(W117&gt;0,(W119-W117)/W117,)</f>
        <v>0</v>
      </c>
      <c r="AN119" s="347">
        <f t="shared" ref="AN119" si="1221">IF(X117&gt;0,(X119-X117)/X117,)</f>
        <v>-3.9673539685198466E-3</v>
      </c>
      <c r="AO119" s="311">
        <f t="shared" ref="AO119" si="1222">IF(Y117&gt;0,(Y119-Y117)/Y117,)</f>
        <v>3.4703155641654833E-2</v>
      </c>
      <c r="AP119" s="347">
        <f t="shared" ref="AP119" si="1223">IF(Z117&gt;0,(Z119-Z117)/Z117,)</f>
        <v>6.2634894967487278E-3</v>
      </c>
      <c r="AQ119" s="347">
        <f t="shared" ref="AQ119" si="1224">IF(AA117&gt;0,(AA119-AA117)/AA117,)</f>
        <v>9.9032260015049899E-3</v>
      </c>
      <c r="AR119" s="347">
        <f t="shared" ref="AR119" si="1225">IF(AB117&gt;0,(AB119-AB117)/AB117,)</f>
        <v>8.1575495912042991E-3</v>
      </c>
      <c r="AS119" s="347">
        <f t="shared" ref="AS119" si="1226">IF(AC117&gt;0,(AC119-AC117)/AC117,)</f>
        <v>4.1873318206687611E-3</v>
      </c>
      <c r="AT119" s="347">
        <f t="shared" ref="AT119" si="1227">IF(AD117&gt;0,(AD119-AD117)/AD117,)</f>
        <v>0</v>
      </c>
      <c r="AU119" s="311">
        <f t="shared" ref="AU119" si="1228">IF(AE117&gt;0,(AE119-AE117)/AE117,)</f>
        <v>6.7421237271767945E-3</v>
      </c>
      <c r="AV119" s="347">
        <f t="shared" ref="AV119" si="1229">IF(AF117&gt;0,(AF119-AF117)/AF117,)</f>
        <v>0</v>
      </c>
      <c r="AW119" s="347">
        <f t="shared" ref="AW119" si="1230">IF(AG117&gt;0,(AG119-AG117)/AG117,)</f>
        <v>0</v>
      </c>
      <c r="AX119" s="311">
        <f t="shared" ref="AX119" si="1231">IF(AH117&gt;0,(AH119-AH117)/AH117,)</f>
        <v>0</v>
      </c>
    </row>
    <row r="120" spans="1:50">
      <c r="A120" s="642" t="s">
        <v>32</v>
      </c>
      <c r="B120" s="644"/>
      <c r="C120" s="644"/>
      <c r="D120" s="644"/>
      <c r="E120" s="644"/>
      <c r="F120" s="644"/>
      <c r="G120" s="644"/>
      <c r="H120" s="644"/>
      <c r="I120" s="644"/>
      <c r="J120" s="644"/>
      <c r="K120" s="644"/>
      <c r="L120" s="644"/>
      <c r="M120" s="644"/>
      <c r="N120" s="644"/>
      <c r="O120" s="644"/>
      <c r="P120" s="644"/>
      <c r="Q120" s="644"/>
      <c r="Y120" s="288"/>
      <c r="Z120" s="284"/>
      <c r="AE120" s="288"/>
      <c r="AF120" s="284"/>
      <c r="AH120" s="288"/>
      <c r="AI120" s="343"/>
      <c r="AJ120" s="344"/>
      <c r="AK120" s="344"/>
      <c r="AL120" s="344"/>
      <c r="AM120" s="344"/>
      <c r="AN120" s="344"/>
      <c r="AO120" s="309"/>
      <c r="AP120" s="344"/>
      <c r="AQ120" s="344"/>
      <c r="AR120" s="344"/>
      <c r="AS120" s="344"/>
      <c r="AT120" s="344"/>
      <c r="AU120" s="309"/>
      <c r="AV120" s="344"/>
      <c r="AW120" s="344"/>
      <c r="AX120" s="309"/>
    </row>
    <row r="121" spans="1:50">
      <c r="A121" s="643" t="s">
        <v>302</v>
      </c>
      <c r="B121" s="644">
        <v>969</v>
      </c>
      <c r="C121" s="644">
        <v>427</v>
      </c>
      <c r="D121" s="644">
        <v>473</v>
      </c>
      <c r="E121" s="644">
        <v>420</v>
      </c>
      <c r="F121" s="644">
        <v>68</v>
      </c>
      <c r="G121" s="644">
        <v>63</v>
      </c>
      <c r="H121" s="644">
        <v>2420</v>
      </c>
      <c r="I121" s="644">
        <v>47</v>
      </c>
      <c r="J121" s="644">
        <v>40</v>
      </c>
      <c r="K121" s="644">
        <v>38</v>
      </c>
      <c r="L121" s="644"/>
      <c r="M121" s="644"/>
      <c r="N121" s="644">
        <v>125</v>
      </c>
      <c r="O121" s="644">
        <v>0</v>
      </c>
      <c r="P121" s="644"/>
      <c r="Q121" s="644">
        <v>0</v>
      </c>
      <c r="S121" s="274"/>
      <c r="T121" s="274"/>
      <c r="U121" s="274"/>
      <c r="V121" s="274"/>
      <c r="W121" s="274"/>
      <c r="X121" s="274"/>
      <c r="Y121" s="289"/>
      <c r="Z121" s="284"/>
      <c r="AA121" s="274"/>
      <c r="AB121" s="274"/>
      <c r="AC121" s="274"/>
      <c r="AD121" s="274"/>
      <c r="AE121" s="289"/>
      <c r="AF121" s="284"/>
      <c r="AG121" s="274"/>
      <c r="AH121" s="289"/>
      <c r="AI121" s="343"/>
      <c r="AJ121" s="344"/>
      <c r="AK121" s="344"/>
      <c r="AL121" s="344"/>
      <c r="AM121" s="344"/>
      <c r="AN121" s="344"/>
      <c r="AO121" s="309"/>
      <c r="AP121" s="344"/>
      <c r="AQ121" s="344"/>
      <c r="AR121" s="344"/>
      <c r="AS121" s="344"/>
      <c r="AT121" s="344"/>
      <c r="AU121" s="309"/>
      <c r="AV121" s="344"/>
      <c r="AW121" s="344"/>
      <c r="AX121" s="309"/>
    </row>
    <row r="122" spans="1:50">
      <c r="A122" s="643" t="s">
        <v>304</v>
      </c>
      <c r="B122" s="644">
        <v>108938905.89184967</v>
      </c>
      <c r="C122" s="644">
        <v>62495274.642584585</v>
      </c>
      <c r="D122" s="644">
        <v>37854378.104721829</v>
      </c>
      <c r="E122" s="644">
        <v>32465409.7010892</v>
      </c>
      <c r="F122" s="644">
        <v>4854722.9813953489</v>
      </c>
      <c r="G122" s="644">
        <v>4981120.3183673471</v>
      </c>
      <c r="H122" s="644">
        <v>251589811.64000803</v>
      </c>
      <c r="I122" s="644">
        <v>2859195.8648648649</v>
      </c>
      <c r="J122" s="644">
        <v>2445711</v>
      </c>
      <c r="K122" s="644">
        <v>2205634</v>
      </c>
      <c r="L122" s="644"/>
      <c r="M122" s="644"/>
      <c r="N122" s="644">
        <v>7510540.8648648653</v>
      </c>
      <c r="O122" s="644">
        <v>0</v>
      </c>
      <c r="P122" s="644"/>
      <c r="Q122" s="644">
        <v>0</v>
      </c>
      <c r="S122" s="275">
        <f>IF(B121&gt;0,(B122/B121),)</f>
        <v>112424.05148797695</v>
      </c>
      <c r="T122" s="275">
        <f t="shared" ref="T122" si="1232">IF(C121&gt;0,(C122/C121),)</f>
        <v>146358.95700839482</v>
      </c>
      <c r="U122" s="275">
        <f t="shared" ref="U122" si="1233">IF(D121&gt;0,(D122/D121),)</f>
        <v>80030.397684401323</v>
      </c>
      <c r="V122" s="275">
        <f t="shared" ref="V122" si="1234">IF(E121&gt;0,(E122/E121),)</f>
        <v>77298.594526402856</v>
      </c>
      <c r="W122" s="275">
        <f t="shared" ref="W122" si="1235">IF(F121&gt;0,(F122/F121),)</f>
        <v>71392.985020519831</v>
      </c>
      <c r="X122" s="275">
        <f t="shared" ref="X122" si="1236">IF(G121&gt;0,(G122/G121),)</f>
        <v>79065.40187884678</v>
      </c>
      <c r="Y122" s="290">
        <f t="shared" ref="Y122" si="1237">IF(H121&gt;0,(H122/H121),)</f>
        <v>103962.73208264794</v>
      </c>
      <c r="Z122" s="285">
        <f t="shared" ref="Z122" si="1238">IF(I121&gt;0,(I122/I121),)</f>
        <v>60833.954571592869</v>
      </c>
      <c r="AA122" s="275">
        <f t="shared" ref="AA122" si="1239">IF(J121&gt;0,(J122/J121),)</f>
        <v>61142.775000000001</v>
      </c>
      <c r="AB122" s="275">
        <f t="shared" ref="AB122" si="1240">IF(K121&gt;0,(K122/K121),)</f>
        <v>58043</v>
      </c>
      <c r="AC122" s="275">
        <f t="shared" ref="AC122" si="1241">IF(L121&gt;0,(L122/L121),)</f>
        <v>0</v>
      </c>
      <c r="AD122" s="275">
        <f t="shared" ref="AD122" si="1242">IF(M121&gt;0,(M122/M121),)</f>
        <v>0</v>
      </c>
      <c r="AE122" s="290">
        <f t="shared" ref="AE122" si="1243">IF(N121&gt;0,(N122/N121),)</f>
        <v>60084.326918918923</v>
      </c>
      <c r="AF122" s="285">
        <f t="shared" ref="AF122" si="1244">IF(O121&gt;0,(O122/O121),)</f>
        <v>0</v>
      </c>
      <c r="AG122" s="275">
        <f t="shared" ref="AG122" si="1245">IF(P121&gt;0,(P122/P121),)</f>
        <v>0</v>
      </c>
      <c r="AH122" s="290">
        <f t="shared" ref="AH122" si="1246">IF(Q121&gt;0,(Q122/Q121),)</f>
        <v>0</v>
      </c>
      <c r="AI122" s="343"/>
      <c r="AJ122" s="344"/>
      <c r="AK122" s="344"/>
      <c r="AL122" s="344"/>
      <c r="AM122" s="344"/>
      <c r="AN122" s="344"/>
      <c r="AO122" s="309"/>
      <c r="AP122" s="344"/>
      <c r="AQ122" s="344"/>
      <c r="AR122" s="344"/>
      <c r="AS122" s="344"/>
      <c r="AT122" s="344"/>
      <c r="AU122" s="309"/>
      <c r="AV122" s="344"/>
      <c r="AW122" s="344"/>
      <c r="AX122" s="309"/>
    </row>
    <row r="123" spans="1:50">
      <c r="A123" s="643" t="s">
        <v>306</v>
      </c>
      <c r="B123" s="644">
        <v>983</v>
      </c>
      <c r="C123" s="644">
        <v>436</v>
      </c>
      <c r="D123" s="644">
        <v>475</v>
      </c>
      <c r="E123" s="644">
        <v>449</v>
      </c>
      <c r="F123" s="644">
        <v>78</v>
      </c>
      <c r="G123" s="644">
        <v>82</v>
      </c>
      <c r="H123" s="644">
        <v>2503</v>
      </c>
      <c r="I123" s="644">
        <v>57</v>
      </c>
      <c r="J123" s="644">
        <v>40</v>
      </c>
      <c r="K123" s="644">
        <v>51</v>
      </c>
      <c r="L123" s="644"/>
      <c r="M123" s="644"/>
      <c r="N123" s="644">
        <v>148</v>
      </c>
      <c r="O123" s="644">
        <v>0</v>
      </c>
      <c r="P123" s="644"/>
      <c r="Q123" s="644">
        <v>0</v>
      </c>
      <c r="Y123" s="288"/>
      <c r="Z123" s="284"/>
      <c r="AE123" s="288"/>
      <c r="AF123" s="284"/>
      <c r="AH123" s="288"/>
      <c r="AI123" s="343"/>
      <c r="AJ123" s="344"/>
      <c r="AK123" s="344"/>
      <c r="AL123" s="344"/>
      <c r="AM123" s="344"/>
      <c r="AN123" s="344"/>
      <c r="AO123" s="309"/>
      <c r="AP123" s="344"/>
      <c r="AQ123" s="344"/>
      <c r="AR123" s="344"/>
      <c r="AS123" s="344"/>
      <c r="AT123" s="344"/>
      <c r="AU123" s="309"/>
      <c r="AV123" s="344"/>
      <c r="AW123" s="344"/>
      <c r="AX123" s="309"/>
    </row>
    <row r="124" spans="1:50">
      <c r="A124" s="643" t="s">
        <v>308</v>
      </c>
      <c r="B124" s="644">
        <v>115041507.92808981</v>
      </c>
      <c r="C124" s="644">
        <v>66364659.785536163</v>
      </c>
      <c r="D124" s="644">
        <v>39033097.5773497</v>
      </c>
      <c r="E124" s="644">
        <v>35280824.889096901</v>
      </c>
      <c r="F124" s="644">
        <v>5722608.2001629677</v>
      </c>
      <c r="G124" s="644">
        <v>6221220.692307692</v>
      </c>
      <c r="H124" s="644">
        <v>267663919.0725432</v>
      </c>
      <c r="I124" s="644">
        <v>3514868.4801736046</v>
      </c>
      <c r="J124" s="644">
        <v>2408325</v>
      </c>
      <c r="K124" s="644">
        <v>2976967.5228602383</v>
      </c>
      <c r="L124" s="644"/>
      <c r="M124" s="644"/>
      <c r="N124" s="644">
        <v>8900161.0030338429</v>
      </c>
      <c r="O124" s="644">
        <v>0</v>
      </c>
      <c r="P124" s="644"/>
      <c r="Q124" s="644">
        <v>0</v>
      </c>
      <c r="R124" s="273"/>
      <c r="S124" s="275">
        <f>IF(B123&gt;0,(B124/B123),)</f>
        <v>117031.03553213613</v>
      </c>
      <c r="T124" s="275">
        <f t="shared" ref="T124" si="1247">IF(C123&gt;0,(C124/C123),)</f>
        <v>152212.52244389028</v>
      </c>
      <c r="U124" s="275">
        <f t="shared" ref="U124" si="1248">IF(D123&gt;0,(D124/D123),)</f>
        <v>82174.942268104627</v>
      </c>
      <c r="V124" s="275">
        <f t="shared" ref="V124" si="1249">IF(E123&gt;0,(E124/E123),)</f>
        <v>78576.447414469716</v>
      </c>
      <c r="W124" s="275">
        <f t="shared" ref="W124" si="1250">IF(F123&gt;0,(F124/F123),)</f>
        <v>73366.771796961126</v>
      </c>
      <c r="X124" s="275">
        <f t="shared" ref="X124" si="1251">IF(G123&gt;0,(G124/G123),)</f>
        <v>75868.545028142587</v>
      </c>
      <c r="Y124" s="290">
        <f t="shared" ref="Y124" si="1252">IF(H123&gt;0,(H124/H123),)</f>
        <v>106937.24293749229</v>
      </c>
      <c r="Z124" s="285">
        <f t="shared" ref="Z124" si="1253">IF(I123&gt;0,(I124/I123),)</f>
        <v>61664.359301291312</v>
      </c>
      <c r="AA124" s="275">
        <f t="shared" ref="AA124" si="1254">IF(J123&gt;0,(J124/J123),)</f>
        <v>60208.125</v>
      </c>
      <c r="AB124" s="275">
        <f t="shared" ref="AB124" si="1255">IF(K123&gt;0,(K124/K123),)</f>
        <v>58371.912212945848</v>
      </c>
      <c r="AC124" s="275">
        <f t="shared" ref="AC124" si="1256">IF(L123&gt;0,(L124/L123),)</f>
        <v>0</v>
      </c>
      <c r="AD124" s="275">
        <f t="shared" ref="AD124" si="1257">IF(M123&gt;0,(M124/M123),)</f>
        <v>0</v>
      </c>
      <c r="AE124" s="290">
        <f t="shared" ref="AE124" si="1258">IF(N123&gt;0,(N124/N123),)</f>
        <v>60136.222993471914</v>
      </c>
      <c r="AF124" s="285">
        <f t="shared" ref="AF124" si="1259">IF(O123&gt;0,(O124/O123),)</f>
        <v>0</v>
      </c>
      <c r="AG124" s="275">
        <f t="shared" ref="AG124" si="1260">IF(P123&gt;0,(P124/P123),)</f>
        <v>0</v>
      </c>
      <c r="AH124" s="290">
        <f t="shared" ref="AH124" si="1261">IF(Q123&gt;0,(Q124/Q123),)</f>
        <v>0</v>
      </c>
      <c r="AI124" s="345">
        <f>IF(S122&gt;0,(S124-S122)/S122,)</f>
        <v>4.09786338704567E-2</v>
      </c>
      <c r="AJ124" s="314">
        <f t="shared" ref="AJ124" si="1262">IF(T122&gt;0,(T124-T122)/T122,)</f>
        <v>3.9994582874485179E-2</v>
      </c>
      <c r="AK124" s="314">
        <f t="shared" ref="AK124" si="1263">IF(U122&gt;0,(U124-U122)/U122,)</f>
        <v>2.6796625354284547E-2</v>
      </c>
      <c r="AL124" s="314">
        <f t="shared" ref="AL124" si="1264">IF(V122&gt;0,(V124-V122)/V122,)</f>
        <v>1.653138580198097E-2</v>
      </c>
      <c r="AM124" s="314">
        <f t="shared" ref="AM124" si="1265">IF(W122&gt;0,(W124-W122)/W122,)</f>
        <v>2.7646788768868363E-2</v>
      </c>
      <c r="AN124" s="314">
        <f t="shared" ref="AN124" si="1266">IF(X122&gt;0,(X124-X122)/X122,)</f>
        <v>-4.0433069012951954E-2</v>
      </c>
      <c r="AO124" s="310">
        <f t="shared" ref="AO124" si="1267">IF(Y122&gt;0,(Y124-Y122)/Y122,)</f>
        <v>2.8611318645220738E-2</v>
      </c>
      <c r="AP124" s="314">
        <f t="shared" ref="AP124" si="1268">IF(Z122&gt;0,(Z124-Z122)/Z122,)</f>
        <v>1.3650349308151174E-2</v>
      </c>
      <c r="AQ124" s="314">
        <f t="shared" ref="AQ124" si="1269">IF(AA122&gt;0,(AA124-AA122)/AA122,)</f>
        <v>-1.5286352312272405E-2</v>
      </c>
      <c r="AR124" s="314">
        <f t="shared" ref="AR124" si="1270">IF(AB122&gt;0,(AB124-AB122)/AB122,)</f>
        <v>5.6666990497708306E-3</v>
      </c>
      <c r="AS124" s="314">
        <f t="shared" ref="AS124" si="1271">IF(AC122&gt;0,(AC124-AC122)/AC122,)</f>
        <v>0</v>
      </c>
      <c r="AT124" s="314">
        <f t="shared" ref="AT124" si="1272">IF(AD122&gt;0,(AD124-AD122)/AD122,)</f>
        <v>0</v>
      </c>
      <c r="AU124" s="310">
        <f t="shared" ref="AU124" si="1273">IF(AE122&gt;0,(AE124-AE122)/AE122,)</f>
        <v>8.6372066084758835E-4</v>
      </c>
      <c r="AV124" s="314">
        <f t="shared" ref="AV124" si="1274">IF(AF122&gt;0,(AF124-AF122)/AF122,)</f>
        <v>0</v>
      </c>
      <c r="AW124" s="314">
        <f t="shared" ref="AW124" si="1275">IF(AG122&gt;0,(AG124-AG122)/AG122,)</f>
        <v>0</v>
      </c>
      <c r="AX124" s="310">
        <f t="shared" ref="AX124" si="1276">IF(AH122&gt;0,(AH124-AH122)/AH122,)</f>
        <v>0</v>
      </c>
    </row>
    <row r="125" spans="1:50">
      <c r="A125" s="643" t="s">
        <v>310</v>
      </c>
      <c r="B125" s="644">
        <v>860</v>
      </c>
      <c r="C125" s="644">
        <v>276</v>
      </c>
      <c r="D125" s="644">
        <v>594</v>
      </c>
      <c r="E125" s="644">
        <v>553</v>
      </c>
      <c r="F125" s="644">
        <v>84</v>
      </c>
      <c r="G125" s="644">
        <v>203</v>
      </c>
      <c r="H125" s="644">
        <v>2570</v>
      </c>
      <c r="I125" s="644">
        <v>81</v>
      </c>
      <c r="J125" s="644">
        <v>106</v>
      </c>
      <c r="K125" s="644">
        <v>102</v>
      </c>
      <c r="L125" s="644"/>
      <c r="M125" s="644"/>
      <c r="N125" s="644">
        <v>289</v>
      </c>
      <c r="O125" s="644">
        <v>0</v>
      </c>
      <c r="P125" s="644"/>
      <c r="Q125" s="644">
        <v>0</v>
      </c>
      <c r="Y125" s="288"/>
      <c r="Z125" s="284"/>
      <c r="AE125" s="288"/>
      <c r="AF125" s="284"/>
      <c r="AH125" s="288"/>
      <c r="AI125" s="343"/>
      <c r="AJ125" s="344"/>
      <c r="AK125" s="344"/>
      <c r="AL125" s="344"/>
      <c r="AM125" s="344"/>
      <c r="AN125" s="344"/>
      <c r="AO125" s="309"/>
      <c r="AP125" s="344"/>
      <c r="AQ125" s="344"/>
      <c r="AR125" s="344"/>
      <c r="AS125" s="344"/>
      <c r="AT125" s="344"/>
      <c r="AU125" s="309"/>
      <c r="AV125" s="344"/>
      <c r="AW125" s="344"/>
      <c r="AX125" s="309"/>
    </row>
    <row r="126" spans="1:50">
      <c r="A126" s="648" t="s">
        <v>312</v>
      </c>
      <c r="B126" s="646">
        <v>69440880.175651267</v>
      </c>
      <c r="C126" s="646">
        <v>27595054.519292604</v>
      </c>
      <c r="D126" s="646">
        <v>38980286.344803393</v>
      </c>
      <c r="E126" s="646">
        <v>35943787.526146501</v>
      </c>
      <c r="F126" s="646">
        <v>5159715.8335294118</v>
      </c>
      <c r="G126" s="646">
        <v>11771472.722433459</v>
      </c>
      <c r="H126" s="646">
        <v>188891197.12185663</v>
      </c>
      <c r="I126" s="646">
        <v>4354239.8709677421</v>
      </c>
      <c r="J126" s="646">
        <v>5892823</v>
      </c>
      <c r="K126" s="646">
        <v>4981612.3732619099</v>
      </c>
      <c r="L126" s="646"/>
      <c r="M126" s="646"/>
      <c r="N126" s="646">
        <v>15228675.244229652</v>
      </c>
      <c r="O126" s="646">
        <v>0</v>
      </c>
      <c r="P126" s="646"/>
      <c r="Q126" s="646">
        <v>0</v>
      </c>
      <c r="S126" s="275">
        <f>IF(B125&gt;0,(B126/B125),)</f>
        <v>80745.209506571235</v>
      </c>
      <c r="T126" s="275">
        <f t="shared" ref="T126" si="1277">IF(C125&gt;0,(C126/C125),)</f>
        <v>99982.081591639871</v>
      </c>
      <c r="U126" s="275">
        <f t="shared" ref="U126" si="1278">IF(D125&gt;0,(D126/D125),)</f>
        <v>65623.377684854204</v>
      </c>
      <c r="V126" s="275">
        <f t="shared" ref="V126" si="1279">IF(E125&gt;0,(E126/E125),)</f>
        <v>64997.807461386081</v>
      </c>
      <c r="W126" s="275">
        <f t="shared" ref="W126" si="1280">IF(F125&gt;0,(F126/F125),)</f>
        <v>61425.188494397757</v>
      </c>
      <c r="X126" s="275">
        <f t="shared" ref="X126" si="1281">IF(G125&gt;0,(G126/G125),)</f>
        <v>57987.550356815067</v>
      </c>
      <c r="Y126" s="290">
        <f t="shared" ref="Y126" si="1282">IF(H125&gt;0,(H126/H125),)</f>
        <v>73498.52028087806</v>
      </c>
      <c r="Z126" s="285">
        <f t="shared" ref="Z126" si="1283">IF(I125&gt;0,(I126/I125),)</f>
        <v>53756.047789725213</v>
      </c>
      <c r="AA126" s="275">
        <f t="shared" ref="AA126" si="1284">IF(J125&gt;0,(J126/J125),)</f>
        <v>55592.669811320753</v>
      </c>
      <c r="AB126" s="275">
        <f t="shared" ref="AB126" si="1285">IF(K125&gt;0,(K126/K125),)</f>
        <v>48839.33699276382</v>
      </c>
      <c r="AC126" s="275">
        <f t="shared" ref="AC126" si="1286">IF(L125&gt;0,(L126/L125),)</f>
        <v>0</v>
      </c>
      <c r="AD126" s="275">
        <f t="shared" ref="AD126" si="1287">IF(M125&gt;0,(M126/M125),)</f>
        <v>0</v>
      </c>
      <c r="AE126" s="290">
        <f t="shared" ref="AE126" si="1288">IF(N125&gt;0,(N126/N125),)</f>
        <v>52694.378007715059</v>
      </c>
      <c r="AF126" s="285">
        <f t="shared" ref="AF126" si="1289">IF(O125&gt;0,(O126/O125),)</f>
        <v>0</v>
      </c>
      <c r="AG126" s="275">
        <f t="shared" ref="AG126" si="1290">IF(P125&gt;0,(P126/P125),)</f>
        <v>0</v>
      </c>
      <c r="AH126" s="290">
        <f t="shared" ref="AH126" si="1291">IF(Q125&gt;0,(Q126/Q125),)</f>
        <v>0</v>
      </c>
      <c r="AI126" s="343"/>
      <c r="AJ126" s="344"/>
      <c r="AK126" s="344"/>
      <c r="AL126" s="344"/>
      <c r="AM126" s="344"/>
      <c r="AN126" s="344"/>
      <c r="AO126" s="309"/>
      <c r="AP126" s="344"/>
      <c r="AQ126" s="344"/>
      <c r="AR126" s="344"/>
      <c r="AS126" s="344"/>
      <c r="AT126" s="344"/>
      <c r="AU126" s="309"/>
      <c r="AV126" s="344"/>
      <c r="AW126" s="344"/>
      <c r="AX126" s="309"/>
    </row>
    <row r="127" spans="1:50">
      <c r="A127" s="643" t="s">
        <v>314</v>
      </c>
      <c r="B127" s="644">
        <v>874</v>
      </c>
      <c r="C127" s="644">
        <v>288</v>
      </c>
      <c r="D127" s="644">
        <v>601</v>
      </c>
      <c r="E127" s="644">
        <v>566</v>
      </c>
      <c r="F127" s="644">
        <v>94</v>
      </c>
      <c r="G127" s="644">
        <v>244</v>
      </c>
      <c r="H127" s="644">
        <v>2667</v>
      </c>
      <c r="I127" s="644">
        <v>74</v>
      </c>
      <c r="J127" s="644">
        <v>108</v>
      </c>
      <c r="K127" s="644">
        <v>105</v>
      </c>
      <c r="L127" s="644"/>
      <c r="M127" s="644"/>
      <c r="N127" s="644">
        <v>287</v>
      </c>
      <c r="O127" s="644">
        <v>0</v>
      </c>
      <c r="P127" s="644"/>
      <c r="Q127" s="644">
        <v>0</v>
      </c>
      <c r="Y127" s="288"/>
      <c r="Z127" s="284"/>
      <c r="AE127" s="288"/>
      <c r="AF127" s="284"/>
      <c r="AH127" s="288"/>
      <c r="AI127" s="343"/>
      <c r="AJ127" s="344"/>
      <c r="AK127" s="344"/>
      <c r="AL127" s="344"/>
      <c r="AM127" s="344"/>
      <c r="AN127" s="344"/>
      <c r="AO127" s="309"/>
      <c r="AP127" s="344"/>
      <c r="AQ127" s="344"/>
      <c r="AR127" s="344"/>
      <c r="AS127" s="344"/>
      <c r="AT127" s="344"/>
      <c r="AU127" s="309"/>
      <c r="AV127" s="344"/>
      <c r="AW127" s="344"/>
      <c r="AX127" s="309"/>
    </row>
    <row r="128" spans="1:50">
      <c r="A128" s="643" t="s">
        <v>316</v>
      </c>
      <c r="B128" s="644">
        <v>74367510.993924484</v>
      </c>
      <c r="C128" s="644">
        <v>29737220.228043146</v>
      </c>
      <c r="D128" s="644">
        <v>40346695.068415269</v>
      </c>
      <c r="E128" s="644">
        <v>37541684.804463468</v>
      </c>
      <c r="F128" s="644">
        <v>5855321.9886773024</v>
      </c>
      <c r="G128" s="644">
        <v>14821779.766055048</v>
      </c>
      <c r="H128" s="644">
        <v>202670212.84957874</v>
      </c>
      <c r="I128" s="644">
        <v>4016485.8975609755</v>
      </c>
      <c r="J128" s="644">
        <v>5897157</v>
      </c>
      <c r="K128" s="644">
        <v>5197298.3924340215</v>
      </c>
      <c r="L128" s="644"/>
      <c r="M128" s="644"/>
      <c r="N128" s="644">
        <v>15110941.289994998</v>
      </c>
      <c r="O128" s="644">
        <v>0</v>
      </c>
      <c r="P128" s="644"/>
      <c r="Q128" s="644">
        <v>0</v>
      </c>
      <c r="R128" s="273"/>
      <c r="S128" s="275">
        <f>IF(B127&gt;0,(B128/B127),)</f>
        <v>85088.68534773968</v>
      </c>
      <c r="T128" s="275">
        <f t="shared" ref="T128" si="1292">IF(C127&gt;0,(C128/C127),)</f>
        <v>103254.23690292759</v>
      </c>
      <c r="U128" s="275">
        <f t="shared" ref="U128" si="1293">IF(D127&gt;0,(D128/D127),)</f>
        <v>67132.604107180145</v>
      </c>
      <c r="V128" s="275">
        <f t="shared" ref="V128" si="1294">IF(E127&gt;0,(E128/E127),)</f>
        <v>66328.065025553835</v>
      </c>
      <c r="W128" s="275">
        <f t="shared" ref="W128" si="1295">IF(F127&gt;0,(F128/F127),)</f>
        <v>62290.659454013854</v>
      </c>
      <c r="X128" s="275">
        <f t="shared" ref="X128" si="1296">IF(G127&gt;0,(G128/G127),)</f>
        <v>60744.999041209208</v>
      </c>
      <c r="Y128" s="290">
        <f t="shared" ref="Y128" si="1297">IF(H127&gt;0,(H128/H127),)</f>
        <v>75991.830839737057</v>
      </c>
      <c r="Z128" s="285">
        <f t="shared" ref="Z128" si="1298">IF(I127&gt;0,(I128/I127),)</f>
        <v>54276.836453526696</v>
      </c>
      <c r="AA128" s="275">
        <f t="shared" ref="AA128" si="1299">IF(J127&gt;0,(J128/J127),)</f>
        <v>54603.305555555555</v>
      </c>
      <c r="AB128" s="275">
        <f t="shared" ref="AB128" si="1300">IF(K127&gt;0,(K128/K127),)</f>
        <v>49498.079927943065</v>
      </c>
      <c r="AC128" s="275">
        <f t="shared" ref="AC128" si="1301">IF(L127&gt;0,(L128/L127),)</f>
        <v>0</v>
      </c>
      <c r="AD128" s="275">
        <f t="shared" ref="AD128" si="1302">IF(M127&gt;0,(M128/M127),)</f>
        <v>0</v>
      </c>
      <c r="AE128" s="290">
        <f t="shared" ref="AE128" si="1303">IF(N127&gt;0,(N128/N127),)</f>
        <v>52651.363379773509</v>
      </c>
      <c r="AF128" s="285">
        <f t="shared" ref="AF128" si="1304">IF(O127&gt;0,(O128/O127),)</f>
        <v>0</v>
      </c>
      <c r="AG128" s="275">
        <f t="shared" ref="AG128" si="1305">IF(P127&gt;0,(P128/P127),)</f>
        <v>0</v>
      </c>
      <c r="AH128" s="290">
        <f t="shared" ref="AH128" si="1306">IF(Q127&gt;0,(Q128/Q127),)</f>
        <v>0</v>
      </c>
      <c r="AI128" s="345">
        <f>IF(S126&gt;0,(S128-S126)/S126,)</f>
        <v>5.379236573551726E-2</v>
      </c>
      <c r="AJ128" s="314">
        <f t="shared" ref="AJ128" si="1307">IF(T126&gt;0,(T128-T126)/T126,)</f>
        <v>3.2727417345162782E-2</v>
      </c>
      <c r="AK128" s="314">
        <f t="shared" ref="AK128" si="1308">IF(U126&gt;0,(U128-U126)/U126,)</f>
        <v>2.2998304500170041E-2</v>
      </c>
      <c r="AL128" s="314">
        <f t="shared" ref="AL128" si="1309">IF(V126&gt;0,(V128-V126)/V126,)</f>
        <v>2.0466191339731481E-2</v>
      </c>
      <c r="AM128" s="314">
        <f t="shared" ref="AM128" si="1310">IF(W126&gt;0,(W128-W126)/W126,)</f>
        <v>1.408983807505991E-2</v>
      </c>
      <c r="AN128" s="314">
        <f t="shared" ref="AN128" si="1311">IF(X126&gt;0,(X128-X126)/X126,)</f>
        <v>4.755242577806304E-2</v>
      </c>
      <c r="AO128" s="310">
        <f t="shared" ref="AO128" si="1312">IF(Y126&gt;0,(Y128-Y126)/Y126,)</f>
        <v>3.3923275588824006E-2</v>
      </c>
      <c r="AP128" s="314">
        <f t="shared" ref="AP128" si="1313">IF(Z126&gt;0,(Z128-Z126)/Z126,)</f>
        <v>9.6880013545382823E-3</v>
      </c>
      <c r="AQ128" s="314">
        <f t="shared" ref="AQ128" si="1314">IF(AA126&gt;0,(AA128-AA126)/AA126,)</f>
        <v>-1.7796667422576757E-2</v>
      </c>
      <c r="AR128" s="314">
        <f t="shared" ref="AR128" si="1315">IF(AB126&gt;0,(AB128-AB126)/AB126,)</f>
        <v>1.3487958185772394E-2</v>
      </c>
      <c r="AS128" s="314">
        <f t="shared" ref="AS128" si="1316">IF(AC126&gt;0,(AC128-AC126)/AC126,)</f>
        <v>0</v>
      </c>
      <c r="AT128" s="314">
        <f t="shared" ref="AT128" si="1317">IF(AD126&gt;0,(AD128-AD126)/AD126,)</f>
        <v>0</v>
      </c>
      <c r="AU128" s="310">
        <f t="shared" ref="AU128" si="1318">IF(AE126&gt;0,(AE128-AE126)/AE126,)</f>
        <v>-8.1630393161205117E-4</v>
      </c>
      <c r="AV128" s="314">
        <f t="shared" ref="AV128" si="1319">IF(AF126&gt;0,(AF128-AF126)/AF126,)</f>
        <v>0</v>
      </c>
      <c r="AW128" s="314">
        <f t="shared" ref="AW128" si="1320">IF(AG126&gt;0,(AG128-AG126)/AG126,)</f>
        <v>0</v>
      </c>
      <c r="AX128" s="310">
        <f t="shared" ref="AX128" si="1321">IF(AH126&gt;0,(AH128-AH126)/AH126,)</f>
        <v>0</v>
      </c>
    </row>
    <row r="129" spans="1:50">
      <c r="A129" s="643" t="s">
        <v>318</v>
      </c>
      <c r="B129" s="644">
        <v>773</v>
      </c>
      <c r="C129" s="644">
        <v>238</v>
      </c>
      <c r="D129" s="644">
        <v>755</v>
      </c>
      <c r="E129" s="644">
        <v>703</v>
      </c>
      <c r="F129" s="644">
        <v>125</v>
      </c>
      <c r="G129" s="644">
        <v>388</v>
      </c>
      <c r="H129" s="644">
        <v>2982</v>
      </c>
      <c r="I129" s="644">
        <v>127</v>
      </c>
      <c r="J129" s="644">
        <v>116</v>
      </c>
      <c r="K129" s="644">
        <v>209</v>
      </c>
      <c r="L129" s="644"/>
      <c r="M129" s="644"/>
      <c r="N129" s="644">
        <v>452</v>
      </c>
      <c r="O129" s="644">
        <v>0</v>
      </c>
      <c r="P129" s="644"/>
      <c r="Q129" s="644">
        <v>0</v>
      </c>
      <c r="Y129" s="288"/>
      <c r="Z129" s="284"/>
      <c r="AE129" s="288"/>
      <c r="AF129" s="284"/>
      <c r="AH129" s="288"/>
      <c r="AI129" s="343"/>
      <c r="AJ129" s="344"/>
      <c r="AK129" s="344"/>
      <c r="AL129" s="344"/>
      <c r="AM129" s="344"/>
      <c r="AN129" s="344"/>
      <c r="AO129" s="309"/>
      <c r="AP129" s="344"/>
      <c r="AQ129" s="344"/>
      <c r="AR129" s="344"/>
      <c r="AS129" s="344"/>
      <c r="AT129" s="344"/>
      <c r="AU129" s="309"/>
      <c r="AV129" s="344"/>
      <c r="AW129" s="344"/>
      <c r="AX129" s="309"/>
    </row>
    <row r="130" spans="1:50">
      <c r="A130" s="643" t="s">
        <v>320</v>
      </c>
      <c r="B130" s="644">
        <v>59009777.453693569</v>
      </c>
      <c r="C130" s="644">
        <v>21446342</v>
      </c>
      <c r="D130" s="644">
        <v>43662040.030557327</v>
      </c>
      <c r="E130" s="644">
        <v>40007144.535423793</v>
      </c>
      <c r="F130" s="644">
        <v>6781462.1756444946</v>
      </c>
      <c r="G130" s="644">
        <v>22136299.95657143</v>
      </c>
      <c r="H130" s="644">
        <v>193043066.15189061</v>
      </c>
      <c r="I130" s="644">
        <v>6304444.1608961299</v>
      </c>
      <c r="J130" s="644">
        <v>5102538</v>
      </c>
      <c r="K130" s="644">
        <v>9104947.9383309148</v>
      </c>
      <c r="L130" s="644"/>
      <c r="M130" s="644"/>
      <c r="N130" s="644">
        <v>20511930.099227045</v>
      </c>
      <c r="O130" s="644">
        <v>0</v>
      </c>
      <c r="P130" s="644"/>
      <c r="Q130" s="644">
        <v>0</v>
      </c>
      <c r="R130" s="273"/>
      <c r="S130" s="275">
        <f>IF(B129&gt;0,(B130/B129),)</f>
        <v>76338.65129843929</v>
      </c>
      <c r="T130" s="275">
        <f t="shared" ref="T130" si="1322">IF(C129&gt;0,(C130/C129),)</f>
        <v>90110.680672268907</v>
      </c>
      <c r="U130" s="275">
        <f t="shared" ref="U130" si="1323">IF(D129&gt;0,(D130/D129),)</f>
        <v>57830.516596764668</v>
      </c>
      <c r="V130" s="275">
        <f t="shared" ref="V130" si="1324">IF(E129&gt;0,(E130/E129),)</f>
        <v>56909.167191214496</v>
      </c>
      <c r="W130" s="275">
        <f t="shared" ref="W130" si="1325">IF(F129&gt;0,(F130/F129),)</f>
        <v>54251.697405155959</v>
      </c>
      <c r="X130" s="275">
        <f t="shared" ref="X130" si="1326">IF(G129&gt;0,(G130/G129),)</f>
        <v>57052.319475699565</v>
      </c>
      <c r="Y130" s="290">
        <f t="shared" ref="Y130" si="1327">IF(H129&gt;0,(H130/H129),)</f>
        <v>64736.105349393227</v>
      </c>
      <c r="Z130" s="285">
        <f t="shared" ref="Z130" si="1328">IF(I129&gt;0,(I130/I129),)</f>
        <v>49641.292605481336</v>
      </c>
      <c r="AA130" s="275">
        <f t="shared" ref="AA130" si="1329">IF(J129&gt;0,(J130/J129),)</f>
        <v>43987.396551724138</v>
      </c>
      <c r="AB130" s="275">
        <f t="shared" ref="AB130" si="1330">IF(K129&gt;0,(K130/K129),)</f>
        <v>43564.344202540262</v>
      </c>
      <c r="AC130" s="275">
        <f t="shared" ref="AC130" si="1331">IF(L129&gt;0,(L130/L129),)</f>
        <v>0</v>
      </c>
      <c r="AD130" s="275">
        <f t="shared" ref="AD130" si="1332">IF(M129&gt;0,(M130/M129),)</f>
        <v>0</v>
      </c>
      <c r="AE130" s="290">
        <f t="shared" ref="AE130" si="1333">IF(N129&gt;0,(N130/N129),)</f>
        <v>45380.376325723548</v>
      </c>
      <c r="AF130" s="285">
        <f t="shared" ref="AF130" si="1334">IF(O129&gt;0,(O130/O129),)</f>
        <v>0</v>
      </c>
      <c r="AG130" s="275">
        <f t="shared" ref="AG130" si="1335">IF(P129&gt;0,(P130/P129),)</f>
        <v>0</v>
      </c>
      <c r="AH130" s="290">
        <f t="shared" ref="AH130" si="1336">IF(Q129&gt;0,(Q130/Q129),)</f>
        <v>0</v>
      </c>
      <c r="AI130" s="343"/>
      <c r="AJ130" s="344"/>
      <c r="AK130" s="344"/>
      <c r="AL130" s="344"/>
      <c r="AM130" s="344"/>
      <c r="AN130" s="344"/>
      <c r="AO130" s="309"/>
      <c r="AP130" s="344"/>
      <c r="AQ130" s="344"/>
      <c r="AR130" s="344"/>
      <c r="AS130" s="344"/>
      <c r="AT130" s="344"/>
      <c r="AU130" s="309"/>
      <c r="AV130" s="344"/>
      <c r="AW130" s="344"/>
      <c r="AX130" s="309"/>
    </row>
    <row r="131" spans="1:50">
      <c r="A131" s="643" t="s">
        <v>322</v>
      </c>
      <c r="B131" s="644">
        <v>694</v>
      </c>
      <c r="C131" s="644">
        <v>218</v>
      </c>
      <c r="D131" s="644">
        <v>783</v>
      </c>
      <c r="E131" s="644">
        <v>730</v>
      </c>
      <c r="F131" s="644">
        <v>111</v>
      </c>
      <c r="G131" s="644">
        <v>379</v>
      </c>
      <c r="H131" s="644">
        <v>2915</v>
      </c>
      <c r="I131" s="644">
        <v>147</v>
      </c>
      <c r="J131" s="644">
        <v>124</v>
      </c>
      <c r="K131" s="644">
        <v>212</v>
      </c>
      <c r="L131" s="644"/>
      <c r="M131" s="644"/>
      <c r="N131" s="644">
        <v>483</v>
      </c>
      <c r="O131" s="644">
        <v>0</v>
      </c>
      <c r="P131" s="644"/>
      <c r="Q131" s="644">
        <v>0</v>
      </c>
      <c r="Y131" s="288"/>
      <c r="Z131" s="284"/>
      <c r="AE131" s="288"/>
      <c r="AF131" s="284"/>
      <c r="AH131" s="288"/>
      <c r="AI131" s="343"/>
      <c r="AJ131" s="344"/>
      <c r="AK131" s="344"/>
      <c r="AL131" s="344"/>
      <c r="AM131" s="344"/>
      <c r="AN131" s="344"/>
      <c r="AO131" s="309"/>
      <c r="AP131" s="344"/>
      <c r="AQ131" s="344"/>
      <c r="AR131" s="344"/>
      <c r="AS131" s="344"/>
      <c r="AT131" s="344"/>
      <c r="AU131" s="309"/>
      <c r="AV131" s="344"/>
      <c r="AW131" s="344"/>
      <c r="AX131" s="309"/>
    </row>
    <row r="132" spans="1:50">
      <c r="A132" s="643" t="s">
        <v>324</v>
      </c>
      <c r="B132" s="644">
        <v>53529231.127810344</v>
      </c>
      <c r="C132" s="644">
        <v>20113147</v>
      </c>
      <c r="D132" s="644">
        <v>46330064.141649462</v>
      </c>
      <c r="E132" s="644">
        <v>42970869.757659376</v>
      </c>
      <c r="F132" s="644">
        <v>6214306.6955110449</v>
      </c>
      <c r="G132" s="644">
        <v>22522438.503556188</v>
      </c>
      <c r="H132" s="644">
        <v>191680057.22618642</v>
      </c>
      <c r="I132" s="644">
        <v>7363264.8275862075</v>
      </c>
      <c r="J132" s="644">
        <v>5422751</v>
      </c>
      <c r="K132" s="644">
        <v>9390615.3718974311</v>
      </c>
      <c r="L132" s="644"/>
      <c r="M132" s="644"/>
      <c r="N132" s="644">
        <v>22176631.19948364</v>
      </c>
      <c r="O132" s="644">
        <v>0</v>
      </c>
      <c r="P132" s="644"/>
      <c r="Q132" s="644">
        <v>0</v>
      </c>
      <c r="R132" s="273"/>
      <c r="S132" s="275">
        <f>IF(B131&gt;0,(B132/B131),)</f>
        <v>77131.456956499052</v>
      </c>
      <c r="T132" s="275">
        <f t="shared" ref="T132" si="1337">IF(C131&gt;0,(C132/C131),)</f>
        <v>92262.142201834868</v>
      </c>
      <c r="U132" s="275">
        <f t="shared" ref="U132" si="1338">IF(D131&gt;0,(D132/D131),)</f>
        <v>59169.941432502506</v>
      </c>
      <c r="V132" s="275">
        <f t="shared" ref="V132" si="1339">IF(E131&gt;0,(E132/E131),)</f>
        <v>58864.205147478599</v>
      </c>
      <c r="W132" s="275">
        <f t="shared" ref="W132" si="1340">IF(F131&gt;0,(F132/F131),)</f>
        <v>55984.74500460401</v>
      </c>
      <c r="X132" s="275">
        <f t="shared" ref="X132" si="1341">IF(G131&gt;0,(G132/G131),)</f>
        <v>59425.959112285454</v>
      </c>
      <c r="Y132" s="290">
        <f t="shared" ref="Y132" si="1342">IF(H131&gt;0,(H132/H131),)</f>
        <v>65756.451878623135</v>
      </c>
      <c r="Z132" s="285">
        <f t="shared" ref="Z132" si="1343">IF(I131&gt;0,(I132/I131),)</f>
        <v>50090.23692235515</v>
      </c>
      <c r="AA132" s="275">
        <f t="shared" ref="AA132" si="1344">IF(J131&gt;0,(J132/J131),)</f>
        <v>43731.862903225803</v>
      </c>
      <c r="AB132" s="275">
        <f t="shared" ref="AB132" si="1345">IF(K131&gt;0,(K132/K131),)</f>
        <v>44295.355527818072</v>
      </c>
      <c r="AC132" s="275">
        <f t="shared" ref="AC132" si="1346">IF(L131&gt;0,(L132/L131),)</f>
        <v>0</v>
      </c>
      <c r="AD132" s="275">
        <f t="shared" ref="AD132" si="1347">IF(M131&gt;0,(M132/M131),)</f>
        <v>0</v>
      </c>
      <c r="AE132" s="290">
        <f t="shared" ref="AE132" si="1348">IF(N131&gt;0,(N132/N131),)</f>
        <v>45914.350309489942</v>
      </c>
      <c r="AF132" s="285">
        <f t="shared" ref="AF132" si="1349">IF(O131&gt;0,(O132/O131),)</f>
        <v>0</v>
      </c>
      <c r="AG132" s="275">
        <f t="shared" ref="AG132" si="1350">IF(P131&gt;0,(P132/P131),)</f>
        <v>0</v>
      </c>
      <c r="AH132" s="290">
        <f t="shared" ref="AH132" si="1351">IF(Q131&gt;0,(Q132/Q131),)</f>
        <v>0</v>
      </c>
      <c r="AI132" s="345">
        <f>IF(S130&gt;0,(S132-S130)/S130,)</f>
        <v>1.0385376798973795E-2</v>
      </c>
      <c r="AJ132" s="314">
        <f t="shared" ref="AJ132" si="1352">IF(T130&gt;0,(T132-T130)/T130,)</f>
        <v>2.3875766041439542E-2</v>
      </c>
      <c r="AK132" s="314">
        <f t="shared" ref="AK132" si="1353">IF(U130&gt;0,(U132-U130)/U130,)</f>
        <v>2.3161211667487896E-2</v>
      </c>
      <c r="AL132" s="314">
        <f t="shared" ref="AL132" si="1354">IF(V130&gt;0,(V132-V130)/V130,)</f>
        <v>3.4353656058525438E-2</v>
      </c>
      <c r="AM132" s="314">
        <f t="shared" ref="AM132" si="1355">IF(W130&gt;0,(W132-W130)/W130,)</f>
        <v>3.1944578369696247E-2</v>
      </c>
      <c r="AN132" s="314">
        <f t="shared" ref="AN132" si="1356">IF(X130&gt;0,(X132-X130)/X130,)</f>
        <v>4.1604612369824844E-2</v>
      </c>
      <c r="AO132" s="310">
        <f t="shared" ref="AO132" si="1357">IF(Y130&gt;0,(Y132-Y130)/Y130,)</f>
        <v>1.5761629831187729E-2</v>
      </c>
      <c r="AP132" s="314">
        <f t="shared" ref="AP132" si="1358">IF(Z130&gt;0,(Z132-Z130)/Z130,)</f>
        <v>9.0437676641853294E-3</v>
      </c>
      <c r="AQ132" s="314">
        <f t="shared" ref="AQ132" si="1359">IF(AA130&gt;0,(AA132-AA130)/AA130,)</f>
        <v>-5.8092469327630297E-3</v>
      </c>
      <c r="AR132" s="314">
        <f t="shared" ref="AR132" si="1360">IF(AB130&gt;0,(AB132-AB130)/AB130,)</f>
        <v>1.6780037405800877E-2</v>
      </c>
      <c r="AS132" s="314">
        <f t="shared" ref="AS132" si="1361">IF(AC130&gt;0,(AC132-AC130)/AC130,)</f>
        <v>0</v>
      </c>
      <c r="AT132" s="314">
        <f t="shared" ref="AT132" si="1362">IF(AD130&gt;0,(AD132-AD130)/AD130,)</f>
        <v>0</v>
      </c>
      <c r="AU132" s="310">
        <f t="shared" ref="AU132" si="1363">IF(AE130&gt;0,(AE132-AE130)/AE130,)</f>
        <v>1.176662749408967E-2</v>
      </c>
      <c r="AV132" s="314">
        <f t="shared" ref="AV132" si="1364">IF(AF130&gt;0,(AF132-AF130)/AF130,)</f>
        <v>0</v>
      </c>
      <c r="AW132" s="314">
        <f t="shared" ref="AW132" si="1365">IF(AG130&gt;0,(AG132-AG130)/AG130,)</f>
        <v>0</v>
      </c>
      <c r="AX132" s="310">
        <f t="shared" ref="AX132" si="1366">IF(AH130&gt;0,(AH132-AH130)/AH130,)</f>
        <v>0</v>
      </c>
    </row>
    <row r="133" spans="1:50">
      <c r="A133" s="643" t="s">
        <v>326</v>
      </c>
      <c r="B133" s="644">
        <v>127</v>
      </c>
      <c r="C133" s="644">
        <v>49</v>
      </c>
      <c r="D133" s="644">
        <v>303</v>
      </c>
      <c r="E133" s="644">
        <v>149</v>
      </c>
      <c r="F133" s="644">
        <v>56</v>
      </c>
      <c r="G133" s="644">
        <v>41</v>
      </c>
      <c r="H133" s="644">
        <v>725</v>
      </c>
      <c r="I133" s="644">
        <v>27</v>
      </c>
      <c r="J133" s="644">
        <v>188</v>
      </c>
      <c r="K133" s="644">
        <v>120</v>
      </c>
      <c r="L133" s="644"/>
      <c r="M133" s="644"/>
      <c r="N133" s="644">
        <v>335</v>
      </c>
      <c r="O133" s="644">
        <v>0</v>
      </c>
      <c r="P133" s="644"/>
      <c r="Q133" s="644">
        <v>0</v>
      </c>
      <c r="Y133" s="288"/>
      <c r="Z133" s="284"/>
      <c r="AE133" s="288"/>
      <c r="AF133" s="284"/>
      <c r="AH133" s="288"/>
      <c r="AI133" s="343"/>
      <c r="AJ133" s="344"/>
      <c r="AK133" s="344"/>
      <c r="AL133" s="344"/>
      <c r="AM133" s="344"/>
      <c r="AN133" s="344"/>
      <c r="AO133" s="309"/>
      <c r="AP133" s="344"/>
      <c r="AQ133" s="344"/>
      <c r="AR133" s="344"/>
      <c r="AS133" s="344"/>
      <c r="AT133" s="344"/>
      <c r="AU133" s="309"/>
      <c r="AV133" s="344"/>
      <c r="AW133" s="344"/>
      <c r="AX133" s="309"/>
    </row>
    <row r="134" spans="1:50">
      <c r="A134" s="643" t="s">
        <v>328</v>
      </c>
      <c r="B134" s="644">
        <v>6042974.0251716245</v>
      </c>
      <c r="C134" s="644">
        <v>2090080.3550561799</v>
      </c>
      <c r="D134" s="644">
        <v>12684154.347225536</v>
      </c>
      <c r="E134" s="644">
        <v>7197753.2497522272</v>
      </c>
      <c r="F134" s="644">
        <v>2317506.6651685392</v>
      </c>
      <c r="G134" s="644">
        <v>2091202.1578947369</v>
      </c>
      <c r="H134" s="644">
        <v>32423670.800268844</v>
      </c>
      <c r="I134" s="644">
        <v>1157929.1020408163</v>
      </c>
      <c r="J134" s="644">
        <v>7330994</v>
      </c>
      <c r="K134" s="644">
        <v>4932933.6293814899</v>
      </c>
      <c r="L134" s="644"/>
      <c r="M134" s="644"/>
      <c r="N134" s="644">
        <v>13421856.731422305</v>
      </c>
      <c r="O134" s="644">
        <v>0</v>
      </c>
      <c r="P134" s="644"/>
      <c r="Q134" s="644">
        <v>0</v>
      </c>
      <c r="R134" s="273"/>
      <c r="S134" s="275">
        <f>IF(B133&gt;0,(B134/B133),)</f>
        <v>47582.472639146647</v>
      </c>
      <c r="T134" s="275">
        <f t="shared" ref="T134" si="1367">IF(C133&gt;0,(C134/C133),)</f>
        <v>42654.701123595507</v>
      </c>
      <c r="U134" s="275">
        <f t="shared" ref="U134" si="1368">IF(D133&gt;0,(D134/D133),)</f>
        <v>41861.895535397809</v>
      </c>
      <c r="V134" s="275">
        <f t="shared" ref="V134" si="1369">IF(E133&gt;0,(E134/E133),)</f>
        <v>48307.068790283403</v>
      </c>
      <c r="W134" s="275">
        <f t="shared" ref="W134" si="1370">IF(F133&gt;0,(F134/F133),)</f>
        <v>41384.047592295341</v>
      </c>
      <c r="X134" s="275">
        <f t="shared" ref="X134" si="1371">IF(G133&gt;0,(G134/G133),)</f>
        <v>51004.930680359437</v>
      </c>
      <c r="Y134" s="290">
        <f t="shared" ref="Y134" si="1372">IF(H133&gt;0,(H134/H133),)</f>
        <v>44722.30455209496</v>
      </c>
      <c r="Z134" s="285">
        <f t="shared" ref="Z134" si="1373">IF(I133&gt;0,(I134/I133),)</f>
        <v>42886.26303854875</v>
      </c>
      <c r="AA134" s="275">
        <f t="shared" ref="AA134" si="1374">IF(J133&gt;0,(J134/J133),)</f>
        <v>38994.648936170212</v>
      </c>
      <c r="AB134" s="275">
        <f t="shared" ref="AB134" si="1375">IF(K133&gt;0,(K134/K133),)</f>
        <v>41107.780244845751</v>
      </c>
      <c r="AC134" s="275">
        <f t="shared" ref="AC134" si="1376">IF(L133&gt;0,(L134/L133),)</f>
        <v>0</v>
      </c>
      <c r="AD134" s="275">
        <f t="shared" ref="AD134" si="1377">IF(M133&gt;0,(M134/M133),)</f>
        <v>0</v>
      </c>
      <c r="AE134" s="290">
        <f t="shared" ref="AE134" si="1378">IF(N133&gt;0,(N134/N133),)</f>
        <v>40065.243974394944</v>
      </c>
      <c r="AF134" s="285">
        <f t="shared" ref="AF134" si="1379">IF(O133&gt;0,(O134/O133),)</f>
        <v>0</v>
      </c>
      <c r="AG134" s="275">
        <f t="shared" ref="AG134" si="1380">IF(P133&gt;0,(P134/P133),)</f>
        <v>0</v>
      </c>
      <c r="AH134" s="290">
        <f t="shared" ref="AH134" si="1381">IF(Q133&gt;0,(Q134/Q133),)</f>
        <v>0</v>
      </c>
      <c r="AI134" s="343"/>
      <c r="AJ134" s="344"/>
      <c r="AK134" s="344"/>
      <c r="AL134" s="344"/>
      <c r="AM134" s="344"/>
      <c r="AN134" s="344"/>
      <c r="AO134" s="309"/>
      <c r="AP134" s="344"/>
      <c r="AQ134" s="344"/>
      <c r="AR134" s="344"/>
      <c r="AS134" s="344"/>
      <c r="AT134" s="344"/>
      <c r="AU134" s="309"/>
      <c r="AV134" s="344"/>
      <c r="AW134" s="344"/>
      <c r="AX134" s="309"/>
    </row>
    <row r="135" spans="1:50">
      <c r="A135" s="643" t="s">
        <v>330</v>
      </c>
      <c r="B135" s="644">
        <v>106</v>
      </c>
      <c r="C135" s="644">
        <v>42</v>
      </c>
      <c r="D135" s="644">
        <v>282</v>
      </c>
      <c r="E135" s="644">
        <v>121</v>
      </c>
      <c r="F135" s="644">
        <v>65</v>
      </c>
      <c r="G135" s="644">
        <v>45</v>
      </c>
      <c r="H135" s="644">
        <v>661</v>
      </c>
      <c r="I135" s="644">
        <v>19</v>
      </c>
      <c r="J135" s="644">
        <v>124</v>
      </c>
      <c r="K135" s="644">
        <v>138</v>
      </c>
      <c r="L135" s="644"/>
      <c r="M135" s="644"/>
      <c r="N135" s="644">
        <v>281</v>
      </c>
      <c r="O135" s="644">
        <v>0</v>
      </c>
      <c r="P135" s="644"/>
      <c r="Q135" s="644">
        <v>0</v>
      </c>
      <c r="Y135" s="288"/>
      <c r="Z135" s="284"/>
      <c r="AE135" s="288"/>
      <c r="AF135" s="284"/>
      <c r="AH135" s="288"/>
      <c r="AI135" s="343"/>
      <c r="AJ135" s="344"/>
      <c r="AK135" s="344"/>
      <c r="AL135" s="344"/>
      <c r="AM135" s="344"/>
      <c r="AN135" s="344"/>
      <c r="AO135" s="309"/>
      <c r="AP135" s="344"/>
      <c r="AQ135" s="344"/>
      <c r="AR135" s="344"/>
      <c r="AS135" s="344"/>
      <c r="AT135" s="344"/>
      <c r="AU135" s="309"/>
      <c r="AV135" s="344"/>
      <c r="AW135" s="344"/>
      <c r="AX135" s="309"/>
    </row>
    <row r="136" spans="1:50">
      <c r="A136" s="643" t="s">
        <v>332</v>
      </c>
      <c r="B136" s="644">
        <v>5942924.4190632422</v>
      </c>
      <c r="C136" s="644">
        <v>1842508.2789473685</v>
      </c>
      <c r="D136" s="644">
        <v>11783118.301041111</v>
      </c>
      <c r="E136" s="644">
        <v>6215409.1996993525</v>
      </c>
      <c r="F136" s="644">
        <v>2481528.3454545452</v>
      </c>
      <c r="G136" s="644">
        <v>2235687.510638298</v>
      </c>
      <c r="H136" s="644">
        <v>30501176.054843914</v>
      </c>
      <c r="I136" s="644">
        <v>863233.98507462686</v>
      </c>
      <c r="J136" s="644">
        <v>4936373</v>
      </c>
      <c r="K136" s="644">
        <v>5389794.3355032504</v>
      </c>
      <c r="L136" s="644"/>
      <c r="M136" s="644"/>
      <c r="N136" s="644">
        <v>11189401.320577879</v>
      </c>
      <c r="O136" s="644">
        <v>0</v>
      </c>
      <c r="P136" s="644"/>
      <c r="Q136" s="644">
        <v>0</v>
      </c>
      <c r="R136" s="273"/>
      <c r="S136" s="275">
        <f>IF(B135&gt;0,(B136/B135),)</f>
        <v>56065.324708143795</v>
      </c>
      <c r="T136" s="275">
        <f t="shared" ref="T136" si="1382">IF(C135&gt;0,(C136/C135),)</f>
        <v>43869.244736842105</v>
      </c>
      <c r="U136" s="275">
        <f t="shared" ref="U136" si="1383">IF(D135&gt;0,(D136/D135),)</f>
        <v>41784.107450500393</v>
      </c>
      <c r="V136" s="275">
        <f t="shared" ref="V136" si="1384">IF(E135&gt;0,(E136/E135),)</f>
        <v>51367.018179333492</v>
      </c>
      <c r="W136" s="275">
        <f t="shared" ref="W136" si="1385">IF(F135&gt;0,(F136/F135),)</f>
        <v>38177.359160839158</v>
      </c>
      <c r="X136" s="275">
        <f t="shared" ref="X136" si="1386">IF(G135&gt;0,(G136/G135),)</f>
        <v>49681.944680851069</v>
      </c>
      <c r="Y136" s="290">
        <f t="shared" ref="Y136" si="1387">IF(H135&gt;0,(H136/H135),)</f>
        <v>46143.987980096696</v>
      </c>
      <c r="Z136" s="285">
        <f t="shared" ref="Z136" si="1388">IF(I135&gt;0,(I136/I135),)</f>
        <v>45433.367635506678</v>
      </c>
      <c r="AA136" s="275">
        <f t="shared" ref="AA136" si="1389">IF(J135&gt;0,(J136/J135),)</f>
        <v>39809.459677419356</v>
      </c>
      <c r="AB136" s="275">
        <f t="shared" ref="AB136" si="1390">IF(K135&gt;0,(K136/K135),)</f>
        <v>39056.480692052537</v>
      </c>
      <c r="AC136" s="275">
        <f t="shared" ref="AC136" si="1391">IF(L135&gt;0,(L136/L135),)</f>
        <v>0</v>
      </c>
      <c r="AD136" s="275">
        <f t="shared" ref="AD136" si="1392">IF(M135&gt;0,(M136/M135),)</f>
        <v>0</v>
      </c>
      <c r="AE136" s="290">
        <f t="shared" ref="AE136" si="1393">IF(N135&gt;0,(N136/N135),)</f>
        <v>39819.933525188178</v>
      </c>
      <c r="AF136" s="285">
        <f t="shared" ref="AF136" si="1394">IF(O135&gt;0,(O136/O135),)</f>
        <v>0</v>
      </c>
      <c r="AG136" s="275">
        <f t="shared" ref="AG136" si="1395">IF(P135&gt;0,(P136/P135),)</f>
        <v>0</v>
      </c>
      <c r="AH136" s="290">
        <f t="shared" ref="AH136" si="1396">IF(Q135&gt;0,(Q136/Q135),)</f>
        <v>0</v>
      </c>
      <c r="AI136" s="312">
        <f>IF(S134&gt;0,(S136-S134)/S134,)</f>
        <v>0.17827682334478365</v>
      </c>
      <c r="AJ136" s="314">
        <f t="shared" ref="AJ136" si="1397">IF(T134&gt;0,(T136-T134)/T134,)</f>
        <v>2.8473851211085931E-2</v>
      </c>
      <c r="AK136" s="314">
        <f t="shared" ref="AK136" si="1398">IF(U134&gt;0,(U136-U134)/U134,)</f>
        <v>-1.858207419958801E-3</v>
      </c>
      <c r="AL136" s="314">
        <f t="shared" ref="AL136" si="1399">IF(V134&gt;0,(V136-V134)/V134,)</f>
        <v>6.334371895621152E-2</v>
      </c>
      <c r="AM136" s="314">
        <f t="shared" ref="AM136" si="1400">IF(W134&gt;0,(W136-W134)/W134,)</f>
        <v>-7.7486099548493337E-2</v>
      </c>
      <c r="AN136" s="314">
        <f t="shared" ref="AN136" si="1401">IF(X134&gt;0,(X136-X134)/X134,)</f>
        <v>-2.5938394227007795E-2</v>
      </c>
      <c r="AO136" s="310">
        <f t="shared" ref="AO136" si="1402">IF(Y134&gt;0,(Y136-Y134)/Y134,)</f>
        <v>3.1789136142250492E-2</v>
      </c>
      <c r="AP136" s="314">
        <f t="shared" ref="AP136" si="1403">IF(Z134&gt;0,(Z136-Z134)/Z134,)</f>
        <v>5.9392085401995448E-2</v>
      </c>
      <c r="AQ136" s="314">
        <f t="shared" ref="AQ136" si="1404">IF(AA134&gt;0,(AA136-AA134)/AA134,)</f>
        <v>2.0895450106061902E-2</v>
      </c>
      <c r="AR136" s="314">
        <f t="shared" ref="AR136" si="1405">IF(AB134&gt;0,(AB136-AB134)/AB134,)</f>
        <v>-4.9900518601960125E-2</v>
      </c>
      <c r="AS136" s="314">
        <f t="shared" ref="AS136" si="1406">IF(AC134&gt;0,(AC136-AC134)/AC134,)</f>
        <v>0</v>
      </c>
      <c r="AT136" s="314">
        <f t="shared" ref="AT136" si="1407">IF(AD134&gt;0,(AD136-AD134)/AD134,)</f>
        <v>0</v>
      </c>
      <c r="AU136" s="310">
        <f t="shared" ref="AU136" si="1408">IF(AE134&gt;0,(AE136-AE134)/AE134,)</f>
        <v>-6.122774376802473E-3</v>
      </c>
      <c r="AV136" s="314">
        <f t="shared" ref="AV136" si="1409">IF(AF134&gt;0,(AF136-AF134)/AF134,)</f>
        <v>0</v>
      </c>
      <c r="AW136" s="314">
        <f t="shared" ref="AW136" si="1410">IF(AG134&gt;0,(AG136-AG134)/AG134,)</f>
        <v>0</v>
      </c>
      <c r="AX136" s="310">
        <f t="shared" ref="AX136" si="1411">IF(AH134&gt;0,(AH136-AH134)/AH134,)</f>
        <v>0</v>
      </c>
    </row>
    <row r="137" spans="1:50">
      <c r="A137" s="643" t="s">
        <v>334</v>
      </c>
      <c r="B137" s="644">
        <v>345</v>
      </c>
      <c r="C137" s="644">
        <v>71</v>
      </c>
      <c r="D137" s="644">
        <v>251</v>
      </c>
      <c r="E137" s="644">
        <v>208</v>
      </c>
      <c r="F137" s="644">
        <v>39</v>
      </c>
      <c r="G137" s="644">
        <v>51</v>
      </c>
      <c r="H137" s="644">
        <v>965</v>
      </c>
      <c r="I137" s="644">
        <v>11</v>
      </c>
      <c r="J137" s="644">
        <v>12</v>
      </c>
      <c r="K137" s="644">
        <v>44</v>
      </c>
      <c r="L137" s="644"/>
      <c r="M137" s="644"/>
      <c r="N137" s="644">
        <v>67</v>
      </c>
      <c r="O137" s="644">
        <v>0</v>
      </c>
      <c r="P137" s="644"/>
      <c r="Q137" s="644">
        <v>0</v>
      </c>
      <c r="Y137" s="288"/>
      <c r="Z137" s="284"/>
      <c r="AE137" s="288"/>
      <c r="AF137" s="284"/>
      <c r="AH137" s="288"/>
      <c r="AI137" s="343"/>
      <c r="AJ137" s="344"/>
      <c r="AK137" s="344"/>
      <c r="AL137" s="344"/>
      <c r="AM137" s="344"/>
      <c r="AN137" s="344"/>
      <c r="AO137" s="309"/>
      <c r="AP137" s="344"/>
      <c r="AQ137" s="344"/>
      <c r="AR137" s="344"/>
      <c r="AS137" s="344"/>
      <c r="AT137" s="344"/>
      <c r="AU137" s="309"/>
      <c r="AV137" s="344"/>
      <c r="AW137" s="344"/>
      <c r="AX137" s="309"/>
    </row>
    <row r="138" spans="1:50">
      <c r="A138" s="643" t="s">
        <v>336</v>
      </c>
      <c r="B138" s="644">
        <v>18432551.893864281</v>
      </c>
      <c r="C138" s="644">
        <v>5207448.1251862897</v>
      </c>
      <c r="D138" s="644">
        <v>11805059.992161576</v>
      </c>
      <c r="E138" s="644">
        <v>9307312.0733130202</v>
      </c>
      <c r="F138" s="644">
        <v>1817406</v>
      </c>
      <c r="G138" s="644">
        <v>2159963.7458563535</v>
      </c>
      <c r="H138" s="644">
        <v>48729741.83038152</v>
      </c>
      <c r="I138" s="644">
        <v>483301.86206896551</v>
      </c>
      <c r="J138" s="644">
        <v>495444.99999999994</v>
      </c>
      <c r="K138" s="644">
        <v>1471626</v>
      </c>
      <c r="L138" s="644"/>
      <c r="M138" s="644"/>
      <c r="N138" s="644">
        <v>2450372.8620689656</v>
      </c>
      <c r="O138" s="644">
        <v>0</v>
      </c>
      <c r="P138" s="644"/>
      <c r="Q138" s="644">
        <v>0</v>
      </c>
      <c r="R138" s="273"/>
      <c r="S138" s="275">
        <f>IF(B137&gt;0,(B138/B137),)</f>
        <v>53427.686648881972</v>
      </c>
      <c r="T138" s="275">
        <f t="shared" ref="T138" si="1412">IF(C137&gt;0,(C138/C137),)</f>
        <v>73344.339791356193</v>
      </c>
      <c r="U138" s="275">
        <f t="shared" ref="U138" si="1413">IF(D137&gt;0,(D138/D137),)</f>
        <v>47032.111522556079</v>
      </c>
      <c r="V138" s="275">
        <f t="shared" ref="V138" si="1414">IF(E137&gt;0,(E138/E137),)</f>
        <v>44746.692660158747</v>
      </c>
      <c r="W138" s="275">
        <f t="shared" ref="W138" si="1415">IF(F137&gt;0,(F138/F137),)</f>
        <v>46600.153846153844</v>
      </c>
      <c r="X138" s="275">
        <f t="shared" ref="X138" si="1416">IF(G137&gt;0,(G138/G137),)</f>
        <v>42352.23031090889</v>
      </c>
      <c r="Y138" s="290">
        <f t="shared" ref="Y138" si="1417">IF(H137&gt;0,(H138/H137),)</f>
        <v>50497.141793141469</v>
      </c>
      <c r="Z138" s="285">
        <f t="shared" ref="Z138" si="1418">IF(I137&gt;0,(I138/I137),)</f>
        <v>43936.532915360498</v>
      </c>
      <c r="AA138" s="275">
        <f t="shared" ref="AA138" si="1419">IF(J137&gt;0,(J138/J137),)</f>
        <v>41287.083333333328</v>
      </c>
      <c r="AB138" s="275">
        <f t="shared" ref="AB138" si="1420">IF(K137&gt;0,(K138/K137),)</f>
        <v>33446.045454545456</v>
      </c>
      <c r="AC138" s="275">
        <f t="shared" ref="AC138" si="1421">IF(L137&gt;0,(L138/L137),)</f>
        <v>0</v>
      </c>
      <c r="AD138" s="275">
        <f t="shared" ref="AD138" si="1422">IF(M137&gt;0,(M138/M137),)</f>
        <v>0</v>
      </c>
      <c r="AE138" s="290">
        <f t="shared" ref="AE138" si="1423">IF(N137&gt;0,(N138/N137),)</f>
        <v>36572.729284611429</v>
      </c>
      <c r="AF138" s="285">
        <f t="shared" ref="AF138" si="1424">IF(O137&gt;0,(O138/O137),)</f>
        <v>0</v>
      </c>
      <c r="AG138" s="275">
        <f t="shared" ref="AG138" si="1425">IF(P137&gt;0,(P138/P137),)</f>
        <v>0</v>
      </c>
      <c r="AH138" s="290">
        <f t="shared" ref="AH138" si="1426">IF(Q137&gt;0,(Q138/Q137),)</f>
        <v>0</v>
      </c>
      <c r="AI138" s="343"/>
      <c r="AJ138" s="344"/>
      <c r="AK138" s="344"/>
      <c r="AL138" s="344"/>
      <c r="AM138" s="344"/>
      <c r="AN138" s="344"/>
      <c r="AO138" s="309"/>
      <c r="AP138" s="344"/>
      <c r="AQ138" s="344"/>
      <c r="AR138" s="344"/>
      <c r="AS138" s="344"/>
      <c r="AT138" s="344"/>
      <c r="AU138" s="309"/>
      <c r="AV138" s="344"/>
      <c r="AW138" s="344"/>
      <c r="AX138" s="309"/>
    </row>
    <row r="139" spans="1:50">
      <c r="A139" s="643" t="s">
        <v>338</v>
      </c>
      <c r="B139" s="644">
        <v>333</v>
      </c>
      <c r="C139" s="644">
        <v>90</v>
      </c>
      <c r="D139" s="644">
        <v>297</v>
      </c>
      <c r="E139" s="644">
        <v>313</v>
      </c>
      <c r="F139" s="644">
        <v>48</v>
      </c>
      <c r="G139" s="644">
        <v>46</v>
      </c>
      <c r="H139" s="644">
        <v>1127</v>
      </c>
      <c r="I139" s="644">
        <v>13</v>
      </c>
      <c r="J139" s="644">
        <v>35</v>
      </c>
      <c r="K139" s="644">
        <v>36</v>
      </c>
      <c r="L139" s="644"/>
      <c r="M139" s="644"/>
      <c r="N139" s="644">
        <v>84</v>
      </c>
      <c r="O139" s="644">
        <v>0</v>
      </c>
      <c r="P139" s="644"/>
      <c r="Q139" s="644">
        <v>0</v>
      </c>
      <c r="Y139" s="288"/>
      <c r="Z139" s="284"/>
      <c r="AE139" s="288"/>
      <c r="AF139" s="284"/>
      <c r="AH139" s="288"/>
      <c r="AI139" s="343"/>
      <c r="AJ139" s="344"/>
      <c r="AK139" s="344"/>
      <c r="AL139" s="344"/>
      <c r="AM139" s="344"/>
      <c r="AN139" s="344"/>
      <c r="AO139" s="309"/>
      <c r="AP139" s="344"/>
      <c r="AQ139" s="344"/>
      <c r="AR139" s="344"/>
      <c r="AS139" s="344"/>
      <c r="AT139" s="344"/>
      <c r="AU139" s="309"/>
      <c r="AV139" s="344"/>
      <c r="AW139" s="344"/>
      <c r="AX139" s="309"/>
    </row>
    <row r="140" spans="1:50">
      <c r="A140" s="643" t="s">
        <v>340</v>
      </c>
      <c r="B140" s="644">
        <v>18654355.200339437</v>
      </c>
      <c r="C140" s="644">
        <v>6387797.8723404249</v>
      </c>
      <c r="D140" s="644">
        <v>14407061.549857121</v>
      </c>
      <c r="E140" s="644">
        <v>13800197.628126059</v>
      </c>
      <c r="F140" s="644">
        <v>2228983.7226277371</v>
      </c>
      <c r="G140" s="644">
        <v>2033239.6081504703</v>
      </c>
      <c r="H140" s="644">
        <v>57511635.581441246</v>
      </c>
      <c r="I140" s="644">
        <v>576825.65217391308</v>
      </c>
      <c r="J140" s="644">
        <v>1351435.9999999998</v>
      </c>
      <c r="K140" s="644">
        <v>1112845.3149606299</v>
      </c>
      <c r="L140" s="644"/>
      <c r="M140" s="644"/>
      <c r="N140" s="644">
        <v>3041106.9671345428</v>
      </c>
      <c r="O140" s="644">
        <v>0</v>
      </c>
      <c r="P140" s="644"/>
      <c r="Q140" s="644">
        <v>0</v>
      </c>
      <c r="R140" s="273"/>
      <c r="S140" s="275">
        <f>IF(B139&gt;0,(B140/B139),)</f>
        <v>56019.084685704016</v>
      </c>
      <c r="T140" s="275">
        <f t="shared" ref="T140" si="1427">IF(C139&gt;0,(C140/C139),)</f>
        <v>70975.531914893611</v>
      </c>
      <c r="U140" s="275">
        <f t="shared" ref="U140" si="1428">IF(D139&gt;0,(D140/D139),)</f>
        <v>48508.624746993672</v>
      </c>
      <c r="V140" s="275">
        <f t="shared" ref="V140" si="1429">IF(E139&gt;0,(E140/E139),)</f>
        <v>44090.088268773354</v>
      </c>
      <c r="W140" s="275">
        <f t="shared" ref="W140" si="1430">IF(F139&gt;0,(F140/F139),)</f>
        <v>46437.160888077859</v>
      </c>
      <c r="X140" s="275">
        <f t="shared" ref="X140" si="1431">IF(G139&gt;0,(G140/G139),)</f>
        <v>44200.861046749356</v>
      </c>
      <c r="Y140" s="290">
        <f t="shared" ref="Y140" si="1432">IF(H139&gt;0,(H140/H139),)</f>
        <v>51030.732547862688</v>
      </c>
      <c r="Z140" s="285">
        <f t="shared" ref="Z140" si="1433">IF(I139&gt;0,(I140/I139),)</f>
        <v>44371.20401337793</v>
      </c>
      <c r="AA140" s="275">
        <f t="shared" ref="AA140" si="1434">IF(J139&gt;0,(J140/J139),)</f>
        <v>38612.457142857136</v>
      </c>
      <c r="AB140" s="275">
        <f t="shared" ref="AB140" si="1435">IF(K139&gt;0,(K140/K139),)</f>
        <v>30912.369860017498</v>
      </c>
      <c r="AC140" s="275">
        <f t="shared" ref="AC140" si="1436">IF(L139&gt;0,(L140/L139),)</f>
        <v>0</v>
      </c>
      <c r="AD140" s="275">
        <f t="shared" ref="AD140" si="1437">IF(M139&gt;0,(M140/M139),)</f>
        <v>0</v>
      </c>
      <c r="AE140" s="290">
        <f t="shared" ref="AE140" si="1438">IF(N139&gt;0,(N140/N139),)</f>
        <v>36203.654370649318</v>
      </c>
      <c r="AF140" s="285">
        <f t="shared" ref="AF140" si="1439">IF(O139&gt;0,(O140/O139),)</f>
        <v>0</v>
      </c>
      <c r="AG140" s="275">
        <f t="shared" ref="AG140" si="1440">IF(P139&gt;0,(P140/P139),)</f>
        <v>0</v>
      </c>
      <c r="AH140" s="290">
        <f t="shared" ref="AH140" si="1441">IF(Q139&gt;0,(Q140/Q139),)</f>
        <v>0</v>
      </c>
      <c r="AI140" s="345">
        <f>IF(S138&gt;0,(S140-S138)/S138,)</f>
        <v>4.8502905503887681E-2</v>
      </c>
      <c r="AJ140" s="314">
        <f t="shared" ref="AJ140" si="1442">IF(T138&gt;0,(T140-T138)/T138,)</f>
        <v>-3.2297078182190582E-2</v>
      </c>
      <c r="AK140" s="314">
        <f t="shared" ref="AK140" si="1443">IF(U138&gt;0,(U140-U138)/U138,)</f>
        <v>3.1393726044587074E-2</v>
      </c>
      <c r="AL140" s="314">
        <f t="shared" ref="AL140" si="1444">IF(V138&gt;0,(V140-V138)/V138,)</f>
        <v>-1.4673808327515043E-2</v>
      </c>
      <c r="AM140" s="314">
        <f t="shared" ref="AM140" si="1445">IF(W138&gt;0,(W140-W138)/W138,)</f>
        <v>-3.4976914156569471E-3</v>
      </c>
      <c r="AN140" s="314">
        <f t="shared" ref="AN140" si="1446">IF(X138&gt;0,(X140-X138)/X138,)</f>
        <v>4.3648958325680075E-2</v>
      </c>
      <c r="AO140" s="310">
        <f t="shared" ref="AO140" si="1447">IF(Y138&gt;0,(Y140-Y138)/Y138,)</f>
        <v>1.0566751617488409E-2</v>
      </c>
      <c r="AP140" s="314">
        <f t="shared" ref="AP140" si="1448">IF(Z138&gt;0,(Z140-Z138)/Z138,)</f>
        <v>9.8931588173965419E-3</v>
      </c>
      <c r="AQ140" s="314">
        <f t="shared" ref="AQ140" si="1449">IF(AA138&gt;0,(AA140-AA138)/AA138,)</f>
        <v>-6.4781185168311939E-2</v>
      </c>
      <c r="AR140" s="314">
        <f t="shared" ref="AR140" si="1450">IF(AB138&gt;0,(AB140-AB138)/AB138,)</f>
        <v>-7.5754115623962989E-2</v>
      </c>
      <c r="AS140" s="314">
        <f t="shared" ref="AS140" si="1451">IF(AC138&gt;0,(AC140-AC138)/AC138,)</f>
        <v>0</v>
      </c>
      <c r="AT140" s="314">
        <f t="shared" ref="AT140" si="1452">IF(AD138&gt;0,(AD140-AD138)/AD138,)</f>
        <v>0</v>
      </c>
      <c r="AU140" s="310">
        <f t="shared" ref="AU140" si="1453">IF(AE138&gt;0,(AE140-AE138)/AE138,)</f>
        <v>-1.0091533259384212E-2</v>
      </c>
      <c r="AV140" s="314">
        <f t="shared" ref="AV140" si="1454">IF(AF138&gt;0,(AF140-AF138)/AF138,)</f>
        <v>0</v>
      </c>
      <c r="AW140" s="314">
        <f t="shared" ref="AW140" si="1455">IF(AG138&gt;0,(AG140-AG138)/AG138,)</f>
        <v>0</v>
      </c>
      <c r="AX140" s="310">
        <f t="shared" ref="AX140" si="1456">IF(AH138&gt;0,(AH140-AH138)/AH138,)</f>
        <v>0</v>
      </c>
    </row>
    <row r="141" spans="1:50">
      <c r="A141" s="643" t="s">
        <v>342</v>
      </c>
      <c r="B141" s="644">
        <v>0</v>
      </c>
      <c r="C141" s="644">
        <v>0</v>
      </c>
      <c r="D141" s="644">
        <v>0</v>
      </c>
      <c r="E141" s="644">
        <v>0</v>
      </c>
      <c r="F141" s="644">
        <v>0</v>
      </c>
      <c r="G141" s="644">
        <v>0</v>
      </c>
      <c r="H141" s="644">
        <v>0</v>
      </c>
      <c r="I141" s="644">
        <v>0</v>
      </c>
      <c r="J141" s="644">
        <v>0</v>
      </c>
      <c r="K141" s="644">
        <v>0</v>
      </c>
      <c r="L141" s="644"/>
      <c r="M141" s="644"/>
      <c r="N141" s="644">
        <v>0</v>
      </c>
      <c r="O141" s="644">
        <v>2239</v>
      </c>
      <c r="P141" s="644"/>
      <c r="Q141" s="644">
        <v>2239</v>
      </c>
      <c r="Y141" s="288"/>
      <c r="Z141" s="284"/>
      <c r="AE141" s="288"/>
      <c r="AF141" s="284"/>
      <c r="AH141" s="288"/>
      <c r="AI141" s="343"/>
      <c r="AJ141" s="344"/>
      <c r="AK141" s="344"/>
      <c r="AL141" s="344"/>
      <c r="AM141" s="344"/>
      <c r="AN141" s="344"/>
      <c r="AO141" s="309"/>
      <c r="AP141" s="344"/>
      <c r="AQ141" s="344"/>
      <c r="AR141" s="344"/>
      <c r="AS141" s="344"/>
      <c r="AT141" s="344"/>
      <c r="AU141" s="309"/>
      <c r="AV141" s="344"/>
      <c r="AW141" s="344"/>
      <c r="AX141" s="309"/>
    </row>
    <row r="142" spans="1:50">
      <c r="A142" s="643" t="s">
        <v>344</v>
      </c>
      <c r="B142" s="644">
        <v>0</v>
      </c>
      <c r="C142" s="644">
        <v>0</v>
      </c>
      <c r="D142" s="644">
        <v>0</v>
      </c>
      <c r="E142" s="644">
        <v>0</v>
      </c>
      <c r="F142" s="644">
        <v>0</v>
      </c>
      <c r="G142" s="644">
        <v>0</v>
      </c>
      <c r="H142" s="644">
        <v>0</v>
      </c>
      <c r="I142" s="644">
        <v>0</v>
      </c>
      <c r="J142" s="644">
        <v>0</v>
      </c>
      <c r="K142" s="644">
        <v>0</v>
      </c>
      <c r="L142" s="644"/>
      <c r="M142" s="644"/>
      <c r="N142" s="644">
        <v>0</v>
      </c>
      <c r="O142" s="644">
        <v>90773168.619325772</v>
      </c>
      <c r="P142" s="644"/>
      <c r="Q142" s="644">
        <v>90773168.619325772</v>
      </c>
      <c r="R142" s="273"/>
      <c r="S142" s="275">
        <f>IF(B141&gt;0,(B142/B141),)</f>
        <v>0</v>
      </c>
      <c r="T142" s="275">
        <f t="shared" ref="T142" si="1457">IF(C141&gt;0,(C142/C141),)</f>
        <v>0</v>
      </c>
      <c r="U142" s="275">
        <f t="shared" ref="U142" si="1458">IF(D141&gt;0,(D142/D141),)</f>
        <v>0</v>
      </c>
      <c r="V142" s="275">
        <f t="shared" ref="V142" si="1459">IF(E141&gt;0,(E142/E141),)</f>
        <v>0</v>
      </c>
      <c r="W142" s="275">
        <f t="shared" ref="W142" si="1460">IF(F141&gt;0,(F142/F141),)</f>
        <v>0</v>
      </c>
      <c r="X142" s="275">
        <f t="shared" ref="X142" si="1461">IF(G141&gt;0,(G142/G141),)</f>
        <v>0</v>
      </c>
      <c r="Y142" s="290">
        <f t="shared" ref="Y142" si="1462">IF(H141&gt;0,(H142/H141),)</f>
        <v>0</v>
      </c>
      <c r="Z142" s="285">
        <f t="shared" ref="Z142" si="1463">IF(I141&gt;0,(I142/I141),)</f>
        <v>0</v>
      </c>
      <c r="AA142" s="275">
        <f t="shared" ref="AA142" si="1464">IF(J141&gt;0,(J142/J141),)</f>
        <v>0</v>
      </c>
      <c r="AB142" s="275">
        <f t="shared" ref="AB142" si="1465">IF(K141&gt;0,(K142/K141),)</f>
        <v>0</v>
      </c>
      <c r="AC142" s="275">
        <f t="shared" ref="AC142" si="1466">IF(L141&gt;0,(L142/L141),)</f>
        <v>0</v>
      </c>
      <c r="AD142" s="275">
        <f t="shared" ref="AD142" si="1467">IF(M141&gt;0,(M142/M141),)</f>
        <v>0</v>
      </c>
      <c r="AE142" s="290">
        <f t="shared" ref="AE142" si="1468">IF(N141&gt;0,(N142/N141),)</f>
        <v>0</v>
      </c>
      <c r="AF142" s="285">
        <f t="shared" ref="AF142" si="1469">IF(O141&gt;0,(O142/O141),)</f>
        <v>40541.835024263411</v>
      </c>
      <c r="AG142" s="275">
        <f t="shared" ref="AG142" si="1470">IF(P141&gt;0,(P142/P141),)</f>
        <v>0</v>
      </c>
      <c r="AH142" s="290">
        <f t="shared" ref="AH142" si="1471">IF(Q141&gt;0,(Q142/Q141),)</f>
        <v>40541.835024263411</v>
      </c>
      <c r="AI142" s="343"/>
      <c r="AJ142" s="344"/>
      <c r="AK142" s="344"/>
      <c r="AL142" s="344"/>
      <c r="AM142" s="344"/>
      <c r="AN142" s="344"/>
      <c r="AO142" s="309"/>
      <c r="AP142" s="344"/>
      <c r="AQ142" s="344"/>
      <c r="AR142" s="344"/>
      <c r="AS142" s="344"/>
      <c r="AT142" s="344"/>
      <c r="AU142" s="309"/>
      <c r="AV142" s="344"/>
      <c r="AW142" s="344"/>
      <c r="AX142" s="309"/>
    </row>
    <row r="143" spans="1:50">
      <c r="A143" s="643" t="s">
        <v>346</v>
      </c>
      <c r="B143" s="644">
        <v>0</v>
      </c>
      <c r="C143" s="644">
        <v>0</v>
      </c>
      <c r="D143" s="644">
        <v>0</v>
      </c>
      <c r="E143" s="644">
        <v>0</v>
      </c>
      <c r="F143" s="644">
        <v>0</v>
      </c>
      <c r="G143" s="644">
        <v>0</v>
      </c>
      <c r="H143" s="644">
        <v>0</v>
      </c>
      <c r="I143" s="644">
        <v>0</v>
      </c>
      <c r="J143" s="644">
        <v>0</v>
      </c>
      <c r="K143" s="644">
        <v>0</v>
      </c>
      <c r="L143" s="644"/>
      <c r="M143" s="644"/>
      <c r="N143" s="644">
        <v>0</v>
      </c>
      <c r="O143" s="644">
        <v>2278</v>
      </c>
      <c r="P143" s="644"/>
      <c r="Q143" s="644">
        <v>2278</v>
      </c>
      <c r="Y143" s="288"/>
      <c r="Z143" s="284"/>
      <c r="AE143" s="288"/>
      <c r="AF143" s="284"/>
      <c r="AH143" s="288"/>
      <c r="AI143" s="343"/>
      <c r="AJ143" s="344"/>
      <c r="AK143" s="344"/>
      <c r="AL143" s="344"/>
      <c r="AM143" s="344"/>
      <c r="AN143" s="344"/>
      <c r="AO143" s="309"/>
      <c r="AP143" s="344"/>
      <c r="AQ143" s="344"/>
      <c r="AR143" s="344"/>
      <c r="AS143" s="344"/>
      <c r="AT143" s="344"/>
      <c r="AU143" s="309"/>
      <c r="AV143" s="344"/>
      <c r="AW143" s="344"/>
      <c r="AX143" s="309"/>
    </row>
    <row r="144" spans="1:50">
      <c r="A144" s="643" t="s">
        <v>348</v>
      </c>
      <c r="B144" s="644">
        <v>0</v>
      </c>
      <c r="C144" s="644">
        <v>0</v>
      </c>
      <c r="D144" s="644">
        <v>0</v>
      </c>
      <c r="E144" s="644">
        <v>0</v>
      </c>
      <c r="F144" s="644">
        <v>0</v>
      </c>
      <c r="G144" s="644">
        <v>0</v>
      </c>
      <c r="H144" s="644">
        <v>0</v>
      </c>
      <c r="I144" s="644">
        <v>0</v>
      </c>
      <c r="J144" s="644">
        <v>0</v>
      </c>
      <c r="K144" s="644">
        <v>0</v>
      </c>
      <c r="L144" s="644"/>
      <c r="M144" s="644"/>
      <c r="N144" s="644">
        <v>0</v>
      </c>
      <c r="O144" s="644">
        <v>91200462.561950803</v>
      </c>
      <c r="P144" s="644"/>
      <c r="Q144" s="644">
        <v>91200462.561950803</v>
      </c>
      <c r="R144" s="273"/>
      <c r="S144" s="275">
        <f>IF(B143&gt;0,(B144/B143),)</f>
        <v>0</v>
      </c>
      <c r="T144" s="275">
        <f t="shared" ref="T144" si="1472">IF(C143&gt;0,(C144/C143),)</f>
        <v>0</v>
      </c>
      <c r="U144" s="275">
        <f t="shared" ref="U144" si="1473">IF(D143&gt;0,(D144/D143),)</f>
        <v>0</v>
      </c>
      <c r="V144" s="275">
        <f t="shared" ref="V144" si="1474">IF(E143&gt;0,(E144/E143),)</f>
        <v>0</v>
      </c>
      <c r="W144" s="275">
        <f t="shared" ref="W144" si="1475">IF(F143&gt;0,(F144/F143),)</f>
        <v>0</v>
      </c>
      <c r="X144" s="275">
        <f t="shared" ref="X144" si="1476">IF(G143&gt;0,(G144/G143),)</f>
        <v>0</v>
      </c>
      <c r="Y144" s="290">
        <f t="shared" ref="Y144" si="1477">IF(H143&gt;0,(H144/H143),)</f>
        <v>0</v>
      </c>
      <c r="Z144" s="285">
        <f t="shared" ref="Z144" si="1478">IF(I143&gt;0,(I144/I143),)</f>
        <v>0</v>
      </c>
      <c r="AA144" s="275">
        <f t="shared" ref="AA144" si="1479">IF(J143&gt;0,(J144/J143),)</f>
        <v>0</v>
      </c>
      <c r="AB144" s="275">
        <f t="shared" ref="AB144" si="1480">IF(K143&gt;0,(K144/K143),)</f>
        <v>0</v>
      </c>
      <c r="AC144" s="275">
        <f t="shared" ref="AC144" si="1481">IF(L143&gt;0,(L144/L143),)</f>
        <v>0</v>
      </c>
      <c r="AD144" s="275">
        <f t="shared" ref="AD144" si="1482">IF(M143&gt;0,(M144/M143),)</f>
        <v>0</v>
      </c>
      <c r="AE144" s="290">
        <f t="shared" ref="AE144" si="1483">IF(N143&gt;0,(N144/N143),)</f>
        <v>0</v>
      </c>
      <c r="AF144" s="285">
        <f t="shared" ref="AF144" si="1484">IF(O143&gt;0,(O144/O143),)</f>
        <v>40035.321581189994</v>
      </c>
      <c r="AG144" s="275">
        <f t="shared" ref="AG144" si="1485">IF(P143&gt;0,(P144/P143),)</f>
        <v>0</v>
      </c>
      <c r="AH144" s="290">
        <f t="shared" ref="AH144" si="1486">IF(Q143&gt;0,(Q144/Q143),)</f>
        <v>40035.321581189994</v>
      </c>
      <c r="AI144" s="345">
        <f>IF(S142&gt;0,(S144-S142)/S142,)</f>
        <v>0</v>
      </c>
      <c r="AJ144" s="314">
        <f t="shared" ref="AJ144" si="1487">IF(T142&gt;0,(T144-T142)/T142,)</f>
        <v>0</v>
      </c>
      <c r="AK144" s="314">
        <f t="shared" ref="AK144" si="1488">IF(U142&gt;0,(U144-U142)/U142,)</f>
        <v>0</v>
      </c>
      <c r="AL144" s="314">
        <f t="shared" ref="AL144" si="1489">IF(V142&gt;0,(V144-V142)/V142,)</f>
        <v>0</v>
      </c>
      <c r="AM144" s="314">
        <f t="shared" ref="AM144" si="1490">IF(W142&gt;0,(W144-W142)/W142,)</f>
        <v>0</v>
      </c>
      <c r="AN144" s="314">
        <f t="shared" ref="AN144" si="1491">IF(X142&gt;0,(X144-X142)/X142,)</f>
        <v>0</v>
      </c>
      <c r="AO144" s="310">
        <f t="shared" ref="AO144" si="1492">IF(Y142&gt;0,(Y144-Y142)/Y142,)</f>
        <v>0</v>
      </c>
      <c r="AP144" s="314">
        <f t="shared" ref="AP144" si="1493">IF(Z142&gt;0,(Z144-Z142)/Z142,)</f>
        <v>0</v>
      </c>
      <c r="AQ144" s="314">
        <f t="shared" ref="AQ144" si="1494">IF(AA142&gt;0,(AA144-AA142)/AA142,)</f>
        <v>0</v>
      </c>
      <c r="AR144" s="314">
        <f t="shared" ref="AR144" si="1495">IF(AB142&gt;0,(AB144-AB142)/AB142,)</f>
        <v>0</v>
      </c>
      <c r="AS144" s="314">
        <f t="shared" ref="AS144" si="1496">IF(AC142&gt;0,(AC144-AC142)/AC142,)</f>
        <v>0</v>
      </c>
      <c r="AT144" s="314">
        <f t="shared" ref="AT144" si="1497">IF(AD142&gt;0,(AD144-AD142)/AD142,)</f>
        <v>0</v>
      </c>
      <c r="AU144" s="310">
        <f t="shared" ref="AU144" si="1498">IF(AE142&gt;0,(AE144-AE142)/AE142,)</f>
        <v>0</v>
      </c>
      <c r="AV144" s="314">
        <f t="shared" ref="AV144" si="1499">IF(AF142&gt;0,(AF144-AF142)/AF142,)</f>
        <v>-1.2493599334373507E-2</v>
      </c>
      <c r="AW144" s="314">
        <f t="shared" ref="AW144" si="1500">IF(AG142&gt;0,(AG144-AG142)/AG142,)</f>
        <v>0</v>
      </c>
      <c r="AX144" s="310">
        <f t="shared" ref="AX144" si="1501">IF(AH142&gt;0,(AH144-AH142)/AH142,)</f>
        <v>-1.2493599334373507E-2</v>
      </c>
    </row>
    <row r="145" spans="1:50">
      <c r="A145" s="643" t="s">
        <v>350</v>
      </c>
      <c r="B145" s="644">
        <v>3074</v>
      </c>
      <c r="C145" s="644">
        <v>1061</v>
      </c>
      <c r="D145" s="644">
        <v>2376</v>
      </c>
      <c r="E145" s="644">
        <v>2033</v>
      </c>
      <c r="F145" s="644">
        <v>372</v>
      </c>
      <c r="G145" s="644">
        <v>746</v>
      </c>
      <c r="H145" s="644">
        <v>9662</v>
      </c>
      <c r="I145" s="644">
        <v>293</v>
      </c>
      <c r="J145" s="644">
        <v>462</v>
      </c>
      <c r="K145" s="644">
        <v>513</v>
      </c>
      <c r="L145" s="644"/>
      <c r="M145" s="644"/>
      <c r="N145" s="644">
        <v>1268</v>
      </c>
      <c r="O145" s="644">
        <v>2239</v>
      </c>
      <c r="P145" s="644"/>
      <c r="Q145" s="644">
        <v>2239</v>
      </c>
      <c r="Y145" s="288"/>
      <c r="Z145" s="284"/>
      <c r="AE145" s="288"/>
      <c r="AF145" s="284"/>
      <c r="AH145" s="288"/>
      <c r="AI145" s="343"/>
      <c r="AJ145" s="344"/>
      <c r="AK145" s="344"/>
      <c r="AL145" s="344"/>
      <c r="AM145" s="344"/>
      <c r="AN145" s="344"/>
      <c r="AO145" s="309"/>
      <c r="AP145" s="344"/>
      <c r="AQ145" s="344"/>
      <c r="AR145" s="344"/>
      <c r="AS145" s="344"/>
      <c r="AT145" s="344"/>
      <c r="AU145" s="309"/>
      <c r="AV145" s="344"/>
      <c r="AW145" s="344"/>
      <c r="AX145" s="309"/>
    </row>
    <row r="146" spans="1:50">
      <c r="A146" s="643" t="s">
        <v>352</v>
      </c>
      <c r="B146" s="644">
        <v>261865089.44023043</v>
      </c>
      <c r="C146" s="644">
        <v>118834199.64211966</v>
      </c>
      <c r="D146" s="644">
        <v>144985918.81946966</v>
      </c>
      <c r="E146" s="644">
        <v>124921407.08572476</v>
      </c>
      <c r="F146" s="644">
        <v>20930813.655737795</v>
      </c>
      <c r="G146" s="644">
        <v>43140058.90112333</v>
      </c>
      <c r="H146" s="644">
        <v>714677487.54440546</v>
      </c>
      <c r="I146" s="644">
        <v>15159110.860838518</v>
      </c>
      <c r="J146" s="644">
        <v>21267511</v>
      </c>
      <c r="K146" s="644">
        <v>22696753.940974317</v>
      </c>
      <c r="L146" s="644"/>
      <c r="M146" s="644"/>
      <c r="N146" s="644">
        <v>59123375.801812835</v>
      </c>
      <c r="O146" s="644">
        <v>90773168.619325772</v>
      </c>
      <c r="P146" s="644"/>
      <c r="Q146" s="644">
        <v>90773168.619325772</v>
      </c>
      <c r="R146" s="273"/>
      <c r="S146" s="275">
        <f>IF(B145&gt;0,(B146/B145),)</f>
        <v>85187.081795780876</v>
      </c>
      <c r="T146" s="275">
        <f t="shared" ref="T146" si="1502">IF(C145&gt;0,(C146/C145),)</f>
        <v>112002.07317824662</v>
      </c>
      <c r="U146" s="275">
        <f t="shared" ref="U146" si="1503">IF(D145&gt;0,(D146/D145),)</f>
        <v>61021.0096041539</v>
      </c>
      <c r="V146" s="275">
        <f t="shared" ref="V146" si="1504">IF(E145&gt;0,(E146/E145),)</f>
        <v>61446.830834099732</v>
      </c>
      <c r="W146" s="275">
        <f t="shared" ref="W146" si="1505">IF(F145&gt;0,(F146/F145),)</f>
        <v>56265.628106822027</v>
      </c>
      <c r="X146" s="275">
        <f t="shared" ref="X146" si="1506">IF(G145&gt;0,(G146/G145),)</f>
        <v>57828.497186492401</v>
      </c>
      <c r="Y146" s="290">
        <f t="shared" ref="Y146" si="1507">IF(H145&gt;0,(H146/H145),)</f>
        <v>73967.862507183338</v>
      </c>
      <c r="Z146" s="285">
        <f t="shared" ref="Z146" si="1508">IF(I145&gt;0,(I146/I145),)</f>
        <v>51737.579729824291</v>
      </c>
      <c r="AA146" s="275">
        <f t="shared" ref="AA146" si="1509">IF(J145&gt;0,(J146/J145),)</f>
        <v>46033.57359307359</v>
      </c>
      <c r="AB146" s="275">
        <f t="shared" ref="AB146" si="1510">IF(K145&gt;0,(K146/K145),)</f>
        <v>44243.185070125379</v>
      </c>
      <c r="AC146" s="275">
        <f t="shared" ref="AC146" si="1511">IF(L145&gt;0,(L146/L145),)</f>
        <v>0</v>
      </c>
      <c r="AD146" s="275">
        <f t="shared" ref="AD146" si="1512">IF(M145&gt;0,(M146/M145),)</f>
        <v>0</v>
      </c>
      <c r="AE146" s="290">
        <f t="shared" ref="AE146" si="1513">IF(N145&gt;0,(N146/N145),)</f>
        <v>46627.267982502235</v>
      </c>
      <c r="AF146" s="285">
        <f t="shared" ref="AF146" si="1514">IF(O145&gt;0,(O146/O145),)</f>
        <v>40541.835024263411</v>
      </c>
      <c r="AG146" s="275">
        <f t="shared" ref="AG146" si="1515">IF(P145&gt;0,(P146/P145),)</f>
        <v>0</v>
      </c>
      <c r="AH146" s="290">
        <f t="shared" ref="AH146" si="1516">IF(Q145&gt;0,(Q146/Q145),)</f>
        <v>40541.835024263411</v>
      </c>
      <c r="AI146" s="343"/>
      <c r="AJ146" s="344"/>
      <c r="AK146" s="344"/>
      <c r="AL146" s="344"/>
      <c r="AM146" s="344"/>
      <c r="AN146" s="344"/>
      <c r="AO146" s="309"/>
      <c r="AP146" s="344"/>
      <c r="AQ146" s="344"/>
      <c r="AR146" s="344"/>
      <c r="AS146" s="344"/>
      <c r="AT146" s="344"/>
      <c r="AU146" s="309"/>
      <c r="AV146" s="344"/>
      <c r="AW146" s="344"/>
      <c r="AX146" s="309"/>
    </row>
    <row r="147" spans="1:50">
      <c r="A147" s="643" t="s">
        <v>354</v>
      </c>
      <c r="B147" s="644">
        <v>2990</v>
      </c>
      <c r="C147" s="644">
        <v>1074</v>
      </c>
      <c r="D147" s="644">
        <v>2438</v>
      </c>
      <c r="E147" s="644">
        <v>2179</v>
      </c>
      <c r="F147" s="644">
        <v>396</v>
      </c>
      <c r="G147" s="644">
        <v>796</v>
      </c>
      <c r="H147" s="644">
        <v>9873</v>
      </c>
      <c r="I147" s="644">
        <v>310</v>
      </c>
      <c r="J147" s="644">
        <v>431</v>
      </c>
      <c r="K147" s="644">
        <v>542</v>
      </c>
      <c r="L147" s="644"/>
      <c r="M147" s="644"/>
      <c r="N147" s="644">
        <v>1283</v>
      </c>
      <c r="O147" s="644">
        <v>2278</v>
      </c>
      <c r="P147" s="644"/>
      <c r="Q147" s="644">
        <v>2278</v>
      </c>
      <c r="Y147" s="288"/>
      <c r="Z147" s="284"/>
      <c r="AE147" s="288"/>
      <c r="AF147" s="284"/>
      <c r="AH147" s="288"/>
      <c r="AI147" s="343"/>
      <c r="AJ147" s="344"/>
      <c r="AK147" s="344"/>
      <c r="AL147" s="344"/>
      <c r="AM147" s="344"/>
      <c r="AN147" s="344"/>
      <c r="AO147" s="309"/>
      <c r="AP147" s="344"/>
      <c r="AQ147" s="344"/>
      <c r="AR147" s="344"/>
      <c r="AS147" s="344"/>
      <c r="AT147" s="344"/>
      <c r="AU147" s="309"/>
      <c r="AV147" s="344"/>
      <c r="AW147" s="344"/>
      <c r="AX147" s="309"/>
    </row>
    <row r="148" spans="1:50" ht="13.5" thickBot="1">
      <c r="A148" s="649" t="s">
        <v>356</v>
      </c>
      <c r="B148" s="650">
        <v>267535529.6692273</v>
      </c>
      <c r="C148" s="650">
        <v>124445333.1648671</v>
      </c>
      <c r="D148" s="650">
        <v>151900036.63831267</v>
      </c>
      <c r="E148" s="650">
        <v>135808986.27904513</v>
      </c>
      <c r="F148" s="650">
        <v>22502748.952433601</v>
      </c>
      <c r="G148" s="650">
        <v>47834366.080707699</v>
      </c>
      <c r="H148" s="650">
        <v>750027000.78459346</v>
      </c>
      <c r="I148" s="650">
        <v>16334678.842569325</v>
      </c>
      <c r="J148" s="650">
        <v>20016042</v>
      </c>
      <c r="K148" s="650">
        <v>24067520.937655572</v>
      </c>
      <c r="L148" s="650"/>
      <c r="M148" s="650"/>
      <c r="N148" s="650">
        <v>60418241.78022489</v>
      </c>
      <c r="O148" s="650">
        <v>91200462.561950803</v>
      </c>
      <c r="P148" s="650"/>
      <c r="Q148" s="650">
        <v>91200462.561950803</v>
      </c>
      <c r="S148" s="281">
        <f>IF(B147&gt;0,(B148/B147),)</f>
        <v>89476.765775661304</v>
      </c>
      <c r="T148" s="281">
        <f t="shared" ref="T148" si="1517">IF(C147&gt;0,(C148/C147),)</f>
        <v>115870.88749056528</v>
      </c>
      <c r="U148" s="281">
        <f t="shared" ref="U148" si="1518">IF(D147&gt;0,(D148/D147),)</f>
        <v>62305.183198651626</v>
      </c>
      <c r="V148" s="281">
        <f t="shared" ref="V148" si="1519">IF(E147&gt;0,(E148/E147),)</f>
        <v>62326.290169364453</v>
      </c>
      <c r="W148" s="281">
        <f t="shared" ref="W148" si="1520">IF(F147&gt;0,(F148/F147),)</f>
        <v>56825.12361725657</v>
      </c>
      <c r="X148" s="281">
        <f t="shared" ref="X148" si="1521">IF(G147&gt;0,(G148/G147),)</f>
        <v>60093.42472450716</v>
      </c>
      <c r="Y148" s="291">
        <f t="shared" ref="Y148" si="1522">IF(H147&gt;0,(H148/H147),)</f>
        <v>75967.487165460698</v>
      </c>
      <c r="Z148" s="286">
        <f t="shared" ref="Z148" si="1523">IF(I147&gt;0,(I148/I147),)</f>
        <v>52692.512395384918</v>
      </c>
      <c r="AA148" s="281">
        <f t="shared" ref="AA148" si="1524">IF(J147&gt;0,(J148/J147),)</f>
        <v>46440.932714617171</v>
      </c>
      <c r="AB148" s="281">
        <f t="shared" ref="AB148" si="1525">IF(K147&gt;0,(K148/K147),)</f>
        <v>44405.020180176332</v>
      </c>
      <c r="AC148" s="281">
        <f t="shared" ref="AC148" si="1526">IF(L147&gt;0,(L148/L147),)</f>
        <v>0</v>
      </c>
      <c r="AD148" s="281">
        <f t="shared" ref="AD148" si="1527">IF(M147&gt;0,(M148/M147),)</f>
        <v>0</v>
      </c>
      <c r="AE148" s="291">
        <f t="shared" ref="AE148" si="1528">IF(N147&gt;0,(N148/N147),)</f>
        <v>47091.380966660086</v>
      </c>
      <c r="AF148" s="286">
        <f t="shared" ref="AF148" si="1529">IF(O147&gt;0,(O148/O147),)</f>
        <v>40035.321581189994</v>
      </c>
      <c r="AG148" s="281">
        <f t="shared" ref="AG148" si="1530">IF(P147&gt;0,(P148/P147),)</f>
        <v>0</v>
      </c>
      <c r="AH148" s="291">
        <f t="shared" ref="AH148" si="1531">IF(Q147&gt;0,(Q148/Q147),)</f>
        <v>40035.321581189994</v>
      </c>
      <c r="AI148" s="346">
        <f>IF(S146&gt;0,(S148-S146)/S146,)</f>
        <v>5.0356038608812714E-2</v>
      </c>
      <c r="AJ148" s="347">
        <f t="shared" ref="AJ148" si="1532">IF(T146&gt;0,(T148-T146)/T146,)</f>
        <v>3.4542345534636698E-2</v>
      </c>
      <c r="AK148" s="347">
        <f t="shared" ref="AK148" si="1533">IF(U146&gt;0,(U148-U146)/U146,)</f>
        <v>2.1044777902368701E-2</v>
      </c>
      <c r="AL148" s="347">
        <f t="shared" ref="AL148" si="1534">IF(V146&gt;0,(V148-V146)/V146,)</f>
        <v>1.4312525533483941E-2</v>
      </c>
      <c r="AM148" s="347">
        <f t="shared" ref="AM148" si="1535">IF(W146&gt;0,(W148-W146)/W146,)</f>
        <v>9.9438241295791308E-3</v>
      </c>
      <c r="AN148" s="347">
        <f t="shared" ref="AN148" si="1536">IF(X146&gt;0,(X148-X146)/X146,)</f>
        <v>3.9166287353284389E-2</v>
      </c>
      <c r="AO148" s="311">
        <f t="shared" ref="AO148" si="1537">IF(Y146&gt;0,(Y148-Y146)/Y146,)</f>
        <v>2.7033695317113807E-2</v>
      </c>
      <c r="AP148" s="347">
        <f t="shared" ref="AP148" si="1538">IF(Z146&gt;0,(Z148-Z146)/Z146,)</f>
        <v>1.8457234964359057E-2</v>
      </c>
      <c r="AQ148" s="347">
        <f t="shared" ref="AQ148" si="1539">IF(AA146&gt;0,(AA148-AA146)/AA146,)</f>
        <v>8.8491744122353739E-3</v>
      </c>
      <c r="AR148" s="347">
        <f t="shared" ref="AR148" si="1540">IF(AB146&gt;0,(AB148-AB146)/AB146,)</f>
        <v>3.6578539676663225E-3</v>
      </c>
      <c r="AS148" s="347">
        <f t="shared" ref="AS148" si="1541">IF(AC146&gt;0,(AC148-AC146)/AC146,)</f>
        <v>0</v>
      </c>
      <c r="AT148" s="347">
        <f t="shared" ref="AT148" si="1542">IF(AD146&gt;0,(AD148-AD146)/AD146,)</f>
        <v>0</v>
      </c>
      <c r="AU148" s="311">
        <f t="shared" ref="AU148" si="1543">IF(AE146&gt;0,(AE148-AE146)/AE146,)</f>
        <v>9.9536817025612252E-3</v>
      </c>
      <c r="AV148" s="347">
        <f t="shared" ref="AV148" si="1544">IF(AF146&gt;0,(AF148-AF146)/AF146,)</f>
        <v>-1.2493599334373507E-2</v>
      </c>
      <c r="AW148" s="347">
        <f t="shared" ref="AW148" si="1545">IF(AG146&gt;0,(AG148-AG146)/AG146,)</f>
        <v>0</v>
      </c>
      <c r="AX148" s="311">
        <f t="shared" ref="AX148" si="1546">IF(AH146&gt;0,(AH148-AH146)/AH146,)</f>
        <v>-1.2493599334373507E-2</v>
      </c>
    </row>
    <row r="149" spans="1:50">
      <c r="A149" s="642" t="s">
        <v>33</v>
      </c>
      <c r="B149" s="644"/>
      <c r="C149" s="644"/>
      <c r="D149" s="644"/>
      <c r="E149" s="644"/>
      <c r="F149" s="644"/>
      <c r="G149" s="644"/>
      <c r="H149" s="644"/>
      <c r="I149" s="644"/>
      <c r="J149" s="644"/>
      <c r="K149" s="644"/>
      <c r="L149" s="644"/>
      <c r="M149" s="644"/>
      <c r="N149" s="644"/>
      <c r="O149" s="644"/>
      <c r="P149" s="644"/>
      <c r="Q149" s="644"/>
      <c r="Y149" s="288"/>
      <c r="Z149" s="284"/>
      <c r="AE149" s="288"/>
      <c r="AF149" s="284"/>
      <c r="AH149" s="288"/>
      <c r="AI149" s="343"/>
      <c r="AJ149" s="344"/>
      <c r="AK149" s="344"/>
      <c r="AL149" s="344"/>
      <c r="AM149" s="344"/>
      <c r="AN149" s="344"/>
      <c r="AO149" s="309"/>
      <c r="AP149" s="344"/>
      <c r="AQ149" s="344"/>
      <c r="AR149" s="344"/>
      <c r="AS149" s="344"/>
      <c r="AT149" s="344"/>
      <c r="AU149" s="309"/>
      <c r="AV149" s="344"/>
      <c r="AW149" s="344"/>
      <c r="AX149" s="309"/>
    </row>
    <row r="150" spans="1:50">
      <c r="A150" s="643" t="s">
        <v>302</v>
      </c>
      <c r="B150" s="644">
        <v>795</v>
      </c>
      <c r="C150" s="644"/>
      <c r="D150" s="644">
        <v>544</v>
      </c>
      <c r="E150" s="644">
        <v>26</v>
      </c>
      <c r="F150" s="644"/>
      <c r="G150" s="644"/>
      <c r="H150" s="644">
        <v>1365</v>
      </c>
      <c r="I150" s="644"/>
      <c r="J150" s="644">
        <v>162</v>
      </c>
      <c r="K150" s="644">
        <v>427</v>
      </c>
      <c r="L150" s="644">
        <v>24</v>
      </c>
      <c r="M150" s="644"/>
      <c r="N150" s="644">
        <v>613</v>
      </c>
      <c r="O150" s="644">
        <v>15</v>
      </c>
      <c r="P150" s="644"/>
      <c r="Q150" s="644">
        <v>15</v>
      </c>
      <c r="S150" s="274"/>
      <c r="T150" s="274"/>
      <c r="U150" s="274"/>
      <c r="V150" s="274"/>
      <c r="W150" s="274"/>
      <c r="X150" s="274"/>
      <c r="Y150" s="289"/>
      <c r="Z150" s="284"/>
      <c r="AA150" s="274"/>
      <c r="AB150" s="274"/>
      <c r="AC150" s="274"/>
      <c r="AD150" s="274"/>
      <c r="AE150" s="289"/>
      <c r="AF150" s="284"/>
      <c r="AG150" s="274"/>
      <c r="AH150" s="289"/>
      <c r="AI150" s="343"/>
      <c r="AJ150" s="344"/>
      <c r="AK150" s="344"/>
      <c r="AL150" s="344"/>
      <c r="AM150" s="344"/>
      <c r="AN150" s="344"/>
      <c r="AO150" s="309"/>
      <c r="AP150" s="344"/>
      <c r="AQ150" s="344"/>
      <c r="AR150" s="344"/>
      <c r="AS150" s="344"/>
      <c r="AT150" s="344"/>
      <c r="AU150" s="309"/>
      <c r="AV150" s="344"/>
      <c r="AW150" s="344"/>
      <c r="AX150" s="309"/>
    </row>
    <row r="151" spans="1:50">
      <c r="A151" s="643" t="s">
        <v>304</v>
      </c>
      <c r="B151" s="644">
        <v>90137623.878468156</v>
      </c>
      <c r="C151" s="644"/>
      <c r="D151" s="644">
        <v>44770575.754644036</v>
      </c>
      <c r="E151" s="644">
        <v>1877745.0370370371</v>
      </c>
      <c r="F151" s="644"/>
      <c r="G151" s="644"/>
      <c r="H151" s="644">
        <v>136785944.67014924</v>
      </c>
      <c r="I151" s="644"/>
      <c r="J151" s="644">
        <v>9054151.0067793764</v>
      </c>
      <c r="K151" s="644">
        <v>23539988.421480745</v>
      </c>
      <c r="L151" s="644">
        <v>1349575.9672131147</v>
      </c>
      <c r="M151" s="644"/>
      <c r="N151" s="644">
        <v>33943715.395473234</v>
      </c>
      <c r="O151" s="644">
        <v>811647.24174174177</v>
      </c>
      <c r="P151" s="644"/>
      <c r="Q151" s="644">
        <v>811647.24174174177</v>
      </c>
      <c r="S151" s="275">
        <f>IF(B150&gt;0,(B151/B150),)</f>
        <v>113380.65896662661</v>
      </c>
      <c r="T151" s="275">
        <f t="shared" ref="T151" si="1547">IF(C150&gt;0,(C151/C150),)</f>
        <v>0</v>
      </c>
      <c r="U151" s="275">
        <f t="shared" ref="U151" si="1548">IF(D150&gt;0,(D151/D150),)</f>
        <v>82298.852490154473</v>
      </c>
      <c r="V151" s="275">
        <f t="shared" ref="V151" si="1549">IF(E150&gt;0,(E151/E150),)</f>
        <v>72220.962962962964</v>
      </c>
      <c r="W151" s="275">
        <f t="shared" ref="W151" si="1550">IF(F150&gt;0,(F151/F150),)</f>
        <v>0</v>
      </c>
      <c r="X151" s="275">
        <f t="shared" ref="X151" si="1551">IF(G150&gt;0,(G151/G150),)</f>
        <v>0</v>
      </c>
      <c r="Y151" s="290">
        <f t="shared" ref="Y151" si="1552">IF(H150&gt;0,(H151/H150),)</f>
        <v>100209.48327483461</v>
      </c>
      <c r="Z151" s="285">
        <f t="shared" ref="Z151" si="1553">IF(I150&gt;0,(I151/I150),)</f>
        <v>0</v>
      </c>
      <c r="AA151" s="275">
        <f t="shared" ref="AA151" si="1554">IF(J150&gt;0,(J151/J150),)</f>
        <v>55889.821029502324</v>
      </c>
      <c r="AB151" s="275">
        <f t="shared" ref="AB151" si="1555">IF(K150&gt;0,(K151/K150),)</f>
        <v>55128.778504638751</v>
      </c>
      <c r="AC151" s="275">
        <f t="shared" ref="AC151" si="1556">IF(L150&gt;0,(L151/L150),)</f>
        <v>56232.331967213111</v>
      </c>
      <c r="AD151" s="275">
        <f t="shared" ref="AD151" si="1557">IF(M150&gt;0,(M151/M150),)</f>
        <v>0</v>
      </c>
      <c r="AE151" s="290">
        <f t="shared" ref="AE151" si="1558">IF(N150&gt;0,(N151/N150),)</f>
        <v>55373.108312354379</v>
      </c>
      <c r="AF151" s="285">
        <f t="shared" ref="AF151" si="1559">IF(O150&gt;0,(O151/O150),)</f>
        <v>54109.816116116119</v>
      </c>
      <c r="AG151" s="275">
        <f t="shared" ref="AG151" si="1560">IF(P150&gt;0,(P151/P150),)</f>
        <v>0</v>
      </c>
      <c r="AH151" s="290">
        <f t="shared" ref="AH151" si="1561">IF(Q150&gt;0,(Q151/Q150),)</f>
        <v>54109.816116116119</v>
      </c>
      <c r="AI151" s="343"/>
      <c r="AJ151" s="344"/>
      <c r="AK151" s="344"/>
      <c r="AL151" s="344"/>
      <c r="AM151" s="344"/>
      <c r="AN151" s="344"/>
      <c r="AO151" s="309"/>
      <c r="AP151" s="344"/>
      <c r="AQ151" s="344"/>
      <c r="AR151" s="344"/>
      <c r="AS151" s="344"/>
      <c r="AT151" s="344"/>
      <c r="AU151" s="309"/>
      <c r="AV151" s="344"/>
      <c r="AW151" s="344"/>
      <c r="AX151" s="309"/>
    </row>
    <row r="152" spans="1:50">
      <c r="A152" s="643" t="s">
        <v>306</v>
      </c>
      <c r="B152" s="644">
        <v>742</v>
      </c>
      <c r="C152" s="644"/>
      <c r="D152" s="644">
        <v>580</v>
      </c>
      <c r="E152" s="644">
        <v>30</v>
      </c>
      <c r="F152" s="644"/>
      <c r="G152" s="644"/>
      <c r="H152" s="644">
        <v>1352</v>
      </c>
      <c r="I152" s="644"/>
      <c r="J152" s="644">
        <v>160</v>
      </c>
      <c r="K152" s="644">
        <v>443</v>
      </c>
      <c r="L152" s="644">
        <v>23</v>
      </c>
      <c r="M152" s="644"/>
      <c r="N152" s="644">
        <v>626</v>
      </c>
      <c r="O152" s="658">
        <v>17</v>
      </c>
      <c r="P152" s="644"/>
      <c r="Q152" s="644">
        <v>17</v>
      </c>
      <c r="Y152" s="288"/>
      <c r="Z152" s="284"/>
      <c r="AE152" s="288"/>
      <c r="AF152" s="284"/>
      <c r="AH152" s="288"/>
      <c r="AI152" s="343"/>
      <c r="AJ152" s="344"/>
      <c r="AK152" s="344"/>
      <c r="AL152" s="344"/>
      <c r="AM152" s="344"/>
      <c r="AN152" s="344"/>
      <c r="AO152" s="309"/>
      <c r="AP152" s="344"/>
      <c r="AQ152" s="344"/>
      <c r="AR152" s="344"/>
      <c r="AS152" s="344"/>
      <c r="AT152" s="344"/>
      <c r="AU152" s="309"/>
      <c r="AV152" s="344"/>
      <c r="AW152" s="344"/>
      <c r="AX152" s="309"/>
    </row>
    <row r="153" spans="1:50">
      <c r="A153" s="643" t="s">
        <v>308</v>
      </c>
      <c r="B153" s="644">
        <v>86090480.99585861</v>
      </c>
      <c r="C153" s="644"/>
      <c r="D153" s="644">
        <v>48102918.812629074</v>
      </c>
      <c r="E153" s="644">
        <v>2198094.1935483874</v>
      </c>
      <c r="F153" s="644"/>
      <c r="G153" s="644"/>
      <c r="H153" s="644">
        <v>136391494.00203606</v>
      </c>
      <c r="I153" s="644"/>
      <c r="J153" s="644">
        <v>8920905.0582240541</v>
      </c>
      <c r="K153" s="644">
        <v>24391248.869665474</v>
      </c>
      <c r="L153" s="644">
        <v>1282380.0384615385</v>
      </c>
      <c r="M153" s="644"/>
      <c r="N153" s="644">
        <v>34594533.966351062</v>
      </c>
      <c r="O153" s="644">
        <v>886702.91860465123</v>
      </c>
      <c r="P153" s="644"/>
      <c r="Q153" s="644">
        <v>886702.91860465123</v>
      </c>
      <c r="R153" s="273"/>
      <c r="S153" s="275">
        <f>IF(B152&gt;0,(B153/B152),)</f>
        <v>116024.90700250487</v>
      </c>
      <c r="T153" s="275">
        <f t="shared" ref="T153" si="1562">IF(C152&gt;0,(C153/C152),)</f>
        <v>0</v>
      </c>
      <c r="U153" s="275">
        <f t="shared" ref="U153" si="1563">IF(D152&gt;0,(D153/D152),)</f>
        <v>82936.066918325989</v>
      </c>
      <c r="V153" s="275">
        <f t="shared" ref="V153" si="1564">IF(E152&gt;0,(E153/E152),)</f>
        <v>73269.806451612909</v>
      </c>
      <c r="W153" s="275">
        <f t="shared" ref="W153" si="1565">IF(F152&gt;0,(F153/F152),)</f>
        <v>0</v>
      </c>
      <c r="X153" s="275">
        <f t="shared" ref="X153" si="1566">IF(G152&gt;0,(G153/G152),)</f>
        <v>0</v>
      </c>
      <c r="Y153" s="290">
        <f t="shared" ref="Y153" si="1567">IF(H152&gt;0,(H153/H152),)</f>
        <v>100881.28254588466</v>
      </c>
      <c r="Z153" s="285">
        <f t="shared" ref="Z153" si="1568">IF(I152&gt;0,(I153/I152),)</f>
        <v>0</v>
      </c>
      <c r="AA153" s="275">
        <f t="shared" ref="AA153" si="1569">IF(J152&gt;0,(J153/J152),)</f>
        <v>55755.656613900341</v>
      </c>
      <c r="AB153" s="275">
        <f t="shared" ref="AB153" si="1570">IF(K152&gt;0,(K153/K152),)</f>
        <v>55059.252527461569</v>
      </c>
      <c r="AC153" s="275">
        <f t="shared" ref="AC153" si="1571">IF(L152&gt;0,(L153/L152),)</f>
        <v>55755.653846153851</v>
      </c>
      <c r="AD153" s="275">
        <f t="shared" ref="AD153" si="1572">IF(M152&gt;0,(M153/M152),)</f>
        <v>0</v>
      </c>
      <c r="AE153" s="290">
        <f t="shared" ref="AE153" si="1573">IF(N152&gt;0,(N153/N152),)</f>
        <v>55262.833812062403</v>
      </c>
      <c r="AF153" s="285">
        <f t="shared" ref="AF153" si="1574">IF(O152&gt;0,(O153/O152),)</f>
        <v>52158.99521203831</v>
      </c>
      <c r="AG153" s="275">
        <f t="shared" ref="AG153" si="1575">IF(P152&gt;0,(P153/P152),)</f>
        <v>0</v>
      </c>
      <c r="AH153" s="290">
        <f t="shared" ref="AH153" si="1576">IF(Q152&gt;0,(Q153/Q152),)</f>
        <v>52158.99521203831</v>
      </c>
      <c r="AI153" s="345">
        <f>IF(S151&gt;0,(S153-S151)/S151,)</f>
        <v>2.3321861594194762E-2</v>
      </c>
      <c r="AJ153" s="314">
        <f t="shared" ref="AJ153" si="1577">IF(T151&gt;0,(T153-T151)/T151,)</f>
        <v>0</v>
      </c>
      <c r="AK153" s="314">
        <f t="shared" ref="AK153" si="1578">IF(U151&gt;0,(U153-U151)/U151,)</f>
        <v>7.7426891006499307E-3</v>
      </c>
      <c r="AL153" s="314">
        <f t="shared" ref="AL153" si="1579">IF(V151&gt;0,(V153-V151)/V151,)</f>
        <v>1.4522701520718067E-2</v>
      </c>
      <c r="AM153" s="314">
        <f t="shared" ref="AM153" si="1580">IF(W151&gt;0,(W153-W151)/W151,)</f>
        <v>0</v>
      </c>
      <c r="AN153" s="314">
        <f t="shared" ref="AN153" si="1581">IF(X151&gt;0,(X153-X151)/X151,)</f>
        <v>0</v>
      </c>
      <c r="AO153" s="310">
        <f t="shared" ref="AO153" si="1582">IF(Y151&gt;0,(Y153-Y151)/Y151,)</f>
        <v>6.7039490584696222E-3</v>
      </c>
      <c r="AP153" s="314">
        <f t="shared" ref="AP153" si="1583">IF(Z151&gt;0,(Z153-Z151)/Z151,)</f>
        <v>0</v>
      </c>
      <c r="AQ153" s="312">
        <f t="shared" ref="AQ153" si="1584">IF(AA151&gt;0,(AA153-AA151)/AA151,)</f>
        <v>-2.4005161070593177E-3</v>
      </c>
      <c r="AR153" s="314">
        <f t="shared" ref="AR153" si="1585">IF(AB151&gt;0,(AB153-AB151)/AB151,)</f>
        <v>-1.2611557713242539E-3</v>
      </c>
      <c r="AS153" s="314">
        <f t="shared" ref="AS153" si="1586">IF(AC151&gt;0,(AC153-AC151)/AC151,)</f>
        <v>-8.4769403007720259E-3</v>
      </c>
      <c r="AT153" s="314">
        <f t="shared" ref="AT153" si="1587">IF(AD151&gt;0,(AD153-AD151)/AD151,)</f>
        <v>0</v>
      </c>
      <c r="AU153" s="310">
        <f t="shared" ref="AU153" si="1588">IF(AE151&gt;0,(AE153-AE151)/AE151,)</f>
        <v>-1.9914811296113011E-3</v>
      </c>
      <c r="AV153" s="312">
        <f t="shared" ref="AV153" si="1589">IF(AF151&gt;0,(AF153-AF151)/AF151,)</f>
        <v>-3.6052994523054292E-2</v>
      </c>
      <c r="AW153" s="314">
        <f t="shared" ref="AW153" si="1590">IF(AG151&gt;0,(AG153-AG151)/AG151,)</f>
        <v>0</v>
      </c>
      <c r="AX153" s="310">
        <f t="shared" ref="AX153" si="1591">IF(AH151&gt;0,(AH153-AH151)/AH151,)</f>
        <v>-3.6052994523054292E-2</v>
      </c>
    </row>
    <row r="154" spans="1:50">
      <c r="A154" s="643" t="s">
        <v>310</v>
      </c>
      <c r="B154" s="644">
        <v>659</v>
      </c>
      <c r="C154" s="644"/>
      <c r="D154" s="644">
        <v>779</v>
      </c>
      <c r="E154" s="644">
        <v>36</v>
      </c>
      <c r="F154" s="644"/>
      <c r="G154" s="644"/>
      <c r="H154" s="644">
        <v>1474</v>
      </c>
      <c r="I154" s="644"/>
      <c r="J154" s="644">
        <v>202</v>
      </c>
      <c r="K154" s="644">
        <v>343</v>
      </c>
      <c r="L154" s="644">
        <v>13</v>
      </c>
      <c r="M154" s="644"/>
      <c r="N154" s="644">
        <v>558</v>
      </c>
      <c r="O154" s="644">
        <v>38</v>
      </c>
      <c r="P154" s="644"/>
      <c r="Q154" s="644">
        <v>38</v>
      </c>
      <c r="Y154" s="288"/>
      <c r="Z154" s="284"/>
      <c r="AE154" s="288"/>
      <c r="AF154" s="284"/>
      <c r="AH154" s="288"/>
      <c r="AI154" s="343"/>
      <c r="AJ154" s="344"/>
      <c r="AK154" s="344"/>
      <c r="AL154" s="344"/>
      <c r="AM154" s="344"/>
      <c r="AN154" s="344"/>
      <c r="AO154" s="309"/>
      <c r="AP154" s="344"/>
      <c r="AQ154" s="344"/>
      <c r="AR154" s="344"/>
      <c r="AS154" s="344"/>
      <c r="AT154" s="344"/>
      <c r="AU154" s="309"/>
      <c r="AV154" s="344"/>
      <c r="AW154" s="344"/>
      <c r="AX154" s="309"/>
    </row>
    <row r="155" spans="1:50">
      <c r="A155" s="648" t="s">
        <v>312</v>
      </c>
      <c r="B155" s="646">
        <v>52822041.605430439</v>
      </c>
      <c r="C155" s="646"/>
      <c r="D155" s="646">
        <v>50585818.110175461</v>
      </c>
      <c r="E155" s="646">
        <v>2069870.1428571427</v>
      </c>
      <c r="F155" s="646"/>
      <c r="G155" s="646"/>
      <c r="H155" s="646">
        <v>105477729.85846305</v>
      </c>
      <c r="I155" s="646"/>
      <c r="J155" s="646">
        <v>9370958.1995530203</v>
      </c>
      <c r="K155" s="646">
        <v>15321833.821364511</v>
      </c>
      <c r="L155" s="646">
        <v>587797.44360902265</v>
      </c>
      <c r="M155" s="646"/>
      <c r="N155" s="646">
        <v>25280589.464526553</v>
      </c>
      <c r="O155" s="646">
        <v>1699914.3381233495</v>
      </c>
      <c r="P155" s="646"/>
      <c r="Q155" s="646">
        <v>1699914.3381233495</v>
      </c>
      <c r="S155" s="275">
        <f>IF(B154&gt;0,(B155/B154),)</f>
        <v>80154.843103839812</v>
      </c>
      <c r="T155" s="275">
        <f t="shared" ref="T155" si="1592">IF(C154&gt;0,(C155/C154),)</f>
        <v>0</v>
      </c>
      <c r="U155" s="275">
        <f t="shared" ref="U155" si="1593">IF(D154&gt;0,(D155/D154),)</f>
        <v>64936.865353241927</v>
      </c>
      <c r="V155" s="275">
        <f t="shared" ref="V155" si="1594">IF(E154&gt;0,(E155/E154),)</f>
        <v>57496.392857142855</v>
      </c>
      <c r="W155" s="275">
        <f t="shared" ref="W155" si="1595">IF(F154&gt;0,(F155/F154),)</f>
        <v>0</v>
      </c>
      <c r="X155" s="275">
        <f t="shared" ref="X155" si="1596">IF(G154&gt;0,(G155/G154),)</f>
        <v>0</v>
      </c>
      <c r="Y155" s="290">
        <f t="shared" ref="Y155" si="1597">IF(H154&gt;0,(H155/H154),)</f>
        <v>71558.839795429478</v>
      </c>
      <c r="Z155" s="285">
        <f t="shared" ref="Z155" si="1598">IF(I154&gt;0,(I155/I154),)</f>
        <v>0</v>
      </c>
      <c r="AA155" s="275">
        <f t="shared" ref="AA155" si="1599">IF(J154&gt;0,(J155/J154),)</f>
        <v>46390.882176005049</v>
      </c>
      <c r="AB155" s="275">
        <f t="shared" ref="AB155" si="1600">IF(K154&gt;0,(K155/K154),)</f>
        <v>44670.069450042305</v>
      </c>
      <c r="AC155" s="275">
        <f t="shared" ref="AC155" si="1601">IF(L154&gt;0,(L155/L154),)</f>
        <v>45215.187969924817</v>
      </c>
      <c r="AD155" s="275">
        <f t="shared" ref="AD155" si="1602">IF(M154&gt;0,(M155/M154),)</f>
        <v>0</v>
      </c>
      <c r="AE155" s="290">
        <f t="shared" ref="AE155" si="1603">IF(N154&gt;0,(N155/N154),)</f>
        <v>45305.715886248305</v>
      </c>
      <c r="AF155" s="285">
        <f t="shared" ref="AF155" si="1604">IF(O154&gt;0,(O155/O154),)</f>
        <v>44734.5878453513</v>
      </c>
      <c r="AG155" s="275">
        <f t="shared" ref="AG155" si="1605">IF(P154&gt;0,(P155/P154),)</f>
        <v>0</v>
      </c>
      <c r="AH155" s="290">
        <f t="shared" ref="AH155" si="1606">IF(Q154&gt;0,(Q155/Q154),)</f>
        <v>44734.5878453513</v>
      </c>
      <c r="AI155" s="343"/>
      <c r="AJ155" s="344"/>
      <c r="AK155" s="344"/>
      <c r="AL155" s="344"/>
      <c r="AM155" s="344"/>
      <c r="AN155" s="344"/>
      <c r="AO155" s="309"/>
      <c r="AP155" s="344"/>
      <c r="AQ155" s="344"/>
      <c r="AR155" s="344"/>
      <c r="AS155" s="344"/>
      <c r="AT155" s="344"/>
      <c r="AU155" s="309"/>
      <c r="AV155" s="344"/>
      <c r="AW155" s="344"/>
      <c r="AX155" s="309"/>
    </row>
    <row r="156" spans="1:50">
      <c r="A156" s="643" t="s">
        <v>314</v>
      </c>
      <c r="B156" s="644">
        <v>669</v>
      </c>
      <c r="C156" s="644"/>
      <c r="D156" s="644">
        <v>830</v>
      </c>
      <c r="E156" s="644">
        <v>29</v>
      </c>
      <c r="F156" s="644"/>
      <c r="G156" s="644"/>
      <c r="H156" s="644">
        <v>1528</v>
      </c>
      <c r="I156" s="644"/>
      <c r="J156" s="658">
        <v>184</v>
      </c>
      <c r="K156" s="658">
        <v>316</v>
      </c>
      <c r="L156" s="644">
        <v>13</v>
      </c>
      <c r="M156" s="644"/>
      <c r="N156" s="644">
        <v>513</v>
      </c>
      <c r="O156" s="658">
        <v>41</v>
      </c>
      <c r="P156" s="644"/>
      <c r="Q156" s="644">
        <v>41</v>
      </c>
      <c r="Y156" s="288"/>
      <c r="Z156" s="284"/>
      <c r="AE156" s="288"/>
      <c r="AF156" s="284"/>
      <c r="AH156" s="288"/>
      <c r="AI156" s="343"/>
      <c r="AJ156" s="344"/>
      <c r="AK156" s="344"/>
      <c r="AL156" s="344"/>
      <c r="AM156" s="344"/>
      <c r="AN156" s="344"/>
      <c r="AO156" s="309"/>
      <c r="AP156" s="344"/>
      <c r="AQ156" s="344"/>
      <c r="AR156" s="344"/>
      <c r="AS156" s="344"/>
      <c r="AT156" s="344"/>
      <c r="AU156" s="309"/>
      <c r="AV156" s="344"/>
      <c r="AW156" s="344"/>
      <c r="AX156" s="309"/>
    </row>
    <row r="157" spans="1:50">
      <c r="A157" s="643" t="s">
        <v>316</v>
      </c>
      <c r="B157" s="644">
        <v>54599870.63973555</v>
      </c>
      <c r="C157" s="644"/>
      <c r="D157" s="644">
        <v>54445758.569124721</v>
      </c>
      <c r="E157" s="644">
        <v>1657664.5384615383</v>
      </c>
      <c r="F157" s="644"/>
      <c r="G157" s="644"/>
      <c r="H157" s="644">
        <v>110703293.74732181</v>
      </c>
      <c r="I157" s="644"/>
      <c r="J157" s="644">
        <v>8549457.1184839513</v>
      </c>
      <c r="K157" s="644">
        <v>13922640.086080389</v>
      </c>
      <c r="L157" s="644">
        <v>591465.78947368416</v>
      </c>
      <c r="M157" s="644"/>
      <c r="N157" s="644">
        <v>23063562.994038023</v>
      </c>
      <c r="O157" s="644">
        <v>1838521.616883117</v>
      </c>
      <c r="P157" s="644"/>
      <c r="Q157" s="644">
        <v>1838521.616883117</v>
      </c>
      <c r="R157" s="273"/>
      <c r="S157" s="275">
        <f>IF(B156&gt;0,(B157/B156),)</f>
        <v>81614.156412160766</v>
      </c>
      <c r="T157" s="275">
        <f t="shared" ref="T157" si="1607">IF(C156&gt;0,(C157/C156),)</f>
        <v>0</v>
      </c>
      <c r="U157" s="275">
        <f t="shared" ref="U157" si="1608">IF(D156&gt;0,(D157/D156),)</f>
        <v>65597.29948087316</v>
      </c>
      <c r="V157" s="275">
        <f t="shared" ref="V157" si="1609">IF(E156&gt;0,(E157/E156),)</f>
        <v>57160.846153846149</v>
      </c>
      <c r="W157" s="275">
        <f t="shared" ref="W157" si="1610">IF(F156&gt;0,(F157/F156),)</f>
        <v>0</v>
      </c>
      <c r="X157" s="275">
        <f t="shared" ref="X157" si="1611">IF(G156&gt;0,(G157/G156),)</f>
        <v>0</v>
      </c>
      <c r="Y157" s="290">
        <f t="shared" ref="Y157" si="1612">IF(H156&gt;0,(H157/H156),)</f>
        <v>72449.799572854594</v>
      </c>
      <c r="Z157" s="285">
        <f t="shared" ref="Z157" si="1613">IF(I156&gt;0,(I157/I156),)</f>
        <v>0</v>
      </c>
      <c r="AA157" s="275">
        <f t="shared" ref="AA157" si="1614">IF(J156&gt;0,(J157/J156),)</f>
        <v>46464.44086132582</v>
      </c>
      <c r="AB157" s="275">
        <f t="shared" ref="AB157" si="1615">IF(K156&gt;0,(K157/K156),)</f>
        <v>44058.987614178448</v>
      </c>
      <c r="AC157" s="275">
        <f t="shared" ref="AC157" si="1616">IF(L156&gt;0,(L157/L156),)</f>
        <v>45497.368421052626</v>
      </c>
      <c r="AD157" s="275">
        <f t="shared" ref="AD157" si="1617">IF(M156&gt;0,(M157/M156),)</f>
        <v>0</v>
      </c>
      <c r="AE157" s="290">
        <f t="shared" ref="AE157" si="1618">IF(N156&gt;0,(N157/N156),)</f>
        <v>44958.21246401174</v>
      </c>
      <c r="AF157" s="285">
        <f t="shared" ref="AF157" si="1619">IF(O156&gt;0,(O157/O156),)</f>
        <v>44841.990655685782</v>
      </c>
      <c r="AG157" s="275">
        <f t="shared" ref="AG157" si="1620">IF(P156&gt;0,(P157/P156),)</f>
        <v>0</v>
      </c>
      <c r="AH157" s="290">
        <f t="shared" ref="AH157" si="1621">IF(Q156&gt;0,(Q157/Q156),)</f>
        <v>44841.990655685782</v>
      </c>
      <c r="AI157" s="345">
        <f>IF(S155&gt;0,(S157-S155)/S155,)</f>
        <v>1.8206177590921462E-2</v>
      </c>
      <c r="AJ157" s="314">
        <f t="shared" ref="AJ157" si="1622">IF(T155&gt;0,(T157-T155)/T155,)</f>
        <v>0</v>
      </c>
      <c r="AK157" s="314">
        <f t="shared" ref="AK157" si="1623">IF(U155&gt;0,(U157-U155)/U155,)</f>
        <v>1.0170403576437214E-2</v>
      </c>
      <c r="AL157" s="314">
        <f t="shared" ref="AL157" si="1624">IF(V155&gt;0,(V157-V155)/V155,)</f>
        <v>-5.8359609468095677E-3</v>
      </c>
      <c r="AM157" s="314">
        <f t="shared" ref="AM157" si="1625">IF(W155&gt;0,(W157-W155)/W155,)</f>
        <v>0</v>
      </c>
      <c r="AN157" s="314">
        <f t="shared" ref="AN157" si="1626">IF(X155&gt;0,(X157-X155)/X155,)</f>
        <v>0</v>
      </c>
      <c r="AO157" s="310">
        <f t="shared" ref="AO157" si="1627">IF(Y155&gt;0,(Y157-Y155)/Y155,)</f>
        <v>1.2450729776672852E-2</v>
      </c>
      <c r="AP157" s="314">
        <f t="shared" ref="AP157" si="1628">IF(Z155&gt;0,(Z157-Z155)/Z155,)</f>
        <v>0</v>
      </c>
      <c r="AQ157" s="312">
        <f t="shared" ref="AQ157" si="1629">IF(AA155&gt;0,(AA157-AA155)/AA155,)</f>
        <v>1.5856280775539669E-3</v>
      </c>
      <c r="AR157" s="312">
        <f t="shared" ref="AR157" si="1630">IF(AB155&gt;0,(AB157-AB155)/AB155,)</f>
        <v>-1.3679894465963908E-2</v>
      </c>
      <c r="AS157" s="312">
        <f t="shared" ref="AS157" si="1631">IF(AC155&gt;0,(AC157-AC155)/AC155,)</f>
        <v>6.2408333083897351E-3</v>
      </c>
      <c r="AT157" s="314">
        <f t="shared" ref="AT157" si="1632">IF(AD155&gt;0,(AD157-AD155)/AD155,)</f>
        <v>0</v>
      </c>
      <c r="AU157" s="310">
        <f t="shared" ref="AU157" si="1633">IF(AE155&gt;0,(AE157-AE155)/AE155,)</f>
        <v>-7.6701894107370876E-3</v>
      </c>
      <c r="AV157" s="312">
        <f t="shared" ref="AV157" si="1634">IF(AF155&gt;0,(AF157-AF155)/AF155,)</f>
        <v>2.4008896808388421E-3</v>
      </c>
      <c r="AW157" s="314">
        <f t="shared" ref="AW157" si="1635">IF(AG155&gt;0,(AG157-AG155)/AG155,)</f>
        <v>0</v>
      </c>
      <c r="AX157" s="310">
        <f t="shared" ref="AX157" si="1636">IF(AH155&gt;0,(AH157-AH155)/AH155,)</f>
        <v>2.4008896808388421E-3</v>
      </c>
    </row>
    <row r="158" spans="1:50">
      <c r="A158" s="643" t="s">
        <v>318</v>
      </c>
      <c r="B158" s="644">
        <v>571</v>
      </c>
      <c r="C158" s="644"/>
      <c r="D158" s="644">
        <v>667</v>
      </c>
      <c r="E158" s="644">
        <v>45</v>
      </c>
      <c r="F158" s="644"/>
      <c r="G158" s="644"/>
      <c r="H158" s="644">
        <v>1283</v>
      </c>
      <c r="I158" s="644"/>
      <c r="J158" s="644">
        <v>58</v>
      </c>
      <c r="K158" s="644">
        <v>216</v>
      </c>
      <c r="L158" s="644">
        <v>4</v>
      </c>
      <c r="M158" s="644"/>
      <c r="N158" s="644">
        <v>278</v>
      </c>
      <c r="O158" s="644">
        <v>59</v>
      </c>
      <c r="P158" s="644"/>
      <c r="Q158" s="644">
        <v>59</v>
      </c>
      <c r="Y158" s="288"/>
      <c r="Z158" s="284"/>
      <c r="AE158" s="288"/>
      <c r="AF158" s="284"/>
      <c r="AH158" s="288"/>
      <c r="AI158" s="343"/>
      <c r="AJ158" s="344"/>
      <c r="AK158" s="344"/>
      <c r="AL158" s="344"/>
      <c r="AM158" s="344"/>
      <c r="AN158" s="344"/>
      <c r="AO158" s="309"/>
      <c r="AP158" s="344"/>
      <c r="AQ158" s="344"/>
      <c r="AR158" s="344"/>
      <c r="AS158" s="344"/>
      <c r="AT158" s="344"/>
      <c r="AU158" s="309"/>
      <c r="AV158" s="344"/>
      <c r="AW158" s="344"/>
      <c r="AX158" s="309"/>
    </row>
    <row r="159" spans="1:50">
      <c r="A159" s="643" t="s">
        <v>320</v>
      </c>
      <c r="B159" s="644">
        <v>39337880.756961435</v>
      </c>
      <c r="C159" s="644"/>
      <c r="D159" s="644">
        <v>38257960.131413877</v>
      </c>
      <c r="E159" s="644">
        <v>2171263.1386861312</v>
      </c>
      <c r="F159" s="644"/>
      <c r="G159" s="644"/>
      <c r="H159" s="644">
        <v>79767104.027061448</v>
      </c>
      <c r="I159" s="644"/>
      <c r="J159" s="644">
        <v>2366854.2703770753</v>
      </c>
      <c r="K159" s="644">
        <v>8153714.0477136634</v>
      </c>
      <c r="L159" s="644">
        <v>167328.9</v>
      </c>
      <c r="M159" s="644"/>
      <c r="N159" s="644">
        <v>10687897.218090739</v>
      </c>
      <c r="O159" s="644">
        <v>2418387.2738387324</v>
      </c>
      <c r="P159" s="644"/>
      <c r="Q159" s="644">
        <v>2418387.2738387324</v>
      </c>
      <c r="R159" s="273"/>
      <c r="S159" s="275">
        <f>IF(B158&gt;0,(B159/B158),)</f>
        <v>68892.961045466611</v>
      </c>
      <c r="T159" s="275">
        <f t="shared" ref="T159" si="1637">IF(C158&gt;0,(C159/C158),)</f>
        <v>0</v>
      </c>
      <c r="U159" s="275">
        <f t="shared" ref="U159" si="1638">IF(D158&gt;0,(D159/D158),)</f>
        <v>57358.261066587518</v>
      </c>
      <c r="V159" s="275">
        <f t="shared" ref="V159" si="1639">IF(E158&gt;0,(E159/E158),)</f>
        <v>48250.291970802915</v>
      </c>
      <c r="W159" s="275">
        <f t="shared" ref="W159" si="1640">IF(F158&gt;0,(F159/F158),)</f>
        <v>0</v>
      </c>
      <c r="X159" s="275">
        <f t="shared" ref="X159" si="1641">IF(G158&gt;0,(G159/G158),)</f>
        <v>0</v>
      </c>
      <c r="Y159" s="290">
        <f t="shared" ref="Y159" si="1642">IF(H158&gt;0,(H159/H158),)</f>
        <v>62172.333614233394</v>
      </c>
      <c r="Z159" s="285">
        <f t="shared" ref="Z159" si="1643">IF(I158&gt;0,(I159/I158),)</f>
        <v>0</v>
      </c>
      <c r="AA159" s="275">
        <f t="shared" ref="AA159" si="1644">IF(J158&gt;0,(J159/J158),)</f>
        <v>40807.832247880608</v>
      </c>
      <c r="AB159" s="275">
        <f t="shared" ref="AB159" si="1645">IF(K158&gt;0,(K159/K158),)</f>
        <v>37748.676146822516</v>
      </c>
      <c r="AC159" s="275">
        <f t="shared" ref="AC159" si="1646">IF(L158&gt;0,(L159/L158),)</f>
        <v>41832.224999999999</v>
      </c>
      <c r="AD159" s="275">
        <f t="shared" ref="AD159" si="1647">IF(M158&gt;0,(M159/M158),)</f>
        <v>0</v>
      </c>
      <c r="AE159" s="290">
        <f t="shared" ref="AE159" si="1648">IF(N158&gt;0,(N159/N158),)</f>
        <v>38445.673446369568</v>
      </c>
      <c r="AF159" s="285">
        <f t="shared" ref="AF159" si="1649">IF(O158&gt;0,(O159/O158),)</f>
        <v>40989.614810825973</v>
      </c>
      <c r="AG159" s="275">
        <f t="shared" ref="AG159" si="1650">IF(P158&gt;0,(P159/P158),)</f>
        <v>0</v>
      </c>
      <c r="AH159" s="290">
        <f t="shared" ref="AH159" si="1651">IF(Q158&gt;0,(Q159/Q158),)</f>
        <v>40989.614810825973</v>
      </c>
      <c r="AI159" s="343"/>
      <c r="AJ159" s="344"/>
      <c r="AK159" s="344"/>
      <c r="AL159" s="344"/>
      <c r="AM159" s="344"/>
      <c r="AN159" s="344"/>
      <c r="AO159" s="309"/>
      <c r="AP159" s="344"/>
      <c r="AQ159" s="344"/>
      <c r="AR159" s="344"/>
      <c r="AS159" s="344"/>
      <c r="AT159" s="344"/>
      <c r="AU159" s="309"/>
      <c r="AV159" s="344"/>
      <c r="AW159" s="344"/>
      <c r="AX159" s="309"/>
    </row>
    <row r="160" spans="1:50">
      <c r="A160" s="643" t="s">
        <v>322</v>
      </c>
      <c r="B160" s="644">
        <v>604</v>
      </c>
      <c r="C160" s="644"/>
      <c r="D160" s="644">
        <v>706</v>
      </c>
      <c r="E160" s="644">
        <v>44</v>
      </c>
      <c r="F160" s="644"/>
      <c r="G160" s="644"/>
      <c r="H160" s="644">
        <v>1354</v>
      </c>
      <c r="I160" s="644"/>
      <c r="J160" s="658">
        <v>64</v>
      </c>
      <c r="K160" s="658">
        <v>246</v>
      </c>
      <c r="L160" s="658">
        <v>5</v>
      </c>
      <c r="M160" s="644"/>
      <c r="N160" s="644">
        <v>315</v>
      </c>
      <c r="O160" s="658">
        <v>54</v>
      </c>
      <c r="P160" s="644"/>
      <c r="Q160" s="644">
        <v>54</v>
      </c>
      <c r="Y160" s="288"/>
      <c r="Z160" s="284"/>
      <c r="AE160" s="288"/>
      <c r="AF160" s="284"/>
      <c r="AH160" s="288"/>
      <c r="AI160" s="343"/>
      <c r="AJ160" s="344"/>
      <c r="AK160" s="344"/>
      <c r="AL160" s="344"/>
      <c r="AM160" s="344"/>
      <c r="AN160" s="344"/>
      <c r="AO160" s="309"/>
      <c r="AP160" s="344"/>
      <c r="AQ160" s="344"/>
      <c r="AR160" s="344"/>
      <c r="AS160" s="344"/>
      <c r="AT160" s="344"/>
      <c r="AU160" s="309"/>
      <c r="AV160" s="344"/>
      <c r="AW160" s="344"/>
      <c r="AX160" s="309"/>
    </row>
    <row r="161" spans="1:50">
      <c r="A161" s="643" t="s">
        <v>324</v>
      </c>
      <c r="B161" s="644">
        <v>42434450.473770492</v>
      </c>
      <c r="C161" s="644"/>
      <c r="D161" s="644">
        <v>40846401.156477891</v>
      </c>
      <c r="E161" s="644">
        <v>2072706.358208955</v>
      </c>
      <c r="F161" s="644"/>
      <c r="G161" s="644"/>
      <c r="H161" s="644">
        <v>85353557.988457337</v>
      </c>
      <c r="I161" s="644"/>
      <c r="J161" s="644">
        <v>2584840.6318894005</v>
      </c>
      <c r="K161" s="658">
        <v>9284083.030170396</v>
      </c>
      <c r="L161" s="644">
        <v>196686.00000000003</v>
      </c>
      <c r="M161" s="644"/>
      <c r="N161" s="644">
        <v>12065609.662059797</v>
      </c>
      <c r="O161" s="644">
        <v>2193639.2083520433</v>
      </c>
      <c r="P161" s="644"/>
      <c r="Q161" s="644">
        <v>2193639.2083520433</v>
      </c>
      <c r="R161" s="273"/>
      <c r="S161" s="275">
        <f>IF(B160&gt;0,(B161/B160),)</f>
        <v>70255.712704918027</v>
      </c>
      <c r="T161" s="275">
        <f t="shared" ref="T161" si="1652">IF(C160&gt;0,(C161/C160),)</f>
        <v>0</v>
      </c>
      <c r="U161" s="275">
        <f t="shared" ref="U161" si="1653">IF(D160&gt;0,(D161/D160),)</f>
        <v>57856.092289628737</v>
      </c>
      <c r="V161" s="275">
        <f t="shared" ref="V161" si="1654">IF(E160&gt;0,(E161/E160),)</f>
        <v>47106.96268656716</v>
      </c>
      <c r="W161" s="275">
        <f t="shared" ref="W161" si="1655">IF(F160&gt;0,(F161/F160),)</f>
        <v>0</v>
      </c>
      <c r="X161" s="275">
        <f t="shared" ref="X161" si="1656">IF(G160&gt;0,(G161/G160),)</f>
        <v>0</v>
      </c>
      <c r="Y161" s="290">
        <f t="shared" ref="Y161" si="1657">IF(H160&gt;0,(H161/H160),)</f>
        <v>63038.078278033485</v>
      </c>
      <c r="Z161" s="285">
        <f t="shared" ref="Z161" si="1658">IF(I160&gt;0,(I161/I160),)</f>
        <v>0</v>
      </c>
      <c r="AA161" s="275">
        <f t="shared" ref="AA161" si="1659">IF(J160&gt;0,(J161/J160),)</f>
        <v>40388.134873271883</v>
      </c>
      <c r="AB161" s="659">
        <f t="shared" ref="AB161" si="1660">IF(K160&gt;0,(K161/K160),)</f>
        <v>37740.174919391851</v>
      </c>
      <c r="AC161" s="275">
        <f t="shared" ref="AC161" si="1661">IF(L160&gt;0,(L161/L160),)</f>
        <v>39337.200000000004</v>
      </c>
      <c r="AD161" s="275">
        <f t="shared" ref="AD161" si="1662">IF(M160&gt;0,(M161/M160),)</f>
        <v>0</v>
      </c>
      <c r="AE161" s="290">
        <f t="shared" ref="AE161" si="1663">IF(N160&gt;0,(N161/N160),)</f>
        <v>38303.522736697771</v>
      </c>
      <c r="AF161" s="285">
        <f t="shared" ref="AF161" si="1664">IF(O160&gt;0,(O161/O160),)</f>
        <v>40622.948302815617</v>
      </c>
      <c r="AG161" s="275">
        <f t="shared" ref="AG161" si="1665">IF(P160&gt;0,(P161/P160),)</f>
        <v>0</v>
      </c>
      <c r="AH161" s="290">
        <f t="shared" ref="AH161" si="1666">IF(Q160&gt;0,(Q161/Q160),)</f>
        <v>40622.948302815617</v>
      </c>
      <c r="AI161" s="345">
        <f>IF(S159&gt;0,(S161-S159)/S159,)</f>
        <v>1.9780709651194328E-2</v>
      </c>
      <c r="AJ161" s="314">
        <f t="shared" ref="AJ161" si="1667">IF(T159&gt;0,(T161-T159)/T159,)</f>
        <v>0</v>
      </c>
      <c r="AK161" s="314">
        <f t="shared" ref="AK161" si="1668">IF(U159&gt;0,(U161-U159)/U159,)</f>
        <v>8.6793290762996519E-3</v>
      </c>
      <c r="AL161" s="314">
        <f t="shared" ref="AL161" si="1669">IF(V159&gt;0,(V161-V159)/V159,)</f>
        <v>-2.3695800326505867E-2</v>
      </c>
      <c r="AM161" s="314">
        <f t="shared" ref="AM161" si="1670">IF(W159&gt;0,(W161-W159)/W159,)</f>
        <v>0</v>
      </c>
      <c r="AN161" s="314">
        <f t="shared" ref="AN161" si="1671">IF(X159&gt;0,(X161-X159)/X159,)</f>
        <v>0</v>
      </c>
      <c r="AO161" s="310">
        <f t="shared" ref="AO161" si="1672">IF(Y159&gt;0,(Y161-Y159)/Y159,)</f>
        <v>1.3924918263030942E-2</v>
      </c>
      <c r="AP161" s="314">
        <f t="shared" ref="AP161" si="1673">IF(Z159&gt;0,(Z161-Z159)/Z159,)</f>
        <v>0</v>
      </c>
      <c r="AQ161" s="312">
        <f t="shared" ref="AQ161" si="1674">IF(AA159&gt;0,(AA161-AA159)/AA159,)</f>
        <v>-1.0284726031496603E-2</v>
      </c>
      <c r="AR161" s="312">
        <f t="shared" ref="AR161" si="1675">IF(AB159&gt;0,(AB161-AB159)/AB159,)</f>
        <v>-2.2520597537246809E-4</v>
      </c>
      <c r="AS161" s="312">
        <f t="shared" ref="AS161" si="1676">IF(AC159&gt;0,(AC161-AC159)/AC159,)</f>
        <v>-5.9643612071793799E-2</v>
      </c>
      <c r="AT161" s="314">
        <f t="shared" ref="AT161" si="1677">IF(AD159&gt;0,(AD161-AD159)/AD159,)</f>
        <v>0</v>
      </c>
      <c r="AU161" s="310">
        <f t="shared" ref="AU161" si="1678">IF(AE159&gt;0,(AE161-AE159)/AE159,)</f>
        <v>-3.6974436114402655E-3</v>
      </c>
      <c r="AV161" s="312">
        <f t="shared" ref="AV161" si="1679">IF(AF159&gt;0,(AF161-AF159)/AF159,)</f>
        <v>-8.9453513945564975E-3</v>
      </c>
      <c r="AW161" s="314">
        <f t="shared" ref="AW161" si="1680">IF(AG159&gt;0,(AG161-AG159)/AG159,)</f>
        <v>0</v>
      </c>
      <c r="AX161" s="310">
        <f t="shared" ref="AX161" si="1681">IF(AH159&gt;0,(AH161-AH159)/AH159,)</f>
        <v>-8.9453513945564975E-3</v>
      </c>
    </row>
    <row r="162" spans="1:50">
      <c r="A162" s="643" t="s">
        <v>326</v>
      </c>
      <c r="B162" s="644">
        <v>88</v>
      </c>
      <c r="C162" s="644"/>
      <c r="D162" s="644">
        <v>249</v>
      </c>
      <c r="E162" s="644">
        <v>19</v>
      </c>
      <c r="F162" s="644"/>
      <c r="G162" s="644"/>
      <c r="H162" s="644">
        <v>356</v>
      </c>
      <c r="I162" s="644"/>
      <c r="J162" s="644">
        <v>82</v>
      </c>
      <c r="K162" s="644">
        <v>221</v>
      </c>
      <c r="L162" s="644">
        <v>6</v>
      </c>
      <c r="M162" s="644"/>
      <c r="N162" s="644">
        <v>309</v>
      </c>
      <c r="O162" s="644">
        <v>61</v>
      </c>
      <c r="P162" s="644"/>
      <c r="Q162" s="644">
        <v>61</v>
      </c>
      <c r="Y162" s="288"/>
      <c r="Z162" s="284"/>
      <c r="AE162" s="288"/>
      <c r="AF162" s="284"/>
      <c r="AH162" s="288"/>
      <c r="AI162" s="343"/>
      <c r="AJ162" s="344"/>
      <c r="AK162" s="344"/>
      <c r="AL162" s="344"/>
      <c r="AM162" s="344"/>
      <c r="AN162" s="344"/>
      <c r="AO162" s="309"/>
      <c r="AP162" s="344"/>
      <c r="AQ162" s="344"/>
      <c r="AR162" s="344"/>
      <c r="AS162" s="344"/>
      <c r="AT162" s="344"/>
      <c r="AU162" s="309"/>
      <c r="AV162" s="344"/>
      <c r="AW162" s="344"/>
      <c r="AX162" s="309"/>
    </row>
    <row r="163" spans="1:50">
      <c r="A163" s="643" t="s">
        <v>328</v>
      </c>
      <c r="B163" s="644">
        <v>4437828.083333334</v>
      </c>
      <c r="C163" s="644"/>
      <c r="D163" s="644">
        <v>10717184.293514274</v>
      </c>
      <c r="E163" s="644">
        <v>784507</v>
      </c>
      <c r="F163" s="644"/>
      <c r="G163" s="644"/>
      <c r="H163" s="644">
        <v>15939519.376847608</v>
      </c>
      <c r="I163" s="644"/>
      <c r="J163" s="644">
        <v>3003005.8148725759</v>
      </c>
      <c r="K163" s="644">
        <v>7770649.9941946026</v>
      </c>
      <c r="L163" s="644">
        <v>222424.19999999998</v>
      </c>
      <c r="M163" s="644"/>
      <c r="N163" s="644">
        <v>10996080.009067178</v>
      </c>
      <c r="O163" s="644">
        <v>2167318.1982954545</v>
      </c>
      <c r="P163" s="644"/>
      <c r="Q163" s="644">
        <v>2167318.1982954545</v>
      </c>
      <c r="R163" s="273"/>
      <c r="S163" s="275">
        <f>IF(B162&gt;0,(B163/B162),)</f>
        <v>50429.864583333343</v>
      </c>
      <c r="T163" s="275">
        <f t="shared" ref="T163" si="1682">IF(C162&gt;0,(C163/C162),)</f>
        <v>0</v>
      </c>
      <c r="U163" s="275">
        <f t="shared" ref="U163" si="1683">IF(D162&gt;0,(D163/D162),)</f>
        <v>43040.900777165756</v>
      </c>
      <c r="V163" s="275">
        <f t="shared" ref="V163" si="1684">IF(E162&gt;0,(E163/E162),)</f>
        <v>41289.84210526316</v>
      </c>
      <c r="W163" s="275">
        <f t="shared" ref="W163" si="1685">IF(F162&gt;0,(F163/F162),)</f>
        <v>0</v>
      </c>
      <c r="X163" s="275">
        <f t="shared" ref="X163" si="1686">IF(G162&gt;0,(G163/G162),)</f>
        <v>0</v>
      </c>
      <c r="Y163" s="290">
        <f t="shared" ref="Y163" si="1687">IF(H162&gt;0,(H163/H162),)</f>
        <v>44773.930833841594</v>
      </c>
      <c r="Z163" s="285">
        <f t="shared" ref="Z163" si="1688">IF(I162&gt;0,(I163/I162),)</f>
        <v>0</v>
      </c>
      <c r="AA163" s="275">
        <f t="shared" ref="AA163" si="1689">IF(J162&gt;0,(J163/J162),)</f>
        <v>36622.022132592392</v>
      </c>
      <c r="AB163" s="275">
        <f t="shared" ref="AB163" si="1690">IF(K162&gt;0,(K163/K162),)</f>
        <v>35161.312190925804</v>
      </c>
      <c r="AC163" s="275">
        <f t="shared" ref="AC163" si="1691">IF(L162&gt;0,(L163/L162),)</f>
        <v>37070.699999999997</v>
      </c>
      <c r="AD163" s="275">
        <f t="shared" ref="AD163" si="1692">IF(M162&gt;0,(M163/M162),)</f>
        <v>0</v>
      </c>
      <c r="AE163" s="290">
        <f t="shared" ref="AE163" si="1693">IF(N162&gt;0,(N163/N162),)</f>
        <v>35586.019446819344</v>
      </c>
      <c r="AF163" s="285">
        <f t="shared" ref="AF163" si="1694">IF(O162&gt;0,(O163/O162),)</f>
        <v>35529.806529433677</v>
      </c>
      <c r="AG163" s="275">
        <f t="shared" ref="AG163" si="1695">IF(P162&gt;0,(P163/P162),)</f>
        <v>0</v>
      </c>
      <c r="AH163" s="290">
        <f t="shared" ref="AH163" si="1696">IF(Q162&gt;0,(Q163/Q162),)</f>
        <v>35529.806529433677</v>
      </c>
      <c r="AI163" s="343"/>
      <c r="AJ163" s="344"/>
      <c r="AK163" s="344"/>
      <c r="AL163" s="344"/>
      <c r="AM163" s="344"/>
      <c r="AN163" s="344"/>
      <c r="AO163" s="309"/>
      <c r="AP163" s="344"/>
      <c r="AQ163" s="344"/>
      <c r="AR163" s="344"/>
      <c r="AS163" s="344"/>
      <c r="AT163" s="344"/>
      <c r="AU163" s="309"/>
      <c r="AV163" s="344"/>
      <c r="AW163" s="344"/>
      <c r="AX163" s="309"/>
    </row>
    <row r="164" spans="1:50">
      <c r="A164" s="643" t="s">
        <v>330</v>
      </c>
      <c r="B164" s="644">
        <v>81</v>
      </c>
      <c r="C164" s="644"/>
      <c r="D164" s="644">
        <v>254</v>
      </c>
      <c r="E164" s="644">
        <v>16</v>
      </c>
      <c r="F164" s="644"/>
      <c r="G164" s="644"/>
      <c r="H164" s="644">
        <v>351</v>
      </c>
      <c r="I164" s="644"/>
      <c r="J164" s="658">
        <v>66</v>
      </c>
      <c r="K164" s="658">
        <v>187</v>
      </c>
      <c r="L164" s="658">
        <v>5</v>
      </c>
      <c r="M164" s="644"/>
      <c r="N164" s="644">
        <v>258</v>
      </c>
      <c r="O164" s="644">
        <v>62</v>
      </c>
      <c r="P164" s="644"/>
      <c r="Q164" s="644">
        <v>62</v>
      </c>
      <c r="Y164" s="288"/>
      <c r="Z164" s="284"/>
      <c r="AE164" s="288"/>
      <c r="AF164" s="284"/>
      <c r="AH164" s="288"/>
      <c r="AI164" s="343"/>
      <c r="AJ164" s="344"/>
      <c r="AK164" s="344"/>
      <c r="AL164" s="344"/>
      <c r="AM164" s="344"/>
      <c r="AN164" s="344"/>
      <c r="AO164" s="309"/>
      <c r="AP164" s="344"/>
      <c r="AQ164" s="344"/>
      <c r="AR164" s="344"/>
      <c r="AS164" s="344"/>
      <c r="AT164" s="344"/>
      <c r="AU164" s="309"/>
      <c r="AV164" s="344"/>
      <c r="AW164" s="344"/>
      <c r="AX164" s="309"/>
    </row>
    <row r="165" spans="1:50">
      <c r="A165" s="643" t="s">
        <v>332</v>
      </c>
      <c r="B165" s="644">
        <v>4063490.349809886</v>
      </c>
      <c r="C165" s="644"/>
      <c r="D165" s="644">
        <v>11234593.834973466</v>
      </c>
      <c r="E165" s="644">
        <v>674742</v>
      </c>
      <c r="F165" s="644"/>
      <c r="G165" s="644"/>
      <c r="H165" s="644">
        <v>15972826.184783351</v>
      </c>
      <c r="I165" s="644"/>
      <c r="J165" s="644">
        <v>2443984.0328002172</v>
      </c>
      <c r="K165" s="644">
        <v>6594345.0389094241</v>
      </c>
      <c r="L165" s="644">
        <v>171350</v>
      </c>
      <c r="M165" s="644"/>
      <c r="N165" s="644">
        <v>9209679.0717096403</v>
      </c>
      <c r="O165" s="644">
        <v>2240760.7008583373</v>
      </c>
      <c r="P165" s="644"/>
      <c r="Q165" s="644">
        <v>2240760.7008583373</v>
      </c>
      <c r="R165" s="273"/>
      <c r="S165" s="275">
        <f>IF(B164&gt;0,(B165/B164),)</f>
        <v>50166.547528517112</v>
      </c>
      <c r="T165" s="275">
        <f t="shared" ref="T165" si="1697">IF(C164&gt;0,(C165/C164),)</f>
        <v>0</v>
      </c>
      <c r="U165" s="275">
        <f t="shared" ref="U165" si="1698">IF(D164&gt;0,(D165/D164),)</f>
        <v>44230.684389659313</v>
      </c>
      <c r="V165" s="275">
        <f t="shared" ref="V165" si="1699">IF(E164&gt;0,(E165/E164),)</f>
        <v>42171.375</v>
      </c>
      <c r="W165" s="275">
        <f t="shared" ref="W165" si="1700">IF(F164&gt;0,(F165/F164),)</f>
        <v>0</v>
      </c>
      <c r="X165" s="275">
        <f t="shared" ref="X165" si="1701">IF(G164&gt;0,(G165/G164),)</f>
        <v>0</v>
      </c>
      <c r="Y165" s="290">
        <f t="shared" ref="Y165" si="1702">IF(H164&gt;0,(H165/H164),)</f>
        <v>45506.627307075076</v>
      </c>
      <c r="Z165" s="285">
        <f t="shared" ref="Z165" si="1703">IF(I164&gt;0,(I165/I164),)</f>
        <v>0</v>
      </c>
      <c r="AA165" s="275">
        <f t="shared" ref="AA165" si="1704">IF(J164&gt;0,(J165/J164),)</f>
        <v>37030.061103033593</v>
      </c>
      <c r="AB165" s="275">
        <f t="shared" ref="AB165" si="1705">IF(K164&gt;0,(K165/K164),)</f>
        <v>35263.877213419379</v>
      </c>
      <c r="AC165" s="275">
        <f t="shared" ref="AC165" si="1706">IF(L164&gt;0,(L165/L164),)</f>
        <v>34270</v>
      </c>
      <c r="AD165" s="275">
        <f t="shared" ref="AD165" si="1707">IF(M164&gt;0,(M165/M164),)</f>
        <v>0</v>
      </c>
      <c r="AE165" s="290">
        <f t="shared" ref="AE165" si="1708">IF(N164&gt;0,(N165/N164),)</f>
        <v>35696.430510502483</v>
      </c>
      <c r="AF165" s="285">
        <f t="shared" ref="AF165" si="1709">IF(O164&gt;0,(O165/O164),)</f>
        <v>36141.301626747379</v>
      </c>
      <c r="AG165" s="275">
        <f t="shared" ref="AG165" si="1710">IF(P164&gt;0,(P165/P164),)</f>
        <v>0</v>
      </c>
      <c r="AH165" s="290">
        <f t="shared" ref="AH165" si="1711">IF(Q164&gt;0,(Q165/Q164),)</f>
        <v>36141.301626747379</v>
      </c>
      <c r="AI165" s="345">
        <f>IF(S163&gt;0,(S165-S163)/S163,)</f>
        <v>-5.2214507612073739E-3</v>
      </c>
      <c r="AJ165" s="314">
        <f t="shared" ref="AJ165" si="1712">IF(T163&gt;0,(T165-T163)/T163,)</f>
        <v>0</v>
      </c>
      <c r="AK165" s="314">
        <f t="shared" ref="AK165" si="1713">IF(U163&gt;0,(U165-U163)/U163,)</f>
        <v>2.7643092756199139E-2</v>
      </c>
      <c r="AL165" s="314">
        <f t="shared" ref="AL165" si="1714">IF(V163&gt;0,(V165-V163)/V163,)</f>
        <v>2.1349873232488627E-2</v>
      </c>
      <c r="AM165" s="314">
        <f t="shared" ref="AM165" si="1715">IF(W163&gt;0,(W165-W163)/W163,)</f>
        <v>0</v>
      </c>
      <c r="AN165" s="314">
        <f t="shared" ref="AN165" si="1716">IF(X163&gt;0,(X165-X163)/X163,)</f>
        <v>0</v>
      </c>
      <c r="AO165" s="310">
        <f t="shared" ref="AO165" si="1717">IF(Y163&gt;0,(Y165-Y163)/Y163,)</f>
        <v>1.6364354426520129E-2</v>
      </c>
      <c r="AP165" s="314">
        <f t="shared" ref="AP165" si="1718">IF(Z163&gt;0,(Z165-Z163)/Z163,)</f>
        <v>0</v>
      </c>
      <c r="AQ165" s="312">
        <f t="shared" ref="AQ165" si="1719">IF(AA163&gt;0,(AA165-AA163)/AA163,)</f>
        <v>1.1141901694119171E-2</v>
      </c>
      <c r="AR165" s="312">
        <f t="shared" ref="AR165" si="1720">IF(AB163&gt;0,(AB165-AB163)/AB163,)</f>
        <v>2.9169850640569568E-3</v>
      </c>
      <c r="AS165" s="312">
        <f t="shared" ref="AS165" si="1721">IF(AC163&gt;0,(AC165-AC163)/AC163,)</f>
        <v>-7.5550232393777228E-2</v>
      </c>
      <c r="AT165" s="314">
        <f t="shared" ref="AT165" si="1722">IF(AD163&gt;0,(AD165-AD163)/AD163,)</f>
        <v>0</v>
      </c>
      <c r="AU165" s="310">
        <f t="shared" ref="AU165" si="1723">IF(AE163&gt;0,(AE165-AE163)/AE163,)</f>
        <v>3.1026528226384053E-3</v>
      </c>
      <c r="AV165" s="312">
        <f t="shared" ref="AV165" si="1724">IF(AF163&gt;0,(AF165-AF163)/AF163,)</f>
        <v>1.7210763498166699E-2</v>
      </c>
      <c r="AW165" s="314">
        <f t="shared" ref="AW165" si="1725">IF(AG163&gt;0,(AG165-AG163)/AG163,)</f>
        <v>0</v>
      </c>
      <c r="AX165" s="310">
        <f t="shared" ref="AX165" si="1726">IF(AH163&gt;0,(AH165-AH163)/AH163,)</f>
        <v>1.7210763498166699E-2</v>
      </c>
    </row>
    <row r="166" spans="1:50">
      <c r="A166" s="643" t="s">
        <v>334</v>
      </c>
      <c r="B166" s="644">
        <v>186</v>
      </c>
      <c r="C166" s="644"/>
      <c r="D166" s="644">
        <v>454</v>
      </c>
      <c r="E166" s="644">
        <v>0</v>
      </c>
      <c r="F166" s="644"/>
      <c r="G166" s="644"/>
      <c r="H166" s="644">
        <v>640</v>
      </c>
      <c r="I166" s="644"/>
      <c r="J166" s="644">
        <v>0</v>
      </c>
      <c r="K166" s="644">
        <v>0</v>
      </c>
      <c r="L166" s="644">
        <v>0</v>
      </c>
      <c r="M166" s="644"/>
      <c r="N166" s="644">
        <v>0</v>
      </c>
      <c r="O166" s="644">
        <v>0</v>
      </c>
      <c r="P166" s="644"/>
      <c r="Q166" s="644">
        <v>0</v>
      </c>
      <c r="Y166" s="288"/>
      <c r="Z166" s="284"/>
      <c r="AE166" s="288"/>
      <c r="AF166" s="284"/>
      <c r="AH166" s="288"/>
      <c r="AI166" s="343"/>
      <c r="AJ166" s="344"/>
      <c r="AK166" s="344"/>
      <c r="AL166" s="344"/>
      <c r="AM166" s="344"/>
      <c r="AN166" s="344"/>
      <c r="AO166" s="309"/>
      <c r="AP166" s="344"/>
      <c r="AQ166" s="344"/>
      <c r="AR166" s="344"/>
      <c r="AS166" s="344"/>
      <c r="AT166" s="344"/>
      <c r="AU166" s="309"/>
      <c r="AV166" s="344"/>
      <c r="AW166" s="344"/>
      <c r="AX166" s="309"/>
    </row>
    <row r="167" spans="1:50">
      <c r="A167" s="643" t="s">
        <v>336</v>
      </c>
      <c r="B167" s="644">
        <v>9460061.095537398</v>
      </c>
      <c r="C167" s="644"/>
      <c r="D167" s="644">
        <v>22259801.521205589</v>
      </c>
      <c r="E167" s="644">
        <v>0</v>
      </c>
      <c r="F167" s="644"/>
      <c r="G167" s="644"/>
      <c r="H167" s="644">
        <v>31719862.616742987</v>
      </c>
      <c r="I167" s="644"/>
      <c r="J167" s="644">
        <v>0</v>
      </c>
      <c r="K167" s="644">
        <v>0</v>
      </c>
      <c r="L167" s="644">
        <v>0</v>
      </c>
      <c r="M167" s="644"/>
      <c r="N167" s="644">
        <v>0</v>
      </c>
      <c r="O167" s="644">
        <v>0</v>
      </c>
      <c r="P167" s="644"/>
      <c r="Q167" s="644">
        <v>0</v>
      </c>
      <c r="R167" s="273"/>
      <c r="S167" s="275">
        <f>IF(B166&gt;0,(B167/B166),)</f>
        <v>50860.543524394612</v>
      </c>
      <c r="T167" s="275">
        <f t="shared" ref="T167" si="1727">IF(C166&gt;0,(C167/C166),)</f>
        <v>0</v>
      </c>
      <c r="U167" s="275">
        <f t="shared" ref="U167" si="1728">IF(D166&gt;0,(D167/D166),)</f>
        <v>49030.399826444031</v>
      </c>
      <c r="V167" s="275">
        <f t="shared" ref="V167" si="1729">IF(E166&gt;0,(E167/E166),)</f>
        <v>0</v>
      </c>
      <c r="W167" s="275">
        <f t="shared" ref="W167" si="1730">IF(F166&gt;0,(F167/F166),)</f>
        <v>0</v>
      </c>
      <c r="X167" s="275">
        <f t="shared" ref="X167" si="1731">IF(G166&gt;0,(G167/G166),)</f>
        <v>0</v>
      </c>
      <c r="Y167" s="290">
        <f t="shared" ref="Y167" si="1732">IF(H166&gt;0,(H167/H166),)</f>
        <v>49562.28533866092</v>
      </c>
      <c r="Z167" s="285">
        <f t="shared" ref="Z167" si="1733">IF(I166&gt;0,(I167/I166),)</f>
        <v>0</v>
      </c>
      <c r="AA167" s="275">
        <f t="shared" ref="AA167" si="1734">IF(J166&gt;0,(J167/J166),)</f>
        <v>0</v>
      </c>
      <c r="AB167" s="275">
        <f t="shared" ref="AB167" si="1735">IF(K166&gt;0,(K167/K166),)</f>
        <v>0</v>
      </c>
      <c r="AC167" s="275">
        <f t="shared" ref="AC167" si="1736">IF(L166&gt;0,(L167/L166),)</f>
        <v>0</v>
      </c>
      <c r="AD167" s="275">
        <f t="shared" ref="AD167" si="1737">IF(M166&gt;0,(M167/M166),)</f>
        <v>0</v>
      </c>
      <c r="AE167" s="290">
        <f t="shared" ref="AE167" si="1738">IF(N166&gt;0,(N167/N166),)</f>
        <v>0</v>
      </c>
      <c r="AF167" s="285">
        <f t="shared" ref="AF167" si="1739">IF(O166&gt;0,(O167/O166),)</f>
        <v>0</v>
      </c>
      <c r="AG167" s="275">
        <f t="shared" ref="AG167" si="1740">IF(P166&gt;0,(P167/P166),)</f>
        <v>0</v>
      </c>
      <c r="AH167" s="290">
        <f t="shared" ref="AH167" si="1741">IF(Q166&gt;0,(Q167/Q166),)</f>
        <v>0</v>
      </c>
      <c r="AI167" s="343"/>
      <c r="AJ167" s="344"/>
      <c r="AK167" s="344"/>
      <c r="AL167" s="344"/>
      <c r="AM167" s="344"/>
      <c r="AN167" s="344"/>
      <c r="AO167" s="309"/>
      <c r="AP167" s="344"/>
      <c r="AQ167" s="344"/>
      <c r="AR167" s="344"/>
      <c r="AS167" s="344"/>
      <c r="AT167" s="344"/>
      <c r="AU167" s="309"/>
      <c r="AV167" s="344"/>
      <c r="AW167" s="344"/>
      <c r="AX167" s="309"/>
    </row>
    <row r="168" spans="1:50">
      <c r="A168" s="643" t="s">
        <v>338</v>
      </c>
      <c r="B168" s="644">
        <v>180</v>
      </c>
      <c r="C168" s="644"/>
      <c r="D168" s="644">
        <v>401</v>
      </c>
      <c r="E168" s="644">
        <v>0</v>
      </c>
      <c r="F168" s="644"/>
      <c r="G168" s="644"/>
      <c r="H168" s="644">
        <v>581</v>
      </c>
      <c r="I168" s="644"/>
      <c r="J168" s="658">
        <v>0</v>
      </c>
      <c r="K168" s="658">
        <v>0</v>
      </c>
      <c r="L168" s="658">
        <v>0</v>
      </c>
      <c r="M168" s="644"/>
      <c r="N168" s="644">
        <v>0</v>
      </c>
      <c r="O168" s="658">
        <v>0</v>
      </c>
      <c r="P168" s="644"/>
      <c r="Q168" s="644">
        <v>0</v>
      </c>
      <c r="Y168" s="288"/>
      <c r="Z168" s="284"/>
      <c r="AE168" s="288"/>
      <c r="AF168" s="284"/>
      <c r="AH168" s="288"/>
      <c r="AI168" s="343"/>
      <c r="AJ168" s="344"/>
      <c r="AK168" s="344"/>
      <c r="AL168" s="344"/>
      <c r="AM168" s="344"/>
      <c r="AN168" s="344"/>
      <c r="AO168" s="309"/>
      <c r="AP168" s="344"/>
      <c r="AQ168" s="344"/>
      <c r="AR168" s="344"/>
      <c r="AS168" s="344"/>
      <c r="AT168" s="344"/>
      <c r="AU168" s="309"/>
      <c r="AV168" s="344"/>
      <c r="AW168" s="344"/>
      <c r="AX168" s="309"/>
    </row>
    <row r="169" spans="1:50">
      <c r="A169" s="643" t="s">
        <v>340</v>
      </c>
      <c r="B169" s="644">
        <v>9573919.5939849634</v>
      </c>
      <c r="C169" s="644"/>
      <c r="D169" s="644">
        <v>18152962.788039591</v>
      </c>
      <c r="E169" s="644">
        <v>0</v>
      </c>
      <c r="F169" s="644"/>
      <c r="G169" s="644"/>
      <c r="H169" s="644">
        <v>27726882.382024556</v>
      </c>
      <c r="I169" s="644"/>
      <c r="J169" s="644">
        <v>0</v>
      </c>
      <c r="K169" s="644">
        <v>0</v>
      </c>
      <c r="L169" s="644">
        <v>0</v>
      </c>
      <c r="M169" s="644"/>
      <c r="N169" s="644">
        <v>0</v>
      </c>
      <c r="O169" s="644">
        <v>0</v>
      </c>
      <c r="P169" s="644"/>
      <c r="Q169" s="644">
        <v>0</v>
      </c>
      <c r="R169" s="273"/>
      <c r="S169" s="275">
        <f>IF(B168&gt;0,(B169/B168),)</f>
        <v>53188.442188805355</v>
      </c>
      <c r="T169" s="275">
        <f t="shared" ref="T169" si="1742">IF(C168&gt;0,(C169/C168),)</f>
        <v>0</v>
      </c>
      <c r="U169" s="275">
        <f t="shared" ref="U169" si="1743">IF(D168&gt;0,(D169/D168),)</f>
        <v>45269.233885385511</v>
      </c>
      <c r="V169" s="275">
        <f t="shared" ref="V169" si="1744">IF(E168&gt;0,(E169/E168),)</f>
        <v>0</v>
      </c>
      <c r="W169" s="275">
        <f t="shared" ref="W169" si="1745">IF(F168&gt;0,(F169/F168),)</f>
        <v>0</v>
      </c>
      <c r="X169" s="275">
        <f t="shared" ref="X169" si="1746">IF(G168&gt;0,(G169/G168),)</f>
        <v>0</v>
      </c>
      <c r="Y169" s="290">
        <f t="shared" ref="Y169" si="1747">IF(H168&gt;0,(H169/H168),)</f>
        <v>47722.689125687706</v>
      </c>
      <c r="Z169" s="285">
        <f t="shared" ref="Z169" si="1748">IF(I168&gt;0,(I169/I168),)</f>
        <v>0</v>
      </c>
      <c r="AA169" s="659">
        <f t="shared" ref="AA169" si="1749">IF(J168&gt;0,(J169/J168),)</f>
        <v>0</v>
      </c>
      <c r="AB169" s="659">
        <f t="shared" ref="AB169" si="1750">IF(K168&gt;0,(K169/K168),)</f>
        <v>0</v>
      </c>
      <c r="AC169" s="659">
        <f t="shared" ref="AC169" si="1751">IF(L168&gt;0,(L169/L168),)</f>
        <v>0</v>
      </c>
      <c r="AD169" s="275">
        <f t="shared" ref="AD169" si="1752">IF(M168&gt;0,(M169/M168),)</f>
        <v>0</v>
      </c>
      <c r="AE169" s="290">
        <f t="shared" ref="AE169" si="1753">IF(N168&gt;0,(N169/N168),)</f>
        <v>0</v>
      </c>
      <c r="AF169" s="660">
        <f t="shared" ref="AF169" si="1754">IF(O168&gt;0,(O169/O168),)</f>
        <v>0</v>
      </c>
      <c r="AG169" s="275">
        <f t="shared" ref="AG169" si="1755">IF(P168&gt;0,(P169/P168),)</f>
        <v>0</v>
      </c>
      <c r="AH169" s="290">
        <f t="shared" ref="AH169" si="1756">IF(Q168&gt;0,(Q169/Q168),)</f>
        <v>0</v>
      </c>
      <c r="AI169" s="345">
        <f>IF(S167&gt;0,(S169-S167)/S167,)</f>
        <v>4.5770227824918852E-2</v>
      </c>
      <c r="AJ169" s="314">
        <f t="shared" ref="AJ169" si="1757">IF(T167&gt;0,(T169-T167)/T167,)</f>
        <v>0</v>
      </c>
      <c r="AK169" s="314">
        <f t="shared" ref="AK169" si="1758">IF(U167&gt;0,(U169-U167)/U167,)</f>
        <v>-7.6710896798152864E-2</v>
      </c>
      <c r="AL169" s="314">
        <f t="shared" ref="AL169" si="1759">IF(V167&gt;0,(V169-V167)/V167,)</f>
        <v>0</v>
      </c>
      <c r="AM169" s="314">
        <f t="shared" ref="AM169" si="1760">IF(W167&gt;0,(W169-W167)/W167,)</f>
        <v>0</v>
      </c>
      <c r="AN169" s="314">
        <f t="shared" ref="AN169" si="1761">IF(X167&gt;0,(X169-X167)/X167,)</f>
        <v>0</v>
      </c>
      <c r="AO169" s="310">
        <f t="shared" ref="AO169" si="1762">IF(Y167&gt;0,(Y169-Y167)/Y167,)</f>
        <v>-3.7116856101432484E-2</v>
      </c>
      <c r="AP169" s="314">
        <f t="shared" ref="AP169" si="1763">IF(Z167&gt;0,(Z169-Z167)/Z167,)</f>
        <v>0</v>
      </c>
      <c r="AQ169" s="314">
        <f t="shared" ref="AQ169" si="1764">IF(AA167&gt;0,(AA169-AA167)/AA167,)</f>
        <v>0</v>
      </c>
      <c r="AR169" s="314">
        <f t="shared" ref="AR169" si="1765">IF(AB167&gt;0,(AB169-AB167)/AB167,)</f>
        <v>0</v>
      </c>
      <c r="AS169" s="314">
        <f t="shared" ref="AS169" si="1766">IF(AC167&gt;0,(AC169-AC167)/AC167,)</f>
        <v>0</v>
      </c>
      <c r="AT169" s="314">
        <f t="shared" ref="AT169" si="1767">IF(AD167&gt;0,(AD169-AD167)/AD167,)</f>
        <v>0</v>
      </c>
      <c r="AU169" s="310">
        <f t="shared" ref="AU169" si="1768">IF(AE167&gt;0,(AE169-AE167)/AE167,)</f>
        <v>0</v>
      </c>
      <c r="AV169" s="314">
        <f t="shared" ref="AV169" si="1769">IF(AF167&gt;0,(AF169-AF167)/AF167,)</f>
        <v>0</v>
      </c>
      <c r="AW169" s="314">
        <f t="shared" ref="AW169" si="1770">IF(AG167&gt;0,(AG169-AG167)/AG167,)</f>
        <v>0</v>
      </c>
      <c r="AX169" s="310">
        <f t="shared" ref="AX169" si="1771">IF(AH167&gt;0,(AH169-AH167)/AH167,)</f>
        <v>0</v>
      </c>
    </row>
    <row r="170" spans="1:50">
      <c r="A170" s="643" t="s">
        <v>342</v>
      </c>
      <c r="B170" s="644">
        <v>0</v>
      </c>
      <c r="C170" s="644"/>
      <c r="D170" s="644">
        <v>0</v>
      </c>
      <c r="E170" s="644">
        <v>0</v>
      </c>
      <c r="F170" s="644"/>
      <c r="G170" s="644"/>
      <c r="H170" s="644">
        <v>0</v>
      </c>
      <c r="I170" s="644"/>
      <c r="J170" s="644">
        <v>0</v>
      </c>
      <c r="K170" s="644">
        <v>0</v>
      </c>
      <c r="L170" s="644">
        <v>0</v>
      </c>
      <c r="M170" s="644"/>
      <c r="N170" s="644">
        <v>0</v>
      </c>
      <c r="O170" s="644">
        <v>0</v>
      </c>
      <c r="P170" s="644"/>
      <c r="Q170" s="644">
        <v>0</v>
      </c>
      <c r="Y170" s="288"/>
      <c r="Z170" s="284"/>
      <c r="AE170" s="288"/>
      <c r="AF170" s="284"/>
      <c r="AH170" s="288"/>
      <c r="AI170" s="343"/>
      <c r="AJ170" s="344"/>
      <c r="AK170" s="344"/>
      <c r="AL170" s="344"/>
      <c r="AM170" s="344"/>
      <c r="AN170" s="344"/>
      <c r="AO170" s="309"/>
      <c r="AP170" s="344"/>
      <c r="AQ170" s="344"/>
      <c r="AR170" s="344"/>
      <c r="AS170" s="344"/>
      <c r="AT170" s="344"/>
      <c r="AU170" s="309"/>
      <c r="AV170" s="344"/>
      <c r="AW170" s="344"/>
      <c r="AX170" s="309"/>
    </row>
    <row r="171" spans="1:50">
      <c r="A171" s="643" t="s">
        <v>344</v>
      </c>
      <c r="B171" s="644">
        <v>0</v>
      </c>
      <c r="C171" s="644"/>
      <c r="D171" s="644">
        <v>0</v>
      </c>
      <c r="E171" s="644">
        <v>0</v>
      </c>
      <c r="F171" s="644"/>
      <c r="G171" s="644"/>
      <c r="H171" s="644">
        <v>0</v>
      </c>
      <c r="I171" s="644"/>
      <c r="J171" s="644">
        <v>0</v>
      </c>
      <c r="K171" s="644">
        <v>0</v>
      </c>
      <c r="L171" s="644">
        <v>0</v>
      </c>
      <c r="M171" s="644"/>
      <c r="N171" s="644">
        <v>0</v>
      </c>
      <c r="O171" s="644">
        <v>0</v>
      </c>
      <c r="P171" s="644"/>
      <c r="Q171" s="644">
        <v>0</v>
      </c>
      <c r="R171" s="273"/>
      <c r="S171" s="275">
        <f>IF(B170&gt;0,(B171/B170),)</f>
        <v>0</v>
      </c>
      <c r="T171" s="275">
        <f t="shared" ref="T171" si="1772">IF(C170&gt;0,(C171/C170),)</f>
        <v>0</v>
      </c>
      <c r="U171" s="275">
        <f t="shared" ref="U171" si="1773">IF(D170&gt;0,(D171/D170),)</f>
        <v>0</v>
      </c>
      <c r="V171" s="275">
        <f t="shared" ref="V171" si="1774">IF(E170&gt;0,(E171/E170),)</f>
        <v>0</v>
      </c>
      <c r="W171" s="275">
        <f t="shared" ref="W171" si="1775">IF(F170&gt;0,(F171/F170),)</f>
        <v>0</v>
      </c>
      <c r="X171" s="275">
        <f t="shared" ref="X171" si="1776">IF(G170&gt;0,(G171/G170),)</f>
        <v>0</v>
      </c>
      <c r="Y171" s="290">
        <f t="shared" ref="Y171" si="1777">IF(H170&gt;0,(H171/H170),)</f>
        <v>0</v>
      </c>
      <c r="Z171" s="285">
        <f t="shared" ref="Z171" si="1778">IF(I170&gt;0,(I171/I170),)</f>
        <v>0</v>
      </c>
      <c r="AA171" s="275">
        <f t="shared" ref="AA171" si="1779">IF(J170&gt;0,(J171/J170),)</f>
        <v>0</v>
      </c>
      <c r="AB171" s="275">
        <f t="shared" ref="AB171" si="1780">IF(K170&gt;0,(K171/K170),)</f>
        <v>0</v>
      </c>
      <c r="AC171" s="275">
        <f t="shared" ref="AC171" si="1781">IF(L170&gt;0,(L171/L170),)</f>
        <v>0</v>
      </c>
      <c r="AD171" s="275">
        <f t="shared" ref="AD171" si="1782">IF(M170&gt;0,(M171/M170),)</f>
        <v>0</v>
      </c>
      <c r="AE171" s="290">
        <f t="shared" ref="AE171" si="1783">IF(N170&gt;0,(N171/N170),)</f>
        <v>0</v>
      </c>
      <c r="AF171" s="285">
        <f t="shared" ref="AF171" si="1784">IF(O170&gt;0,(O171/O170),)</f>
        <v>0</v>
      </c>
      <c r="AG171" s="275">
        <f t="shared" ref="AG171" si="1785">IF(P170&gt;0,(P171/P170),)</f>
        <v>0</v>
      </c>
      <c r="AH171" s="290">
        <f t="shared" ref="AH171" si="1786">IF(Q170&gt;0,(Q171/Q170),)</f>
        <v>0</v>
      </c>
      <c r="AI171" s="343"/>
      <c r="AJ171" s="344"/>
      <c r="AK171" s="344"/>
      <c r="AL171" s="344"/>
      <c r="AM171" s="344"/>
      <c r="AN171" s="344"/>
      <c r="AO171" s="309"/>
      <c r="AP171" s="344"/>
      <c r="AQ171" s="344"/>
      <c r="AR171" s="344"/>
      <c r="AS171" s="344"/>
      <c r="AT171" s="344"/>
      <c r="AU171" s="309"/>
      <c r="AV171" s="344"/>
      <c r="AW171" s="344"/>
      <c r="AX171" s="309"/>
    </row>
    <row r="172" spans="1:50">
      <c r="A172" s="643" t="s">
        <v>346</v>
      </c>
      <c r="B172" s="644">
        <v>0</v>
      </c>
      <c r="C172" s="644"/>
      <c r="D172" s="644">
        <v>0</v>
      </c>
      <c r="E172" s="644">
        <v>0</v>
      </c>
      <c r="F172" s="644"/>
      <c r="G172" s="644"/>
      <c r="H172" s="644">
        <v>0</v>
      </c>
      <c r="I172" s="644"/>
      <c r="J172" s="644">
        <v>0</v>
      </c>
      <c r="K172" s="644">
        <v>0</v>
      </c>
      <c r="L172" s="644">
        <v>0</v>
      </c>
      <c r="M172" s="644"/>
      <c r="N172" s="644">
        <v>0</v>
      </c>
      <c r="O172" s="644">
        <v>0</v>
      </c>
      <c r="P172" s="644"/>
      <c r="Q172" s="644">
        <v>0</v>
      </c>
      <c r="Y172" s="288"/>
      <c r="Z172" s="284"/>
      <c r="AE172" s="288"/>
      <c r="AF172" s="284"/>
      <c r="AH172" s="288"/>
      <c r="AI172" s="343"/>
      <c r="AJ172" s="344"/>
      <c r="AK172" s="344"/>
      <c r="AL172" s="344"/>
      <c r="AM172" s="344"/>
      <c r="AN172" s="344"/>
      <c r="AO172" s="309"/>
      <c r="AP172" s="344"/>
      <c r="AQ172" s="344"/>
      <c r="AR172" s="344"/>
      <c r="AS172" s="344"/>
      <c r="AT172" s="344"/>
      <c r="AU172" s="309"/>
      <c r="AV172" s="344"/>
      <c r="AW172" s="344"/>
      <c r="AX172" s="309"/>
    </row>
    <row r="173" spans="1:50">
      <c r="A173" s="643" t="s">
        <v>348</v>
      </c>
      <c r="B173" s="644">
        <v>0</v>
      </c>
      <c r="C173" s="644"/>
      <c r="D173" s="644">
        <v>0</v>
      </c>
      <c r="E173" s="644">
        <v>0</v>
      </c>
      <c r="F173" s="644"/>
      <c r="G173" s="644"/>
      <c r="H173" s="644">
        <v>0</v>
      </c>
      <c r="I173" s="644"/>
      <c r="J173" s="644">
        <v>0</v>
      </c>
      <c r="K173" s="644">
        <v>0</v>
      </c>
      <c r="L173" s="644">
        <v>0</v>
      </c>
      <c r="M173" s="644"/>
      <c r="N173" s="644">
        <v>0</v>
      </c>
      <c r="O173" s="644">
        <v>0</v>
      </c>
      <c r="P173" s="644"/>
      <c r="Q173" s="644">
        <v>0</v>
      </c>
      <c r="R173" s="273"/>
      <c r="S173" s="275">
        <f>IF(B172&gt;0,(B173/B172),)</f>
        <v>0</v>
      </c>
      <c r="T173" s="275">
        <f t="shared" ref="T173" si="1787">IF(C172&gt;0,(C173/C172),)</f>
        <v>0</v>
      </c>
      <c r="U173" s="275">
        <f t="shared" ref="U173" si="1788">IF(D172&gt;0,(D173/D172),)</f>
        <v>0</v>
      </c>
      <c r="V173" s="275">
        <f t="shared" ref="V173" si="1789">IF(E172&gt;0,(E173/E172),)</f>
        <v>0</v>
      </c>
      <c r="W173" s="275">
        <f t="shared" ref="W173" si="1790">IF(F172&gt;0,(F173/F172),)</f>
        <v>0</v>
      </c>
      <c r="X173" s="275">
        <f t="shared" ref="X173" si="1791">IF(G172&gt;0,(G173/G172),)</f>
        <v>0</v>
      </c>
      <c r="Y173" s="290">
        <f t="shared" ref="Y173" si="1792">IF(H172&gt;0,(H173/H172),)</f>
        <v>0</v>
      </c>
      <c r="Z173" s="285">
        <f t="shared" ref="Z173" si="1793">IF(I172&gt;0,(I173/I172),)</f>
        <v>0</v>
      </c>
      <c r="AA173" s="275">
        <f t="shared" ref="AA173" si="1794">IF(J172&gt;0,(J173/J172),)</f>
        <v>0</v>
      </c>
      <c r="AB173" s="275">
        <f t="shared" ref="AB173" si="1795">IF(K172&gt;0,(K173/K172),)</f>
        <v>0</v>
      </c>
      <c r="AC173" s="275">
        <f t="shared" ref="AC173" si="1796">IF(L172&gt;0,(L173/L172),)</f>
        <v>0</v>
      </c>
      <c r="AD173" s="275">
        <f t="shared" ref="AD173" si="1797">IF(M172&gt;0,(M173/M172),)</f>
        <v>0</v>
      </c>
      <c r="AE173" s="290">
        <f t="shared" ref="AE173" si="1798">IF(N172&gt;0,(N173/N172),)</f>
        <v>0</v>
      </c>
      <c r="AF173" s="285">
        <f t="shared" ref="AF173" si="1799">IF(O172&gt;0,(O173/O172),)</f>
        <v>0</v>
      </c>
      <c r="AG173" s="275">
        <f t="shared" ref="AG173" si="1800">IF(P172&gt;0,(P173/P172),)</f>
        <v>0</v>
      </c>
      <c r="AH173" s="290">
        <f t="shared" ref="AH173" si="1801">IF(Q172&gt;0,(Q173/Q172),)</f>
        <v>0</v>
      </c>
      <c r="AI173" s="345">
        <f>IF(S171&gt;0,(S173-S171)/S171,)</f>
        <v>0</v>
      </c>
      <c r="AJ173" s="314">
        <f t="shared" ref="AJ173" si="1802">IF(T171&gt;0,(T173-T171)/T171,)</f>
        <v>0</v>
      </c>
      <c r="AK173" s="314">
        <f t="shared" ref="AK173" si="1803">IF(U171&gt;0,(U173-U171)/U171,)</f>
        <v>0</v>
      </c>
      <c r="AL173" s="314">
        <f t="shared" ref="AL173" si="1804">IF(V171&gt;0,(V173-V171)/V171,)</f>
        <v>0</v>
      </c>
      <c r="AM173" s="314">
        <f t="shared" ref="AM173" si="1805">IF(W171&gt;0,(W173-W171)/W171,)</f>
        <v>0</v>
      </c>
      <c r="AN173" s="314">
        <f t="shared" ref="AN173" si="1806">IF(X171&gt;0,(X173-X171)/X171,)</f>
        <v>0</v>
      </c>
      <c r="AO173" s="310">
        <f t="shared" ref="AO173" si="1807">IF(Y171&gt;0,(Y173-Y171)/Y171,)</f>
        <v>0</v>
      </c>
      <c r="AP173" s="314">
        <f t="shared" ref="AP173" si="1808">IF(Z171&gt;0,(Z173-Z171)/Z171,)</f>
        <v>0</v>
      </c>
      <c r="AQ173" s="314">
        <f t="shared" ref="AQ173" si="1809">IF(AA171&gt;0,(AA173-AA171)/AA171,)</f>
        <v>0</v>
      </c>
      <c r="AR173" s="314">
        <f t="shared" ref="AR173" si="1810">IF(AB171&gt;0,(AB173-AB171)/AB171,)</f>
        <v>0</v>
      </c>
      <c r="AS173" s="314">
        <f t="shared" ref="AS173" si="1811">IF(AC171&gt;0,(AC173-AC171)/AC171,)</f>
        <v>0</v>
      </c>
      <c r="AT173" s="314">
        <f t="shared" ref="AT173" si="1812">IF(AD171&gt;0,(AD173-AD171)/AD171,)</f>
        <v>0</v>
      </c>
      <c r="AU173" s="310">
        <f t="shared" ref="AU173" si="1813">IF(AE171&gt;0,(AE173-AE171)/AE171,)</f>
        <v>0</v>
      </c>
      <c r="AV173" s="314">
        <f t="shared" ref="AV173" si="1814">IF(AF171&gt;0,(AF173-AF171)/AF171,)</f>
        <v>0</v>
      </c>
      <c r="AW173" s="314">
        <f t="shared" ref="AW173" si="1815">IF(AG171&gt;0,(AG173-AG171)/AG171,)</f>
        <v>0</v>
      </c>
      <c r="AX173" s="310">
        <f t="shared" ref="AX173" si="1816">IF(AH171&gt;0,(AH173-AH171)/AH171,)</f>
        <v>0</v>
      </c>
    </row>
    <row r="174" spans="1:50">
      <c r="A174" s="643" t="s">
        <v>350</v>
      </c>
      <c r="B174" s="644">
        <v>2299</v>
      </c>
      <c r="C174" s="644"/>
      <c r="D174" s="644">
        <v>2693</v>
      </c>
      <c r="E174" s="644">
        <v>126</v>
      </c>
      <c r="F174" s="644"/>
      <c r="G174" s="644"/>
      <c r="H174" s="644">
        <v>5118</v>
      </c>
      <c r="I174" s="644"/>
      <c r="J174" s="644">
        <v>504</v>
      </c>
      <c r="K174" s="644">
        <v>1207</v>
      </c>
      <c r="L174" s="644">
        <v>47</v>
      </c>
      <c r="M174" s="644"/>
      <c r="N174" s="644">
        <v>1758</v>
      </c>
      <c r="O174" s="644">
        <v>173</v>
      </c>
      <c r="P174" s="644"/>
      <c r="Q174" s="644">
        <v>173</v>
      </c>
      <c r="Y174" s="288"/>
      <c r="Z174" s="284"/>
      <c r="AE174" s="288"/>
      <c r="AF174" s="284"/>
      <c r="AH174" s="288"/>
      <c r="AI174" s="343"/>
      <c r="AJ174" s="344"/>
      <c r="AK174" s="344"/>
      <c r="AL174" s="344"/>
      <c r="AM174" s="344"/>
      <c r="AN174" s="344"/>
      <c r="AO174" s="309"/>
      <c r="AP174" s="344"/>
      <c r="AQ174" s="344"/>
      <c r="AR174" s="344"/>
      <c r="AS174" s="344"/>
      <c r="AT174" s="344"/>
      <c r="AU174" s="309"/>
      <c r="AV174" s="344"/>
      <c r="AW174" s="344"/>
      <c r="AX174" s="309"/>
    </row>
    <row r="175" spans="1:50">
      <c r="A175" s="643" t="s">
        <v>352</v>
      </c>
      <c r="B175" s="644">
        <v>196195435.41973072</v>
      </c>
      <c r="C175" s="644"/>
      <c r="D175" s="644">
        <v>166591339.81095326</v>
      </c>
      <c r="E175" s="644">
        <v>6903385.3185803108</v>
      </c>
      <c r="F175" s="644"/>
      <c r="G175" s="644"/>
      <c r="H175" s="644">
        <v>369690160.54926431</v>
      </c>
      <c r="I175" s="644"/>
      <c r="J175" s="644">
        <v>23794969.291582048</v>
      </c>
      <c r="K175" s="644">
        <v>54786186.284753524</v>
      </c>
      <c r="L175" s="644">
        <v>2327126.5108221374</v>
      </c>
      <c r="M175" s="644"/>
      <c r="N175" s="644">
        <v>80908282.087157711</v>
      </c>
      <c r="O175" s="644">
        <v>7097267.0519992784</v>
      </c>
      <c r="P175" s="644"/>
      <c r="Q175" s="644">
        <v>7097267.0519992784</v>
      </c>
      <c r="R175" s="273"/>
      <c r="S175" s="275">
        <f>IF(B174&gt;0,(B175/B174),)</f>
        <v>85339.467342205622</v>
      </c>
      <c r="T175" s="275">
        <f t="shared" ref="T175" si="1817">IF(C174&gt;0,(C175/C174),)</f>
        <v>0</v>
      </c>
      <c r="U175" s="275">
        <f t="shared" ref="U175" si="1818">IF(D174&gt;0,(D175/D174),)</f>
        <v>61860.876275883129</v>
      </c>
      <c r="V175" s="275">
        <f t="shared" ref="V175" si="1819">IF(E174&gt;0,(E175/E174),)</f>
        <v>54788.772369685008</v>
      </c>
      <c r="W175" s="275">
        <f t="shared" ref="W175" si="1820">IF(F174&gt;0,(F175/F174),)</f>
        <v>0</v>
      </c>
      <c r="X175" s="275">
        <f t="shared" ref="X175" si="1821">IF(G174&gt;0,(G175/G174),)</f>
        <v>0</v>
      </c>
      <c r="Y175" s="290">
        <f t="shared" ref="Y175" si="1822">IF(H174&gt;0,(H175/H174),)</f>
        <v>72233.325625100493</v>
      </c>
      <c r="Z175" s="285">
        <f t="shared" ref="Z175" si="1823">IF(I174&gt;0,(I175/I174),)</f>
        <v>0</v>
      </c>
      <c r="AA175" s="275">
        <f t="shared" ref="AA175" si="1824">IF(J174&gt;0,(J175/J174),)</f>
        <v>47212.240657900889</v>
      </c>
      <c r="AB175" s="275">
        <f t="shared" ref="AB175" si="1825">IF(K174&gt;0,(K175/K174),)</f>
        <v>45390.378032107314</v>
      </c>
      <c r="AC175" s="275">
        <f t="shared" ref="AC175" si="1826">IF(L174&gt;0,(L175/L174),)</f>
        <v>49513.330017492284</v>
      </c>
      <c r="AD175" s="275">
        <f t="shared" ref="AD175" si="1827">IF(M174&gt;0,(M175/M174),)</f>
        <v>0</v>
      </c>
      <c r="AE175" s="290">
        <f t="shared" ref="AE175" si="1828">IF(N174&gt;0,(N175/N174),)</f>
        <v>46022.913587689254</v>
      </c>
      <c r="AF175" s="285">
        <f t="shared" ref="AF175" si="1829">IF(O174&gt;0,(O175/O174),)</f>
        <v>41024.665040458254</v>
      </c>
      <c r="AG175" s="275">
        <f t="shared" ref="AG175" si="1830">IF(P174&gt;0,(P175/P174),)</f>
        <v>0</v>
      </c>
      <c r="AH175" s="290">
        <f t="shared" ref="AH175" si="1831">IF(Q174&gt;0,(Q175/Q174),)</f>
        <v>41024.665040458254</v>
      </c>
      <c r="AI175" s="343"/>
      <c r="AJ175" s="344"/>
      <c r="AK175" s="344"/>
      <c r="AL175" s="344"/>
      <c r="AM175" s="344"/>
      <c r="AN175" s="344"/>
      <c r="AO175" s="309"/>
      <c r="AP175" s="344"/>
      <c r="AQ175" s="344"/>
      <c r="AR175" s="344"/>
      <c r="AS175" s="344"/>
      <c r="AT175" s="344"/>
      <c r="AU175" s="309"/>
      <c r="AV175" s="344"/>
      <c r="AW175" s="344"/>
      <c r="AX175" s="309"/>
    </row>
    <row r="176" spans="1:50">
      <c r="A176" s="643" t="s">
        <v>354</v>
      </c>
      <c r="B176" s="644">
        <v>2276</v>
      </c>
      <c r="C176" s="644"/>
      <c r="D176" s="644">
        <v>2771</v>
      </c>
      <c r="E176" s="644">
        <v>119</v>
      </c>
      <c r="F176" s="644"/>
      <c r="G176" s="644"/>
      <c r="H176" s="644">
        <v>5166</v>
      </c>
      <c r="I176" s="644"/>
      <c r="J176" s="644">
        <v>474</v>
      </c>
      <c r="K176" s="644">
        <v>1192</v>
      </c>
      <c r="L176" s="644">
        <v>46</v>
      </c>
      <c r="M176" s="644"/>
      <c r="N176" s="644">
        <v>1712</v>
      </c>
      <c r="O176" s="644">
        <v>174</v>
      </c>
      <c r="P176" s="644"/>
      <c r="Q176" s="644">
        <v>174</v>
      </c>
      <c r="Y176" s="288"/>
      <c r="Z176" s="284"/>
      <c r="AE176" s="288"/>
      <c r="AF176" s="284"/>
      <c r="AH176" s="288"/>
      <c r="AI176" s="343"/>
      <c r="AJ176" s="344"/>
      <c r="AK176" s="344"/>
      <c r="AL176" s="344"/>
      <c r="AM176" s="344"/>
      <c r="AN176" s="344"/>
      <c r="AO176" s="309"/>
      <c r="AP176" s="344"/>
      <c r="AQ176" s="344"/>
      <c r="AR176" s="344"/>
      <c r="AS176" s="344"/>
      <c r="AT176" s="344"/>
      <c r="AU176" s="309"/>
      <c r="AV176" s="344"/>
      <c r="AW176" s="344"/>
      <c r="AX176" s="309"/>
    </row>
    <row r="177" spans="1:50" ht="13.5" thickBot="1">
      <c r="A177" s="649" t="s">
        <v>356</v>
      </c>
      <c r="B177" s="650">
        <v>196762212.05315951</v>
      </c>
      <c r="C177" s="650"/>
      <c r="D177" s="650">
        <v>172782635.16124475</v>
      </c>
      <c r="E177" s="650">
        <v>6603207.0902188811</v>
      </c>
      <c r="F177" s="650"/>
      <c r="G177" s="650"/>
      <c r="H177" s="650">
        <v>376148054.30462313</v>
      </c>
      <c r="I177" s="650"/>
      <c r="J177" s="650">
        <v>22499186.841397621</v>
      </c>
      <c r="K177" s="650">
        <v>54192317.024825685</v>
      </c>
      <c r="L177" s="650">
        <v>2241881.8279352225</v>
      </c>
      <c r="M177" s="650"/>
      <c r="N177" s="650">
        <v>78933385.694158524</v>
      </c>
      <c r="O177" s="650">
        <v>7159624.4446981493</v>
      </c>
      <c r="P177" s="650"/>
      <c r="Q177" s="650">
        <v>7159624.4446981493</v>
      </c>
      <c r="S177" s="281">
        <f>IF(B176&gt;0,(B177/B176),)</f>
        <v>86450.884030386427</v>
      </c>
      <c r="T177" s="281">
        <f t="shared" ref="T177" si="1832">IF(C176&gt;0,(C177/C176),)</f>
        <v>0</v>
      </c>
      <c r="U177" s="281">
        <f t="shared" ref="U177" si="1833">IF(D176&gt;0,(D177/D176),)</f>
        <v>62353.892154906083</v>
      </c>
      <c r="V177" s="281">
        <f t="shared" ref="V177" si="1834">IF(E176&gt;0,(E177/E176),)</f>
        <v>55489.135211923371</v>
      </c>
      <c r="W177" s="281">
        <f t="shared" ref="W177" si="1835">IF(F176&gt;0,(F177/F176),)</f>
        <v>0</v>
      </c>
      <c r="X177" s="281">
        <f t="shared" ref="X177" si="1836">IF(G176&gt;0,(G177/G176),)</f>
        <v>0</v>
      </c>
      <c r="Y177" s="291">
        <f t="shared" ref="Y177" si="1837">IF(H176&gt;0,(H177/H176),)</f>
        <v>72812.244348552675</v>
      </c>
      <c r="Z177" s="286">
        <f t="shared" ref="Z177" si="1838">IF(I176&gt;0,(I177/I176),)</f>
        <v>0</v>
      </c>
      <c r="AA177" s="281">
        <f t="shared" ref="AA177" si="1839">IF(J176&gt;0,(J177/J176),)</f>
        <v>47466.638905902153</v>
      </c>
      <c r="AB177" s="281">
        <f t="shared" ref="AB177" si="1840">IF(K176&gt;0,(K177/K176),)</f>
        <v>45463.353208746383</v>
      </c>
      <c r="AC177" s="281">
        <f t="shared" ref="AC177" si="1841">IF(L176&gt;0,(L177/L176),)</f>
        <v>48736.561476852665</v>
      </c>
      <c r="AD177" s="281">
        <f t="shared" ref="AD177" si="1842">IF(M176&gt;0,(M177/M176),)</f>
        <v>0</v>
      </c>
      <c r="AE177" s="291">
        <f t="shared" ref="AE177" si="1843">IF(N176&gt;0,(N177/N176),)</f>
        <v>46105.949587709416</v>
      </c>
      <c r="AF177" s="286">
        <f t="shared" ref="AF177" si="1844">IF(O176&gt;0,(O177/O176),)</f>
        <v>41147.266923552583</v>
      </c>
      <c r="AG177" s="281">
        <f t="shared" ref="AG177" si="1845">IF(P176&gt;0,(P177/P176),)</f>
        <v>0</v>
      </c>
      <c r="AH177" s="291">
        <f t="shared" ref="AH177" si="1846">IF(Q176&gt;0,(Q177/Q176),)</f>
        <v>41147.266923552583</v>
      </c>
      <c r="AI177" s="346">
        <f>IF(S175&gt;0,(S177-S175)/S175,)</f>
        <v>1.3023478149026846E-2</v>
      </c>
      <c r="AJ177" s="347">
        <f t="shared" ref="AJ177" si="1847">IF(T175&gt;0,(T177-T175)/T175,)</f>
        <v>0</v>
      </c>
      <c r="AK177" s="347">
        <f t="shared" ref="AK177" si="1848">IF(U175&gt;0,(U177-U175)/U175,)</f>
        <v>7.9697525916741629E-3</v>
      </c>
      <c r="AL177" s="347">
        <f t="shared" ref="AL177" si="1849">IF(V175&gt;0,(V177-V175)/V175,)</f>
        <v>1.2782962858023043E-2</v>
      </c>
      <c r="AM177" s="347">
        <f t="shared" ref="AM177" si="1850">IF(W175&gt;0,(W177-W175)/W175,)</f>
        <v>0</v>
      </c>
      <c r="AN177" s="347">
        <f t="shared" ref="AN177" si="1851">IF(X175&gt;0,(X177-X175)/X175,)</f>
        <v>0</v>
      </c>
      <c r="AO177" s="311">
        <f t="shared" ref="AO177" si="1852">IF(Y175&gt;0,(Y177-Y175)/Y175,)</f>
        <v>8.0145655546421616E-3</v>
      </c>
      <c r="AP177" s="347">
        <f t="shared" ref="AP177" si="1853">IF(Z175&gt;0,(Z177-Z175)/Z175,)</f>
        <v>0</v>
      </c>
      <c r="AQ177" s="347">
        <f t="shared" ref="AQ177" si="1854">IF(AA175&gt;0,(AA177-AA175)/AA175,)</f>
        <v>5.3883959849444383E-3</v>
      </c>
      <c r="AR177" s="347">
        <f t="shared" ref="AR177" si="1855">IF(AB175&gt;0,(AB177-AB175)/AB175,)</f>
        <v>1.6077234824404727E-3</v>
      </c>
      <c r="AS177" s="347">
        <f t="shared" ref="AS177" si="1856">IF(AC175&gt;0,(AC177-AC175)/AC175,)</f>
        <v>-1.5688069058679741E-2</v>
      </c>
      <c r="AT177" s="347">
        <f t="shared" ref="AT177" si="1857">IF(AD175&gt;0,(AD177-AD175)/AD175,)</f>
        <v>0</v>
      </c>
      <c r="AU177" s="311">
        <f t="shared" ref="AU177" si="1858">IF(AE175&gt;0,(AE177-AE175)/AE175,)</f>
        <v>1.8042317086672491E-3</v>
      </c>
      <c r="AV177" s="347">
        <f t="shared" ref="AV177" si="1859">IF(AF175&gt;0,(AF177-AF175)/AF175,)</f>
        <v>2.9884919955694787E-3</v>
      </c>
      <c r="AW177" s="347">
        <f t="shared" ref="AW177" si="1860">IF(AG175&gt;0,(AG177-AG175)/AG175,)</f>
        <v>0</v>
      </c>
      <c r="AX177" s="311">
        <f t="shared" ref="AX177" si="1861">IF(AH175&gt;0,(AH177-AH175)/AH175,)</f>
        <v>2.9884919955694787E-3</v>
      </c>
    </row>
    <row r="178" spans="1:50">
      <c r="A178" s="642" t="s">
        <v>34</v>
      </c>
      <c r="B178" s="644"/>
      <c r="C178" s="644"/>
      <c r="D178" s="644"/>
      <c r="E178" s="644"/>
      <c r="F178" s="644"/>
      <c r="G178" s="644"/>
      <c r="H178" s="644"/>
      <c r="I178" s="644"/>
      <c r="J178" s="644"/>
      <c r="K178" s="644"/>
      <c r="L178" s="644"/>
      <c r="M178" s="644"/>
      <c r="N178" s="644"/>
      <c r="O178" s="644"/>
      <c r="P178" s="644"/>
      <c r="Q178" s="644"/>
      <c r="Y178" s="288"/>
      <c r="Z178" s="284"/>
      <c r="AE178" s="288"/>
      <c r="AF178" s="284"/>
      <c r="AH178" s="288"/>
      <c r="AI178" s="343"/>
      <c r="AJ178" s="344"/>
      <c r="AK178" s="344"/>
      <c r="AL178" s="344"/>
      <c r="AM178" s="344"/>
      <c r="AN178" s="344"/>
      <c r="AO178" s="309"/>
      <c r="AP178" s="344"/>
      <c r="AQ178" s="344"/>
      <c r="AR178" s="344"/>
      <c r="AS178" s="344"/>
      <c r="AT178" s="344"/>
      <c r="AU178" s="309"/>
      <c r="AV178" s="344"/>
      <c r="AW178" s="344"/>
      <c r="AX178" s="309"/>
    </row>
    <row r="179" spans="1:50">
      <c r="A179" s="643" t="s">
        <v>302</v>
      </c>
      <c r="B179" s="644">
        <v>413</v>
      </c>
      <c r="C179" s="644">
        <v>303</v>
      </c>
      <c r="D179" s="644">
        <v>222</v>
      </c>
      <c r="E179" s="644">
        <v>229</v>
      </c>
      <c r="F179" s="644">
        <v>15</v>
      </c>
      <c r="G179" s="644">
        <v>13</v>
      </c>
      <c r="H179" s="644">
        <v>1195</v>
      </c>
      <c r="I179" s="644"/>
      <c r="J179" s="644">
        <v>106</v>
      </c>
      <c r="K179" s="644">
        <v>37</v>
      </c>
      <c r="L179" s="644">
        <v>10</v>
      </c>
      <c r="M179" s="644"/>
      <c r="N179" s="644">
        <v>153</v>
      </c>
      <c r="O179" s="644">
        <v>23</v>
      </c>
      <c r="P179" s="644"/>
      <c r="Q179" s="644">
        <v>23</v>
      </c>
      <c r="S179" s="274"/>
      <c r="T179" s="274"/>
      <c r="U179" s="274"/>
      <c r="V179" s="274"/>
      <c r="W179" s="274"/>
      <c r="X179" s="274"/>
      <c r="Y179" s="289"/>
      <c r="Z179" s="284"/>
      <c r="AA179" s="274"/>
      <c r="AB179" s="274"/>
      <c r="AC179" s="274"/>
      <c r="AD179" s="274"/>
      <c r="AE179" s="289"/>
      <c r="AF179" s="284"/>
      <c r="AG179" s="274"/>
      <c r="AH179" s="289"/>
      <c r="AI179" s="343"/>
      <c r="AJ179" s="344"/>
      <c r="AK179" s="344"/>
      <c r="AL179" s="344"/>
      <c r="AM179" s="344"/>
      <c r="AN179" s="344"/>
      <c r="AO179" s="309"/>
      <c r="AP179" s="344"/>
      <c r="AQ179" s="344"/>
      <c r="AR179" s="344"/>
      <c r="AS179" s="344"/>
      <c r="AT179" s="344"/>
      <c r="AU179" s="309"/>
      <c r="AV179" s="344"/>
      <c r="AW179" s="344"/>
      <c r="AX179" s="309"/>
    </row>
    <row r="180" spans="1:50">
      <c r="A180" s="643" t="s">
        <v>304</v>
      </c>
      <c r="B180" s="644">
        <v>46529850.350890785</v>
      </c>
      <c r="C180" s="644">
        <v>27819371.325633802</v>
      </c>
      <c r="D180" s="644">
        <v>16711793.366669854</v>
      </c>
      <c r="E180" s="644">
        <v>16037430.727679286</v>
      </c>
      <c r="F180" s="644">
        <v>957554.02173913037</v>
      </c>
      <c r="G180" s="644">
        <v>778678.43181818188</v>
      </c>
      <c r="H180" s="644">
        <v>108834678.22443102</v>
      </c>
      <c r="I180" s="644"/>
      <c r="J180" s="644">
        <v>6765682.2857142854</v>
      </c>
      <c r="K180" s="644">
        <v>1684792.5221774192</v>
      </c>
      <c r="L180" s="644">
        <v>496027</v>
      </c>
      <c r="M180" s="644"/>
      <c r="N180" s="644">
        <v>8946501.8078917041</v>
      </c>
      <c r="O180" s="644">
        <v>967945.53</v>
      </c>
      <c r="P180" s="644"/>
      <c r="Q180" s="644">
        <v>967945.53</v>
      </c>
      <c r="S180" s="275">
        <f>IF(B179&gt;0,(B180/B179),)</f>
        <v>112663.07591014718</v>
      </c>
      <c r="T180" s="275">
        <f t="shared" ref="T180" si="1862">IF(C179&gt;0,(C180/C179),)</f>
        <v>91813.106685260078</v>
      </c>
      <c r="U180" s="275">
        <f t="shared" ref="U180" si="1863">IF(D179&gt;0,(D180/D179),)</f>
        <v>75278.34849851286</v>
      </c>
      <c r="V180" s="275">
        <f t="shared" ref="V180" si="1864">IF(E179&gt;0,(E180/E179),)</f>
        <v>70032.448592485962</v>
      </c>
      <c r="W180" s="275">
        <f t="shared" ref="W180" si="1865">IF(F179&gt;0,(F180/F179),)</f>
        <v>63836.934782608689</v>
      </c>
      <c r="X180" s="275">
        <f t="shared" ref="X180" si="1866">IF(G179&gt;0,(G180/G179),)</f>
        <v>59898.340909090912</v>
      </c>
      <c r="Y180" s="290">
        <f t="shared" ref="Y180" si="1867">IF(H179&gt;0,(H180/H179),)</f>
        <v>91075.044539272829</v>
      </c>
      <c r="Z180" s="285">
        <f t="shared" ref="Z180" si="1868">IF(I179&gt;0,(I180/I179),)</f>
        <v>0</v>
      </c>
      <c r="AA180" s="275">
        <f t="shared" ref="AA180" si="1869">IF(J179&gt;0,(J180/J179),)</f>
        <v>63827.191374663067</v>
      </c>
      <c r="AB180" s="275">
        <f t="shared" ref="AB180" si="1870">IF(K179&gt;0,(K180/K179),)</f>
        <v>45534.93303182214</v>
      </c>
      <c r="AC180" s="275">
        <f t="shared" ref="AC180" si="1871">IF(L179&gt;0,(L180/L179),)</f>
        <v>49602.7</v>
      </c>
      <c r="AD180" s="275">
        <f t="shared" ref="AD180" si="1872">IF(M179&gt;0,(M180/M179),)</f>
        <v>0</v>
      </c>
      <c r="AE180" s="290">
        <f t="shared" ref="AE180" si="1873">IF(N179&gt;0,(N180/N179),)</f>
        <v>58473.868025435972</v>
      </c>
      <c r="AF180" s="285">
        <f t="shared" ref="AF180" si="1874">IF(O179&gt;0,(O180/O179),)</f>
        <v>42084.588260869568</v>
      </c>
      <c r="AG180" s="275">
        <f t="shared" ref="AG180" si="1875">IF(P179&gt;0,(P180/P179),)</f>
        <v>0</v>
      </c>
      <c r="AH180" s="290">
        <f t="shared" ref="AH180" si="1876">IF(Q179&gt;0,(Q180/Q179),)</f>
        <v>42084.588260869568</v>
      </c>
      <c r="AI180" s="343"/>
      <c r="AJ180" s="344"/>
      <c r="AK180" s="344"/>
      <c r="AL180" s="344"/>
      <c r="AM180" s="344"/>
      <c r="AN180" s="344"/>
      <c r="AO180" s="309"/>
      <c r="AP180" s="344"/>
      <c r="AQ180" s="344"/>
      <c r="AR180" s="344"/>
      <c r="AS180" s="344"/>
      <c r="AT180" s="344"/>
      <c r="AU180" s="309"/>
      <c r="AV180" s="344"/>
      <c r="AW180" s="344"/>
      <c r="AX180" s="309"/>
    </row>
    <row r="181" spans="1:50">
      <c r="A181" s="643" t="s">
        <v>306</v>
      </c>
      <c r="B181" s="644">
        <v>427</v>
      </c>
      <c r="C181" s="644">
        <v>302</v>
      </c>
      <c r="D181" s="644">
        <v>248</v>
      </c>
      <c r="E181" s="644">
        <v>228</v>
      </c>
      <c r="F181" s="644">
        <v>9</v>
      </c>
      <c r="G181" s="644">
        <v>12</v>
      </c>
      <c r="H181" s="644">
        <v>1226</v>
      </c>
      <c r="I181" s="644"/>
      <c r="J181" s="644">
        <v>93</v>
      </c>
      <c r="K181" s="644">
        <v>35</v>
      </c>
      <c r="L181" s="644">
        <v>10</v>
      </c>
      <c r="M181" s="644"/>
      <c r="N181" s="644">
        <v>138</v>
      </c>
      <c r="O181" s="644">
        <v>17</v>
      </c>
      <c r="P181" s="644"/>
      <c r="Q181" s="644">
        <v>17</v>
      </c>
      <c r="Y181" s="288"/>
      <c r="Z181" s="284"/>
      <c r="AE181" s="288"/>
      <c r="AF181" s="284"/>
      <c r="AH181" s="288"/>
      <c r="AI181" s="343"/>
      <c r="AJ181" s="344"/>
      <c r="AK181" s="344"/>
      <c r="AL181" s="344"/>
      <c r="AM181" s="344"/>
      <c r="AN181" s="344"/>
      <c r="AO181" s="309"/>
      <c r="AP181" s="344"/>
      <c r="AQ181" s="344"/>
      <c r="AR181" s="344"/>
      <c r="AS181" s="344"/>
      <c r="AT181" s="344"/>
      <c r="AU181" s="309"/>
      <c r="AV181" s="344"/>
      <c r="AW181" s="344"/>
      <c r="AX181" s="309"/>
    </row>
    <row r="182" spans="1:50">
      <c r="A182" s="643" t="s">
        <v>308</v>
      </c>
      <c r="B182" s="644">
        <v>49675689.189331323</v>
      </c>
      <c r="C182" s="644">
        <v>24941201.724049766</v>
      </c>
      <c r="D182" s="644">
        <v>18556053.664932754</v>
      </c>
      <c r="E182" s="644">
        <v>16224479.706018377</v>
      </c>
      <c r="F182" s="644">
        <v>527431.03448275861</v>
      </c>
      <c r="G182" s="644">
        <v>706333.5</v>
      </c>
      <c r="H182" s="644">
        <v>110631188.81881498</v>
      </c>
      <c r="I182" s="644"/>
      <c r="J182" s="644">
        <v>6113361.2272727275</v>
      </c>
      <c r="K182" s="644">
        <v>1664043.0779369283</v>
      </c>
      <c r="L182" s="644">
        <v>496027</v>
      </c>
      <c r="M182" s="644"/>
      <c r="N182" s="644">
        <v>8273431.3052096553</v>
      </c>
      <c r="O182" s="644">
        <v>731279.79824561416</v>
      </c>
      <c r="P182" s="644"/>
      <c r="Q182" s="644">
        <v>731279.79824561416</v>
      </c>
      <c r="R182" s="273"/>
      <c r="S182" s="275">
        <f>IF(B181&gt;0,(B182/B181),)</f>
        <v>116336.5086401202</v>
      </c>
      <c r="T182" s="275">
        <f t="shared" ref="T182" si="1877">IF(C181&gt;0,(C182/C181),)</f>
        <v>82586.76067566147</v>
      </c>
      <c r="U182" s="275">
        <f t="shared" ref="U182" si="1878">IF(D181&gt;0,(D182/D181),)</f>
        <v>74822.797036019168</v>
      </c>
      <c r="V182" s="275">
        <f t="shared" ref="V182" si="1879">IF(E181&gt;0,(E182/E181),)</f>
        <v>71159.998710606917</v>
      </c>
      <c r="W182" s="275">
        <f t="shared" ref="W182" si="1880">IF(F181&gt;0,(F182/F181),)</f>
        <v>58603.448275862065</v>
      </c>
      <c r="X182" s="275">
        <f t="shared" ref="X182" si="1881">IF(G181&gt;0,(G182/G181),)</f>
        <v>58861.125</v>
      </c>
      <c r="Y182" s="290">
        <f t="shared" ref="Y182" si="1882">IF(H181&gt;0,(H182/H181),)</f>
        <v>90237.5112714641</v>
      </c>
      <c r="Z182" s="285">
        <f t="shared" ref="Z182" si="1883">IF(I181&gt;0,(I182/I181),)</f>
        <v>0</v>
      </c>
      <c r="AA182" s="275">
        <f t="shared" ref="AA182" si="1884">IF(J181&gt;0,(J182/J181),)</f>
        <v>65735.066959921794</v>
      </c>
      <c r="AB182" s="275">
        <f t="shared" ref="AB182" si="1885">IF(K181&gt;0,(K182/K181),)</f>
        <v>47544.087941055092</v>
      </c>
      <c r="AC182" s="275">
        <f t="shared" ref="AC182" si="1886">IF(L181&gt;0,(L182/L181),)</f>
        <v>49602.7</v>
      </c>
      <c r="AD182" s="275">
        <f t="shared" ref="AD182" si="1887">IF(M181&gt;0,(M182/M181),)</f>
        <v>0</v>
      </c>
      <c r="AE182" s="290">
        <f t="shared" ref="AE182" si="1888">IF(N181&gt;0,(N182/N181),)</f>
        <v>59952.40076238881</v>
      </c>
      <c r="AF182" s="285">
        <f t="shared" ref="AF182" si="1889">IF(O181&gt;0,(O182/O181),)</f>
        <v>43016.458720330244</v>
      </c>
      <c r="AG182" s="275">
        <f t="shared" ref="AG182" si="1890">IF(P181&gt;0,(P182/P181),)</f>
        <v>0</v>
      </c>
      <c r="AH182" s="290">
        <f t="shared" ref="AH182" si="1891">IF(Q181&gt;0,(Q182/Q181),)</f>
        <v>43016.458720330244</v>
      </c>
      <c r="AI182" s="345">
        <f>IF(S180&gt;0,(S182-S180)/S180,)</f>
        <v>3.2605471671150847E-2</v>
      </c>
      <c r="AJ182" s="314">
        <f t="shared" ref="AJ182" si="1892">IF(T180&gt;0,(T182-T180)/T180,)</f>
        <v>-0.10049051102504335</v>
      </c>
      <c r="AK182" s="314">
        <f t="shared" ref="AK182" si="1893">IF(U180&gt;0,(U182-U180)/U180,)</f>
        <v>-6.0515602637415842E-3</v>
      </c>
      <c r="AL182" s="314">
        <f t="shared" ref="AL182" si="1894">IF(V180&gt;0,(V182-V180)/V180,)</f>
        <v>1.6100395470706613E-2</v>
      </c>
      <c r="AM182" s="314">
        <f t="shared" ref="AM182" si="1895">IF(W180&gt;0,(W182-W180)/W180,)</f>
        <v>-8.1982108391776984E-2</v>
      </c>
      <c r="AN182" s="314">
        <f t="shared" ref="AN182" si="1896">IF(X180&gt;0,(X182-X180)/X180,)</f>
        <v>-1.7316271091132859E-2</v>
      </c>
      <c r="AO182" s="310">
        <f t="shared" ref="AO182" si="1897">IF(Y180&gt;0,(Y182-Y180)/Y180,)</f>
        <v>-9.1960785970032974E-3</v>
      </c>
      <c r="AP182" s="314">
        <f t="shared" ref="AP182" si="1898">IF(Z180&gt;0,(Z182-Z180)/Z180,)</f>
        <v>0</v>
      </c>
      <c r="AQ182" s="314">
        <f t="shared" ref="AQ182" si="1899">IF(AA180&gt;0,(AA182-AA180)/AA180,)</f>
        <v>2.9891266467602713E-2</v>
      </c>
      <c r="AR182" s="314">
        <f t="shared" ref="AR182" si="1900">IF(AB180&gt;0,(AB182-AB180)/AB180,)</f>
        <v>4.4123374636981488E-2</v>
      </c>
      <c r="AS182" s="314">
        <f t="shared" ref="AS182" si="1901">IF(AC180&gt;0,(AC182-AC180)/AC180,)</f>
        <v>0</v>
      </c>
      <c r="AT182" s="314">
        <f t="shared" ref="AT182" si="1902">IF(AD180&gt;0,(AD182-AD180)/AD180,)</f>
        <v>0</v>
      </c>
      <c r="AU182" s="310">
        <f t="shared" ref="AU182" si="1903">IF(AE180&gt;0,(AE182-AE180)/AE180,)</f>
        <v>2.5285358859955715E-2</v>
      </c>
      <c r="AV182" s="314">
        <f t="shared" ref="AV182" si="1904">IF(AF180&gt;0,(AF182-AF180)/AF180,)</f>
        <v>2.2142796162915829E-2</v>
      </c>
      <c r="AW182" s="314">
        <f t="shared" ref="AW182" si="1905">IF(AG180&gt;0,(AG182-AG180)/AG180,)</f>
        <v>0</v>
      </c>
      <c r="AX182" s="310">
        <f t="shared" ref="AX182" si="1906">IF(AH180&gt;0,(AH182-AH180)/AH180,)</f>
        <v>2.2142796162915829E-2</v>
      </c>
    </row>
    <row r="183" spans="1:50">
      <c r="A183" s="643" t="s">
        <v>310</v>
      </c>
      <c r="B183" s="644">
        <v>316</v>
      </c>
      <c r="C183" s="644">
        <v>329</v>
      </c>
      <c r="D183" s="644">
        <v>265</v>
      </c>
      <c r="E183" s="644">
        <v>276</v>
      </c>
      <c r="F183" s="644">
        <v>22</v>
      </c>
      <c r="G183" s="644">
        <v>34</v>
      </c>
      <c r="H183" s="644">
        <v>1242</v>
      </c>
      <c r="I183" s="644"/>
      <c r="J183" s="644">
        <v>107</v>
      </c>
      <c r="K183" s="644">
        <v>40</v>
      </c>
      <c r="L183" s="644">
        <v>16</v>
      </c>
      <c r="M183" s="644"/>
      <c r="N183" s="644">
        <v>163</v>
      </c>
      <c r="O183" s="644">
        <v>11</v>
      </c>
      <c r="P183" s="644"/>
      <c r="Q183" s="644">
        <v>11</v>
      </c>
      <c r="Y183" s="288"/>
      <c r="Z183" s="284"/>
      <c r="AE183" s="288"/>
      <c r="AF183" s="284"/>
      <c r="AH183" s="288"/>
      <c r="AI183" s="343"/>
      <c r="AJ183" s="344"/>
      <c r="AK183" s="344"/>
      <c r="AL183" s="344"/>
      <c r="AM183" s="344"/>
      <c r="AN183" s="344"/>
      <c r="AO183" s="309"/>
      <c r="AP183" s="344"/>
      <c r="AQ183" s="344"/>
      <c r="AR183" s="344"/>
      <c r="AS183" s="344"/>
      <c r="AT183" s="344"/>
      <c r="AU183" s="309"/>
      <c r="AV183" s="344"/>
      <c r="AW183" s="344"/>
      <c r="AX183" s="309"/>
    </row>
    <row r="184" spans="1:50">
      <c r="A184" s="648" t="s">
        <v>312</v>
      </c>
      <c r="B184" s="646">
        <v>25238645.005149331</v>
      </c>
      <c r="C184" s="646">
        <v>23024694.325317476</v>
      </c>
      <c r="D184" s="646">
        <v>17159433.92894737</v>
      </c>
      <c r="E184" s="646">
        <v>15850459.172791164</v>
      </c>
      <c r="F184" s="646">
        <v>1230286.2985074627</v>
      </c>
      <c r="G184" s="646">
        <v>1612004.2222222222</v>
      </c>
      <c r="H184" s="646">
        <v>84115522.95293504</v>
      </c>
      <c r="I184" s="646"/>
      <c r="J184" s="646">
        <v>5631429</v>
      </c>
      <c r="K184" s="646">
        <v>1846249.1133056134</v>
      </c>
      <c r="L184" s="646">
        <v>748195</v>
      </c>
      <c r="M184" s="646"/>
      <c r="N184" s="646">
        <v>8225873.1133056134</v>
      </c>
      <c r="O184" s="646">
        <v>438235.17857142858</v>
      </c>
      <c r="P184" s="646"/>
      <c r="Q184" s="646">
        <v>438235.17857142858</v>
      </c>
      <c r="S184" s="275">
        <f>IF(B183&gt;0,(B184/B183),)</f>
        <v>79869.129763130797</v>
      </c>
      <c r="T184" s="275">
        <f t="shared" ref="T184" si="1907">IF(C183&gt;0,(C184/C183),)</f>
        <v>69983.873329232447</v>
      </c>
      <c r="U184" s="275">
        <f t="shared" ref="U184" si="1908">IF(D183&gt;0,(D184/D183),)</f>
        <v>64752.580863952338</v>
      </c>
      <c r="V184" s="275">
        <f t="shared" ref="V184" si="1909">IF(E183&gt;0,(E184/E183),)</f>
        <v>57429.199901417262</v>
      </c>
      <c r="W184" s="275">
        <f t="shared" ref="W184" si="1910">IF(F183&gt;0,(F184/F183),)</f>
        <v>55922.104477611945</v>
      </c>
      <c r="X184" s="275">
        <f t="shared" ref="X184" si="1911">IF(G183&gt;0,(G184/G183),)</f>
        <v>47411.888888888891</v>
      </c>
      <c r="Y184" s="290">
        <f t="shared" ref="Y184" si="1912">IF(H183&gt;0,(H184/H183),)</f>
        <v>67725.86389125204</v>
      </c>
      <c r="Z184" s="285">
        <f t="shared" ref="Z184" si="1913">IF(I183&gt;0,(I184/I183),)</f>
        <v>0</v>
      </c>
      <c r="AA184" s="275">
        <f t="shared" ref="AA184" si="1914">IF(J183&gt;0,(J184/J183),)</f>
        <v>52630.17757009346</v>
      </c>
      <c r="AB184" s="275">
        <f t="shared" ref="AB184" si="1915">IF(K183&gt;0,(K184/K183),)</f>
        <v>46156.227832640332</v>
      </c>
      <c r="AC184" s="275">
        <f t="shared" ref="AC184" si="1916">IF(L183&gt;0,(L184/L183),)</f>
        <v>46762.1875</v>
      </c>
      <c r="AD184" s="275">
        <f t="shared" ref="AD184" si="1917">IF(M183&gt;0,(M184/M183),)</f>
        <v>0</v>
      </c>
      <c r="AE184" s="290">
        <f t="shared" ref="AE184" si="1918">IF(N183&gt;0,(N184/N183),)</f>
        <v>50465.479222733826</v>
      </c>
      <c r="AF184" s="285">
        <f t="shared" ref="AF184" si="1919">IF(O183&gt;0,(O184/O183),)</f>
        <v>39839.561688311689</v>
      </c>
      <c r="AG184" s="275">
        <f t="shared" ref="AG184" si="1920">IF(P183&gt;0,(P184/P183),)</f>
        <v>0</v>
      </c>
      <c r="AH184" s="290">
        <f t="shared" ref="AH184" si="1921">IF(Q183&gt;0,(Q184/Q183),)</f>
        <v>39839.561688311689</v>
      </c>
      <c r="AI184" s="343"/>
      <c r="AJ184" s="344"/>
      <c r="AK184" s="344"/>
      <c r="AL184" s="344"/>
      <c r="AM184" s="344"/>
      <c r="AN184" s="344"/>
      <c r="AO184" s="309"/>
      <c r="AP184" s="344"/>
      <c r="AQ184" s="344"/>
      <c r="AR184" s="344"/>
      <c r="AS184" s="344"/>
      <c r="AT184" s="344"/>
      <c r="AU184" s="309"/>
      <c r="AV184" s="344"/>
      <c r="AW184" s="344"/>
      <c r="AX184" s="309"/>
    </row>
    <row r="185" spans="1:50">
      <c r="A185" s="643" t="s">
        <v>314</v>
      </c>
      <c r="B185" s="644">
        <v>320</v>
      </c>
      <c r="C185" s="644">
        <v>352</v>
      </c>
      <c r="D185" s="644">
        <v>272</v>
      </c>
      <c r="E185" s="644">
        <v>279</v>
      </c>
      <c r="F185" s="644">
        <v>21</v>
      </c>
      <c r="G185" s="644">
        <v>26</v>
      </c>
      <c r="H185" s="644">
        <v>1270</v>
      </c>
      <c r="I185" s="644"/>
      <c r="J185" s="644">
        <v>132</v>
      </c>
      <c r="K185" s="644">
        <v>39</v>
      </c>
      <c r="L185" s="644">
        <v>14</v>
      </c>
      <c r="M185" s="644"/>
      <c r="N185" s="644">
        <v>185</v>
      </c>
      <c r="O185" s="644">
        <v>6</v>
      </c>
      <c r="P185" s="644"/>
      <c r="Q185" s="644">
        <v>6</v>
      </c>
      <c r="Y185" s="288"/>
      <c r="Z185" s="284"/>
      <c r="AE185" s="288"/>
      <c r="AF185" s="284"/>
      <c r="AH185" s="288"/>
      <c r="AI185" s="343"/>
      <c r="AJ185" s="344"/>
      <c r="AK185" s="344"/>
      <c r="AL185" s="344"/>
      <c r="AM185" s="344"/>
      <c r="AN185" s="344"/>
      <c r="AO185" s="309"/>
      <c r="AP185" s="344"/>
      <c r="AQ185" s="344"/>
      <c r="AR185" s="344"/>
      <c r="AS185" s="344"/>
      <c r="AT185" s="344"/>
      <c r="AU185" s="309"/>
      <c r="AV185" s="344"/>
      <c r="AW185" s="344"/>
      <c r="AX185" s="309"/>
    </row>
    <row r="186" spans="1:50">
      <c r="A186" s="643" t="s">
        <v>316</v>
      </c>
      <c r="B186" s="644">
        <v>26280284.19125127</v>
      </c>
      <c r="C186" s="644">
        <v>24569389.13649001</v>
      </c>
      <c r="D186" s="644">
        <v>17503575.961306427</v>
      </c>
      <c r="E186" s="644">
        <v>16363390.955410533</v>
      </c>
      <c r="F186" s="644">
        <v>1192765.21875</v>
      </c>
      <c r="G186" s="644">
        <v>1245682.1481481481</v>
      </c>
      <c r="H186" s="644">
        <v>87155087.611356378</v>
      </c>
      <c r="I186" s="644"/>
      <c r="J186" s="644">
        <v>6888949.5869565215</v>
      </c>
      <c r="K186" s="644">
        <v>1866743.9145833335</v>
      </c>
      <c r="L186" s="644">
        <v>641545</v>
      </c>
      <c r="M186" s="644"/>
      <c r="N186" s="644">
        <v>9397238.5015398543</v>
      </c>
      <c r="O186" s="644">
        <v>266602.07142857142</v>
      </c>
      <c r="P186" s="644"/>
      <c r="Q186" s="644">
        <v>266602.07142857142</v>
      </c>
      <c r="R186" s="273"/>
      <c r="S186" s="275">
        <f>IF(B185&gt;0,(B186/B185),)</f>
        <v>82125.888097660223</v>
      </c>
      <c r="T186" s="275">
        <f t="shared" ref="T186" si="1922">IF(C185&gt;0,(C186/C185),)</f>
        <v>69799.400955937526</v>
      </c>
      <c r="U186" s="275">
        <f t="shared" ref="U186" si="1923">IF(D185&gt;0,(D186/D185),)</f>
        <v>64351.382210685391</v>
      </c>
      <c r="V186" s="275">
        <f t="shared" ref="V186" si="1924">IF(E185&gt;0,(E186/E185),)</f>
        <v>58650.146793586136</v>
      </c>
      <c r="W186" s="275">
        <f t="shared" ref="W186" si="1925">IF(F185&gt;0,(F186/F185),)</f>
        <v>56798.34375</v>
      </c>
      <c r="X186" s="275">
        <f t="shared" ref="X186" si="1926">IF(G185&gt;0,(G186/G185),)</f>
        <v>47910.851851851847</v>
      </c>
      <c r="Y186" s="290">
        <f t="shared" ref="Y186" si="1927">IF(H185&gt;0,(H186/H185),)</f>
        <v>68626.053237288492</v>
      </c>
      <c r="Z186" s="285">
        <f t="shared" ref="Z186" si="1928">IF(I185&gt;0,(I186/I185),)</f>
        <v>0</v>
      </c>
      <c r="AA186" s="275">
        <f t="shared" ref="AA186" si="1929">IF(J185&gt;0,(J186/J185),)</f>
        <v>52189.012022397888</v>
      </c>
      <c r="AB186" s="275">
        <f t="shared" ref="AB186" si="1930">IF(K185&gt;0,(K186/K185),)</f>
        <v>47865.228579059833</v>
      </c>
      <c r="AC186" s="275">
        <f t="shared" ref="AC186" si="1931">IF(L185&gt;0,(L186/L185),)</f>
        <v>45824.642857142855</v>
      </c>
      <c r="AD186" s="275">
        <f t="shared" ref="AD186" si="1932">IF(M185&gt;0,(M186/M185),)</f>
        <v>0</v>
      </c>
      <c r="AE186" s="290">
        <f t="shared" ref="AE186" si="1933">IF(N185&gt;0,(N186/N185),)</f>
        <v>50795.883792107321</v>
      </c>
      <c r="AF186" s="285">
        <f t="shared" ref="AF186" si="1934">IF(O185&gt;0,(O186/O185),)</f>
        <v>44433.678571428572</v>
      </c>
      <c r="AG186" s="275">
        <f t="shared" ref="AG186" si="1935">IF(P185&gt;0,(P186/P185),)</f>
        <v>0</v>
      </c>
      <c r="AH186" s="290">
        <f t="shared" ref="AH186" si="1936">IF(Q185&gt;0,(Q186/Q185),)</f>
        <v>44433.678571428572</v>
      </c>
      <c r="AI186" s="345">
        <f>IF(S184&gt;0,(S186-S184)/S184,)</f>
        <v>2.825570206188964E-2</v>
      </c>
      <c r="AJ186" s="314">
        <f t="shared" ref="AJ186" si="1937">IF(T184&gt;0,(T186-T184)/T184,)</f>
        <v>-2.6359268859996914E-3</v>
      </c>
      <c r="AK186" s="314">
        <f t="shared" ref="AK186" si="1938">IF(U184&gt;0,(U186-U184)/U184,)</f>
        <v>-6.195871236543928E-3</v>
      </c>
      <c r="AL186" s="314">
        <f t="shared" ref="AL186" si="1939">IF(V184&gt;0,(V186-V184)/V184,)</f>
        <v>2.1260036606199417E-2</v>
      </c>
      <c r="AM186" s="314">
        <f t="shared" ref="AM186" si="1940">IF(W184&gt;0,(W186-W184)/W184,)</f>
        <v>1.5668925205396225E-2</v>
      </c>
      <c r="AN186" s="314">
        <f t="shared" ref="AN186" si="1941">IF(X184&gt;0,(X186-X184)/X184,)</f>
        <v>1.0524005152637772E-2</v>
      </c>
      <c r="AO186" s="310">
        <f t="shared" ref="AO186" si="1942">IF(Y184&gt;0,(Y186-Y184)/Y184,)</f>
        <v>1.3291662805245172E-2</v>
      </c>
      <c r="AP186" s="314">
        <f t="shared" ref="AP186" si="1943">IF(Z184&gt;0,(Z186-Z184)/Z184,)</f>
        <v>0</v>
      </c>
      <c r="AQ186" s="314">
        <f t="shared" ref="AQ186" si="1944">IF(AA184&gt;0,(AA186-AA184)/AA184,)</f>
        <v>-8.3823685965722216E-3</v>
      </c>
      <c r="AR186" s="314">
        <f t="shared" ref="AR186" si="1945">IF(AB184&gt;0,(AB186-AB184)/AB184,)</f>
        <v>3.7026438828931883E-2</v>
      </c>
      <c r="AS186" s="314">
        <f t="shared" ref="AS186" si="1946">IF(AC184&gt;0,(AC186-AC184)/AC184,)</f>
        <v>-2.0049204132230661E-2</v>
      </c>
      <c r="AT186" s="314">
        <f t="shared" ref="AT186" si="1947">IF(AD184&gt;0,(AD186-AD184)/AD184,)</f>
        <v>0</v>
      </c>
      <c r="AU186" s="310">
        <f t="shared" ref="AU186" si="1948">IF(AE184&gt;0,(AE186-AE184)/AE184,)</f>
        <v>6.5471402325384762E-3</v>
      </c>
      <c r="AV186" s="314">
        <f t="shared" ref="AV186" si="1949">IF(AF184&gt;0,(AF186-AF184)/AF184,)</f>
        <v>0.11531544747051588</v>
      </c>
      <c r="AW186" s="314">
        <f t="shared" ref="AW186" si="1950">IF(AG184&gt;0,(AG186-AG184)/AG184,)</f>
        <v>0</v>
      </c>
      <c r="AX186" s="310">
        <f t="shared" ref="AX186" si="1951">IF(AH184&gt;0,(AH186-AH184)/AH184,)</f>
        <v>0.11531544747051588</v>
      </c>
    </row>
    <row r="187" spans="1:50">
      <c r="A187" s="643" t="s">
        <v>318</v>
      </c>
      <c r="B187" s="644">
        <v>254</v>
      </c>
      <c r="C187" s="644">
        <v>312</v>
      </c>
      <c r="D187" s="644">
        <v>223</v>
      </c>
      <c r="E187" s="644">
        <v>352</v>
      </c>
      <c r="F187" s="644">
        <v>57</v>
      </c>
      <c r="G187" s="644">
        <v>21</v>
      </c>
      <c r="H187" s="644">
        <v>1219</v>
      </c>
      <c r="I187" s="644"/>
      <c r="J187" s="644">
        <v>152</v>
      </c>
      <c r="K187" s="644">
        <v>59</v>
      </c>
      <c r="L187" s="644">
        <v>18</v>
      </c>
      <c r="M187" s="644"/>
      <c r="N187" s="644">
        <v>229</v>
      </c>
      <c r="O187" s="644">
        <v>15</v>
      </c>
      <c r="P187" s="644"/>
      <c r="Q187" s="644">
        <v>15</v>
      </c>
      <c r="Y187" s="288"/>
      <c r="Z187" s="284"/>
      <c r="AE187" s="288"/>
      <c r="AF187" s="284"/>
      <c r="AH187" s="288"/>
      <c r="AI187" s="343"/>
      <c r="AJ187" s="344"/>
      <c r="AK187" s="344"/>
      <c r="AL187" s="344"/>
      <c r="AM187" s="344"/>
      <c r="AN187" s="344"/>
      <c r="AO187" s="309"/>
      <c r="AP187" s="344"/>
      <c r="AQ187" s="344"/>
      <c r="AR187" s="344"/>
      <c r="AS187" s="344"/>
      <c r="AT187" s="344"/>
      <c r="AU187" s="309"/>
      <c r="AV187" s="344"/>
      <c r="AW187" s="344"/>
      <c r="AX187" s="309"/>
    </row>
    <row r="188" spans="1:50">
      <c r="A188" s="643" t="s">
        <v>320</v>
      </c>
      <c r="B188" s="644">
        <v>18517441.755359396</v>
      </c>
      <c r="C188" s="644">
        <v>19104854.240141138</v>
      </c>
      <c r="D188" s="644">
        <v>12864977.641725246</v>
      </c>
      <c r="E188" s="644">
        <v>18131956.024871752</v>
      </c>
      <c r="F188" s="644">
        <v>2802678.3409090908</v>
      </c>
      <c r="G188" s="644">
        <v>941241</v>
      </c>
      <c r="H188" s="644">
        <v>72363149.003006622</v>
      </c>
      <c r="I188" s="644"/>
      <c r="J188" s="644">
        <v>7095670.3181818184</v>
      </c>
      <c r="K188" s="644">
        <v>2519590.0992132868</v>
      </c>
      <c r="L188" s="644">
        <v>753064.99999999988</v>
      </c>
      <c r="M188" s="644"/>
      <c r="N188" s="644">
        <v>10368325.417395106</v>
      </c>
      <c r="O188" s="644">
        <v>606394.23529411759</v>
      </c>
      <c r="P188" s="644"/>
      <c r="Q188" s="644">
        <v>606394.23529411759</v>
      </c>
      <c r="R188" s="273"/>
      <c r="S188" s="275">
        <f>IF(B187&gt;0,(B188/B187),)</f>
        <v>72903.313997477933</v>
      </c>
      <c r="T188" s="275">
        <f t="shared" ref="T188" si="1952">IF(C187&gt;0,(C188/C187),)</f>
        <v>61233.507179939545</v>
      </c>
      <c r="U188" s="275">
        <f t="shared" ref="U188" si="1953">IF(D187&gt;0,(D188/D187),)</f>
        <v>57690.482698319487</v>
      </c>
      <c r="V188" s="275">
        <f t="shared" ref="V188" si="1954">IF(E187&gt;0,(E188/E187),)</f>
        <v>51511.238707022021</v>
      </c>
      <c r="W188" s="275">
        <f t="shared" ref="W188" si="1955">IF(F187&gt;0,(F188/F187),)</f>
        <v>49169.795454545456</v>
      </c>
      <c r="X188" s="275">
        <f t="shared" ref="X188" si="1956">IF(G187&gt;0,(G188/G187),)</f>
        <v>44821</v>
      </c>
      <c r="Y188" s="290">
        <f t="shared" ref="Y188" si="1957">IF(H187&gt;0,(H188/H187),)</f>
        <v>59362.714522564907</v>
      </c>
      <c r="Z188" s="285">
        <f t="shared" ref="Z188" si="1958">IF(I187&gt;0,(I188/I187),)</f>
        <v>0</v>
      </c>
      <c r="AA188" s="275">
        <f t="shared" ref="AA188" si="1959">IF(J187&gt;0,(J188/J187),)</f>
        <v>46682.041566985645</v>
      </c>
      <c r="AB188" s="275">
        <f t="shared" ref="AB188" si="1960">IF(K187&gt;0,(K188/K187),)</f>
        <v>42704.916935818423</v>
      </c>
      <c r="AC188" s="275">
        <f t="shared" ref="AC188" si="1961">IF(L187&gt;0,(L188/L187),)</f>
        <v>41836.944444444438</v>
      </c>
      <c r="AD188" s="275">
        <f t="shared" ref="AD188" si="1962">IF(M187&gt;0,(M188/M187),)</f>
        <v>0</v>
      </c>
      <c r="AE188" s="290">
        <f t="shared" ref="AE188" si="1963">IF(N187&gt;0,(N188/N187),)</f>
        <v>45276.53020696553</v>
      </c>
      <c r="AF188" s="285">
        <f t="shared" ref="AF188" si="1964">IF(O187&gt;0,(O188/O187),)</f>
        <v>40426.282352941176</v>
      </c>
      <c r="AG188" s="275">
        <f t="shared" ref="AG188" si="1965">IF(P187&gt;0,(P188/P187),)</f>
        <v>0</v>
      </c>
      <c r="AH188" s="290">
        <f t="shared" ref="AH188" si="1966">IF(Q187&gt;0,(Q188/Q187),)</f>
        <v>40426.282352941176</v>
      </c>
      <c r="AI188" s="343"/>
      <c r="AJ188" s="344"/>
      <c r="AK188" s="344"/>
      <c r="AL188" s="344"/>
      <c r="AM188" s="344"/>
      <c r="AN188" s="344"/>
      <c r="AO188" s="309"/>
      <c r="AP188" s="344"/>
      <c r="AQ188" s="344"/>
      <c r="AR188" s="344"/>
      <c r="AS188" s="344"/>
      <c r="AT188" s="344"/>
      <c r="AU188" s="309"/>
      <c r="AV188" s="344"/>
      <c r="AW188" s="344"/>
      <c r="AX188" s="309"/>
    </row>
    <row r="189" spans="1:50">
      <c r="A189" s="643" t="s">
        <v>322</v>
      </c>
      <c r="B189" s="644">
        <v>267</v>
      </c>
      <c r="C189" s="644">
        <v>269</v>
      </c>
      <c r="D189" s="644">
        <v>219</v>
      </c>
      <c r="E189" s="644">
        <v>368</v>
      </c>
      <c r="F189" s="644">
        <v>49</v>
      </c>
      <c r="G189" s="644">
        <v>26</v>
      </c>
      <c r="H189" s="644">
        <v>1198</v>
      </c>
      <c r="I189" s="644"/>
      <c r="J189" s="644">
        <v>155</v>
      </c>
      <c r="K189" s="644">
        <v>59</v>
      </c>
      <c r="L189" s="644">
        <v>16</v>
      </c>
      <c r="M189" s="644"/>
      <c r="N189" s="644">
        <v>230</v>
      </c>
      <c r="O189" s="644">
        <v>11</v>
      </c>
      <c r="P189" s="644"/>
      <c r="Q189" s="644">
        <v>11</v>
      </c>
      <c r="Y189" s="288"/>
      <c r="Z189" s="284"/>
      <c r="AE189" s="288"/>
      <c r="AF189" s="284"/>
      <c r="AH189" s="288"/>
      <c r="AI189" s="343"/>
      <c r="AJ189" s="344"/>
      <c r="AK189" s="344"/>
      <c r="AL189" s="344"/>
      <c r="AM189" s="344"/>
      <c r="AN189" s="344"/>
      <c r="AO189" s="309"/>
      <c r="AP189" s="344"/>
      <c r="AQ189" s="344"/>
      <c r="AR189" s="344"/>
      <c r="AS189" s="344"/>
      <c r="AT189" s="344"/>
      <c r="AU189" s="309"/>
      <c r="AV189" s="344"/>
      <c r="AW189" s="344"/>
      <c r="AX189" s="309"/>
    </row>
    <row r="190" spans="1:50">
      <c r="A190" s="643" t="s">
        <v>324</v>
      </c>
      <c r="B190" s="644">
        <v>20039087.214885954</v>
      </c>
      <c r="C190" s="644">
        <v>17383553.380780056</v>
      </c>
      <c r="D190" s="644">
        <v>10970375.464352719</v>
      </c>
      <c r="E190" s="644">
        <v>19184862.95411421</v>
      </c>
      <c r="F190" s="644">
        <v>2438415.2818791945</v>
      </c>
      <c r="G190" s="644">
        <v>1218296</v>
      </c>
      <c r="H190" s="644">
        <v>71234590.296012133</v>
      </c>
      <c r="I190" s="644"/>
      <c r="J190" s="644">
        <v>7073489.2760736197</v>
      </c>
      <c r="K190" s="644">
        <v>2623422.2518619662</v>
      </c>
      <c r="L190" s="644">
        <v>702565</v>
      </c>
      <c r="M190" s="644"/>
      <c r="N190" s="644">
        <v>10399476.527935587</v>
      </c>
      <c r="O190" s="644">
        <v>468285.33750000002</v>
      </c>
      <c r="P190" s="644"/>
      <c r="Q190" s="644">
        <v>468285.33750000002</v>
      </c>
      <c r="R190" s="273"/>
      <c r="S190" s="275">
        <f>IF(B189&gt;0,(B190/B189),)</f>
        <v>75052.761104441772</v>
      </c>
      <c r="T190" s="275">
        <f t="shared" ref="T190" si="1967">IF(C189&gt;0,(C190/C189),)</f>
        <v>64622.875021487198</v>
      </c>
      <c r="U190" s="275">
        <f t="shared" ref="U190" si="1968">IF(D189&gt;0,(D190/D189),)</f>
        <v>50093.038650012415</v>
      </c>
      <c r="V190" s="275">
        <f t="shared" ref="V190" si="1969">IF(E189&gt;0,(E190/E189),)</f>
        <v>52132.779766614702</v>
      </c>
      <c r="W190" s="275">
        <f t="shared" ref="W190" si="1970">IF(F189&gt;0,(F190/F189),)</f>
        <v>49763.577181208049</v>
      </c>
      <c r="X190" s="275">
        <f t="shared" ref="X190" si="1971">IF(G189&gt;0,(G190/G189),)</f>
        <v>46857.538461538461</v>
      </c>
      <c r="Y190" s="290">
        <f t="shared" ref="Y190" si="1972">IF(H189&gt;0,(H190/H189),)</f>
        <v>59461.260681145352</v>
      </c>
      <c r="Z190" s="285">
        <f t="shared" ref="Z190" si="1973">IF(I189&gt;0,(I190/I189),)</f>
        <v>0</v>
      </c>
      <c r="AA190" s="275">
        <f t="shared" ref="AA190" si="1974">IF(J189&gt;0,(J190/J189),)</f>
        <v>45635.414684345931</v>
      </c>
      <c r="AB190" s="275">
        <f t="shared" ref="AB190" si="1975">IF(K189&gt;0,(K190/K189),)</f>
        <v>44464.783929863836</v>
      </c>
      <c r="AC190" s="275">
        <f t="shared" ref="AC190" si="1976">IF(L189&gt;0,(L190/L189),)</f>
        <v>43910.3125</v>
      </c>
      <c r="AD190" s="275">
        <f t="shared" ref="AD190" si="1977">IF(M189&gt;0,(M190/M189),)</f>
        <v>0</v>
      </c>
      <c r="AE190" s="290">
        <f t="shared" ref="AE190" si="1978">IF(N189&gt;0,(N190/N189),)</f>
        <v>45215.115338850381</v>
      </c>
      <c r="AF190" s="285">
        <f t="shared" ref="AF190" si="1979">IF(O189&gt;0,(O190/O189),)</f>
        <v>42571.394318181818</v>
      </c>
      <c r="AG190" s="275">
        <f t="shared" ref="AG190" si="1980">IF(P189&gt;0,(P190/P189),)</f>
        <v>0</v>
      </c>
      <c r="AH190" s="290">
        <f t="shared" ref="AH190" si="1981">IF(Q189&gt;0,(Q190/Q189),)</f>
        <v>42571.394318181818</v>
      </c>
      <c r="AI190" s="345">
        <f>IF(S188&gt;0,(S190-S188)/S188,)</f>
        <v>2.9483530845226018E-2</v>
      </c>
      <c r="AJ190" s="314">
        <f t="shared" ref="AJ190" si="1982">IF(T188&gt;0,(T190-T188)/T188,)</f>
        <v>5.535152235503555E-2</v>
      </c>
      <c r="AK190" s="312">
        <f t="shared" ref="AK190" si="1983">IF(U188&gt;0,(U190-U188)/U188,)</f>
        <v>-0.13169319605170132</v>
      </c>
      <c r="AL190" s="314">
        <f t="shared" ref="AL190" si="1984">IF(V188&gt;0,(V190-V188)/V188,)</f>
        <v>1.2066125280500233E-2</v>
      </c>
      <c r="AM190" s="314">
        <f t="shared" ref="AM190" si="1985">IF(W188&gt;0,(W190-W188)/W188,)</f>
        <v>1.2076147992348457E-2</v>
      </c>
      <c r="AN190" s="314">
        <f t="shared" ref="AN190" si="1986">IF(X188&gt;0,(X190-X188)/X188,)</f>
        <v>4.54371491385391E-2</v>
      </c>
      <c r="AO190" s="310">
        <f t="shared" ref="AO190" si="1987">IF(Y188&gt;0,(Y190-Y188)/Y188,)</f>
        <v>1.6600682663018196E-3</v>
      </c>
      <c r="AP190" s="314">
        <f t="shared" ref="AP190" si="1988">IF(Z188&gt;0,(Z190-Z188)/Z188,)</f>
        <v>0</v>
      </c>
      <c r="AQ190" s="314">
        <f t="shared" ref="AQ190" si="1989">IF(AA188&gt;0,(AA190-AA188)/AA188,)</f>
        <v>-2.2420332262844015E-2</v>
      </c>
      <c r="AR190" s="314">
        <f t="shared" ref="AR190" si="1990">IF(AB188&gt;0,(AB190-AB188)/AB188,)</f>
        <v>4.1209938347154071E-2</v>
      </c>
      <c r="AS190" s="314">
        <f t="shared" ref="AS190" si="1991">IF(AC188&gt;0,(AC190-AC188)/AC188,)</f>
        <v>4.9558305059988345E-2</v>
      </c>
      <c r="AT190" s="314">
        <f t="shared" ref="AT190" si="1992">IF(AD188&gt;0,(AD190-AD188)/AD188,)</f>
        <v>0</v>
      </c>
      <c r="AU190" s="310">
        <f t="shared" ref="AU190" si="1993">IF(AE188&gt;0,(AE190-AE188)/AE188,)</f>
        <v>-1.3564393701198602E-3</v>
      </c>
      <c r="AV190" s="314">
        <f t="shared" ref="AV190" si="1994">IF(AF188&gt;0,(AF190-AF188)/AF188,)</f>
        <v>5.3062310961783897E-2</v>
      </c>
      <c r="AW190" s="314">
        <f t="shared" ref="AW190" si="1995">IF(AG188&gt;0,(AG190-AG188)/AG188,)</f>
        <v>0</v>
      </c>
      <c r="AX190" s="310">
        <f t="shared" ref="AX190" si="1996">IF(AH188&gt;0,(AH190-AH188)/AH188,)</f>
        <v>5.3062310961783897E-2</v>
      </c>
    </row>
    <row r="191" spans="1:50">
      <c r="A191" s="643" t="s">
        <v>326</v>
      </c>
      <c r="B191" s="644">
        <v>228</v>
      </c>
      <c r="C191" s="644">
        <v>301</v>
      </c>
      <c r="D191" s="644">
        <v>306</v>
      </c>
      <c r="E191" s="644">
        <v>210</v>
      </c>
      <c r="F191" s="644">
        <v>5</v>
      </c>
      <c r="G191" s="644">
        <v>17</v>
      </c>
      <c r="H191" s="644">
        <v>1067</v>
      </c>
      <c r="I191" s="644"/>
      <c r="J191" s="644">
        <v>329</v>
      </c>
      <c r="K191" s="644">
        <v>248</v>
      </c>
      <c r="L191" s="644">
        <v>32</v>
      </c>
      <c r="M191" s="644"/>
      <c r="N191" s="644">
        <v>609</v>
      </c>
      <c r="O191" s="644">
        <v>232</v>
      </c>
      <c r="P191" s="644"/>
      <c r="Q191" s="644">
        <v>232</v>
      </c>
      <c r="Y191" s="288"/>
      <c r="Z191" s="284"/>
      <c r="AE191" s="288"/>
      <c r="AF191" s="284"/>
      <c r="AH191" s="288"/>
      <c r="AI191" s="343"/>
      <c r="AJ191" s="344"/>
      <c r="AK191" s="344"/>
      <c r="AL191" s="344"/>
      <c r="AM191" s="344"/>
      <c r="AN191" s="344"/>
      <c r="AO191" s="309"/>
      <c r="AP191" s="344"/>
      <c r="AQ191" s="344"/>
      <c r="AR191" s="344"/>
      <c r="AS191" s="344"/>
      <c r="AT191" s="344"/>
      <c r="AU191" s="309"/>
      <c r="AV191" s="344"/>
      <c r="AW191" s="344"/>
      <c r="AX191" s="309"/>
    </row>
    <row r="192" spans="1:50">
      <c r="A192" s="643" t="s">
        <v>328</v>
      </c>
      <c r="B192" s="644">
        <v>10211299.58974359</v>
      </c>
      <c r="C192" s="644">
        <v>13016867.568623977</v>
      </c>
      <c r="D192" s="644">
        <v>13222126.849276626</v>
      </c>
      <c r="E192" s="644">
        <v>8337980.6526807835</v>
      </c>
      <c r="F192" s="644">
        <v>205000</v>
      </c>
      <c r="G192" s="644">
        <v>701241</v>
      </c>
      <c r="H192" s="644">
        <v>45694515.660324976</v>
      </c>
      <c r="I192" s="644"/>
      <c r="J192" s="644">
        <v>12874243.96536357</v>
      </c>
      <c r="K192" s="644">
        <v>8910749.5061158054</v>
      </c>
      <c r="L192" s="644">
        <v>1248033.7524549919</v>
      </c>
      <c r="M192" s="644"/>
      <c r="N192" s="644">
        <v>23033027.223934367</v>
      </c>
      <c r="O192" s="644">
        <v>8624665.0015345328</v>
      </c>
      <c r="P192" s="644"/>
      <c r="Q192" s="644">
        <v>8624665.0015345328</v>
      </c>
      <c r="R192" s="273"/>
      <c r="S192" s="275">
        <f>IF(B191&gt;0,(B192/B191),)</f>
        <v>44786.401709401711</v>
      </c>
      <c r="T192" s="275">
        <f t="shared" ref="T192" si="1997">IF(C191&gt;0,(C192/C191),)</f>
        <v>43245.407204730822</v>
      </c>
      <c r="U192" s="275">
        <f t="shared" ref="U192" si="1998">IF(D191&gt;0,(D192/D191),)</f>
        <v>43209.564866917077</v>
      </c>
      <c r="V192" s="275">
        <f t="shared" ref="V192" si="1999">IF(E191&gt;0,(E192/E191),)</f>
        <v>39704.669774670401</v>
      </c>
      <c r="W192" s="275">
        <f t="shared" ref="W192" si="2000">IF(F191&gt;0,(F192/F191),)</f>
        <v>41000</v>
      </c>
      <c r="X192" s="275">
        <f t="shared" ref="X192" si="2001">IF(G191&gt;0,(G192/G191),)</f>
        <v>41249.470588235294</v>
      </c>
      <c r="Y192" s="290">
        <f t="shared" ref="Y192" si="2002">IF(H191&gt;0,(H192/H191),)</f>
        <v>42825.225548570736</v>
      </c>
      <c r="Z192" s="285">
        <f t="shared" ref="Z192" si="2003">IF(I191&gt;0,(I192/I191),)</f>
        <v>0</v>
      </c>
      <c r="AA192" s="275">
        <f t="shared" ref="AA192" si="2004">IF(J191&gt;0,(J192/J191),)</f>
        <v>39131.440624205381</v>
      </c>
      <c r="AB192" s="275">
        <f t="shared" ref="AB192" si="2005">IF(K191&gt;0,(K192/K191),)</f>
        <v>35930.441556918573</v>
      </c>
      <c r="AC192" s="275">
        <f t="shared" ref="AC192" si="2006">IF(L191&gt;0,(L192/L191),)</f>
        <v>39001.054764218497</v>
      </c>
      <c r="AD192" s="275">
        <f t="shared" ref="AD192" si="2007">IF(M191&gt;0,(M192/M191),)</f>
        <v>0</v>
      </c>
      <c r="AE192" s="290">
        <f t="shared" ref="AE192" si="2008">IF(N191&gt;0,(N192/N191),)</f>
        <v>37821.062765081064</v>
      </c>
      <c r="AF192" s="285">
        <f t="shared" ref="AF192" si="2009">IF(O191&gt;0,(O192/O191),)</f>
        <v>37175.280179028159</v>
      </c>
      <c r="AG192" s="275">
        <f t="shared" ref="AG192" si="2010">IF(P191&gt;0,(P192/P191),)</f>
        <v>0</v>
      </c>
      <c r="AH192" s="290">
        <f t="shared" ref="AH192" si="2011">IF(Q191&gt;0,(Q192/Q191),)</f>
        <v>37175.280179028159</v>
      </c>
      <c r="AI192" s="343"/>
      <c r="AJ192" s="344"/>
      <c r="AK192" s="344"/>
      <c r="AL192" s="344"/>
      <c r="AM192" s="344"/>
      <c r="AN192" s="344"/>
      <c r="AO192" s="309"/>
      <c r="AP192" s="344"/>
      <c r="AQ192" s="344"/>
      <c r="AR192" s="344"/>
      <c r="AS192" s="344"/>
      <c r="AT192" s="344"/>
      <c r="AU192" s="309"/>
      <c r="AV192" s="344"/>
      <c r="AW192" s="344"/>
      <c r="AX192" s="309"/>
    </row>
    <row r="193" spans="1:50">
      <c r="A193" s="643" t="s">
        <v>330</v>
      </c>
      <c r="B193" s="644">
        <v>237</v>
      </c>
      <c r="C193" s="644">
        <v>290</v>
      </c>
      <c r="D193" s="644">
        <v>338</v>
      </c>
      <c r="E193" s="644">
        <v>209</v>
      </c>
      <c r="F193" s="644">
        <v>2</v>
      </c>
      <c r="G193" s="644">
        <v>17</v>
      </c>
      <c r="H193" s="644">
        <v>1093</v>
      </c>
      <c r="I193" s="644"/>
      <c r="J193" s="644">
        <v>345</v>
      </c>
      <c r="K193" s="644">
        <v>227</v>
      </c>
      <c r="L193" s="644">
        <v>31</v>
      </c>
      <c r="M193" s="644"/>
      <c r="N193" s="644">
        <v>603</v>
      </c>
      <c r="O193" s="644">
        <v>258</v>
      </c>
      <c r="P193" s="644"/>
      <c r="Q193" s="644">
        <v>258</v>
      </c>
      <c r="Y193" s="288"/>
      <c r="Z193" s="284"/>
      <c r="AE193" s="288"/>
      <c r="AF193" s="284"/>
      <c r="AH193" s="288"/>
      <c r="AI193" s="343"/>
      <c r="AJ193" s="344"/>
      <c r="AK193" s="344"/>
      <c r="AL193" s="344"/>
      <c r="AM193" s="344"/>
      <c r="AN193" s="344"/>
      <c r="AO193" s="309"/>
      <c r="AP193" s="344"/>
      <c r="AQ193" s="344"/>
      <c r="AR193" s="344"/>
      <c r="AS193" s="344"/>
      <c r="AT193" s="344"/>
      <c r="AU193" s="309"/>
      <c r="AV193" s="344"/>
      <c r="AW193" s="344"/>
      <c r="AX193" s="309"/>
    </row>
    <row r="194" spans="1:50">
      <c r="A194" s="643" t="s">
        <v>332</v>
      </c>
      <c r="B194" s="644">
        <v>10760144.283950618</v>
      </c>
      <c r="C194" s="644">
        <v>15507239.592519738</v>
      </c>
      <c r="D194" s="644">
        <v>14391265.758389261</v>
      </c>
      <c r="E194" s="644">
        <v>8456599.0670001842</v>
      </c>
      <c r="F194" s="644">
        <v>60000</v>
      </c>
      <c r="G194" s="644">
        <v>708240.99999999988</v>
      </c>
      <c r="H194" s="644">
        <v>49883489.701859802</v>
      </c>
      <c r="I194" s="644"/>
      <c r="J194" s="644">
        <v>13441086.562823225</v>
      </c>
      <c r="K194" s="644">
        <v>8353634.2554527726</v>
      </c>
      <c r="L194" s="644">
        <v>1197261.9642857143</v>
      </c>
      <c r="M194" s="644"/>
      <c r="N194" s="644">
        <v>22991982.782561708</v>
      </c>
      <c r="O194" s="644">
        <v>9605214.9574661944</v>
      </c>
      <c r="P194" s="644"/>
      <c r="Q194" s="644">
        <v>9605214.9574661944</v>
      </c>
      <c r="R194" s="273"/>
      <c r="S194" s="275">
        <f>IF(B193&gt;0,(B194/B193),)</f>
        <v>45401.452674897118</v>
      </c>
      <c r="T194" s="275">
        <f t="shared" ref="T194" si="2012">IF(C193&gt;0,(C194/C193),)</f>
        <v>53473.239974205993</v>
      </c>
      <c r="U194" s="275">
        <f t="shared" ref="U194" si="2013">IF(D193&gt;0,(D194/D193),)</f>
        <v>42577.709344346928</v>
      </c>
      <c r="V194" s="275">
        <f t="shared" ref="V194" si="2014">IF(E193&gt;0,(E194/E193),)</f>
        <v>40462.196492823845</v>
      </c>
      <c r="W194" s="275">
        <f t="shared" ref="W194" si="2015">IF(F193&gt;0,(F194/F193),)</f>
        <v>30000</v>
      </c>
      <c r="X194" s="275">
        <f t="shared" ref="X194" si="2016">IF(G193&gt;0,(G194/G193),)</f>
        <v>41661.235294117643</v>
      </c>
      <c r="Y194" s="290">
        <f t="shared" ref="Y194" si="2017">IF(H193&gt;0,(H194/H193),)</f>
        <v>45639.057366751877</v>
      </c>
      <c r="Z194" s="285">
        <f t="shared" ref="Z194" si="2018">IF(I193&gt;0,(I194/I193),)</f>
        <v>0</v>
      </c>
      <c r="AA194" s="275">
        <f t="shared" ref="AA194" si="2019">IF(J193&gt;0,(J194/J193),)</f>
        <v>38959.671196589057</v>
      </c>
      <c r="AB194" s="275">
        <f t="shared" ref="AB194" si="2020">IF(K193&gt;0,(K194/K193),)</f>
        <v>36800.150905078292</v>
      </c>
      <c r="AC194" s="275">
        <f t="shared" ref="AC194" si="2021">IF(L193&gt;0,(L194/L193),)</f>
        <v>38621.353686635943</v>
      </c>
      <c r="AD194" s="275">
        <f t="shared" ref="AD194" si="2022">IF(M193&gt;0,(M194/M193),)</f>
        <v>0</v>
      </c>
      <c r="AE194" s="290">
        <f t="shared" ref="AE194" si="2023">IF(N193&gt;0,(N194/N193),)</f>
        <v>38129.324680865189</v>
      </c>
      <c r="AF194" s="285">
        <f t="shared" ref="AF194" si="2024">IF(O193&gt;0,(O194/O193),)</f>
        <v>37229.51533901626</v>
      </c>
      <c r="AG194" s="275">
        <f t="shared" ref="AG194" si="2025">IF(P193&gt;0,(P194/P193),)</f>
        <v>0</v>
      </c>
      <c r="AH194" s="290">
        <f t="shared" ref="AH194" si="2026">IF(Q193&gt;0,(Q194/Q193),)</f>
        <v>37229.51533901626</v>
      </c>
      <c r="AI194" s="345">
        <f>IF(S192&gt;0,(S194-S192)/S192,)</f>
        <v>1.373298461185137E-2</v>
      </c>
      <c r="AJ194" s="312">
        <f t="shared" ref="AJ194" si="2027">IF(T192&gt;0,(T194-T192)/T192,)</f>
        <v>0.23650679761332666</v>
      </c>
      <c r="AK194" s="314">
        <f t="shared" ref="AK194" si="2028">IF(U192&gt;0,(U194-U192)/U192,)</f>
        <v>-1.4623047570977103E-2</v>
      </c>
      <c r="AL194" s="314">
        <f t="shared" ref="AL194" si="2029">IF(V192&gt;0,(V194-V192)/V192,)</f>
        <v>1.9079033334177431E-2</v>
      </c>
      <c r="AM194" s="312">
        <f t="shared" ref="AM194" si="2030">IF(W192&gt;0,(W194-W192)/W192,)</f>
        <v>-0.26829268292682928</v>
      </c>
      <c r="AN194" s="314">
        <f t="shared" ref="AN194" si="2031">IF(X192&gt;0,(X194-X192)/X192,)</f>
        <v>9.982302803173148E-3</v>
      </c>
      <c r="AO194" s="310">
        <f t="shared" ref="AO194" si="2032">IF(Y192&gt;0,(Y194-Y192)/Y192,)</f>
        <v>6.5705008721782449E-2</v>
      </c>
      <c r="AP194" s="314">
        <f t="shared" ref="AP194" si="2033">IF(Z192&gt;0,(Z194-Z192)/Z192,)</f>
        <v>0</v>
      </c>
      <c r="AQ194" s="314">
        <f t="shared" ref="AQ194" si="2034">IF(AA192&gt;0,(AA194-AA192)/AA192,)</f>
        <v>-4.3895503175028286E-3</v>
      </c>
      <c r="AR194" s="314">
        <f t="shared" ref="AR194" si="2035">IF(AB192&gt;0,(AB194-AB192)/AB192,)</f>
        <v>2.4205362096148576E-2</v>
      </c>
      <c r="AS194" s="314">
        <f t="shared" ref="AS194" si="2036">IF(AC192&gt;0,(AC194-AC192)/AC192,)</f>
        <v>-9.7356617629457375E-3</v>
      </c>
      <c r="AT194" s="314">
        <f t="shared" ref="AT194" si="2037">IF(AD192&gt;0,(AD194-AD192)/AD192,)</f>
        <v>0</v>
      </c>
      <c r="AU194" s="310">
        <f t="shared" ref="AU194" si="2038">IF(AE192&gt;0,(AE194-AE192)/AE192,)</f>
        <v>8.1505355282806453E-3</v>
      </c>
      <c r="AV194" s="314">
        <f t="shared" ref="AV194" si="2039">IF(AF192&gt;0,(AF194-AF192)/AF192,)</f>
        <v>1.4589038664111064E-3</v>
      </c>
      <c r="AW194" s="314">
        <f t="shared" ref="AW194" si="2040">IF(AG192&gt;0,(AG194-AG192)/AG192,)</f>
        <v>0</v>
      </c>
      <c r="AX194" s="310">
        <f t="shared" ref="AX194" si="2041">IF(AH192&gt;0,(AH194-AH192)/AH192,)</f>
        <v>1.4589038664111064E-3</v>
      </c>
    </row>
    <row r="195" spans="1:50">
      <c r="A195" s="643" t="s">
        <v>334</v>
      </c>
      <c r="B195" s="644">
        <v>21</v>
      </c>
      <c r="C195" s="644">
        <v>21</v>
      </c>
      <c r="D195" s="644">
        <v>23</v>
      </c>
      <c r="E195" s="644">
        <v>31</v>
      </c>
      <c r="F195" s="644">
        <v>0</v>
      </c>
      <c r="G195" s="644">
        <v>0</v>
      </c>
      <c r="H195" s="644">
        <v>96</v>
      </c>
      <c r="I195" s="644"/>
      <c r="J195" s="644">
        <v>10</v>
      </c>
      <c r="K195" s="644">
        <v>4</v>
      </c>
      <c r="L195" s="644">
        <v>3</v>
      </c>
      <c r="M195" s="644"/>
      <c r="N195" s="644">
        <v>17</v>
      </c>
      <c r="O195" s="644">
        <v>113</v>
      </c>
      <c r="P195" s="644"/>
      <c r="Q195" s="644">
        <v>113</v>
      </c>
      <c r="Y195" s="288"/>
      <c r="Z195" s="284"/>
      <c r="AE195" s="288"/>
      <c r="AF195" s="284"/>
      <c r="AH195" s="288"/>
      <c r="AI195" s="343"/>
      <c r="AJ195" s="344"/>
      <c r="AK195" s="344"/>
      <c r="AL195" s="344"/>
      <c r="AM195" s="344"/>
      <c r="AN195" s="344"/>
      <c r="AO195" s="309"/>
      <c r="AP195" s="344"/>
      <c r="AQ195" s="344"/>
      <c r="AR195" s="344"/>
      <c r="AS195" s="344"/>
      <c r="AT195" s="344"/>
      <c r="AU195" s="309"/>
      <c r="AV195" s="344"/>
      <c r="AW195" s="344"/>
      <c r="AX195" s="309"/>
    </row>
    <row r="196" spans="1:50">
      <c r="A196" s="643" t="s">
        <v>336</v>
      </c>
      <c r="B196" s="644">
        <v>1272201</v>
      </c>
      <c r="C196" s="644">
        <v>1211630.0362694301</v>
      </c>
      <c r="D196" s="644">
        <v>466580.95714285708</v>
      </c>
      <c r="E196" s="644">
        <v>1223876.4545454546</v>
      </c>
      <c r="F196" s="644">
        <v>0</v>
      </c>
      <c r="G196" s="644">
        <v>0</v>
      </c>
      <c r="H196" s="644">
        <v>4174288.4479577416</v>
      </c>
      <c r="I196" s="644"/>
      <c r="J196" s="644">
        <v>406816</v>
      </c>
      <c r="K196" s="644">
        <v>146660.57142857142</v>
      </c>
      <c r="L196" s="644">
        <v>130392.85714285713</v>
      </c>
      <c r="M196" s="644"/>
      <c r="N196" s="644">
        <v>683869.42857142852</v>
      </c>
      <c r="O196" s="644">
        <v>3994387.1128389258</v>
      </c>
      <c r="P196" s="644"/>
      <c r="Q196" s="644">
        <v>3994387.1128389258</v>
      </c>
      <c r="R196" s="273"/>
      <c r="S196" s="275">
        <f>IF(B195&gt;0,(B196/B195),)</f>
        <v>60581</v>
      </c>
      <c r="T196" s="275">
        <f t="shared" ref="T196" si="2042">IF(C195&gt;0,(C196/C195),)</f>
        <v>57696.668393782384</v>
      </c>
      <c r="U196" s="275">
        <f t="shared" ref="U196" si="2043">IF(D195&gt;0,(D196/D195),)</f>
        <v>20286.12857142857</v>
      </c>
      <c r="V196" s="275">
        <f t="shared" ref="V196" si="2044">IF(E195&gt;0,(E196/E195),)</f>
        <v>39479.885630498538</v>
      </c>
      <c r="W196" s="275">
        <f t="shared" ref="W196" si="2045">IF(F195&gt;0,(F196/F195),)</f>
        <v>0</v>
      </c>
      <c r="X196" s="275">
        <f t="shared" ref="X196" si="2046">IF(G195&gt;0,(G196/G195),)</f>
        <v>0</v>
      </c>
      <c r="Y196" s="290">
        <f t="shared" ref="Y196" si="2047">IF(H195&gt;0,(H196/H195),)</f>
        <v>43482.171332893144</v>
      </c>
      <c r="Z196" s="285">
        <f t="shared" ref="Z196" si="2048">IF(I195&gt;0,(I196/I195),)</f>
        <v>0</v>
      </c>
      <c r="AA196" s="275">
        <f t="shared" ref="AA196" si="2049">IF(J195&gt;0,(J196/J195),)</f>
        <v>40681.599999999999</v>
      </c>
      <c r="AB196" s="275">
        <f t="shared" ref="AB196" si="2050">IF(K195&gt;0,(K196/K195),)</f>
        <v>36665.142857142855</v>
      </c>
      <c r="AC196" s="275">
        <f t="shared" ref="AC196" si="2051">IF(L195&gt;0,(L196/L195),)</f>
        <v>43464.28571428571</v>
      </c>
      <c r="AD196" s="275">
        <f t="shared" ref="AD196" si="2052">IF(M195&gt;0,(M196/M195),)</f>
        <v>0</v>
      </c>
      <c r="AE196" s="290">
        <f t="shared" ref="AE196" si="2053">IF(N195&gt;0,(N196/N195),)</f>
        <v>40227.613445378149</v>
      </c>
      <c r="AF196" s="285">
        <f t="shared" ref="AF196" si="2054">IF(O195&gt;0,(O196/O195),)</f>
        <v>35348.558520698462</v>
      </c>
      <c r="AG196" s="275">
        <f t="shared" ref="AG196" si="2055">IF(P195&gt;0,(P196/P195),)</f>
        <v>0</v>
      </c>
      <c r="AH196" s="290">
        <f t="shared" ref="AH196" si="2056">IF(Q195&gt;0,(Q196/Q195),)</f>
        <v>35348.558520698462</v>
      </c>
      <c r="AI196" s="343"/>
      <c r="AJ196" s="344"/>
      <c r="AK196" s="344"/>
      <c r="AL196" s="344"/>
      <c r="AM196" s="344"/>
      <c r="AN196" s="344"/>
      <c r="AO196" s="309"/>
      <c r="AP196" s="344"/>
      <c r="AQ196" s="344"/>
      <c r="AR196" s="344"/>
      <c r="AS196" s="344"/>
      <c r="AT196" s="344"/>
      <c r="AU196" s="309"/>
      <c r="AV196" s="344"/>
      <c r="AW196" s="344"/>
      <c r="AX196" s="309"/>
    </row>
    <row r="197" spans="1:50">
      <c r="A197" s="643" t="s">
        <v>338</v>
      </c>
      <c r="B197" s="644">
        <v>22</v>
      </c>
      <c r="C197" s="644">
        <v>26</v>
      </c>
      <c r="D197" s="644">
        <v>14</v>
      </c>
      <c r="E197" s="644">
        <v>18</v>
      </c>
      <c r="F197" s="658">
        <v>3</v>
      </c>
      <c r="G197" s="644">
        <v>0</v>
      </c>
      <c r="H197" s="644">
        <v>83</v>
      </c>
      <c r="I197" s="644"/>
      <c r="J197" s="644">
        <v>10</v>
      </c>
      <c r="K197" s="644">
        <v>2</v>
      </c>
      <c r="L197" s="644">
        <v>3</v>
      </c>
      <c r="M197" s="644"/>
      <c r="N197" s="644">
        <v>15</v>
      </c>
      <c r="O197" s="644">
        <v>118</v>
      </c>
      <c r="P197" s="644"/>
      <c r="Q197" s="644">
        <v>118</v>
      </c>
      <c r="Y197" s="288"/>
      <c r="Z197" s="284"/>
      <c r="AE197" s="288"/>
      <c r="AF197" s="284"/>
      <c r="AH197" s="288"/>
      <c r="AI197" s="343"/>
      <c r="AJ197" s="344"/>
      <c r="AK197" s="344"/>
      <c r="AL197" s="344"/>
      <c r="AM197" s="344"/>
      <c r="AN197" s="344"/>
      <c r="AO197" s="309"/>
      <c r="AP197" s="344"/>
      <c r="AQ197" s="344"/>
      <c r="AR197" s="344"/>
      <c r="AS197" s="344"/>
      <c r="AT197" s="344"/>
      <c r="AU197" s="309"/>
      <c r="AV197" s="344"/>
      <c r="AW197" s="344"/>
      <c r="AX197" s="309"/>
    </row>
    <row r="198" spans="1:50">
      <c r="A198" s="643" t="s">
        <v>340</v>
      </c>
      <c r="B198" s="644">
        <v>1533543</v>
      </c>
      <c r="C198" s="644">
        <v>1578863.325</v>
      </c>
      <c r="D198" s="644">
        <v>321204.54545454541</v>
      </c>
      <c r="E198" s="644">
        <v>778514.67391304346</v>
      </c>
      <c r="F198" s="644">
        <v>75330.899999999994</v>
      </c>
      <c r="G198" s="644">
        <v>0</v>
      </c>
      <c r="H198" s="644">
        <v>4287456.4443675894</v>
      </c>
      <c r="I198" s="644"/>
      <c r="J198" s="644">
        <v>338975.2</v>
      </c>
      <c r="K198" s="644">
        <v>69240</v>
      </c>
      <c r="L198" s="644">
        <v>130392.85714285713</v>
      </c>
      <c r="M198" s="644"/>
      <c r="N198" s="644">
        <v>538608.05714285711</v>
      </c>
      <c r="O198" s="644">
        <v>4174366.1433238639</v>
      </c>
      <c r="P198" s="644"/>
      <c r="Q198" s="644">
        <v>4174366.1433238639</v>
      </c>
      <c r="R198" s="273"/>
      <c r="S198" s="275">
        <f>IF(B197&gt;0,(B198/B197),)</f>
        <v>69706.5</v>
      </c>
      <c r="T198" s="275">
        <f t="shared" ref="T198" si="2057">IF(C197&gt;0,(C198/C197),)</f>
        <v>60725.512499999997</v>
      </c>
      <c r="U198" s="275">
        <f t="shared" ref="U198" si="2058">IF(D197&gt;0,(D198/D197),)</f>
        <v>22943.181818181816</v>
      </c>
      <c r="V198" s="275">
        <f t="shared" ref="V198" si="2059">IF(E197&gt;0,(E198/E197),)</f>
        <v>43250.815217391304</v>
      </c>
      <c r="W198" s="275">
        <f t="shared" ref="W198" si="2060">IF(F197&gt;0,(F198/F197),)</f>
        <v>25110.3</v>
      </c>
      <c r="X198" s="275">
        <f t="shared" ref="X198" si="2061">IF(G197&gt;0,(G198/G197),)</f>
        <v>0</v>
      </c>
      <c r="Y198" s="290">
        <f t="shared" ref="Y198" si="2062">IF(H197&gt;0,(H198/H197),)</f>
        <v>51656.101739368547</v>
      </c>
      <c r="Z198" s="285">
        <f t="shared" ref="Z198" si="2063">IF(I197&gt;0,(I198/I197),)</f>
        <v>0</v>
      </c>
      <c r="AA198" s="275">
        <f t="shared" ref="AA198" si="2064">IF(J197&gt;0,(J198/J197),)</f>
        <v>33897.520000000004</v>
      </c>
      <c r="AB198" s="275">
        <f t="shared" ref="AB198" si="2065">IF(K197&gt;0,(K198/K197),)</f>
        <v>34620</v>
      </c>
      <c r="AC198" s="275">
        <f t="shared" ref="AC198" si="2066">IF(L197&gt;0,(L198/L197),)</f>
        <v>43464.28571428571</v>
      </c>
      <c r="AD198" s="275">
        <f t="shared" ref="AD198" si="2067">IF(M197&gt;0,(M198/M197),)</f>
        <v>0</v>
      </c>
      <c r="AE198" s="290">
        <f t="shared" ref="AE198" si="2068">IF(N197&gt;0,(N198/N197),)</f>
        <v>35907.203809523809</v>
      </c>
      <c r="AF198" s="285">
        <f t="shared" ref="AF198" si="2069">IF(O197&gt;0,(O198/O197),)</f>
        <v>35375.984265456471</v>
      </c>
      <c r="AG198" s="275">
        <f t="shared" ref="AG198" si="2070">IF(P197&gt;0,(P198/P197),)</f>
        <v>0</v>
      </c>
      <c r="AH198" s="290">
        <f t="shared" ref="AH198" si="2071">IF(Q197&gt;0,(Q198/Q197),)</f>
        <v>35375.984265456471</v>
      </c>
      <c r="AI198" s="345">
        <f>IF(S196&gt;0,(S198-S196)/S196,)</f>
        <v>0.15063303676070056</v>
      </c>
      <c r="AJ198" s="314">
        <f t="shared" ref="AJ198" si="2072">IF(T196&gt;0,(T198-T196)/T196,)</f>
        <v>5.2495996572031071E-2</v>
      </c>
      <c r="AK198" s="314">
        <f t="shared" ref="AK198" si="2073">IF(U196&gt;0,(U198-U196)/U196,)</f>
        <v>0.13097882315975751</v>
      </c>
      <c r="AL198" s="314">
        <f t="shared" ref="AL198" si="2074">IF(V196&gt;0,(V198-V196)/V196,)</f>
        <v>9.5515210509619392E-2</v>
      </c>
      <c r="AM198" s="314">
        <f t="shared" ref="AM198" si="2075">IF(W196&gt;0,(W198-W196)/W196,)</f>
        <v>0</v>
      </c>
      <c r="AN198" s="314">
        <f t="shared" ref="AN198" si="2076">IF(X196&gt;0,(X198-X196)/X196,)</f>
        <v>0</v>
      </c>
      <c r="AO198" s="310">
        <f t="shared" ref="AO198" si="2077">IF(Y196&gt;0,(Y198-Y196)/Y196,)</f>
        <v>0.18798349199024555</v>
      </c>
      <c r="AP198" s="314">
        <f t="shared" ref="AP198" si="2078">IF(Z196&gt;0,(Z198-Z196)/Z196,)</f>
        <v>0</v>
      </c>
      <c r="AQ198" s="312">
        <f t="shared" ref="AQ198" si="2079">IF(AA196&gt;0,(AA198-AA196)/AA196,)</f>
        <v>-0.16676040273735535</v>
      </c>
      <c r="AR198" s="314">
        <f t="shared" ref="AR198" si="2080">IF(AB196&gt;0,(AB198-AB196)/AB196,)</f>
        <v>-5.5778941462502285E-2</v>
      </c>
      <c r="AS198" s="314">
        <f t="shared" ref="AS198" si="2081">IF(AC196&gt;0,(AC198-AC196)/AC196,)</f>
        <v>0</v>
      </c>
      <c r="AT198" s="314">
        <f t="shared" ref="AT198" si="2082">IF(AD196&gt;0,(AD198-AD196)/AD196,)</f>
        <v>0</v>
      </c>
      <c r="AU198" s="310">
        <f t="shared" ref="AU198" si="2083">IF(AE196&gt;0,(AE198-AE196)/AE196,)</f>
        <v>-0.10739910389465876</v>
      </c>
      <c r="AV198" s="314">
        <f>IF(AF196&gt;0,(AF198-AF196)/AF196,)</f>
        <v>7.7586600149338913E-4</v>
      </c>
      <c r="AW198" s="314">
        <f t="shared" ref="AW198" si="2084">IF(AG196&gt;0,(AG198-AG196)/AG196,)</f>
        <v>0</v>
      </c>
      <c r="AX198" s="310">
        <f t="shared" ref="AX198" si="2085">IF(AH196&gt;0,(AH198-AH196)/AH196,)</f>
        <v>7.7586600149338913E-4</v>
      </c>
    </row>
    <row r="199" spans="1:50">
      <c r="A199" s="643" t="s">
        <v>342</v>
      </c>
      <c r="B199" s="644">
        <v>0</v>
      </c>
      <c r="C199" s="644">
        <v>0</v>
      </c>
      <c r="D199" s="644">
        <v>0</v>
      </c>
      <c r="E199" s="644">
        <v>0</v>
      </c>
      <c r="F199" s="644">
        <v>0</v>
      </c>
      <c r="G199" s="644">
        <v>0</v>
      </c>
      <c r="H199" s="644">
        <v>0</v>
      </c>
      <c r="I199" s="644"/>
      <c r="J199" s="644">
        <v>0</v>
      </c>
      <c r="K199" s="644">
        <v>0</v>
      </c>
      <c r="L199" s="644">
        <v>0</v>
      </c>
      <c r="M199" s="644"/>
      <c r="N199" s="644">
        <v>0</v>
      </c>
      <c r="O199" s="644">
        <v>0</v>
      </c>
      <c r="P199" s="644"/>
      <c r="Q199" s="644">
        <v>0</v>
      </c>
      <c r="Y199" s="288"/>
      <c r="Z199" s="284"/>
      <c r="AE199" s="288"/>
      <c r="AF199" s="284"/>
      <c r="AH199" s="288"/>
      <c r="AI199" s="343"/>
      <c r="AJ199" s="344"/>
      <c r="AK199" s="344"/>
      <c r="AL199" s="344"/>
      <c r="AM199" s="344"/>
      <c r="AN199" s="344"/>
      <c r="AO199" s="309"/>
      <c r="AP199" s="344"/>
      <c r="AQ199" s="344"/>
      <c r="AR199" s="344"/>
      <c r="AS199" s="344"/>
      <c r="AT199" s="344"/>
      <c r="AU199" s="309"/>
      <c r="AV199" s="344"/>
      <c r="AW199" s="344"/>
      <c r="AX199" s="309"/>
    </row>
    <row r="200" spans="1:50">
      <c r="A200" s="643" t="s">
        <v>344</v>
      </c>
      <c r="B200" s="644">
        <v>0</v>
      </c>
      <c r="C200" s="644">
        <v>0</v>
      </c>
      <c r="D200" s="644">
        <v>0</v>
      </c>
      <c r="E200" s="644">
        <v>0</v>
      </c>
      <c r="F200" s="644">
        <v>0</v>
      </c>
      <c r="G200" s="644">
        <v>0</v>
      </c>
      <c r="H200" s="644">
        <v>0</v>
      </c>
      <c r="I200" s="644"/>
      <c r="J200" s="644">
        <v>0</v>
      </c>
      <c r="K200" s="644">
        <v>0</v>
      </c>
      <c r="L200" s="644">
        <v>0</v>
      </c>
      <c r="M200" s="644"/>
      <c r="N200" s="644">
        <v>0</v>
      </c>
      <c r="O200" s="644">
        <v>0</v>
      </c>
      <c r="P200" s="644"/>
      <c r="Q200" s="644">
        <v>0</v>
      </c>
      <c r="R200" s="273"/>
      <c r="S200" s="275">
        <f>IF(B199&gt;0,(B200/B199),)</f>
        <v>0</v>
      </c>
      <c r="T200" s="275">
        <f t="shared" ref="T200" si="2086">IF(C199&gt;0,(C200/C199),)</f>
        <v>0</v>
      </c>
      <c r="U200" s="275">
        <f t="shared" ref="U200" si="2087">IF(D199&gt;0,(D200/D199),)</f>
        <v>0</v>
      </c>
      <c r="V200" s="275">
        <f t="shared" ref="V200" si="2088">IF(E199&gt;0,(E200/E199),)</f>
        <v>0</v>
      </c>
      <c r="W200" s="275">
        <f t="shared" ref="W200" si="2089">IF(F199&gt;0,(F200/F199),)</f>
        <v>0</v>
      </c>
      <c r="X200" s="275">
        <f t="shared" ref="X200" si="2090">IF(G199&gt;0,(G200/G199),)</f>
        <v>0</v>
      </c>
      <c r="Y200" s="290">
        <f t="shared" ref="Y200" si="2091">IF(H199&gt;0,(H200/H199),)</f>
        <v>0</v>
      </c>
      <c r="Z200" s="285">
        <f t="shared" ref="Z200" si="2092">IF(I199&gt;0,(I200/I199),)</f>
        <v>0</v>
      </c>
      <c r="AA200" s="275">
        <f t="shared" ref="AA200" si="2093">IF(J199&gt;0,(J200/J199),)</f>
        <v>0</v>
      </c>
      <c r="AB200" s="275">
        <f t="shared" ref="AB200" si="2094">IF(K199&gt;0,(K200/K199),)</f>
        <v>0</v>
      </c>
      <c r="AC200" s="275">
        <f t="shared" ref="AC200" si="2095">IF(L199&gt;0,(L200/L199),)</f>
        <v>0</v>
      </c>
      <c r="AD200" s="275">
        <f t="shared" ref="AD200" si="2096">IF(M199&gt;0,(M200/M199),)</f>
        <v>0</v>
      </c>
      <c r="AE200" s="290">
        <f t="shared" ref="AE200" si="2097">IF(N199&gt;0,(N200/N199),)</f>
        <v>0</v>
      </c>
      <c r="AF200" s="285">
        <f t="shared" ref="AF200" si="2098">IF(O199&gt;0,(O200/O199),)</f>
        <v>0</v>
      </c>
      <c r="AG200" s="275">
        <f t="shared" ref="AG200" si="2099">IF(P199&gt;0,(P200/P199),)</f>
        <v>0</v>
      </c>
      <c r="AH200" s="290">
        <f t="shared" ref="AH200" si="2100">IF(Q199&gt;0,(Q200/Q199),)</f>
        <v>0</v>
      </c>
      <c r="AI200" s="343"/>
      <c r="AJ200" s="344"/>
      <c r="AK200" s="344"/>
      <c r="AL200" s="344"/>
      <c r="AM200" s="344"/>
      <c r="AN200" s="344"/>
      <c r="AO200" s="309"/>
      <c r="AP200" s="344"/>
      <c r="AQ200" s="344"/>
      <c r="AR200" s="344"/>
      <c r="AS200" s="344"/>
      <c r="AT200" s="344"/>
      <c r="AU200" s="309"/>
      <c r="AV200" s="344"/>
      <c r="AW200" s="344"/>
      <c r="AX200" s="309"/>
    </row>
    <row r="201" spans="1:50">
      <c r="A201" s="643" t="s">
        <v>346</v>
      </c>
      <c r="B201" s="644">
        <v>0</v>
      </c>
      <c r="C201" s="644">
        <v>0</v>
      </c>
      <c r="D201" s="644">
        <v>0</v>
      </c>
      <c r="E201" s="644">
        <v>0</v>
      </c>
      <c r="F201" s="644">
        <v>0</v>
      </c>
      <c r="G201" s="644">
        <v>0</v>
      </c>
      <c r="H201" s="644">
        <v>0</v>
      </c>
      <c r="I201" s="644"/>
      <c r="J201" s="644">
        <v>0</v>
      </c>
      <c r="K201" s="644">
        <v>0</v>
      </c>
      <c r="L201" s="644">
        <v>0</v>
      </c>
      <c r="M201" s="644"/>
      <c r="N201" s="644">
        <v>0</v>
      </c>
      <c r="O201" s="644">
        <v>0</v>
      </c>
      <c r="P201" s="644"/>
      <c r="Q201" s="644">
        <v>0</v>
      </c>
      <c r="Y201" s="288"/>
      <c r="Z201" s="284"/>
      <c r="AE201" s="288"/>
      <c r="AF201" s="284"/>
      <c r="AH201" s="288"/>
      <c r="AI201" s="343"/>
      <c r="AJ201" s="344"/>
      <c r="AK201" s="344"/>
      <c r="AL201" s="344"/>
      <c r="AM201" s="344"/>
      <c r="AN201" s="344"/>
      <c r="AO201" s="309"/>
      <c r="AP201" s="344"/>
      <c r="AQ201" s="344"/>
      <c r="AR201" s="344"/>
      <c r="AS201" s="344"/>
      <c r="AT201" s="344"/>
      <c r="AU201" s="309"/>
      <c r="AV201" s="344"/>
      <c r="AW201" s="344"/>
      <c r="AX201" s="309"/>
    </row>
    <row r="202" spans="1:50">
      <c r="A202" s="643" t="s">
        <v>348</v>
      </c>
      <c r="B202" s="644">
        <v>0</v>
      </c>
      <c r="C202" s="644">
        <v>0</v>
      </c>
      <c r="D202" s="644">
        <v>0</v>
      </c>
      <c r="E202" s="644">
        <v>0</v>
      </c>
      <c r="F202" s="644">
        <v>0</v>
      </c>
      <c r="G202" s="644">
        <v>0</v>
      </c>
      <c r="H202" s="644">
        <v>0</v>
      </c>
      <c r="I202" s="644"/>
      <c r="J202" s="644">
        <v>0</v>
      </c>
      <c r="K202" s="644">
        <v>0</v>
      </c>
      <c r="L202" s="644">
        <v>0</v>
      </c>
      <c r="M202" s="644"/>
      <c r="N202" s="644">
        <v>0</v>
      </c>
      <c r="O202" s="644">
        <v>0</v>
      </c>
      <c r="P202" s="644"/>
      <c r="Q202" s="644">
        <v>0</v>
      </c>
      <c r="R202" s="273"/>
      <c r="S202" s="275">
        <f>IF(B201&gt;0,(B202/B201),)</f>
        <v>0</v>
      </c>
      <c r="T202" s="275">
        <f t="shared" ref="T202" si="2101">IF(C201&gt;0,(C202/C201),)</f>
        <v>0</v>
      </c>
      <c r="U202" s="275">
        <f t="shared" ref="U202" si="2102">IF(D201&gt;0,(D202/D201),)</f>
        <v>0</v>
      </c>
      <c r="V202" s="275">
        <f t="shared" ref="V202" si="2103">IF(E201&gt;0,(E202/E201),)</f>
        <v>0</v>
      </c>
      <c r="W202" s="275">
        <f t="shared" ref="W202" si="2104">IF(F201&gt;0,(F202/F201),)</f>
        <v>0</v>
      </c>
      <c r="X202" s="275">
        <f t="shared" ref="X202" si="2105">IF(G201&gt;0,(G202/G201),)</f>
        <v>0</v>
      </c>
      <c r="Y202" s="290">
        <f t="shared" ref="Y202" si="2106">IF(H201&gt;0,(H202/H201),)</f>
        <v>0</v>
      </c>
      <c r="Z202" s="285">
        <f t="shared" ref="Z202" si="2107">IF(I201&gt;0,(I202/I201),)</f>
        <v>0</v>
      </c>
      <c r="AA202" s="275">
        <f t="shared" ref="AA202" si="2108">IF(J201&gt;0,(J202/J201),)</f>
        <v>0</v>
      </c>
      <c r="AB202" s="275">
        <f t="shared" ref="AB202" si="2109">IF(K201&gt;0,(K202/K201),)</f>
        <v>0</v>
      </c>
      <c r="AC202" s="275">
        <f t="shared" ref="AC202" si="2110">IF(L201&gt;0,(L202/L201),)</f>
        <v>0</v>
      </c>
      <c r="AD202" s="275">
        <f t="shared" ref="AD202" si="2111">IF(M201&gt;0,(M202/M201),)</f>
        <v>0</v>
      </c>
      <c r="AE202" s="290">
        <f t="shared" ref="AE202" si="2112">IF(N201&gt;0,(N202/N201),)</f>
        <v>0</v>
      </c>
      <c r="AF202" s="285">
        <f t="shared" ref="AF202" si="2113">IF(O201&gt;0,(O202/O201),)</f>
        <v>0</v>
      </c>
      <c r="AG202" s="275">
        <f t="shared" ref="AG202" si="2114">IF(P201&gt;0,(P202/P201),)</f>
        <v>0</v>
      </c>
      <c r="AH202" s="290">
        <f t="shared" ref="AH202" si="2115">IF(Q201&gt;0,(Q202/Q201),)</f>
        <v>0</v>
      </c>
      <c r="AI202" s="345">
        <f>IF(S200&gt;0,(S202-S200)/S200,)</f>
        <v>0</v>
      </c>
      <c r="AJ202" s="314">
        <f t="shared" ref="AJ202" si="2116">IF(T200&gt;0,(T202-T200)/T200,)</f>
        <v>0</v>
      </c>
      <c r="AK202" s="314">
        <f t="shared" ref="AK202" si="2117">IF(U200&gt;0,(U202-U200)/U200,)</f>
        <v>0</v>
      </c>
      <c r="AL202" s="314">
        <f t="shared" ref="AL202" si="2118">IF(V200&gt;0,(V202-V200)/V200,)</f>
        <v>0</v>
      </c>
      <c r="AM202" s="314">
        <f t="shared" ref="AM202" si="2119">IF(W200&gt;0,(W202-W200)/W200,)</f>
        <v>0</v>
      </c>
      <c r="AN202" s="314">
        <f t="shared" ref="AN202" si="2120">IF(X200&gt;0,(X202-X200)/X200,)</f>
        <v>0</v>
      </c>
      <c r="AO202" s="310">
        <f t="shared" ref="AO202" si="2121">IF(Y200&gt;0,(Y202-Y200)/Y200,)</f>
        <v>0</v>
      </c>
      <c r="AP202" s="314">
        <f t="shared" ref="AP202" si="2122">IF(Z200&gt;0,(Z202-Z200)/Z200,)</f>
        <v>0</v>
      </c>
      <c r="AQ202" s="314">
        <f t="shared" ref="AQ202" si="2123">IF(AA200&gt;0,(AA202-AA200)/AA200,)</f>
        <v>0</v>
      </c>
      <c r="AR202" s="314">
        <f t="shared" ref="AR202" si="2124">IF(AB200&gt;0,(AB202-AB200)/AB200,)</f>
        <v>0</v>
      </c>
      <c r="AS202" s="314">
        <f t="shared" ref="AS202" si="2125">IF(AC200&gt;0,(AC202-AC200)/AC200,)</f>
        <v>0</v>
      </c>
      <c r="AT202" s="314">
        <f t="shared" ref="AT202" si="2126">IF(AD200&gt;0,(AD202-AD200)/AD200,)</f>
        <v>0</v>
      </c>
      <c r="AU202" s="310">
        <f t="shared" ref="AU202" si="2127">IF(AE200&gt;0,(AE202-AE200)/AE200,)</f>
        <v>0</v>
      </c>
      <c r="AV202" s="314">
        <f t="shared" ref="AV202" si="2128">IF(AF200&gt;0,(AF202-AF200)/AF200,)</f>
        <v>0</v>
      </c>
      <c r="AW202" s="314">
        <f t="shared" ref="AW202" si="2129">IF(AG200&gt;0,(AG202-AG200)/AG200,)</f>
        <v>0</v>
      </c>
      <c r="AX202" s="310">
        <f t="shared" ref="AX202" si="2130">IF(AH200&gt;0,(AH202-AH200)/AH200,)</f>
        <v>0</v>
      </c>
    </row>
    <row r="203" spans="1:50">
      <c r="A203" s="643" t="s">
        <v>350</v>
      </c>
      <c r="B203" s="644">
        <v>1232</v>
      </c>
      <c r="C203" s="644">
        <v>1266</v>
      </c>
      <c r="D203" s="644">
        <v>1039</v>
      </c>
      <c r="E203" s="644">
        <v>1098</v>
      </c>
      <c r="F203" s="644">
        <v>99</v>
      </c>
      <c r="G203" s="644">
        <v>85</v>
      </c>
      <c r="H203" s="644">
        <v>4819</v>
      </c>
      <c r="I203" s="644"/>
      <c r="J203" s="644">
        <v>704</v>
      </c>
      <c r="K203" s="644">
        <v>388</v>
      </c>
      <c r="L203" s="644">
        <v>79</v>
      </c>
      <c r="M203" s="644"/>
      <c r="N203" s="644">
        <v>1171</v>
      </c>
      <c r="O203" s="644">
        <v>394</v>
      </c>
      <c r="P203" s="644"/>
      <c r="Q203" s="644">
        <v>394</v>
      </c>
      <c r="Y203" s="288"/>
      <c r="Z203" s="284"/>
      <c r="AE203" s="288"/>
      <c r="AF203" s="284"/>
      <c r="AH203" s="288"/>
      <c r="AI203" s="343"/>
      <c r="AJ203" s="344"/>
      <c r="AK203" s="344"/>
      <c r="AL203" s="344"/>
      <c r="AM203" s="344"/>
      <c r="AN203" s="344"/>
      <c r="AO203" s="309"/>
      <c r="AP203" s="344"/>
      <c r="AQ203" s="344"/>
      <c r="AR203" s="344"/>
      <c r="AS203" s="344"/>
      <c r="AT203" s="344"/>
      <c r="AU203" s="309"/>
      <c r="AV203" s="344"/>
      <c r="AW203" s="344"/>
      <c r="AX203" s="309"/>
    </row>
    <row r="204" spans="1:50">
      <c r="A204" s="643" t="s">
        <v>352</v>
      </c>
      <c r="B204" s="644">
        <v>101769437.7011431</v>
      </c>
      <c r="C204" s="644">
        <v>84177417.495985836</v>
      </c>
      <c r="D204" s="644">
        <v>60424912.743761957</v>
      </c>
      <c r="E204" s="644">
        <v>59581703.03256844</v>
      </c>
      <c r="F204" s="644">
        <v>5195518.6611556839</v>
      </c>
      <c r="G204" s="644">
        <v>4033164.6540404046</v>
      </c>
      <c r="H204" s="644">
        <v>315182154.28865546</v>
      </c>
      <c r="I204" s="644"/>
      <c r="J204" s="644">
        <v>32773841.569259673</v>
      </c>
      <c r="K204" s="644">
        <v>15108041.812240697</v>
      </c>
      <c r="L204" s="644">
        <v>3375713.6095978492</v>
      </c>
      <c r="M204" s="644"/>
      <c r="N204" s="644">
        <v>51257596.991098218</v>
      </c>
      <c r="O204" s="644">
        <v>14631627.058239004</v>
      </c>
      <c r="P204" s="644"/>
      <c r="Q204" s="644">
        <v>14631627.058239004</v>
      </c>
      <c r="R204" s="273"/>
      <c r="S204" s="275">
        <f>IF(B203&gt;0,(B204/B203),)</f>
        <v>82605.063069109659</v>
      </c>
      <c r="T204" s="275">
        <f t="shared" ref="T204" si="2131">IF(C203&gt;0,(C204/C203),)</f>
        <v>66490.851102674438</v>
      </c>
      <c r="U204" s="275">
        <f t="shared" ref="U204" si="2132">IF(D203&gt;0,(D204/D203),)</f>
        <v>58156.797635959534</v>
      </c>
      <c r="V204" s="275">
        <f t="shared" ref="V204" si="2133">IF(E203&gt;0,(E204/E203),)</f>
        <v>54263.846113450309</v>
      </c>
      <c r="W204" s="275">
        <f t="shared" ref="W204" si="2134">IF(F203&gt;0,(F204/F203),)</f>
        <v>52479.986476320038</v>
      </c>
      <c r="X204" s="275">
        <f t="shared" ref="X204" si="2135">IF(G203&gt;0,(G204/G203),)</f>
        <v>47448.995929887111</v>
      </c>
      <c r="Y204" s="290">
        <f t="shared" ref="Y204" si="2136">IF(H203&gt;0,(H204/H203),)</f>
        <v>65404.057748216532</v>
      </c>
      <c r="Z204" s="285">
        <f t="shared" ref="Z204" si="2137">IF(I203&gt;0,(I204/I203),)</f>
        <v>0</v>
      </c>
      <c r="AA204" s="275">
        <f t="shared" ref="AA204" si="2138">IF(J203&gt;0,(J204/J203),)</f>
        <v>46553.752229062033</v>
      </c>
      <c r="AB204" s="275">
        <f t="shared" ref="AB204" si="2139">IF(K203&gt;0,(K204/K203),)</f>
        <v>38938.252093403862</v>
      </c>
      <c r="AC204" s="275">
        <f t="shared" ref="AC204" si="2140">IF(L203&gt;0,(L204/L203),)</f>
        <v>42730.552020225936</v>
      </c>
      <c r="AD204" s="275">
        <f t="shared" ref="AD204" si="2141">IF(M203&gt;0,(M204/M203),)</f>
        <v>0</v>
      </c>
      <c r="AE204" s="290">
        <f t="shared" ref="AE204" si="2142">IF(N203&gt;0,(N204/N203),)</f>
        <v>43772.499565412654</v>
      </c>
      <c r="AF204" s="285">
        <f t="shared" ref="AF204" si="2143">IF(O203&gt;0,(O204/O203),)</f>
        <v>37136.109284870567</v>
      </c>
      <c r="AG204" s="275">
        <f t="shared" ref="AG204" si="2144">IF(P203&gt;0,(P204/P203),)</f>
        <v>0</v>
      </c>
      <c r="AH204" s="290">
        <f t="shared" ref="AH204" si="2145">IF(Q203&gt;0,(Q204/Q203),)</f>
        <v>37136.109284870567</v>
      </c>
      <c r="AI204" s="343"/>
      <c r="AJ204" s="344"/>
      <c r="AK204" s="344"/>
      <c r="AL204" s="344"/>
      <c r="AM204" s="344"/>
      <c r="AN204" s="344"/>
      <c r="AO204" s="309"/>
      <c r="AP204" s="344"/>
      <c r="AQ204" s="344"/>
      <c r="AR204" s="344"/>
      <c r="AS204" s="344"/>
      <c r="AT204" s="344"/>
      <c r="AU204" s="309"/>
      <c r="AV204" s="344"/>
      <c r="AW204" s="344"/>
      <c r="AX204" s="309"/>
    </row>
    <row r="205" spans="1:50">
      <c r="A205" s="643" t="s">
        <v>354</v>
      </c>
      <c r="B205" s="644">
        <v>1273</v>
      </c>
      <c r="C205" s="644">
        <v>1239</v>
      </c>
      <c r="D205" s="644">
        <v>1091</v>
      </c>
      <c r="E205" s="644">
        <v>1102</v>
      </c>
      <c r="F205" s="644">
        <v>84</v>
      </c>
      <c r="G205" s="644">
        <v>81</v>
      </c>
      <c r="H205" s="644">
        <v>4870</v>
      </c>
      <c r="I205" s="644"/>
      <c r="J205" s="644">
        <v>735</v>
      </c>
      <c r="K205" s="644">
        <v>362</v>
      </c>
      <c r="L205" s="644">
        <v>74</v>
      </c>
      <c r="M205" s="644"/>
      <c r="N205" s="644">
        <v>1171</v>
      </c>
      <c r="O205" s="644">
        <v>410</v>
      </c>
      <c r="P205" s="644"/>
      <c r="Q205" s="644">
        <v>410</v>
      </c>
      <c r="Y205" s="288"/>
      <c r="Z205" s="284"/>
      <c r="AE205" s="288"/>
      <c r="AF205" s="284"/>
      <c r="AH205" s="288"/>
      <c r="AI205" s="343"/>
      <c r="AJ205" s="344"/>
      <c r="AK205" s="344"/>
      <c r="AL205" s="344"/>
      <c r="AM205" s="344"/>
      <c r="AN205" s="344"/>
      <c r="AO205" s="309"/>
      <c r="AP205" s="344"/>
      <c r="AQ205" s="344"/>
      <c r="AR205" s="344"/>
      <c r="AS205" s="344"/>
      <c r="AT205" s="344"/>
      <c r="AU205" s="309"/>
      <c r="AV205" s="344"/>
      <c r="AW205" s="344"/>
      <c r="AX205" s="309"/>
    </row>
    <row r="206" spans="1:50" ht="13.5" thickBot="1">
      <c r="A206" s="649" t="s">
        <v>356</v>
      </c>
      <c r="B206" s="650">
        <v>108288747.87941916</v>
      </c>
      <c r="C206" s="650">
        <v>83980247.158839583</v>
      </c>
      <c r="D206" s="650">
        <v>61742475.394435704</v>
      </c>
      <c r="E206" s="650">
        <v>61007847.356456347</v>
      </c>
      <c r="F206" s="650">
        <v>4293942.4351119529</v>
      </c>
      <c r="G206" s="650">
        <v>3878552.6481481483</v>
      </c>
      <c r="H206" s="650">
        <v>323191812.87241083</v>
      </c>
      <c r="I206" s="650"/>
      <c r="J206" s="650">
        <v>33855861.853126094</v>
      </c>
      <c r="K206" s="650">
        <v>14577083.499835001</v>
      </c>
      <c r="L206" s="650">
        <v>3167791.8214285709</v>
      </c>
      <c r="M206" s="650"/>
      <c r="N206" s="650">
        <v>51600737.17438966</v>
      </c>
      <c r="O206" s="650">
        <v>15245748.307964245</v>
      </c>
      <c r="P206" s="650"/>
      <c r="Q206" s="650">
        <v>15245748.307964245</v>
      </c>
      <c r="S206" s="281">
        <f>IF(B205&gt;0,(B206/B205),)</f>
        <v>85065.787807870511</v>
      </c>
      <c r="T206" s="281">
        <f t="shared" ref="T206" si="2146">IF(C205&gt;0,(C206/C205),)</f>
        <v>67780.667601968991</v>
      </c>
      <c r="U206" s="281">
        <f t="shared" ref="U206" si="2147">IF(D205&gt;0,(D206/D205),)</f>
        <v>56592.553065477274</v>
      </c>
      <c r="V206" s="281">
        <f t="shared" ref="V206" si="2148">IF(E205&gt;0,(E206/E205),)</f>
        <v>55361.023009488519</v>
      </c>
      <c r="W206" s="281">
        <f t="shared" ref="W206" si="2149">IF(F205&gt;0,(F206/F205),)</f>
        <v>51118.362322761343</v>
      </c>
      <c r="X206" s="281">
        <f t="shared" ref="X206" si="2150">IF(G205&gt;0,(G206/G205),)</f>
        <v>47883.366026520351</v>
      </c>
      <c r="Y206" s="291">
        <f t="shared" ref="Y206" si="2151">IF(H205&gt;0,(H206/H205),)</f>
        <v>66363.821945053554</v>
      </c>
      <c r="Z206" s="286">
        <f t="shared" ref="Z206" si="2152">IF(I205&gt;0,(I206/I205),)</f>
        <v>0</v>
      </c>
      <c r="AA206" s="281">
        <f t="shared" ref="AA206" si="2153">IF(J205&gt;0,(J206/J205),)</f>
        <v>46062.397079083123</v>
      </c>
      <c r="AB206" s="281">
        <f t="shared" ref="AB206" si="2154">IF(K205&gt;0,(K206/K205),)</f>
        <v>40268.186463632599</v>
      </c>
      <c r="AC206" s="281">
        <f t="shared" ref="AC206" si="2155">IF(L205&gt;0,(L206/L205),)</f>
        <v>42807.997586872581</v>
      </c>
      <c r="AD206" s="281">
        <f t="shared" ref="AD206" si="2156">IF(M205&gt;0,(M206/M205),)</f>
        <v>0</v>
      </c>
      <c r="AE206" s="291">
        <f t="shared" ref="AE206" si="2157">IF(N205&gt;0,(N206/N205),)</f>
        <v>44065.531318863927</v>
      </c>
      <c r="AF206" s="286">
        <f t="shared" ref="AF206" si="2158">IF(O205&gt;0,(O206/O205),)</f>
        <v>37184.751970644502</v>
      </c>
      <c r="AG206" s="281">
        <f t="shared" ref="AG206" si="2159">IF(P205&gt;0,(P206/P205),)</f>
        <v>0</v>
      </c>
      <c r="AH206" s="291">
        <f t="shared" ref="AH206" si="2160">IF(Q205&gt;0,(Q206/Q205),)</f>
        <v>37184.751970644502</v>
      </c>
      <c r="AI206" s="346">
        <f>IF(S204&gt;0,(S206-S204)/S204,)</f>
        <v>2.978903044601687E-2</v>
      </c>
      <c r="AJ206" s="347">
        <f t="shared" ref="AJ206" si="2161">IF(T204&gt;0,(T206-T204)/T204,)</f>
        <v>1.9398405613771326E-2</v>
      </c>
      <c r="AK206" s="347">
        <f t="shared" ref="AK206" si="2162">IF(U204&gt;0,(U206-U204)/U204,)</f>
        <v>-2.6897020366799838E-2</v>
      </c>
      <c r="AL206" s="347">
        <f t="shared" ref="AL206" si="2163">IF(V204&gt;0,(V206-V204)/V204,)</f>
        <v>2.0219298384127157E-2</v>
      </c>
      <c r="AM206" s="347">
        <f t="shared" ref="AM206" si="2164">IF(W204&gt;0,(W206-W204)/W204,)</f>
        <v>-2.5945588880307478E-2</v>
      </c>
      <c r="AN206" s="347">
        <f t="shared" ref="AN206" si="2165">IF(X204&gt;0,(X206-X204)/X204,)</f>
        <v>9.1544634005551098E-3</v>
      </c>
      <c r="AO206" s="311">
        <f t="shared" ref="AO206" si="2166">IF(Y204&gt;0,(Y206-Y204)/Y204,)</f>
        <v>1.4674383056350871E-2</v>
      </c>
      <c r="AP206" s="347">
        <f t="shared" ref="AP206" si="2167">IF(Z204&gt;0,(Z206-Z204)/Z204,)</f>
        <v>0</v>
      </c>
      <c r="AQ206" s="347">
        <f t="shared" ref="AQ206" si="2168">IF(AA204&gt;0,(AA206-AA204)/AA204,)</f>
        <v>-1.0554576730168972E-2</v>
      </c>
      <c r="AR206" s="347">
        <f t="shared" ref="AR206" si="2169">IF(AB204&gt;0,(AB206-AB204)/AB204,)</f>
        <v>3.4154958138298865E-2</v>
      </c>
      <c r="AS206" s="347">
        <f t="shared" ref="AS206" si="2170">IF(AC204&gt;0,(AC206-AC204)/AC204,)</f>
        <v>1.8124167132216728E-3</v>
      </c>
      <c r="AT206" s="347">
        <f t="shared" ref="AT206" si="2171">IF(AD204&gt;0,(AD206-AD204)/AD204,)</f>
        <v>0</v>
      </c>
      <c r="AU206" s="311">
        <f t="shared" ref="AU206" si="2172">IF(AE204&gt;0,(AE206-AE204)/AE204,)</f>
        <v>6.6944258692234887E-3</v>
      </c>
      <c r="AV206" s="347">
        <f t="shared" ref="AV206" si="2173">IF(AF204&gt;0,(AF206-AF204)/AF204,)</f>
        <v>1.3098487351164839E-3</v>
      </c>
      <c r="AW206" s="347">
        <f t="shared" ref="AW206" si="2174">IF(AG204&gt;0,(AG206-AG204)/AG204,)</f>
        <v>0</v>
      </c>
      <c r="AX206" s="311">
        <f t="shared" ref="AX206" si="2175">IF(AH204&gt;0,(AH206-AH204)/AH204,)</f>
        <v>1.3098487351164839E-3</v>
      </c>
    </row>
    <row r="207" spans="1:50">
      <c r="A207" s="642" t="s">
        <v>35</v>
      </c>
      <c r="B207" s="644"/>
      <c r="C207" s="644"/>
      <c r="D207" s="644"/>
      <c r="E207" s="644"/>
      <c r="F207" s="644"/>
      <c r="G207" s="644"/>
      <c r="H207" s="644"/>
      <c r="I207" s="644"/>
      <c r="J207" s="644"/>
      <c r="K207" s="644"/>
      <c r="L207" s="644"/>
      <c r="M207" s="644"/>
      <c r="N207" s="644"/>
      <c r="O207" s="644"/>
      <c r="P207" s="644"/>
      <c r="Q207" s="644"/>
      <c r="Y207" s="288"/>
      <c r="Z207" s="284"/>
      <c r="AE207" s="288"/>
      <c r="AF207" s="284"/>
      <c r="AH207" s="288"/>
      <c r="AI207" s="343"/>
      <c r="AJ207" s="344"/>
      <c r="AK207" s="344"/>
      <c r="AL207" s="344"/>
      <c r="AM207" s="344"/>
      <c r="AN207" s="344"/>
      <c r="AO207" s="309"/>
      <c r="AP207" s="344"/>
      <c r="AQ207" s="344"/>
      <c r="AR207" s="344"/>
      <c r="AS207" s="344"/>
      <c r="AT207" s="344"/>
      <c r="AU207" s="309"/>
      <c r="AV207" s="344"/>
      <c r="AW207" s="344"/>
      <c r="AX207" s="309"/>
    </row>
    <row r="208" spans="1:50">
      <c r="A208" s="643" t="s">
        <v>302</v>
      </c>
      <c r="B208" s="644">
        <v>641</v>
      </c>
      <c r="C208" s="644">
        <v>182</v>
      </c>
      <c r="D208" s="644">
        <v>205</v>
      </c>
      <c r="E208" s="644">
        <v>309</v>
      </c>
      <c r="F208" s="644">
        <v>22</v>
      </c>
      <c r="G208" s="644">
        <v>47</v>
      </c>
      <c r="H208" s="644">
        <v>1406</v>
      </c>
      <c r="I208" s="644"/>
      <c r="J208" s="644">
        <v>677</v>
      </c>
      <c r="K208" s="644">
        <v>111</v>
      </c>
      <c r="L208" s="644">
        <v>38</v>
      </c>
      <c r="M208" s="644"/>
      <c r="N208" s="644">
        <v>826</v>
      </c>
      <c r="O208" s="644"/>
      <c r="P208" s="644"/>
      <c r="Q208" s="644"/>
      <c r="S208" s="274"/>
      <c r="T208" s="274"/>
      <c r="U208" s="274"/>
      <c r="V208" s="274"/>
      <c r="W208" s="274"/>
      <c r="X208" s="274"/>
      <c r="Y208" s="289"/>
      <c r="Z208" s="284"/>
      <c r="AA208" s="274"/>
      <c r="AB208" s="274"/>
      <c r="AC208" s="274"/>
      <c r="AD208" s="274"/>
      <c r="AE208" s="289"/>
      <c r="AF208" s="284"/>
      <c r="AG208" s="274"/>
      <c r="AH208" s="289"/>
      <c r="AI208" s="343"/>
      <c r="AJ208" s="344"/>
      <c r="AK208" s="344"/>
      <c r="AL208" s="344"/>
      <c r="AM208" s="344"/>
      <c r="AN208" s="344"/>
      <c r="AO208" s="309"/>
      <c r="AP208" s="344"/>
      <c r="AQ208" s="344"/>
      <c r="AR208" s="344"/>
      <c r="AS208" s="344"/>
      <c r="AT208" s="344"/>
      <c r="AU208" s="309"/>
      <c r="AV208" s="344"/>
      <c r="AW208" s="344"/>
      <c r="AX208" s="309"/>
    </row>
    <row r="209" spans="1:50">
      <c r="A209" s="643" t="s">
        <v>304</v>
      </c>
      <c r="B209" s="644">
        <v>87320060.675847456</v>
      </c>
      <c r="C209" s="644">
        <v>19680307.298804782</v>
      </c>
      <c r="D209" s="644">
        <v>16486995.991379311</v>
      </c>
      <c r="E209" s="644">
        <v>26679945.305759825</v>
      </c>
      <c r="F209" s="644">
        <v>1714039.6216216218</v>
      </c>
      <c r="G209" s="644">
        <v>3717005.8538135588</v>
      </c>
      <c r="H209" s="644">
        <v>155598354.74722654</v>
      </c>
      <c r="I209" s="644"/>
      <c r="J209" s="644">
        <v>51521785.737721913</v>
      </c>
      <c r="K209" s="644">
        <v>8057098.5629810607</v>
      </c>
      <c r="L209" s="644">
        <v>2439103.9073197795</v>
      </c>
      <c r="M209" s="644"/>
      <c r="N209" s="644">
        <v>62017988.208022751</v>
      </c>
      <c r="O209" s="644"/>
      <c r="P209" s="644"/>
      <c r="Q209" s="644"/>
      <c r="S209" s="275">
        <f>IF(B208&gt;0,(B209/B208),)</f>
        <v>136224.74364406778</v>
      </c>
      <c r="T209" s="275">
        <f t="shared" ref="T209" si="2176">IF(C208&gt;0,(C209/C208),)</f>
        <v>108133.55658683946</v>
      </c>
      <c r="U209" s="275">
        <f t="shared" ref="U209" si="2177">IF(D208&gt;0,(D209/D208),)</f>
        <v>80424.370689655174</v>
      </c>
      <c r="V209" s="275">
        <f t="shared" ref="V209" si="2178">IF(E208&gt;0,(E209/E208),)</f>
        <v>86342.865067183899</v>
      </c>
      <c r="W209" s="275">
        <f t="shared" ref="W209" si="2179">IF(F208&gt;0,(F209/F208),)</f>
        <v>77910.891891891893</v>
      </c>
      <c r="X209" s="275">
        <f t="shared" ref="X209" si="2180">IF(G208&gt;0,(G209/G208),)</f>
        <v>79085.230932203383</v>
      </c>
      <c r="Y209" s="290">
        <f t="shared" ref="Y209" si="2181">IF(H208&gt;0,(H209/H208),)</f>
        <v>110667.39313458501</v>
      </c>
      <c r="Z209" s="285">
        <f t="shared" ref="Z209" si="2182">IF(I208&gt;0,(I209/I208),)</f>
        <v>0</v>
      </c>
      <c r="AA209" s="275">
        <f t="shared" ref="AA209" si="2183">IF(J208&gt;0,(J209/J208),)</f>
        <v>76103.080853355859</v>
      </c>
      <c r="AB209" s="275">
        <f t="shared" ref="AB209" si="2184">IF(K208&gt;0,(K209/K208),)</f>
        <v>72586.473540369916</v>
      </c>
      <c r="AC209" s="275">
        <f t="shared" ref="AC209" si="2185">IF(L208&gt;0,(L209/L208),)</f>
        <v>64186.944929467885</v>
      </c>
      <c r="AD209" s="275">
        <f t="shared" ref="AD209" si="2186">IF(M208&gt;0,(M209/M208),)</f>
        <v>0</v>
      </c>
      <c r="AE209" s="290">
        <f t="shared" ref="AE209" si="2187">IF(N208&gt;0,(N209/N208),)</f>
        <v>75082.310179204302</v>
      </c>
      <c r="AF209" s="285">
        <f t="shared" ref="AF209" si="2188">IF(O208&gt;0,(O209/O208),)</f>
        <v>0</v>
      </c>
      <c r="AG209" s="275">
        <f t="shared" ref="AG209" si="2189">IF(P208&gt;0,(P209/P208),)</f>
        <v>0</v>
      </c>
      <c r="AH209" s="290">
        <f t="shared" ref="AH209" si="2190">IF(Q208&gt;0,(Q209/Q208),)</f>
        <v>0</v>
      </c>
      <c r="AI209" s="343"/>
      <c r="AJ209" s="344"/>
      <c r="AK209" s="344"/>
      <c r="AL209" s="344"/>
      <c r="AM209" s="344"/>
      <c r="AN209" s="344"/>
      <c r="AO209" s="309"/>
      <c r="AP209" s="344"/>
      <c r="AQ209" s="344"/>
      <c r="AR209" s="344"/>
      <c r="AS209" s="344"/>
      <c r="AT209" s="344"/>
      <c r="AU209" s="309"/>
      <c r="AV209" s="344"/>
      <c r="AW209" s="344"/>
      <c r="AX209" s="309"/>
    </row>
    <row r="210" spans="1:50">
      <c r="A210" s="643" t="s">
        <v>306</v>
      </c>
      <c r="B210" s="644">
        <v>674</v>
      </c>
      <c r="C210" s="644">
        <v>225</v>
      </c>
      <c r="D210" s="644">
        <v>204</v>
      </c>
      <c r="E210" s="644">
        <v>310</v>
      </c>
      <c r="F210" s="644">
        <v>22</v>
      </c>
      <c r="G210" s="644">
        <v>48</v>
      </c>
      <c r="H210" s="644">
        <v>1483</v>
      </c>
      <c r="I210" s="644"/>
      <c r="J210" s="644">
        <v>646</v>
      </c>
      <c r="K210" s="644">
        <v>107</v>
      </c>
      <c r="L210" s="644">
        <v>38</v>
      </c>
      <c r="M210" s="644"/>
      <c r="N210" s="644">
        <v>791</v>
      </c>
      <c r="O210" s="644"/>
      <c r="P210" s="644"/>
      <c r="Q210" s="644"/>
      <c r="Y210" s="288"/>
      <c r="Z210" s="284"/>
      <c r="AE210" s="288"/>
      <c r="AF210" s="284"/>
      <c r="AH210" s="288"/>
      <c r="AI210" s="343"/>
      <c r="AJ210" s="344"/>
      <c r="AK210" s="344"/>
      <c r="AL210" s="344"/>
      <c r="AM210" s="344"/>
      <c r="AN210" s="344"/>
      <c r="AO210" s="309"/>
      <c r="AP210" s="344"/>
      <c r="AQ210" s="344"/>
      <c r="AR210" s="344"/>
      <c r="AS210" s="344"/>
      <c r="AT210" s="344"/>
      <c r="AU210" s="309"/>
      <c r="AV210" s="344"/>
      <c r="AW210" s="344"/>
      <c r="AX210" s="309"/>
    </row>
    <row r="211" spans="1:50">
      <c r="A211" s="643" t="s">
        <v>308</v>
      </c>
      <c r="B211" s="644">
        <v>99694113.959430307</v>
      </c>
      <c r="C211" s="644">
        <v>25786288.142112121</v>
      </c>
      <c r="D211" s="644">
        <v>17444678.681467172</v>
      </c>
      <c r="E211" s="644">
        <v>29051613.248726618</v>
      </c>
      <c r="F211" s="644">
        <v>1809537.9107142859</v>
      </c>
      <c r="G211" s="644">
        <v>3807962.1818181812</v>
      </c>
      <c r="H211" s="644">
        <v>177594194.12426868</v>
      </c>
      <c r="I211" s="644"/>
      <c r="J211" s="644">
        <v>50339487.057117216</v>
      </c>
      <c r="K211" s="644">
        <v>7868118.423406004</v>
      </c>
      <c r="L211" s="644">
        <v>2486110.4177704575</v>
      </c>
      <c r="M211" s="644"/>
      <c r="N211" s="644">
        <v>60693715.898293681</v>
      </c>
      <c r="O211" s="644"/>
      <c r="P211" s="644"/>
      <c r="Q211" s="644"/>
      <c r="R211" s="273"/>
      <c r="S211" s="275">
        <f>IF(B210&gt;0,(B211/B210),)</f>
        <v>147914.11566681054</v>
      </c>
      <c r="T211" s="275">
        <f t="shared" ref="T211" si="2191">IF(C210&gt;0,(C211/C210),)</f>
        <v>114605.72507605387</v>
      </c>
      <c r="U211" s="275">
        <f t="shared" ref="U211" si="2192">IF(D210&gt;0,(D211/D210),)</f>
        <v>85513.13079150574</v>
      </c>
      <c r="V211" s="275">
        <f t="shared" ref="V211" si="2193">IF(E210&gt;0,(E211/E210),)</f>
        <v>93714.88144750522</v>
      </c>
      <c r="W211" s="275">
        <f t="shared" ref="W211" si="2194">IF(F210&gt;0,(F211/F210),)</f>
        <v>82251.723214285725</v>
      </c>
      <c r="X211" s="275">
        <f t="shared" ref="X211" si="2195">IF(G210&gt;0,(G211/G210),)</f>
        <v>79332.545454545441</v>
      </c>
      <c r="Y211" s="290">
        <f t="shared" ref="Y211" si="2196">IF(H210&gt;0,(H211/H210),)</f>
        <v>119753.33386666802</v>
      </c>
      <c r="Z211" s="285">
        <f t="shared" ref="Z211" si="2197">IF(I210&gt;0,(I211/I210),)</f>
        <v>0</v>
      </c>
      <c r="AA211" s="275">
        <f t="shared" ref="AA211" si="2198">IF(J210&gt;0,(J211/J210),)</f>
        <v>77924.902565196928</v>
      </c>
      <c r="AB211" s="275">
        <f t="shared" ref="AB211" si="2199">IF(K210&gt;0,(K211/K210),)</f>
        <v>73533.817041177608</v>
      </c>
      <c r="AC211" s="275">
        <f t="shared" ref="AC211" si="2200">IF(L210&gt;0,(L211/L210),)</f>
        <v>65423.958362380457</v>
      </c>
      <c r="AD211" s="275">
        <f t="shared" ref="AD211" si="2201">IF(M210&gt;0,(M211/M210),)</f>
        <v>0</v>
      </c>
      <c r="AE211" s="290">
        <f t="shared" ref="AE211" si="2202">IF(N210&gt;0,(N211/N210),)</f>
        <v>76730.361439056491</v>
      </c>
      <c r="AF211" s="285">
        <f t="shared" ref="AF211" si="2203">IF(O210&gt;0,(O211/O210),)</f>
        <v>0</v>
      </c>
      <c r="AG211" s="275">
        <f t="shared" ref="AG211" si="2204">IF(P210&gt;0,(P211/P210),)</f>
        <v>0</v>
      </c>
      <c r="AH211" s="290">
        <f t="shared" ref="AH211" si="2205">IF(Q210&gt;0,(Q211/Q210),)</f>
        <v>0</v>
      </c>
      <c r="AI211" s="345">
        <f>IF(S209&gt;0,(S211-S209)/S209,)</f>
        <v>8.5809462437199419E-2</v>
      </c>
      <c r="AJ211" s="314">
        <f t="shared" ref="AJ211" si="2206">IF(T209&gt;0,(T211-T209)/T209,)</f>
        <v>5.9853469112677971E-2</v>
      </c>
      <c r="AK211" s="314">
        <f t="shared" ref="AK211" si="2207">IF(U209&gt;0,(U211-U209)/U209,)</f>
        <v>6.3273856645857759E-2</v>
      </c>
      <c r="AL211" s="314">
        <f t="shared" ref="AL211" si="2208">IF(V209&gt;0,(V211-V209)/V209,)</f>
        <v>8.5380724563461172E-2</v>
      </c>
      <c r="AM211" s="314">
        <f t="shared" ref="AM211" si="2209">IF(W209&gt;0,(W211-W209)/W209,)</f>
        <v>5.5715333466046194E-2</v>
      </c>
      <c r="AN211" s="314">
        <f t="shared" ref="AN211" si="2210">IF(X209&gt;0,(X211-X209)/X209,)</f>
        <v>3.1271897347568064E-3</v>
      </c>
      <c r="AO211" s="310">
        <f t="shared" ref="AO211" si="2211">IF(Y209&gt;0,(Y211-Y209)/Y209,)</f>
        <v>8.2101335133406436E-2</v>
      </c>
      <c r="AP211" s="314">
        <f t="shared" ref="AP211" si="2212">IF(Z209&gt;0,(Z211-Z209)/Z209,)</f>
        <v>0</v>
      </c>
      <c r="AQ211" s="314">
        <f t="shared" ref="AQ211" si="2213">IF(AA209&gt;0,(AA211-AA209)/AA209,)</f>
        <v>2.3938869378383819E-2</v>
      </c>
      <c r="AR211" s="314">
        <f t="shared" ref="AR211" si="2214">IF(AB209&gt;0,(AB211-AB209)/AB209,)</f>
        <v>1.3051240191201942E-2</v>
      </c>
      <c r="AS211" s="314">
        <f t="shared" ref="AS211" si="2215">IF(AC209&gt;0,(AC211-AC209)/AC209,)</f>
        <v>1.9272040977676534E-2</v>
      </c>
      <c r="AT211" s="314">
        <f t="shared" ref="AT211" si="2216">IF(AD209&gt;0,(AD211-AD209)/AD209,)</f>
        <v>0</v>
      </c>
      <c r="AU211" s="310">
        <f t="shared" ref="AU211" si="2217">IF(AE209&gt;0,(AE211-AE209)/AE209,)</f>
        <v>2.1949927431889983E-2</v>
      </c>
      <c r="AV211" s="314">
        <f t="shared" ref="AV211" si="2218">IF(AF209&gt;0,(AF211-AF209)/AF209,)</f>
        <v>0</v>
      </c>
      <c r="AW211" s="314">
        <f t="shared" ref="AW211" si="2219">IF(AG209&gt;0,(AG211-AG209)/AG209,)</f>
        <v>0</v>
      </c>
      <c r="AX211" s="310">
        <f t="shared" ref="AX211" si="2220">IF(AH209&gt;0,(AH211-AH209)/AH209,)</f>
        <v>0</v>
      </c>
    </row>
    <row r="212" spans="1:50">
      <c r="A212" s="643" t="s">
        <v>310</v>
      </c>
      <c r="B212" s="644">
        <v>453</v>
      </c>
      <c r="C212" s="644">
        <v>266</v>
      </c>
      <c r="D212" s="644">
        <v>186</v>
      </c>
      <c r="E212" s="644">
        <v>345</v>
      </c>
      <c r="F212" s="644">
        <v>32</v>
      </c>
      <c r="G212" s="644">
        <v>55</v>
      </c>
      <c r="H212" s="644">
        <v>1337</v>
      </c>
      <c r="I212" s="644"/>
      <c r="J212" s="644">
        <v>506</v>
      </c>
      <c r="K212" s="644">
        <v>156</v>
      </c>
      <c r="L212" s="644">
        <v>34</v>
      </c>
      <c r="M212" s="644"/>
      <c r="N212" s="644">
        <v>696</v>
      </c>
      <c r="O212" s="644"/>
      <c r="P212" s="644"/>
      <c r="Q212" s="644"/>
      <c r="Y212" s="288"/>
      <c r="Z212" s="284"/>
      <c r="AE212" s="288"/>
      <c r="AF212" s="284"/>
      <c r="AH212" s="288"/>
      <c r="AI212" s="343"/>
      <c r="AJ212" s="344"/>
      <c r="AK212" s="344"/>
      <c r="AL212" s="344"/>
      <c r="AM212" s="344"/>
      <c r="AN212" s="344"/>
      <c r="AO212" s="309"/>
      <c r="AP212" s="344"/>
      <c r="AQ212" s="344"/>
      <c r="AR212" s="344"/>
      <c r="AS212" s="344"/>
      <c r="AT212" s="344"/>
      <c r="AU212" s="309"/>
      <c r="AV212" s="344"/>
      <c r="AW212" s="344"/>
      <c r="AX212" s="309"/>
    </row>
    <row r="213" spans="1:50">
      <c r="A213" s="648" t="s">
        <v>312</v>
      </c>
      <c r="B213" s="646">
        <v>43862343.344999999</v>
      </c>
      <c r="C213" s="646">
        <v>20693096.0625</v>
      </c>
      <c r="D213" s="646">
        <v>11977384.153846154</v>
      </c>
      <c r="E213" s="646">
        <v>23598066.73991869</v>
      </c>
      <c r="F213" s="646">
        <v>1950501.5999999999</v>
      </c>
      <c r="G213" s="646">
        <v>3314302.4864376131</v>
      </c>
      <c r="H213" s="646">
        <v>105395694.38770247</v>
      </c>
      <c r="I213" s="646"/>
      <c r="J213" s="646">
        <v>30781455.667563111</v>
      </c>
      <c r="K213" s="646">
        <v>9290834.8248927779</v>
      </c>
      <c r="L213" s="646">
        <v>1970894.8789868669</v>
      </c>
      <c r="M213" s="646"/>
      <c r="N213" s="646">
        <v>42043185.37144275</v>
      </c>
      <c r="O213" s="646"/>
      <c r="P213" s="646"/>
      <c r="Q213" s="646"/>
      <c r="S213" s="275">
        <f>IF(B212&gt;0,(B213/B212),)</f>
        <v>96826.364999999991</v>
      </c>
      <c r="T213" s="275">
        <f t="shared" ref="T213" si="2221">IF(C212&gt;0,(C213/C212),)</f>
        <v>77793.594219924809</v>
      </c>
      <c r="U213" s="275">
        <f t="shared" ref="U213" si="2222">IF(D212&gt;0,(D213/D212),)</f>
        <v>64394.538461538461</v>
      </c>
      <c r="V213" s="275">
        <f t="shared" ref="V213" si="2223">IF(E212&gt;0,(E213/E212),)</f>
        <v>68400.193449039682</v>
      </c>
      <c r="W213" s="275">
        <f t="shared" ref="W213" si="2224">IF(F212&gt;0,(F213/F212),)</f>
        <v>60953.174999999996</v>
      </c>
      <c r="X213" s="275">
        <f t="shared" ref="X213" si="2225">IF(G212&gt;0,(G213/G212),)</f>
        <v>60260.045207956602</v>
      </c>
      <c r="Y213" s="290">
        <f t="shared" ref="Y213" si="2226">IF(H212&gt;0,(H213/H212),)</f>
        <v>78829.988322888908</v>
      </c>
      <c r="Z213" s="285">
        <f t="shared" ref="Z213" si="2227">IF(I212&gt;0,(I213/I212),)</f>
        <v>0</v>
      </c>
      <c r="AA213" s="275">
        <f t="shared" ref="AA213" si="2228">IF(J212&gt;0,(J213/J212),)</f>
        <v>60832.916339057534</v>
      </c>
      <c r="AB213" s="275">
        <f t="shared" ref="AB213" si="2229">IF(K212&gt;0,(K213/K212),)</f>
        <v>59556.633492902423</v>
      </c>
      <c r="AC213" s="275">
        <f t="shared" ref="AC213" si="2230">IF(L212&gt;0,(L213/L212),)</f>
        <v>57967.496440790201</v>
      </c>
      <c r="AD213" s="275">
        <f t="shared" ref="AD213" si="2231">IF(M212&gt;0,(M213/M212),)</f>
        <v>0</v>
      </c>
      <c r="AE213" s="290">
        <f t="shared" ref="AE213" si="2232">IF(N212&gt;0,(N213/N212),)</f>
        <v>60406.875533682112</v>
      </c>
      <c r="AF213" s="285">
        <f t="shared" ref="AF213" si="2233">IF(O212&gt;0,(O213/O212),)</f>
        <v>0</v>
      </c>
      <c r="AG213" s="275">
        <f t="shared" ref="AG213" si="2234">IF(P212&gt;0,(P213/P212),)</f>
        <v>0</v>
      </c>
      <c r="AH213" s="290">
        <f t="shared" ref="AH213" si="2235">IF(Q212&gt;0,(Q213/Q212),)</f>
        <v>0</v>
      </c>
      <c r="AI213" s="343"/>
      <c r="AJ213" s="344"/>
      <c r="AK213" s="344"/>
      <c r="AL213" s="344"/>
      <c r="AM213" s="344"/>
      <c r="AN213" s="344"/>
      <c r="AO213" s="309"/>
      <c r="AP213" s="344"/>
      <c r="AQ213" s="344"/>
      <c r="AR213" s="344"/>
      <c r="AS213" s="344"/>
      <c r="AT213" s="344"/>
      <c r="AU213" s="309"/>
      <c r="AV213" s="344"/>
      <c r="AW213" s="344"/>
      <c r="AX213" s="309"/>
    </row>
    <row r="214" spans="1:50">
      <c r="A214" s="643" t="s">
        <v>314</v>
      </c>
      <c r="B214" s="644">
        <v>464</v>
      </c>
      <c r="C214" s="644">
        <v>298</v>
      </c>
      <c r="D214" s="644">
        <v>211</v>
      </c>
      <c r="E214" s="644">
        <v>353</v>
      </c>
      <c r="F214" s="644">
        <v>39</v>
      </c>
      <c r="G214" s="644">
        <v>56</v>
      </c>
      <c r="H214" s="644">
        <v>1421</v>
      </c>
      <c r="I214" s="644"/>
      <c r="J214" s="644">
        <v>516</v>
      </c>
      <c r="K214" s="644">
        <v>162</v>
      </c>
      <c r="L214" s="644">
        <v>31</v>
      </c>
      <c r="M214" s="644"/>
      <c r="N214" s="644">
        <v>709</v>
      </c>
      <c r="O214" s="644"/>
      <c r="P214" s="644"/>
      <c r="Q214" s="644"/>
      <c r="Y214" s="288"/>
      <c r="Z214" s="284"/>
      <c r="AE214" s="288"/>
      <c r="AF214" s="284"/>
      <c r="AH214" s="288"/>
      <c r="AI214" s="343"/>
      <c r="AJ214" s="344"/>
      <c r="AK214" s="344"/>
      <c r="AL214" s="344"/>
      <c r="AM214" s="344"/>
      <c r="AN214" s="344"/>
      <c r="AO214" s="309"/>
      <c r="AP214" s="344"/>
      <c r="AQ214" s="344"/>
      <c r="AR214" s="344"/>
      <c r="AS214" s="344"/>
      <c r="AT214" s="344"/>
      <c r="AU214" s="309"/>
      <c r="AV214" s="344"/>
      <c r="AW214" s="344"/>
      <c r="AX214" s="309"/>
    </row>
    <row r="215" spans="1:50">
      <c r="A215" s="643" t="s">
        <v>316</v>
      </c>
      <c r="B215" s="644">
        <v>48891156.454199351</v>
      </c>
      <c r="C215" s="644">
        <v>24917961.217654634</v>
      </c>
      <c r="D215" s="644">
        <v>14655883.9674221</v>
      </c>
      <c r="E215" s="644">
        <v>26189867.483418718</v>
      </c>
      <c r="F215" s="644">
        <v>2585718.5051020412</v>
      </c>
      <c r="G215" s="644">
        <v>3450779.4875444849</v>
      </c>
      <c r="H215" s="644">
        <v>120691367.11534134</v>
      </c>
      <c r="I215" s="644"/>
      <c r="J215" s="644">
        <v>32485791.720868282</v>
      </c>
      <c r="K215" s="644">
        <v>9353755.6169166751</v>
      </c>
      <c r="L215" s="644">
        <v>1794762.5596153846</v>
      </c>
      <c r="M215" s="644"/>
      <c r="N215" s="644">
        <v>43634309.897400342</v>
      </c>
      <c r="O215" s="644"/>
      <c r="P215" s="644"/>
      <c r="Q215" s="644"/>
      <c r="R215" s="273"/>
      <c r="S215" s="275">
        <f>IF(B214&gt;0,(B215/B214),)</f>
        <v>105368.87166853309</v>
      </c>
      <c r="T215" s="275">
        <f t="shared" ref="T215" si="2236">IF(C214&gt;0,(C215/C214),)</f>
        <v>83617.319522330989</v>
      </c>
      <c r="U215" s="275">
        <f t="shared" ref="U215" si="2237">IF(D214&gt;0,(D215/D214),)</f>
        <v>69459.165722379621</v>
      </c>
      <c r="V215" s="275">
        <f t="shared" ref="V215" si="2238">IF(E214&gt;0,(E215/E214),)</f>
        <v>74192.259159826397</v>
      </c>
      <c r="W215" s="275">
        <f t="shared" ref="W215" si="2239">IF(F214&gt;0,(F215/F214),)</f>
        <v>66300.474489795932</v>
      </c>
      <c r="X215" s="275">
        <f t="shared" ref="X215" si="2240">IF(G214&gt;0,(G215/G214),)</f>
        <v>61621.062277580088</v>
      </c>
      <c r="Y215" s="290">
        <f t="shared" ref="Y215" si="2241">IF(H214&gt;0,(H215/H214),)</f>
        <v>84934.107751823598</v>
      </c>
      <c r="Z215" s="285">
        <f t="shared" ref="Z215" si="2242">IF(I214&gt;0,(I215/I214),)</f>
        <v>0</v>
      </c>
      <c r="AA215" s="275">
        <f t="shared" ref="AA215" si="2243">IF(J214&gt;0,(J215/J214),)</f>
        <v>62956.960699357136</v>
      </c>
      <c r="AB215" s="275">
        <f t="shared" ref="AB215" si="2244">IF(K214&gt;0,(K215/K214),)</f>
        <v>57739.232203189349</v>
      </c>
      <c r="AC215" s="275">
        <f t="shared" ref="AC215" si="2245">IF(L214&gt;0,(L215/L214),)</f>
        <v>57895.566439205955</v>
      </c>
      <c r="AD215" s="275">
        <f t="shared" ref="AD215" si="2246">IF(M214&gt;0,(M215/M214),)</f>
        <v>0</v>
      </c>
      <c r="AE215" s="290">
        <f t="shared" ref="AE215" si="2247">IF(N214&gt;0,(N215/N214),)</f>
        <v>61543.455426516703</v>
      </c>
      <c r="AF215" s="285">
        <f t="shared" ref="AF215" si="2248">IF(O214&gt;0,(O215/O214),)</f>
        <v>0</v>
      </c>
      <c r="AG215" s="275">
        <f t="shared" ref="AG215" si="2249">IF(P214&gt;0,(P215/P214),)</f>
        <v>0</v>
      </c>
      <c r="AH215" s="290">
        <f t="shared" ref="AH215" si="2250">IF(Q214&gt;0,(Q215/Q214),)</f>
        <v>0</v>
      </c>
      <c r="AI215" s="345">
        <f>IF(S213&gt;0,(S215-S213)/S213,)</f>
        <v>8.8225006366118339E-2</v>
      </c>
      <c r="AJ215" s="314">
        <f t="shared" ref="AJ215" si="2251">IF(T213&gt;0,(T215-T213)/T213,)</f>
        <v>7.4861244821036732E-2</v>
      </c>
      <c r="AK215" s="314">
        <f t="shared" ref="AK215" si="2252">IF(U213&gt;0,(U215-U213)/U213,)</f>
        <v>7.8649950474699928E-2</v>
      </c>
      <c r="AL215" s="314">
        <f t="shared" ref="AL215" si="2253">IF(V213&gt;0,(V215-V213)/V213,)</f>
        <v>8.4679083767533331E-2</v>
      </c>
      <c r="AM215" s="314">
        <f t="shared" ref="AM215" si="2254">IF(W213&gt;0,(W215-W213)/W213,)</f>
        <v>8.7727989391790273E-2</v>
      </c>
      <c r="AN215" s="314">
        <f t="shared" ref="AN215" si="2255">IF(X213&gt;0,(X215-X213)/X213,)</f>
        <v>2.2585729315778538E-2</v>
      </c>
      <c r="AO215" s="310">
        <f t="shared" ref="AO215" si="2256">IF(Y213&gt;0,(Y215-Y213)/Y213,)</f>
        <v>7.7433976064186602E-2</v>
      </c>
      <c r="AP215" s="314">
        <f t="shared" ref="AP215" si="2257">IF(Z213&gt;0,(Z215-Z213)/Z213,)</f>
        <v>0</v>
      </c>
      <c r="AQ215" s="314">
        <f t="shared" ref="AQ215" si="2258">IF(AA213&gt;0,(AA215-AA213)/AA213,)</f>
        <v>3.4916037042529026E-2</v>
      </c>
      <c r="AR215" s="314">
        <f t="shared" ref="AR215" si="2259">IF(AB213&gt;0,(AB215-AB213)/AB213,)</f>
        <v>-3.0515514110273888E-2</v>
      </c>
      <c r="AS215" s="314">
        <f t="shared" ref="AS215" si="2260">IF(AC213&gt;0,(AC215-AC213)/AC213,)</f>
        <v>-1.2408678311252757E-3</v>
      </c>
      <c r="AT215" s="314">
        <f t="shared" ref="AT215" si="2261">IF(AD213&gt;0,(AD215-AD213)/AD213,)</f>
        <v>0</v>
      </c>
      <c r="AU215" s="310">
        <f t="shared" ref="AU215" si="2262">IF(AE213&gt;0,(AE215-AE213)/AE213,)</f>
        <v>1.8815406074112338E-2</v>
      </c>
      <c r="AV215" s="314">
        <f t="shared" ref="AV215" si="2263">IF(AF213&gt;0,(AF215-AF213)/AF213,)</f>
        <v>0</v>
      </c>
      <c r="AW215" s="314">
        <f t="shared" ref="AW215" si="2264">IF(AG213&gt;0,(AG215-AG213)/AG213,)</f>
        <v>0</v>
      </c>
      <c r="AX215" s="310">
        <f t="shared" ref="AX215" si="2265">IF(AH213&gt;0,(AH215-AH213)/AH213,)</f>
        <v>0</v>
      </c>
    </row>
    <row r="216" spans="1:50">
      <c r="A216" s="643" t="s">
        <v>318</v>
      </c>
      <c r="B216" s="644">
        <v>319</v>
      </c>
      <c r="C216" s="644">
        <v>189</v>
      </c>
      <c r="D216" s="644">
        <v>262</v>
      </c>
      <c r="E216" s="644">
        <v>369</v>
      </c>
      <c r="F216" s="644">
        <v>73</v>
      </c>
      <c r="G216" s="644">
        <v>50</v>
      </c>
      <c r="H216" s="644">
        <v>1262</v>
      </c>
      <c r="I216" s="644"/>
      <c r="J216" s="644">
        <v>470</v>
      </c>
      <c r="K216" s="644">
        <v>251</v>
      </c>
      <c r="L216" s="644">
        <v>40</v>
      </c>
      <c r="M216" s="644"/>
      <c r="N216" s="644">
        <v>761</v>
      </c>
      <c r="O216" s="644"/>
      <c r="P216" s="644"/>
      <c r="Q216" s="644"/>
      <c r="Y216" s="288"/>
      <c r="Z216" s="284"/>
      <c r="AE216" s="288"/>
      <c r="AF216" s="284"/>
      <c r="AH216" s="288"/>
      <c r="AI216" s="343"/>
      <c r="AJ216" s="344"/>
      <c r="AK216" s="344"/>
      <c r="AL216" s="344"/>
      <c r="AM216" s="344"/>
      <c r="AN216" s="344"/>
      <c r="AO216" s="309"/>
      <c r="AP216" s="344"/>
      <c r="AQ216" s="344"/>
      <c r="AR216" s="344"/>
      <c r="AS216" s="344"/>
      <c r="AT216" s="344"/>
      <c r="AU216" s="309"/>
      <c r="AV216" s="344"/>
      <c r="AW216" s="344"/>
      <c r="AX216" s="309"/>
    </row>
    <row r="217" spans="1:50">
      <c r="A217" s="643" t="s">
        <v>320</v>
      </c>
      <c r="B217" s="644">
        <v>27233494.901705127</v>
      </c>
      <c r="C217" s="644">
        <v>13299984.033846151</v>
      </c>
      <c r="D217" s="644">
        <v>15222058.216463404</v>
      </c>
      <c r="E217" s="644">
        <v>22765383.495139148</v>
      </c>
      <c r="F217" s="644">
        <v>4283400.0444743941</v>
      </c>
      <c r="G217" s="644">
        <v>2544931.0756972115</v>
      </c>
      <c r="H217" s="644">
        <v>85349251.767325431</v>
      </c>
      <c r="I217" s="644"/>
      <c r="J217" s="644">
        <v>25667498.871717449</v>
      </c>
      <c r="K217" s="644">
        <v>12695239.475583572</v>
      </c>
      <c r="L217" s="644">
        <v>1945664.2628330998</v>
      </c>
      <c r="M217" s="644"/>
      <c r="N217" s="644">
        <v>40308402.610134125</v>
      </c>
      <c r="O217" s="644"/>
      <c r="P217" s="644"/>
      <c r="Q217" s="644"/>
      <c r="R217" s="273"/>
      <c r="S217" s="275">
        <f>IF(B216&gt;0,(B217/B216),)</f>
        <v>85371.457372116391</v>
      </c>
      <c r="T217" s="275">
        <f t="shared" ref="T217" si="2266">IF(C216&gt;0,(C217/C216),)</f>
        <v>70370.285893365872</v>
      </c>
      <c r="U217" s="275">
        <f t="shared" ref="U217" si="2267">IF(D216&gt;0,(D217/D216),)</f>
        <v>58099.458841463376</v>
      </c>
      <c r="V217" s="275">
        <f t="shared" ref="V217" si="2268">IF(E216&gt;0,(E217/E216),)</f>
        <v>61694.806219889288</v>
      </c>
      <c r="W217" s="275">
        <f t="shared" ref="W217" si="2269">IF(F216&gt;0,(F217/F216),)</f>
        <v>58676.712938005396</v>
      </c>
      <c r="X217" s="275">
        <f t="shared" ref="X217" si="2270">IF(G216&gt;0,(G217/G216),)</f>
        <v>50898.621513944228</v>
      </c>
      <c r="Y217" s="290">
        <f t="shared" ref="Y217" si="2271">IF(H216&gt;0,(H217/H216),)</f>
        <v>67630.151955091467</v>
      </c>
      <c r="Z217" s="285">
        <f t="shared" ref="Z217" si="2272">IF(I216&gt;0,(I217/I216),)</f>
        <v>0</v>
      </c>
      <c r="AA217" s="275">
        <f t="shared" ref="AA217" si="2273">IF(J216&gt;0,(J217/J216),)</f>
        <v>54611.699727058403</v>
      </c>
      <c r="AB217" s="275">
        <f t="shared" ref="AB217" si="2274">IF(K216&gt;0,(K217/K216),)</f>
        <v>50578.643329018218</v>
      </c>
      <c r="AC217" s="275">
        <f t="shared" ref="AC217" si="2275">IF(L216&gt;0,(L217/L216),)</f>
        <v>48641.606570827498</v>
      </c>
      <c r="AD217" s="275">
        <f t="shared" ref="AD217" si="2276">IF(M216&gt;0,(M217/M216),)</f>
        <v>0</v>
      </c>
      <c r="AE217" s="290">
        <f t="shared" ref="AE217" si="2277">IF(N216&gt;0,(N217/N216),)</f>
        <v>52967.677542883212</v>
      </c>
      <c r="AF217" s="285">
        <f t="shared" ref="AF217" si="2278">IF(O216&gt;0,(O217/O216),)</f>
        <v>0</v>
      </c>
      <c r="AG217" s="275">
        <f t="shared" ref="AG217" si="2279">IF(P216&gt;0,(P217/P216),)</f>
        <v>0</v>
      </c>
      <c r="AH217" s="290">
        <f t="shared" ref="AH217" si="2280">IF(Q216&gt;0,(Q217/Q216),)</f>
        <v>0</v>
      </c>
      <c r="AI217" s="343"/>
      <c r="AJ217" s="344"/>
      <c r="AK217" s="344"/>
      <c r="AL217" s="344"/>
      <c r="AM217" s="344"/>
      <c r="AN217" s="344"/>
      <c r="AO217" s="309"/>
      <c r="AP217" s="344"/>
      <c r="AQ217" s="344"/>
      <c r="AR217" s="344"/>
      <c r="AS217" s="344"/>
      <c r="AT217" s="344"/>
      <c r="AU217" s="309"/>
      <c r="AV217" s="344"/>
      <c r="AW217" s="344"/>
      <c r="AX217" s="309"/>
    </row>
    <row r="218" spans="1:50">
      <c r="A218" s="643" t="s">
        <v>322</v>
      </c>
      <c r="B218" s="644">
        <v>332</v>
      </c>
      <c r="C218" s="644">
        <v>211</v>
      </c>
      <c r="D218" s="644">
        <v>236</v>
      </c>
      <c r="E218" s="644">
        <v>380</v>
      </c>
      <c r="F218" s="644">
        <v>66</v>
      </c>
      <c r="G218" s="644">
        <v>46</v>
      </c>
      <c r="H218" s="644">
        <v>1271</v>
      </c>
      <c r="I218" s="644"/>
      <c r="J218" s="644">
        <v>482</v>
      </c>
      <c r="K218" s="644">
        <v>255</v>
      </c>
      <c r="L218" s="644">
        <v>40</v>
      </c>
      <c r="M218" s="644"/>
      <c r="N218" s="644">
        <v>777</v>
      </c>
      <c r="O218" s="644"/>
      <c r="P218" s="644"/>
      <c r="Q218" s="644"/>
      <c r="Y218" s="288"/>
      <c r="Z218" s="284"/>
      <c r="AE218" s="288"/>
      <c r="AF218" s="284"/>
      <c r="AH218" s="288"/>
      <c r="AI218" s="343"/>
      <c r="AJ218" s="344"/>
      <c r="AK218" s="344"/>
      <c r="AL218" s="344"/>
      <c r="AM218" s="344"/>
      <c r="AN218" s="344"/>
      <c r="AO218" s="309"/>
      <c r="AP218" s="344"/>
      <c r="AQ218" s="344"/>
      <c r="AR218" s="344"/>
      <c r="AS218" s="344"/>
      <c r="AT218" s="344"/>
      <c r="AU218" s="309"/>
      <c r="AV218" s="344"/>
      <c r="AW218" s="344"/>
      <c r="AX218" s="309"/>
    </row>
    <row r="219" spans="1:50">
      <c r="A219" s="643" t="s">
        <v>324</v>
      </c>
      <c r="B219" s="644">
        <v>30319411.70853309</v>
      </c>
      <c r="C219" s="644">
        <v>15671058.476163795</v>
      </c>
      <c r="D219" s="644">
        <v>14706149.761219313</v>
      </c>
      <c r="E219" s="644">
        <v>25283963.455214828</v>
      </c>
      <c r="F219" s="644">
        <v>4222060.0714285709</v>
      </c>
      <c r="G219" s="644">
        <v>2282052.2337662335</v>
      </c>
      <c r="H219" s="644">
        <v>92484695.706325829</v>
      </c>
      <c r="I219" s="644"/>
      <c r="J219" s="644">
        <v>27124527.774451721</v>
      </c>
      <c r="K219" s="644">
        <v>12782207.647646684</v>
      </c>
      <c r="L219" s="644">
        <v>1999410.0844155846</v>
      </c>
      <c r="M219" s="644"/>
      <c r="N219" s="644">
        <v>41906145.50651399</v>
      </c>
      <c r="O219" s="644"/>
      <c r="P219" s="644"/>
      <c r="Q219" s="644"/>
      <c r="R219" s="273"/>
      <c r="S219" s="275">
        <f>IF(B218&gt;0,(B219/B218),)</f>
        <v>91323.529242569552</v>
      </c>
      <c r="T219" s="275">
        <f t="shared" ref="T219" si="2281">IF(C218&gt;0,(C219/C218),)</f>
        <v>74270.419318311819</v>
      </c>
      <c r="U219" s="275">
        <f t="shared" ref="U219" si="2282">IF(D218&gt;0,(D219/D218),)</f>
        <v>62314.193903471663</v>
      </c>
      <c r="V219" s="275">
        <f t="shared" ref="V219" si="2283">IF(E218&gt;0,(E219/E218),)</f>
        <v>66536.74593477587</v>
      </c>
      <c r="W219" s="275">
        <f t="shared" ref="W219" si="2284">IF(F218&gt;0,(F219/F218),)</f>
        <v>63970.607142857138</v>
      </c>
      <c r="X219" s="275">
        <f t="shared" ref="X219" si="2285">IF(G218&gt;0,(G219/G218),)</f>
        <v>49609.831168831166</v>
      </c>
      <c r="Y219" s="290">
        <f t="shared" ref="Y219" si="2286">IF(H218&gt;0,(H219/H218),)</f>
        <v>72765.299532907811</v>
      </c>
      <c r="Z219" s="285">
        <f t="shared" ref="Z219" si="2287">IF(I218&gt;0,(I219/I218),)</f>
        <v>0</v>
      </c>
      <c r="AA219" s="275">
        <f t="shared" ref="AA219" si="2288">IF(J218&gt;0,(J219/J218),)</f>
        <v>56274.953888903983</v>
      </c>
      <c r="AB219" s="275">
        <f t="shared" ref="AB219" si="2289">IF(K218&gt;0,(K219/K218),)</f>
        <v>50126.304500575236</v>
      </c>
      <c r="AC219" s="275">
        <f t="shared" ref="AC219" si="2290">IF(L218&gt;0,(L219/L218),)</f>
        <v>49985.252110389614</v>
      </c>
      <c r="AD219" s="275">
        <f t="shared" ref="AD219" si="2291">IF(M218&gt;0,(M219/M218),)</f>
        <v>0</v>
      </c>
      <c r="AE219" s="290">
        <f t="shared" ref="AE219" si="2292">IF(N218&gt;0,(N219/N218),)</f>
        <v>53933.263200146706</v>
      </c>
      <c r="AF219" s="285">
        <f t="shared" ref="AF219" si="2293">IF(O218&gt;0,(O219/O218),)</f>
        <v>0</v>
      </c>
      <c r="AG219" s="275">
        <f t="shared" ref="AG219" si="2294">IF(P218&gt;0,(P219/P218),)</f>
        <v>0</v>
      </c>
      <c r="AH219" s="290">
        <f t="shared" ref="AH219" si="2295">IF(Q218&gt;0,(Q219/Q218),)</f>
        <v>0</v>
      </c>
      <c r="AI219" s="345">
        <f>IF(S217&gt;0,(S219-S217)/S217,)</f>
        <v>6.9719693837593993E-2</v>
      </c>
      <c r="AJ219" s="314">
        <f t="shared" ref="AJ219" si="2296">IF(T217&gt;0,(T219-T217)/T217,)</f>
        <v>5.5423015203546734E-2</v>
      </c>
      <c r="AK219" s="314">
        <f t="shared" ref="AK219" si="2297">IF(U217&gt;0,(U219-U217)/U217,)</f>
        <v>7.2543447840178341E-2</v>
      </c>
      <c r="AL219" s="314">
        <f t="shared" ref="AL219" si="2298">IF(V217&gt;0,(V219-V217)/V217,)</f>
        <v>7.848212858679228E-2</v>
      </c>
      <c r="AM219" s="314">
        <f t="shared" ref="AM219" si="2299">IF(W217&gt;0,(W219-W217)/W217,)</f>
        <v>9.0221383233327693E-2</v>
      </c>
      <c r="AN219" s="314">
        <f t="shared" ref="AN219" si="2300">IF(X217&gt;0,(X219-X217)/X217,)</f>
        <v>-2.5320731815103956E-2</v>
      </c>
      <c r="AO219" s="310">
        <f t="shared" ref="AO219" si="2301">IF(Y217&gt;0,(Y219-Y217)/Y217,)</f>
        <v>7.5929854205062888E-2</v>
      </c>
      <c r="AP219" s="314">
        <f t="shared" ref="AP219" si="2302">IF(Z217&gt;0,(Z219-Z217)/Z217,)</f>
        <v>0</v>
      </c>
      <c r="AQ219" s="314">
        <f t="shared" ref="AQ219" si="2303">IF(AA217&gt;0,(AA219-AA217)/AA217,)</f>
        <v>3.0456004302343458E-2</v>
      </c>
      <c r="AR219" s="314">
        <f t="shared" ref="AR219" si="2304">IF(AB217&gt;0,(AB219-AB217)/AB217,)</f>
        <v>-8.9432772148608439E-3</v>
      </c>
      <c r="AS219" s="314">
        <f t="shared" ref="AS219" si="2305">IF(AC217&gt;0,(AC219-AC217)/AC217,)</f>
        <v>2.7623379125145078E-2</v>
      </c>
      <c r="AT219" s="314">
        <f t="shared" ref="AT219" si="2306">IF(AD217&gt;0,(AD219-AD217)/AD217,)</f>
        <v>0</v>
      </c>
      <c r="AU219" s="310">
        <f t="shared" ref="AU219" si="2307">IF(AE217&gt;0,(AE219-AE217)/AE217,)</f>
        <v>1.8229714838483263E-2</v>
      </c>
      <c r="AV219" s="314">
        <f t="shared" ref="AV219" si="2308">IF(AF217&gt;0,(AF219-AF217)/AF217,)</f>
        <v>0</v>
      </c>
      <c r="AW219" s="314">
        <f t="shared" ref="AW219" si="2309">IF(AG217&gt;0,(AG219-AG217)/AG217,)</f>
        <v>0</v>
      </c>
      <c r="AX219" s="310">
        <f t="shared" ref="AX219" si="2310">IF(AH217&gt;0,(AH219-AH217)/AH217,)</f>
        <v>0</v>
      </c>
    </row>
    <row r="220" spans="1:50">
      <c r="A220" s="643" t="s">
        <v>326</v>
      </c>
      <c r="B220" s="644">
        <v>10</v>
      </c>
      <c r="C220" s="644">
        <v>16</v>
      </c>
      <c r="D220" s="644">
        <v>19</v>
      </c>
      <c r="E220" s="644">
        <v>22</v>
      </c>
      <c r="F220" s="644">
        <v>0</v>
      </c>
      <c r="G220" s="644">
        <v>1</v>
      </c>
      <c r="H220" s="644">
        <v>68</v>
      </c>
      <c r="I220" s="644"/>
      <c r="J220" s="644">
        <v>121</v>
      </c>
      <c r="K220" s="644">
        <v>75</v>
      </c>
      <c r="L220" s="644">
        <v>15</v>
      </c>
      <c r="M220" s="644"/>
      <c r="N220" s="644">
        <v>211</v>
      </c>
      <c r="O220" s="644"/>
      <c r="P220" s="644"/>
      <c r="Q220" s="644"/>
      <c r="Y220" s="288"/>
      <c r="Z220" s="284"/>
      <c r="AE220" s="288"/>
      <c r="AF220" s="284"/>
      <c r="AH220" s="288"/>
      <c r="AI220" s="343"/>
      <c r="AJ220" s="344"/>
      <c r="AK220" s="344"/>
      <c r="AL220" s="344"/>
      <c r="AM220" s="344"/>
      <c r="AN220" s="344"/>
      <c r="AO220" s="309"/>
      <c r="AP220" s="344"/>
      <c r="AQ220" s="344"/>
      <c r="AR220" s="344"/>
      <c r="AS220" s="344"/>
      <c r="AT220" s="344"/>
      <c r="AU220" s="309"/>
      <c r="AV220" s="344"/>
      <c r="AW220" s="344"/>
      <c r="AX220" s="309"/>
    </row>
    <row r="221" spans="1:50">
      <c r="A221" s="643" t="s">
        <v>328</v>
      </c>
      <c r="B221" s="644">
        <v>605447.14285714284</v>
      </c>
      <c r="C221" s="644">
        <v>804720.97560975607</v>
      </c>
      <c r="D221" s="644">
        <v>970282.5</v>
      </c>
      <c r="E221" s="644">
        <v>1301965.3</v>
      </c>
      <c r="F221" s="644">
        <v>0</v>
      </c>
      <c r="G221" s="644">
        <v>0</v>
      </c>
      <c r="H221" s="644">
        <v>3682415.9184668986</v>
      </c>
      <c r="I221" s="644"/>
      <c r="J221" s="644">
        <v>5842751.607081634</v>
      </c>
      <c r="K221" s="644">
        <v>3291674.6476091887</v>
      </c>
      <c r="L221" s="644">
        <v>769710.67605633801</v>
      </c>
      <c r="M221" s="644"/>
      <c r="N221" s="644">
        <v>9904136.9307471607</v>
      </c>
      <c r="O221" s="644"/>
      <c r="P221" s="644"/>
      <c r="Q221" s="644"/>
      <c r="R221" s="273"/>
      <c r="S221" s="275">
        <f>IF(B220&gt;0,(B221/B220),)</f>
        <v>60544.714285714283</v>
      </c>
      <c r="T221" s="275">
        <f t="shared" ref="T221" si="2311">IF(C220&gt;0,(C221/C220),)</f>
        <v>50295.060975609755</v>
      </c>
      <c r="U221" s="275">
        <f t="shared" ref="U221" si="2312">IF(D220&gt;0,(D221/D220),)</f>
        <v>51067.5</v>
      </c>
      <c r="V221" s="275">
        <f t="shared" ref="V221" si="2313">IF(E220&gt;0,(E221/E220),)</f>
        <v>59180.240909090913</v>
      </c>
      <c r="W221" s="275">
        <f t="shared" ref="W221" si="2314">IF(F220&gt;0,(F221/F220),)</f>
        <v>0</v>
      </c>
      <c r="X221" s="275">
        <f t="shared" ref="X221" si="2315">IF(G220&gt;0,(G221/G220),)</f>
        <v>0</v>
      </c>
      <c r="Y221" s="290">
        <f t="shared" ref="Y221" si="2316">IF(H220&gt;0,(H221/H220),)</f>
        <v>54153.175271572036</v>
      </c>
      <c r="Z221" s="285">
        <f t="shared" ref="Z221" si="2317">IF(I220&gt;0,(I221/I220),)</f>
        <v>0</v>
      </c>
      <c r="AA221" s="275">
        <f t="shared" ref="AA221" si="2318">IF(J220&gt;0,(J221/J220),)</f>
        <v>48287.203364311026</v>
      </c>
      <c r="AB221" s="275">
        <f t="shared" ref="AB221" si="2319">IF(K220&gt;0,(K221/K220),)</f>
        <v>43888.995301455849</v>
      </c>
      <c r="AC221" s="275">
        <f t="shared" ref="AC221" si="2320">IF(L220&gt;0,(L221/L220),)</f>
        <v>51314.045070422537</v>
      </c>
      <c r="AD221" s="275">
        <f t="shared" ref="AD221" si="2321">IF(M220&gt;0,(M221/M220),)</f>
        <v>0</v>
      </c>
      <c r="AE221" s="290">
        <f t="shared" ref="AE221" si="2322">IF(N220&gt;0,(N221/N220),)</f>
        <v>46939.037586479433</v>
      </c>
      <c r="AF221" s="285">
        <f t="shared" ref="AF221" si="2323">IF(O220&gt;0,(O221/O220),)</f>
        <v>0</v>
      </c>
      <c r="AG221" s="275">
        <f t="shared" ref="AG221" si="2324">IF(P220&gt;0,(P221/P220),)</f>
        <v>0</v>
      </c>
      <c r="AH221" s="290">
        <f t="shared" ref="AH221" si="2325">IF(Q220&gt;0,(Q221/Q220),)</f>
        <v>0</v>
      </c>
      <c r="AI221" s="343"/>
      <c r="AJ221" s="344"/>
      <c r="AK221" s="344"/>
      <c r="AL221" s="344"/>
      <c r="AM221" s="344"/>
      <c r="AN221" s="344"/>
      <c r="AO221" s="309"/>
      <c r="AP221" s="344"/>
      <c r="AQ221" s="344"/>
      <c r="AR221" s="344"/>
      <c r="AS221" s="344"/>
      <c r="AT221" s="344"/>
      <c r="AU221" s="309"/>
      <c r="AV221" s="344"/>
      <c r="AW221" s="344"/>
      <c r="AX221" s="309"/>
    </row>
    <row r="222" spans="1:50">
      <c r="A222" s="643" t="s">
        <v>330</v>
      </c>
      <c r="B222" s="644">
        <v>10</v>
      </c>
      <c r="C222" s="644">
        <v>15</v>
      </c>
      <c r="D222" s="644">
        <v>23</v>
      </c>
      <c r="E222" s="644">
        <v>24</v>
      </c>
      <c r="F222" s="644">
        <v>13</v>
      </c>
      <c r="G222" s="644">
        <v>0</v>
      </c>
      <c r="H222" s="644">
        <v>85</v>
      </c>
      <c r="I222" s="644"/>
      <c r="J222" s="644">
        <v>110</v>
      </c>
      <c r="K222" s="644">
        <v>69</v>
      </c>
      <c r="L222" s="644">
        <v>18</v>
      </c>
      <c r="M222" s="644"/>
      <c r="N222" s="644">
        <v>197</v>
      </c>
      <c r="O222" s="644"/>
      <c r="P222" s="644"/>
      <c r="Q222" s="644"/>
      <c r="Y222" s="288"/>
      <c r="Z222" s="284"/>
      <c r="AE222" s="288"/>
      <c r="AF222" s="284"/>
      <c r="AH222" s="288"/>
      <c r="AI222" s="343"/>
      <c r="AJ222" s="344"/>
      <c r="AK222" s="344"/>
      <c r="AL222" s="344"/>
      <c r="AM222" s="344"/>
      <c r="AN222" s="344"/>
      <c r="AO222" s="309"/>
      <c r="AP222" s="344"/>
      <c r="AQ222" s="344"/>
      <c r="AR222" s="344"/>
      <c r="AS222" s="344"/>
      <c r="AT222" s="344"/>
      <c r="AU222" s="309"/>
      <c r="AV222" s="344"/>
      <c r="AW222" s="344"/>
      <c r="AX222" s="309"/>
    </row>
    <row r="223" spans="1:50">
      <c r="A223" s="643" t="s">
        <v>332</v>
      </c>
      <c r="B223" s="644">
        <v>647548.28571428556</v>
      </c>
      <c r="C223" s="644">
        <v>816497.42857142864</v>
      </c>
      <c r="D223" s="644">
        <v>1213585.6810344828</v>
      </c>
      <c r="E223" s="644">
        <v>1499189.04</v>
      </c>
      <c r="F223" s="644">
        <v>569010</v>
      </c>
      <c r="G223" s="651">
        <v>0</v>
      </c>
      <c r="H223" s="644">
        <v>4745830.4353201967</v>
      </c>
      <c r="I223" s="644"/>
      <c r="J223" s="644">
        <v>5437313.2906366028</v>
      </c>
      <c r="K223" s="644">
        <v>2998936.9580368754</v>
      </c>
      <c r="L223" s="644">
        <v>856737.74117647065</v>
      </c>
      <c r="M223" s="644"/>
      <c r="N223" s="644">
        <v>9292987.9898499493</v>
      </c>
      <c r="O223" s="644"/>
      <c r="P223" s="644"/>
      <c r="Q223" s="644"/>
      <c r="R223" s="273"/>
      <c r="S223" s="275">
        <f>IF(B222&gt;0,(B223/B222),)</f>
        <v>64754.828571428559</v>
      </c>
      <c r="T223" s="275">
        <f t="shared" ref="T223" si="2326">IF(C222&gt;0,(C223/C222),)</f>
        <v>54433.16190476191</v>
      </c>
      <c r="U223" s="275">
        <f t="shared" ref="U223" si="2327">IF(D222&gt;0,(D223/D222),)</f>
        <v>52764.59482758621</v>
      </c>
      <c r="V223" s="275">
        <f t="shared" ref="V223" si="2328">IF(E222&gt;0,(E223/E222),)</f>
        <v>62466.21</v>
      </c>
      <c r="W223" s="275">
        <f t="shared" ref="W223" si="2329">IF(F222&gt;0,(F223/F222),)</f>
        <v>43770</v>
      </c>
      <c r="X223" s="275">
        <f t="shared" ref="X223" si="2330">IF(G222&gt;0,(G223/G222),)</f>
        <v>0</v>
      </c>
      <c r="Y223" s="290">
        <f t="shared" ref="Y223" si="2331">IF(H222&gt;0,(H223/H222),)</f>
        <v>55833.29923906114</v>
      </c>
      <c r="Z223" s="285">
        <f t="shared" ref="Z223" si="2332">IF(I222&gt;0,(I223/I222),)</f>
        <v>0</v>
      </c>
      <c r="AA223" s="275">
        <f t="shared" ref="AA223" si="2333">IF(J222&gt;0,(J223/J222),)</f>
        <v>49430.120823969119</v>
      </c>
      <c r="AB223" s="275">
        <f t="shared" ref="AB223" si="2334">IF(K222&gt;0,(K223/K222),)</f>
        <v>43462.854464302538</v>
      </c>
      <c r="AC223" s="275">
        <f t="shared" ref="AC223" si="2335">IF(L222&gt;0,(L223/L222),)</f>
        <v>47596.541176470593</v>
      </c>
      <c r="AD223" s="275">
        <f t="shared" ref="AD223" si="2336">IF(M222&gt;0,(M223/M222),)</f>
        <v>0</v>
      </c>
      <c r="AE223" s="290">
        <f t="shared" ref="AE223" si="2337">IF(N222&gt;0,(N223/N222),)</f>
        <v>47172.527867258628</v>
      </c>
      <c r="AF223" s="285">
        <f t="shared" ref="AF223" si="2338">IF(O222&gt;0,(O223/O222),)</f>
        <v>0</v>
      </c>
      <c r="AG223" s="275">
        <f t="shared" ref="AG223" si="2339">IF(P222&gt;0,(P223/P222),)</f>
        <v>0</v>
      </c>
      <c r="AH223" s="290">
        <f t="shared" ref="AH223" si="2340">IF(Q222&gt;0,(Q223/Q222),)</f>
        <v>0</v>
      </c>
      <c r="AI223" s="345">
        <f>IF(S221&gt;0,(S223-S221)/S221,)</f>
        <v>6.9537272334732392E-2</v>
      </c>
      <c r="AJ223" s="314">
        <f t="shared" ref="AJ223" si="2341">IF(T221&gt;0,(T223-T221)/T221,)</f>
        <v>8.2276486972724786E-2</v>
      </c>
      <c r="AK223" s="314">
        <f t="shared" ref="AK223" si="2342">IF(U221&gt;0,(U223-U221)/U221,)</f>
        <v>3.3232385129215454E-2</v>
      </c>
      <c r="AL223" s="314">
        <f t="shared" ref="AL223" si="2343">IF(V221&gt;0,(V223-V221)/V221,)</f>
        <v>5.5524767057923807E-2</v>
      </c>
      <c r="AM223" s="314">
        <f t="shared" ref="AM223" si="2344">IF(W221&gt;0,(W223-W221)/W221,)</f>
        <v>0</v>
      </c>
      <c r="AN223" s="314">
        <f t="shared" ref="AN223" si="2345">IF(X221&gt;0,(X223-X221)/X221,)</f>
        <v>0</v>
      </c>
      <c r="AO223" s="310">
        <f t="shared" ref="AO223" si="2346">IF(Y221&gt;0,(Y223-Y221)/Y221,)</f>
        <v>3.1025400801771505E-2</v>
      </c>
      <c r="AP223" s="314">
        <f t="shared" ref="AP223" si="2347">IF(Z221&gt;0,(Z223-Z221)/Z221,)</f>
        <v>0</v>
      </c>
      <c r="AQ223" s="314">
        <f t="shared" ref="AQ223" si="2348">IF(AA221&gt;0,(AA223-AA221)/AA221,)</f>
        <v>2.3669158286827197E-2</v>
      </c>
      <c r="AR223" s="314">
        <f t="shared" ref="AR223" si="2349">IF(AB221&gt;0,(AB223-AB221)/AB221,)</f>
        <v>-9.7095145201278998E-3</v>
      </c>
      <c r="AS223" s="312">
        <f t="shared" ref="AS223" si="2350">IF(AC221&gt;0,(AC223-AC221)/AC221,)</f>
        <v>-7.2446128323154085E-2</v>
      </c>
      <c r="AT223" s="314">
        <f t="shared" ref="AT223" si="2351">IF(AD221&gt;0,(AD223-AD221)/AD221,)</f>
        <v>0</v>
      </c>
      <c r="AU223" s="310">
        <f t="shared" ref="AU223" si="2352">IF(AE221&gt;0,(AE223-AE221)/AE221,)</f>
        <v>4.9743303822328642E-3</v>
      </c>
      <c r="AV223" s="314">
        <f t="shared" ref="AV223" si="2353">IF(AF221&gt;0,(AF223-AF221)/AF221,)</f>
        <v>0</v>
      </c>
      <c r="AW223" s="314">
        <f t="shared" ref="AW223" si="2354">IF(AG221&gt;0,(AG223-AG221)/AG221,)</f>
        <v>0</v>
      </c>
      <c r="AX223" s="310">
        <f t="shared" ref="AX223" si="2355">IF(AH221&gt;0,(AH223-AH221)/AH221,)</f>
        <v>0</v>
      </c>
    </row>
    <row r="224" spans="1:50">
      <c r="A224" s="643" t="s">
        <v>334</v>
      </c>
      <c r="B224" s="644">
        <v>271</v>
      </c>
      <c r="C224" s="644">
        <v>226</v>
      </c>
      <c r="D224" s="644">
        <v>198</v>
      </c>
      <c r="E224" s="644">
        <v>255</v>
      </c>
      <c r="F224" s="644">
        <v>0</v>
      </c>
      <c r="G224" s="644">
        <v>1</v>
      </c>
      <c r="H224" s="644">
        <v>951</v>
      </c>
      <c r="I224" s="644"/>
      <c r="J224" s="644">
        <v>0</v>
      </c>
      <c r="K224" s="644">
        <v>0</v>
      </c>
      <c r="L224" s="644">
        <v>1</v>
      </c>
      <c r="M224" s="644"/>
      <c r="N224" s="644">
        <v>1</v>
      </c>
      <c r="O224" s="644"/>
      <c r="P224" s="644"/>
      <c r="Q224" s="644"/>
      <c r="Y224" s="288"/>
      <c r="Z224" s="284"/>
      <c r="AE224" s="288"/>
      <c r="AF224" s="284"/>
      <c r="AH224" s="288"/>
      <c r="AI224" s="343"/>
      <c r="AJ224" s="344"/>
      <c r="AK224" s="344"/>
      <c r="AL224" s="344"/>
      <c r="AM224" s="344"/>
      <c r="AN224" s="344"/>
      <c r="AO224" s="309"/>
      <c r="AP224" s="344"/>
      <c r="AQ224" s="344"/>
      <c r="AR224" s="344"/>
      <c r="AS224" s="344"/>
      <c r="AT224" s="344"/>
      <c r="AU224" s="309"/>
      <c r="AV224" s="344"/>
      <c r="AW224" s="344"/>
      <c r="AX224" s="309"/>
    </row>
    <row r="225" spans="1:50">
      <c r="A225" s="643" t="s">
        <v>336</v>
      </c>
      <c r="B225" s="644">
        <v>16991822.861865405</v>
      </c>
      <c r="C225" s="644">
        <v>10930049.778857835</v>
      </c>
      <c r="D225" s="644">
        <v>7487649.0000000056</v>
      </c>
      <c r="E225" s="644">
        <v>11976942.804601699</v>
      </c>
      <c r="F225" s="644">
        <v>0</v>
      </c>
      <c r="G225" s="644">
        <v>36000</v>
      </c>
      <c r="H225" s="644">
        <v>47422464.445324942</v>
      </c>
      <c r="I225" s="644"/>
      <c r="J225" s="644">
        <v>0</v>
      </c>
      <c r="K225" s="644">
        <v>0</v>
      </c>
      <c r="L225" s="644">
        <v>39055.090909090904</v>
      </c>
      <c r="M225" s="644"/>
      <c r="N225" s="644">
        <v>39055.090909090904</v>
      </c>
      <c r="O225" s="644"/>
      <c r="P225" s="644"/>
      <c r="Q225" s="644"/>
      <c r="R225" s="273"/>
      <c r="S225" s="275">
        <f>IF(B224&gt;0,(B225/B224),)</f>
        <v>62700.453364816989</v>
      </c>
      <c r="T225" s="275">
        <f t="shared" ref="T225" si="2356">IF(C224&gt;0,(C225/C224),)</f>
        <v>48363.05211883998</v>
      </c>
      <c r="U225" s="275">
        <f t="shared" ref="U225" si="2357">IF(D224&gt;0,(D225/D224),)</f>
        <v>37816.409090909117</v>
      </c>
      <c r="V225" s="275">
        <f t="shared" ref="V225" si="2358">IF(E224&gt;0,(E225/E224),)</f>
        <v>46968.403155300781</v>
      </c>
      <c r="W225" s="275">
        <f t="shared" ref="W225" si="2359">IF(F224&gt;0,(F225/F224),)</f>
        <v>0</v>
      </c>
      <c r="X225" s="275">
        <f t="shared" ref="X225" si="2360">IF(G224&gt;0,(G225/G224),)</f>
        <v>36000</v>
      </c>
      <c r="Y225" s="290">
        <f t="shared" ref="Y225" si="2361">IF(H224&gt;0,(H225/H224),)</f>
        <v>49865.893212749674</v>
      </c>
      <c r="Z225" s="285">
        <f t="shared" ref="Z225" si="2362">IF(I224&gt;0,(I225/I224),)</f>
        <v>0</v>
      </c>
      <c r="AA225" s="275">
        <f t="shared" ref="AA225" si="2363">IF(J224&gt;0,(J225/J224),)</f>
        <v>0</v>
      </c>
      <c r="AB225" s="275">
        <f t="shared" ref="AB225" si="2364">IF(K224&gt;0,(K225/K224),)</f>
        <v>0</v>
      </c>
      <c r="AC225" s="275">
        <f t="shared" ref="AC225" si="2365">IF(L224&gt;0,(L225/L224),)</f>
        <v>39055.090909090904</v>
      </c>
      <c r="AD225" s="275">
        <f t="shared" ref="AD225" si="2366">IF(M224&gt;0,(M225/M224),)</f>
        <v>0</v>
      </c>
      <c r="AE225" s="290">
        <f t="shared" ref="AE225" si="2367">IF(N224&gt;0,(N225/N224),)</f>
        <v>39055.090909090904</v>
      </c>
      <c r="AF225" s="285">
        <f t="shared" ref="AF225" si="2368">IF(O224&gt;0,(O225/O224),)</f>
        <v>0</v>
      </c>
      <c r="AG225" s="275">
        <f t="shared" ref="AG225" si="2369">IF(P224&gt;0,(P225/P224),)</f>
        <v>0</v>
      </c>
      <c r="AH225" s="290">
        <f t="shared" ref="AH225" si="2370">IF(Q224&gt;0,(Q225/Q224),)</f>
        <v>0</v>
      </c>
      <c r="AI225" s="343"/>
      <c r="AJ225" s="344"/>
      <c r="AK225" s="344"/>
      <c r="AL225" s="344"/>
      <c r="AM225" s="344"/>
      <c r="AN225" s="344"/>
      <c r="AO225" s="309"/>
      <c r="AP225" s="344"/>
      <c r="AQ225" s="344"/>
      <c r="AR225" s="344"/>
      <c r="AS225" s="344"/>
      <c r="AT225" s="344"/>
      <c r="AU225" s="309"/>
      <c r="AV225" s="344"/>
      <c r="AW225" s="344"/>
      <c r="AX225" s="309"/>
    </row>
    <row r="226" spans="1:50">
      <c r="A226" s="643" t="s">
        <v>338</v>
      </c>
      <c r="B226" s="644">
        <v>273</v>
      </c>
      <c r="C226" s="644">
        <v>218</v>
      </c>
      <c r="D226" s="644">
        <v>198</v>
      </c>
      <c r="E226" s="644">
        <v>250</v>
      </c>
      <c r="F226" s="644">
        <v>0</v>
      </c>
      <c r="G226" s="644">
        <v>1</v>
      </c>
      <c r="H226" s="644">
        <v>940</v>
      </c>
      <c r="I226" s="644"/>
      <c r="J226" s="644">
        <v>0</v>
      </c>
      <c r="K226" s="644">
        <v>0</v>
      </c>
      <c r="L226" s="644">
        <v>1</v>
      </c>
      <c r="M226" s="644"/>
      <c r="N226" s="644">
        <v>1</v>
      </c>
      <c r="O226" s="644"/>
      <c r="P226" s="644"/>
      <c r="Q226" s="644"/>
      <c r="Y226" s="288"/>
      <c r="Z226" s="284"/>
      <c r="AE226" s="288"/>
      <c r="AF226" s="284"/>
      <c r="AH226" s="288"/>
      <c r="AI226" s="343"/>
      <c r="AJ226" s="344"/>
      <c r="AK226" s="344"/>
      <c r="AL226" s="344"/>
      <c r="AM226" s="344"/>
      <c r="AN226" s="344"/>
      <c r="AO226" s="309"/>
      <c r="AP226" s="344"/>
      <c r="AQ226" s="344"/>
      <c r="AR226" s="344"/>
      <c r="AS226" s="344"/>
      <c r="AT226" s="344"/>
      <c r="AU226" s="309"/>
      <c r="AV226" s="344"/>
      <c r="AW226" s="344"/>
      <c r="AX226" s="309"/>
    </row>
    <row r="227" spans="1:50">
      <c r="A227" s="643" t="s">
        <v>340</v>
      </c>
      <c r="B227" s="644">
        <v>16243160.544000009</v>
      </c>
      <c r="C227" s="644">
        <v>11399450.360144706</v>
      </c>
      <c r="D227" s="644">
        <v>8250175.7999999998</v>
      </c>
      <c r="E227" s="644">
        <v>12368983.539142016</v>
      </c>
      <c r="F227" s="644">
        <v>0</v>
      </c>
      <c r="G227" s="644">
        <v>36000</v>
      </c>
      <c r="H227" s="644">
        <v>48297770.243286729</v>
      </c>
      <c r="I227" s="644"/>
      <c r="J227" s="644">
        <v>0</v>
      </c>
      <c r="K227" s="644">
        <v>0</v>
      </c>
      <c r="L227" s="644">
        <v>36695.25</v>
      </c>
      <c r="M227" s="644"/>
      <c r="N227" s="644">
        <v>36695.25</v>
      </c>
      <c r="O227" s="644"/>
      <c r="P227" s="644"/>
      <c r="Q227" s="644"/>
      <c r="R227" s="273"/>
      <c r="S227" s="275">
        <f>IF(B226&gt;0,(B227/B226),)</f>
        <v>59498.756571428603</v>
      </c>
      <c r="T227" s="275">
        <f t="shared" ref="T227" si="2371">IF(C226&gt;0,(C227/C226),)</f>
        <v>52291.056697911496</v>
      </c>
      <c r="U227" s="275">
        <f t="shared" ref="U227" si="2372">IF(D226&gt;0,(D227/D226),)</f>
        <v>41667.554545454543</v>
      </c>
      <c r="V227" s="275">
        <f t="shared" ref="V227" si="2373">IF(E226&gt;0,(E227/E226),)</f>
        <v>49475.934156568066</v>
      </c>
      <c r="W227" s="275">
        <f t="shared" ref="W227" si="2374">IF(F226&gt;0,(F227/F226),)</f>
        <v>0</v>
      </c>
      <c r="X227" s="275">
        <f t="shared" ref="X227" si="2375">IF(G226&gt;0,(G227/G226),)</f>
        <v>36000</v>
      </c>
      <c r="Y227" s="290">
        <f t="shared" ref="Y227" si="2376">IF(H226&gt;0,(H227/H226),)</f>
        <v>51380.606641794395</v>
      </c>
      <c r="Z227" s="285">
        <f t="shared" ref="Z227" si="2377">IF(I226&gt;0,(I227/I226),)</f>
        <v>0</v>
      </c>
      <c r="AA227" s="275">
        <f t="shared" ref="AA227" si="2378">IF(J226&gt;0,(J227/J226),)</f>
        <v>0</v>
      </c>
      <c r="AB227" s="275">
        <f t="shared" ref="AB227" si="2379">IF(K226&gt;0,(K227/K226),)</f>
        <v>0</v>
      </c>
      <c r="AC227" s="275">
        <f t="shared" ref="AC227" si="2380">IF(L226&gt;0,(L227/L226),)</f>
        <v>36695.25</v>
      </c>
      <c r="AD227" s="275">
        <f t="shared" ref="AD227" si="2381">IF(M226&gt;0,(M227/M226),)</f>
        <v>0</v>
      </c>
      <c r="AE227" s="290">
        <f t="shared" ref="AE227" si="2382">IF(N226&gt;0,(N227/N226),)</f>
        <v>36695.25</v>
      </c>
      <c r="AF227" s="285">
        <f t="shared" ref="AF227" si="2383">IF(O226&gt;0,(O227/O226),)</f>
        <v>0</v>
      </c>
      <c r="AG227" s="275">
        <f t="shared" ref="AG227" si="2384">IF(P226&gt;0,(P227/P226),)</f>
        <v>0</v>
      </c>
      <c r="AH227" s="290">
        <f t="shared" ref="AH227" si="2385">IF(Q226&gt;0,(Q227/Q226),)</f>
        <v>0</v>
      </c>
      <c r="AI227" s="348">
        <f>IF(S225&gt;0,(S227-S225)/S225,)</f>
        <v>-5.106337548724886E-2</v>
      </c>
      <c r="AJ227" s="314">
        <f t="shared" ref="AJ227" si="2386">IF(T225&gt;0,(T227-T225)/T225,)</f>
        <v>8.1219120940081227E-2</v>
      </c>
      <c r="AK227" s="314">
        <f t="shared" ref="AK227" si="2387">IF(U225&gt;0,(U227-U225)/U225,)</f>
        <v>0.10183794673067523</v>
      </c>
      <c r="AL227" s="314">
        <f t="shared" ref="AL227" si="2388">IF(V225&gt;0,(V227-V225)/V225,)</f>
        <v>5.3387614498541652E-2</v>
      </c>
      <c r="AM227" s="314">
        <f t="shared" ref="AM227" si="2389">IF(W225&gt;0,(W227-W225)/W225,)</f>
        <v>0</v>
      </c>
      <c r="AN227" s="314">
        <f t="shared" ref="AN227" si="2390">IF(X225&gt;0,(X227-X225)/X225,)</f>
        <v>0</v>
      </c>
      <c r="AO227" s="310">
        <f t="shared" ref="AO227" si="2391">IF(Y225&gt;0,(Y227-Y225)/Y225,)</f>
        <v>3.0375740440109881E-2</v>
      </c>
      <c r="AP227" s="314">
        <f t="shared" ref="AP227" si="2392">IF(Z225&gt;0,(Z227-Z225)/Z225,)</f>
        <v>0</v>
      </c>
      <c r="AQ227" s="314">
        <f t="shared" ref="AQ227" si="2393">IF(AA225&gt;0,(AA227-AA225)/AA225,)</f>
        <v>0</v>
      </c>
      <c r="AR227" s="314">
        <f t="shared" ref="AR227" si="2394">IF(AB225&gt;0,(AB227-AB225)/AB225,)</f>
        <v>0</v>
      </c>
      <c r="AS227" s="314">
        <f t="shared" ref="AS227" si="2395">IF(AC225&gt;0,(AC227-AC225)/AC225,)</f>
        <v>-6.0423387941509088E-2</v>
      </c>
      <c r="AT227" s="314">
        <f t="shared" ref="AT227" si="2396">IF(AD225&gt;0,(AD227-AD225)/AD225,)</f>
        <v>0</v>
      </c>
      <c r="AU227" s="310">
        <f t="shared" ref="AU227" si="2397">IF(AE225&gt;0,(AE227-AE225)/AE225,)</f>
        <v>-6.0423387941509088E-2</v>
      </c>
      <c r="AV227" s="314">
        <f t="shared" ref="AV227" si="2398">IF(AF225&gt;0,(AF227-AF225)/AF225,)</f>
        <v>0</v>
      </c>
      <c r="AW227" s="314">
        <f t="shared" ref="AW227" si="2399">IF(AG225&gt;0,(AG227-AG225)/AG225,)</f>
        <v>0</v>
      </c>
      <c r="AX227" s="310">
        <f t="shared" ref="AX227" si="2400">IF(AH225&gt;0,(AH227-AH225)/AH225,)</f>
        <v>0</v>
      </c>
    </row>
    <row r="228" spans="1:50">
      <c r="A228" s="643" t="s">
        <v>342</v>
      </c>
      <c r="B228" s="644">
        <v>0</v>
      </c>
      <c r="C228" s="644">
        <v>0</v>
      </c>
      <c r="D228" s="644">
        <v>0</v>
      </c>
      <c r="E228" s="644">
        <v>0</v>
      </c>
      <c r="F228" s="644">
        <v>0</v>
      </c>
      <c r="G228" s="644">
        <v>0</v>
      </c>
      <c r="H228" s="644">
        <v>0</v>
      </c>
      <c r="I228" s="644"/>
      <c r="J228" s="644">
        <v>0</v>
      </c>
      <c r="K228" s="644">
        <v>0</v>
      </c>
      <c r="L228" s="644">
        <v>0</v>
      </c>
      <c r="M228" s="644"/>
      <c r="N228" s="644">
        <v>0</v>
      </c>
      <c r="O228" s="644"/>
      <c r="P228" s="644"/>
      <c r="Q228" s="644"/>
      <c r="Y228" s="288"/>
      <c r="Z228" s="284"/>
      <c r="AE228" s="288"/>
      <c r="AF228" s="284"/>
      <c r="AH228" s="288"/>
      <c r="AI228" s="343"/>
      <c r="AJ228" s="344"/>
      <c r="AK228" s="344"/>
      <c r="AL228" s="344"/>
      <c r="AM228" s="344"/>
      <c r="AN228" s="344"/>
      <c r="AO228" s="309"/>
      <c r="AP228" s="344"/>
      <c r="AQ228" s="344"/>
      <c r="AR228" s="344"/>
      <c r="AS228" s="344"/>
      <c r="AT228" s="344"/>
      <c r="AU228" s="309"/>
      <c r="AV228" s="344"/>
      <c r="AW228" s="344"/>
      <c r="AX228" s="309"/>
    </row>
    <row r="229" spans="1:50">
      <c r="A229" s="643" t="s">
        <v>344</v>
      </c>
      <c r="B229" s="644">
        <v>0</v>
      </c>
      <c r="C229" s="644">
        <v>0</v>
      </c>
      <c r="D229" s="644">
        <v>0</v>
      </c>
      <c r="E229" s="644">
        <v>0</v>
      </c>
      <c r="F229" s="644">
        <v>0</v>
      </c>
      <c r="G229" s="644">
        <v>0</v>
      </c>
      <c r="H229" s="644">
        <v>0</v>
      </c>
      <c r="I229" s="644"/>
      <c r="J229" s="644">
        <v>0</v>
      </c>
      <c r="K229" s="644">
        <v>0</v>
      </c>
      <c r="L229" s="644">
        <v>0</v>
      </c>
      <c r="M229" s="644"/>
      <c r="N229" s="644">
        <v>0</v>
      </c>
      <c r="O229" s="644"/>
      <c r="P229" s="644"/>
      <c r="Q229" s="644"/>
      <c r="R229" s="273"/>
      <c r="S229" s="275">
        <f>IF(B228&gt;0,(B229/B228),)</f>
        <v>0</v>
      </c>
      <c r="T229" s="275">
        <f t="shared" ref="T229" si="2401">IF(C228&gt;0,(C229/C228),)</f>
        <v>0</v>
      </c>
      <c r="U229" s="275">
        <f t="shared" ref="U229" si="2402">IF(D228&gt;0,(D229/D228),)</f>
        <v>0</v>
      </c>
      <c r="V229" s="275">
        <f t="shared" ref="V229" si="2403">IF(E228&gt;0,(E229/E228),)</f>
        <v>0</v>
      </c>
      <c r="W229" s="275">
        <f t="shared" ref="W229" si="2404">IF(F228&gt;0,(F229/F228),)</f>
        <v>0</v>
      </c>
      <c r="X229" s="275">
        <f t="shared" ref="X229" si="2405">IF(G228&gt;0,(G229/G228),)</f>
        <v>0</v>
      </c>
      <c r="Y229" s="290">
        <f t="shared" ref="Y229" si="2406">IF(H228&gt;0,(H229/H228),)</f>
        <v>0</v>
      </c>
      <c r="Z229" s="285">
        <f t="shared" ref="Z229" si="2407">IF(I228&gt;0,(I229/I228),)</f>
        <v>0</v>
      </c>
      <c r="AA229" s="275">
        <f t="shared" ref="AA229" si="2408">IF(J228&gt;0,(J229/J228),)</f>
        <v>0</v>
      </c>
      <c r="AB229" s="275">
        <f t="shared" ref="AB229" si="2409">IF(K228&gt;0,(K229/K228),)</f>
        <v>0</v>
      </c>
      <c r="AC229" s="275">
        <f t="shared" ref="AC229" si="2410">IF(L228&gt;0,(L229/L228),)</f>
        <v>0</v>
      </c>
      <c r="AD229" s="275">
        <f t="shared" ref="AD229" si="2411">IF(M228&gt;0,(M229/M228),)</f>
        <v>0</v>
      </c>
      <c r="AE229" s="290">
        <f t="shared" ref="AE229" si="2412">IF(N228&gt;0,(N229/N228),)</f>
        <v>0</v>
      </c>
      <c r="AF229" s="285">
        <f t="shared" ref="AF229" si="2413">IF(O228&gt;0,(O229/O228),)</f>
        <v>0</v>
      </c>
      <c r="AG229" s="275">
        <f t="shared" ref="AG229" si="2414">IF(P228&gt;0,(P229/P228),)</f>
        <v>0</v>
      </c>
      <c r="AH229" s="290">
        <f t="shared" ref="AH229" si="2415">IF(Q228&gt;0,(Q229/Q228),)</f>
        <v>0</v>
      </c>
      <c r="AI229" s="343"/>
      <c r="AJ229" s="344"/>
      <c r="AK229" s="344"/>
      <c r="AL229" s="344"/>
      <c r="AM229" s="344"/>
      <c r="AN229" s="344"/>
      <c r="AO229" s="309"/>
      <c r="AP229" s="344"/>
      <c r="AQ229" s="344"/>
      <c r="AR229" s="344"/>
      <c r="AS229" s="344"/>
      <c r="AT229" s="344"/>
      <c r="AU229" s="309"/>
      <c r="AV229" s="344"/>
      <c r="AW229" s="344"/>
      <c r="AX229" s="309"/>
    </row>
    <row r="230" spans="1:50">
      <c r="A230" s="643" t="s">
        <v>346</v>
      </c>
      <c r="B230" s="644">
        <v>0</v>
      </c>
      <c r="C230" s="644">
        <v>0</v>
      </c>
      <c r="D230" s="644">
        <v>0</v>
      </c>
      <c r="E230" s="644">
        <v>0</v>
      </c>
      <c r="F230" s="644">
        <v>0</v>
      </c>
      <c r="G230" s="644">
        <v>0</v>
      </c>
      <c r="H230" s="644">
        <v>0</v>
      </c>
      <c r="I230" s="644"/>
      <c r="J230" s="644">
        <v>0</v>
      </c>
      <c r="K230" s="644">
        <v>0</v>
      </c>
      <c r="L230" s="644">
        <v>0</v>
      </c>
      <c r="M230" s="644"/>
      <c r="N230" s="644">
        <v>0</v>
      </c>
      <c r="O230" s="644"/>
      <c r="P230" s="644"/>
      <c r="Q230" s="644"/>
      <c r="Y230" s="288"/>
      <c r="Z230" s="284"/>
      <c r="AE230" s="288"/>
      <c r="AF230" s="284"/>
      <c r="AH230" s="288"/>
      <c r="AI230" s="343"/>
      <c r="AJ230" s="344"/>
      <c r="AK230" s="344"/>
      <c r="AL230" s="344"/>
      <c r="AM230" s="344"/>
      <c r="AN230" s="344"/>
      <c r="AO230" s="309"/>
      <c r="AP230" s="344"/>
      <c r="AQ230" s="344"/>
      <c r="AR230" s="344"/>
      <c r="AS230" s="344"/>
      <c r="AT230" s="344"/>
      <c r="AU230" s="309"/>
      <c r="AV230" s="344"/>
      <c r="AW230" s="344"/>
      <c r="AX230" s="309"/>
    </row>
    <row r="231" spans="1:50">
      <c r="A231" s="643" t="s">
        <v>348</v>
      </c>
      <c r="B231" s="644">
        <v>0</v>
      </c>
      <c r="C231" s="644">
        <v>0</v>
      </c>
      <c r="D231" s="644">
        <v>0</v>
      </c>
      <c r="E231" s="644">
        <v>0</v>
      </c>
      <c r="F231" s="644">
        <v>0</v>
      </c>
      <c r="G231" s="644">
        <v>0</v>
      </c>
      <c r="H231" s="644">
        <v>0</v>
      </c>
      <c r="I231" s="644"/>
      <c r="J231" s="644">
        <v>0</v>
      </c>
      <c r="K231" s="644">
        <v>0</v>
      </c>
      <c r="L231" s="644">
        <v>0</v>
      </c>
      <c r="M231" s="644"/>
      <c r="N231" s="644">
        <v>0</v>
      </c>
      <c r="O231" s="644"/>
      <c r="P231" s="644"/>
      <c r="Q231" s="644"/>
      <c r="R231" s="273"/>
      <c r="S231" s="275">
        <f>IF(B230&gt;0,(B231/B230),)</f>
        <v>0</v>
      </c>
      <c r="T231" s="275">
        <f t="shared" ref="T231" si="2416">IF(C230&gt;0,(C231/C230),)</f>
        <v>0</v>
      </c>
      <c r="U231" s="275">
        <f t="shared" ref="U231" si="2417">IF(D230&gt;0,(D231/D230),)</f>
        <v>0</v>
      </c>
      <c r="V231" s="275">
        <f t="shared" ref="V231" si="2418">IF(E230&gt;0,(E231/E230),)</f>
        <v>0</v>
      </c>
      <c r="W231" s="275">
        <f t="shared" ref="W231" si="2419">IF(F230&gt;0,(F231/F230),)</f>
        <v>0</v>
      </c>
      <c r="X231" s="275">
        <f t="shared" ref="X231" si="2420">IF(G230&gt;0,(G231/G230),)</f>
        <v>0</v>
      </c>
      <c r="Y231" s="290">
        <f t="shared" ref="Y231" si="2421">IF(H230&gt;0,(H231/H230),)</f>
        <v>0</v>
      </c>
      <c r="Z231" s="285">
        <f t="shared" ref="Z231" si="2422">IF(I230&gt;0,(I231/I230),)</f>
        <v>0</v>
      </c>
      <c r="AA231" s="275">
        <f t="shared" ref="AA231" si="2423">IF(J230&gt;0,(J231/J230),)</f>
        <v>0</v>
      </c>
      <c r="AB231" s="275">
        <f t="shared" ref="AB231" si="2424">IF(K230&gt;0,(K231/K230),)</f>
        <v>0</v>
      </c>
      <c r="AC231" s="275">
        <f t="shared" ref="AC231" si="2425">IF(L230&gt;0,(L231/L230),)</f>
        <v>0</v>
      </c>
      <c r="AD231" s="275">
        <f t="shared" ref="AD231" si="2426">IF(M230&gt;0,(M231/M230),)</f>
        <v>0</v>
      </c>
      <c r="AE231" s="290">
        <f t="shared" ref="AE231" si="2427">IF(N230&gt;0,(N231/N230),)</f>
        <v>0</v>
      </c>
      <c r="AF231" s="285">
        <f t="shared" ref="AF231" si="2428">IF(O230&gt;0,(O231/O230),)</f>
        <v>0</v>
      </c>
      <c r="AG231" s="275">
        <f t="shared" ref="AG231" si="2429">IF(P230&gt;0,(P231/P230),)</f>
        <v>0</v>
      </c>
      <c r="AH231" s="290">
        <f t="shared" ref="AH231" si="2430">IF(Q230&gt;0,(Q231/Q230),)</f>
        <v>0</v>
      </c>
      <c r="AI231" s="345">
        <f>IF(S229&gt;0,(S231-S229)/S229,)</f>
        <v>0</v>
      </c>
      <c r="AJ231" s="314">
        <f t="shared" ref="AJ231" si="2431">IF(T229&gt;0,(T231-T229)/T229,)</f>
        <v>0</v>
      </c>
      <c r="AK231" s="314">
        <f t="shared" ref="AK231" si="2432">IF(U229&gt;0,(U231-U229)/U229,)</f>
        <v>0</v>
      </c>
      <c r="AL231" s="314">
        <f t="shared" ref="AL231" si="2433">IF(V229&gt;0,(V231-V229)/V229,)</f>
        <v>0</v>
      </c>
      <c r="AM231" s="314">
        <f t="shared" ref="AM231" si="2434">IF(W229&gt;0,(W231-W229)/W229,)</f>
        <v>0</v>
      </c>
      <c r="AN231" s="314">
        <f t="shared" ref="AN231" si="2435">IF(X229&gt;0,(X231-X229)/X229,)</f>
        <v>0</v>
      </c>
      <c r="AO231" s="310">
        <f t="shared" ref="AO231" si="2436">IF(Y229&gt;0,(Y231-Y229)/Y229,)</f>
        <v>0</v>
      </c>
      <c r="AP231" s="314">
        <f t="shared" ref="AP231" si="2437">IF(Z229&gt;0,(Z231-Z229)/Z229,)</f>
        <v>0</v>
      </c>
      <c r="AQ231" s="314">
        <f t="shared" ref="AQ231" si="2438">IF(AA229&gt;0,(AA231-AA229)/AA229,)</f>
        <v>0</v>
      </c>
      <c r="AR231" s="314">
        <f t="shared" ref="AR231" si="2439">IF(AB229&gt;0,(AB231-AB229)/AB229,)</f>
        <v>0</v>
      </c>
      <c r="AS231" s="314">
        <f t="shared" ref="AS231" si="2440">IF(AC229&gt;0,(AC231-AC229)/AC229,)</f>
        <v>0</v>
      </c>
      <c r="AT231" s="314">
        <f t="shared" ref="AT231" si="2441">IF(AD229&gt;0,(AD231-AD229)/AD229,)</f>
        <v>0</v>
      </c>
      <c r="AU231" s="310">
        <f t="shared" ref="AU231" si="2442">IF(AE229&gt;0,(AE231-AE229)/AE229,)</f>
        <v>0</v>
      </c>
      <c r="AV231" s="314">
        <f t="shared" ref="AV231" si="2443">IF(AF229&gt;0,(AF231-AF229)/AF229,)</f>
        <v>0</v>
      </c>
      <c r="AW231" s="314">
        <f t="shared" ref="AW231" si="2444">IF(AG229&gt;0,(AG231-AG229)/AG229,)</f>
        <v>0</v>
      </c>
      <c r="AX231" s="310">
        <f t="shared" ref="AX231" si="2445">IF(AH229&gt;0,(AH231-AH229)/AH229,)</f>
        <v>0</v>
      </c>
    </row>
    <row r="232" spans="1:50">
      <c r="A232" s="643" t="s">
        <v>350</v>
      </c>
      <c r="B232" s="644">
        <v>1694</v>
      </c>
      <c r="C232" s="644">
        <v>879</v>
      </c>
      <c r="D232" s="644">
        <v>870</v>
      </c>
      <c r="E232" s="644">
        <v>1300</v>
      </c>
      <c r="F232" s="644">
        <v>127</v>
      </c>
      <c r="G232" s="644">
        <v>154</v>
      </c>
      <c r="H232" s="644">
        <v>5024</v>
      </c>
      <c r="I232" s="644"/>
      <c r="J232" s="644">
        <v>1774</v>
      </c>
      <c r="K232" s="644">
        <v>593</v>
      </c>
      <c r="L232" s="644">
        <v>128</v>
      </c>
      <c r="M232" s="644"/>
      <c r="N232" s="644">
        <v>2495</v>
      </c>
      <c r="O232" s="644"/>
      <c r="P232" s="644"/>
      <c r="Q232" s="644"/>
      <c r="Y232" s="288"/>
      <c r="Z232" s="284"/>
      <c r="AE232" s="288"/>
      <c r="AF232" s="284"/>
      <c r="AH232" s="288"/>
      <c r="AI232" s="343"/>
      <c r="AJ232" s="344"/>
      <c r="AK232" s="344"/>
      <c r="AL232" s="344"/>
      <c r="AM232" s="344"/>
      <c r="AN232" s="344"/>
      <c r="AO232" s="309"/>
      <c r="AP232" s="344"/>
      <c r="AQ232" s="344"/>
      <c r="AR232" s="344"/>
      <c r="AS232" s="344"/>
      <c r="AT232" s="344"/>
      <c r="AU232" s="309"/>
      <c r="AV232" s="344"/>
      <c r="AW232" s="344"/>
      <c r="AX232" s="309"/>
    </row>
    <row r="233" spans="1:50">
      <c r="A233" s="643" t="s">
        <v>352</v>
      </c>
      <c r="B233" s="644">
        <v>176013168.92727512</v>
      </c>
      <c r="C233" s="644">
        <v>65408158.149618521</v>
      </c>
      <c r="D233" s="644">
        <v>52144369.861688875</v>
      </c>
      <c r="E233" s="644">
        <v>86322303.645419374</v>
      </c>
      <c r="F233" s="644">
        <v>7947941.2660960155</v>
      </c>
      <c r="G233" s="644">
        <v>9612239.4159483835</v>
      </c>
      <c r="H233" s="644">
        <v>397448181.26604623</v>
      </c>
      <c r="I233" s="644"/>
      <c r="J233" s="644">
        <v>113813491.88408412</v>
      </c>
      <c r="K233" s="644">
        <v>33334847.511066601</v>
      </c>
      <c r="L233" s="644">
        <v>7164428.8161051748</v>
      </c>
      <c r="M233" s="644"/>
      <c r="N233" s="644">
        <v>154312768.21125591</v>
      </c>
      <c r="O233" s="644"/>
      <c r="P233" s="644"/>
      <c r="Q233" s="644"/>
      <c r="R233" s="273"/>
      <c r="S233" s="275">
        <f>IF(B232&gt;0,(B233/B232),)</f>
        <v>103903.87776108331</v>
      </c>
      <c r="T233" s="275">
        <f t="shared" ref="T233" si="2446">IF(C232&gt;0,(C233/C232),)</f>
        <v>74412.011546778755</v>
      </c>
      <c r="U233" s="275">
        <f t="shared" ref="U233" si="2447">IF(D232&gt;0,(D233/D232),)</f>
        <v>59936.057312286066</v>
      </c>
      <c r="V233" s="275">
        <f t="shared" ref="V233" si="2448">IF(E232&gt;0,(E233/E232),)</f>
        <v>66401.772034937982</v>
      </c>
      <c r="W233" s="275">
        <f t="shared" ref="W233" si="2449">IF(F232&gt;0,(F233/F232),)</f>
        <v>62582.214693669412</v>
      </c>
      <c r="X233" s="275">
        <f t="shared" ref="X233" si="2450">IF(G232&gt;0,(G233/G232),)</f>
        <v>62417.139064599891</v>
      </c>
      <c r="Y233" s="290">
        <f t="shared" ref="Y233" si="2451">IF(H232&gt;0,(H233/H232),)</f>
        <v>79109.908691490098</v>
      </c>
      <c r="Z233" s="285">
        <f t="shared" ref="Z233" si="2452">IF(I232&gt;0,(I233/I232),)</f>
        <v>0</v>
      </c>
      <c r="AA233" s="275">
        <f t="shared" ref="AA233" si="2453">IF(J232&gt;0,(J233/J232),)</f>
        <v>64156.421580656213</v>
      </c>
      <c r="AB233" s="275">
        <f t="shared" ref="AB233" si="2454">IF(K232&gt;0,(K233/K232),)</f>
        <v>56213.908113097132</v>
      </c>
      <c r="AC233" s="275">
        <f t="shared" ref="AC233" si="2455">IF(L232&gt;0,(L233/L232),)</f>
        <v>55972.100125821678</v>
      </c>
      <c r="AD233" s="275">
        <f t="shared" ref="AD233" si="2456">IF(M232&gt;0,(M233/M232),)</f>
        <v>0</v>
      </c>
      <c r="AE233" s="290">
        <f t="shared" ref="AE233" si="2457">IF(N232&gt;0,(N233/N232),)</f>
        <v>61848.804894290945</v>
      </c>
      <c r="AF233" s="285">
        <f t="shared" ref="AF233" si="2458">IF(O232&gt;0,(O233/O232),)</f>
        <v>0</v>
      </c>
      <c r="AG233" s="275">
        <f t="shared" ref="AG233" si="2459">IF(P232&gt;0,(P233/P232),)</f>
        <v>0</v>
      </c>
      <c r="AH233" s="290">
        <f t="shared" ref="AH233" si="2460">IF(Q232&gt;0,(Q233/Q232),)</f>
        <v>0</v>
      </c>
      <c r="AI233" s="343"/>
      <c r="AJ233" s="344"/>
      <c r="AK233" s="344"/>
      <c r="AL233" s="344"/>
      <c r="AM233" s="344"/>
      <c r="AN233" s="344"/>
      <c r="AO233" s="309"/>
      <c r="AP233" s="344"/>
      <c r="AQ233" s="344"/>
      <c r="AR233" s="344"/>
      <c r="AS233" s="344"/>
      <c r="AT233" s="344"/>
      <c r="AU233" s="309"/>
      <c r="AV233" s="344"/>
      <c r="AW233" s="344"/>
      <c r="AX233" s="309"/>
    </row>
    <row r="234" spans="1:50">
      <c r="A234" s="643" t="s">
        <v>354</v>
      </c>
      <c r="B234" s="644">
        <v>1753</v>
      </c>
      <c r="C234" s="644">
        <v>967</v>
      </c>
      <c r="D234" s="644">
        <v>872</v>
      </c>
      <c r="E234" s="644">
        <v>1317</v>
      </c>
      <c r="F234" s="644">
        <v>140</v>
      </c>
      <c r="G234" s="644">
        <v>151</v>
      </c>
      <c r="H234" s="644">
        <v>5200</v>
      </c>
      <c r="I234" s="644"/>
      <c r="J234" s="644">
        <v>1754</v>
      </c>
      <c r="K234" s="644">
        <v>593</v>
      </c>
      <c r="L234" s="644">
        <v>128</v>
      </c>
      <c r="M234" s="644"/>
      <c r="N234" s="644">
        <v>2475</v>
      </c>
      <c r="O234" s="644"/>
      <c r="P234" s="644"/>
      <c r="Q234" s="644"/>
      <c r="Y234" s="288"/>
      <c r="Z234" s="284"/>
      <c r="AE234" s="288"/>
      <c r="AF234" s="284"/>
      <c r="AH234" s="288"/>
      <c r="AI234" s="343"/>
      <c r="AJ234" s="344"/>
      <c r="AK234" s="344"/>
      <c r="AL234" s="344"/>
      <c r="AM234" s="344"/>
      <c r="AN234" s="344"/>
      <c r="AO234" s="309"/>
      <c r="AP234" s="344"/>
      <c r="AQ234" s="344"/>
      <c r="AR234" s="344"/>
      <c r="AS234" s="344"/>
      <c r="AT234" s="344"/>
      <c r="AU234" s="309"/>
      <c r="AV234" s="344"/>
      <c r="AW234" s="344"/>
      <c r="AX234" s="309"/>
    </row>
    <row r="235" spans="1:50" ht="13.5" thickBot="1">
      <c r="A235" s="649" t="s">
        <v>356</v>
      </c>
      <c r="B235" s="650">
        <v>195795390.95187703</v>
      </c>
      <c r="C235" s="650">
        <v>78591255.624646664</v>
      </c>
      <c r="D235" s="650">
        <v>56270473.891143069</v>
      </c>
      <c r="E235" s="650">
        <v>94393616.766502172</v>
      </c>
      <c r="F235" s="650">
        <v>9186326.4872448985</v>
      </c>
      <c r="G235" s="650">
        <v>9576793.9031288996</v>
      </c>
      <c r="H235" s="650">
        <v>443813857.62454271</v>
      </c>
      <c r="I235" s="650"/>
      <c r="J235" s="650">
        <v>115387119.84307383</v>
      </c>
      <c r="K235" s="650">
        <v>33003018.646006238</v>
      </c>
      <c r="L235" s="650">
        <v>7173716.0529778972</v>
      </c>
      <c r="M235" s="650"/>
      <c r="N235" s="650">
        <v>155563854.54205796</v>
      </c>
      <c r="O235" s="650"/>
      <c r="P235" s="650"/>
      <c r="Q235" s="650"/>
      <c r="S235" s="281">
        <f>IF(B234&gt;0,(B235/B234),)</f>
        <v>111691.60921384885</v>
      </c>
      <c r="T235" s="281">
        <f t="shared" ref="T235" si="2461">IF(C234&gt;0,(C235/C234),)</f>
        <v>81273.27365527059</v>
      </c>
      <c r="U235" s="281">
        <f t="shared" ref="U235" si="2462">IF(D234&gt;0,(D235/D234),)</f>
        <v>64530.359966907192</v>
      </c>
      <c r="V235" s="281">
        <f t="shared" ref="V235" si="2463">IF(E234&gt;0,(E235/E234),)</f>
        <v>71673.209389902942</v>
      </c>
      <c r="W235" s="281">
        <f t="shared" ref="W235" si="2464">IF(F234&gt;0,(F235/F234),)</f>
        <v>65616.617766034993</v>
      </c>
      <c r="X235" s="281">
        <f t="shared" ref="X235" si="2465">IF(G234&gt;0,(G235/G234),)</f>
        <v>63422.476179661586</v>
      </c>
      <c r="Y235" s="291">
        <f t="shared" ref="Y235" si="2466">IF(H234&gt;0,(H235/H234),)</f>
        <v>85348.818773950523</v>
      </c>
      <c r="Z235" s="286">
        <f t="shared" ref="Z235" si="2467">IF(I234&gt;0,(I235/I234),)</f>
        <v>0</v>
      </c>
      <c r="AA235" s="281">
        <f t="shared" ref="AA235" si="2468">IF(J234&gt;0,(J235/J234),)</f>
        <v>65785.131039380751</v>
      </c>
      <c r="AB235" s="281">
        <f t="shared" ref="AB235" si="2469">IF(K234&gt;0,(K235/K234),)</f>
        <v>55654.331612152171</v>
      </c>
      <c r="AC235" s="281">
        <f t="shared" ref="AC235" si="2470">IF(L234&gt;0,(L235/L234),)</f>
        <v>56044.656663889822</v>
      </c>
      <c r="AD235" s="281">
        <f t="shared" ref="AD235" si="2471">IF(M234&gt;0,(M235/M234),)</f>
        <v>0</v>
      </c>
      <c r="AE235" s="291">
        <f t="shared" ref="AE235" si="2472">IF(N234&gt;0,(N235/N234),)</f>
        <v>62854.082643255744</v>
      </c>
      <c r="AF235" s="286">
        <f t="shared" ref="AF235" si="2473">IF(O234&gt;0,(O235/O234),)</f>
        <v>0</v>
      </c>
      <c r="AG235" s="281">
        <f t="shared" ref="AG235" si="2474">IF(P234&gt;0,(P235/P234),)</f>
        <v>0</v>
      </c>
      <c r="AH235" s="291">
        <f t="shared" ref="AH235" si="2475">IF(Q234&gt;0,(Q235/Q234),)</f>
        <v>0</v>
      </c>
      <c r="AI235" s="346">
        <f>IF(S233&gt;0,(S235-S233)/S233,)</f>
        <v>7.495130711745579E-2</v>
      </c>
      <c r="AJ235" s="347">
        <f t="shared" ref="AJ235" si="2476">IF(T233&gt;0,(T235-T233)/T233,)</f>
        <v>9.2206378592232199E-2</v>
      </c>
      <c r="AK235" s="347">
        <f t="shared" ref="AK235" si="2477">IF(U233&gt;0,(U235-U233)/U233,)</f>
        <v>7.665340131873101E-2</v>
      </c>
      <c r="AL235" s="347">
        <f t="shared" ref="AL235" si="2478">IF(V233&gt;0,(V235-V233)/V233,)</f>
        <v>7.9386998169135289E-2</v>
      </c>
      <c r="AM235" s="347">
        <f t="shared" ref="AM235" si="2479">IF(W233&gt;0,(W235-W233)/W233,)</f>
        <v>4.8486668092820477E-2</v>
      </c>
      <c r="AN235" s="347">
        <f t="shared" ref="AN235" si="2480">IF(X233&gt;0,(X235-X233)/X233,)</f>
        <v>1.6106747763962728E-2</v>
      </c>
      <c r="AO235" s="311">
        <f t="shared" ref="AO235" si="2481">IF(Y233&gt;0,(Y235-Y233)/Y233,)</f>
        <v>7.8863826107936699E-2</v>
      </c>
      <c r="AP235" s="347">
        <f t="shared" ref="AP235" si="2482">IF(Z233&gt;0,(Z235-Z233)/Z233,)</f>
        <v>0</v>
      </c>
      <c r="AQ235" s="347">
        <f t="shared" ref="AQ235" si="2483">IF(AA233&gt;0,(AA235-AA233)/AA233,)</f>
        <v>2.5386538379123209E-2</v>
      </c>
      <c r="AR235" s="347">
        <f t="shared" ref="AR235" si="2484">IF(AB233&gt;0,(AB235-AB233)/AB233,)</f>
        <v>-9.9544137692605342E-3</v>
      </c>
      <c r="AS235" s="347">
        <f t="shared" ref="AS235" si="2485">IF(AC233&gt;0,(AC235-AC233)/AC233,)</f>
        <v>1.2962982969200955E-3</v>
      </c>
      <c r="AT235" s="347">
        <f t="shared" ref="AT235" si="2486">IF(AD233&gt;0,(AD235-AD233)/AD233,)</f>
        <v>0</v>
      </c>
      <c r="AU235" s="311">
        <f t="shared" ref="AU235" si="2487">IF(AE233&gt;0,(AE235-AE233)/AE233,)</f>
        <v>1.6253794243607018E-2</v>
      </c>
      <c r="AV235" s="347">
        <f t="shared" ref="AV235" si="2488">IF(AF233&gt;0,(AF235-AF233)/AF233,)</f>
        <v>0</v>
      </c>
      <c r="AW235" s="347">
        <f t="shared" ref="AW235" si="2489">IF(AG233&gt;0,(AG235-AG233)/AG233,)</f>
        <v>0</v>
      </c>
      <c r="AX235" s="311">
        <f t="shared" ref="AX235" si="2490">IF(AH233&gt;0,(AH235-AH233)/AH233,)</f>
        <v>0</v>
      </c>
    </row>
    <row r="236" spans="1:50">
      <c r="A236" s="642" t="s">
        <v>36</v>
      </c>
      <c r="B236" s="644"/>
      <c r="C236" s="644"/>
      <c r="D236" s="644"/>
      <c r="E236" s="644"/>
      <c r="F236" s="644"/>
      <c r="G236" s="644"/>
      <c r="H236" s="644"/>
      <c r="I236" s="644"/>
      <c r="J236" s="644"/>
      <c r="K236" s="644"/>
      <c r="L236" s="644"/>
      <c r="M236" s="644"/>
      <c r="N236" s="644"/>
      <c r="O236" s="644"/>
      <c r="P236" s="644"/>
      <c r="Q236" s="644"/>
      <c r="Y236" s="288"/>
      <c r="Z236" s="284"/>
      <c r="AE236" s="288"/>
      <c r="AF236" s="284"/>
      <c r="AH236" s="288"/>
      <c r="AI236" s="343"/>
      <c r="AJ236" s="344"/>
      <c r="AK236" s="344"/>
      <c r="AL236" s="344"/>
      <c r="AM236" s="344"/>
      <c r="AN236" s="344"/>
      <c r="AO236" s="309"/>
      <c r="AP236" s="344"/>
      <c r="AQ236" s="344"/>
      <c r="AR236" s="344"/>
      <c r="AS236" s="344"/>
      <c r="AT236" s="344"/>
      <c r="AU236" s="309"/>
      <c r="AV236" s="344"/>
      <c r="AW236" s="344"/>
      <c r="AX236" s="309"/>
    </row>
    <row r="237" spans="1:50">
      <c r="A237" s="643" t="s">
        <v>302</v>
      </c>
      <c r="B237" s="644">
        <v>368</v>
      </c>
      <c r="C237" s="644">
        <v>245</v>
      </c>
      <c r="D237" s="644"/>
      <c r="E237" s="644">
        <v>82</v>
      </c>
      <c r="F237" s="644">
        <v>34</v>
      </c>
      <c r="G237" s="644"/>
      <c r="H237" s="644">
        <v>729</v>
      </c>
      <c r="I237" s="644"/>
      <c r="J237" s="644">
        <v>0</v>
      </c>
      <c r="K237" s="644">
        <v>0</v>
      </c>
      <c r="L237" s="644">
        <v>0</v>
      </c>
      <c r="M237" s="644"/>
      <c r="N237" s="644">
        <v>0</v>
      </c>
      <c r="O237" s="644"/>
      <c r="P237" s="644"/>
      <c r="Q237" s="644"/>
      <c r="S237" s="274"/>
      <c r="T237" s="274"/>
      <c r="U237" s="274"/>
      <c r="V237" s="274"/>
      <c r="W237" s="274"/>
      <c r="X237" s="274"/>
      <c r="Y237" s="289"/>
      <c r="Z237" s="284"/>
      <c r="AA237" s="274"/>
      <c r="AB237" s="274"/>
      <c r="AC237" s="274"/>
      <c r="AD237" s="274"/>
      <c r="AE237" s="289"/>
      <c r="AF237" s="284"/>
      <c r="AG237" s="274"/>
      <c r="AH237" s="289"/>
      <c r="AI237" s="343"/>
      <c r="AJ237" s="344"/>
      <c r="AK237" s="344"/>
      <c r="AL237" s="344"/>
      <c r="AM237" s="344"/>
      <c r="AN237" s="344"/>
      <c r="AO237" s="309"/>
      <c r="AP237" s="344"/>
      <c r="AQ237" s="344"/>
      <c r="AR237" s="344"/>
      <c r="AS237" s="344"/>
      <c r="AT237" s="344"/>
      <c r="AU237" s="309"/>
      <c r="AV237" s="344"/>
      <c r="AW237" s="344"/>
      <c r="AX237" s="309"/>
    </row>
    <row r="238" spans="1:50">
      <c r="A238" s="643" t="s">
        <v>304</v>
      </c>
      <c r="B238" s="644">
        <v>33889145.164664984</v>
      </c>
      <c r="C238" s="644">
        <v>24269307.958856262</v>
      </c>
      <c r="D238" s="644"/>
      <c r="E238" s="644">
        <v>5606646.2131359857</v>
      </c>
      <c r="F238" s="644">
        <v>2078180.0483383688</v>
      </c>
      <c r="G238" s="644"/>
      <c r="H238" s="644">
        <v>65843279.384995602</v>
      </c>
      <c r="I238" s="644"/>
      <c r="J238" s="644">
        <v>0</v>
      </c>
      <c r="K238" s="644">
        <v>0</v>
      </c>
      <c r="L238" s="644">
        <v>0</v>
      </c>
      <c r="M238" s="644"/>
      <c r="N238" s="644">
        <v>0</v>
      </c>
      <c r="O238" s="644"/>
      <c r="P238" s="644"/>
      <c r="Q238" s="644"/>
      <c r="S238" s="275">
        <f>IF(B237&gt;0,(B238/B237),)</f>
        <v>92090.068382241807</v>
      </c>
      <c r="T238" s="275">
        <f t="shared" ref="T238" si="2491">IF(C237&gt;0,(C238/C237),)</f>
        <v>99058.399832066381</v>
      </c>
      <c r="U238" s="275">
        <f t="shared" ref="U238" si="2492">IF(D237&gt;0,(D238/D237),)</f>
        <v>0</v>
      </c>
      <c r="V238" s="275">
        <f t="shared" ref="V238" si="2493">IF(E237&gt;0,(E238/E237),)</f>
        <v>68373.734306536411</v>
      </c>
      <c r="W238" s="275">
        <f t="shared" ref="W238" si="2494">IF(F237&gt;0,(F238/F237),)</f>
        <v>61122.942598187314</v>
      </c>
      <c r="X238" s="275">
        <f t="shared" ref="X238" si="2495">IF(G237&gt;0,(G238/G237),)</f>
        <v>0</v>
      </c>
      <c r="Y238" s="290">
        <f t="shared" ref="Y238" si="2496">IF(H237&gt;0,(H238/H237),)</f>
        <v>90319.999156372563</v>
      </c>
      <c r="Z238" s="285">
        <f t="shared" ref="Z238" si="2497">IF(I237&gt;0,(I238/I237),)</f>
        <v>0</v>
      </c>
      <c r="AA238" s="275">
        <f t="shared" ref="AA238" si="2498">IF(J237&gt;0,(J238/J237),)</f>
        <v>0</v>
      </c>
      <c r="AB238" s="275">
        <f t="shared" ref="AB238" si="2499">IF(K237&gt;0,(K238/K237),)</f>
        <v>0</v>
      </c>
      <c r="AC238" s="275">
        <f t="shared" ref="AC238" si="2500">IF(L237&gt;0,(L238/L237),)</f>
        <v>0</v>
      </c>
      <c r="AD238" s="275">
        <f t="shared" ref="AD238" si="2501">IF(M237&gt;0,(M238/M237),)</f>
        <v>0</v>
      </c>
      <c r="AE238" s="290">
        <f t="shared" ref="AE238" si="2502">IF(N237&gt;0,(N238/N237),)</f>
        <v>0</v>
      </c>
      <c r="AF238" s="285">
        <f t="shared" ref="AF238" si="2503">IF(O237&gt;0,(O238/O237),)</f>
        <v>0</v>
      </c>
      <c r="AG238" s="275">
        <f t="shared" ref="AG238" si="2504">IF(P237&gt;0,(P238/P237),)</f>
        <v>0</v>
      </c>
      <c r="AH238" s="290">
        <f t="shared" ref="AH238" si="2505">IF(Q237&gt;0,(Q238/Q237),)</f>
        <v>0</v>
      </c>
      <c r="AI238" s="343"/>
      <c r="AJ238" s="344"/>
      <c r="AK238" s="344"/>
      <c r="AL238" s="344"/>
      <c r="AM238" s="344"/>
      <c r="AN238" s="344"/>
      <c r="AO238" s="309"/>
      <c r="AP238" s="344"/>
      <c r="AQ238" s="344"/>
      <c r="AR238" s="344"/>
      <c r="AS238" s="344"/>
      <c r="AT238" s="344"/>
      <c r="AU238" s="309"/>
      <c r="AV238" s="344"/>
      <c r="AW238" s="344"/>
      <c r="AX238" s="309"/>
    </row>
    <row r="239" spans="1:50">
      <c r="A239" s="643" t="s">
        <v>306</v>
      </c>
      <c r="B239" s="644">
        <v>364</v>
      </c>
      <c r="C239" s="644">
        <v>270</v>
      </c>
      <c r="D239" s="644"/>
      <c r="E239" s="644">
        <v>83</v>
      </c>
      <c r="F239" s="644">
        <v>34</v>
      </c>
      <c r="G239" s="644"/>
      <c r="H239" s="644">
        <v>751</v>
      </c>
      <c r="I239" s="644"/>
      <c r="J239" s="644">
        <v>0</v>
      </c>
      <c r="K239" s="644">
        <v>0</v>
      </c>
      <c r="L239" s="644">
        <v>0</v>
      </c>
      <c r="M239" s="644"/>
      <c r="N239" s="644">
        <v>0</v>
      </c>
      <c r="O239" s="644"/>
      <c r="P239" s="644"/>
      <c r="Q239" s="644"/>
      <c r="Y239" s="288"/>
      <c r="Z239" s="284"/>
      <c r="AE239" s="288"/>
      <c r="AF239" s="284"/>
      <c r="AH239" s="288"/>
      <c r="AI239" s="343"/>
      <c r="AJ239" s="344"/>
      <c r="AK239" s="344"/>
      <c r="AL239" s="344"/>
      <c r="AM239" s="344"/>
      <c r="AN239" s="344"/>
      <c r="AO239" s="309"/>
      <c r="AP239" s="344"/>
      <c r="AQ239" s="344"/>
      <c r="AR239" s="344"/>
      <c r="AS239" s="344"/>
      <c r="AT239" s="344"/>
      <c r="AU239" s="309"/>
      <c r="AV239" s="344"/>
      <c r="AW239" s="344"/>
      <c r="AX239" s="309"/>
    </row>
    <row r="240" spans="1:50">
      <c r="A240" s="643" t="s">
        <v>308</v>
      </c>
      <c r="B240" s="644">
        <v>34379917.473963767</v>
      </c>
      <c r="C240" s="644">
        <v>28091688.264346719</v>
      </c>
      <c r="D240" s="644"/>
      <c r="E240" s="644">
        <v>5754951.9195827981</v>
      </c>
      <c r="F240" s="644">
        <v>2162627.3944954132</v>
      </c>
      <c r="G240" s="644"/>
      <c r="H240" s="644">
        <v>70389185.052388698</v>
      </c>
      <c r="I240" s="644"/>
      <c r="J240" s="644">
        <v>0</v>
      </c>
      <c r="K240" s="644">
        <v>0</v>
      </c>
      <c r="L240" s="644">
        <v>0</v>
      </c>
      <c r="M240" s="644"/>
      <c r="N240" s="644">
        <v>0</v>
      </c>
      <c r="O240" s="644"/>
      <c r="P240" s="644"/>
      <c r="Q240" s="644"/>
      <c r="R240" s="273"/>
      <c r="S240" s="275">
        <f>IF(B239&gt;0,(B240/B239),)</f>
        <v>94450.322730669694</v>
      </c>
      <c r="T240" s="275">
        <f t="shared" ref="T240" si="2506">IF(C239&gt;0,(C240/C239),)</f>
        <v>104043.28986795081</v>
      </c>
      <c r="U240" s="275">
        <f t="shared" ref="U240" si="2507">IF(D239&gt;0,(D240/D239),)</f>
        <v>0</v>
      </c>
      <c r="V240" s="275">
        <f t="shared" ref="V240" si="2508">IF(E239&gt;0,(E240/E239),)</f>
        <v>69336.770115455394</v>
      </c>
      <c r="W240" s="275">
        <f t="shared" ref="W240" si="2509">IF(F239&gt;0,(F240/F239),)</f>
        <v>63606.688073394507</v>
      </c>
      <c r="X240" s="275">
        <f t="shared" ref="X240" si="2510">IF(G239&gt;0,(G240/G239),)</f>
        <v>0</v>
      </c>
      <c r="Y240" s="290">
        <f t="shared" ref="Y240" si="2511">IF(H239&gt;0,(H240/H239),)</f>
        <v>93727.277033806517</v>
      </c>
      <c r="Z240" s="285">
        <f t="shared" ref="Z240" si="2512">IF(I239&gt;0,(I240/I239),)</f>
        <v>0</v>
      </c>
      <c r="AA240" s="275">
        <f t="shared" ref="AA240" si="2513">IF(J239&gt;0,(J240/J239),)</f>
        <v>0</v>
      </c>
      <c r="AB240" s="275">
        <f t="shared" ref="AB240" si="2514">IF(K239&gt;0,(K240/K239),)</f>
        <v>0</v>
      </c>
      <c r="AC240" s="275">
        <f t="shared" ref="AC240" si="2515">IF(L239&gt;0,(L240/L239),)</f>
        <v>0</v>
      </c>
      <c r="AD240" s="275">
        <f t="shared" ref="AD240" si="2516">IF(M239&gt;0,(M240/M239),)</f>
        <v>0</v>
      </c>
      <c r="AE240" s="290">
        <f t="shared" ref="AE240" si="2517">IF(N239&gt;0,(N240/N239),)</f>
        <v>0</v>
      </c>
      <c r="AF240" s="285">
        <f t="shared" ref="AF240" si="2518">IF(O239&gt;0,(O240/O239),)</f>
        <v>0</v>
      </c>
      <c r="AG240" s="275">
        <f t="shared" ref="AG240" si="2519">IF(P239&gt;0,(P240/P239),)</f>
        <v>0</v>
      </c>
      <c r="AH240" s="290">
        <f t="shared" ref="AH240" si="2520">IF(Q239&gt;0,(Q240/Q239),)</f>
        <v>0</v>
      </c>
      <c r="AI240" s="345">
        <f>IF(S238&gt;0,(S240-S238)/S238,)</f>
        <v>2.5629846843321778E-2</v>
      </c>
      <c r="AJ240" s="314">
        <f t="shared" ref="AJ240" si="2521">IF(T238&gt;0,(T240-T238)/T238,)</f>
        <v>5.0322739357139885E-2</v>
      </c>
      <c r="AK240" s="314">
        <f t="shared" ref="AK240" si="2522">IF(U238&gt;0,(U240-U238)/U238,)</f>
        <v>0</v>
      </c>
      <c r="AL240" s="314">
        <f t="shared" ref="AL240" si="2523">IF(V238&gt;0,(V240-V238)/V238,)</f>
        <v>1.4084879503603747E-2</v>
      </c>
      <c r="AM240" s="314">
        <f t="shared" ref="AM240" si="2524">IF(W238&gt;0,(W240-W238)/W238,)</f>
        <v>4.0635240543554142E-2</v>
      </c>
      <c r="AN240" s="314">
        <f t="shared" ref="AN240" si="2525">IF(X238&gt;0,(X240-X238)/X238,)</f>
        <v>0</v>
      </c>
      <c r="AO240" s="310">
        <f t="shared" ref="AO240" si="2526">IF(Y238&gt;0,(Y240-Y238)/Y238,)</f>
        <v>3.7724511838567162E-2</v>
      </c>
      <c r="AP240" s="314">
        <f t="shared" ref="AP240" si="2527">IF(Z238&gt;0,(Z240-Z238)/Z238,)</f>
        <v>0</v>
      </c>
      <c r="AQ240" s="314">
        <f t="shared" ref="AQ240" si="2528">IF(AA238&gt;0,(AA240-AA238)/AA238,)</f>
        <v>0</v>
      </c>
      <c r="AR240" s="314">
        <f t="shared" ref="AR240" si="2529">IF(AB238&gt;0,(AB240-AB238)/AB238,)</f>
        <v>0</v>
      </c>
      <c r="AS240" s="314">
        <f t="shared" ref="AS240" si="2530">IF(AC238&gt;0,(AC240-AC238)/AC238,)</f>
        <v>0</v>
      </c>
      <c r="AT240" s="314">
        <f t="shared" ref="AT240" si="2531">IF(AD238&gt;0,(AD240-AD238)/AD238,)</f>
        <v>0</v>
      </c>
      <c r="AU240" s="310">
        <f t="shared" ref="AU240" si="2532">IF(AE238&gt;0,(AE240-AE238)/AE238,)</f>
        <v>0</v>
      </c>
      <c r="AV240" s="314">
        <f t="shared" ref="AV240" si="2533">IF(AF238&gt;0,(AF240-AF238)/AF238,)</f>
        <v>0</v>
      </c>
      <c r="AW240" s="314">
        <f t="shared" ref="AW240" si="2534">IF(AG238&gt;0,(AG240-AG238)/AG238,)</f>
        <v>0</v>
      </c>
      <c r="AX240" s="310">
        <f t="shared" ref="AX240" si="2535">IF(AH238&gt;0,(AH240-AH238)/AH238,)</f>
        <v>0</v>
      </c>
    </row>
    <row r="241" spans="1:50">
      <c r="A241" s="643" t="s">
        <v>310</v>
      </c>
      <c r="B241" s="644">
        <v>437</v>
      </c>
      <c r="C241" s="644">
        <v>318</v>
      </c>
      <c r="D241" s="644"/>
      <c r="E241" s="644">
        <v>115</v>
      </c>
      <c r="F241" s="644">
        <v>18</v>
      </c>
      <c r="G241" s="644"/>
      <c r="H241" s="644">
        <v>888</v>
      </c>
      <c r="I241" s="644"/>
      <c r="J241" s="644">
        <v>0</v>
      </c>
      <c r="K241" s="644">
        <v>0</v>
      </c>
      <c r="L241" s="644">
        <v>0</v>
      </c>
      <c r="M241" s="644"/>
      <c r="N241" s="644">
        <v>0</v>
      </c>
      <c r="O241" s="644"/>
      <c r="P241" s="644"/>
      <c r="Q241" s="644"/>
      <c r="Y241" s="288"/>
      <c r="Z241" s="284"/>
      <c r="AE241" s="288"/>
      <c r="AF241" s="284"/>
      <c r="AH241" s="288"/>
      <c r="AI241" s="343"/>
      <c r="AJ241" s="344"/>
      <c r="AK241" s="344"/>
      <c r="AL241" s="344"/>
      <c r="AM241" s="344"/>
      <c r="AN241" s="344"/>
      <c r="AO241" s="309"/>
      <c r="AP241" s="344"/>
      <c r="AQ241" s="344"/>
      <c r="AR241" s="344"/>
      <c r="AS241" s="344"/>
      <c r="AT241" s="344"/>
      <c r="AU241" s="309"/>
      <c r="AV241" s="344"/>
      <c r="AW241" s="344"/>
      <c r="AX241" s="309"/>
    </row>
    <row r="242" spans="1:50">
      <c r="A242" s="648" t="s">
        <v>312</v>
      </c>
      <c r="B242" s="646">
        <v>30555538.214573268</v>
      </c>
      <c r="C242" s="646">
        <v>24234110.826647967</v>
      </c>
      <c r="D242" s="646"/>
      <c r="E242" s="646">
        <v>6491712.8149887128</v>
      </c>
      <c r="F242" s="646">
        <v>982567.7668711656</v>
      </c>
      <c r="G242" s="646"/>
      <c r="H242" s="646">
        <v>62263929.62308111</v>
      </c>
      <c r="I242" s="646"/>
      <c r="J242" s="646">
        <v>0</v>
      </c>
      <c r="K242" s="646">
        <v>0</v>
      </c>
      <c r="L242" s="646">
        <v>0</v>
      </c>
      <c r="M242" s="646"/>
      <c r="N242" s="646">
        <v>0</v>
      </c>
      <c r="O242" s="646"/>
      <c r="P242" s="646"/>
      <c r="Q242" s="646"/>
      <c r="S242" s="275">
        <f>IF(B241&gt;0,(B242/B241),)</f>
        <v>69921.140079115023</v>
      </c>
      <c r="T242" s="275">
        <f t="shared" ref="T242" si="2536">IF(C241&gt;0,(C242/C241),)</f>
        <v>76207.895681282913</v>
      </c>
      <c r="U242" s="275">
        <f t="shared" ref="U242" si="2537">IF(D241&gt;0,(D242/D241),)</f>
        <v>0</v>
      </c>
      <c r="V242" s="275">
        <f t="shared" ref="V242" si="2538">IF(E241&gt;0,(E242/E241),)</f>
        <v>56449.676652075766</v>
      </c>
      <c r="W242" s="275">
        <f t="shared" ref="W242" si="2539">IF(F241&gt;0,(F242/F241),)</f>
        <v>54587.098159509202</v>
      </c>
      <c r="X242" s="275">
        <f t="shared" ref="X242" si="2540">IF(G241&gt;0,(G242/G241),)</f>
        <v>0</v>
      </c>
      <c r="Y242" s="290">
        <f t="shared" ref="Y242" si="2541">IF(H241&gt;0,(H242/H241),)</f>
        <v>70117.037863830075</v>
      </c>
      <c r="Z242" s="285">
        <f t="shared" ref="Z242" si="2542">IF(I241&gt;0,(I242/I241),)</f>
        <v>0</v>
      </c>
      <c r="AA242" s="275">
        <f t="shared" ref="AA242" si="2543">IF(J241&gt;0,(J242/J241),)</f>
        <v>0</v>
      </c>
      <c r="AB242" s="275">
        <f t="shared" ref="AB242" si="2544">IF(K241&gt;0,(K242/K241),)</f>
        <v>0</v>
      </c>
      <c r="AC242" s="275">
        <f t="shared" ref="AC242" si="2545">IF(L241&gt;0,(L242/L241),)</f>
        <v>0</v>
      </c>
      <c r="AD242" s="275">
        <f t="shared" ref="AD242" si="2546">IF(M241&gt;0,(M242/M241),)</f>
        <v>0</v>
      </c>
      <c r="AE242" s="290">
        <f t="shared" ref="AE242" si="2547">IF(N241&gt;0,(N242/N241),)</f>
        <v>0</v>
      </c>
      <c r="AF242" s="285">
        <f t="shared" ref="AF242" si="2548">IF(O241&gt;0,(O242/O241),)</f>
        <v>0</v>
      </c>
      <c r="AG242" s="275">
        <f t="shared" ref="AG242" si="2549">IF(P241&gt;0,(P242/P241),)</f>
        <v>0</v>
      </c>
      <c r="AH242" s="290">
        <f t="shared" ref="AH242" si="2550">IF(Q241&gt;0,(Q242/Q241),)</f>
        <v>0</v>
      </c>
      <c r="AI242" s="343"/>
      <c r="AJ242" s="344"/>
      <c r="AK242" s="344"/>
      <c r="AL242" s="344"/>
      <c r="AM242" s="344"/>
      <c r="AN242" s="344"/>
      <c r="AO242" s="309"/>
      <c r="AP242" s="344"/>
      <c r="AQ242" s="344"/>
      <c r="AR242" s="344"/>
      <c r="AS242" s="344"/>
      <c r="AT242" s="344"/>
      <c r="AU242" s="309"/>
      <c r="AV242" s="344"/>
      <c r="AW242" s="344"/>
      <c r="AX242" s="309"/>
    </row>
    <row r="243" spans="1:50">
      <c r="A243" s="643" t="s">
        <v>314</v>
      </c>
      <c r="B243" s="644">
        <v>454</v>
      </c>
      <c r="C243" s="644">
        <v>358</v>
      </c>
      <c r="D243" s="644"/>
      <c r="E243" s="644">
        <v>102</v>
      </c>
      <c r="F243" s="644">
        <v>24</v>
      </c>
      <c r="G243" s="644"/>
      <c r="H243" s="644">
        <v>938</v>
      </c>
      <c r="I243" s="644"/>
      <c r="J243" s="644">
        <v>0</v>
      </c>
      <c r="K243" s="644">
        <v>0</v>
      </c>
      <c r="L243" s="644">
        <v>0</v>
      </c>
      <c r="M243" s="644"/>
      <c r="N243" s="644">
        <v>0</v>
      </c>
      <c r="O243" s="644"/>
      <c r="P243" s="644"/>
      <c r="Q243" s="644"/>
      <c r="Y243" s="288"/>
      <c r="Z243" s="284"/>
      <c r="AE243" s="288"/>
      <c r="AF243" s="284"/>
      <c r="AH243" s="288"/>
      <c r="AI243" s="343"/>
      <c r="AJ243" s="344"/>
      <c r="AK243" s="344"/>
      <c r="AL243" s="344"/>
      <c r="AM243" s="344"/>
      <c r="AN243" s="344"/>
      <c r="AO243" s="309"/>
      <c r="AP243" s="344"/>
      <c r="AQ243" s="344"/>
      <c r="AR243" s="344"/>
      <c r="AS243" s="344"/>
      <c r="AT243" s="344"/>
      <c r="AU243" s="309"/>
      <c r="AV243" s="344"/>
      <c r="AW243" s="344"/>
      <c r="AX243" s="309"/>
    </row>
    <row r="244" spans="1:50">
      <c r="A244" s="643" t="s">
        <v>316</v>
      </c>
      <c r="B244" s="644">
        <v>32490407.920580834</v>
      </c>
      <c r="C244" s="644">
        <v>28740021.436584059</v>
      </c>
      <c r="D244" s="644"/>
      <c r="E244" s="644">
        <v>5907310.1374427751</v>
      </c>
      <c r="F244" s="644">
        <v>1382021.0526315789</v>
      </c>
      <c r="G244" s="644"/>
      <c r="H244" s="644">
        <v>68519760.547239229</v>
      </c>
      <c r="I244" s="644"/>
      <c r="J244" s="644">
        <v>0</v>
      </c>
      <c r="K244" s="644">
        <v>0</v>
      </c>
      <c r="L244" s="644">
        <v>0</v>
      </c>
      <c r="M244" s="644"/>
      <c r="N244" s="644">
        <v>0</v>
      </c>
      <c r="O244" s="644"/>
      <c r="P244" s="644"/>
      <c r="Q244" s="644"/>
      <c r="R244" s="273"/>
      <c r="S244" s="275">
        <f>IF(B243&gt;0,(B244/B243),)</f>
        <v>71564.775155464391</v>
      </c>
      <c r="T244" s="275">
        <f t="shared" ref="T244" si="2551">IF(C243&gt;0,(C244/C243),)</f>
        <v>80279.389487664972</v>
      </c>
      <c r="U244" s="275">
        <f t="shared" ref="U244" si="2552">IF(D243&gt;0,(D244/D243),)</f>
        <v>0</v>
      </c>
      <c r="V244" s="275">
        <f t="shared" ref="V244" si="2553">IF(E243&gt;0,(E244/E243),)</f>
        <v>57914.805269046818</v>
      </c>
      <c r="W244" s="275">
        <f t="shared" ref="W244" si="2554">IF(F243&gt;0,(F244/F243),)</f>
        <v>57584.210526315786</v>
      </c>
      <c r="X244" s="275">
        <f t="shared" ref="X244" si="2555">IF(G243&gt;0,(G244/G243),)</f>
        <v>0</v>
      </c>
      <c r="Y244" s="290">
        <f t="shared" ref="Y244" si="2556">IF(H243&gt;0,(H244/H243),)</f>
        <v>73048.785231598318</v>
      </c>
      <c r="Z244" s="285">
        <f t="shared" ref="Z244" si="2557">IF(I243&gt;0,(I244/I243),)</f>
        <v>0</v>
      </c>
      <c r="AA244" s="275">
        <f t="shared" ref="AA244" si="2558">IF(J243&gt;0,(J244/J243),)</f>
        <v>0</v>
      </c>
      <c r="AB244" s="275">
        <f t="shared" ref="AB244" si="2559">IF(K243&gt;0,(K244/K243),)</f>
        <v>0</v>
      </c>
      <c r="AC244" s="275">
        <f t="shared" ref="AC244" si="2560">IF(L243&gt;0,(L244/L243),)</f>
        <v>0</v>
      </c>
      <c r="AD244" s="275">
        <f t="shared" ref="AD244" si="2561">IF(M243&gt;0,(M244/M243),)</f>
        <v>0</v>
      </c>
      <c r="AE244" s="290">
        <f t="shared" ref="AE244" si="2562">IF(N243&gt;0,(N244/N243),)</f>
        <v>0</v>
      </c>
      <c r="AF244" s="285">
        <f t="shared" ref="AF244" si="2563">IF(O243&gt;0,(O244/O243),)</f>
        <v>0</v>
      </c>
      <c r="AG244" s="275">
        <f t="shared" ref="AG244" si="2564">IF(P243&gt;0,(P244/P243),)</f>
        <v>0</v>
      </c>
      <c r="AH244" s="290">
        <f t="shared" ref="AH244" si="2565">IF(Q243&gt;0,(Q244/Q243),)</f>
        <v>0</v>
      </c>
      <c r="AI244" s="345">
        <f>IF(S242&gt;0,(S244-S242)/S242,)</f>
        <v>2.3506983359962562E-2</v>
      </c>
      <c r="AJ244" s="314">
        <f t="shared" ref="AJ244" si="2566">IF(T242&gt;0,(T244-T242)/T242,)</f>
        <v>5.342614134642798E-2</v>
      </c>
      <c r="AK244" s="314">
        <f t="shared" ref="AK244" si="2567">IF(U242&gt;0,(U244-U242)/U242,)</f>
        <v>0</v>
      </c>
      <c r="AL244" s="314">
        <f t="shared" ref="AL244" si="2568">IF(V242&gt;0,(V244-V242)/V242,)</f>
        <v>2.5954597153873608E-2</v>
      </c>
      <c r="AM244" s="314">
        <f t="shared" ref="AM244" si="2569">IF(W242&gt;0,(W244-W242)/W242,)</f>
        <v>5.4905141834957219E-2</v>
      </c>
      <c r="AN244" s="314">
        <f t="shared" ref="AN244" si="2570">IF(X242&gt;0,(X244-X242)/X242,)</f>
        <v>0</v>
      </c>
      <c r="AO244" s="310">
        <f t="shared" ref="AO244" si="2571">IF(Y242&gt;0,(Y244-Y242)/Y242,)</f>
        <v>4.1812196537192668E-2</v>
      </c>
      <c r="AP244" s="314">
        <f t="shared" ref="AP244" si="2572">IF(Z242&gt;0,(Z244-Z242)/Z242,)</f>
        <v>0</v>
      </c>
      <c r="AQ244" s="314">
        <f t="shared" ref="AQ244" si="2573">IF(AA242&gt;0,(AA244-AA242)/AA242,)</f>
        <v>0</v>
      </c>
      <c r="AR244" s="314">
        <f t="shared" ref="AR244" si="2574">IF(AB242&gt;0,(AB244-AB242)/AB242,)</f>
        <v>0</v>
      </c>
      <c r="AS244" s="314">
        <f t="shared" ref="AS244" si="2575">IF(AC242&gt;0,(AC244-AC242)/AC242,)</f>
        <v>0</v>
      </c>
      <c r="AT244" s="314">
        <f t="shared" ref="AT244" si="2576">IF(AD242&gt;0,(AD244-AD242)/AD242,)</f>
        <v>0</v>
      </c>
      <c r="AU244" s="310">
        <f t="shared" ref="AU244" si="2577">IF(AE242&gt;0,(AE244-AE242)/AE242,)</f>
        <v>0</v>
      </c>
      <c r="AV244" s="314">
        <f t="shared" ref="AV244" si="2578">IF(AF242&gt;0,(AF244-AF242)/AF242,)</f>
        <v>0</v>
      </c>
      <c r="AW244" s="314">
        <f t="shared" ref="AW244" si="2579">IF(AG242&gt;0,(AG244-AG242)/AG242,)</f>
        <v>0</v>
      </c>
      <c r="AX244" s="310">
        <f t="shared" ref="AX244" si="2580">IF(AH242&gt;0,(AH244-AH242)/AH242,)</f>
        <v>0</v>
      </c>
    </row>
    <row r="245" spans="1:50">
      <c r="A245" s="643" t="s">
        <v>318</v>
      </c>
      <c r="B245" s="644">
        <v>478</v>
      </c>
      <c r="C245" s="644">
        <v>354</v>
      </c>
      <c r="D245" s="644"/>
      <c r="E245" s="644">
        <v>167</v>
      </c>
      <c r="F245" s="644">
        <v>42</v>
      </c>
      <c r="G245" s="644"/>
      <c r="H245" s="644">
        <v>1041</v>
      </c>
      <c r="I245" s="644"/>
      <c r="J245" s="644">
        <v>0</v>
      </c>
      <c r="K245" s="644">
        <v>0</v>
      </c>
      <c r="L245" s="644">
        <v>0</v>
      </c>
      <c r="M245" s="644"/>
      <c r="N245" s="644">
        <v>0</v>
      </c>
      <c r="O245" s="644"/>
      <c r="P245" s="644"/>
      <c r="Q245" s="644"/>
      <c r="Y245" s="288"/>
      <c r="Z245" s="284"/>
      <c r="AE245" s="288"/>
      <c r="AF245" s="284"/>
      <c r="AH245" s="288"/>
      <c r="AI245" s="343"/>
      <c r="AJ245" s="344"/>
      <c r="AK245" s="344"/>
      <c r="AL245" s="344"/>
      <c r="AM245" s="344"/>
      <c r="AN245" s="344"/>
      <c r="AO245" s="309"/>
      <c r="AP245" s="344"/>
      <c r="AQ245" s="344"/>
      <c r="AR245" s="344"/>
      <c r="AS245" s="344"/>
      <c r="AT245" s="344"/>
      <c r="AU245" s="309"/>
      <c r="AV245" s="344"/>
      <c r="AW245" s="344"/>
      <c r="AX245" s="309"/>
    </row>
    <row r="246" spans="1:50">
      <c r="A246" s="643" t="s">
        <v>320</v>
      </c>
      <c r="B246" s="644">
        <v>30714509.217864867</v>
      </c>
      <c r="C246" s="644">
        <v>23257356.98422797</v>
      </c>
      <c r="D246" s="644"/>
      <c r="E246" s="644">
        <v>8898905.5354989953</v>
      </c>
      <c r="F246" s="644">
        <v>2137240.6503667482</v>
      </c>
      <c r="G246" s="644"/>
      <c r="H246" s="644">
        <v>65008012.387958579</v>
      </c>
      <c r="I246" s="644"/>
      <c r="J246" s="644">
        <v>0</v>
      </c>
      <c r="K246" s="644">
        <v>0</v>
      </c>
      <c r="L246" s="644">
        <v>0</v>
      </c>
      <c r="M246" s="644"/>
      <c r="N246" s="644">
        <v>0</v>
      </c>
      <c r="O246" s="644"/>
      <c r="P246" s="644"/>
      <c r="Q246" s="644"/>
      <c r="R246" s="273"/>
      <c r="S246" s="275">
        <f>IF(B245&gt;0,(B246/B245),)</f>
        <v>64256.295434863736</v>
      </c>
      <c r="T246" s="275">
        <f t="shared" ref="T246" si="2581">IF(C245&gt;0,(C246/C245),)</f>
        <v>65698.74854301686</v>
      </c>
      <c r="U246" s="275">
        <f t="shared" ref="U246" si="2582">IF(D245&gt;0,(D246/D245),)</f>
        <v>0</v>
      </c>
      <c r="V246" s="275">
        <f t="shared" ref="V246" si="2583">IF(E245&gt;0,(E246/E245),)</f>
        <v>53286.859494005963</v>
      </c>
      <c r="W246" s="275">
        <f t="shared" ref="W246" si="2584">IF(F245&gt;0,(F246/F245),)</f>
        <v>50886.682151589244</v>
      </c>
      <c r="X246" s="275">
        <f t="shared" ref="X246" si="2585">IF(G245&gt;0,(G246/G245),)</f>
        <v>0</v>
      </c>
      <c r="Y246" s="290">
        <f t="shared" ref="Y246" si="2586">IF(H245&gt;0,(H246/H245),)</f>
        <v>62447.658393812279</v>
      </c>
      <c r="Z246" s="285">
        <f t="shared" ref="Z246" si="2587">IF(I245&gt;0,(I246/I245),)</f>
        <v>0</v>
      </c>
      <c r="AA246" s="275">
        <f t="shared" ref="AA246" si="2588">IF(J245&gt;0,(J246/J245),)</f>
        <v>0</v>
      </c>
      <c r="AB246" s="275">
        <f t="shared" ref="AB246" si="2589">IF(K245&gt;0,(K246/K245),)</f>
        <v>0</v>
      </c>
      <c r="AC246" s="275">
        <f t="shared" ref="AC246" si="2590">IF(L245&gt;0,(L246/L245),)</f>
        <v>0</v>
      </c>
      <c r="AD246" s="275">
        <f t="shared" ref="AD246" si="2591">IF(M245&gt;0,(M246/M245),)</f>
        <v>0</v>
      </c>
      <c r="AE246" s="290">
        <f t="shared" ref="AE246" si="2592">IF(N245&gt;0,(N246/N245),)</f>
        <v>0</v>
      </c>
      <c r="AF246" s="285">
        <f t="shared" ref="AF246" si="2593">IF(O245&gt;0,(O246/O245),)</f>
        <v>0</v>
      </c>
      <c r="AG246" s="275">
        <f t="shared" ref="AG246" si="2594">IF(P245&gt;0,(P246/P245),)</f>
        <v>0</v>
      </c>
      <c r="AH246" s="290">
        <f t="shared" ref="AH246" si="2595">IF(Q245&gt;0,(Q246/Q245),)</f>
        <v>0</v>
      </c>
      <c r="AI246" s="343"/>
      <c r="AJ246" s="344"/>
      <c r="AK246" s="344"/>
      <c r="AL246" s="344"/>
      <c r="AM246" s="344"/>
      <c r="AN246" s="344"/>
      <c r="AO246" s="309"/>
      <c r="AP246" s="344"/>
      <c r="AQ246" s="344"/>
      <c r="AR246" s="344"/>
      <c r="AS246" s="344"/>
      <c r="AT246" s="344"/>
      <c r="AU246" s="309"/>
      <c r="AV246" s="344"/>
      <c r="AW246" s="344"/>
      <c r="AX246" s="309"/>
    </row>
    <row r="247" spans="1:50">
      <c r="A247" s="643" t="s">
        <v>322</v>
      </c>
      <c r="B247" s="644">
        <v>488</v>
      </c>
      <c r="C247" s="644">
        <v>439</v>
      </c>
      <c r="D247" s="644"/>
      <c r="E247" s="644">
        <v>166</v>
      </c>
      <c r="F247" s="644">
        <v>35</v>
      </c>
      <c r="G247" s="644"/>
      <c r="H247" s="644">
        <v>1128</v>
      </c>
      <c r="I247" s="644"/>
      <c r="J247" s="644">
        <v>0</v>
      </c>
      <c r="K247" s="644">
        <v>0</v>
      </c>
      <c r="L247" s="644">
        <v>0</v>
      </c>
      <c r="M247" s="644"/>
      <c r="N247" s="644">
        <v>0</v>
      </c>
      <c r="O247" s="644"/>
      <c r="P247" s="644"/>
      <c r="Q247" s="644"/>
      <c r="Y247" s="288"/>
      <c r="Z247" s="284"/>
      <c r="AE247" s="288"/>
      <c r="AF247" s="284"/>
      <c r="AH247" s="288"/>
      <c r="AI247" s="343"/>
      <c r="AJ247" s="344"/>
      <c r="AK247" s="344"/>
      <c r="AL247" s="344"/>
      <c r="AM247" s="344"/>
      <c r="AN247" s="344"/>
      <c r="AO247" s="309"/>
      <c r="AP247" s="344"/>
      <c r="AQ247" s="344"/>
      <c r="AR247" s="344"/>
      <c r="AS247" s="344"/>
      <c r="AT247" s="344"/>
      <c r="AU247" s="309"/>
      <c r="AV247" s="344"/>
      <c r="AW247" s="344"/>
      <c r="AX247" s="309"/>
    </row>
    <row r="248" spans="1:50">
      <c r="A248" s="643" t="s">
        <v>324</v>
      </c>
      <c r="B248" s="644">
        <v>31799151.611245081</v>
      </c>
      <c r="C248" s="644">
        <v>30729184.182683337</v>
      </c>
      <c r="D248" s="644"/>
      <c r="E248" s="644">
        <v>8884611.8418185655</v>
      </c>
      <c r="F248" s="644">
        <v>1780040.6973293768</v>
      </c>
      <c r="G248" s="644"/>
      <c r="H248" s="644">
        <v>73192988.333076358</v>
      </c>
      <c r="I248" s="644"/>
      <c r="J248" s="644">
        <v>0</v>
      </c>
      <c r="K248" s="644">
        <v>0</v>
      </c>
      <c r="L248" s="644">
        <v>0</v>
      </c>
      <c r="M248" s="644"/>
      <c r="N248" s="644">
        <v>0</v>
      </c>
      <c r="O248" s="644"/>
      <c r="P248" s="644"/>
      <c r="Q248" s="644"/>
      <c r="R248" s="273"/>
      <c r="S248" s="275">
        <f>IF(B247&gt;0,(B248/B247),)</f>
        <v>65162.195924682543</v>
      </c>
      <c r="T248" s="275">
        <f t="shared" ref="T248" si="2596">IF(C247&gt;0,(C248/C247),)</f>
        <v>69998.141646203498</v>
      </c>
      <c r="U248" s="275">
        <f t="shared" ref="U248" si="2597">IF(D247&gt;0,(D248/D247),)</f>
        <v>0</v>
      </c>
      <c r="V248" s="275">
        <f t="shared" ref="V248" si="2598">IF(E247&gt;0,(E248/E247),)</f>
        <v>53521.758083244371</v>
      </c>
      <c r="W248" s="275">
        <f t="shared" ref="W248" si="2599">IF(F247&gt;0,(F248/F247),)</f>
        <v>50858.305637982194</v>
      </c>
      <c r="X248" s="275">
        <f t="shared" ref="X248" si="2600">IF(G247&gt;0,(G248/G247),)</f>
        <v>0</v>
      </c>
      <c r="Y248" s="290">
        <f t="shared" ref="Y248" si="2601">IF(H247&gt;0,(H248/H247),)</f>
        <v>64887.401004500316</v>
      </c>
      <c r="Z248" s="285">
        <f t="shared" ref="Z248" si="2602">IF(I247&gt;0,(I248/I247),)</f>
        <v>0</v>
      </c>
      <c r="AA248" s="275">
        <f t="shared" ref="AA248" si="2603">IF(J247&gt;0,(J248/J247),)</f>
        <v>0</v>
      </c>
      <c r="AB248" s="275">
        <f t="shared" ref="AB248" si="2604">IF(K247&gt;0,(K248/K247),)</f>
        <v>0</v>
      </c>
      <c r="AC248" s="275">
        <f t="shared" ref="AC248" si="2605">IF(L247&gt;0,(L248/L247),)</f>
        <v>0</v>
      </c>
      <c r="AD248" s="275">
        <f t="shared" ref="AD248" si="2606">IF(M247&gt;0,(M248/M247),)</f>
        <v>0</v>
      </c>
      <c r="AE248" s="290">
        <f t="shared" ref="AE248" si="2607">IF(N247&gt;0,(N248/N247),)</f>
        <v>0</v>
      </c>
      <c r="AF248" s="285">
        <f t="shared" ref="AF248" si="2608">IF(O247&gt;0,(O248/O247),)</f>
        <v>0</v>
      </c>
      <c r="AG248" s="275">
        <f t="shared" ref="AG248" si="2609">IF(P247&gt;0,(P248/P247),)</f>
        <v>0</v>
      </c>
      <c r="AH248" s="290">
        <f t="shared" ref="AH248" si="2610">IF(Q247&gt;0,(Q248/Q247),)</f>
        <v>0</v>
      </c>
      <c r="AI248" s="345">
        <f>IF(S246&gt;0,(S248-S246)/S246,)</f>
        <v>1.4098237125062918E-2</v>
      </c>
      <c r="AJ248" s="314">
        <f t="shared" ref="AJ248" si="2611">IF(T246&gt;0,(T248-T246)/T246,)</f>
        <v>6.5441019783985241E-2</v>
      </c>
      <c r="AK248" s="314">
        <f t="shared" ref="AK248" si="2612">IF(U246&gt;0,(U248-U246)/U246,)</f>
        <v>0</v>
      </c>
      <c r="AL248" s="314">
        <f t="shared" ref="AL248" si="2613">IF(V246&gt;0,(V248-V246)/V246,)</f>
        <v>4.4081897764087765E-3</v>
      </c>
      <c r="AM248" s="314">
        <f t="shared" ref="AM248" si="2614">IF(W246&gt;0,(W248-W246)/W246,)</f>
        <v>-5.5764126107727297E-4</v>
      </c>
      <c r="AN248" s="314">
        <f t="shared" ref="AN248" si="2615">IF(X246&gt;0,(X248-X246)/X246,)</f>
        <v>0</v>
      </c>
      <c r="AO248" s="310">
        <f t="shared" ref="AO248" si="2616">IF(Y246&gt;0,(Y248-Y246)/Y246,)</f>
        <v>3.9068600383738057E-2</v>
      </c>
      <c r="AP248" s="314">
        <f t="shared" ref="AP248" si="2617">IF(Z246&gt;0,(Z248-Z246)/Z246,)</f>
        <v>0</v>
      </c>
      <c r="AQ248" s="314">
        <f t="shared" ref="AQ248" si="2618">IF(AA246&gt;0,(AA248-AA246)/AA246,)</f>
        <v>0</v>
      </c>
      <c r="AR248" s="314">
        <f t="shared" ref="AR248" si="2619">IF(AB246&gt;0,(AB248-AB246)/AB246,)</f>
        <v>0</v>
      </c>
      <c r="AS248" s="314">
        <f t="shared" ref="AS248" si="2620">IF(AC246&gt;0,(AC248-AC246)/AC246,)</f>
        <v>0</v>
      </c>
      <c r="AT248" s="314">
        <f t="shared" ref="AT248" si="2621">IF(AD246&gt;0,(AD248-AD246)/AD246,)</f>
        <v>0</v>
      </c>
      <c r="AU248" s="310">
        <f t="shared" ref="AU248" si="2622">IF(AE246&gt;0,(AE248-AE246)/AE246,)</f>
        <v>0</v>
      </c>
      <c r="AV248" s="314">
        <f t="shared" ref="AV248" si="2623">IF(AF246&gt;0,(AF248-AF246)/AF246,)</f>
        <v>0</v>
      </c>
      <c r="AW248" s="314">
        <f t="shared" ref="AW248" si="2624">IF(AG246&gt;0,(AG248-AG246)/AG246,)</f>
        <v>0</v>
      </c>
      <c r="AX248" s="310">
        <f t="shared" ref="AX248" si="2625">IF(AH246&gt;0,(AH248-AH246)/AH246,)</f>
        <v>0</v>
      </c>
    </row>
    <row r="249" spans="1:50">
      <c r="A249" s="643" t="s">
        <v>326</v>
      </c>
      <c r="B249" s="644">
        <v>293</v>
      </c>
      <c r="C249" s="644">
        <v>220</v>
      </c>
      <c r="D249" s="644"/>
      <c r="E249" s="644">
        <v>112</v>
      </c>
      <c r="F249" s="644">
        <v>41</v>
      </c>
      <c r="G249" s="644"/>
      <c r="H249" s="644">
        <v>666</v>
      </c>
      <c r="I249" s="644"/>
      <c r="J249" s="644">
        <v>0</v>
      </c>
      <c r="K249" s="644">
        <v>0</v>
      </c>
      <c r="L249" s="644">
        <v>0</v>
      </c>
      <c r="M249" s="644"/>
      <c r="N249" s="644">
        <v>0</v>
      </c>
      <c r="O249" s="644"/>
      <c r="P249" s="644"/>
      <c r="Q249" s="644"/>
      <c r="Y249" s="288"/>
      <c r="Z249" s="284"/>
      <c r="AE249" s="288"/>
      <c r="AF249" s="284"/>
      <c r="AH249" s="288"/>
      <c r="AI249" s="343"/>
      <c r="AJ249" s="344"/>
      <c r="AK249" s="344"/>
      <c r="AL249" s="344"/>
      <c r="AM249" s="344"/>
      <c r="AN249" s="344"/>
      <c r="AO249" s="309"/>
      <c r="AP249" s="344"/>
      <c r="AQ249" s="344"/>
      <c r="AR249" s="344"/>
      <c r="AS249" s="344"/>
      <c r="AT249" s="344"/>
      <c r="AU249" s="309"/>
      <c r="AV249" s="344"/>
      <c r="AW249" s="344"/>
      <c r="AX249" s="309"/>
    </row>
    <row r="250" spans="1:50">
      <c r="A250" s="643" t="s">
        <v>328</v>
      </c>
      <c r="B250" s="644">
        <v>12919324.84158387</v>
      </c>
      <c r="C250" s="644">
        <v>9323806.9055666476</v>
      </c>
      <c r="D250" s="644"/>
      <c r="E250" s="644">
        <v>4737164.8318485199</v>
      </c>
      <c r="F250" s="644">
        <v>1993326.271393643</v>
      </c>
      <c r="G250" s="644"/>
      <c r="H250" s="644">
        <v>28973622.850392681</v>
      </c>
      <c r="I250" s="644"/>
      <c r="J250" s="644">
        <v>0</v>
      </c>
      <c r="K250" s="644">
        <v>0</v>
      </c>
      <c r="L250" s="644">
        <v>0</v>
      </c>
      <c r="M250" s="644"/>
      <c r="N250" s="644">
        <v>0</v>
      </c>
      <c r="O250" s="644"/>
      <c r="P250" s="644"/>
      <c r="Q250" s="644"/>
      <c r="R250" s="273"/>
      <c r="S250" s="275">
        <f>IF(B249&gt;0,(B250/B249),)</f>
        <v>44093.258844996148</v>
      </c>
      <c r="T250" s="275">
        <f t="shared" ref="T250" si="2626">IF(C249&gt;0,(C250/C249),)</f>
        <v>42380.940479848396</v>
      </c>
      <c r="U250" s="275">
        <f t="shared" ref="U250" si="2627">IF(D249&gt;0,(D250/D249),)</f>
        <v>0</v>
      </c>
      <c r="V250" s="275">
        <f t="shared" ref="V250" si="2628">IF(E249&gt;0,(E250/E249),)</f>
        <v>42296.114570076068</v>
      </c>
      <c r="W250" s="275">
        <f t="shared" ref="W250" si="2629">IF(F249&gt;0,(F250/F249),)</f>
        <v>48617.713936430315</v>
      </c>
      <c r="X250" s="275">
        <f t="shared" ref="X250" si="2630">IF(G249&gt;0,(G250/G249),)</f>
        <v>0</v>
      </c>
      <c r="Y250" s="290">
        <f t="shared" ref="Y250" si="2631">IF(H249&gt;0,(H250/H249),)</f>
        <v>43503.938213802823</v>
      </c>
      <c r="Z250" s="285">
        <f t="shared" ref="Z250" si="2632">IF(I249&gt;0,(I250/I249),)</f>
        <v>0</v>
      </c>
      <c r="AA250" s="275">
        <f t="shared" ref="AA250" si="2633">IF(J249&gt;0,(J250/J249),)</f>
        <v>0</v>
      </c>
      <c r="AB250" s="275">
        <f t="shared" ref="AB250" si="2634">IF(K249&gt;0,(K250/K249),)</f>
        <v>0</v>
      </c>
      <c r="AC250" s="275">
        <f t="shared" ref="AC250" si="2635">IF(L249&gt;0,(L250/L249),)</f>
        <v>0</v>
      </c>
      <c r="AD250" s="275">
        <f t="shared" ref="AD250" si="2636">IF(M249&gt;0,(M250/M249),)</f>
        <v>0</v>
      </c>
      <c r="AE250" s="290">
        <f t="shared" ref="AE250" si="2637">IF(N249&gt;0,(N250/N249),)</f>
        <v>0</v>
      </c>
      <c r="AF250" s="285">
        <f t="shared" ref="AF250" si="2638">IF(O249&gt;0,(O250/O249),)</f>
        <v>0</v>
      </c>
      <c r="AG250" s="275">
        <f t="shared" ref="AG250" si="2639">IF(P249&gt;0,(P250/P249),)</f>
        <v>0</v>
      </c>
      <c r="AH250" s="290">
        <f t="shared" ref="AH250" si="2640">IF(Q249&gt;0,(Q250/Q249),)</f>
        <v>0</v>
      </c>
      <c r="AI250" s="343"/>
      <c r="AJ250" s="344"/>
      <c r="AK250" s="344"/>
      <c r="AL250" s="344"/>
      <c r="AM250" s="344"/>
      <c r="AN250" s="344"/>
      <c r="AO250" s="309"/>
      <c r="AP250" s="344"/>
      <c r="AQ250" s="344"/>
      <c r="AR250" s="344"/>
      <c r="AS250" s="344"/>
      <c r="AT250" s="344"/>
      <c r="AU250" s="309"/>
      <c r="AV250" s="344"/>
      <c r="AW250" s="344"/>
      <c r="AX250" s="309"/>
    </row>
    <row r="251" spans="1:50">
      <c r="A251" s="643" t="s">
        <v>330</v>
      </c>
      <c r="B251" s="644">
        <v>290</v>
      </c>
      <c r="C251" s="644">
        <v>236</v>
      </c>
      <c r="D251" s="644"/>
      <c r="E251" s="644">
        <v>109</v>
      </c>
      <c r="F251" s="644">
        <v>45</v>
      </c>
      <c r="G251" s="644"/>
      <c r="H251" s="644">
        <v>680</v>
      </c>
      <c r="I251" s="644"/>
      <c r="J251" s="644">
        <v>0</v>
      </c>
      <c r="K251" s="644">
        <v>0</v>
      </c>
      <c r="L251" s="644">
        <v>0</v>
      </c>
      <c r="M251" s="644"/>
      <c r="N251" s="644">
        <v>0</v>
      </c>
      <c r="O251" s="644"/>
      <c r="P251" s="644"/>
      <c r="Q251" s="644"/>
      <c r="Y251" s="288"/>
      <c r="Z251" s="284"/>
      <c r="AE251" s="288"/>
      <c r="AF251" s="284"/>
      <c r="AH251" s="288"/>
      <c r="AI251" s="343"/>
      <c r="AJ251" s="344"/>
      <c r="AK251" s="344"/>
      <c r="AL251" s="344"/>
      <c r="AM251" s="344"/>
      <c r="AN251" s="344"/>
      <c r="AO251" s="309"/>
      <c r="AP251" s="344"/>
      <c r="AQ251" s="344"/>
      <c r="AR251" s="344"/>
      <c r="AS251" s="344"/>
      <c r="AT251" s="344"/>
      <c r="AU251" s="309"/>
      <c r="AV251" s="344"/>
      <c r="AW251" s="344"/>
      <c r="AX251" s="309"/>
    </row>
    <row r="252" spans="1:50">
      <c r="A252" s="643" t="s">
        <v>332</v>
      </c>
      <c r="B252" s="644">
        <v>13111366.414216246</v>
      </c>
      <c r="C252" s="644">
        <v>10505596.29181736</v>
      </c>
      <c r="D252" s="644"/>
      <c r="E252" s="644">
        <v>4714302.9399276525</v>
      </c>
      <c r="F252" s="644">
        <v>2231840.8389261742</v>
      </c>
      <c r="G252" s="644"/>
      <c r="H252" s="644">
        <v>30563106.484887432</v>
      </c>
      <c r="I252" s="644"/>
      <c r="J252" s="644">
        <v>0</v>
      </c>
      <c r="K252" s="644">
        <v>0</v>
      </c>
      <c r="L252" s="644">
        <v>0</v>
      </c>
      <c r="M252" s="644"/>
      <c r="N252" s="644">
        <v>0</v>
      </c>
      <c r="O252" s="644"/>
      <c r="P252" s="644"/>
      <c r="Q252" s="644"/>
      <c r="R252" s="273"/>
      <c r="S252" s="275">
        <f>IF(B251&gt;0,(B252/B251),)</f>
        <v>45211.608324883608</v>
      </c>
      <c r="T252" s="275">
        <f t="shared" ref="T252" si="2641">IF(C251&gt;0,(C252/C251),)</f>
        <v>44515.238524649831</v>
      </c>
      <c r="U252" s="275">
        <f t="shared" ref="U252" si="2642">IF(D251&gt;0,(D252/D251),)</f>
        <v>0</v>
      </c>
      <c r="V252" s="275">
        <f t="shared" ref="V252" si="2643">IF(E251&gt;0,(E252/E251),)</f>
        <v>43250.485687409659</v>
      </c>
      <c r="W252" s="275">
        <f t="shared" ref="W252" si="2644">IF(F251&gt;0,(F252/F251),)</f>
        <v>49596.463087248318</v>
      </c>
      <c r="X252" s="275">
        <f t="shared" ref="X252" si="2645">IF(G251&gt;0,(G252/G251),)</f>
        <v>0</v>
      </c>
      <c r="Y252" s="290">
        <f t="shared" ref="Y252" si="2646">IF(H251&gt;0,(H252/H251),)</f>
        <v>44945.744830716809</v>
      </c>
      <c r="Z252" s="285">
        <f t="shared" ref="Z252" si="2647">IF(I251&gt;0,(I252/I251),)</f>
        <v>0</v>
      </c>
      <c r="AA252" s="275">
        <f t="shared" ref="AA252" si="2648">IF(J251&gt;0,(J252/J251),)</f>
        <v>0</v>
      </c>
      <c r="AB252" s="275">
        <f t="shared" ref="AB252" si="2649">IF(K251&gt;0,(K252/K251),)</f>
        <v>0</v>
      </c>
      <c r="AC252" s="275">
        <f t="shared" ref="AC252" si="2650">IF(L251&gt;0,(L252/L251),)</f>
        <v>0</v>
      </c>
      <c r="AD252" s="275">
        <f t="shared" ref="AD252" si="2651">IF(M251&gt;0,(M252/M251),)</f>
        <v>0</v>
      </c>
      <c r="AE252" s="290">
        <f t="shared" ref="AE252" si="2652">IF(N251&gt;0,(N252/N251),)</f>
        <v>0</v>
      </c>
      <c r="AF252" s="285">
        <f t="shared" ref="AF252" si="2653">IF(O251&gt;0,(O252/O251),)</f>
        <v>0</v>
      </c>
      <c r="AG252" s="275">
        <f t="shared" ref="AG252" si="2654">IF(P251&gt;0,(P252/P251),)</f>
        <v>0</v>
      </c>
      <c r="AH252" s="290">
        <f t="shared" ref="AH252" si="2655">IF(Q251&gt;0,(Q252/Q251),)</f>
        <v>0</v>
      </c>
      <c r="AI252" s="345">
        <f>IF(S250&gt;0,(S252-S250)/S250,)</f>
        <v>2.5363275683905909E-2</v>
      </c>
      <c r="AJ252" s="314">
        <f t="shared" ref="AJ252" si="2656">IF(T250&gt;0,(T252-T250)/T250,)</f>
        <v>5.0359855648230999E-2</v>
      </c>
      <c r="AK252" s="314">
        <f t="shared" ref="AK252" si="2657">IF(U250&gt;0,(U252-U250)/U250,)</f>
        <v>0</v>
      </c>
      <c r="AL252" s="312">
        <f t="shared" ref="AL252" si="2658">IF(V250&gt;0,(V252-V250)/V250,)</f>
        <v>2.2564037548942976E-2</v>
      </c>
      <c r="AM252" s="314">
        <f t="shared" ref="AM252" si="2659">IF(W250&gt;0,(W252-W250)/W250,)</f>
        <v>2.0131533788235251E-2</v>
      </c>
      <c r="AN252" s="314">
        <f t="shared" ref="AN252" si="2660">IF(X250&gt;0,(X252-X250)/X250,)</f>
        <v>0</v>
      </c>
      <c r="AO252" s="310">
        <f t="shared" ref="AO252" si="2661">IF(Y250&gt;0,(Y252-Y250)/Y250,)</f>
        <v>3.3141979234802534E-2</v>
      </c>
      <c r="AP252" s="314">
        <f t="shared" ref="AP252" si="2662">IF(Z250&gt;0,(Z252-Z250)/Z250,)</f>
        <v>0</v>
      </c>
      <c r="AQ252" s="314">
        <f t="shared" ref="AQ252" si="2663">IF(AA250&gt;0,(AA252-AA250)/AA250,)</f>
        <v>0</v>
      </c>
      <c r="AR252" s="314">
        <f t="shared" ref="AR252" si="2664">IF(AB250&gt;0,(AB252-AB250)/AB250,)</f>
        <v>0</v>
      </c>
      <c r="AS252" s="314">
        <f t="shared" ref="AS252" si="2665">IF(AC250&gt;0,(AC252-AC250)/AC250,)</f>
        <v>0</v>
      </c>
      <c r="AT252" s="314">
        <f t="shared" ref="AT252" si="2666">IF(AD250&gt;0,(AD252-AD250)/AD250,)</f>
        <v>0</v>
      </c>
      <c r="AU252" s="310">
        <f t="shared" ref="AU252" si="2667">IF(AE250&gt;0,(AE252-AE250)/AE250,)</f>
        <v>0</v>
      </c>
      <c r="AV252" s="314">
        <f t="shared" ref="AV252" si="2668">IF(AF250&gt;0,(AF252-AF250)/AF250,)</f>
        <v>0</v>
      </c>
      <c r="AW252" s="314">
        <f t="shared" ref="AW252" si="2669">IF(AG250&gt;0,(AG252-AG250)/AG250,)</f>
        <v>0</v>
      </c>
      <c r="AX252" s="310">
        <f t="shared" ref="AX252" si="2670">IF(AH250&gt;0,(AH252-AH250)/AH250,)</f>
        <v>0</v>
      </c>
    </row>
    <row r="253" spans="1:50">
      <c r="A253" s="643" t="s">
        <v>334</v>
      </c>
      <c r="B253" s="644">
        <v>58</v>
      </c>
      <c r="C253" s="644">
        <v>37</v>
      </c>
      <c r="D253" s="644"/>
      <c r="E253" s="644">
        <v>0</v>
      </c>
      <c r="F253" s="644">
        <v>0</v>
      </c>
      <c r="G253" s="644"/>
      <c r="H253" s="644">
        <v>95</v>
      </c>
      <c r="I253" s="644"/>
      <c r="J253" s="644">
        <v>0</v>
      </c>
      <c r="K253" s="644">
        <v>0</v>
      </c>
      <c r="L253" s="644">
        <v>0</v>
      </c>
      <c r="M253" s="644"/>
      <c r="N253" s="644">
        <v>0</v>
      </c>
      <c r="O253" s="644"/>
      <c r="P253" s="644"/>
      <c r="Q253" s="644"/>
      <c r="Y253" s="288"/>
      <c r="Z253" s="284"/>
      <c r="AE253" s="288"/>
      <c r="AF253" s="284"/>
      <c r="AH253" s="288"/>
      <c r="AI253" s="343"/>
      <c r="AJ253" s="344"/>
      <c r="AK253" s="344"/>
      <c r="AL253" s="344"/>
      <c r="AM253" s="344"/>
      <c r="AN253" s="344"/>
      <c r="AO253" s="309"/>
      <c r="AP253" s="344"/>
      <c r="AQ253" s="344"/>
      <c r="AR253" s="344"/>
      <c r="AS253" s="344"/>
      <c r="AT253" s="344"/>
      <c r="AU253" s="309"/>
      <c r="AV253" s="344"/>
      <c r="AW253" s="344"/>
      <c r="AX253" s="309"/>
    </row>
    <row r="254" spans="1:50">
      <c r="A254" s="643" t="s">
        <v>336</v>
      </c>
      <c r="B254" s="644">
        <v>1718132.6331360945</v>
      </c>
      <c r="C254" s="644">
        <v>1925254.7168674699</v>
      </c>
      <c r="D254" s="644"/>
      <c r="E254" s="644">
        <v>0</v>
      </c>
      <c r="F254" s="644">
        <v>0</v>
      </c>
      <c r="G254" s="644"/>
      <c r="H254" s="644">
        <v>3643387.3500035647</v>
      </c>
      <c r="I254" s="644"/>
      <c r="J254" s="644">
        <v>0</v>
      </c>
      <c r="K254" s="644">
        <v>0</v>
      </c>
      <c r="L254" s="644">
        <v>0</v>
      </c>
      <c r="M254" s="644"/>
      <c r="N254" s="644">
        <v>0</v>
      </c>
      <c r="O254" s="644"/>
      <c r="P254" s="644"/>
      <c r="Q254" s="644"/>
      <c r="R254" s="273"/>
      <c r="S254" s="275">
        <f>IF(B253&gt;0,(B254/B253),)</f>
        <v>29622.97643338094</v>
      </c>
      <c r="T254" s="275">
        <f t="shared" ref="T254" si="2671">IF(C253&gt;0,(C254/C253),)</f>
        <v>52033.911266688374</v>
      </c>
      <c r="U254" s="275">
        <f t="shared" ref="U254" si="2672">IF(D253&gt;0,(D254/D253),)</f>
        <v>0</v>
      </c>
      <c r="V254" s="275">
        <f t="shared" ref="V254" si="2673">IF(E253&gt;0,(E254/E253),)</f>
        <v>0</v>
      </c>
      <c r="W254" s="275">
        <f t="shared" ref="W254" si="2674">IF(F253&gt;0,(F254/F253),)</f>
        <v>0</v>
      </c>
      <c r="X254" s="275">
        <f t="shared" ref="X254" si="2675">IF(G253&gt;0,(G254/G253),)</f>
        <v>0</v>
      </c>
      <c r="Y254" s="290">
        <f t="shared" ref="Y254" si="2676">IF(H253&gt;0,(H254/H253),)</f>
        <v>38351.445789511206</v>
      </c>
      <c r="Z254" s="285">
        <f t="shared" ref="Z254" si="2677">IF(I253&gt;0,(I254/I253),)</f>
        <v>0</v>
      </c>
      <c r="AA254" s="275">
        <f t="shared" ref="AA254" si="2678">IF(J253&gt;0,(J254/J253),)</f>
        <v>0</v>
      </c>
      <c r="AB254" s="275">
        <f t="shared" ref="AB254" si="2679">IF(K253&gt;0,(K254/K253),)</f>
        <v>0</v>
      </c>
      <c r="AC254" s="275">
        <f t="shared" ref="AC254" si="2680">IF(L253&gt;0,(L254/L253),)</f>
        <v>0</v>
      </c>
      <c r="AD254" s="275">
        <f t="shared" ref="AD254" si="2681">IF(M253&gt;0,(M254/M253),)</f>
        <v>0</v>
      </c>
      <c r="AE254" s="290">
        <f t="shared" ref="AE254" si="2682">IF(N253&gt;0,(N254/N253),)</f>
        <v>0</v>
      </c>
      <c r="AF254" s="285">
        <f t="shared" ref="AF254" si="2683">IF(O253&gt;0,(O254/O253),)</f>
        <v>0</v>
      </c>
      <c r="AG254" s="275">
        <f t="shared" ref="AG254" si="2684">IF(P253&gt;0,(P254/P253),)</f>
        <v>0</v>
      </c>
      <c r="AH254" s="290">
        <f t="shared" ref="AH254" si="2685">IF(Q253&gt;0,(Q254/Q253),)</f>
        <v>0</v>
      </c>
      <c r="AI254" s="343"/>
      <c r="AJ254" s="344"/>
      <c r="AK254" s="344"/>
      <c r="AL254" s="344"/>
      <c r="AM254" s="344"/>
      <c r="AN254" s="344"/>
      <c r="AO254" s="309"/>
      <c r="AP254" s="344"/>
      <c r="AQ254" s="344"/>
      <c r="AR254" s="344"/>
      <c r="AS254" s="344"/>
      <c r="AT254" s="344"/>
      <c r="AU254" s="309"/>
      <c r="AV254" s="344"/>
      <c r="AW254" s="344"/>
      <c r="AX254" s="309"/>
    </row>
    <row r="255" spans="1:50">
      <c r="A255" s="643" t="s">
        <v>338</v>
      </c>
      <c r="B255" s="644">
        <v>56</v>
      </c>
      <c r="C255" s="644">
        <v>56</v>
      </c>
      <c r="D255" s="644"/>
      <c r="E255" s="658">
        <v>1</v>
      </c>
      <c r="F255" s="644">
        <v>0</v>
      </c>
      <c r="G255" s="644"/>
      <c r="H255" s="644">
        <v>113</v>
      </c>
      <c r="I255" s="644"/>
      <c r="J255" s="644">
        <v>0</v>
      </c>
      <c r="K255" s="644">
        <v>0</v>
      </c>
      <c r="L255" s="644">
        <v>0</v>
      </c>
      <c r="M255" s="644"/>
      <c r="N255" s="644">
        <v>0</v>
      </c>
      <c r="O255" s="644"/>
      <c r="P255" s="644"/>
      <c r="Q255" s="644"/>
      <c r="Y255" s="288"/>
      <c r="Z255" s="284"/>
      <c r="AE255" s="288"/>
      <c r="AF255" s="284"/>
      <c r="AH255" s="288"/>
      <c r="AI255" s="343"/>
      <c r="AJ255" s="344"/>
      <c r="AK255" s="344"/>
      <c r="AL255" s="344"/>
      <c r="AM255" s="344"/>
      <c r="AN255" s="344"/>
      <c r="AO255" s="309"/>
      <c r="AP255" s="344"/>
      <c r="AQ255" s="344"/>
      <c r="AR255" s="344"/>
      <c r="AS255" s="344"/>
      <c r="AT255" s="344"/>
      <c r="AU255" s="309"/>
      <c r="AV255" s="344"/>
      <c r="AW255" s="344"/>
      <c r="AX255" s="309"/>
    </row>
    <row r="256" spans="1:50">
      <c r="A256" s="643" t="s">
        <v>340</v>
      </c>
      <c r="B256" s="644">
        <v>1743708.2857142857</v>
      </c>
      <c r="C256" s="644">
        <v>3048531.9807668803</v>
      </c>
      <c r="D256" s="644"/>
      <c r="E256" s="644">
        <v>75000</v>
      </c>
      <c r="F256" s="644">
        <v>0</v>
      </c>
      <c r="G256" s="644"/>
      <c r="H256" s="644">
        <v>4867240.2664811658</v>
      </c>
      <c r="I256" s="644"/>
      <c r="J256" s="644">
        <v>0</v>
      </c>
      <c r="K256" s="644">
        <v>0</v>
      </c>
      <c r="L256" s="644">
        <v>0</v>
      </c>
      <c r="M256" s="644"/>
      <c r="N256" s="644">
        <v>0</v>
      </c>
      <c r="O256" s="644"/>
      <c r="P256" s="644"/>
      <c r="Q256" s="644"/>
      <c r="R256" s="273"/>
      <c r="S256" s="275">
        <f>IF(B255&gt;0,(B256/B255),)</f>
        <v>31137.647959183672</v>
      </c>
      <c r="T256" s="275">
        <f t="shared" ref="T256" si="2686">IF(C255&gt;0,(C256/C255),)</f>
        <v>54438.071085122865</v>
      </c>
      <c r="U256" s="275">
        <f t="shared" ref="U256" si="2687">IF(D255&gt;0,(D256/D255),)</f>
        <v>0</v>
      </c>
      <c r="V256" s="659">
        <f t="shared" ref="V256" si="2688">IF(E255&gt;0,(E256/E255),)</f>
        <v>75000</v>
      </c>
      <c r="W256" s="275">
        <f t="shared" ref="W256" si="2689">IF(F255&gt;0,(F256/F255),)</f>
        <v>0</v>
      </c>
      <c r="X256" s="275">
        <f t="shared" ref="X256" si="2690">IF(G255&gt;0,(G256/G255),)</f>
        <v>0</v>
      </c>
      <c r="Y256" s="290">
        <f t="shared" ref="Y256" si="2691">IF(H255&gt;0,(H256/H255),)</f>
        <v>43072.922712222709</v>
      </c>
      <c r="Z256" s="285">
        <f t="shared" ref="Z256" si="2692">IF(I255&gt;0,(I256/I255),)</f>
        <v>0</v>
      </c>
      <c r="AA256" s="275">
        <f t="shared" ref="AA256" si="2693">IF(J255&gt;0,(J256/J255),)</f>
        <v>0</v>
      </c>
      <c r="AB256" s="275">
        <f t="shared" ref="AB256" si="2694">IF(K255&gt;0,(K256/K255),)</f>
        <v>0</v>
      </c>
      <c r="AC256" s="275">
        <f t="shared" ref="AC256" si="2695">IF(L255&gt;0,(L256/L255),)</f>
        <v>0</v>
      </c>
      <c r="AD256" s="275">
        <f t="shared" ref="AD256" si="2696">IF(M255&gt;0,(M256/M255),)</f>
        <v>0</v>
      </c>
      <c r="AE256" s="290">
        <f t="shared" ref="AE256" si="2697">IF(N255&gt;0,(N256/N255),)</f>
        <v>0</v>
      </c>
      <c r="AF256" s="285">
        <f t="shared" ref="AF256" si="2698">IF(O255&gt;0,(O256/O255),)</f>
        <v>0</v>
      </c>
      <c r="AG256" s="275">
        <f t="shared" ref="AG256" si="2699">IF(P255&gt;0,(P256/P255),)</f>
        <v>0</v>
      </c>
      <c r="AH256" s="290">
        <f t="shared" ref="AH256" si="2700">IF(Q255&gt;0,(Q256/Q255),)</f>
        <v>0</v>
      </c>
      <c r="AI256" s="345">
        <f>IF(S254&gt;0,(S256-S254)/S254,)</f>
        <v>5.1131645370244096E-2</v>
      </c>
      <c r="AJ256" s="314">
        <f t="shared" ref="AJ256" si="2701">IF(T254&gt;0,(T256-T254)/T254,)</f>
        <v>4.6203711385686512E-2</v>
      </c>
      <c r="AK256" s="314">
        <f t="shared" ref="AK256" si="2702">IF(U254&gt;0,(U256-U254)/U254,)</f>
        <v>0</v>
      </c>
      <c r="AL256" s="314">
        <f t="shared" ref="AL256" si="2703">IF(V254&gt;0,(V256-V254)/V254,)</f>
        <v>0</v>
      </c>
      <c r="AM256" s="314">
        <f t="shared" ref="AM256" si="2704">IF(W254&gt;0,(W256-W254)/W254,)</f>
        <v>0</v>
      </c>
      <c r="AN256" s="314">
        <f t="shared" ref="AN256" si="2705">IF(X254&gt;0,(X256-X254)/X254,)</f>
        <v>0</v>
      </c>
      <c r="AO256" s="656">
        <f t="shared" ref="AO256" si="2706">IF(Y254&gt;0,(Y256-Y254)/Y254,)</f>
        <v>0.1231107934919832</v>
      </c>
      <c r="AP256" s="314">
        <f t="shared" ref="AP256" si="2707">IF(Z254&gt;0,(Z256-Z254)/Z254,)</f>
        <v>0</v>
      </c>
      <c r="AQ256" s="314">
        <f t="shared" ref="AQ256" si="2708">IF(AA254&gt;0,(AA256-AA254)/AA254,)</f>
        <v>0</v>
      </c>
      <c r="AR256" s="314">
        <f t="shared" ref="AR256" si="2709">IF(AB254&gt;0,(AB256-AB254)/AB254,)</f>
        <v>0</v>
      </c>
      <c r="AS256" s="314">
        <f t="shared" ref="AS256" si="2710">IF(AC254&gt;0,(AC256-AC254)/AC254,)</f>
        <v>0</v>
      </c>
      <c r="AT256" s="314">
        <f t="shared" ref="AT256" si="2711">IF(AD254&gt;0,(AD256-AD254)/AD254,)</f>
        <v>0</v>
      </c>
      <c r="AU256" s="310">
        <f t="shared" ref="AU256" si="2712">IF(AE254&gt;0,(AE256-AE254)/AE254,)</f>
        <v>0</v>
      </c>
      <c r="AV256" s="314">
        <f t="shared" ref="AV256" si="2713">IF(AF254&gt;0,(AF256-AF254)/AF254,)</f>
        <v>0</v>
      </c>
      <c r="AW256" s="314">
        <f t="shared" ref="AW256" si="2714">IF(AG254&gt;0,(AG256-AG254)/AG254,)</f>
        <v>0</v>
      </c>
      <c r="AX256" s="310">
        <f t="shared" ref="AX256" si="2715">IF(AH254&gt;0,(AH256-AH254)/AH254,)</f>
        <v>0</v>
      </c>
    </row>
    <row r="257" spans="1:50">
      <c r="A257" s="643" t="s">
        <v>342</v>
      </c>
      <c r="B257" s="644">
        <v>0</v>
      </c>
      <c r="C257" s="644">
        <v>0</v>
      </c>
      <c r="D257" s="644"/>
      <c r="E257" s="644">
        <v>0</v>
      </c>
      <c r="F257" s="644">
        <v>0</v>
      </c>
      <c r="G257" s="644"/>
      <c r="H257" s="644">
        <v>0</v>
      </c>
      <c r="I257" s="644"/>
      <c r="J257" s="644">
        <v>1114.5</v>
      </c>
      <c r="K257" s="644">
        <v>1196.0999999999999</v>
      </c>
      <c r="L257" s="644">
        <v>145</v>
      </c>
      <c r="M257" s="644"/>
      <c r="N257" s="644">
        <v>2455.6</v>
      </c>
      <c r="O257" s="644"/>
      <c r="P257" s="644"/>
      <c r="Q257" s="644"/>
      <c r="Y257" s="288"/>
      <c r="Z257" s="284"/>
      <c r="AE257" s="288"/>
      <c r="AF257" s="284"/>
      <c r="AH257" s="288"/>
      <c r="AI257" s="343"/>
      <c r="AJ257" s="344"/>
      <c r="AK257" s="344"/>
      <c r="AL257" s="344"/>
      <c r="AM257" s="344"/>
      <c r="AN257" s="344"/>
      <c r="AO257" s="309"/>
      <c r="AP257" s="344"/>
      <c r="AQ257" s="344"/>
      <c r="AR257" s="344"/>
      <c r="AS257" s="344"/>
      <c r="AT257" s="344"/>
      <c r="AU257" s="309"/>
      <c r="AV257" s="344"/>
      <c r="AW257" s="344"/>
      <c r="AX257" s="309"/>
    </row>
    <row r="258" spans="1:50">
      <c r="A258" s="643" t="s">
        <v>344</v>
      </c>
      <c r="B258" s="644">
        <v>0</v>
      </c>
      <c r="C258" s="644">
        <v>0</v>
      </c>
      <c r="D258" s="644"/>
      <c r="E258" s="644">
        <v>0</v>
      </c>
      <c r="F258" s="644">
        <v>0</v>
      </c>
      <c r="G258" s="644"/>
      <c r="H258" s="644">
        <v>0</v>
      </c>
      <c r="I258" s="644"/>
      <c r="J258" s="644">
        <v>54311119.349874705</v>
      </c>
      <c r="K258" s="644">
        <v>58518390.800621703</v>
      </c>
      <c r="L258" s="644">
        <v>7310175.2437136602</v>
      </c>
      <c r="M258" s="644"/>
      <c r="N258" s="644">
        <v>120139685.39421007</v>
      </c>
      <c r="O258" s="644"/>
      <c r="P258" s="644"/>
      <c r="Q258" s="644"/>
      <c r="R258" s="273"/>
      <c r="S258" s="275">
        <f>IF(B257&gt;0,(B258/B257),)</f>
        <v>0</v>
      </c>
      <c r="T258" s="275">
        <f t="shared" ref="T258" si="2716">IF(C257&gt;0,(C258/C257),)</f>
        <v>0</v>
      </c>
      <c r="U258" s="275">
        <f t="shared" ref="U258" si="2717">IF(D257&gt;0,(D258/D257),)</f>
        <v>0</v>
      </c>
      <c r="V258" s="275">
        <f t="shared" ref="V258" si="2718">IF(E257&gt;0,(E258/E257),)</f>
        <v>0</v>
      </c>
      <c r="W258" s="275">
        <f t="shared" ref="W258" si="2719">IF(F257&gt;0,(F258/F257),)</f>
        <v>0</v>
      </c>
      <c r="X258" s="275">
        <f t="shared" ref="X258" si="2720">IF(G257&gt;0,(G258/G257),)</f>
        <v>0</v>
      </c>
      <c r="Y258" s="290">
        <f t="shared" ref="Y258" si="2721">IF(H257&gt;0,(H258/H257),)</f>
        <v>0</v>
      </c>
      <c r="Z258" s="285">
        <f t="shared" ref="Z258" si="2722">IF(I257&gt;0,(I258/I257),)</f>
        <v>0</v>
      </c>
      <c r="AA258" s="275">
        <f t="shared" ref="AA258" si="2723">IF(J257&gt;0,(J258/J257),)</f>
        <v>48731.376715903731</v>
      </c>
      <c r="AB258" s="275">
        <f t="shared" ref="AB258" si="2724">IF(K257&gt;0,(K258/K257),)</f>
        <v>48924.329738835972</v>
      </c>
      <c r="AC258" s="275">
        <f t="shared" ref="AC258" si="2725">IF(L257&gt;0,(L258/L257),)</f>
        <v>50415.001680783862</v>
      </c>
      <c r="AD258" s="275">
        <f t="shared" ref="AD258" si="2726">IF(M257&gt;0,(M258/M257),)</f>
        <v>0</v>
      </c>
      <c r="AE258" s="290">
        <f t="shared" ref="AE258" si="2727">IF(N257&gt;0,(N258/N257),)</f>
        <v>48924.778218850821</v>
      </c>
      <c r="AF258" s="285">
        <f t="shared" ref="AF258" si="2728">IF(O257&gt;0,(O258/O257),)</f>
        <v>0</v>
      </c>
      <c r="AG258" s="275">
        <f t="shared" ref="AG258" si="2729">IF(P257&gt;0,(P258/P257),)</f>
        <v>0</v>
      </c>
      <c r="AH258" s="290">
        <f t="shared" ref="AH258" si="2730">IF(Q257&gt;0,(Q258/Q257),)</f>
        <v>0</v>
      </c>
      <c r="AI258" s="343"/>
      <c r="AJ258" s="344"/>
      <c r="AK258" s="344"/>
      <c r="AL258" s="344"/>
      <c r="AM258" s="344"/>
      <c r="AN258" s="344"/>
      <c r="AO258" s="309"/>
      <c r="AP258" s="344"/>
      <c r="AQ258" s="344"/>
      <c r="AR258" s="344"/>
      <c r="AS258" s="344"/>
      <c r="AT258" s="344"/>
      <c r="AU258" s="309"/>
      <c r="AV258" s="344"/>
      <c r="AW258" s="344"/>
      <c r="AX258" s="309"/>
    </row>
    <row r="259" spans="1:50">
      <c r="A259" s="643" t="s">
        <v>346</v>
      </c>
      <c r="B259" s="644">
        <v>0</v>
      </c>
      <c r="C259" s="644">
        <v>0</v>
      </c>
      <c r="D259" s="644"/>
      <c r="E259" s="644">
        <v>0</v>
      </c>
      <c r="F259" s="644">
        <v>0</v>
      </c>
      <c r="G259" s="644"/>
      <c r="H259" s="644">
        <v>0</v>
      </c>
      <c r="I259" s="644"/>
      <c r="J259" s="644">
        <v>1076</v>
      </c>
      <c r="K259" s="644">
        <v>1182.9000000000001</v>
      </c>
      <c r="L259" s="644">
        <v>149</v>
      </c>
      <c r="M259" s="644"/>
      <c r="N259" s="644">
        <v>2407.9</v>
      </c>
      <c r="O259" s="644"/>
      <c r="P259" s="644"/>
      <c r="Q259" s="644"/>
      <c r="Y259" s="288"/>
      <c r="Z259" s="284"/>
      <c r="AE259" s="288"/>
      <c r="AF259" s="284"/>
      <c r="AH259" s="288"/>
      <c r="AI259" s="343"/>
      <c r="AJ259" s="344"/>
      <c r="AK259" s="344"/>
      <c r="AL259" s="344"/>
      <c r="AM259" s="344"/>
      <c r="AN259" s="344"/>
      <c r="AO259" s="309"/>
      <c r="AP259" s="344"/>
      <c r="AQ259" s="344"/>
      <c r="AR259" s="344"/>
      <c r="AS259" s="344"/>
      <c r="AT259" s="344"/>
      <c r="AU259" s="309"/>
      <c r="AV259" s="344"/>
      <c r="AW259" s="344"/>
      <c r="AX259" s="309"/>
    </row>
    <row r="260" spans="1:50">
      <c r="A260" s="643" t="s">
        <v>348</v>
      </c>
      <c r="B260" s="644">
        <v>0</v>
      </c>
      <c r="C260" s="644">
        <v>0</v>
      </c>
      <c r="D260" s="644"/>
      <c r="E260" s="644">
        <v>0</v>
      </c>
      <c r="F260" s="644">
        <v>0</v>
      </c>
      <c r="G260" s="644"/>
      <c r="H260" s="644">
        <v>0</v>
      </c>
      <c r="I260" s="644"/>
      <c r="J260" s="644">
        <v>55199351.745282784</v>
      </c>
      <c r="K260" s="644">
        <v>58287622.902037315</v>
      </c>
      <c r="L260" s="644">
        <v>7353767.787172012</v>
      </c>
      <c r="M260" s="644"/>
      <c r="N260" s="644">
        <v>120840742.43449211</v>
      </c>
      <c r="O260" s="644"/>
      <c r="P260" s="644"/>
      <c r="Q260" s="644"/>
      <c r="R260" s="273"/>
      <c r="S260" s="275">
        <f>IF(B259&gt;0,(B260/B259),)</f>
        <v>0</v>
      </c>
      <c r="T260" s="275">
        <f t="shared" ref="T260" si="2731">IF(C259&gt;0,(C260/C259),)</f>
        <v>0</v>
      </c>
      <c r="U260" s="275">
        <f t="shared" ref="U260" si="2732">IF(D259&gt;0,(D260/D259),)</f>
        <v>0</v>
      </c>
      <c r="V260" s="275">
        <f t="shared" ref="V260" si="2733">IF(E259&gt;0,(E260/E259),)</f>
        <v>0</v>
      </c>
      <c r="W260" s="275">
        <f t="shared" ref="W260" si="2734">IF(F259&gt;0,(F260/F259),)</f>
        <v>0</v>
      </c>
      <c r="X260" s="275">
        <f t="shared" ref="X260" si="2735">IF(G259&gt;0,(G260/G259),)</f>
        <v>0</v>
      </c>
      <c r="Y260" s="290">
        <f t="shared" ref="Y260" si="2736">IF(H259&gt;0,(H260/H259),)</f>
        <v>0</v>
      </c>
      <c r="Z260" s="285">
        <f t="shared" ref="Z260" si="2737">IF(I259&gt;0,(I260/I259),)</f>
        <v>0</v>
      </c>
      <c r="AA260" s="275">
        <f t="shared" ref="AA260" si="2738">IF(J259&gt;0,(J260/J259),)</f>
        <v>51300.512774426381</v>
      </c>
      <c r="AB260" s="275">
        <f t="shared" ref="AB260" si="2739">IF(K259&gt;0,(K260/K259),)</f>
        <v>49275.190550373918</v>
      </c>
      <c r="AC260" s="275">
        <f t="shared" ref="AC260" si="2740">IF(L259&gt;0,(L260/L259),)</f>
        <v>49354.146222630952</v>
      </c>
      <c r="AD260" s="275">
        <f t="shared" ref="AD260" si="2741">IF(M259&gt;0,(M260/M259),)</f>
        <v>0</v>
      </c>
      <c r="AE260" s="290">
        <f t="shared" ref="AE260" si="2742">IF(N259&gt;0,(N260/N259),)</f>
        <v>50185.11667199307</v>
      </c>
      <c r="AF260" s="285">
        <f t="shared" ref="AF260" si="2743">IF(O259&gt;0,(O260/O259),)</f>
        <v>0</v>
      </c>
      <c r="AG260" s="275">
        <f t="shared" ref="AG260" si="2744">IF(P259&gt;0,(P260/P259),)</f>
        <v>0</v>
      </c>
      <c r="AH260" s="290">
        <f t="shared" ref="AH260" si="2745">IF(Q259&gt;0,(Q260/Q259),)</f>
        <v>0</v>
      </c>
      <c r="AI260" s="345">
        <f>IF(S258&gt;0,(S260-S258)/S258,)</f>
        <v>0</v>
      </c>
      <c r="AJ260" s="314">
        <f t="shared" ref="AJ260" si="2746">IF(T258&gt;0,(T260-T258)/T258,)</f>
        <v>0</v>
      </c>
      <c r="AK260" s="314">
        <f t="shared" ref="AK260" si="2747">IF(U258&gt;0,(U260-U258)/U258,)</f>
        <v>0</v>
      </c>
      <c r="AL260" s="314">
        <f t="shared" ref="AL260" si="2748">IF(V258&gt;0,(V260-V258)/V258,)</f>
        <v>0</v>
      </c>
      <c r="AM260" s="314">
        <f t="shared" ref="AM260" si="2749">IF(W258&gt;0,(W260-W258)/W258,)</f>
        <v>0</v>
      </c>
      <c r="AN260" s="314">
        <f t="shared" ref="AN260" si="2750">IF(X258&gt;0,(X260-X258)/X258,)</f>
        <v>0</v>
      </c>
      <c r="AO260" s="310">
        <f t="shared" ref="AO260" si="2751">IF(Y258&gt;0,(Y260-Y258)/Y258,)</f>
        <v>0</v>
      </c>
      <c r="AP260" s="314">
        <f t="shared" ref="AP260" si="2752">IF(Z258&gt;0,(Z260-Z258)/Z258,)</f>
        <v>0</v>
      </c>
      <c r="AQ260" s="314">
        <f t="shared" ref="AQ260" si="2753">IF(AA258&gt;0,(AA260-AA258)/AA258,)</f>
        <v>5.2720366869590196E-2</v>
      </c>
      <c r="AR260" s="314">
        <f t="shared" ref="AR260" si="2754">IF(AB258&gt;0,(AB260-AB258)/AB258,)</f>
        <v>7.171499607881892E-3</v>
      </c>
      <c r="AS260" s="314">
        <f t="shared" ref="AS260" si="2755">IF(AC258&gt;0,(AC260-AC258)/AC258,)</f>
        <v>-2.1042456070318141E-2</v>
      </c>
      <c r="AT260" s="314">
        <f t="shared" ref="AT260" si="2756">IF(AD258&gt;0,(AD260-AD258)/AD258,)</f>
        <v>0</v>
      </c>
      <c r="AU260" s="310">
        <f t="shared" ref="AU260" si="2757">IF(AE258&gt;0,(AE260-AE258)/AE258,)</f>
        <v>2.5760739221023957E-2</v>
      </c>
      <c r="AV260" s="314">
        <f t="shared" ref="AV260" si="2758">IF(AF258&gt;0,(AF260-AF258)/AF258,)</f>
        <v>0</v>
      </c>
      <c r="AW260" s="314">
        <f t="shared" ref="AW260" si="2759">IF(AG258&gt;0,(AG260-AG258)/AG258,)</f>
        <v>0</v>
      </c>
      <c r="AX260" s="310">
        <f t="shared" ref="AX260" si="2760">IF(AH258&gt;0,(AH260-AH258)/AH258,)</f>
        <v>0</v>
      </c>
    </row>
    <row r="261" spans="1:50">
      <c r="A261" s="643" t="s">
        <v>350</v>
      </c>
      <c r="B261" s="644">
        <v>1634</v>
      </c>
      <c r="C261" s="644">
        <v>1174</v>
      </c>
      <c r="D261" s="644"/>
      <c r="E261" s="644">
        <v>476</v>
      </c>
      <c r="F261" s="644">
        <v>135</v>
      </c>
      <c r="G261" s="644"/>
      <c r="H261" s="644">
        <v>3419</v>
      </c>
      <c r="I261" s="644"/>
      <c r="J261" s="644">
        <v>1114.5</v>
      </c>
      <c r="K261" s="644">
        <v>1196.0999999999999</v>
      </c>
      <c r="L261" s="644">
        <v>145</v>
      </c>
      <c r="M261" s="644"/>
      <c r="N261" s="644">
        <v>2455.6</v>
      </c>
      <c r="O261" s="644"/>
      <c r="P261" s="644"/>
      <c r="Q261" s="644"/>
      <c r="Y261" s="288"/>
      <c r="Z261" s="284"/>
      <c r="AE261" s="288"/>
      <c r="AF261" s="284"/>
      <c r="AH261" s="288"/>
      <c r="AI261" s="343"/>
      <c r="AJ261" s="344"/>
      <c r="AK261" s="344"/>
      <c r="AL261" s="344"/>
      <c r="AM261" s="344"/>
      <c r="AN261" s="344"/>
      <c r="AO261" s="309"/>
      <c r="AP261" s="344"/>
      <c r="AQ261" s="344"/>
      <c r="AR261" s="344"/>
      <c r="AS261" s="344"/>
      <c r="AT261" s="344"/>
      <c r="AU261" s="309"/>
      <c r="AV261" s="344"/>
      <c r="AW261" s="344"/>
      <c r="AX261" s="309"/>
    </row>
    <row r="262" spans="1:50">
      <c r="A262" s="643" t="s">
        <v>352</v>
      </c>
      <c r="B262" s="644">
        <v>109796650.07182306</v>
      </c>
      <c r="C262" s="644">
        <v>83009837.392166317</v>
      </c>
      <c r="D262" s="644"/>
      <c r="E262" s="644">
        <v>25734429.39547221</v>
      </c>
      <c r="F262" s="644">
        <v>7191314.7369699255</v>
      </c>
      <c r="G262" s="644"/>
      <c r="H262" s="644">
        <v>225732231.59643149</v>
      </c>
      <c r="I262" s="644"/>
      <c r="J262" s="644">
        <v>54311119.349874705</v>
      </c>
      <c r="K262" s="644">
        <v>58518390.800621703</v>
      </c>
      <c r="L262" s="644">
        <v>7310175.2437136602</v>
      </c>
      <c r="M262" s="644"/>
      <c r="N262" s="644">
        <v>120139685.39421007</v>
      </c>
      <c r="O262" s="644"/>
      <c r="P262" s="644"/>
      <c r="Q262" s="644"/>
      <c r="R262" s="273"/>
      <c r="S262" s="275">
        <f>IF(B261&gt;0,(B262/B261),)</f>
        <v>67195.012283857446</v>
      </c>
      <c r="T262" s="275">
        <f t="shared" ref="T262" si="2761">IF(C261&gt;0,(C262/C261),)</f>
        <v>70706.846160277957</v>
      </c>
      <c r="U262" s="275">
        <f t="shared" ref="U262" si="2762">IF(D261&gt;0,(D262/D261),)</f>
        <v>0</v>
      </c>
      <c r="V262" s="275">
        <f t="shared" ref="V262" si="2763">IF(E261&gt;0,(E262/E261),)</f>
        <v>54063.927301412208</v>
      </c>
      <c r="W262" s="275">
        <f t="shared" ref="W262" si="2764">IF(F261&gt;0,(F262/F261),)</f>
        <v>53268.998051629074</v>
      </c>
      <c r="X262" s="275">
        <f t="shared" ref="X262" si="2765">IF(G261&gt;0,(G262/G261),)</f>
        <v>0</v>
      </c>
      <c r="Y262" s="290">
        <f t="shared" ref="Y262" si="2766">IF(H261&gt;0,(H262/H261),)</f>
        <v>66022.881426274194</v>
      </c>
      <c r="Z262" s="285">
        <f t="shared" ref="Z262" si="2767">IF(I261&gt;0,(I262/I261),)</f>
        <v>0</v>
      </c>
      <c r="AA262" s="275">
        <f t="shared" ref="AA262" si="2768">IF(J261&gt;0,(J262/J261),)</f>
        <v>48731.376715903731</v>
      </c>
      <c r="AB262" s="275">
        <f t="shared" ref="AB262" si="2769">IF(K261&gt;0,(K262/K261),)</f>
        <v>48924.329738835972</v>
      </c>
      <c r="AC262" s="275">
        <f t="shared" ref="AC262" si="2770">IF(L261&gt;0,(L262/L261),)</f>
        <v>50415.001680783862</v>
      </c>
      <c r="AD262" s="275">
        <f t="shared" ref="AD262" si="2771">IF(M261&gt;0,(M262/M261),)</f>
        <v>0</v>
      </c>
      <c r="AE262" s="290">
        <f t="shared" ref="AE262" si="2772">IF(N261&gt;0,(N262/N261),)</f>
        <v>48924.778218850821</v>
      </c>
      <c r="AF262" s="285">
        <f t="shared" ref="AF262" si="2773">IF(O261&gt;0,(O262/O261),)</f>
        <v>0</v>
      </c>
      <c r="AG262" s="275">
        <f t="shared" ref="AG262" si="2774">IF(P261&gt;0,(P262/P261),)</f>
        <v>0</v>
      </c>
      <c r="AH262" s="290">
        <f t="shared" ref="AH262" si="2775">IF(Q261&gt;0,(Q262/Q261),)</f>
        <v>0</v>
      </c>
      <c r="AI262" s="343"/>
      <c r="AJ262" s="344"/>
      <c r="AK262" s="344"/>
      <c r="AL262" s="344"/>
      <c r="AM262" s="344"/>
      <c r="AN262" s="344"/>
      <c r="AO262" s="309"/>
      <c r="AP262" s="344"/>
      <c r="AQ262" s="344"/>
      <c r="AR262" s="344"/>
      <c r="AS262" s="344"/>
      <c r="AT262" s="344"/>
      <c r="AU262" s="309"/>
      <c r="AV262" s="344"/>
      <c r="AW262" s="344"/>
      <c r="AX262" s="309"/>
    </row>
    <row r="263" spans="1:50">
      <c r="A263" s="643" t="s">
        <v>354</v>
      </c>
      <c r="B263" s="644">
        <v>1652</v>
      </c>
      <c r="C263" s="644">
        <v>1359</v>
      </c>
      <c r="D263" s="644"/>
      <c r="E263" s="644">
        <v>461</v>
      </c>
      <c r="F263" s="644">
        <v>138</v>
      </c>
      <c r="G263" s="644"/>
      <c r="H263" s="644">
        <v>3610</v>
      </c>
      <c r="I263" s="644"/>
      <c r="J263" s="644">
        <v>1076</v>
      </c>
      <c r="K263" s="644">
        <v>1182.9000000000001</v>
      </c>
      <c r="L263" s="644">
        <v>149</v>
      </c>
      <c r="M263" s="644"/>
      <c r="N263" s="644">
        <v>2407.9</v>
      </c>
      <c r="O263" s="644"/>
      <c r="P263" s="644"/>
      <c r="Q263" s="644"/>
      <c r="Y263" s="288"/>
      <c r="Z263" s="284"/>
      <c r="AE263" s="288"/>
      <c r="AF263" s="284"/>
      <c r="AH263" s="288"/>
      <c r="AI263" s="343"/>
      <c r="AJ263" s="344"/>
      <c r="AK263" s="344"/>
      <c r="AL263" s="344"/>
      <c r="AM263" s="344"/>
      <c r="AN263" s="344"/>
      <c r="AO263" s="309"/>
      <c r="AP263" s="344"/>
      <c r="AQ263" s="344"/>
      <c r="AR263" s="344"/>
      <c r="AS263" s="344"/>
      <c r="AT263" s="344"/>
      <c r="AU263" s="309"/>
      <c r="AV263" s="344"/>
      <c r="AW263" s="344"/>
      <c r="AX263" s="309"/>
    </row>
    <row r="264" spans="1:50" ht="13.5" thickBot="1">
      <c r="A264" s="649" t="s">
        <v>356</v>
      </c>
      <c r="B264" s="650">
        <v>113524551.70572022</v>
      </c>
      <c r="C264" s="650">
        <v>101115022.15619834</v>
      </c>
      <c r="D264" s="650"/>
      <c r="E264" s="650">
        <v>25336176.83877179</v>
      </c>
      <c r="F264" s="650">
        <v>7556529.9833825426</v>
      </c>
      <c r="G264" s="650"/>
      <c r="H264" s="650">
        <v>247532280.68407291</v>
      </c>
      <c r="I264" s="650"/>
      <c r="J264" s="650">
        <v>55199351.745282784</v>
      </c>
      <c r="K264" s="650">
        <v>58287622.902037315</v>
      </c>
      <c r="L264" s="650">
        <v>7353767.787172012</v>
      </c>
      <c r="M264" s="650"/>
      <c r="N264" s="650">
        <v>120840742.43449211</v>
      </c>
      <c r="O264" s="650"/>
      <c r="P264" s="650"/>
      <c r="Q264" s="650"/>
      <c r="S264" s="281">
        <f>IF(B263&gt;0,(B264/B263),)</f>
        <v>68719.462291598189</v>
      </c>
      <c r="T264" s="281">
        <f t="shared" ref="T264" si="2776">IF(C263&gt;0,(C264/C263),)</f>
        <v>74403.98981324381</v>
      </c>
      <c r="U264" s="281">
        <f t="shared" ref="U264" si="2777">IF(D263&gt;0,(D264/D263),)</f>
        <v>0</v>
      </c>
      <c r="V264" s="281">
        <f t="shared" ref="V264" si="2778">IF(E263&gt;0,(E264/E263),)</f>
        <v>54959.168847661153</v>
      </c>
      <c r="W264" s="281">
        <f t="shared" ref="W264" si="2779">IF(F263&gt;0,(F264/F263),)</f>
        <v>54757.463647699587</v>
      </c>
      <c r="X264" s="281">
        <f t="shared" ref="X264" si="2780">IF(G263&gt;0,(G264/G263),)</f>
        <v>0</v>
      </c>
      <c r="Y264" s="291">
        <f t="shared" ref="Y264" si="2781">IF(H263&gt;0,(H264/H263),)</f>
        <v>68568.498804452334</v>
      </c>
      <c r="Z264" s="286">
        <f t="shared" ref="Z264" si="2782">IF(I263&gt;0,(I264/I263),)</f>
        <v>0</v>
      </c>
      <c r="AA264" s="281">
        <f t="shared" ref="AA264" si="2783">IF(J263&gt;0,(J264/J263),)</f>
        <v>51300.512774426381</v>
      </c>
      <c r="AB264" s="281">
        <f t="shared" ref="AB264" si="2784">IF(K263&gt;0,(K264/K263),)</f>
        <v>49275.190550373918</v>
      </c>
      <c r="AC264" s="281">
        <f t="shared" ref="AC264" si="2785">IF(L263&gt;0,(L264/L263),)</f>
        <v>49354.146222630952</v>
      </c>
      <c r="AD264" s="281">
        <f t="shared" ref="AD264" si="2786">IF(M263&gt;0,(M264/M263),)</f>
        <v>0</v>
      </c>
      <c r="AE264" s="291">
        <f t="shared" ref="AE264" si="2787">IF(N263&gt;0,(N264/N263),)</f>
        <v>50185.11667199307</v>
      </c>
      <c r="AF264" s="286">
        <f t="shared" ref="AF264" si="2788">IF(O263&gt;0,(O264/O263),)</f>
        <v>0</v>
      </c>
      <c r="AG264" s="281">
        <f t="shared" ref="AG264" si="2789">IF(P263&gt;0,(P264/P263),)</f>
        <v>0</v>
      </c>
      <c r="AH264" s="291">
        <f t="shared" ref="AH264" si="2790">IF(Q263&gt;0,(Q264/Q263),)</f>
        <v>0</v>
      </c>
      <c r="AI264" s="346">
        <f>IF(S262&gt;0,(S264-S262)/S262,)</f>
        <v>2.2686951842510017E-2</v>
      </c>
      <c r="AJ264" s="347">
        <f t="shared" ref="AJ264" si="2791">IF(T262&gt;0,(T264-T262)/T262,)</f>
        <v>5.2288340574336817E-2</v>
      </c>
      <c r="AK264" s="347">
        <f t="shared" ref="AK264" si="2792">IF(U262&gt;0,(U264-U262)/U262,)</f>
        <v>0</v>
      </c>
      <c r="AL264" s="347">
        <f t="shared" ref="AL264" si="2793">IF(V262&gt;0,(V264-V262)/V262,)</f>
        <v>1.6558944030423031E-2</v>
      </c>
      <c r="AM264" s="347">
        <f t="shared" ref="AM264" si="2794">IF(W262&gt;0,(W264-W262)/W262,)</f>
        <v>2.7942436511155532E-2</v>
      </c>
      <c r="AN264" s="347">
        <f t="shared" ref="AN264" si="2795">IF(X262&gt;0,(X264-X262)/X262,)</f>
        <v>0</v>
      </c>
      <c r="AO264" s="311">
        <f t="shared" ref="AO264" si="2796">IF(Y262&gt;0,(Y264-Y262)/Y262,)</f>
        <v>3.8556593156582476E-2</v>
      </c>
      <c r="AP264" s="347">
        <f t="shared" ref="AP264" si="2797">IF(Z262&gt;0,(Z264-Z262)/Z262,)</f>
        <v>0</v>
      </c>
      <c r="AQ264" s="347">
        <f t="shared" ref="AQ264" si="2798">IF(AA262&gt;0,(AA264-AA262)/AA262,)</f>
        <v>5.2720366869590196E-2</v>
      </c>
      <c r="AR264" s="347">
        <f t="shared" ref="AR264" si="2799">IF(AB262&gt;0,(AB264-AB262)/AB262,)</f>
        <v>7.171499607881892E-3</v>
      </c>
      <c r="AS264" s="347">
        <f t="shared" ref="AS264" si="2800">IF(AC262&gt;0,(AC264-AC262)/AC262,)</f>
        <v>-2.1042456070318141E-2</v>
      </c>
      <c r="AT264" s="347">
        <f t="shared" ref="AT264" si="2801">IF(AD262&gt;0,(AD264-AD262)/AD262,)</f>
        <v>0</v>
      </c>
      <c r="AU264" s="311">
        <f t="shared" ref="AU264" si="2802">IF(AE262&gt;0,(AE264-AE262)/AE262,)</f>
        <v>2.5760739221023957E-2</v>
      </c>
      <c r="AV264" s="347">
        <f t="shared" ref="AV264" si="2803">IF(AF262&gt;0,(AF264-AF262)/AF262,)</f>
        <v>0</v>
      </c>
      <c r="AW264" s="347">
        <f t="shared" ref="AW264" si="2804">IF(AG262&gt;0,(AG264-AG262)/AG262,)</f>
        <v>0</v>
      </c>
      <c r="AX264" s="311">
        <f t="shared" ref="AX264" si="2805">IF(AH262&gt;0,(AH264-AH262)/AH262,)</f>
        <v>0</v>
      </c>
    </row>
    <row r="265" spans="1:50">
      <c r="A265" s="642" t="s">
        <v>37</v>
      </c>
      <c r="B265" s="644"/>
      <c r="C265" s="644"/>
      <c r="D265" s="644"/>
      <c r="E265" s="644"/>
      <c r="F265" s="644"/>
      <c r="G265" s="644"/>
      <c r="H265" s="644"/>
      <c r="I265" s="644"/>
      <c r="J265" s="644"/>
      <c r="K265" s="644"/>
      <c r="L265" s="644"/>
      <c r="M265" s="644"/>
      <c r="N265" s="644"/>
      <c r="O265" s="644"/>
      <c r="P265" s="644"/>
      <c r="Q265" s="644"/>
      <c r="Y265" s="288"/>
      <c r="Z265" s="284"/>
      <c r="AE265" s="288"/>
      <c r="AF265" s="284"/>
      <c r="AH265" s="288"/>
      <c r="AI265" s="343"/>
      <c r="AJ265" s="344"/>
      <c r="AK265" s="344"/>
      <c r="AL265" s="344"/>
      <c r="AM265" s="344"/>
      <c r="AN265" s="344"/>
      <c r="AO265" s="309"/>
      <c r="AP265" s="344"/>
      <c r="AQ265" s="344"/>
      <c r="AR265" s="344"/>
      <c r="AS265" s="344"/>
      <c r="AT265" s="344"/>
      <c r="AU265" s="309"/>
      <c r="AV265" s="344"/>
      <c r="AW265" s="344"/>
      <c r="AX265" s="309"/>
    </row>
    <row r="266" spans="1:50">
      <c r="A266" s="643" t="s">
        <v>302</v>
      </c>
      <c r="B266" s="644">
        <v>1412</v>
      </c>
      <c r="C266" s="644">
        <v>221</v>
      </c>
      <c r="D266" s="644">
        <v>682</v>
      </c>
      <c r="E266" s="644">
        <v>56</v>
      </c>
      <c r="F266" s="644">
        <v>104</v>
      </c>
      <c r="G266" s="644">
        <v>95</v>
      </c>
      <c r="H266" s="644">
        <v>2570</v>
      </c>
      <c r="I266" s="644"/>
      <c r="J266" s="644">
        <v>0</v>
      </c>
      <c r="K266" s="644">
        <v>0</v>
      </c>
      <c r="L266" s="644">
        <v>0</v>
      </c>
      <c r="M266" s="644"/>
      <c r="N266" s="644">
        <v>0</v>
      </c>
      <c r="O266" s="644"/>
      <c r="P266" s="644"/>
      <c r="Q266" s="644"/>
      <c r="S266" s="274"/>
      <c r="T266" s="274"/>
      <c r="U266" s="274"/>
      <c r="V266" s="274"/>
      <c r="W266" s="274"/>
      <c r="X266" s="274"/>
      <c r="Y266" s="289"/>
      <c r="Z266" s="284"/>
      <c r="AA266" s="274"/>
      <c r="AB266" s="274"/>
      <c r="AC266" s="274"/>
      <c r="AD266" s="274"/>
      <c r="AE266" s="289"/>
      <c r="AF266" s="284"/>
      <c r="AG266" s="274"/>
      <c r="AH266" s="289"/>
      <c r="AI266" s="343"/>
      <c r="AJ266" s="344"/>
      <c r="AK266" s="344"/>
      <c r="AL266" s="344"/>
      <c r="AM266" s="344"/>
      <c r="AN266" s="344"/>
      <c r="AO266" s="309"/>
      <c r="AP266" s="344"/>
      <c r="AQ266" s="344"/>
      <c r="AR266" s="344"/>
      <c r="AS266" s="344"/>
      <c r="AT266" s="344"/>
      <c r="AU266" s="309"/>
      <c r="AV266" s="344"/>
      <c r="AW266" s="344"/>
      <c r="AX266" s="309"/>
    </row>
    <row r="267" spans="1:50">
      <c r="A267" s="643" t="s">
        <v>304</v>
      </c>
      <c r="B267" s="644">
        <v>177685390.40086019</v>
      </c>
      <c r="C267" s="644">
        <v>20617775.650969528</v>
      </c>
      <c r="D267" s="644">
        <v>62579882.746382162</v>
      </c>
      <c r="E267" s="644">
        <v>5029790.5573770497</v>
      </c>
      <c r="F267" s="644">
        <v>8472619.0169073958</v>
      </c>
      <c r="G267" s="644">
        <v>7824996.430210324</v>
      </c>
      <c r="H267" s="644">
        <v>282210454.80270666</v>
      </c>
      <c r="I267" s="644"/>
      <c r="J267" s="644">
        <v>0</v>
      </c>
      <c r="K267" s="644">
        <v>0</v>
      </c>
      <c r="L267" s="644">
        <v>0</v>
      </c>
      <c r="M267" s="644"/>
      <c r="N267" s="644">
        <v>0</v>
      </c>
      <c r="O267" s="644"/>
      <c r="P267" s="644"/>
      <c r="Q267" s="644"/>
      <c r="S267" s="275">
        <f>IF(B266&gt;0,(B267/B266),)</f>
        <v>125839.51161534007</v>
      </c>
      <c r="T267" s="275">
        <f t="shared" ref="T267" si="2806">IF(C266&gt;0,(C267/C266),)</f>
        <v>93293.102493074781</v>
      </c>
      <c r="U267" s="275">
        <f t="shared" ref="U267" si="2807">IF(D266&gt;0,(D267/D266),)</f>
        <v>91759.358865662987</v>
      </c>
      <c r="V267" s="275">
        <f t="shared" ref="V267" si="2808">IF(E266&gt;0,(E267/E266),)</f>
        <v>89817.688524590179</v>
      </c>
      <c r="W267" s="275">
        <f t="shared" ref="W267" si="2809">IF(F266&gt;0,(F267/F266),)</f>
        <v>81467.490547186491</v>
      </c>
      <c r="X267" s="275">
        <f t="shared" ref="X267" si="2810">IF(G266&gt;0,(G267/G266),)</f>
        <v>82368.383475898154</v>
      </c>
      <c r="Y267" s="290">
        <f t="shared" ref="Y267" si="2811">IF(H266&gt;0,(H267/H266),)</f>
        <v>109809.5154874345</v>
      </c>
      <c r="Z267" s="285">
        <f t="shared" ref="Z267" si="2812">IF(I266&gt;0,(I267/I266),)</f>
        <v>0</v>
      </c>
      <c r="AA267" s="275">
        <f t="shared" ref="AA267" si="2813">IF(J266&gt;0,(J267/J266),)</f>
        <v>0</v>
      </c>
      <c r="AB267" s="275">
        <f t="shared" ref="AB267" si="2814">IF(K266&gt;0,(K267/K266),)</f>
        <v>0</v>
      </c>
      <c r="AC267" s="275">
        <f t="shared" ref="AC267" si="2815">IF(L266&gt;0,(L267/L266),)</f>
        <v>0</v>
      </c>
      <c r="AD267" s="275">
        <f t="shared" ref="AD267" si="2816">IF(M266&gt;0,(M267/M266),)</f>
        <v>0</v>
      </c>
      <c r="AE267" s="290">
        <f t="shared" ref="AE267" si="2817">IF(N266&gt;0,(N267/N266),)</f>
        <v>0</v>
      </c>
      <c r="AF267" s="285">
        <f t="shared" ref="AF267" si="2818">IF(O266&gt;0,(O267/O266),)</f>
        <v>0</v>
      </c>
      <c r="AG267" s="275">
        <f t="shared" ref="AG267" si="2819">IF(P266&gt;0,(P267/P266),)</f>
        <v>0</v>
      </c>
      <c r="AH267" s="290">
        <f t="shared" ref="AH267" si="2820">IF(Q266&gt;0,(Q267/Q266),)</f>
        <v>0</v>
      </c>
      <c r="AI267" s="343"/>
      <c r="AJ267" s="344"/>
      <c r="AK267" s="344"/>
      <c r="AL267" s="344"/>
      <c r="AM267" s="344"/>
      <c r="AN267" s="344"/>
      <c r="AO267" s="309"/>
      <c r="AP267" s="344"/>
      <c r="AQ267" s="344"/>
      <c r="AR267" s="344"/>
      <c r="AS267" s="344"/>
      <c r="AT267" s="344"/>
      <c r="AU267" s="309"/>
      <c r="AV267" s="344"/>
      <c r="AW267" s="344"/>
      <c r="AX267" s="309"/>
    </row>
    <row r="268" spans="1:50">
      <c r="A268" s="643" t="s">
        <v>306</v>
      </c>
      <c r="B268" s="644">
        <v>1404</v>
      </c>
      <c r="C268" s="644">
        <v>217</v>
      </c>
      <c r="D268" s="644">
        <v>692</v>
      </c>
      <c r="E268" s="644">
        <v>64</v>
      </c>
      <c r="F268" s="644">
        <v>114</v>
      </c>
      <c r="G268" s="644">
        <v>101</v>
      </c>
      <c r="H268" s="644">
        <v>2592</v>
      </c>
      <c r="I268" s="644"/>
      <c r="J268" s="644">
        <v>0</v>
      </c>
      <c r="K268" s="644">
        <v>0</v>
      </c>
      <c r="L268" s="644">
        <v>0</v>
      </c>
      <c r="M268" s="644"/>
      <c r="N268" s="644">
        <v>0</v>
      </c>
      <c r="O268" s="644"/>
      <c r="P268" s="644"/>
      <c r="Q268" s="644"/>
      <c r="Y268" s="288"/>
      <c r="Z268" s="284"/>
      <c r="AE268" s="288"/>
      <c r="AF268" s="284"/>
      <c r="AH268" s="288"/>
      <c r="AI268" s="343"/>
      <c r="AJ268" s="344"/>
      <c r="AK268" s="344"/>
      <c r="AL268" s="344"/>
      <c r="AM268" s="344"/>
      <c r="AN268" s="344"/>
      <c r="AO268" s="309"/>
      <c r="AP268" s="344"/>
      <c r="AQ268" s="344"/>
      <c r="AR268" s="344"/>
      <c r="AS268" s="344"/>
      <c r="AT268" s="344"/>
      <c r="AU268" s="309"/>
      <c r="AV268" s="344"/>
      <c r="AW268" s="344"/>
      <c r="AX268" s="309"/>
    </row>
    <row r="269" spans="1:50">
      <c r="A269" s="643" t="s">
        <v>308</v>
      </c>
      <c r="B269" s="644">
        <v>177148096.35025087</v>
      </c>
      <c r="C269" s="644">
        <v>20534278.695652172</v>
      </c>
      <c r="D269" s="644">
        <v>63781625.09293472</v>
      </c>
      <c r="E269" s="644">
        <v>5432934.6904376019</v>
      </c>
      <c r="F269" s="644">
        <v>9538521.2445216551</v>
      </c>
      <c r="G269" s="644">
        <v>8063626.4540441185</v>
      </c>
      <c r="H269" s="644">
        <v>284499082.52784115</v>
      </c>
      <c r="I269" s="644"/>
      <c r="J269" s="644">
        <v>0</v>
      </c>
      <c r="K269" s="644">
        <v>0</v>
      </c>
      <c r="L269" s="644">
        <v>0</v>
      </c>
      <c r="M269" s="644"/>
      <c r="N269" s="644">
        <v>0</v>
      </c>
      <c r="O269" s="644"/>
      <c r="P269" s="644"/>
      <c r="Q269" s="644"/>
      <c r="R269" s="273"/>
      <c r="S269" s="275">
        <f>IF(B268&gt;0,(B269/B268),)</f>
        <v>126173.85779932399</v>
      </c>
      <c r="T269" s="275">
        <f t="shared" ref="T269" si="2821">IF(C268&gt;0,(C269/C268),)</f>
        <v>94628.012422360232</v>
      </c>
      <c r="U269" s="275">
        <f t="shared" ref="U269" si="2822">IF(D268&gt;0,(D269/D268),)</f>
        <v>92169.97845799815</v>
      </c>
      <c r="V269" s="275">
        <f t="shared" ref="V269" si="2823">IF(E268&gt;0,(E269/E268),)</f>
        <v>84889.604538087529</v>
      </c>
      <c r="W269" s="275">
        <f t="shared" ref="W269" si="2824">IF(F268&gt;0,(F269/F268),)</f>
        <v>83671.238987032062</v>
      </c>
      <c r="X269" s="275">
        <f t="shared" ref="X269" si="2825">IF(G268&gt;0,(G269/G268),)</f>
        <v>79837.885683605127</v>
      </c>
      <c r="Y269" s="290">
        <f t="shared" ref="Y269" si="2826">IF(H268&gt;0,(H269/H268),)</f>
        <v>109760.44850611156</v>
      </c>
      <c r="Z269" s="285">
        <f t="shared" ref="Z269" si="2827">IF(I268&gt;0,(I269/I268),)</f>
        <v>0</v>
      </c>
      <c r="AA269" s="275">
        <f t="shared" ref="AA269" si="2828">IF(J268&gt;0,(J269/J268),)</f>
        <v>0</v>
      </c>
      <c r="AB269" s="275">
        <f t="shared" ref="AB269" si="2829">IF(K268&gt;0,(K269/K268),)</f>
        <v>0</v>
      </c>
      <c r="AC269" s="275">
        <f t="shared" ref="AC269" si="2830">IF(L268&gt;0,(L269/L268),)</f>
        <v>0</v>
      </c>
      <c r="AD269" s="275">
        <f t="shared" ref="AD269" si="2831">IF(M268&gt;0,(M269/M268),)</f>
        <v>0</v>
      </c>
      <c r="AE269" s="290">
        <f t="shared" ref="AE269" si="2832">IF(N268&gt;0,(N269/N268),)</f>
        <v>0</v>
      </c>
      <c r="AF269" s="285">
        <f t="shared" ref="AF269" si="2833">IF(O268&gt;0,(O269/O268),)</f>
        <v>0</v>
      </c>
      <c r="AG269" s="275">
        <f t="shared" ref="AG269" si="2834">IF(P268&gt;0,(P269/P268),)</f>
        <v>0</v>
      </c>
      <c r="AH269" s="290">
        <f t="shared" ref="AH269" si="2835">IF(Q268&gt;0,(Q269/Q268),)</f>
        <v>0</v>
      </c>
      <c r="AI269" s="345">
        <f>IF(S267&gt;0,(S269-S267)/S267,)</f>
        <v>2.656925314569937E-3</v>
      </c>
      <c r="AJ269" s="314">
        <f t="shared" ref="AJ269" si="2836">IF(T267&gt;0,(T269-T267)/T267,)</f>
        <v>1.4308774106687502E-2</v>
      </c>
      <c r="AK269" s="314">
        <f t="shared" ref="AK269" si="2837">IF(U267&gt;0,(U269-U267)/U267,)</f>
        <v>4.4749614362096339E-3</v>
      </c>
      <c r="AL269" s="314">
        <f t="shared" ref="AL269" si="2838">IF(V267&gt;0,(V269-V267)/V267,)</f>
        <v>-5.4867633173987164E-2</v>
      </c>
      <c r="AM269" s="314">
        <f t="shared" ref="AM269" si="2839">IF(W267&gt;0,(W269-W267)/W267,)</f>
        <v>2.7050648363461566E-2</v>
      </c>
      <c r="AN269" s="314">
        <f t="shared" ref="AN269" si="2840">IF(X267&gt;0,(X269-X267)/X267,)</f>
        <v>-3.0721712452126446E-2</v>
      </c>
      <c r="AO269" s="310">
        <f t="shared" ref="AO269" si="2841">IF(Y267&gt;0,(Y269-Y267)/Y267,)</f>
        <v>-4.4683724452423881E-4</v>
      </c>
      <c r="AP269" s="314">
        <f t="shared" ref="AP269" si="2842">IF(Z267&gt;0,(Z269-Z267)/Z267,)</f>
        <v>0</v>
      </c>
      <c r="AQ269" s="314">
        <f t="shared" ref="AQ269" si="2843">IF(AA267&gt;0,(AA269-AA267)/AA267,)</f>
        <v>0</v>
      </c>
      <c r="AR269" s="314">
        <f t="shared" ref="AR269" si="2844">IF(AB267&gt;0,(AB269-AB267)/AB267,)</f>
        <v>0</v>
      </c>
      <c r="AS269" s="314">
        <f t="shared" ref="AS269" si="2845">IF(AC267&gt;0,(AC269-AC267)/AC267,)</f>
        <v>0</v>
      </c>
      <c r="AT269" s="314">
        <f t="shared" ref="AT269" si="2846">IF(AD267&gt;0,(AD269-AD267)/AD267,)</f>
        <v>0</v>
      </c>
      <c r="AU269" s="310">
        <f t="shared" ref="AU269" si="2847">IF(AE267&gt;0,(AE269-AE267)/AE267,)</f>
        <v>0</v>
      </c>
      <c r="AV269" s="314">
        <f t="shared" ref="AV269" si="2848">IF(AF267&gt;0,(AF269-AF267)/AF267,)</f>
        <v>0</v>
      </c>
      <c r="AW269" s="314">
        <f t="shared" ref="AW269" si="2849">IF(AG267&gt;0,(AG269-AG267)/AG267,)</f>
        <v>0</v>
      </c>
      <c r="AX269" s="310">
        <f t="shared" ref="AX269" si="2850">IF(AH267&gt;0,(AH269-AH267)/AH267,)</f>
        <v>0</v>
      </c>
    </row>
    <row r="270" spans="1:50">
      <c r="A270" s="643" t="s">
        <v>310</v>
      </c>
      <c r="B270" s="644">
        <v>1307</v>
      </c>
      <c r="C270" s="644">
        <v>438</v>
      </c>
      <c r="D270" s="644">
        <v>881</v>
      </c>
      <c r="E270" s="644">
        <v>113</v>
      </c>
      <c r="F270" s="644">
        <v>166</v>
      </c>
      <c r="G270" s="644">
        <v>102</v>
      </c>
      <c r="H270" s="644">
        <v>3007</v>
      </c>
      <c r="I270" s="644"/>
      <c r="J270" s="644">
        <v>0</v>
      </c>
      <c r="K270" s="644">
        <v>0</v>
      </c>
      <c r="L270" s="644">
        <v>1</v>
      </c>
      <c r="M270" s="644"/>
      <c r="N270" s="644">
        <v>1</v>
      </c>
      <c r="O270" s="644"/>
      <c r="P270" s="644"/>
      <c r="Q270" s="644"/>
      <c r="Y270" s="288"/>
      <c r="Z270" s="284"/>
      <c r="AE270" s="288"/>
      <c r="AF270" s="284"/>
      <c r="AH270" s="288"/>
      <c r="AI270" s="343"/>
      <c r="AJ270" s="344"/>
      <c r="AK270" s="344"/>
      <c r="AL270" s="344"/>
      <c r="AM270" s="344"/>
      <c r="AN270" s="344"/>
      <c r="AO270" s="309"/>
      <c r="AP270" s="344"/>
      <c r="AQ270" s="344"/>
      <c r="AR270" s="344"/>
      <c r="AS270" s="344"/>
      <c r="AT270" s="344"/>
      <c r="AU270" s="309"/>
      <c r="AV270" s="344"/>
      <c r="AW270" s="344"/>
      <c r="AX270" s="309"/>
    </row>
    <row r="271" spans="1:50">
      <c r="A271" s="648" t="s">
        <v>312</v>
      </c>
      <c r="B271" s="646">
        <v>110654328.70787987</v>
      </c>
      <c r="C271" s="646">
        <v>32341986.65674508</v>
      </c>
      <c r="D271" s="646">
        <v>64038149.672855102</v>
      </c>
      <c r="E271" s="646">
        <v>8022990.9215500942</v>
      </c>
      <c r="F271" s="646">
        <v>11318606.911425652</v>
      </c>
      <c r="G271" s="646">
        <v>6847541.2842975212</v>
      </c>
      <c r="H271" s="646">
        <v>233223604.15475333</v>
      </c>
      <c r="I271" s="646"/>
      <c r="J271" s="646">
        <v>0</v>
      </c>
      <c r="K271" s="646">
        <v>0</v>
      </c>
      <c r="L271" s="646">
        <v>38906</v>
      </c>
      <c r="M271" s="646"/>
      <c r="N271" s="646">
        <v>38906</v>
      </c>
      <c r="O271" s="646"/>
      <c r="P271" s="646"/>
      <c r="Q271" s="646"/>
      <c r="S271" s="275">
        <f>IF(B270&gt;0,(B271/B270),)</f>
        <v>84662.83757297619</v>
      </c>
      <c r="T271" s="275">
        <f t="shared" ref="T271" si="2851">IF(C270&gt;0,(C271/C270),)</f>
        <v>73840.152184349499</v>
      </c>
      <c r="U271" s="275">
        <f t="shared" ref="U271" si="2852">IF(D270&gt;0,(D271/D270),)</f>
        <v>72688.024600289558</v>
      </c>
      <c r="V271" s="275">
        <f t="shared" ref="V271" si="2853">IF(E270&gt;0,(E271/E270),)</f>
        <v>70999.919659735344</v>
      </c>
      <c r="W271" s="275">
        <f t="shared" ref="W271" si="2854">IF(F270&gt;0,(F271/F270),)</f>
        <v>68184.378984491879</v>
      </c>
      <c r="X271" s="275">
        <f t="shared" ref="X271" si="2855">IF(G270&gt;0,(G271/G270),)</f>
        <v>67132.757689191378</v>
      </c>
      <c r="Y271" s="290">
        <f t="shared" ref="Y271" si="2856">IF(H270&gt;0,(H271/H270),)</f>
        <v>77560.2275207028</v>
      </c>
      <c r="Z271" s="285">
        <f t="shared" ref="Z271" si="2857">IF(I270&gt;0,(I271/I270),)</f>
        <v>0</v>
      </c>
      <c r="AA271" s="275">
        <f t="shared" ref="AA271" si="2858">IF(J270&gt;0,(J271/J270),)</f>
        <v>0</v>
      </c>
      <c r="AB271" s="275">
        <f t="shared" ref="AB271" si="2859">IF(K270&gt;0,(K271/K270),)</f>
        <v>0</v>
      </c>
      <c r="AC271" s="275">
        <f t="shared" ref="AC271" si="2860">IF(L270&gt;0,(L271/L270),)</f>
        <v>38906</v>
      </c>
      <c r="AD271" s="275">
        <f t="shared" ref="AD271" si="2861">IF(M270&gt;0,(M271/M270),)</f>
        <v>0</v>
      </c>
      <c r="AE271" s="290">
        <f t="shared" ref="AE271" si="2862">IF(N270&gt;0,(N271/N270),)</f>
        <v>38906</v>
      </c>
      <c r="AF271" s="285">
        <f t="shared" ref="AF271" si="2863">IF(O270&gt;0,(O271/O270),)</f>
        <v>0</v>
      </c>
      <c r="AG271" s="275">
        <f t="shared" ref="AG271" si="2864">IF(P270&gt;0,(P271/P270),)</f>
        <v>0</v>
      </c>
      <c r="AH271" s="290">
        <f t="shared" ref="AH271" si="2865">IF(Q270&gt;0,(Q271/Q270),)</f>
        <v>0</v>
      </c>
      <c r="AI271" s="343"/>
      <c r="AJ271" s="344"/>
      <c r="AK271" s="344"/>
      <c r="AL271" s="344"/>
      <c r="AM271" s="344"/>
      <c r="AN271" s="344"/>
      <c r="AO271" s="309"/>
      <c r="AP271" s="344"/>
      <c r="AQ271" s="344"/>
      <c r="AR271" s="344"/>
      <c r="AS271" s="344"/>
      <c r="AT271" s="344"/>
      <c r="AU271" s="309"/>
      <c r="AV271" s="344"/>
      <c r="AW271" s="344"/>
      <c r="AX271" s="309"/>
    </row>
    <row r="272" spans="1:50">
      <c r="A272" s="643" t="s">
        <v>314</v>
      </c>
      <c r="B272" s="644">
        <v>1333</v>
      </c>
      <c r="C272" s="644">
        <v>422</v>
      </c>
      <c r="D272" s="644">
        <v>850</v>
      </c>
      <c r="E272" s="644">
        <v>100</v>
      </c>
      <c r="F272" s="644">
        <v>188</v>
      </c>
      <c r="G272" s="644">
        <v>93</v>
      </c>
      <c r="H272" s="644">
        <v>2986</v>
      </c>
      <c r="I272" s="644"/>
      <c r="J272" s="644">
        <v>0</v>
      </c>
      <c r="K272" s="644">
        <v>0</v>
      </c>
      <c r="L272" s="644">
        <v>1</v>
      </c>
      <c r="M272" s="644"/>
      <c r="N272" s="644">
        <v>1</v>
      </c>
      <c r="O272" s="644"/>
      <c r="P272" s="644"/>
      <c r="Q272" s="644"/>
      <c r="Y272" s="288"/>
      <c r="Z272" s="284"/>
      <c r="AE272" s="288"/>
      <c r="AF272" s="284"/>
      <c r="AH272" s="288"/>
      <c r="AI272" s="343"/>
      <c r="AJ272" s="344"/>
      <c r="AK272" s="344"/>
      <c r="AL272" s="344"/>
      <c r="AM272" s="344"/>
      <c r="AN272" s="344"/>
      <c r="AO272" s="309"/>
      <c r="AP272" s="344"/>
      <c r="AQ272" s="344"/>
      <c r="AR272" s="344"/>
      <c r="AS272" s="344"/>
      <c r="AT272" s="344"/>
      <c r="AU272" s="309"/>
      <c r="AV272" s="344"/>
      <c r="AW272" s="344"/>
      <c r="AX272" s="309"/>
    </row>
    <row r="273" spans="1:50">
      <c r="A273" s="643" t="s">
        <v>316</v>
      </c>
      <c r="B273" s="644">
        <v>114189505.46592098</v>
      </c>
      <c r="C273" s="644">
        <v>31711184.039848678</v>
      </c>
      <c r="D273" s="644">
        <v>62586970.043454275</v>
      </c>
      <c r="E273" s="644">
        <v>7134412.6193001047</v>
      </c>
      <c r="F273" s="644">
        <v>12840875.4704016</v>
      </c>
      <c r="G273" s="644">
        <v>6457480.8600337263</v>
      </c>
      <c r="H273" s="644">
        <v>234920428.49895939</v>
      </c>
      <c r="I273" s="644"/>
      <c r="J273" s="644">
        <v>0</v>
      </c>
      <c r="K273" s="644">
        <v>0</v>
      </c>
      <c r="L273" s="644">
        <v>38808</v>
      </c>
      <c r="M273" s="644"/>
      <c r="N273" s="644">
        <v>38808</v>
      </c>
      <c r="O273" s="644"/>
      <c r="P273" s="644"/>
      <c r="Q273" s="644"/>
      <c r="R273" s="273"/>
      <c r="S273" s="275">
        <f>IF(B272&gt;0,(B273/B272),)</f>
        <v>85663.544985687156</v>
      </c>
      <c r="T273" s="275">
        <f t="shared" ref="T273" si="2866">IF(C272&gt;0,(C273/C272),)</f>
        <v>75144.985876418665</v>
      </c>
      <c r="U273" s="275">
        <f t="shared" ref="U273" si="2867">IF(D272&gt;0,(D273/D272),)</f>
        <v>73631.729462887379</v>
      </c>
      <c r="V273" s="275">
        <f t="shared" ref="V273" si="2868">IF(E272&gt;0,(E273/E272),)</f>
        <v>71344.126193001051</v>
      </c>
      <c r="W273" s="275">
        <f t="shared" ref="W273" si="2869">IF(F272&gt;0,(F273/F272),)</f>
        <v>68302.529097880848</v>
      </c>
      <c r="X273" s="275">
        <f t="shared" ref="X273" si="2870">IF(G272&gt;0,(G273/G272),)</f>
        <v>69435.278064878774</v>
      </c>
      <c r="Y273" s="290">
        <f t="shared" ref="Y273" si="2871">IF(H272&gt;0,(H273/H272),)</f>
        <v>78673.954621218814</v>
      </c>
      <c r="Z273" s="285">
        <f t="shared" ref="Z273" si="2872">IF(I272&gt;0,(I273/I272),)</f>
        <v>0</v>
      </c>
      <c r="AA273" s="275">
        <f t="shared" ref="AA273" si="2873">IF(J272&gt;0,(J273/J272),)</f>
        <v>0</v>
      </c>
      <c r="AB273" s="275">
        <f t="shared" ref="AB273" si="2874">IF(K272&gt;0,(K273/K272),)</f>
        <v>0</v>
      </c>
      <c r="AC273" s="275">
        <f t="shared" ref="AC273" si="2875">IF(L272&gt;0,(L273/L272),)</f>
        <v>38808</v>
      </c>
      <c r="AD273" s="275">
        <f t="shared" ref="AD273" si="2876">IF(M272&gt;0,(M273/M272),)</f>
        <v>0</v>
      </c>
      <c r="AE273" s="290">
        <f t="shared" ref="AE273" si="2877">IF(N272&gt;0,(N273/N272),)</f>
        <v>38808</v>
      </c>
      <c r="AF273" s="285">
        <f t="shared" ref="AF273" si="2878">IF(O272&gt;0,(O273/O272),)</f>
        <v>0</v>
      </c>
      <c r="AG273" s="275">
        <f t="shared" ref="AG273" si="2879">IF(P272&gt;0,(P273/P272),)</f>
        <v>0</v>
      </c>
      <c r="AH273" s="290">
        <f t="shared" ref="AH273" si="2880">IF(Q272&gt;0,(Q273/Q272),)</f>
        <v>0</v>
      </c>
      <c r="AI273" s="345">
        <f>IF(S271&gt;0,(S273-S271)/S271,)</f>
        <v>1.1819913451972291E-2</v>
      </c>
      <c r="AJ273" s="314">
        <f t="shared" ref="AJ273" si="2881">IF(T271&gt;0,(T273-T271)/T271,)</f>
        <v>1.7671059084649696E-2</v>
      </c>
      <c r="AK273" s="314">
        <f t="shared" ref="AK273" si="2882">IF(U271&gt;0,(U273-U271)/U271,)</f>
        <v>1.2982948261247166E-2</v>
      </c>
      <c r="AL273" s="314">
        <f t="shared" ref="AL273" si="2883">IF(V271&gt;0,(V273-V271)/V271,)</f>
        <v>4.8479848275224174E-3</v>
      </c>
      <c r="AM273" s="314">
        <f t="shared" ref="AM273" si="2884">IF(W271&gt;0,(W273-W271)/W271,)</f>
        <v>1.7328032483194028E-3</v>
      </c>
      <c r="AN273" s="314">
        <f t="shared" ref="AN273" si="2885">IF(X271&gt;0,(X273-X271)/X271,)</f>
        <v>3.4298015677346597E-2</v>
      </c>
      <c r="AO273" s="310">
        <f t="shared" ref="AO273" si="2886">IF(Y271&gt;0,(Y273-Y271)/Y271,)</f>
        <v>1.4359513066393888E-2</v>
      </c>
      <c r="AP273" s="314">
        <f t="shared" ref="AP273" si="2887">IF(Z271&gt;0,(Z273-Z271)/Z271,)</f>
        <v>0</v>
      </c>
      <c r="AQ273" s="314">
        <f t="shared" ref="AQ273" si="2888">IF(AA271&gt;0,(AA273-AA271)/AA271,)</f>
        <v>0</v>
      </c>
      <c r="AR273" s="314">
        <f t="shared" ref="AR273" si="2889">IF(AB271&gt;0,(AB273-AB271)/AB271,)</f>
        <v>0</v>
      </c>
      <c r="AS273" s="314">
        <f t="shared" ref="AS273" si="2890">IF(AC271&gt;0,(AC273-AC271)/AC271,)</f>
        <v>-2.5188916876574307E-3</v>
      </c>
      <c r="AT273" s="314">
        <f t="shared" ref="AT273" si="2891">IF(AD271&gt;0,(AD273-AD271)/AD271,)</f>
        <v>0</v>
      </c>
      <c r="AU273" s="310">
        <f t="shared" ref="AU273" si="2892">IF(AE271&gt;0,(AE273-AE271)/AE271,)</f>
        <v>-2.5188916876574307E-3</v>
      </c>
      <c r="AV273" s="314">
        <f t="shared" ref="AV273" si="2893">IF(AF271&gt;0,(AF273-AF271)/AF271,)</f>
        <v>0</v>
      </c>
      <c r="AW273" s="314">
        <f t="shared" ref="AW273" si="2894">IF(AG271&gt;0,(AG273-AG271)/AG271,)</f>
        <v>0</v>
      </c>
      <c r="AX273" s="310">
        <f t="shared" ref="AX273" si="2895">IF(AH271&gt;0,(AH273-AH271)/AH271,)</f>
        <v>0</v>
      </c>
    </row>
    <row r="274" spans="1:50">
      <c r="A274" s="643" t="s">
        <v>318</v>
      </c>
      <c r="B274" s="644">
        <v>898</v>
      </c>
      <c r="C274" s="644">
        <v>259</v>
      </c>
      <c r="D274" s="644">
        <v>707</v>
      </c>
      <c r="E274" s="644">
        <v>63</v>
      </c>
      <c r="F274" s="644">
        <v>185</v>
      </c>
      <c r="G274" s="644">
        <v>76</v>
      </c>
      <c r="H274" s="644">
        <v>2188</v>
      </c>
      <c r="I274" s="644"/>
      <c r="J274" s="644">
        <v>0</v>
      </c>
      <c r="K274" s="644">
        <v>0</v>
      </c>
      <c r="L274" s="644">
        <v>0</v>
      </c>
      <c r="M274" s="644"/>
      <c r="N274" s="644">
        <v>0</v>
      </c>
      <c r="O274" s="644"/>
      <c r="P274" s="644"/>
      <c r="Q274" s="644"/>
      <c r="Y274" s="288"/>
      <c r="Z274" s="284"/>
      <c r="AE274" s="288"/>
      <c r="AF274" s="284"/>
      <c r="AH274" s="288"/>
      <c r="AI274" s="343"/>
      <c r="AJ274" s="344"/>
      <c r="AK274" s="344"/>
      <c r="AL274" s="344"/>
      <c r="AM274" s="344"/>
      <c r="AN274" s="344"/>
      <c r="AO274" s="309"/>
      <c r="AP274" s="344"/>
      <c r="AQ274" s="344"/>
      <c r="AR274" s="344"/>
      <c r="AS274" s="344"/>
      <c r="AT274" s="344"/>
      <c r="AU274" s="309"/>
      <c r="AV274" s="344"/>
      <c r="AW274" s="344"/>
      <c r="AX274" s="309"/>
    </row>
    <row r="275" spans="1:50">
      <c r="A275" s="643" t="s">
        <v>320</v>
      </c>
      <c r="B275" s="644">
        <v>68411049.485290766</v>
      </c>
      <c r="C275" s="644">
        <v>17288500.46153846</v>
      </c>
      <c r="D275" s="644">
        <v>45200306.279024631</v>
      </c>
      <c r="E275" s="644">
        <v>4328760.5052631572</v>
      </c>
      <c r="F275" s="644">
        <v>11592038.12250986</v>
      </c>
      <c r="G275" s="644">
        <v>4728454.440677966</v>
      </c>
      <c r="H275" s="644">
        <v>151549109.29430485</v>
      </c>
      <c r="I275" s="644"/>
      <c r="J275" s="644">
        <v>0</v>
      </c>
      <c r="K275" s="644">
        <v>0</v>
      </c>
      <c r="L275" s="644">
        <v>0</v>
      </c>
      <c r="M275" s="644"/>
      <c r="N275" s="644">
        <v>0</v>
      </c>
      <c r="O275" s="644"/>
      <c r="P275" s="644"/>
      <c r="Q275" s="644"/>
      <c r="R275" s="273"/>
      <c r="S275" s="275">
        <f>IF(B274&gt;0,(B275/B274),)</f>
        <v>76181.569582729135</v>
      </c>
      <c r="T275" s="275">
        <f t="shared" ref="T275" si="2896">IF(C274&gt;0,(C275/C274),)</f>
        <v>66750.967032967033</v>
      </c>
      <c r="U275" s="275">
        <f t="shared" ref="U275" si="2897">IF(D274&gt;0,(D275/D274),)</f>
        <v>63932.540705833992</v>
      </c>
      <c r="V275" s="275">
        <f t="shared" ref="V275" si="2898">IF(E274&gt;0,(E275/E274),)</f>
        <v>68710.484210526309</v>
      </c>
      <c r="W275" s="275">
        <f t="shared" ref="W275" si="2899">IF(F274&gt;0,(F275/F274),)</f>
        <v>62659.665527080324</v>
      </c>
      <c r="X275" s="275">
        <f t="shared" ref="X275" si="2900">IF(G274&gt;0,(G275/G274),)</f>
        <v>62216.50579839429</v>
      </c>
      <c r="Y275" s="290">
        <f t="shared" ref="Y275" si="2901">IF(H274&gt;0,(H275/H274),)</f>
        <v>69263.761103430006</v>
      </c>
      <c r="Z275" s="285">
        <f t="shared" ref="Z275" si="2902">IF(I274&gt;0,(I275/I274),)</f>
        <v>0</v>
      </c>
      <c r="AA275" s="275">
        <f t="shared" ref="AA275" si="2903">IF(J274&gt;0,(J275/J274),)</f>
        <v>0</v>
      </c>
      <c r="AB275" s="275">
        <f t="shared" ref="AB275" si="2904">IF(K274&gt;0,(K275/K274),)</f>
        <v>0</v>
      </c>
      <c r="AC275" s="275">
        <f t="shared" ref="AC275" si="2905">IF(L274&gt;0,(L275/L274),)</f>
        <v>0</v>
      </c>
      <c r="AD275" s="275">
        <f t="shared" ref="AD275" si="2906">IF(M274&gt;0,(M275/M274),)</f>
        <v>0</v>
      </c>
      <c r="AE275" s="290">
        <f t="shared" ref="AE275" si="2907">IF(N274&gt;0,(N275/N274),)</f>
        <v>0</v>
      </c>
      <c r="AF275" s="285">
        <f t="shared" ref="AF275" si="2908">IF(O274&gt;0,(O275/O274),)</f>
        <v>0</v>
      </c>
      <c r="AG275" s="275">
        <f t="shared" ref="AG275" si="2909">IF(P274&gt;0,(P275/P274),)</f>
        <v>0</v>
      </c>
      <c r="AH275" s="290">
        <f t="shared" ref="AH275" si="2910">IF(Q274&gt;0,(Q275/Q274),)</f>
        <v>0</v>
      </c>
      <c r="AI275" s="343"/>
      <c r="AJ275" s="344"/>
      <c r="AK275" s="344"/>
      <c r="AL275" s="344"/>
      <c r="AM275" s="344"/>
      <c r="AN275" s="344"/>
      <c r="AO275" s="309"/>
      <c r="AP275" s="344"/>
      <c r="AQ275" s="344"/>
      <c r="AR275" s="344"/>
      <c r="AS275" s="344"/>
      <c r="AT275" s="344"/>
      <c r="AU275" s="309"/>
      <c r="AV275" s="344"/>
      <c r="AW275" s="344"/>
      <c r="AX275" s="309"/>
    </row>
    <row r="276" spans="1:50">
      <c r="A276" s="643" t="s">
        <v>322</v>
      </c>
      <c r="B276" s="644">
        <v>860</v>
      </c>
      <c r="C276" s="644">
        <v>243</v>
      </c>
      <c r="D276" s="644">
        <v>690</v>
      </c>
      <c r="E276" s="644">
        <v>63</v>
      </c>
      <c r="F276" s="644">
        <v>159</v>
      </c>
      <c r="G276" s="644">
        <v>83</v>
      </c>
      <c r="H276" s="644">
        <v>2098</v>
      </c>
      <c r="I276" s="644"/>
      <c r="J276" s="644">
        <v>0</v>
      </c>
      <c r="K276" s="644">
        <v>131</v>
      </c>
      <c r="L276" s="658">
        <v>103</v>
      </c>
      <c r="M276" s="644"/>
      <c r="N276" s="644">
        <v>234</v>
      </c>
      <c r="O276" s="644"/>
      <c r="P276" s="644"/>
      <c r="Q276" s="644"/>
      <c r="Y276" s="288"/>
      <c r="Z276" s="284"/>
      <c r="AE276" s="288"/>
      <c r="AF276" s="284"/>
      <c r="AH276" s="288"/>
      <c r="AI276" s="343"/>
      <c r="AJ276" s="344"/>
      <c r="AK276" s="344"/>
      <c r="AL276" s="344"/>
      <c r="AM276" s="344"/>
      <c r="AN276" s="344"/>
      <c r="AO276" s="309"/>
      <c r="AP276" s="344"/>
      <c r="AQ276" s="344"/>
      <c r="AR276" s="344"/>
      <c r="AS276" s="344"/>
      <c r="AT276" s="344"/>
      <c r="AU276" s="309"/>
      <c r="AV276" s="344"/>
      <c r="AW276" s="344"/>
      <c r="AX276" s="309"/>
    </row>
    <row r="277" spans="1:50">
      <c r="A277" s="643" t="s">
        <v>324</v>
      </c>
      <c r="B277" s="644">
        <v>66019953.377608925</v>
      </c>
      <c r="C277" s="644">
        <v>16380021.85026738</v>
      </c>
      <c r="D277" s="644">
        <v>44291165.579179488</v>
      </c>
      <c r="E277" s="644">
        <v>4377974.2303664917</v>
      </c>
      <c r="F277" s="644">
        <v>9477368.3920671158</v>
      </c>
      <c r="G277" s="644">
        <v>5334124.3254475705</v>
      </c>
      <c r="H277" s="644">
        <v>145880607.75493696</v>
      </c>
      <c r="I277" s="644"/>
      <c r="J277" s="644">
        <v>0</v>
      </c>
      <c r="K277" s="644">
        <v>6275160.0084534576</v>
      </c>
      <c r="L277" s="644">
        <v>4402198.2948531657</v>
      </c>
      <c r="M277" s="644"/>
      <c r="N277" s="644">
        <v>10677358.303306624</v>
      </c>
      <c r="O277" s="644"/>
      <c r="P277" s="644"/>
      <c r="Q277" s="644"/>
      <c r="R277" s="273"/>
      <c r="S277" s="275">
        <f>IF(B276&gt;0,(B277/B276),)</f>
        <v>76767.387648382472</v>
      </c>
      <c r="T277" s="275">
        <f t="shared" ref="T277" si="2911">IF(C276&gt;0,(C277/C276),)</f>
        <v>67407.497326203214</v>
      </c>
      <c r="U277" s="275">
        <f t="shared" ref="U277" si="2912">IF(D276&gt;0,(D277/D276),)</f>
        <v>64190.095042289111</v>
      </c>
      <c r="V277" s="275">
        <f t="shared" ref="V277" si="2913">IF(E276&gt;0,(E277/E276),)</f>
        <v>69491.654450261776</v>
      </c>
      <c r="W277" s="275">
        <f t="shared" ref="W277" si="2914">IF(F276&gt;0,(F277/F276),)</f>
        <v>59606.090516145385</v>
      </c>
      <c r="X277" s="275">
        <f t="shared" ref="X277" si="2915">IF(G276&gt;0,(G277/G276),)</f>
        <v>64266.558137922533</v>
      </c>
      <c r="Y277" s="290">
        <f t="shared" ref="Y277" si="2916">IF(H276&gt;0,(H277/H276),)</f>
        <v>69533.178148206367</v>
      </c>
      <c r="Z277" s="285">
        <f t="shared" ref="Z277" si="2917">IF(I276&gt;0,(I277/I276),)</f>
        <v>0</v>
      </c>
      <c r="AA277" s="275">
        <f t="shared" ref="AA277" si="2918">IF(J276&gt;0,(J277/J276),)</f>
        <v>0</v>
      </c>
      <c r="AB277" s="275">
        <f t="shared" ref="AB277" si="2919">IF(K276&gt;0,(K277/K276),)</f>
        <v>47901.984797354635</v>
      </c>
      <c r="AC277" s="659">
        <f t="shared" ref="AC277" si="2920">IF(L276&gt;0,(L277/L276),)</f>
        <v>42739.789270419082</v>
      </c>
      <c r="AD277" s="275">
        <f t="shared" ref="AD277" si="2921">IF(M276&gt;0,(M277/M276),)</f>
        <v>0</v>
      </c>
      <c r="AE277" s="290">
        <f t="shared" ref="AE277" si="2922">IF(N276&gt;0,(N277/N276),)</f>
        <v>45629.736338917195</v>
      </c>
      <c r="AF277" s="285">
        <f t="shared" ref="AF277" si="2923">IF(O276&gt;0,(O277/O276),)</f>
        <v>0</v>
      </c>
      <c r="AG277" s="275">
        <f t="shared" ref="AG277" si="2924">IF(P276&gt;0,(P277/P276),)</f>
        <v>0</v>
      </c>
      <c r="AH277" s="290">
        <f t="shared" ref="AH277" si="2925">IF(Q276&gt;0,(Q277/Q276),)</f>
        <v>0</v>
      </c>
      <c r="AI277" s="345">
        <f>IF(S275&gt;0,(S277-S275)/S275,)</f>
        <v>7.6897610388188386E-3</v>
      </c>
      <c r="AJ277" s="314">
        <f t="shared" ref="AJ277" si="2926">IF(T275&gt;0,(T277-T275)/T275,)</f>
        <v>9.8355173328340418E-3</v>
      </c>
      <c r="AK277" s="314">
        <f t="shared" ref="AK277" si="2927">IF(U275&gt;0,(U277-U275)/U275,)</f>
        <v>4.0285327880238151E-3</v>
      </c>
      <c r="AL277" s="314">
        <f t="shared" ref="AL277" si="2928">IF(V275&gt;0,(V277-V275)/V275,)</f>
        <v>1.1369010838898932E-2</v>
      </c>
      <c r="AM277" s="314">
        <f t="shared" ref="AM277" si="2929">IF(W275&gt;0,(W277-W275)/W275,)</f>
        <v>-4.8732705245852957E-2</v>
      </c>
      <c r="AN277" s="314">
        <f t="shared" ref="AN277" si="2930">IF(X275&gt;0,(X277-X275)/X275,)</f>
        <v>3.2950296922350665E-2</v>
      </c>
      <c r="AO277" s="310">
        <f t="shared" ref="AO277" si="2931">IF(Y275&gt;0,(Y277-Y275)/Y275,)</f>
        <v>3.8897258896184758E-3</v>
      </c>
      <c r="AP277" s="314">
        <f t="shared" ref="AP277" si="2932">IF(Z275&gt;0,(Z277-Z275)/Z275,)</f>
        <v>0</v>
      </c>
      <c r="AQ277" s="314">
        <f t="shared" ref="AQ277" si="2933">IF(AA275&gt;0,(AA277-AA275)/AA275,)</f>
        <v>0</v>
      </c>
      <c r="AR277" s="314">
        <f t="shared" ref="AR277" si="2934">IF(AB275&gt;0,(AB277-AB275)/AB275,)</f>
        <v>0</v>
      </c>
      <c r="AS277" s="314">
        <f t="shared" ref="AS277" si="2935">IF(AC275&gt;0,(AC277-AC275)/AC275,)</f>
        <v>0</v>
      </c>
      <c r="AT277" s="314">
        <f t="shared" ref="AT277" si="2936">IF(AD275&gt;0,(AD277-AD275)/AD275,)</f>
        <v>0</v>
      </c>
      <c r="AU277" s="310">
        <f t="shared" ref="AU277" si="2937">IF(AE275&gt;0,(AE277-AE275)/AE275,)</f>
        <v>0</v>
      </c>
      <c r="AV277" s="314">
        <f t="shared" ref="AV277" si="2938">IF(AF275&gt;0,(AF277-AF275)/AF275,)</f>
        <v>0</v>
      </c>
      <c r="AW277" s="314">
        <f t="shared" ref="AW277" si="2939">IF(AG275&gt;0,(AG277-AG275)/AG275,)</f>
        <v>0</v>
      </c>
      <c r="AX277" s="310">
        <f t="shared" ref="AX277" si="2940">IF(AH275&gt;0,(AH277-AH275)/AH275,)</f>
        <v>0</v>
      </c>
    </row>
    <row r="278" spans="1:50">
      <c r="A278" s="643" t="s">
        <v>326</v>
      </c>
      <c r="B278" s="644">
        <v>9</v>
      </c>
      <c r="C278" s="644">
        <v>9</v>
      </c>
      <c r="D278" s="644">
        <v>66</v>
      </c>
      <c r="E278" s="644">
        <v>5</v>
      </c>
      <c r="F278" s="644">
        <v>49</v>
      </c>
      <c r="G278" s="644">
        <v>4</v>
      </c>
      <c r="H278" s="644">
        <v>142</v>
      </c>
      <c r="I278" s="644"/>
      <c r="J278" s="644">
        <v>0</v>
      </c>
      <c r="K278" s="644">
        <v>89</v>
      </c>
      <c r="L278" s="644">
        <v>113</v>
      </c>
      <c r="M278" s="644"/>
      <c r="N278" s="644">
        <v>202</v>
      </c>
      <c r="O278" s="644"/>
      <c r="P278" s="644"/>
      <c r="Q278" s="644"/>
      <c r="Y278" s="288"/>
      <c r="Z278" s="284"/>
      <c r="AE278" s="288"/>
      <c r="AF278" s="284"/>
      <c r="AH278" s="288"/>
      <c r="AI278" s="343"/>
      <c r="AJ278" s="344"/>
      <c r="AK278" s="344"/>
      <c r="AL278" s="344"/>
      <c r="AM278" s="344"/>
      <c r="AN278" s="344"/>
      <c r="AO278" s="309"/>
      <c r="AP278" s="344"/>
      <c r="AQ278" s="344"/>
      <c r="AR278" s="344"/>
      <c r="AS278" s="344"/>
      <c r="AT278" s="344"/>
      <c r="AU278" s="309"/>
      <c r="AV278" s="344"/>
      <c r="AW278" s="344"/>
      <c r="AX278" s="309"/>
    </row>
    <row r="279" spans="1:50">
      <c r="A279" s="643" t="s">
        <v>328</v>
      </c>
      <c r="B279" s="644">
        <v>633332.57142857136</v>
      </c>
      <c r="C279" s="644">
        <v>592142.78571428568</v>
      </c>
      <c r="D279" s="644">
        <v>2903684.1540931971</v>
      </c>
      <c r="E279" s="644">
        <v>336684</v>
      </c>
      <c r="F279" s="644">
        <v>2722225.4843609217</v>
      </c>
      <c r="G279" s="644">
        <v>211620</v>
      </c>
      <c r="H279" s="644">
        <v>7399688.9955969751</v>
      </c>
      <c r="I279" s="644"/>
      <c r="J279" s="644">
        <v>0</v>
      </c>
      <c r="K279" s="644">
        <v>4103380.4739454095</v>
      </c>
      <c r="L279" s="644">
        <v>5324596.362068966</v>
      </c>
      <c r="M279" s="644"/>
      <c r="N279" s="644">
        <v>9427976.8360143751</v>
      </c>
      <c r="O279" s="644"/>
      <c r="P279" s="644"/>
      <c r="Q279" s="644"/>
      <c r="R279" s="273"/>
      <c r="S279" s="275">
        <f>IF(B278&gt;0,(B279/B278),)</f>
        <v>70370.28571428571</v>
      </c>
      <c r="T279" s="275">
        <f t="shared" ref="T279" si="2941">IF(C278&gt;0,(C279/C278),)</f>
        <v>65793.642857142855</v>
      </c>
      <c r="U279" s="275">
        <f t="shared" ref="U279" si="2942">IF(D278&gt;0,(D279/D278),)</f>
        <v>43995.214455957532</v>
      </c>
      <c r="V279" s="275">
        <f t="shared" ref="V279" si="2943">IF(E278&gt;0,(E279/E278),)</f>
        <v>67336.800000000003</v>
      </c>
      <c r="W279" s="275">
        <f t="shared" ref="W279" si="2944">IF(F278&gt;0,(F279/F278),)</f>
        <v>55555.622129814728</v>
      </c>
      <c r="X279" s="275">
        <f t="shared" ref="X279" si="2945">IF(G278&gt;0,(G279/G278),)</f>
        <v>52905</v>
      </c>
      <c r="Y279" s="290">
        <f t="shared" ref="Y279" si="2946">IF(H278&gt;0,(H279/H278),)</f>
        <v>52110.485884485737</v>
      </c>
      <c r="Z279" s="285">
        <f t="shared" ref="Z279" si="2947">IF(I278&gt;0,(I279/I278),)</f>
        <v>0</v>
      </c>
      <c r="AA279" s="275">
        <f t="shared" ref="AA279" si="2948">IF(J278&gt;0,(J279/J278),)</f>
        <v>0</v>
      </c>
      <c r="AB279" s="275">
        <f t="shared" ref="AB279" si="2949">IF(K278&gt;0,(K279/K278),)</f>
        <v>46105.398583656286</v>
      </c>
      <c r="AC279" s="275">
        <f t="shared" ref="AC279" si="2950">IF(L278&gt;0,(L279/L278),)</f>
        <v>47120.321788220936</v>
      </c>
      <c r="AD279" s="275">
        <f t="shared" ref="AD279" si="2951">IF(M278&gt;0,(M279/M278),)</f>
        <v>0</v>
      </c>
      <c r="AE279" s="290">
        <f t="shared" ref="AE279" si="2952">IF(N278&gt;0,(N279/N278),)</f>
        <v>46673.152653536512</v>
      </c>
      <c r="AF279" s="285">
        <f t="shared" ref="AF279" si="2953">IF(O278&gt;0,(O279/O278),)</f>
        <v>0</v>
      </c>
      <c r="AG279" s="275">
        <f t="shared" ref="AG279" si="2954">IF(P278&gt;0,(P279/P278),)</f>
        <v>0</v>
      </c>
      <c r="AH279" s="290">
        <f t="shared" ref="AH279" si="2955">IF(Q278&gt;0,(Q279/Q278),)</f>
        <v>0</v>
      </c>
      <c r="AI279" s="343"/>
      <c r="AJ279" s="344"/>
      <c r="AK279" s="344"/>
      <c r="AL279" s="344"/>
      <c r="AM279" s="344"/>
      <c r="AN279" s="344"/>
      <c r="AO279" s="309"/>
      <c r="AP279" s="344"/>
      <c r="AQ279" s="344"/>
      <c r="AR279" s="344"/>
      <c r="AS279" s="344"/>
      <c r="AT279" s="344"/>
      <c r="AU279" s="309"/>
      <c r="AV279" s="344"/>
      <c r="AW279" s="344"/>
      <c r="AX279" s="309"/>
    </row>
    <row r="280" spans="1:50">
      <c r="A280" s="643" t="s">
        <v>330</v>
      </c>
      <c r="B280" s="644">
        <v>12</v>
      </c>
      <c r="C280" s="644">
        <v>4</v>
      </c>
      <c r="D280" s="644">
        <v>36</v>
      </c>
      <c r="E280" s="644">
        <v>1</v>
      </c>
      <c r="F280" s="644">
        <v>47</v>
      </c>
      <c r="G280" s="644">
        <v>1</v>
      </c>
      <c r="H280" s="644">
        <v>101</v>
      </c>
      <c r="I280" s="644"/>
      <c r="J280" s="644">
        <v>0</v>
      </c>
      <c r="K280" s="644">
        <v>567</v>
      </c>
      <c r="L280" s="644">
        <v>177</v>
      </c>
      <c r="M280" s="644"/>
      <c r="N280" s="644">
        <v>744</v>
      </c>
      <c r="O280" s="644"/>
      <c r="P280" s="644"/>
      <c r="Q280" s="644"/>
      <c r="Y280" s="288"/>
      <c r="Z280" s="284"/>
      <c r="AE280" s="288"/>
      <c r="AF280" s="284"/>
      <c r="AH280" s="288"/>
      <c r="AI280" s="343"/>
      <c r="AJ280" s="344"/>
      <c r="AK280" s="344"/>
      <c r="AL280" s="344"/>
      <c r="AM280" s="344"/>
      <c r="AN280" s="344"/>
      <c r="AO280" s="309"/>
      <c r="AP280" s="344"/>
      <c r="AQ280" s="344"/>
      <c r="AR280" s="344"/>
      <c r="AS280" s="344"/>
      <c r="AT280" s="344"/>
      <c r="AU280" s="309"/>
      <c r="AV280" s="344"/>
      <c r="AW280" s="344"/>
      <c r="AX280" s="309"/>
    </row>
    <row r="281" spans="1:50">
      <c r="A281" s="643" t="s">
        <v>332</v>
      </c>
      <c r="B281" s="644">
        <v>900145.57377049176</v>
      </c>
      <c r="C281" s="644">
        <v>270266</v>
      </c>
      <c r="D281" s="644">
        <v>1602759.0629342631</v>
      </c>
      <c r="E281" s="644">
        <v>58000</v>
      </c>
      <c r="F281" s="644">
        <v>2726784.411764706</v>
      </c>
      <c r="G281" s="644">
        <v>50000</v>
      </c>
      <c r="H281" s="644">
        <v>5607955.0484694615</v>
      </c>
      <c r="I281" s="644"/>
      <c r="J281" s="644">
        <v>0</v>
      </c>
      <c r="K281" s="644">
        <v>26383049.240482755</v>
      </c>
      <c r="L281" s="644">
        <v>8496876.3829333093</v>
      </c>
      <c r="M281" s="644"/>
      <c r="N281" s="644">
        <v>34879925.623416066</v>
      </c>
      <c r="O281" s="644"/>
      <c r="P281" s="644"/>
      <c r="Q281" s="644"/>
      <c r="R281" s="273"/>
      <c r="S281" s="275">
        <f>IF(B280&gt;0,(B281/B280),)</f>
        <v>75012.131147540975</v>
      </c>
      <c r="T281" s="275">
        <f t="shared" ref="T281" si="2956">IF(C280&gt;0,(C281/C280),)</f>
        <v>67566.5</v>
      </c>
      <c r="U281" s="275">
        <f t="shared" ref="U281" si="2957">IF(D280&gt;0,(D281/D280),)</f>
        <v>44521.085081507306</v>
      </c>
      <c r="V281" s="275">
        <f t="shared" ref="V281" si="2958">IF(E280&gt;0,(E281/E280),)</f>
        <v>58000</v>
      </c>
      <c r="W281" s="275">
        <f t="shared" ref="W281" si="2959">IF(F280&gt;0,(F281/F280),)</f>
        <v>58016.68961201502</v>
      </c>
      <c r="X281" s="275">
        <f t="shared" ref="X281" si="2960">IF(G280&gt;0,(G281/G280),)</f>
        <v>50000</v>
      </c>
      <c r="Y281" s="290">
        <f t="shared" ref="Y281" si="2961">IF(H280&gt;0,(H281/H280),)</f>
        <v>55524.307410588728</v>
      </c>
      <c r="Z281" s="285">
        <f t="shared" ref="Z281" si="2962">IF(I280&gt;0,(I281/I280),)</f>
        <v>0</v>
      </c>
      <c r="AA281" s="275">
        <f t="shared" ref="AA281" si="2963">IF(J280&gt;0,(J281/J280),)</f>
        <v>0</v>
      </c>
      <c r="AB281" s="275">
        <f t="shared" ref="AB281" si="2964">IF(K280&gt;0,(K281/K280),)</f>
        <v>46530.951041415792</v>
      </c>
      <c r="AC281" s="275">
        <f t="shared" ref="AC281" si="2965">IF(L280&gt;0,(L281/L280),)</f>
        <v>48004.951316007398</v>
      </c>
      <c r="AD281" s="275">
        <f t="shared" ref="AD281" si="2966">IF(M280&gt;0,(M281/M280),)</f>
        <v>0</v>
      </c>
      <c r="AE281" s="290">
        <f t="shared" ref="AE281" si="2967">IF(N280&gt;0,(N281/N280),)</f>
        <v>46881.620461580736</v>
      </c>
      <c r="AF281" s="285">
        <f t="shared" ref="AF281" si="2968">IF(O280&gt;0,(O281/O280),)</f>
        <v>0</v>
      </c>
      <c r="AG281" s="275">
        <f t="shared" ref="AG281" si="2969">IF(P280&gt;0,(P281/P280),)</f>
        <v>0</v>
      </c>
      <c r="AH281" s="290">
        <f t="shared" ref="AH281" si="2970">IF(Q280&gt;0,(Q281/Q280),)</f>
        <v>0</v>
      </c>
      <c r="AI281" s="345">
        <f>IF(S279&gt;0,(S281-S279)/S279,)</f>
        <v>6.5963146037261777E-2</v>
      </c>
      <c r="AJ281" s="314">
        <f t="shared" ref="AJ281" si="2971">IF(T279&gt;0,(T281-T279)/T279,)</f>
        <v>2.6945720982596049E-2</v>
      </c>
      <c r="AK281" s="314">
        <f t="shared" ref="AK281" si="2972">IF(U279&gt;0,(U281-U279)/U279,)</f>
        <v>1.1952905152359469E-2</v>
      </c>
      <c r="AL281" s="312">
        <f t="shared" ref="AL281" si="2973">IF(V279&gt;0,(V281-V279)/V279,)</f>
        <v>-0.13865820769623746</v>
      </c>
      <c r="AM281" s="314">
        <f t="shared" ref="AM281" si="2974">IF(W279&gt;0,(W281-W279)/W279,)</f>
        <v>4.4299161594295665E-2</v>
      </c>
      <c r="AN281" s="314">
        <f t="shared" ref="AN281" si="2975">IF(X279&gt;0,(X281-X279)/X279,)</f>
        <v>-5.4909743880540589E-2</v>
      </c>
      <c r="AO281" s="310">
        <f t="shared" ref="AO281" si="2976">IF(Y279&gt;0,(Y281-Y279)/Y279,)</f>
        <v>6.5511220403326714E-2</v>
      </c>
      <c r="AP281" s="314">
        <f t="shared" ref="AP281" si="2977">IF(Z279&gt;0,(Z281-Z279)/Z279,)</f>
        <v>0</v>
      </c>
      <c r="AQ281" s="314">
        <f t="shared" ref="AQ281" si="2978">IF(AA279&gt;0,(AA281-AA279)/AA279,)</f>
        <v>0</v>
      </c>
      <c r="AR281" s="314">
        <f t="shared" ref="AR281" si="2979">IF(AB279&gt;0,(AB281-AB279)/AB279,)</f>
        <v>9.2299919495839339E-3</v>
      </c>
      <c r="AS281" s="314">
        <f t="shared" ref="AS281" si="2980">IF(AC279&gt;0,(AC281-AC279)/AC279,)</f>
        <v>1.8773843093906908E-2</v>
      </c>
      <c r="AT281" s="314">
        <f t="shared" ref="AT281" si="2981">IF(AD279&gt;0,(AD281-AD279)/AD279,)</f>
        <v>0</v>
      </c>
      <c r="AU281" s="310">
        <f t="shared" ref="AU281" si="2982">IF(AE279&gt;0,(AE281-AE279)/AE279,)</f>
        <v>4.4665465303301835E-3</v>
      </c>
      <c r="AV281" s="314">
        <f t="shared" ref="AV281" si="2983">IF(AF279&gt;0,(AF281-AF279)/AF279,)</f>
        <v>0</v>
      </c>
      <c r="AW281" s="314">
        <f t="shared" ref="AW281" si="2984">IF(AG279&gt;0,(AG281-AG279)/AG279,)</f>
        <v>0</v>
      </c>
      <c r="AX281" s="310">
        <f t="shared" ref="AX281" si="2985">IF(AH279&gt;0,(AH281-AH279)/AH279,)</f>
        <v>0</v>
      </c>
    </row>
    <row r="282" spans="1:50">
      <c r="A282" s="643" t="s">
        <v>334</v>
      </c>
      <c r="B282" s="644">
        <v>1304</v>
      </c>
      <c r="C282" s="644">
        <v>321</v>
      </c>
      <c r="D282" s="644">
        <v>509</v>
      </c>
      <c r="E282" s="644">
        <v>33</v>
      </c>
      <c r="F282" s="644">
        <v>123</v>
      </c>
      <c r="G282" s="644">
        <v>81</v>
      </c>
      <c r="H282" s="644">
        <v>2371</v>
      </c>
      <c r="I282" s="644"/>
      <c r="J282" s="644">
        <v>0</v>
      </c>
      <c r="K282" s="644">
        <v>4</v>
      </c>
      <c r="L282" s="644">
        <v>9</v>
      </c>
      <c r="M282" s="644"/>
      <c r="N282" s="644">
        <v>13</v>
      </c>
      <c r="O282" s="644"/>
      <c r="P282" s="644"/>
      <c r="Q282" s="644"/>
      <c r="Y282" s="288"/>
      <c r="Z282" s="284"/>
      <c r="AE282" s="288"/>
      <c r="AF282" s="284"/>
      <c r="AH282" s="288"/>
      <c r="AI282" s="343"/>
      <c r="AJ282" s="344"/>
      <c r="AK282" s="344"/>
      <c r="AL282" s="344"/>
      <c r="AM282" s="344"/>
      <c r="AN282" s="344"/>
      <c r="AO282" s="309"/>
      <c r="AP282" s="344"/>
      <c r="AQ282" s="344"/>
      <c r="AR282" s="344"/>
      <c r="AS282" s="344"/>
      <c r="AT282" s="344"/>
      <c r="AU282" s="309"/>
      <c r="AV282" s="344"/>
      <c r="AW282" s="344"/>
      <c r="AX282" s="309"/>
    </row>
    <row r="283" spans="1:50">
      <c r="A283" s="643" t="s">
        <v>336</v>
      </c>
      <c r="B283" s="644">
        <v>75529006.062565163</v>
      </c>
      <c r="C283" s="644">
        <v>18689769.99328215</v>
      </c>
      <c r="D283" s="644">
        <v>24138047.686563183</v>
      </c>
      <c r="E283" s="644">
        <v>1817475</v>
      </c>
      <c r="F283" s="644">
        <v>6025346.4337791633</v>
      </c>
      <c r="G283" s="644">
        <v>4372113.4681872744</v>
      </c>
      <c r="H283" s="644">
        <v>130571758.64437693</v>
      </c>
      <c r="I283" s="644"/>
      <c r="J283" s="644">
        <v>0</v>
      </c>
      <c r="K283" s="644">
        <v>194112</v>
      </c>
      <c r="L283" s="644">
        <v>458588.4827586207</v>
      </c>
      <c r="M283" s="644"/>
      <c r="N283" s="644">
        <v>652700.48275862075</v>
      </c>
      <c r="O283" s="644"/>
      <c r="P283" s="644"/>
      <c r="Q283" s="644"/>
      <c r="R283" s="273"/>
      <c r="S283" s="275">
        <f>IF(B282&gt;0,(B283/B282),)</f>
        <v>57921.016919145062</v>
      </c>
      <c r="T283" s="275">
        <f t="shared" ref="T283" si="2986">IF(C282&gt;0,(C283/C282),)</f>
        <v>58223.582533589251</v>
      </c>
      <c r="U283" s="275">
        <f t="shared" ref="U283" si="2987">IF(D282&gt;0,(D283/D282),)</f>
        <v>47422.490543346132</v>
      </c>
      <c r="V283" s="275">
        <f t="shared" ref="V283" si="2988">IF(E282&gt;0,(E283/E282),)</f>
        <v>55075</v>
      </c>
      <c r="W283" s="275">
        <f t="shared" ref="W283" si="2989">IF(F282&gt;0,(F283/F282),)</f>
        <v>48986.556372188323</v>
      </c>
      <c r="X283" s="275">
        <f t="shared" ref="X283" si="2990">IF(G282&gt;0,(G283/G282),)</f>
        <v>53976.709483793515</v>
      </c>
      <c r="Y283" s="290">
        <f t="shared" ref="Y283" si="2991">IF(H282&gt;0,(H283/H282),)</f>
        <v>55070.332620994064</v>
      </c>
      <c r="Z283" s="285">
        <f t="shared" ref="Z283" si="2992">IF(I282&gt;0,(I283/I282),)</f>
        <v>0</v>
      </c>
      <c r="AA283" s="275">
        <f t="shared" ref="AA283" si="2993">IF(J282&gt;0,(J283/J282),)</f>
        <v>0</v>
      </c>
      <c r="AB283" s="275">
        <f t="shared" ref="AB283" si="2994">IF(K282&gt;0,(K283/K282),)</f>
        <v>48528</v>
      </c>
      <c r="AC283" s="275">
        <f t="shared" ref="AC283" si="2995">IF(L282&gt;0,(L283/L282),)</f>
        <v>50954.275862068964</v>
      </c>
      <c r="AD283" s="275">
        <f t="shared" ref="AD283" si="2996">IF(M282&gt;0,(M283/M282),)</f>
        <v>0</v>
      </c>
      <c r="AE283" s="290">
        <f t="shared" ref="AE283" si="2997">IF(N282&gt;0,(N283/N282),)</f>
        <v>50207.729442970827</v>
      </c>
      <c r="AF283" s="285">
        <f t="shared" ref="AF283" si="2998">IF(O282&gt;0,(O283/O282),)</f>
        <v>0</v>
      </c>
      <c r="AG283" s="275">
        <f t="shared" ref="AG283" si="2999">IF(P282&gt;0,(P283/P282),)</f>
        <v>0</v>
      </c>
      <c r="AH283" s="290">
        <f t="shared" ref="AH283" si="3000">IF(Q282&gt;0,(Q283/Q282),)</f>
        <v>0</v>
      </c>
      <c r="AI283" s="343"/>
      <c r="AJ283" s="344"/>
      <c r="AK283" s="344"/>
      <c r="AL283" s="344"/>
      <c r="AM283" s="344"/>
      <c r="AN283" s="344"/>
      <c r="AO283" s="309"/>
      <c r="AP283" s="344"/>
      <c r="AQ283" s="344"/>
      <c r="AR283" s="344"/>
      <c r="AS283" s="344"/>
      <c r="AT283" s="344"/>
      <c r="AU283" s="309"/>
      <c r="AV283" s="344"/>
      <c r="AW283" s="344"/>
      <c r="AX283" s="309"/>
    </row>
    <row r="284" spans="1:50">
      <c r="A284" s="643" t="s">
        <v>338</v>
      </c>
      <c r="B284" s="644">
        <v>1717</v>
      </c>
      <c r="C284" s="644">
        <v>292</v>
      </c>
      <c r="D284" s="644">
        <v>553</v>
      </c>
      <c r="E284" s="644">
        <v>14</v>
      </c>
      <c r="F284" s="644">
        <v>102</v>
      </c>
      <c r="G284" s="644">
        <v>63</v>
      </c>
      <c r="H284" s="644">
        <v>2741</v>
      </c>
      <c r="I284" s="644"/>
      <c r="J284" s="644">
        <v>447</v>
      </c>
      <c r="K284" s="644">
        <v>345</v>
      </c>
      <c r="L284" s="658">
        <v>203</v>
      </c>
      <c r="M284" s="644"/>
      <c r="N284" s="644">
        <v>995</v>
      </c>
      <c r="O284" s="644"/>
      <c r="P284" s="644"/>
      <c r="Q284" s="644"/>
      <c r="Y284" s="288"/>
      <c r="Z284" s="284"/>
      <c r="AE284" s="288"/>
      <c r="AF284" s="284"/>
      <c r="AH284" s="288"/>
      <c r="AI284" s="343"/>
      <c r="AJ284" s="344"/>
      <c r="AK284" s="344"/>
      <c r="AL284" s="344"/>
      <c r="AM284" s="344"/>
      <c r="AN284" s="344"/>
      <c r="AO284" s="309"/>
      <c r="AP284" s="344"/>
      <c r="AQ284" s="344"/>
      <c r="AR284" s="344"/>
      <c r="AS284" s="344"/>
      <c r="AT284" s="344"/>
      <c r="AU284" s="309"/>
      <c r="AV284" s="344"/>
      <c r="AW284" s="344"/>
      <c r="AX284" s="309"/>
    </row>
    <row r="285" spans="1:50">
      <c r="A285" s="643" t="s">
        <v>340</v>
      </c>
      <c r="B285" s="644">
        <v>87467146.272232801</v>
      </c>
      <c r="C285" s="644">
        <v>15467454.770780858</v>
      </c>
      <c r="D285" s="644">
        <v>26569548.182910793</v>
      </c>
      <c r="E285" s="644">
        <v>775324.07462686568</v>
      </c>
      <c r="F285" s="644">
        <v>4692260.8348623849</v>
      </c>
      <c r="G285" s="644">
        <v>3417020.0181491822</v>
      </c>
      <c r="H285" s="644">
        <v>138388754.1535629</v>
      </c>
      <c r="I285" s="644"/>
      <c r="J285" s="644">
        <v>21689032.635303527</v>
      </c>
      <c r="K285" s="644">
        <v>17211005.171894114</v>
      </c>
      <c r="L285" s="644">
        <v>8832693.8447076008</v>
      </c>
      <c r="M285" s="644"/>
      <c r="N285" s="644">
        <v>47732731.651905246</v>
      </c>
      <c r="O285" s="644"/>
      <c r="P285" s="644"/>
      <c r="Q285" s="644"/>
      <c r="R285" s="273"/>
      <c r="S285" s="275">
        <f>IF(B284&gt;0,(B285/B284),)</f>
        <v>50941.844072354572</v>
      </c>
      <c r="T285" s="275">
        <f t="shared" ref="T285" si="3001">IF(C284&gt;0,(C285/C284),)</f>
        <v>52970.735516372799</v>
      </c>
      <c r="U285" s="275">
        <f t="shared" ref="U285" si="3002">IF(D284&gt;0,(D285/D284),)</f>
        <v>48046.199245769967</v>
      </c>
      <c r="V285" s="275">
        <f t="shared" ref="V285" si="3003">IF(E284&gt;0,(E285/E284),)</f>
        <v>55380.291044776117</v>
      </c>
      <c r="W285" s="275">
        <f t="shared" ref="W285" si="3004">IF(F284&gt;0,(F285/F284),)</f>
        <v>46002.557204533186</v>
      </c>
      <c r="X285" s="275">
        <f t="shared" ref="X285" si="3005">IF(G284&gt;0,(G285/G284),)</f>
        <v>54238.412986494957</v>
      </c>
      <c r="Y285" s="290">
        <f t="shared" ref="Y285" si="3006">IF(H284&gt;0,(H285/H284),)</f>
        <v>50488.418151609963</v>
      </c>
      <c r="Z285" s="285">
        <f t="shared" ref="Z285" si="3007">IF(I284&gt;0,(I285/I284),)</f>
        <v>0</v>
      </c>
      <c r="AA285" s="275">
        <f t="shared" ref="AA285" si="3008">IF(J284&gt;0,(J285/J284),)</f>
        <v>48521.32580604816</v>
      </c>
      <c r="AB285" s="275">
        <f t="shared" ref="AB285" si="3009">IF(K284&gt;0,(K285/K284),)</f>
        <v>49886.971512736563</v>
      </c>
      <c r="AC285" s="275">
        <f t="shared" ref="AC285" si="3010">IF(L284&gt;0,(L285/L284),)</f>
        <v>43510.807116786207</v>
      </c>
      <c r="AD285" s="275">
        <f t="shared" ref="AD285" si="3011">IF(M284&gt;0,(M285/M284),)</f>
        <v>0</v>
      </c>
      <c r="AE285" s="290">
        <f t="shared" ref="AE285" si="3012">IF(N284&gt;0,(N285/N284),)</f>
        <v>47972.594625030397</v>
      </c>
      <c r="AF285" s="285">
        <f t="shared" ref="AF285" si="3013">IF(O284&gt;0,(O285/O284),)</f>
        <v>0</v>
      </c>
      <c r="AG285" s="275">
        <f t="shared" ref="AG285" si="3014">IF(P284&gt;0,(P285/P284),)</f>
        <v>0</v>
      </c>
      <c r="AH285" s="290">
        <f t="shared" ref="AH285" si="3015">IF(Q284&gt;0,(Q285/Q284),)</f>
        <v>0</v>
      </c>
      <c r="AI285" s="345">
        <f>IF(S283&gt;0,(S285-S283)/S283,)</f>
        <v>-0.12049465320218873</v>
      </c>
      <c r="AJ285" s="314">
        <f t="shared" ref="AJ285" si="3016">IF(T283&gt;0,(T285-T283)/T283,)</f>
        <v>-9.021854699830742E-2</v>
      </c>
      <c r="AK285" s="314">
        <f t="shared" ref="AK285" si="3017">IF(U283&gt;0,(U285-U283)/U283,)</f>
        <v>1.3152170948376058E-2</v>
      </c>
      <c r="AL285" s="314">
        <f t="shared" ref="AL285" si="3018">IF(V283&gt;0,(V285-V283)/V283,)</f>
        <v>5.5431873767792447E-3</v>
      </c>
      <c r="AM285" s="314">
        <f t="shared" ref="AM285" si="3019">IF(W283&gt;0,(W285-W283)/W283,)</f>
        <v>-6.0914654726562385E-2</v>
      </c>
      <c r="AN285" s="314">
        <f t="shared" ref="AN285" si="3020">IF(X283&gt;0,(X285-X283)/X283,)</f>
        <v>4.8484523270174336E-3</v>
      </c>
      <c r="AO285" s="310">
        <f t="shared" ref="AO285" si="3021">IF(Y283&gt;0,(Y285-Y283)/Y283,)</f>
        <v>-8.3201140274888605E-2</v>
      </c>
      <c r="AP285" s="314">
        <f t="shared" ref="AP285" si="3022">IF(Z283&gt;0,(Z285-Z283)/Z283,)</f>
        <v>0</v>
      </c>
      <c r="AQ285" s="314">
        <f>IF(AA283&gt;0,(AA285-AA283)/AA283,)</f>
        <v>0</v>
      </c>
      <c r="AR285" s="314">
        <f t="shared" ref="AR285" si="3023">IF(AB283&gt;0,(AB285-AB283)/AB283,)</f>
        <v>2.8003864011221635E-2</v>
      </c>
      <c r="AS285" s="312">
        <f t="shared" ref="AS285" si="3024">IF(AC283&gt;0,(AC285-AC283)/AC283,)</f>
        <v>-0.14608133702914172</v>
      </c>
      <c r="AT285" s="314">
        <f t="shared" ref="AT285" si="3025">IF(AD283&gt;0,(AD285-AD283)/AD283,)</f>
        <v>0</v>
      </c>
      <c r="AU285" s="310">
        <f t="shared" ref="AU285" si="3026">IF(AE283&gt;0,(AE285-AE283)/AE283,)</f>
        <v>-4.4517743437875248E-2</v>
      </c>
      <c r="AV285" s="314">
        <f t="shared" ref="AV285" si="3027">IF(AF283&gt;0,(AF285-AF283)/AF283,)</f>
        <v>0</v>
      </c>
      <c r="AW285" s="314">
        <f t="shared" ref="AW285" si="3028">IF(AG283&gt;0,(AG285-AG283)/AG283,)</f>
        <v>0</v>
      </c>
      <c r="AX285" s="310">
        <f t="shared" ref="AX285" si="3029">IF(AH283&gt;0,(AH285-AH283)/AH283,)</f>
        <v>0</v>
      </c>
    </row>
    <row r="286" spans="1:50">
      <c r="A286" s="643" t="s">
        <v>342</v>
      </c>
      <c r="B286" s="644">
        <v>0</v>
      </c>
      <c r="C286" s="644">
        <v>0</v>
      </c>
      <c r="D286" s="644">
        <v>0</v>
      </c>
      <c r="E286" s="644">
        <v>0</v>
      </c>
      <c r="F286" s="644">
        <v>0</v>
      </c>
      <c r="G286" s="644">
        <v>0</v>
      </c>
      <c r="H286" s="644">
        <v>0</v>
      </c>
      <c r="I286" s="644"/>
      <c r="J286" s="644">
        <v>2529</v>
      </c>
      <c r="K286" s="644">
        <v>2625</v>
      </c>
      <c r="L286" s="644">
        <v>1211</v>
      </c>
      <c r="M286" s="644"/>
      <c r="N286" s="644">
        <v>6365</v>
      </c>
      <c r="O286" s="644"/>
      <c r="P286" s="644"/>
      <c r="Q286" s="644"/>
      <c r="Y286" s="288"/>
      <c r="Z286" s="284"/>
      <c r="AE286" s="288"/>
      <c r="AF286" s="284"/>
      <c r="AH286" s="288"/>
      <c r="AI286" s="343"/>
      <c r="AJ286" s="344"/>
      <c r="AK286" s="344"/>
      <c r="AL286" s="344"/>
      <c r="AM286" s="344"/>
      <c r="AN286" s="344"/>
      <c r="AO286" s="309"/>
      <c r="AP286" s="344"/>
      <c r="AQ286" s="344"/>
      <c r="AR286" s="344"/>
      <c r="AS286" s="344"/>
      <c r="AT286" s="344"/>
      <c r="AU286" s="309"/>
      <c r="AV286" s="344"/>
      <c r="AW286" s="344"/>
      <c r="AX286" s="309"/>
    </row>
    <row r="287" spans="1:50">
      <c r="A287" s="643" t="s">
        <v>344</v>
      </c>
      <c r="B287" s="644">
        <v>0</v>
      </c>
      <c r="C287" s="644">
        <v>0</v>
      </c>
      <c r="D287" s="644">
        <v>0</v>
      </c>
      <c r="E287" s="644">
        <v>0</v>
      </c>
      <c r="F287" s="644">
        <v>0</v>
      </c>
      <c r="G287" s="644">
        <v>0</v>
      </c>
      <c r="H287" s="644">
        <v>0</v>
      </c>
      <c r="I287" s="644"/>
      <c r="J287" s="651">
        <v>123085085.36797397</v>
      </c>
      <c r="K287" s="644">
        <v>124027938.85969883</v>
      </c>
      <c r="L287" s="644">
        <v>54775504.213761665</v>
      </c>
      <c r="M287" s="644"/>
      <c r="N287" s="644">
        <v>301888528.4414345</v>
      </c>
      <c r="O287" s="644"/>
      <c r="P287" s="644"/>
      <c r="Q287" s="644"/>
      <c r="R287" s="273"/>
      <c r="S287" s="275">
        <f>IF(B286&gt;0,(B287/B286),)</f>
        <v>0</v>
      </c>
      <c r="T287" s="275">
        <f t="shared" ref="T287" si="3030">IF(C286&gt;0,(C287/C286),)</f>
        <v>0</v>
      </c>
      <c r="U287" s="275">
        <f t="shared" ref="U287" si="3031">IF(D286&gt;0,(D287/D286),)</f>
        <v>0</v>
      </c>
      <c r="V287" s="275">
        <f t="shared" ref="V287" si="3032">IF(E286&gt;0,(E287/E286),)</f>
        <v>0</v>
      </c>
      <c r="W287" s="275">
        <f t="shared" ref="W287" si="3033">IF(F286&gt;0,(F287/F286),)</f>
        <v>0</v>
      </c>
      <c r="X287" s="275">
        <f t="shared" ref="X287" si="3034">IF(G286&gt;0,(G287/G286),)</f>
        <v>0</v>
      </c>
      <c r="Y287" s="290">
        <f t="shared" ref="Y287" si="3035">IF(H286&gt;0,(H287/H286),)</f>
        <v>0</v>
      </c>
      <c r="Z287" s="285">
        <f t="shared" ref="Z287" si="3036">IF(I286&gt;0,(I287/I286),)</f>
        <v>0</v>
      </c>
      <c r="AA287" s="275">
        <f t="shared" ref="AA287" si="3037">IF(J286&gt;0,(J287/J286),)</f>
        <v>48669.468314738617</v>
      </c>
      <c r="AB287" s="275">
        <f t="shared" ref="AB287" si="3038">IF(K286&gt;0,(K287/K286),)</f>
        <v>47248.7386132186</v>
      </c>
      <c r="AC287" s="275">
        <f t="shared" ref="AC287" si="3039">IF(L286&gt;0,(L287/L286),)</f>
        <v>45231.630234320117</v>
      </c>
      <c r="AD287" s="275">
        <f t="shared" ref="AD287" si="3040">IF(M286&gt;0,(M287/M286),)</f>
        <v>0</v>
      </c>
      <c r="AE287" s="290">
        <f t="shared" ref="AE287" si="3041">IF(N286&gt;0,(N287/N286),)</f>
        <v>47429.462441702199</v>
      </c>
      <c r="AF287" s="285">
        <f t="shared" ref="AF287" si="3042">IF(O286&gt;0,(O287/O286),)</f>
        <v>0</v>
      </c>
      <c r="AG287" s="275">
        <f t="shared" ref="AG287" si="3043">IF(P286&gt;0,(P287/P286),)</f>
        <v>0</v>
      </c>
      <c r="AH287" s="290">
        <f t="shared" ref="AH287" si="3044">IF(Q286&gt;0,(Q287/Q286),)</f>
        <v>0</v>
      </c>
      <c r="AI287" s="343"/>
      <c r="AJ287" s="344"/>
      <c r="AK287" s="344"/>
      <c r="AL287" s="344"/>
      <c r="AM287" s="344"/>
      <c r="AN287" s="344"/>
      <c r="AO287" s="309"/>
      <c r="AP287" s="344"/>
      <c r="AQ287" s="344"/>
      <c r="AR287" s="344"/>
      <c r="AS287" s="344"/>
      <c r="AT287" s="344"/>
      <c r="AU287" s="309"/>
      <c r="AV287" s="344"/>
      <c r="AW287" s="344"/>
      <c r="AX287" s="309"/>
    </row>
    <row r="288" spans="1:50">
      <c r="A288" s="643" t="s">
        <v>346</v>
      </c>
      <c r="B288" s="644">
        <v>0</v>
      </c>
      <c r="C288" s="644">
        <v>0</v>
      </c>
      <c r="D288" s="644">
        <v>0</v>
      </c>
      <c r="E288" s="644">
        <v>0</v>
      </c>
      <c r="F288" s="644">
        <v>0</v>
      </c>
      <c r="G288" s="644">
        <v>0</v>
      </c>
      <c r="H288" s="644">
        <v>0</v>
      </c>
      <c r="I288" s="644"/>
      <c r="J288" s="644">
        <v>2599</v>
      </c>
      <c r="K288" s="644">
        <v>2025</v>
      </c>
      <c r="L288" s="644">
        <v>1125</v>
      </c>
      <c r="M288" s="644"/>
      <c r="N288" s="644">
        <v>5749</v>
      </c>
      <c r="O288" s="644"/>
      <c r="P288" s="644"/>
      <c r="Q288" s="644"/>
      <c r="Y288" s="288"/>
      <c r="Z288" s="284"/>
      <c r="AE288" s="288"/>
      <c r="AF288" s="284"/>
      <c r="AH288" s="288"/>
      <c r="AI288" s="343"/>
      <c r="AJ288" s="344"/>
      <c r="AK288" s="344"/>
      <c r="AL288" s="344"/>
      <c r="AM288" s="344"/>
      <c r="AN288" s="344"/>
      <c r="AO288" s="309"/>
      <c r="AP288" s="344"/>
      <c r="AQ288" s="344"/>
      <c r="AR288" s="344"/>
      <c r="AS288" s="344"/>
      <c r="AT288" s="344"/>
      <c r="AU288" s="309"/>
      <c r="AV288" s="344"/>
      <c r="AW288" s="344"/>
      <c r="AX288" s="309"/>
    </row>
    <row r="289" spans="1:50">
      <c r="A289" s="643" t="s">
        <v>348</v>
      </c>
      <c r="B289" s="644">
        <v>0</v>
      </c>
      <c r="C289" s="644">
        <v>0</v>
      </c>
      <c r="D289" s="644">
        <v>0</v>
      </c>
      <c r="E289" s="644">
        <v>0</v>
      </c>
      <c r="F289" s="644">
        <v>0</v>
      </c>
      <c r="G289" s="644">
        <v>0</v>
      </c>
      <c r="H289" s="644">
        <v>0</v>
      </c>
      <c r="I289" s="644"/>
      <c r="J289" s="644">
        <v>126463736.7739516</v>
      </c>
      <c r="K289" s="644">
        <v>98013101.413252607</v>
      </c>
      <c r="L289" s="644">
        <v>50765193.136224397</v>
      </c>
      <c r="M289" s="644"/>
      <c r="N289" s="644">
        <v>275242031.32342863</v>
      </c>
      <c r="O289" s="644"/>
      <c r="P289" s="644"/>
      <c r="Q289" s="644"/>
      <c r="R289" s="273"/>
      <c r="S289" s="275">
        <f>IF(B288&gt;0,(B289/B288),)</f>
        <v>0</v>
      </c>
      <c r="T289" s="275">
        <f t="shared" ref="T289" si="3045">IF(C288&gt;0,(C289/C288),)</f>
        <v>0</v>
      </c>
      <c r="U289" s="275">
        <f t="shared" ref="U289" si="3046">IF(D288&gt;0,(D289/D288),)</f>
        <v>0</v>
      </c>
      <c r="V289" s="275">
        <f t="shared" ref="V289" si="3047">IF(E288&gt;0,(E289/E288),)</f>
        <v>0</v>
      </c>
      <c r="W289" s="275">
        <f t="shared" ref="W289" si="3048">IF(F288&gt;0,(F289/F288),)</f>
        <v>0</v>
      </c>
      <c r="X289" s="275">
        <f t="shared" ref="X289" si="3049">IF(G288&gt;0,(G289/G288),)</f>
        <v>0</v>
      </c>
      <c r="Y289" s="290">
        <f t="shared" ref="Y289" si="3050">IF(H288&gt;0,(H289/H288),)</f>
        <v>0</v>
      </c>
      <c r="Z289" s="285">
        <f t="shared" ref="Z289" si="3051">IF(I288&gt;0,(I289/I288),)</f>
        <v>0</v>
      </c>
      <c r="AA289" s="275">
        <f t="shared" ref="AA289" si="3052">IF(J288&gt;0,(J289/J288),)</f>
        <v>48658.613610600849</v>
      </c>
      <c r="AB289" s="275">
        <f t="shared" ref="AB289" si="3053">IF(K288&gt;0,(K289/K288),)</f>
        <v>48401.531562100055</v>
      </c>
      <c r="AC289" s="275">
        <f t="shared" ref="AC289" si="3054">IF(L288&gt;0,(L289/L288),)</f>
        <v>45124.616121088351</v>
      </c>
      <c r="AD289" s="275">
        <f t="shared" ref="AD289" si="3055">IF(M288&gt;0,(M289/M288),)</f>
        <v>0</v>
      </c>
      <c r="AE289" s="290">
        <f t="shared" ref="AE289" si="3056">IF(N288&gt;0,(N289/N288),)</f>
        <v>47876.505709415309</v>
      </c>
      <c r="AF289" s="285">
        <f t="shared" ref="AF289" si="3057">IF(O288&gt;0,(O289/O288),)</f>
        <v>0</v>
      </c>
      <c r="AG289" s="275">
        <f t="shared" ref="AG289" si="3058">IF(P288&gt;0,(P289/P288),)</f>
        <v>0</v>
      </c>
      <c r="AH289" s="290">
        <f t="shared" ref="AH289" si="3059">IF(Q288&gt;0,(Q289/Q288),)</f>
        <v>0</v>
      </c>
      <c r="AI289" s="345">
        <f>IF(S287&gt;0,(S289-S287)/S287,)</f>
        <v>0</v>
      </c>
      <c r="AJ289" s="314">
        <f t="shared" ref="AJ289" si="3060">IF(T287&gt;0,(T289-T287)/T287,)</f>
        <v>0</v>
      </c>
      <c r="AK289" s="314">
        <f t="shared" ref="AK289" si="3061">IF(U287&gt;0,(U289-U287)/U287,)</f>
        <v>0</v>
      </c>
      <c r="AL289" s="314">
        <f t="shared" ref="AL289" si="3062">IF(V287&gt;0,(V289-V287)/V287,)</f>
        <v>0</v>
      </c>
      <c r="AM289" s="314">
        <f t="shared" ref="AM289" si="3063">IF(W287&gt;0,(W289-W287)/W287,)</f>
        <v>0</v>
      </c>
      <c r="AN289" s="314">
        <f t="shared" ref="AN289" si="3064">IF(X287&gt;0,(X289-X287)/X287,)</f>
        <v>0</v>
      </c>
      <c r="AO289" s="310">
        <f t="shared" ref="AO289" si="3065">IF(Y287&gt;0,(Y289-Y287)/Y287,)</f>
        <v>0</v>
      </c>
      <c r="AP289" s="314">
        <f t="shared" ref="AP289" si="3066">IF(Z287&gt;0,(Z289-Z287)/Z287,)</f>
        <v>0</v>
      </c>
      <c r="AQ289" s="314">
        <f t="shared" ref="AQ289" si="3067">IF(AA287&gt;0,(AA289-AA287)/AA287,)</f>
        <v>-2.2302902648477672E-4</v>
      </c>
      <c r="AR289" s="314">
        <f t="shared" ref="AR289" si="3068">IF(AB287&gt;0,(AB289-AB287)/AB287,)</f>
        <v>2.4398385707569824E-2</v>
      </c>
      <c r="AS289" s="314">
        <f t="shared" ref="AS289" si="3069">IF(AC287&gt;0,(AC289-AC287)/AC287,)</f>
        <v>-2.3659132487019534E-3</v>
      </c>
      <c r="AT289" s="314">
        <f t="shared" ref="AT289" si="3070">IF(AD287&gt;0,(AD289-AD287)/AD287,)</f>
        <v>0</v>
      </c>
      <c r="AU289" s="310">
        <f t="shared" ref="AU289" si="3071">IF(AE287&gt;0,(AE289-AE287)/AE287,)</f>
        <v>9.4254339960650486E-3</v>
      </c>
      <c r="AV289" s="314">
        <f t="shared" ref="AV289" si="3072">IF(AF287&gt;0,(AF289-AF287)/AF287,)</f>
        <v>0</v>
      </c>
      <c r="AW289" s="314">
        <f t="shared" ref="AW289" si="3073">IF(AG287&gt;0,(AG289-AG287)/AG287,)</f>
        <v>0</v>
      </c>
      <c r="AX289" s="310">
        <f t="shared" ref="AX289" si="3074">IF(AH287&gt;0,(AH289-AH287)/AH287,)</f>
        <v>0</v>
      </c>
    </row>
    <row r="290" spans="1:50">
      <c r="A290" s="643" t="s">
        <v>350</v>
      </c>
      <c r="B290" s="644">
        <v>4930</v>
      </c>
      <c r="C290" s="644">
        <v>1248</v>
      </c>
      <c r="D290" s="644">
        <v>2845</v>
      </c>
      <c r="E290" s="644">
        <v>270</v>
      </c>
      <c r="F290" s="644">
        <v>627</v>
      </c>
      <c r="G290" s="644">
        <v>358</v>
      </c>
      <c r="H290" s="644">
        <v>10278</v>
      </c>
      <c r="I290" s="644"/>
      <c r="J290" s="644">
        <v>2529</v>
      </c>
      <c r="K290" s="644">
        <v>2718</v>
      </c>
      <c r="L290" s="644">
        <v>1334</v>
      </c>
      <c r="M290" s="644"/>
      <c r="N290" s="644">
        <v>6581</v>
      </c>
      <c r="O290" s="644"/>
      <c r="P290" s="644"/>
      <c r="Q290" s="644"/>
      <c r="Y290" s="288"/>
      <c r="Z290" s="284"/>
      <c r="AE290" s="288"/>
      <c r="AF290" s="284"/>
      <c r="AH290" s="288"/>
      <c r="AI290" s="343"/>
      <c r="AJ290" s="344"/>
      <c r="AK290" s="344"/>
      <c r="AL290" s="344"/>
      <c r="AM290" s="344"/>
      <c r="AN290" s="344"/>
      <c r="AO290" s="309"/>
      <c r="AP290" s="344"/>
      <c r="AQ290" s="344"/>
      <c r="AR290" s="344"/>
      <c r="AS290" s="344"/>
      <c r="AT290" s="344"/>
      <c r="AU290" s="309"/>
      <c r="AV290" s="344"/>
      <c r="AW290" s="344"/>
      <c r="AX290" s="309"/>
    </row>
    <row r="291" spans="1:50">
      <c r="A291" s="643" t="s">
        <v>352</v>
      </c>
      <c r="B291" s="644">
        <v>432913107.22802448</v>
      </c>
      <c r="C291" s="644">
        <v>89530175.548249513</v>
      </c>
      <c r="D291" s="644">
        <v>198860070.53891829</v>
      </c>
      <c r="E291" s="644">
        <v>19535700.9841903</v>
      </c>
      <c r="F291" s="644">
        <v>40130835.968982987</v>
      </c>
      <c r="G291" s="644">
        <v>23984725.623373084</v>
      </c>
      <c r="H291" s="644">
        <v>804954615.89173853</v>
      </c>
      <c r="I291" s="644"/>
      <c r="J291" s="644">
        <v>123085085.36797397</v>
      </c>
      <c r="K291" s="644">
        <v>128325431.33364424</v>
      </c>
      <c r="L291" s="644">
        <v>60597595.05858925</v>
      </c>
      <c r="M291" s="644"/>
      <c r="N291" s="644">
        <v>312008111.76020741</v>
      </c>
      <c r="O291" s="644"/>
      <c r="P291" s="644"/>
      <c r="Q291" s="644"/>
      <c r="R291" s="273"/>
      <c r="S291" s="275">
        <f>IF(B290&gt;0,(B291/B290),)</f>
        <v>87811.989295745327</v>
      </c>
      <c r="T291" s="275">
        <f t="shared" ref="T291" si="3075">IF(C290&gt;0,(C291/C290),)</f>
        <v>71738.922714943517</v>
      </c>
      <c r="U291" s="275">
        <f t="shared" ref="U291" si="3076">IF(D290&gt;0,(D291/D290),)</f>
        <v>69898.091577827159</v>
      </c>
      <c r="V291" s="275">
        <f t="shared" ref="V291" si="3077">IF(E290&gt;0,(E291/E290),)</f>
        <v>72354.448089593701</v>
      </c>
      <c r="W291" s="275">
        <f t="shared" ref="W291" si="3078">IF(F290&gt;0,(F291/F290),)</f>
        <v>64004.52307652789</v>
      </c>
      <c r="X291" s="275">
        <f t="shared" ref="X291" si="3079">IF(G290&gt;0,(G291/G290),)</f>
        <v>66996.440288751633</v>
      </c>
      <c r="Y291" s="290">
        <f t="shared" ref="Y291" si="3080">IF(H290&gt;0,(H291/H290),)</f>
        <v>78318.215206434965</v>
      </c>
      <c r="Z291" s="285">
        <f t="shared" ref="Z291" si="3081">IF(I290&gt;0,(I291/I290),)</f>
        <v>0</v>
      </c>
      <c r="AA291" s="275">
        <f t="shared" ref="AA291" si="3082">IF(J290&gt;0,(J291/J290),)</f>
        <v>48669.468314738617</v>
      </c>
      <c r="AB291" s="275">
        <f t="shared" ref="AB291" si="3083">IF(K290&gt;0,(K291/K290),)</f>
        <v>47213.182977794058</v>
      </c>
      <c r="AC291" s="275">
        <f t="shared" ref="AC291" si="3084">IF(L290&gt;0,(L291/L290),)</f>
        <v>45425.483552165853</v>
      </c>
      <c r="AD291" s="275">
        <f t="shared" ref="AD291" si="3085">IF(M290&gt;0,(M291/M290),)</f>
        <v>0</v>
      </c>
      <c r="AE291" s="290">
        <f t="shared" ref="AE291" si="3086">IF(N290&gt;0,(N291/N290),)</f>
        <v>47410.440929981371</v>
      </c>
      <c r="AF291" s="285">
        <f t="shared" ref="AF291" si="3087">IF(O290&gt;0,(O291/O290),)</f>
        <v>0</v>
      </c>
      <c r="AG291" s="275">
        <f t="shared" ref="AG291" si="3088">IF(P290&gt;0,(P291/P290),)</f>
        <v>0</v>
      </c>
      <c r="AH291" s="290">
        <f t="shared" ref="AH291" si="3089">IF(Q290&gt;0,(Q291/Q290),)</f>
        <v>0</v>
      </c>
      <c r="AI291" s="343"/>
      <c r="AJ291" s="344"/>
      <c r="AK291" s="344"/>
      <c r="AL291" s="344"/>
      <c r="AM291" s="344"/>
      <c r="AN291" s="344"/>
      <c r="AO291" s="309"/>
      <c r="AP291" s="344"/>
      <c r="AQ291" s="344"/>
      <c r="AR291" s="344"/>
      <c r="AS291" s="344"/>
      <c r="AT291" s="344"/>
      <c r="AU291" s="309"/>
      <c r="AV291" s="344"/>
      <c r="AW291" s="344"/>
      <c r="AX291" s="309"/>
    </row>
    <row r="292" spans="1:50">
      <c r="A292" s="643" t="s">
        <v>354</v>
      </c>
      <c r="B292" s="644">
        <v>5326</v>
      </c>
      <c r="C292" s="644">
        <v>1178</v>
      </c>
      <c r="D292" s="644">
        <v>2821</v>
      </c>
      <c r="E292" s="644">
        <v>242</v>
      </c>
      <c r="F292" s="644">
        <v>610</v>
      </c>
      <c r="G292" s="644">
        <v>341</v>
      </c>
      <c r="H292" s="644">
        <v>10518</v>
      </c>
      <c r="I292" s="644"/>
      <c r="J292" s="644">
        <v>3046</v>
      </c>
      <c r="K292" s="644">
        <v>3068</v>
      </c>
      <c r="L292" s="644">
        <v>1609</v>
      </c>
      <c r="M292" s="644"/>
      <c r="N292" s="644">
        <v>7723</v>
      </c>
      <c r="O292" s="644"/>
      <c r="P292" s="644"/>
      <c r="Q292" s="644"/>
      <c r="Y292" s="288"/>
      <c r="Z292" s="284"/>
      <c r="AE292" s="288"/>
      <c r="AF292" s="284"/>
      <c r="AH292" s="288"/>
      <c r="AI292" s="343"/>
      <c r="AJ292" s="344"/>
      <c r="AK292" s="344"/>
      <c r="AL292" s="344"/>
      <c r="AM292" s="344"/>
      <c r="AN292" s="344"/>
      <c r="AO292" s="309"/>
      <c r="AP292" s="344"/>
      <c r="AQ292" s="344"/>
      <c r="AR292" s="344"/>
      <c r="AS292" s="344"/>
      <c r="AT292" s="344"/>
      <c r="AU292" s="309"/>
      <c r="AV292" s="344"/>
      <c r="AW292" s="344"/>
      <c r="AX292" s="309"/>
    </row>
    <row r="293" spans="1:50" ht="13.5" thickBot="1">
      <c r="A293" s="649" t="s">
        <v>356</v>
      </c>
      <c r="B293" s="650">
        <v>445724847.03978413</v>
      </c>
      <c r="C293" s="650">
        <v>84363205.356549084</v>
      </c>
      <c r="D293" s="650">
        <v>198832067.96141356</v>
      </c>
      <c r="E293" s="650">
        <v>17778645.614731066</v>
      </c>
      <c r="F293" s="650">
        <v>39275810.35361746</v>
      </c>
      <c r="G293" s="650">
        <v>23322251.657674596</v>
      </c>
      <c r="H293" s="650">
        <v>809296827.98376989</v>
      </c>
      <c r="I293" s="650"/>
      <c r="J293" s="650">
        <v>148152769.40925515</v>
      </c>
      <c r="K293" s="650">
        <v>147882315.83408293</v>
      </c>
      <c r="L293" s="650">
        <v>72535769.658718482</v>
      </c>
      <c r="M293" s="650"/>
      <c r="N293" s="650">
        <v>368570854.90205657</v>
      </c>
      <c r="O293" s="650"/>
      <c r="P293" s="650"/>
      <c r="Q293" s="650"/>
      <c r="S293" s="281">
        <f>IF(B292&gt;0,(B293/B292),)</f>
        <v>83688.480480620376</v>
      </c>
      <c r="T293" s="281">
        <f t="shared" ref="T293" si="3090">IF(C292&gt;0,(C293/C292),)</f>
        <v>71615.624241552709</v>
      </c>
      <c r="U293" s="281">
        <f t="shared" ref="U293" si="3091">IF(D292&gt;0,(D293/D292),)</f>
        <v>70482.831606314634</v>
      </c>
      <c r="V293" s="281">
        <f t="shared" ref="V293" si="3092">IF(E292&gt;0,(E293/E292),)</f>
        <v>73465.47774682258</v>
      </c>
      <c r="W293" s="281">
        <f t="shared" ref="W293" si="3093">IF(F292&gt;0,(F293/F292),)</f>
        <v>64386.574350192554</v>
      </c>
      <c r="X293" s="281">
        <f t="shared" ref="X293" si="3094">IF(G292&gt;0,(G293/G292),)</f>
        <v>68393.699875878578</v>
      </c>
      <c r="Y293" s="291">
        <f t="shared" ref="Y293" si="3095">IF(H292&gt;0,(H293/H292),)</f>
        <v>76943.984406138989</v>
      </c>
      <c r="Z293" s="286">
        <f t="shared" ref="Z293" si="3096">IF(I292&gt;0,(I293/I292),)</f>
        <v>0</v>
      </c>
      <c r="AA293" s="281">
        <f t="shared" ref="AA293" si="3097">IF(J292&gt;0,(J293/J292),)</f>
        <v>48638.466647818495</v>
      </c>
      <c r="AB293" s="281">
        <f t="shared" ref="AB293" si="3098">IF(K292&gt;0,(K293/K292),)</f>
        <v>48201.53710367762</v>
      </c>
      <c r="AC293" s="281">
        <f t="shared" ref="AC293" si="3099">IF(L292&gt;0,(L293/L292),)</f>
        <v>45081.273871173697</v>
      </c>
      <c r="AD293" s="281">
        <f t="shared" ref="AD293" si="3100">IF(M292&gt;0,(M293/M292),)</f>
        <v>0</v>
      </c>
      <c r="AE293" s="291">
        <f t="shared" ref="AE293" si="3101">IF(N292&gt;0,(N293/N292),)</f>
        <v>47723.793202389817</v>
      </c>
      <c r="AF293" s="286">
        <f t="shared" ref="AF293" si="3102">IF(O292&gt;0,(O293/O292),)</f>
        <v>0</v>
      </c>
      <c r="AG293" s="281">
        <f t="shared" ref="AG293" si="3103">IF(P292&gt;0,(P293/P292),)</f>
        <v>0</v>
      </c>
      <c r="AH293" s="291">
        <f t="shared" ref="AH293" si="3104">IF(Q292&gt;0,(Q293/Q292),)</f>
        <v>0</v>
      </c>
      <c r="AI293" s="346">
        <f>IF(S291&gt;0,(S293-S291)/S291,)</f>
        <v>-4.6958380606060862E-2</v>
      </c>
      <c r="AJ293" s="347">
        <f t="shared" ref="AJ293" si="3105">IF(T291&gt;0,(T293-T291)/T291,)</f>
        <v>-1.7187109692284968E-3</v>
      </c>
      <c r="AK293" s="347">
        <f t="shared" ref="AK293" si="3106">IF(U291&gt;0,(U293-U291)/U291,)</f>
        <v>8.3656079198729371E-3</v>
      </c>
      <c r="AL293" s="347">
        <f t="shared" ref="AL293" si="3107">IF(V291&gt;0,(V293-V291)/V291,)</f>
        <v>1.5355374639208554E-2</v>
      </c>
      <c r="AM293" s="347">
        <f t="shared" ref="AM293" si="3108">IF(W291&gt;0,(W293-W291)/W291,)</f>
        <v>5.9691292943134418E-3</v>
      </c>
      <c r="AN293" s="347">
        <f t="shared" ref="AN293" si="3109">IF(X291&gt;0,(X293-X291)/X291,)</f>
        <v>2.0855728768645294E-2</v>
      </c>
      <c r="AO293" s="311">
        <f t="shared" ref="AO293" si="3110">IF(Y291&gt;0,(Y293-Y291)/Y291,)</f>
        <v>-1.7546758396800945E-2</v>
      </c>
      <c r="AP293" s="347">
        <f t="shared" ref="AP293" si="3111">IF(Z291&gt;0,(Z293-Z291)/Z291,)</f>
        <v>0</v>
      </c>
      <c r="AQ293" s="347">
        <f t="shared" ref="AQ293" si="3112">IF(AA291&gt;0,(AA293-AA291)/AA291,)</f>
        <v>-6.369838831942425E-4</v>
      </c>
      <c r="AR293" s="347">
        <f t="shared" ref="AR293" si="3113">IF(AB291&gt;0,(AB293-AB291)/AB291,)</f>
        <v>2.093385922208247E-2</v>
      </c>
      <c r="AS293" s="347">
        <f t="shared" ref="AS293" si="3114">IF(AC291&gt;0,(AC293-AC291)/AC291,)</f>
        <v>-7.5774577192309301E-3</v>
      </c>
      <c r="AT293" s="347">
        <f t="shared" ref="AT293" si="3115">IF(AD291&gt;0,(AD293-AD291)/AD291,)</f>
        <v>0</v>
      </c>
      <c r="AU293" s="311">
        <f t="shared" ref="AU293" si="3116">IF(AE291&gt;0,(AE293-AE291)/AE291,)</f>
        <v>6.6093515745028527E-3</v>
      </c>
      <c r="AV293" s="347">
        <f t="shared" ref="AV293" si="3117">IF(AF291&gt;0,(AF293-AF291)/AF291,)</f>
        <v>0</v>
      </c>
      <c r="AW293" s="347">
        <f t="shared" ref="AW293" si="3118">IF(AG291&gt;0,(AG293-AG291)/AG291,)</f>
        <v>0</v>
      </c>
      <c r="AX293" s="311">
        <f t="shared" ref="AX293" si="3119">IF(AH291&gt;0,(AH293-AH291)/AH291,)</f>
        <v>0</v>
      </c>
    </row>
    <row r="294" spans="1:50">
      <c r="A294" s="642" t="s">
        <v>38</v>
      </c>
      <c r="B294" s="644"/>
      <c r="C294" s="644"/>
      <c r="D294" s="644"/>
      <c r="E294" s="644"/>
      <c r="F294" s="644"/>
      <c r="G294" s="644"/>
      <c r="H294" s="644"/>
      <c r="I294" s="644"/>
      <c r="J294" s="644"/>
      <c r="K294" s="644"/>
      <c r="L294" s="644"/>
      <c r="M294" s="644"/>
      <c r="N294" s="644"/>
      <c r="O294" s="644"/>
      <c r="P294" s="644"/>
      <c r="Q294" s="644"/>
      <c r="Y294" s="288"/>
      <c r="Z294" s="284"/>
      <c r="AE294" s="288"/>
      <c r="AF294" s="284"/>
      <c r="AH294" s="288"/>
      <c r="AI294" s="343"/>
      <c r="AJ294" s="344"/>
      <c r="AK294" s="344"/>
      <c r="AL294" s="344"/>
      <c r="AM294" s="344"/>
      <c r="AN294" s="344"/>
      <c r="AO294" s="309"/>
      <c r="AP294" s="344"/>
      <c r="AQ294" s="344"/>
      <c r="AR294" s="344"/>
      <c r="AS294" s="344"/>
      <c r="AT294" s="344"/>
      <c r="AU294" s="309"/>
      <c r="AV294" s="344"/>
      <c r="AW294" s="344"/>
      <c r="AX294" s="309"/>
    </row>
    <row r="295" spans="1:50">
      <c r="A295" s="643" t="s">
        <v>302</v>
      </c>
      <c r="B295" s="644">
        <v>721</v>
      </c>
      <c r="C295" s="644"/>
      <c r="D295" s="644">
        <v>241</v>
      </c>
      <c r="E295" s="644">
        <v>56</v>
      </c>
      <c r="F295" s="644">
        <v>142</v>
      </c>
      <c r="G295" s="644">
        <v>46</v>
      </c>
      <c r="H295" s="644">
        <v>1206</v>
      </c>
      <c r="I295" s="644">
        <v>0</v>
      </c>
      <c r="J295" s="644">
        <v>0</v>
      </c>
      <c r="K295" s="644">
        <v>0</v>
      </c>
      <c r="L295" s="644">
        <v>0</v>
      </c>
      <c r="M295" s="644"/>
      <c r="N295" s="644">
        <v>0</v>
      </c>
      <c r="O295" s="644">
        <v>0</v>
      </c>
      <c r="P295" s="644">
        <v>0</v>
      </c>
      <c r="Q295" s="644">
        <v>0</v>
      </c>
      <c r="S295" s="274"/>
      <c r="T295" s="274"/>
      <c r="U295" s="274"/>
      <c r="V295" s="274"/>
      <c r="W295" s="274"/>
      <c r="X295" s="274"/>
      <c r="Y295" s="289"/>
      <c r="Z295" s="284"/>
      <c r="AA295" s="274"/>
      <c r="AB295" s="274"/>
      <c r="AC295" s="274"/>
      <c r="AD295" s="274"/>
      <c r="AE295" s="289"/>
      <c r="AF295" s="284"/>
      <c r="AG295" s="274"/>
      <c r="AH295" s="289"/>
      <c r="AI295" s="343"/>
      <c r="AJ295" s="344"/>
      <c r="AK295" s="344"/>
      <c r="AL295" s="344"/>
      <c r="AM295" s="344"/>
      <c r="AN295" s="344"/>
      <c r="AO295" s="309"/>
      <c r="AP295" s="344"/>
      <c r="AQ295" s="344"/>
      <c r="AR295" s="344"/>
      <c r="AS295" s="344"/>
      <c r="AT295" s="344"/>
      <c r="AU295" s="309"/>
      <c r="AV295" s="344"/>
      <c r="AW295" s="344"/>
      <c r="AX295" s="309"/>
    </row>
    <row r="296" spans="1:50">
      <c r="A296" s="643" t="s">
        <v>304</v>
      </c>
      <c r="B296" s="644">
        <v>82161425.267199039</v>
      </c>
      <c r="C296" s="644"/>
      <c r="D296" s="644">
        <v>19882441.484162897</v>
      </c>
      <c r="E296" s="644">
        <v>4254229.6809338517</v>
      </c>
      <c r="F296" s="644">
        <v>10458496.555407686</v>
      </c>
      <c r="G296" s="644">
        <v>2759634.8931597895</v>
      </c>
      <c r="H296" s="644">
        <v>119516227.88086326</v>
      </c>
      <c r="I296" s="644">
        <v>0</v>
      </c>
      <c r="J296" s="644">
        <v>0</v>
      </c>
      <c r="K296" s="644">
        <v>0</v>
      </c>
      <c r="L296" s="644">
        <v>0</v>
      </c>
      <c r="M296" s="644"/>
      <c r="N296" s="644">
        <v>0</v>
      </c>
      <c r="O296" s="644">
        <v>0</v>
      </c>
      <c r="P296" s="644">
        <v>0</v>
      </c>
      <c r="Q296" s="644">
        <v>0</v>
      </c>
      <c r="S296" s="275">
        <f>IF(B295&gt;0,(B296/B295),)</f>
        <v>113954.8200654633</v>
      </c>
      <c r="T296" s="275">
        <f t="shared" ref="T296" si="3120">IF(C295&gt;0,(C296/C295),)</f>
        <v>0</v>
      </c>
      <c r="U296" s="275">
        <f t="shared" ref="U296" si="3121">IF(D295&gt;0,(D296/D295),)</f>
        <v>82499.757195696671</v>
      </c>
      <c r="V296" s="275">
        <f t="shared" ref="V296" si="3122">IF(E295&gt;0,(E296/E295),)</f>
        <v>75968.387159533071</v>
      </c>
      <c r="W296" s="275">
        <f t="shared" ref="W296" si="3123">IF(F295&gt;0,(F296/F295),)</f>
        <v>73651.38419301188</v>
      </c>
      <c r="X296" s="275">
        <f t="shared" ref="X296" si="3124">IF(G295&gt;0,(G296/G295),)</f>
        <v>59992.062894778035</v>
      </c>
      <c r="Y296" s="290">
        <f t="shared" ref="Y296" si="3125">IF(H295&gt;0,(H296/H295),)</f>
        <v>99101.349818294577</v>
      </c>
      <c r="Z296" s="285">
        <f t="shared" ref="Z296" si="3126">IF(I295&gt;0,(I296/I295),)</f>
        <v>0</v>
      </c>
      <c r="AA296" s="275">
        <f t="shared" ref="AA296" si="3127">IF(J295&gt;0,(J296/J295),)</f>
        <v>0</v>
      </c>
      <c r="AB296" s="275">
        <f t="shared" ref="AB296" si="3128">IF(K295&gt;0,(K296/K295),)</f>
        <v>0</v>
      </c>
      <c r="AC296" s="275">
        <f t="shared" ref="AC296" si="3129">IF(L295&gt;0,(L296/L295),)</f>
        <v>0</v>
      </c>
      <c r="AD296" s="275">
        <f t="shared" ref="AD296" si="3130">IF(M295&gt;0,(M296/M295),)</f>
        <v>0</v>
      </c>
      <c r="AE296" s="290">
        <f t="shared" ref="AE296" si="3131">IF(N295&gt;0,(N296/N295),)</f>
        <v>0</v>
      </c>
      <c r="AF296" s="285">
        <f t="shared" ref="AF296" si="3132">IF(O295&gt;0,(O296/O295),)</f>
        <v>0</v>
      </c>
      <c r="AG296" s="275">
        <f t="shared" ref="AG296" si="3133">IF(P295&gt;0,(P296/P295),)</f>
        <v>0</v>
      </c>
      <c r="AH296" s="290">
        <f t="shared" ref="AH296" si="3134">IF(Q295&gt;0,(Q296/Q295),)</f>
        <v>0</v>
      </c>
      <c r="AI296" s="343"/>
      <c r="AJ296" s="344"/>
      <c r="AK296" s="344"/>
      <c r="AL296" s="344"/>
      <c r="AM296" s="344"/>
      <c r="AN296" s="344"/>
      <c r="AO296" s="309"/>
      <c r="AP296" s="344"/>
      <c r="AQ296" s="344"/>
      <c r="AR296" s="344"/>
      <c r="AS296" s="344"/>
      <c r="AT296" s="344"/>
      <c r="AU296" s="309"/>
      <c r="AV296" s="344"/>
      <c r="AW296" s="344"/>
      <c r="AX296" s="309"/>
    </row>
    <row r="297" spans="1:50">
      <c r="A297" s="643" t="s">
        <v>306</v>
      </c>
      <c r="B297" s="644">
        <v>709</v>
      </c>
      <c r="C297" s="644"/>
      <c r="D297" s="644">
        <v>254</v>
      </c>
      <c r="E297" s="644">
        <v>57</v>
      </c>
      <c r="F297" s="644">
        <v>163</v>
      </c>
      <c r="G297" s="644">
        <v>43</v>
      </c>
      <c r="H297" s="644">
        <v>1226</v>
      </c>
      <c r="I297" s="644">
        <v>0</v>
      </c>
      <c r="J297" s="644">
        <v>0</v>
      </c>
      <c r="K297" s="644">
        <v>0</v>
      </c>
      <c r="L297" s="644">
        <v>0</v>
      </c>
      <c r="M297" s="644"/>
      <c r="N297" s="644">
        <v>0</v>
      </c>
      <c r="O297" s="644">
        <v>0</v>
      </c>
      <c r="P297" s="644">
        <v>0</v>
      </c>
      <c r="Q297" s="644">
        <v>0</v>
      </c>
      <c r="Y297" s="288"/>
      <c r="Z297" s="284"/>
      <c r="AE297" s="288"/>
      <c r="AF297" s="284"/>
      <c r="AH297" s="288"/>
      <c r="AI297" s="343"/>
      <c r="AJ297" s="344"/>
      <c r="AK297" s="344"/>
      <c r="AL297" s="344"/>
      <c r="AM297" s="344"/>
      <c r="AN297" s="344"/>
      <c r="AO297" s="309"/>
      <c r="AP297" s="344"/>
      <c r="AQ297" s="344"/>
      <c r="AR297" s="344"/>
      <c r="AS297" s="344"/>
      <c r="AT297" s="344"/>
      <c r="AU297" s="309"/>
      <c r="AV297" s="344"/>
      <c r="AW297" s="344"/>
      <c r="AX297" s="309"/>
    </row>
    <row r="298" spans="1:50">
      <c r="A298" s="643" t="s">
        <v>308</v>
      </c>
      <c r="B298" s="644">
        <v>79726571.315352038</v>
      </c>
      <c r="C298" s="644"/>
      <c r="D298" s="644">
        <v>20901300.167400882</v>
      </c>
      <c r="E298" s="644">
        <v>4473928.9101338433</v>
      </c>
      <c r="F298" s="644">
        <v>11849361.449121946</v>
      </c>
      <c r="G298" s="644">
        <v>2546874.9314871226</v>
      </c>
      <c r="H298" s="644">
        <v>119498036.77349584</v>
      </c>
      <c r="I298" s="644">
        <v>0</v>
      </c>
      <c r="J298" s="644">
        <v>0</v>
      </c>
      <c r="K298" s="644">
        <v>0</v>
      </c>
      <c r="L298" s="644">
        <v>0</v>
      </c>
      <c r="M298" s="644"/>
      <c r="N298" s="644">
        <v>0</v>
      </c>
      <c r="O298" s="644">
        <v>0</v>
      </c>
      <c r="P298" s="644">
        <v>0</v>
      </c>
      <c r="Q298" s="644">
        <v>0</v>
      </c>
      <c r="R298" s="273"/>
      <c r="S298" s="275">
        <f>IF(B297&gt;0,(B298/B297),)</f>
        <v>112449.32484534843</v>
      </c>
      <c r="T298" s="275">
        <f t="shared" ref="T298" si="3135">IF(C297&gt;0,(C298/C297),)</f>
        <v>0</v>
      </c>
      <c r="U298" s="275">
        <f t="shared" ref="U298" si="3136">IF(D297&gt;0,(D298/D297),)</f>
        <v>82288.58333622395</v>
      </c>
      <c r="V298" s="275">
        <f t="shared" ref="V298" si="3137">IF(E297&gt;0,(E298/E297),)</f>
        <v>78489.980879541108</v>
      </c>
      <c r="W298" s="275">
        <f t="shared" ref="W298" si="3138">IF(F297&gt;0,(F298/F297),)</f>
        <v>72695.469013018082</v>
      </c>
      <c r="X298" s="275">
        <f t="shared" ref="X298" si="3139">IF(G297&gt;0,(G298/G297),)</f>
        <v>59229.649569467969</v>
      </c>
      <c r="Y298" s="290">
        <f t="shared" ref="Y298" si="3140">IF(H297&gt;0,(H298/H297),)</f>
        <v>97469.850549344075</v>
      </c>
      <c r="Z298" s="285">
        <f t="shared" ref="Z298" si="3141">IF(I297&gt;0,(I298/I297),)</f>
        <v>0</v>
      </c>
      <c r="AA298" s="275">
        <f t="shared" ref="AA298" si="3142">IF(J297&gt;0,(J298/J297),)</f>
        <v>0</v>
      </c>
      <c r="AB298" s="275">
        <f t="shared" ref="AB298" si="3143">IF(K297&gt;0,(K298/K297),)</f>
        <v>0</v>
      </c>
      <c r="AC298" s="275">
        <f t="shared" ref="AC298" si="3144">IF(L297&gt;0,(L298/L297),)</f>
        <v>0</v>
      </c>
      <c r="AD298" s="275">
        <f t="shared" ref="AD298" si="3145">IF(M297&gt;0,(M298/M297),)</f>
        <v>0</v>
      </c>
      <c r="AE298" s="290">
        <f t="shared" ref="AE298" si="3146">IF(N297&gt;0,(N298/N297),)</f>
        <v>0</v>
      </c>
      <c r="AF298" s="285">
        <f t="shared" ref="AF298" si="3147">IF(O297&gt;0,(O298/O297),)</f>
        <v>0</v>
      </c>
      <c r="AG298" s="275">
        <f t="shared" ref="AG298" si="3148">IF(P297&gt;0,(P298/P297),)</f>
        <v>0</v>
      </c>
      <c r="AH298" s="290">
        <f t="shared" ref="AH298" si="3149">IF(Q297&gt;0,(Q298/Q297),)</f>
        <v>0</v>
      </c>
      <c r="AI298" s="345">
        <f>IF(S296&gt;0,(S298-S296)/S296,)</f>
        <v>-1.321133427484693E-2</v>
      </c>
      <c r="AJ298" s="314">
        <f t="shared" ref="AJ298" si="3150">IF(T296&gt;0,(T298-T296)/T296,)</f>
        <v>0</v>
      </c>
      <c r="AK298" s="314">
        <f t="shared" ref="AK298" si="3151">IF(U296&gt;0,(U298-U296)/U296,)</f>
        <v>-2.5596906785046443E-3</v>
      </c>
      <c r="AL298" s="314">
        <f t="shared" ref="AL298" si="3152">IF(V296&gt;0,(V298-V296)/V296,)</f>
        <v>3.3192671508382933E-2</v>
      </c>
      <c r="AM298" s="314">
        <f t="shared" ref="AM298" si="3153">IF(W296&gt;0,(W298-W296)/W296,)</f>
        <v>-1.2978916696103255E-2</v>
      </c>
      <c r="AN298" s="314">
        <f t="shared" ref="AN298" si="3154">IF(X296&gt;0,(X298-X296)/X296,)</f>
        <v>-1.2708569909444304E-2</v>
      </c>
      <c r="AO298" s="310">
        <f t="shared" ref="AO298" si="3155">IF(Y296&gt;0,(Y298-Y296)/Y296,)</f>
        <v>-1.6462936901887881E-2</v>
      </c>
      <c r="AP298" s="314">
        <f t="shared" ref="AP298" si="3156">IF(Z296&gt;0,(Z298-Z296)/Z296,)</f>
        <v>0</v>
      </c>
      <c r="AQ298" s="314">
        <f t="shared" ref="AQ298" si="3157">IF(AA296&gt;0,(AA298-AA296)/AA296,)</f>
        <v>0</v>
      </c>
      <c r="AR298" s="314">
        <f t="shared" ref="AR298" si="3158">IF(AB296&gt;0,(AB298-AB296)/AB296,)</f>
        <v>0</v>
      </c>
      <c r="AS298" s="314">
        <f t="shared" ref="AS298" si="3159">IF(AC296&gt;0,(AC298-AC296)/AC296,)</f>
        <v>0</v>
      </c>
      <c r="AT298" s="314">
        <f t="shared" ref="AT298" si="3160">IF(AD296&gt;0,(AD298-AD296)/AD296,)</f>
        <v>0</v>
      </c>
      <c r="AU298" s="310">
        <f t="shared" ref="AU298" si="3161">IF(AE296&gt;0,(AE298-AE296)/AE296,)</f>
        <v>0</v>
      </c>
      <c r="AV298" s="314">
        <f t="shared" ref="AV298" si="3162">IF(AF296&gt;0,(AF298-AF296)/AF296,)</f>
        <v>0</v>
      </c>
      <c r="AW298" s="314">
        <f t="shared" ref="AW298" si="3163">IF(AG296&gt;0,(AG298-AG296)/AG296,)</f>
        <v>0</v>
      </c>
      <c r="AX298" s="310">
        <f t="shared" ref="AX298" si="3164">IF(AH296&gt;0,(AH298-AH296)/AH296,)</f>
        <v>0</v>
      </c>
    </row>
    <row r="299" spans="1:50">
      <c r="A299" s="643" t="s">
        <v>310</v>
      </c>
      <c r="B299" s="644">
        <v>600</v>
      </c>
      <c r="C299" s="644"/>
      <c r="D299" s="644">
        <v>161</v>
      </c>
      <c r="E299" s="644">
        <v>31</v>
      </c>
      <c r="F299" s="644">
        <v>149</v>
      </c>
      <c r="G299" s="644">
        <v>44</v>
      </c>
      <c r="H299" s="644">
        <v>985</v>
      </c>
      <c r="I299" s="644">
        <v>0</v>
      </c>
      <c r="J299" s="644">
        <v>0</v>
      </c>
      <c r="K299" s="644">
        <v>0</v>
      </c>
      <c r="L299" s="644">
        <v>0</v>
      </c>
      <c r="M299" s="644"/>
      <c r="N299" s="644">
        <v>0</v>
      </c>
      <c r="O299" s="644">
        <v>0</v>
      </c>
      <c r="P299" s="644">
        <v>0</v>
      </c>
      <c r="Q299" s="644">
        <v>0</v>
      </c>
      <c r="Y299" s="288"/>
      <c r="Z299" s="284"/>
      <c r="AE299" s="288"/>
      <c r="AF299" s="284"/>
      <c r="AH299" s="288"/>
      <c r="AI299" s="343"/>
      <c r="AJ299" s="344"/>
      <c r="AK299" s="344"/>
      <c r="AL299" s="344"/>
      <c r="AM299" s="344"/>
      <c r="AN299" s="344"/>
      <c r="AO299" s="309"/>
      <c r="AP299" s="344"/>
      <c r="AQ299" s="344"/>
      <c r="AR299" s="344"/>
      <c r="AS299" s="344"/>
      <c r="AT299" s="344"/>
      <c r="AU299" s="309"/>
      <c r="AV299" s="344"/>
      <c r="AW299" s="344"/>
      <c r="AX299" s="309"/>
    </row>
    <row r="300" spans="1:50">
      <c r="A300" s="648" t="s">
        <v>312</v>
      </c>
      <c r="B300" s="646">
        <v>45806510.1410667</v>
      </c>
      <c r="C300" s="646"/>
      <c r="D300" s="646">
        <v>10891193.217821782</v>
      </c>
      <c r="E300" s="646">
        <v>1868095.6334519573</v>
      </c>
      <c r="F300" s="646">
        <v>9341587.4507009014</v>
      </c>
      <c r="G300" s="646">
        <v>2410860.2296650717</v>
      </c>
      <c r="H300" s="646">
        <v>70318246.672706425</v>
      </c>
      <c r="I300" s="646">
        <v>0</v>
      </c>
      <c r="J300" s="646">
        <v>0</v>
      </c>
      <c r="K300" s="646">
        <v>0</v>
      </c>
      <c r="L300" s="646">
        <v>0</v>
      </c>
      <c r="M300" s="646"/>
      <c r="N300" s="646">
        <v>0</v>
      </c>
      <c r="O300" s="646">
        <v>0</v>
      </c>
      <c r="P300" s="646">
        <v>0</v>
      </c>
      <c r="Q300" s="646">
        <v>0</v>
      </c>
      <c r="S300" s="275">
        <f>IF(B299&gt;0,(B300/B299),)</f>
        <v>76344.183568444496</v>
      </c>
      <c r="T300" s="275">
        <f t="shared" ref="T300" si="3165">IF(C299&gt;0,(C300/C299),)</f>
        <v>0</v>
      </c>
      <c r="U300" s="275">
        <f t="shared" ref="U300" si="3166">IF(D299&gt;0,(D300/D299),)</f>
        <v>67647.162843613551</v>
      </c>
      <c r="V300" s="275">
        <f t="shared" ref="V300" si="3167">IF(E299&gt;0,(E300/E299),)</f>
        <v>60261.149466192168</v>
      </c>
      <c r="W300" s="275">
        <f t="shared" ref="W300" si="3168">IF(F299&gt;0,(F300/F299),)</f>
        <v>62695.217789938935</v>
      </c>
      <c r="X300" s="275">
        <f t="shared" ref="X300" si="3169">IF(G299&gt;0,(G300/G299),)</f>
        <v>54792.277946933449</v>
      </c>
      <c r="Y300" s="290">
        <f t="shared" ref="Y300" si="3170">IF(H299&gt;0,(H300/H299),)</f>
        <v>71389.082916453219</v>
      </c>
      <c r="Z300" s="285">
        <f t="shared" ref="Z300" si="3171">IF(I299&gt;0,(I300/I299),)</f>
        <v>0</v>
      </c>
      <c r="AA300" s="275">
        <f t="shared" ref="AA300" si="3172">IF(J299&gt;0,(J300/J299),)</f>
        <v>0</v>
      </c>
      <c r="AB300" s="275">
        <f t="shared" ref="AB300" si="3173">IF(K299&gt;0,(K300/K299),)</f>
        <v>0</v>
      </c>
      <c r="AC300" s="275">
        <f t="shared" ref="AC300" si="3174">IF(L299&gt;0,(L300/L299),)</f>
        <v>0</v>
      </c>
      <c r="AD300" s="275">
        <f t="shared" ref="AD300" si="3175">IF(M299&gt;0,(M300/M299),)</f>
        <v>0</v>
      </c>
      <c r="AE300" s="290">
        <f t="shared" ref="AE300" si="3176">IF(N299&gt;0,(N300/N299),)</f>
        <v>0</v>
      </c>
      <c r="AF300" s="285">
        <f t="shared" ref="AF300" si="3177">IF(O299&gt;0,(O300/O299),)</f>
        <v>0</v>
      </c>
      <c r="AG300" s="275">
        <f t="shared" ref="AG300" si="3178">IF(P299&gt;0,(P300/P299),)</f>
        <v>0</v>
      </c>
      <c r="AH300" s="290">
        <f t="shared" ref="AH300" si="3179">IF(Q299&gt;0,(Q300/Q299),)</f>
        <v>0</v>
      </c>
      <c r="AI300" s="343"/>
      <c r="AJ300" s="344"/>
      <c r="AK300" s="344"/>
      <c r="AL300" s="344"/>
      <c r="AM300" s="344"/>
      <c r="AN300" s="344"/>
      <c r="AO300" s="309"/>
      <c r="AP300" s="344"/>
      <c r="AQ300" s="344"/>
      <c r="AR300" s="344"/>
      <c r="AS300" s="344"/>
      <c r="AT300" s="344"/>
      <c r="AU300" s="309"/>
      <c r="AV300" s="344"/>
      <c r="AW300" s="344"/>
      <c r="AX300" s="309"/>
    </row>
    <row r="301" spans="1:50">
      <c r="A301" s="643" t="s">
        <v>314</v>
      </c>
      <c r="B301" s="644">
        <v>583</v>
      </c>
      <c r="C301" s="644"/>
      <c r="D301" s="644">
        <v>155</v>
      </c>
      <c r="E301" s="644">
        <v>29</v>
      </c>
      <c r="F301" s="644">
        <v>149</v>
      </c>
      <c r="G301" s="644">
        <v>39</v>
      </c>
      <c r="H301" s="644">
        <v>955</v>
      </c>
      <c r="I301" s="644">
        <v>0</v>
      </c>
      <c r="J301" s="644">
        <v>0</v>
      </c>
      <c r="K301" s="644">
        <v>0</v>
      </c>
      <c r="L301" s="644">
        <v>0</v>
      </c>
      <c r="M301" s="644"/>
      <c r="N301" s="644">
        <v>0</v>
      </c>
      <c r="O301" s="644">
        <v>0</v>
      </c>
      <c r="P301" s="644">
        <v>0</v>
      </c>
      <c r="Q301" s="644">
        <v>0</v>
      </c>
      <c r="Y301" s="288"/>
      <c r="Z301" s="284"/>
      <c r="AE301" s="288"/>
      <c r="AF301" s="284"/>
      <c r="AH301" s="288"/>
      <c r="AI301" s="343"/>
      <c r="AJ301" s="344"/>
      <c r="AK301" s="344"/>
      <c r="AL301" s="344"/>
      <c r="AM301" s="344"/>
      <c r="AN301" s="344"/>
      <c r="AO301" s="309"/>
      <c r="AP301" s="344"/>
      <c r="AQ301" s="344"/>
      <c r="AR301" s="344"/>
      <c r="AS301" s="344"/>
      <c r="AT301" s="344"/>
      <c r="AU301" s="309"/>
      <c r="AV301" s="344"/>
      <c r="AW301" s="344"/>
      <c r="AX301" s="309"/>
    </row>
    <row r="302" spans="1:50">
      <c r="A302" s="643" t="s">
        <v>316</v>
      </c>
      <c r="B302" s="644">
        <v>24238792.995798562</v>
      </c>
      <c r="C302" s="644"/>
      <c r="D302" s="644">
        <v>10532410.757475084</v>
      </c>
      <c r="E302" s="644">
        <v>2076371</v>
      </c>
      <c r="F302" s="644">
        <v>8731099.2642086763</v>
      </c>
      <c r="G302" s="644">
        <v>2033062.1806451615</v>
      </c>
      <c r="H302" s="644">
        <v>47611736.198127478</v>
      </c>
      <c r="I302" s="644">
        <v>0</v>
      </c>
      <c r="J302" s="644">
        <v>0</v>
      </c>
      <c r="K302" s="644">
        <v>0</v>
      </c>
      <c r="L302" s="644">
        <v>0</v>
      </c>
      <c r="M302" s="644"/>
      <c r="N302" s="644">
        <v>0</v>
      </c>
      <c r="O302" s="644">
        <v>0</v>
      </c>
      <c r="P302" s="644">
        <v>0</v>
      </c>
      <c r="Q302" s="644">
        <v>0</v>
      </c>
      <c r="R302" s="273"/>
      <c r="S302" s="275">
        <f>IF(B301&gt;0,(B302/B301),)</f>
        <v>41575.974263805423</v>
      </c>
      <c r="T302" s="275">
        <f t="shared" ref="T302" si="3180">IF(C301&gt;0,(C302/C301),)</f>
        <v>0</v>
      </c>
      <c r="U302" s="275">
        <f t="shared" ref="U302" si="3181">IF(D301&gt;0,(D302/D301),)</f>
        <v>67951.037145000533</v>
      </c>
      <c r="V302" s="275">
        <f t="shared" ref="V302" si="3182">IF(E301&gt;0,(E302/E301),)</f>
        <v>71599</v>
      </c>
      <c r="W302" s="275">
        <f t="shared" ref="W302" si="3183">IF(F301&gt;0,(F302/F301),)</f>
        <v>58597.981638984405</v>
      </c>
      <c r="X302" s="275">
        <f t="shared" ref="X302" si="3184">IF(G301&gt;0,(G302/G301),)</f>
        <v>52129.79950372209</v>
      </c>
      <c r="Y302" s="290">
        <f t="shared" ref="Y302" si="3185">IF(H301&gt;0,(H302/H301),)</f>
        <v>49855.221149871708</v>
      </c>
      <c r="Z302" s="285">
        <f t="shared" ref="Z302" si="3186">IF(I301&gt;0,(I302/I301),)</f>
        <v>0</v>
      </c>
      <c r="AA302" s="275">
        <f t="shared" ref="AA302" si="3187">IF(J301&gt;0,(J302/J301),)</f>
        <v>0</v>
      </c>
      <c r="AB302" s="275">
        <f t="shared" ref="AB302" si="3188">IF(K301&gt;0,(K302/K301),)</f>
        <v>0</v>
      </c>
      <c r="AC302" s="275">
        <f t="shared" ref="AC302" si="3189">IF(L301&gt;0,(L302/L301),)</f>
        <v>0</v>
      </c>
      <c r="AD302" s="275">
        <f t="shared" ref="AD302" si="3190">IF(M301&gt;0,(M302/M301),)</f>
        <v>0</v>
      </c>
      <c r="AE302" s="290">
        <f t="shared" ref="AE302" si="3191">IF(N301&gt;0,(N302/N301),)</f>
        <v>0</v>
      </c>
      <c r="AF302" s="285">
        <f t="shared" ref="AF302" si="3192">IF(O301&gt;0,(O302/O301),)</f>
        <v>0</v>
      </c>
      <c r="AG302" s="275">
        <f t="shared" ref="AG302" si="3193">IF(P301&gt;0,(P302/P301),)</f>
        <v>0</v>
      </c>
      <c r="AH302" s="290">
        <f t="shared" ref="AH302" si="3194">IF(Q301&gt;0,(Q302/Q301),)</f>
        <v>0</v>
      </c>
      <c r="AI302" s="348">
        <f>IF(S300&gt;0,(S302-S300)/S300,)</f>
        <v>-0.45541399068690663</v>
      </c>
      <c r="AJ302" s="314">
        <f t="shared" ref="AJ302" si="3195">IF(T300&gt;0,(T302-T300)/T300,)</f>
        <v>0</v>
      </c>
      <c r="AK302" s="314">
        <f t="shared" ref="AK302" si="3196">IF(U300&gt;0,(U302-U300)/U300,)</f>
        <v>4.4920479826992595E-3</v>
      </c>
      <c r="AL302" s="312">
        <f t="shared" ref="AL302" si="3197">IF(V300&gt;0,(V302-V300)/V300,)</f>
        <v>0.18814527492822911</v>
      </c>
      <c r="AM302" s="314">
        <f t="shared" ref="AM302" si="3198">IF(W300&gt;0,(W302-W300)/W300,)</f>
        <v>-6.5351653529338832E-2</v>
      </c>
      <c r="AN302" s="314">
        <f t="shared" ref="AN302" si="3199">IF(X300&gt;0,(X302-X300)/X300,)</f>
        <v>-4.8592220345173104E-2</v>
      </c>
      <c r="AO302" s="310">
        <f t="shared" ref="AO302" si="3200">IF(Y300&gt;0,(Y302-Y300)/Y300,)</f>
        <v>-0.30164082359459121</v>
      </c>
      <c r="AP302" s="314">
        <f t="shared" ref="AP302" si="3201">IF(Z300&gt;0,(Z302-Z300)/Z300,)</f>
        <v>0</v>
      </c>
      <c r="AQ302" s="314">
        <f t="shared" ref="AQ302" si="3202">IF(AA300&gt;0,(AA302-AA300)/AA300,)</f>
        <v>0</v>
      </c>
      <c r="AR302" s="314">
        <f t="shared" ref="AR302" si="3203">IF(AB300&gt;0,(AB302-AB300)/AB300,)</f>
        <v>0</v>
      </c>
      <c r="AS302" s="314">
        <f t="shared" ref="AS302" si="3204">IF(AC300&gt;0,(AC302-AC300)/AC300,)</f>
        <v>0</v>
      </c>
      <c r="AT302" s="314">
        <f t="shared" ref="AT302" si="3205">IF(AD300&gt;0,(AD302-AD300)/AD300,)</f>
        <v>0</v>
      </c>
      <c r="AU302" s="310">
        <f t="shared" ref="AU302" si="3206">IF(AE300&gt;0,(AE302-AE300)/AE300,)</f>
        <v>0</v>
      </c>
      <c r="AV302" s="314">
        <f t="shared" ref="AV302" si="3207">IF(AF300&gt;0,(AF302-AF300)/AF300,)</f>
        <v>0</v>
      </c>
      <c r="AW302" s="314">
        <f t="shared" ref="AW302" si="3208">IF(AG300&gt;0,(AG302-AG300)/AG300,)</f>
        <v>0</v>
      </c>
      <c r="AX302" s="310">
        <f t="shared" ref="AX302" si="3209">IF(AH300&gt;0,(AH302-AH300)/AH300,)</f>
        <v>0</v>
      </c>
    </row>
    <row r="303" spans="1:50">
      <c r="A303" s="643" t="s">
        <v>318</v>
      </c>
      <c r="B303" s="644">
        <v>451</v>
      </c>
      <c r="C303" s="644"/>
      <c r="D303" s="644">
        <v>210</v>
      </c>
      <c r="E303" s="644">
        <v>26</v>
      </c>
      <c r="F303" s="644">
        <v>242</v>
      </c>
      <c r="G303" s="644">
        <v>65</v>
      </c>
      <c r="H303" s="644">
        <v>994</v>
      </c>
      <c r="I303" s="644">
        <v>0</v>
      </c>
      <c r="J303" s="644">
        <v>0</v>
      </c>
      <c r="K303" s="644">
        <v>0</v>
      </c>
      <c r="L303" s="644">
        <v>0</v>
      </c>
      <c r="M303" s="644"/>
      <c r="N303" s="644">
        <v>0</v>
      </c>
      <c r="O303" s="644">
        <v>0</v>
      </c>
      <c r="P303" s="644">
        <v>0</v>
      </c>
      <c r="Q303" s="644">
        <v>0</v>
      </c>
      <c r="Y303" s="288"/>
      <c r="Z303" s="284"/>
      <c r="AE303" s="288"/>
      <c r="AF303" s="284"/>
      <c r="AH303" s="288"/>
      <c r="AI303" s="343"/>
      <c r="AJ303" s="344"/>
      <c r="AK303" s="344"/>
      <c r="AL303" s="344"/>
      <c r="AM303" s="344"/>
      <c r="AN303" s="344"/>
      <c r="AO303" s="309"/>
      <c r="AP303" s="344"/>
      <c r="AQ303" s="344"/>
      <c r="AR303" s="344"/>
      <c r="AS303" s="344"/>
      <c r="AT303" s="344"/>
      <c r="AU303" s="309"/>
      <c r="AV303" s="344"/>
      <c r="AW303" s="344"/>
      <c r="AX303" s="309"/>
    </row>
    <row r="304" spans="1:50">
      <c r="A304" s="643" t="s">
        <v>320</v>
      </c>
      <c r="B304" s="644">
        <v>31201614.012064502</v>
      </c>
      <c r="C304" s="644"/>
      <c r="D304" s="644">
        <v>11951657.557360407</v>
      </c>
      <c r="E304" s="644">
        <v>1459946.9268292682</v>
      </c>
      <c r="F304" s="644">
        <v>12518042.239237333</v>
      </c>
      <c r="G304" s="644">
        <v>3258378.3011065815</v>
      </c>
      <c r="H304" s="644">
        <v>60389639.036598094</v>
      </c>
      <c r="I304" s="644">
        <v>0</v>
      </c>
      <c r="J304" s="644">
        <v>0</v>
      </c>
      <c r="K304" s="644">
        <v>0</v>
      </c>
      <c r="L304" s="644">
        <v>0</v>
      </c>
      <c r="M304" s="644"/>
      <c r="N304" s="644">
        <v>0</v>
      </c>
      <c r="O304" s="644">
        <v>0</v>
      </c>
      <c r="P304" s="644">
        <v>0</v>
      </c>
      <c r="Q304" s="644">
        <v>0</v>
      </c>
      <c r="R304" s="273"/>
      <c r="S304" s="275">
        <f>IF(B303&gt;0,(B304/B303),)</f>
        <v>69183.179627637481</v>
      </c>
      <c r="T304" s="275">
        <f t="shared" ref="T304" si="3210">IF(C303&gt;0,(C304/C303),)</f>
        <v>0</v>
      </c>
      <c r="U304" s="275">
        <f t="shared" ref="U304" si="3211">IF(D303&gt;0,(D304/D303),)</f>
        <v>56912.65503504956</v>
      </c>
      <c r="V304" s="275">
        <f t="shared" ref="V304" si="3212">IF(E303&gt;0,(E304/E303),)</f>
        <v>56151.804878048781</v>
      </c>
      <c r="W304" s="275">
        <f t="shared" ref="W304" si="3213">IF(F303&gt;0,(F304/F303),)</f>
        <v>51727.447269575758</v>
      </c>
      <c r="X304" s="275">
        <f t="shared" ref="X304" si="3214">IF(G303&gt;0,(G304/G303),)</f>
        <v>50128.896940101251</v>
      </c>
      <c r="Y304" s="290">
        <f t="shared" ref="Y304" si="3215">IF(H303&gt;0,(H304/H303),)</f>
        <v>60754.164020722426</v>
      </c>
      <c r="Z304" s="285">
        <f t="shared" ref="Z304" si="3216">IF(I303&gt;0,(I304/I303),)</f>
        <v>0</v>
      </c>
      <c r="AA304" s="275">
        <f t="shared" ref="AA304" si="3217">IF(J303&gt;0,(J304/J303),)</f>
        <v>0</v>
      </c>
      <c r="AB304" s="275">
        <f t="shared" ref="AB304" si="3218">IF(K303&gt;0,(K304/K303),)</f>
        <v>0</v>
      </c>
      <c r="AC304" s="275">
        <f t="shared" ref="AC304" si="3219">IF(L303&gt;0,(L304/L303),)</f>
        <v>0</v>
      </c>
      <c r="AD304" s="275">
        <f t="shared" ref="AD304" si="3220">IF(M303&gt;0,(M304/M303),)</f>
        <v>0</v>
      </c>
      <c r="AE304" s="290">
        <f t="shared" ref="AE304" si="3221">IF(N303&gt;0,(N304/N303),)</f>
        <v>0</v>
      </c>
      <c r="AF304" s="285">
        <f t="shared" ref="AF304" si="3222">IF(O303&gt;0,(O304/O303),)</f>
        <v>0</v>
      </c>
      <c r="AG304" s="275">
        <f t="shared" ref="AG304" si="3223">IF(P303&gt;0,(P304/P303),)</f>
        <v>0</v>
      </c>
      <c r="AH304" s="290">
        <f t="shared" ref="AH304" si="3224">IF(Q303&gt;0,(Q304/Q303),)</f>
        <v>0</v>
      </c>
      <c r="AI304" s="343"/>
      <c r="AJ304" s="344"/>
      <c r="AK304" s="344"/>
      <c r="AL304" s="344"/>
      <c r="AM304" s="344"/>
      <c r="AN304" s="344"/>
      <c r="AO304" s="309"/>
      <c r="AP304" s="344"/>
      <c r="AQ304" s="344"/>
      <c r="AR304" s="344"/>
      <c r="AS304" s="344"/>
      <c r="AT304" s="344"/>
      <c r="AU304" s="309"/>
      <c r="AV304" s="344"/>
      <c r="AW304" s="344"/>
      <c r="AX304" s="309"/>
    </row>
    <row r="305" spans="1:50">
      <c r="A305" s="643" t="s">
        <v>322</v>
      </c>
      <c r="B305" s="644">
        <v>489</v>
      </c>
      <c r="C305" s="644"/>
      <c r="D305" s="644">
        <v>215</v>
      </c>
      <c r="E305" s="644">
        <v>32</v>
      </c>
      <c r="F305" s="644">
        <v>243</v>
      </c>
      <c r="G305" s="644">
        <v>63</v>
      </c>
      <c r="H305" s="644">
        <v>1042</v>
      </c>
      <c r="I305" s="644">
        <v>0</v>
      </c>
      <c r="J305" s="644">
        <v>0</v>
      </c>
      <c r="K305" s="644">
        <v>0</v>
      </c>
      <c r="L305" s="644">
        <v>0</v>
      </c>
      <c r="M305" s="644"/>
      <c r="N305" s="644">
        <v>0</v>
      </c>
      <c r="O305" s="644">
        <v>0</v>
      </c>
      <c r="P305" s="644">
        <v>0</v>
      </c>
      <c r="Q305" s="644">
        <v>0</v>
      </c>
      <c r="Y305" s="288"/>
      <c r="Z305" s="284"/>
      <c r="AE305" s="288"/>
      <c r="AF305" s="284"/>
      <c r="AH305" s="288"/>
      <c r="AI305" s="343"/>
      <c r="AJ305" s="344"/>
      <c r="AK305" s="344"/>
      <c r="AL305" s="344"/>
      <c r="AM305" s="344"/>
      <c r="AN305" s="344"/>
      <c r="AO305" s="309"/>
      <c r="AP305" s="344"/>
      <c r="AQ305" s="344"/>
      <c r="AR305" s="344"/>
      <c r="AS305" s="344"/>
      <c r="AT305" s="344"/>
      <c r="AU305" s="309"/>
      <c r="AV305" s="344"/>
      <c r="AW305" s="344"/>
      <c r="AX305" s="309"/>
    </row>
    <row r="306" spans="1:50">
      <c r="A306" s="643" t="s">
        <v>324</v>
      </c>
      <c r="B306" s="644">
        <v>35170132.942692876</v>
      </c>
      <c r="C306" s="644"/>
      <c r="D306" s="644">
        <v>12288530.906806283</v>
      </c>
      <c r="E306" s="644">
        <v>1698459.4285714286</v>
      </c>
      <c r="F306" s="644">
        <v>14284296.125527145</v>
      </c>
      <c r="G306" s="644">
        <v>2964470.20217183</v>
      </c>
      <c r="H306" s="644">
        <v>66405889.60576956</v>
      </c>
      <c r="I306" s="644">
        <v>0</v>
      </c>
      <c r="J306" s="644">
        <v>0</v>
      </c>
      <c r="K306" s="644">
        <v>0</v>
      </c>
      <c r="L306" s="644">
        <v>0</v>
      </c>
      <c r="M306" s="644"/>
      <c r="N306" s="644">
        <v>0</v>
      </c>
      <c r="O306" s="644">
        <v>0</v>
      </c>
      <c r="P306" s="644">
        <v>0</v>
      </c>
      <c r="Q306" s="644">
        <v>0</v>
      </c>
      <c r="R306" s="273"/>
      <c r="S306" s="275">
        <f>IF(B305&gt;0,(B306/B305),)</f>
        <v>71922.562254995661</v>
      </c>
      <c r="T306" s="275">
        <f t="shared" ref="T306" si="3225">IF(C305&gt;0,(C306/C305),)</f>
        <v>0</v>
      </c>
      <c r="U306" s="275">
        <f t="shared" ref="U306" si="3226">IF(D305&gt;0,(D306/D305),)</f>
        <v>57155.957706075736</v>
      </c>
      <c r="V306" s="275">
        <f t="shared" ref="V306" si="3227">IF(E305&gt;0,(E306/E305),)</f>
        <v>53076.857142857145</v>
      </c>
      <c r="W306" s="275">
        <f t="shared" ref="W306" si="3228">IF(F305&gt;0,(F306/F305),)</f>
        <v>58783.111627683727</v>
      </c>
      <c r="X306" s="275">
        <f t="shared" ref="X306" si="3229">IF(G305&gt;0,(G306/G305),)</f>
        <v>47055.082574156033</v>
      </c>
      <c r="Y306" s="290">
        <f t="shared" ref="Y306" si="3230">IF(H305&gt;0,(H306/H305),)</f>
        <v>63729.26065812818</v>
      </c>
      <c r="Z306" s="285">
        <f t="shared" ref="Z306" si="3231">IF(I305&gt;0,(I306/I305),)</f>
        <v>0</v>
      </c>
      <c r="AA306" s="275">
        <f t="shared" ref="AA306" si="3232">IF(J305&gt;0,(J306/J305),)</f>
        <v>0</v>
      </c>
      <c r="AB306" s="275">
        <f t="shared" ref="AB306" si="3233">IF(K305&gt;0,(K306/K305),)</f>
        <v>0</v>
      </c>
      <c r="AC306" s="275">
        <f t="shared" ref="AC306" si="3234">IF(L305&gt;0,(L306/L305),)</f>
        <v>0</v>
      </c>
      <c r="AD306" s="275">
        <f t="shared" ref="AD306" si="3235">IF(M305&gt;0,(M306/M305),)</f>
        <v>0</v>
      </c>
      <c r="AE306" s="290">
        <f t="shared" ref="AE306" si="3236">IF(N305&gt;0,(N306/N305),)</f>
        <v>0</v>
      </c>
      <c r="AF306" s="285">
        <f t="shared" ref="AF306" si="3237">IF(O305&gt;0,(O306/O305),)</f>
        <v>0</v>
      </c>
      <c r="AG306" s="275">
        <f t="shared" ref="AG306" si="3238">IF(P305&gt;0,(P306/P305),)</f>
        <v>0</v>
      </c>
      <c r="AH306" s="290">
        <f t="shared" ref="AH306" si="3239">IF(Q305&gt;0,(Q306/Q305),)</f>
        <v>0</v>
      </c>
      <c r="AI306" s="345">
        <f>IF(S304&gt;0,(S306-S304)/S304,)</f>
        <v>3.9596078730441062E-2</v>
      </c>
      <c r="AJ306" s="314">
        <f t="shared" ref="AJ306" si="3240">IF(T304&gt;0,(T306-T304)/T304,)</f>
        <v>0</v>
      </c>
      <c r="AK306" s="314">
        <f t="shared" ref="AK306" si="3241">IF(U304&gt;0,(U306-U304)/U304,)</f>
        <v>4.2750188139410996E-3</v>
      </c>
      <c r="AL306" s="314">
        <f t="shared" ref="AL306" si="3242">IF(V304&gt;0,(V306-V304)/V304,)</f>
        <v>-5.4761333885346111E-2</v>
      </c>
      <c r="AM306" s="312">
        <f t="shared" ref="AM306" si="3243">IF(W304&gt;0,(W306-W304)/W304,)</f>
        <v>0.13640078392690877</v>
      </c>
      <c r="AN306" s="314">
        <f t="shared" ref="AN306" si="3244">IF(X304&gt;0,(X306-X304)/X304,)</f>
        <v>-6.1318212719065061E-2</v>
      </c>
      <c r="AO306" s="310">
        <f t="shared" ref="AO306" si="3245">IF(Y304&gt;0,(Y306-Y304)/Y304,)</f>
        <v>4.8969427616368619E-2</v>
      </c>
      <c r="AP306" s="314">
        <f t="shared" ref="AP306" si="3246">IF(Z304&gt;0,(Z306-Z304)/Z304,)</f>
        <v>0</v>
      </c>
      <c r="AQ306" s="314">
        <f t="shared" ref="AQ306" si="3247">IF(AA304&gt;0,(AA306-AA304)/AA304,)</f>
        <v>0</v>
      </c>
      <c r="AR306" s="314">
        <f t="shared" ref="AR306" si="3248">IF(AB304&gt;0,(AB306-AB304)/AB304,)</f>
        <v>0</v>
      </c>
      <c r="AS306" s="314">
        <f t="shared" ref="AS306" si="3249">IF(AC304&gt;0,(AC306-AC304)/AC304,)</f>
        <v>0</v>
      </c>
      <c r="AT306" s="314">
        <f t="shared" ref="AT306" si="3250">IF(AD304&gt;0,(AD306-AD304)/AD304,)</f>
        <v>0</v>
      </c>
      <c r="AU306" s="310">
        <f t="shared" ref="AU306" si="3251">IF(AE304&gt;0,(AE306-AE304)/AE304,)</f>
        <v>0</v>
      </c>
      <c r="AV306" s="314">
        <f t="shared" ref="AV306" si="3252">IF(AF304&gt;0,(AF306-AF304)/AF304,)</f>
        <v>0</v>
      </c>
      <c r="AW306" s="314">
        <f t="shared" ref="AW306" si="3253">IF(AG304&gt;0,(AG306-AG304)/AG304,)</f>
        <v>0</v>
      </c>
      <c r="AX306" s="310">
        <f t="shared" ref="AX306" si="3254">IF(AH304&gt;0,(AH306-AH304)/AH304,)</f>
        <v>0</v>
      </c>
    </row>
    <row r="307" spans="1:50">
      <c r="A307" s="643" t="s">
        <v>326</v>
      </c>
      <c r="B307" s="644">
        <v>331</v>
      </c>
      <c r="C307" s="644"/>
      <c r="D307" s="644">
        <v>202</v>
      </c>
      <c r="E307" s="644">
        <v>19</v>
      </c>
      <c r="F307" s="644">
        <v>268</v>
      </c>
      <c r="G307" s="644">
        <v>48</v>
      </c>
      <c r="H307" s="644">
        <v>868</v>
      </c>
      <c r="I307" s="644">
        <v>0</v>
      </c>
      <c r="J307" s="644">
        <v>0</v>
      </c>
      <c r="K307" s="644">
        <v>0</v>
      </c>
      <c r="L307" s="644">
        <v>0</v>
      </c>
      <c r="M307" s="644"/>
      <c r="N307" s="644">
        <v>0</v>
      </c>
      <c r="O307" s="644">
        <v>0</v>
      </c>
      <c r="P307" s="644">
        <v>0</v>
      </c>
      <c r="Q307" s="644">
        <v>0</v>
      </c>
      <c r="Y307" s="288"/>
      <c r="Z307" s="284"/>
      <c r="AE307" s="288"/>
      <c r="AF307" s="284"/>
      <c r="AH307" s="288"/>
      <c r="AI307" s="343"/>
      <c r="AJ307" s="344"/>
      <c r="AK307" s="344"/>
      <c r="AL307" s="344"/>
      <c r="AM307" s="344"/>
      <c r="AN307" s="344"/>
      <c r="AO307" s="309"/>
      <c r="AP307" s="344"/>
      <c r="AQ307" s="344"/>
      <c r="AR307" s="344"/>
      <c r="AS307" s="344"/>
      <c r="AT307" s="344"/>
      <c r="AU307" s="309"/>
      <c r="AV307" s="344"/>
      <c r="AW307" s="344"/>
      <c r="AX307" s="309"/>
    </row>
    <row r="308" spans="1:50">
      <c r="A308" s="643" t="s">
        <v>328</v>
      </c>
      <c r="B308" s="644">
        <v>14398929.088182837</v>
      </c>
      <c r="C308" s="644"/>
      <c r="D308" s="644">
        <v>8632385.2727272734</v>
      </c>
      <c r="E308" s="644">
        <v>702782.2702702703</v>
      </c>
      <c r="F308" s="644">
        <v>12454911.037053378</v>
      </c>
      <c r="G308" s="644">
        <v>1810937.8313253012</v>
      </c>
      <c r="H308" s="644">
        <v>37999945.49955906</v>
      </c>
      <c r="I308" s="644">
        <v>0</v>
      </c>
      <c r="J308" s="644">
        <v>0</v>
      </c>
      <c r="K308" s="644">
        <v>0</v>
      </c>
      <c r="L308" s="644">
        <v>0</v>
      </c>
      <c r="M308" s="644"/>
      <c r="N308" s="644">
        <v>0</v>
      </c>
      <c r="O308" s="644">
        <v>0</v>
      </c>
      <c r="P308" s="644">
        <v>0</v>
      </c>
      <c r="Q308" s="644">
        <v>0</v>
      </c>
      <c r="R308" s="273"/>
      <c r="S308" s="275">
        <f>IF(B307&gt;0,(B308/B307),)</f>
        <v>43501.296338920954</v>
      </c>
      <c r="T308" s="275">
        <f t="shared" ref="T308" si="3255">IF(C307&gt;0,(C308/C307),)</f>
        <v>0</v>
      </c>
      <c r="U308" s="275">
        <f t="shared" ref="U308" si="3256">IF(D307&gt;0,(D308/D307),)</f>
        <v>42734.580558055808</v>
      </c>
      <c r="V308" s="275">
        <f t="shared" ref="V308" si="3257">IF(E307&gt;0,(E308/E307),)</f>
        <v>36988.54054054054</v>
      </c>
      <c r="W308" s="275">
        <f t="shared" ref="W308" si="3258">IF(F307&gt;0,(F308/F307),)</f>
        <v>46473.548645721559</v>
      </c>
      <c r="X308" s="275">
        <f t="shared" ref="X308" si="3259">IF(G307&gt;0,(G308/G307),)</f>
        <v>37727.871485943775</v>
      </c>
      <c r="Y308" s="290">
        <f t="shared" ref="Y308" si="3260">IF(H307&gt;0,(H308/H307),)</f>
        <v>43778.739054791542</v>
      </c>
      <c r="Z308" s="285">
        <f t="shared" ref="Z308" si="3261">IF(I307&gt;0,(I308/I307),)</f>
        <v>0</v>
      </c>
      <c r="AA308" s="275">
        <f t="shared" ref="AA308" si="3262">IF(J307&gt;0,(J308/J307),)</f>
        <v>0</v>
      </c>
      <c r="AB308" s="275">
        <f t="shared" ref="AB308" si="3263">IF(K307&gt;0,(K308/K307),)</f>
        <v>0</v>
      </c>
      <c r="AC308" s="275">
        <f t="shared" ref="AC308" si="3264">IF(L307&gt;0,(L308/L307),)</f>
        <v>0</v>
      </c>
      <c r="AD308" s="275">
        <f t="shared" ref="AD308" si="3265">IF(M307&gt;0,(M308/M307),)</f>
        <v>0</v>
      </c>
      <c r="AE308" s="290">
        <f t="shared" ref="AE308" si="3266">IF(N307&gt;0,(N308/N307),)</f>
        <v>0</v>
      </c>
      <c r="AF308" s="285">
        <f t="shared" ref="AF308" si="3267">IF(O307&gt;0,(O308/O307),)</f>
        <v>0</v>
      </c>
      <c r="AG308" s="275">
        <f t="shared" ref="AG308" si="3268">IF(P307&gt;0,(P308/P307),)</f>
        <v>0</v>
      </c>
      <c r="AH308" s="290">
        <f t="shared" ref="AH308" si="3269">IF(Q307&gt;0,(Q308/Q307),)</f>
        <v>0</v>
      </c>
      <c r="AI308" s="343"/>
      <c r="AJ308" s="344"/>
      <c r="AK308" s="344"/>
      <c r="AL308" s="344"/>
      <c r="AM308" s="344"/>
      <c r="AN308" s="344"/>
      <c r="AO308" s="309"/>
      <c r="AP308" s="344"/>
      <c r="AQ308" s="344"/>
      <c r="AR308" s="344"/>
      <c r="AS308" s="344"/>
      <c r="AT308" s="344"/>
      <c r="AU308" s="309"/>
      <c r="AV308" s="344"/>
      <c r="AW308" s="344"/>
      <c r="AX308" s="309"/>
    </row>
    <row r="309" spans="1:50">
      <c r="A309" s="643" t="s">
        <v>330</v>
      </c>
      <c r="B309" s="644">
        <v>328</v>
      </c>
      <c r="C309" s="644"/>
      <c r="D309" s="644">
        <v>188</v>
      </c>
      <c r="E309" s="644">
        <v>17</v>
      </c>
      <c r="F309" s="644">
        <v>252</v>
      </c>
      <c r="G309" s="644">
        <v>50</v>
      </c>
      <c r="H309" s="644">
        <v>835</v>
      </c>
      <c r="I309" s="644">
        <v>0</v>
      </c>
      <c r="J309" s="644">
        <v>0</v>
      </c>
      <c r="K309" s="644">
        <v>0</v>
      </c>
      <c r="L309" s="644">
        <v>0</v>
      </c>
      <c r="M309" s="644"/>
      <c r="N309" s="644">
        <v>0</v>
      </c>
      <c r="O309" s="644">
        <v>0</v>
      </c>
      <c r="P309" s="644">
        <v>0</v>
      </c>
      <c r="Q309" s="644">
        <v>0</v>
      </c>
      <c r="Y309" s="288"/>
      <c r="Z309" s="284"/>
      <c r="AE309" s="288"/>
      <c r="AF309" s="284"/>
      <c r="AH309" s="288"/>
      <c r="AI309" s="343"/>
      <c r="AJ309" s="344"/>
      <c r="AK309" s="344"/>
      <c r="AL309" s="344"/>
      <c r="AM309" s="344"/>
      <c r="AN309" s="344"/>
      <c r="AO309" s="309"/>
      <c r="AP309" s="344"/>
      <c r="AQ309" s="344"/>
      <c r="AR309" s="344"/>
      <c r="AS309" s="344"/>
      <c r="AT309" s="344"/>
      <c r="AU309" s="309"/>
      <c r="AV309" s="344"/>
      <c r="AW309" s="344"/>
      <c r="AX309" s="309"/>
    </row>
    <row r="310" spans="1:50">
      <c r="A310" s="643" t="s">
        <v>332</v>
      </c>
      <c r="B310" s="644">
        <v>13424104.378437135</v>
      </c>
      <c r="C310" s="644"/>
      <c r="D310" s="644">
        <v>7939635.6241331492</v>
      </c>
      <c r="E310" s="644">
        <v>682318.22981366457</v>
      </c>
      <c r="F310" s="644">
        <v>11001993.615063321</v>
      </c>
      <c r="G310" s="644">
        <v>1910688.683390294</v>
      </c>
      <c r="H310" s="644">
        <v>34958740.530837566</v>
      </c>
      <c r="I310" s="644">
        <v>0</v>
      </c>
      <c r="J310" s="644">
        <v>0</v>
      </c>
      <c r="K310" s="644">
        <v>0</v>
      </c>
      <c r="L310" s="644">
        <v>0</v>
      </c>
      <c r="M310" s="644"/>
      <c r="N310" s="644">
        <v>0</v>
      </c>
      <c r="O310" s="644">
        <v>0</v>
      </c>
      <c r="P310" s="644">
        <v>0</v>
      </c>
      <c r="Q310" s="644">
        <v>0</v>
      </c>
      <c r="R310" s="273"/>
      <c r="S310" s="275">
        <f>IF(B309&gt;0,(B310/B309),)</f>
        <v>40927.147495235171</v>
      </c>
      <c r="T310" s="275">
        <f t="shared" ref="T310" si="3270">IF(C309&gt;0,(C310/C309),)</f>
        <v>0</v>
      </c>
      <c r="U310" s="275">
        <f t="shared" ref="U310" si="3271">IF(D309&gt;0,(D310/D309),)</f>
        <v>42232.104383686965</v>
      </c>
      <c r="V310" s="275">
        <f t="shared" ref="V310" si="3272">IF(E309&gt;0,(E310/E309),)</f>
        <v>40136.36645962733</v>
      </c>
      <c r="W310" s="275">
        <f t="shared" ref="W310" si="3273">IF(F309&gt;0,(F310/F309),)</f>
        <v>43658.704821679843</v>
      </c>
      <c r="X310" s="275">
        <f t="shared" ref="X310" si="3274">IF(G309&gt;0,(G310/G309),)</f>
        <v>38213.773667805879</v>
      </c>
      <c r="Y310" s="290">
        <f t="shared" ref="Y310" si="3275">IF(H309&gt;0,(H310/H309),)</f>
        <v>41866.755126751574</v>
      </c>
      <c r="Z310" s="285">
        <f t="shared" ref="Z310" si="3276">IF(I309&gt;0,(I310/I309),)</f>
        <v>0</v>
      </c>
      <c r="AA310" s="275">
        <f t="shared" ref="AA310" si="3277">IF(J309&gt;0,(J310/J309),)</f>
        <v>0</v>
      </c>
      <c r="AB310" s="275">
        <f t="shared" ref="AB310" si="3278">IF(K309&gt;0,(K310/K309),)</f>
        <v>0</v>
      </c>
      <c r="AC310" s="275">
        <f t="shared" ref="AC310" si="3279">IF(L309&gt;0,(L310/L309),)</f>
        <v>0</v>
      </c>
      <c r="AD310" s="275">
        <f t="shared" ref="AD310" si="3280">IF(M309&gt;0,(M310/M309),)</f>
        <v>0</v>
      </c>
      <c r="AE310" s="290">
        <f t="shared" ref="AE310" si="3281">IF(N309&gt;0,(N310/N309),)</f>
        <v>0</v>
      </c>
      <c r="AF310" s="285">
        <f t="shared" ref="AF310" si="3282">IF(O309&gt;0,(O310/O309),)</f>
        <v>0</v>
      </c>
      <c r="AG310" s="275">
        <f t="shared" ref="AG310" si="3283">IF(P309&gt;0,(P310/P309),)</f>
        <v>0</v>
      </c>
      <c r="AH310" s="290">
        <f t="shared" ref="AH310" si="3284">IF(Q309&gt;0,(Q310/Q309),)</f>
        <v>0</v>
      </c>
      <c r="AI310" s="345">
        <f>IF(S308&gt;0,(S310-S308)/S308,)</f>
        <v>-5.9174072046737428E-2</v>
      </c>
      <c r="AJ310" s="314">
        <f t="shared" ref="AJ310" si="3285">IF(T308&gt;0,(T310-T308)/T308,)</f>
        <v>0</v>
      </c>
      <c r="AK310" s="314">
        <f t="shared" ref="AK310" si="3286">IF(U308&gt;0,(U310-U308)/U308,)</f>
        <v>-1.1758069643066204E-2</v>
      </c>
      <c r="AL310" s="312">
        <f t="shared" ref="AL310" si="3287">IF(V308&gt;0,(V310-V308)/V308,)</f>
        <v>8.5102733794989269E-2</v>
      </c>
      <c r="AM310" s="314">
        <f t="shared" ref="AM310" si="3288">IF(W308&gt;0,(W310-W308)/W308,)</f>
        <v>-6.0568730085578608E-2</v>
      </c>
      <c r="AN310" s="314">
        <f t="shared" ref="AN310" si="3289">IF(X308&gt;0,(X310-X308)/X308,)</f>
        <v>1.2879130539954686E-2</v>
      </c>
      <c r="AO310" s="310">
        <f t="shared" ref="AO310" si="3290">IF(Y308&gt;0,(Y310-Y308)/Y308,)</f>
        <v>-4.3673800783686649E-2</v>
      </c>
      <c r="AP310" s="314">
        <f t="shared" ref="AP310" si="3291">IF(Z308&gt;0,(Z310-Z308)/Z308,)</f>
        <v>0</v>
      </c>
      <c r="AQ310" s="314">
        <f t="shared" ref="AQ310" si="3292">IF(AA308&gt;0,(AA310-AA308)/AA308,)</f>
        <v>0</v>
      </c>
      <c r="AR310" s="314">
        <f t="shared" ref="AR310" si="3293">IF(AB308&gt;0,(AB310-AB308)/AB308,)</f>
        <v>0</v>
      </c>
      <c r="AS310" s="314">
        <f t="shared" ref="AS310" si="3294">IF(AC308&gt;0,(AC310-AC308)/AC308,)</f>
        <v>0</v>
      </c>
      <c r="AT310" s="314">
        <f t="shared" ref="AT310" si="3295">IF(AD308&gt;0,(AD310-AD308)/AD308,)</f>
        <v>0</v>
      </c>
      <c r="AU310" s="310">
        <f t="shared" ref="AU310" si="3296">IF(AE308&gt;0,(AE310-AE308)/AE308,)</f>
        <v>0</v>
      </c>
      <c r="AV310" s="314">
        <f t="shared" ref="AV310" si="3297">IF(AF308&gt;0,(AF310-AF308)/AF308,)</f>
        <v>0</v>
      </c>
      <c r="AW310" s="314">
        <f t="shared" ref="AW310" si="3298">IF(AG308&gt;0,(AG310-AG308)/AG308,)</f>
        <v>0</v>
      </c>
      <c r="AX310" s="310">
        <f t="shared" ref="AX310" si="3299">IF(AH308&gt;0,(AH310-AH308)/AH308,)</f>
        <v>0</v>
      </c>
    </row>
    <row r="311" spans="1:50">
      <c r="A311" s="643" t="s">
        <v>334</v>
      </c>
      <c r="B311" s="644">
        <v>0</v>
      </c>
      <c r="C311" s="644"/>
      <c r="D311" s="644">
        <v>0</v>
      </c>
      <c r="E311" s="644">
        <v>0</v>
      </c>
      <c r="F311" s="644">
        <v>0</v>
      </c>
      <c r="G311" s="644">
        <v>0</v>
      </c>
      <c r="H311" s="644">
        <v>0</v>
      </c>
      <c r="I311" s="644">
        <v>0</v>
      </c>
      <c r="J311" s="644">
        <v>0</v>
      </c>
      <c r="K311" s="644">
        <v>0</v>
      </c>
      <c r="L311" s="644">
        <v>0</v>
      </c>
      <c r="M311" s="644"/>
      <c r="N311" s="644">
        <v>0</v>
      </c>
      <c r="O311" s="644">
        <v>0</v>
      </c>
      <c r="P311" s="644">
        <v>0</v>
      </c>
      <c r="Q311" s="644">
        <v>0</v>
      </c>
      <c r="Y311" s="288"/>
      <c r="Z311" s="284"/>
      <c r="AE311" s="288"/>
      <c r="AF311" s="284"/>
      <c r="AH311" s="288"/>
      <c r="AI311" s="343"/>
      <c r="AJ311" s="344"/>
      <c r="AK311" s="344"/>
      <c r="AL311" s="344"/>
      <c r="AM311" s="344"/>
      <c r="AN311" s="344"/>
      <c r="AO311" s="309"/>
      <c r="AP311" s="344"/>
      <c r="AQ311" s="344"/>
      <c r="AR311" s="344"/>
      <c r="AS311" s="344"/>
      <c r="AT311" s="344"/>
      <c r="AU311" s="309"/>
      <c r="AV311" s="344"/>
      <c r="AW311" s="344"/>
      <c r="AX311" s="309"/>
    </row>
    <row r="312" spans="1:50">
      <c r="A312" s="643" t="s">
        <v>336</v>
      </c>
      <c r="B312" s="644">
        <v>0</v>
      </c>
      <c r="C312" s="644"/>
      <c r="D312" s="644">
        <v>0</v>
      </c>
      <c r="E312" s="644">
        <v>0</v>
      </c>
      <c r="F312" s="644">
        <v>0</v>
      </c>
      <c r="G312" s="644">
        <v>0</v>
      </c>
      <c r="H312" s="644">
        <v>0</v>
      </c>
      <c r="I312" s="644">
        <v>0</v>
      </c>
      <c r="J312" s="644">
        <v>0</v>
      </c>
      <c r="K312" s="644">
        <v>0</v>
      </c>
      <c r="L312" s="644">
        <v>0</v>
      </c>
      <c r="M312" s="644"/>
      <c r="N312" s="644">
        <v>0</v>
      </c>
      <c r="O312" s="644">
        <v>0</v>
      </c>
      <c r="P312" s="644">
        <v>0</v>
      </c>
      <c r="Q312" s="644">
        <v>0</v>
      </c>
      <c r="R312" s="273"/>
      <c r="S312" s="275">
        <f>IF(B311&gt;0,(B312/B311),)</f>
        <v>0</v>
      </c>
      <c r="T312" s="275">
        <f t="shared" ref="T312" si="3300">IF(C311&gt;0,(C312/C311),)</f>
        <v>0</v>
      </c>
      <c r="U312" s="275">
        <f t="shared" ref="U312" si="3301">IF(D311&gt;0,(D312/D311),)</f>
        <v>0</v>
      </c>
      <c r="V312" s="275">
        <f t="shared" ref="V312" si="3302">IF(E311&gt;0,(E312/E311),)</f>
        <v>0</v>
      </c>
      <c r="W312" s="275">
        <f t="shared" ref="W312" si="3303">IF(F311&gt;0,(F312/F311),)</f>
        <v>0</v>
      </c>
      <c r="X312" s="275">
        <f t="shared" ref="X312" si="3304">IF(G311&gt;0,(G312/G311),)</f>
        <v>0</v>
      </c>
      <c r="Y312" s="290">
        <f t="shared" ref="Y312" si="3305">IF(H311&gt;0,(H312/H311),)</f>
        <v>0</v>
      </c>
      <c r="Z312" s="285">
        <f t="shared" ref="Z312" si="3306">IF(I311&gt;0,(I312/I311),)</f>
        <v>0</v>
      </c>
      <c r="AA312" s="275">
        <f t="shared" ref="AA312" si="3307">IF(J311&gt;0,(J312/J311),)</f>
        <v>0</v>
      </c>
      <c r="AB312" s="275">
        <f t="shared" ref="AB312" si="3308">IF(K311&gt;0,(K312/K311),)</f>
        <v>0</v>
      </c>
      <c r="AC312" s="275">
        <f t="shared" ref="AC312" si="3309">IF(L311&gt;0,(L312/L311),)</f>
        <v>0</v>
      </c>
      <c r="AD312" s="275">
        <f t="shared" ref="AD312" si="3310">IF(M311&gt;0,(M312/M311),)</f>
        <v>0</v>
      </c>
      <c r="AE312" s="290">
        <f t="shared" ref="AE312" si="3311">IF(N311&gt;0,(N312/N311),)</f>
        <v>0</v>
      </c>
      <c r="AF312" s="285">
        <f t="shared" ref="AF312" si="3312">IF(O311&gt;0,(O312/O311),)</f>
        <v>0</v>
      </c>
      <c r="AG312" s="275">
        <f t="shared" ref="AG312" si="3313">IF(P311&gt;0,(P312/P311),)</f>
        <v>0</v>
      </c>
      <c r="AH312" s="290">
        <f t="shared" ref="AH312" si="3314">IF(Q311&gt;0,(Q312/Q311),)</f>
        <v>0</v>
      </c>
      <c r="AI312" s="343"/>
      <c r="AJ312" s="344"/>
      <c r="AK312" s="344"/>
      <c r="AL312" s="344"/>
      <c r="AM312" s="344"/>
      <c r="AN312" s="344"/>
      <c r="AO312" s="309"/>
      <c r="AP312" s="344"/>
      <c r="AQ312" s="344"/>
      <c r="AR312" s="344"/>
      <c r="AS312" s="344"/>
      <c r="AT312" s="344"/>
      <c r="AU312" s="309"/>
      <c r="AV312" s="344"/>
      <c r="AW312" s="344"/>
      <c r="AX312" s="309"/>
    </row>
    <row r="313" spans="1:50">
      <c r="A313" s="643" t="s">
        <v>338</v>
      </c>
      <c r="B313" s="644">
        <v>0</v>
      </c>
      <c r="C313" s="644"/>
      <c r="D313" s="644">
        <v>0</v>
      </c>
      <c r="E313" s="644">
        <v>0</v>
      </c>
      <c r="F313" s="644">
        <v>0</v>
      </c>
      <c r="G313" s="644">
        <v>0</v>
      </c>
      <c r="H313" s="644">
        <v>0</v>
      </c>
      <c r="I313" s="644">
        <v>0</v>
      </c>
      <c r="J313" s="644">
        <v>0</v>
      </c>
      <c r="K313" s="644">
        <v>0</v>
      </c>
      <c r="L313" s="644">
        <v>0</v>
      </c>
      <c r="M313" s="644"/>
      <c r="N313" s="644">
        <v>0</v>
      </c>
      <c r="O313" s="644">
        <v>0</v>
      </c>
      <c r="P313" s="644">
        <v>0</v>
      </c>
      <c r="Q313" s="644">
        <v>0</v>
      </c>
      <c r="Y313" s="288"/>
      <c r="Z313" s="284"/>
      <c r="AE313" s="288"/>
      <c r="AF313" s="284"/>
      <c r="AH313" s="288"/>
      <c r="AI313" s="343"/>
      <c r="AJ313" s="344"/>
      <c r="AK313" s="344"/>
      <c r="AL313" s="344"/>
      <c r="AM313" s="344"/>
      <c r="AN313" s="344"/>
      <c r="AO313" s="309"/>
      <c r="AP313" s="344"/>
      <c r="AQ313" s="344"/>
      <c r="AR313" s="344"/>
      <c r="AS313" s="344"/>
      <c r="AT313" s="344"/>
      <c r="AU313" s="309"/>
      <c r="AV313" s="344"/>
      <c r="AW313" s="344"/>
      <c r="AX313" s="309"/>
    </row>
    <row r="314" spans="1:50">
      <c r="A314" s="643" t="s">
        <v>340</v>
      </c>
      <c r="B314" s="644">
        <v>0</v>
      </c>
      <c r="C314" s="644"/>
      <c r="D314" s="644">
        <v>0</v>
      </c>
      <c r="E314" s="644">
        <v>0</v>
      </c>
      <c r="F314" s="644">
        <v>0</v>
      </c>
      <c r="G314" s="644">
        <v>0</v>
      </c>
      <c r="H314" s="644">
        <v>0</v>
      </c>
      <c r="I314" s="644">
        <v>0</v>
      </c>
      <c r="J314" s="644">
        <v>0</v>
      </c>
      <c r="K314" s="644">
        <v>0</v>
      </c>
      <c r="L314" s="644">
        <v>0</v>
      </c>
      <c r="M314" s="644"/>
      <c r="N314" s="644">
        <v>0</v>
      </c>
      <c r="O314" s="644">
        <v>0</v>
      </c>
      <c r="P314" s="644">
        <v>0</v>
      </c>
      <c r="Q314" s="644">
        <v>0</v>
      </c>
      <c r="R314" s="273"/>
      <c r="S314" s="275">
        <f>IF(B313&gt;0,(B314/B313),)</f>
        <v>0</v>
      </c>
      <c r="T314" s="275">
        <f t="shared" ref="T314" si="3315">IF(C313&gt;0,(C314/C313),)</f>
        <v>0</v>
      </c>
      <c r="U314" s="275">
        <f t="shared" ref="U314" si="3316">IF(D313&gt;0,(D314/D313),)</f>
        <v>0</v>
      </c>
      <c r="V314" s="275">
        <f t="shared" ref="V314" si="3317">IF(E313&gt;0,(E314/E313),)</f>
        <v>0</v>
      </c>
      <c r="W314" s="275">
        <f t="shared" ref="W314" si="3318">IF(F313&gt;0,(F314/F313),)</f>
        <v>0</v>
      </c>
      <c r="X314" s="275">
        <f t="shared" ref="X314" si="3319">IF(G313&gt;0,(G314/G313),)</f>
        <v>0</v>
      </c>
      <c r="Y314" s="290">
        <f t="shared" ref="Y314" si="3320">IF(H313&gt;0,(H314/H313),)</f>
        <v>0</v>
      </c>
      <c r="Z314" s="285">
        <f t="shared" ref="Z314" si="3321">IF(I313&gt;0,(I314/I313),)</f>
        <v>0</v>
      </c>
      <c r="AA314" s="275">
        <f t="shared" ref="AA314" si="3322">IF(J313&gt;0,(J314/J313),)</f>
        <v>0</v>
      </c>
      <c r="AB314" s="275">
        <f t="shared" ref="AB314" si="3323">IF(K313&gt;0,(K314/K313),)</f>
        <v>0</v>
      </c>
      <c r="AC314" s="275">
        <f t="shared" ref="AC314" si="3324">IF(L313&gt;0,(L314/L313),)</f>
        <v>0</v>
      </c>
      <c r="AD314" s="275">
        <f t="shared" ref="AD314" si="3325">IF(M313&gt;0,(M314/M313),)</f>
        <v>0</v>
      </c>
      <c r="AE314" s="290">
        <f t="shared" ref="AE314" si="3326">IF(N313&gt;0,(N314/N313),)</f>
        <v>0</v>
      </c>
      <c r="AF314" s="285">
        <f t="shared" ref="AF314" si="3327">IF(O313&gt;0,(O314/O313),)</f>
        <v>0</v>
      </c>
      <c r="AG314" s="275">
        <f t="shared" ref="AG314" si="3328">IF(P313&gt;0,(P314/P313),)</f>
        <v>0</v>
      </c>
      <c r="AH314" s="290">
        <f t="shared" ref="AH314" si="3329">IF(Q313&gt;0,(Q314/Q313),)</f>
        <v>0</v>
      </c>
      <c r="AI314" s="345">
        <f>IF(S312&gt;0,(S314-S312)/S312,)</f>
        <v>0</v>
      </c>
      <c r="AJ314" s="314">
        <f t="shared" ref="AJ314" si="3330">IF(T312&gt;0,(T314-T312)/T312,)</f>
        <v>0</v>
      </c>
      <c r="AK314" s="314">
        <f t="shared" ref="AK314" si="3331">IF(U312&gt;0,(U314-U312)/U312,)</f>
        <v>0</v>
      </c>
      <c r="AL314" s="314">
        <f t="shared" ref="AL314" si="3332">IF(V312&gt;0,(V314-V312)/V312,)</f>
        <v>0</v>
      </c>
      <c r="AM314" s="314">
        <f t="shared" ref="AM314" si="3333">IF(W312&gt;0,(W314-W312)/W312,)</f>
        <v>0</v>
      </c>
      <c r="AN314" s="314">
        <f t="shared" ref="AN314" si="3334">IF(X312&gt;0,(X314-X312)/X312,)</f>
        <v>0</v>
      </c>
      <c r="AO314" s="310">
        <f t="shared" ref="AO314" si="3335">IF(Y312&gt;0,(Y314-Y312)/Y312,)</f>
        <v>0</v>
      </c>
      <c r="AP314" s="314">
        <f t="shared" ref="AP314" si="3336">IF(Z312&gt;0,(Z314-Z312)/Z312,)</f>
        <v>0</v>
      </c>
      <c r="AQ314" s="314">
        <f t="shared" ref="AQ314" si="3337">IF(AA312&gt;0,(AA314-AA312)/AA312,)</f>
        <v>0</v>
      </c>
      <c r="AR314" s="314">
        <f t="shared" ref="AR314" si="3338">IF(AB312&gt;0,(AB314-AB312)/AB312,)</f>
        <v>0</v>
      </c>
      <c r="AS314" s="314">
        <f t="shared" ref="AS314" si="3339">IF(AC312&gt;0,(AC314-AC312)/AC312,)</f>
        <v>0</v>
      </c>
      <c r="AT314" s="314">
        <f t="shared" ref="AT314" si="3340">IF(AD312&gt;0,(AD314-AD312)/AD312,)</f>
        <v>0</v>
      </c>
      <c r="AU314" s="310">
        <f t="shared" ref="AU314" si="3341">IF(AE312&gt;0,(AE314-AE312)/AE312,)</f>
        <v>0</v>
      </c>
      <c r="AV314" s="314">
        <f t="shared" ref="AV314" si="3342">IF(AF312&gt;0,(AF314-AF312)/AF312,)</f>
        <v>0</v>
      </c>
      <c r="AW314" s="314">
        <f t="shared" ref="AW314" si="3343">IF(AG312&gt;0,(AG314-AG312)/AG312,)</f>
        <v>0</v>
      </c>
      <c r="AX314" s="310">
        <f t="shared" ref="AX314" si="3344">IF(AH312&gt;0,(AH314-AH312)/AH312,)</f>
        <v>0</v>
      </c>
    </row>
    <row r="315" spans="1:50">
      <c r="A315" s="643" t="s">
        <v>342</v>
      </c>
      <c r="B315" s="644">
        <v>0</v>
      </c>
      <c r="C315" s="644"/>
      <c r="D315" s="644">
        <v>0</v>
      </c>
      <c r="E315" s="644">
        <v>0</v>
      </c>
      <c r="F315" s="644">
        <v>0</v>
      </c>
      <c r="G315" s="644">
        <v>0</v>
      </c>
      <c r="H315" s="644">
        <v>0</v>
      </c>
      <c r="I315" s="644">
        <v>206</v>
      </c>
      <c r="J315" s="644">
        <v>573</v>
      </c>
      <c r="K315" s="644">
        <v>151</v>
      </c>
      <c r="L315" s="644">
        <v>317</v>
      </c>
      <c r="M315" s="644"/>
      <c r="N315" s="644">
        <v>1247</v>
      </c>
      <c r="O315" s="644">
        <v>218</v>
      </c>
      <c r="P315" s="644">
        <v>885</v>
      </c>
      <c r="Q315" s="644">
        <v>1103</v>
      </c>
      <c r="Y315" s="288"/>
      <c r="Z315" s="284"/>
      <c r="AE315" s="288"/>
      <c r="AF315" s="284"/>
      <c r="AH315" s="288"/>
      <c r="AI315" s="343"/>
      <c r="AJ315" s="344"/>
      <c r="AK315" s="344"/>
      <c r="AL315" s="344"/>
      <c r="AM315" s="344"/>
      <c r="AN315" s="344"/>
      <c r="AO315" s="309"/>
      <c r="AP315" s="344"/>
      <c r="AQ315" s="344"/>
      <c r="AR315" s="344"/>
      <c r="AS315" s="344"/>
      <c r="AT315" s="344"/>
      <c r="AU315" s="309"/>
      <c r="AV315" s="344"/>
      <c r="AW315" s="344"/>
      <c r="AX315" s="309"/>
    </row>
    <row r="316" spans="1:50">
      <c r="A316" s="643" t="s">
        <v>344</v>
      </c>
      <c r="B316" s="644">
        <v>0</v>
      </c>
      <c r="C316" s="644"/>
      <c r="D316" s="644">
        <v>0</v>
      </c>
      <c r="E316" s="644">
        <v>0</v>
      </c>
      <c r="F316" s="644">
        <v>0</v>
      </c>
      <c r="G316" s="644">
        <v>0</v>
      </c>
      <c r="H316" s="644">
        <v>0</v>
      </c>
      <c r="I316" s="644">
        <v>10941498.586550437</v>
      </c>
      <c r="J316" s="644">
        <v>30961230.558412768</v>
      </c>
      <c r="K316" s="644">
        <v>6862559.0468394477</v>
      </c>
      <c r="L316" s="644">
        <v>14056633.832674518</v>
      </c>
      <c r="M316" s="644"/>
      <c r="N316" s="644">
        <v>62821922.024477169</v>
      </c>
      <c r="O316" s="644">
        <v>11610206.931613063</v>
      </c>
      <c r="P316" s="644">
        <v>40574278.029401012</v>
      </c>
      <c r="Q316" s="644">
        <v>52184484.961014077</v>
      </c>
      <c r="R316" s="273"/>
      <c r="S316" s="275">
        <f>IF(B315&gt;0,(B316/B315),)</f>
        <v>0</v>
      </c>
      <c r="T316" s="275">
        <f t="shared" ref="T316" si="3345">IF(C315&gt;0,(C316/C315),)</f>
        <v>0</v>
      </c>
      <c r="U316" s="275">
        <f t="shared" ref="U316" si="3346">IF(D315&gt;0,(D316/D315),)</f>
        <v>0</v>
      </c>
      <c r="V316" s="275">
        <f t="shared" ref="V316" si="3347">IF(E315&gt;0,(E316/E315),)</f>
        <v>0</v>
      </c>
      <c r="W316" s="275">
        <f t="shared" ref="W316" si="3348">IF(F315&gt;0,(F316/F315),)</f>
        <v>0</v>
      </c>
      <c r="X316" s="275">
        <f t="shared" ref="X316" si="3349">IF(G315&gt;0,(G316/G315),)</f>
        <v>0</v>
      </c>
      <c r="Y316" s="290">
        <f t="shared" ref="Y316" si="3350">IF(H315&gt;0,(H316/H315),)</f>
        <v>0</v>
      </c>
      <c r="Z316" s="285">
        <f t="shared" ref="Z316" si="3351">IF(I315&gt;0,(I316/I315),)</f>
        <v>53114.070808497265</v>
      </c>
      <c r="AA316" s="275">
        <f t="shared" ref="AA316" si="3352">IF(J315&gt;0,(J316/J315),)</f>
        <v>54033.561183966434</v>
      </c>
      <c r="AB316" s="275">
        <f t="shared" ref="AB316" si="3353">IF(K315&gt;0,(K316/K315),)</f>
        <v>45447.410906221507</v>
      </c>
      <c r="AC316" s="275">
        <f t="shared" ref="AC316" si="3354">IF(L315&gt;0,(L316/L315),)</f>
        <v>44342.693478468515</v>
      </c>
      <c r="AD316" s="275">
        <f t="shared" ref="AD316" si="3355">IF(M315&gt;0,(M316/M315),)</f>
        <v>0</v>
      </c>
      <c r="AE316" s="290">
        <f t="shared" ref="AE316" si="3356">IF(N315&gt;0,(N316/N315),)</f>
        <v>50378.445889717055</v>
      </c>
      <c r="AF316" s="285">
        <f t="shared" ref="AF316" si="3357">IF(O315&gt;0,(O316/O315),)</f>
        <v>53257.829961527816</v>
      </c>
      <c r="AG316" s="275">
        <f t="shared" ref="AG316" si="3358">IF(P315&gt;0,(P316/P315),)</f>
        <v>45846.641841131088</v>
      </c>
      <c r="AH316" s="290">
        <f t="shared" ref="AH316" si="3359">IF(Q315&gt;0,(Q316/Q315),)</f>
        <v>47311.409756132438</v>
      </c>
      <c r="AI316" s="343"/>
      <c r="AJ316" s="344"/>
      <c r="AK316" s="344"/>
      <c r="AL316" s="344"/>
      <c r="AM316" s="344"/>
      <c r="AN316" s="344"/>
      <c r="AO316" s="309"/>
      <c r="AP316" s="344"/>
      <c r="AQ316" s="344"/>
      <c r="AR316" s="344"/>
      <c r="AS316" s="344"/>
      <c r="AT316" s="344"/>
      <c r="AU316" s="309"/>
      <c r="AV316" s="344"/>
      <c r="AW316" s="344"/>
      <c r="AX316" s="309"/>
    </row>
    <row r="317" spans="1:50">
      <c r="A317" s="643" t="s">
        <v>346</v>
      </c>
      <c r="B317" s="644">
        <v>0</v>
      </c>
      <c r="C317" s="644"/>
      <c r="D317" s="644">
        <v>0</v>
      </c>
      <c r="E317" s="644">
        <v>0</v>
      </c>
      <c r="F317" s="644">
        <v>0</v>
      </c>
      <c r="G317" s="644">
        <v>0</v>
      </c>
      <c r="H317" s="644">
        <v>0</v>
      </c>
      <c r="I317" s="644">
        <v>203</v>
      </c>
      <c r="J317" s="644">
        <v>553</v>
      </c>
      <c r="K317" s="644">
        <v>152</v>
      </c>
      <c r="L317" s="644">
        <v>304</v>
      </c>
      <c r="M317" s="644"/>
      <c r="N317" s="644">
        <v>1212</v>
      </c>
      <c r="O317" s="644">
        <v>220</v>
      </c>
      <c r="P317" s="644">
        <v>912</v>
      </c>
      <c r="Q317" s="644">
        <v>1132</v>
      </c>
      <c r="Y317" s="288"/>
      <c r="Z317" s="284"/>
      <c r="AE317" s="288"/>
      <c r="AF317" s="284"/>
      <c r="AH317" s="288"/>
      <c r="AI317" s="343"/>
      <c r="AJ317" s="344"/>
      <c r="AK317" s="344"/>
      <c r="AL317" s="344"/>
      <c r="AM317" s="344"/>
      <c r="AN317" s="344"/>
      <c r="AO317" s="309"/>
      <c r="AP317" s="344"/>
      <c r="AQ317" s="344"/>
      <c r="AR317" s="344"/>
      <c r="AS317" s="344"/>
      <c r="AT317" s="344"/>
      <c r="AU317" s="309"/>
      <c r="AV317" s="344"/>
      <c r="AW317" s="344"/>
      <c r="AX317" s="309"/>
    </row>
    <row r="318" spans="1:50">
      <c r="A318" s="643" t="s">
        <v>348</v>
      </c>
      <c r="B318" s="644">
        <v>0</v>
      </c>
      <c r="C318" s="644"/>
      <c r="D318" s="644">
        <v>0</v>
      </c>
      <c r="E318" s="644">
        <v>0</v>
      </c>
      <c r="F318" s="644">
        <v>0</v>
      </c>
      <c r="G318" s="644">
        <v>0</v>
      </c>
      <c r="H318" s="644">
        <v>0</v>
      </c>
      <c r="I318" s="644">
        <v>10667417.66495507</v>
      </c>
      <c r="J318" s="644">
        <v>28770469.867649566</v>
      </c>
      <c r="K318" s="644">
        <v>7013389.5867470633</v>
      </c>
      <c r="L318" s="644">
        <v>13358620.070869762</v>
      </c>
      <c r="M318" s="644"/>
      <c r="N318" s="644">
        <v>59809897.190221459</v>
      </c>
      <c r="O318" s="644">
        <v>11864958.126629516</v>
      </c>
      <c r="P318" s="644">
        <v>42424104.109600276</v>
      </c>
      <c r="Q318" s="644">
        <v>54289062.236229792</v>
      </c>
      <c r="R318" s="273"/>
      <c r="S318" s="275">
        <f>IF(B317&gt;0,(B318/B317),)</f>
        <v>0</v>
      </c>
      <c r="T318" s="275">
        <f t="shared" ref="T318" si="3360">IF(C317&gt;0,(C318/C317),)</f>
        <v>0</v>
      </c>
      <c r="U318" s="275">
        <f t="shared" ref="U318" si="3361">IF(D317&gt;0,(D318/D317),)</f>
        <v>0</v>
      </c>
      <c r="V318" s="275">
        <f t="shared" ref="V318" si="3362">IF(E317&gt;0,(E318/E317),)</f>
        <v>0</v>
      </c>
      <c r="W318" s="275">
        <f t="shared" ref="W318" si="3363">IF(F317&gt;0,(F318/F317),)</f>
        <v>0</v>
      </c>
      <c r="X318" s="275">
        <f t="shared" ref="X318" si="3364">IF(G317&gt;0,(G318/G317),)</f>
        <v>0</v>
      </c>
      <c r="Y318" s="290">
        <f t="shared" ref="Y318" si="3365">IF(H317&gt;0,(H318/H317),)</f>
        <v>0</v>
      </c>
      <c r="Z318" s="285">
        <f t="shared" ref="Z318" si="3366">IF(I317&gt;0,(I318/I317),)</f>
        <v>52548.855492389506</v>
      </c>
      <c r="AA318" s="275">
        <f t="shared" ref="AA318" si="3367">IF(J317&gt;0,(J318/J317),)</f>
        <v>52026.166125948585</v>
      </c>
      <c r="AB318" s="275">
        <f t="shared" ref="AB318" si="3368">IF(K317&gt;0,(K318/K317),)</f>
        <v>46140.720965441207</v>
      </c>
      <c r="AC318" s="275">
        <f t="shared" ref="AC318" si="3369">IF(L317&gt;0,(L318/L317),)</f>
        <v>43942.829180492641</v>
      </c>
      <c r="AD318" s="275">
        <f t="shared" ref="AD318" si="3370">IF(M317&gt;0,(M318/M317),)</f>
        <v>0</v>
      </c>
      <c r="AE318" s="290">
        <f t="shared" ref="AE318" si="3371">IF(N317&gt;0,(N318/N317),)</f>
        <v>49348.0999919319</v>
      </c>
      <c r="AF318" s="285">
        <f t="shared" ref="AF318" si="3372">IF(O317&gt;0,(O318/O317),)</f>
        <v>53931.627848315984</v>
      </c>
      <c r="AG318" s="275">
        <f t="shared" ref="AG318" si="3373">IF(P317&gt;0,(P318/P317),)</f>
        <v>46517.65801491258</v>
      </c>
      <c r="AH318" s="290">
        <f t="shared" ref="AH318" si="3374">IF(Q317&gt;0,(Q318/Q317),)</f>
        <v>47958.535544372608</v>
      </c>
      <c r="AI318" s="345">
        <f>IF(S316&gt;0,(S318-S316)/S316,)</f>
        <v>0</v>
      </c>
      <c r="AJ318" s="314">
        <f t="shared" ref="AJ318" si="3375">IF(T316&gt;0,(T318-T316)/T316,)</f>
        <v>0</v>
      </c>
      <c r="AK318" s="314">
        <f t="shared" ref="AK318" si="3376">IF(U316&gt;0,(U318-U316)/U316,)</f>
        <v>0</v>
      </c>
      <c r="AL318" s="314">
        <f t="shared" ref="AL318" si="3377">IF(V316&gt;0,(V318-V316)/V316,)</f>
        <v>0</v>
      </c>
      <c r="AM318" s="314">
        <f t="shared" ref="AM318" si="3378">IF(W316&gt;0,(W318-W316)/W316,)</f>
        <v>0</v>
      </c>
      <c r="AN318" s="314">
        <f t="shared" ref="AN318" si="3379">IF(X316&gt;0,(X318-X316)/X316,)</f>
        <v>0</v>
      </c>
      <c r="AO318" s="310">
        <f t="shared" ref="AO318" si="3380">IF(Y316&gt;0,(Y318-Y316)/Y316,)</f>
        <v>0</v>
      </c>
      <c r="AP318" s="314">
        <f t="shared" ref="AP318" si="3381">IF(Z316&gt;0,(Z318-Z316)/Z316,)</f>
        <v>-1.0641536366994763E-2</v>
      </c>
      <c r="AQ318" s="314">
        <f t="shared" ref="AQ318" si="3382">IF(AA316&gt;0,(AA318-AA316)/AA316,)</f>
        <v>-3.7150893149228724E-2</v>
      </c>
      <c r="AR318" s="314">
        <f t="shared" ref="AR318" si="3383">IF(AB316&gt;0,(AB318-AB316)/AB316,)</f>
        <v>1.5255215762462504E-2</v>
      </c>
      <c r="AS318" s="314">
        <f t="shared" ref="AS318" si="3384">IF(AC316&gt;0,(AC318-AC316)/AC316,)</f>
        <v>-9.0175915491023453E-3</v>
      </c>
      <c r="AT318" s="314">
        <f t="shared" ref="AT318" si="3385">IF(AD316&gt;0,(AD318-AD316)/AD316,)</f>
        <v>0</v>
      </c>
      <c r="AU318" s="310">
        <f t="shared" ref="AU318" si="3386">IF(AE316&gt;0,(AE318-AE316)/AE316,)</f>
        <v>-2.0452117559177488E-2</v>
      </c>
      <c r="AV318" s="314">
        <f t="shared" ref="AV318" si="3387">IF(AF316&gt;0,(AF318-AF316)/AF316,)</f>
        <v>1.2651621128290505E-2</v>
      </c>
      <c r="AW318" s="314">
        <f t="shared" ref="AW318" si="3388">IF(AG316&gt;0,(AG318-AG316)/AG316,)</f>
        <v>1.4636103034693667E-2</v>
      </c>
      <c r="AX318" s="310">
        <f t="shared" ref="AX318" si="3389">IF(AH316&gt;0,(AH318-AH316)/AH316,)</f>
        <v>1.3678006881971851E-2</v>
      </c>
    </row>
    <row r="319" spans="1:50">
      <c r="A319" s="643" t="s">
        <v>350</v>
      </c>
      <c r="B319" s="644">
        <v>2103</v>
      </c>
      <c r="C319" s="644"/>
      <c r="D319" s="644">
        <v>814</v>
      </c>
      <c r="E319" s="644">
        <v>132</v>
      </c>
      <c r="F319" s="644">
        <v>801</v>
      </c>
      <c r="G319" s="644">
        <v>203</v>
      </c>
      <c r="H319" s="644">
        <v>4053</v>
      </c>
      <c r="I319" s="644">
        <v>206</v>
      </c>
      <c r="J319" s="644">
        <v>573</v>
      </c>
      <c r="K319" s="644">
        <v>151</v>
      </c>
      <c r="L319" s="644">
        <v>317</v>
      </c>
      <c r="M319" s="644"/>
      <c r="N319" s="644">
        <v>1247</v>
      </c>
      <c r="O319" s="644">
        <v>218</v>
      </c>
      <c r="P319" s="644">
        <v>885</v>
      </c>
      <c r="Q319" s="644">
        <v>1103</v>
      </c>
      <c r="Y319" s="288"/>
      <c r="Z319" s="284"/>
      <c r="AE319" s="288"/>
      <c r="AF319" s="284"/>
      <c r="AH319" s="288"/>
      <c r="AI319" s="343"/>
      <c r="AJ319" s="344"/>
      <c r="AK319" s="344"/>
      <c r="AL319" s="344"/>
      <c r="AM319" s="344"/>
      <c r="AN319" s="344"/>
      <c r="AO319" s="309"/>
      <c r="AP319" s="344"/>
      <c r="AQ319" s="344"/>
      <c r="AR319" s="344"/>
      <c r="AS319" s="344"/>
      <c r="AT319" s="344"/>
      <c r="AU319" s="309"/>
      <c r="AV319" s="344"/>
      <c r="AW319" s="344"/>
      <c r="AX319" s="309"/>
    </row>
    <row r="320" spans="1:50">
      <c r="A320" s="643" t="s">
        <v>352</v>
      </c>
      <c r="B320" s="644">
        <v>173568478.50851306</v>
      </c>
      <c r="C320" s="644"/>
      <c r="D320" s="644">
        <v>51357677.532072358</v>
      </c>
      <c r="E320" s="644">
        <v>8285054.5114853475</v>
      </c>
      <c r="F320" s="644">
        <v>44773037.282399297</v>
      </c>
      <c r="G320" s="644">
        <v>10239811.255256744</v>
      </c>
      <c r="H320" s="644">
        <v>288224059.08972681</v>
      </c>
      <c r="I320" s="644">
        <v>10941498.586550437</v>
      </c>
      <c r="J320" s="644">
        <v>30961230.558412768</v>
      </c>
      <c r="K320" s="644">
        <v>6862559.0468394477</v>
      </c>
      <c r="L320" s="644">
        <v>14056633.832674518</v>
      </c>
      <c r="M320" s="644"/>
      <c r="N320" s="644">
        <v>62821922.024477169</v>
      </c>
      <c r="O320" s="644">
        <v>11610206.931613063</v>
      </c>
      <c r="P320" s="644">
        <v>40574278.029401012</v>
      </c>
      <c r="Q320" s="644">
        <v>52184484.961014077</v>
      </c>
      <c r="R320" s="273"/>
      <c r="S320" s="275">
        <f>IF(B319&gt;0,(B320/B319),)</f>
        <v>82533.751073948195</v>
      </c>
      <c r="T320" s="275">
        <f t="shared" ref="T320" si="3390">IF(C319&gt;0,(C320/C319),)</f>
        <v>0</v>
      </c>
      <c r="U320" s="275">
        <f t="shared" ref="U320" si="3391">IF(D319&gt;0,(D320/D319),)</f>
        <v>63092.969941120835</v>
      </c>
      <c r="V320" s="275">
        <f t="shared" ref="V320" si="3392">IF(E319&gt;0,(E320/E319),)</f>
        <v>62765.564480949601</v>
      </c>
      <c r="W320" s="275">
        <f t="shared" ref="W320" si="3393">IF(F319&gt;0,(F320/F319),)</f>
        <v>55896.426070411108</v>
      </c>
      <c r="X320" s="275">
        <f t="shared" ref="X320" si="3394">IF(G319&gt;0,(G320/G319),)</f>
        <v>50442.419976634206</v>
      </c>
      <c r="Y320" s="290">
        <f t="shared" ref="Y320" si="3395">IF(H319&gt;0,(H320/H319),)</f>
        <v>71113.757485745577</v>
      </c>
      <c r="Z320" s="285">
        <f t="shared" ref="Z320" si="3396">IF(I319&gt;0,(I320/I319),)</f>
        <v>53114.070808497265</v>
      </c>
      <c r="AA320" s="275">
        <f t="shared" ref="AA320" si="3397">IF(J319&gt;0,(J320/J319),)</f>
        <v>54033.561183966434</v>
      </c>
      <c r="AB320" s="275">
        <f t="shared" ref="AB320" si="3398">IF(K319&gt;0,(K320/K319),)</f>
        <v>45447.410906221507</v>
      </c>
      <c r="AC320" s="275">
        <f t="shared" ref="AC320" si="3399">IF(L319&gt;0,(L320/L319),)</f>
        <v>44342.693478468515</v>
      </c>
      <c r="AD320" s="275">
        <f t="shared" ref="AD320" si="3400">IF(M319&gt;0,(M320/M319),)</f>
        <v>0</v>
      </c>
      <c r="AE320" s="290">
        <f t="shared" ref="AE320" si="3401">IF(N319&gt;0,(N320/N319),)</f>
        <v>50378.445889717055</v>
      </c>
      <c r="AF320" s="285">
        <f t="shared" ref="AF320" si="3402">IF(O319&gt;0,(O320/O319),)</f>
        <v>53257.829961527816</v>
      </c>
      <c r="AG320" s="275">
        <f t="shared" ref="AG320" si="3403">IF(P319&gt;0,(P320/P319),)</f>
        <v>45846.641841131088</v>
      </c>
      <c r="AH320" s="290">
        <f t="shared" ref="AH320" si="3404">IF(Q319&gt;0,(Q320/Q319),)</f>
        <v>47311.409756132438</v>
      </c>
      <c r="AI320" s="343"/>
      <c r="AJ320" s="344"/>
      <c r="AK320" s="344"/>
      <c r="AL320" s="344"/>
      <c r="AM320" s="344"/>
      <c r="AN320" s="344"/>
      <c r="AO320" s="309"/>
      <c r="AP320" s="344"/>
      <c r="AQ320" s="344"/>
      <c r="AR320" s="344"/>
      <c r="AS320" s="344"/>
      <c r="AT320" s="344"/>
      <c r="AU320" s="309"/>
      <c r="AV320" s="344"/>
      <c r="AW320" s="344"/>
      <c r="AX320" s="309"/>
    </row>
    <row r="321" spans="1:50">
      <c r="A321" s="643" t="s">
        <v>354</v>
      </c>
      <c r="B321" s="644">
        <v>2109</v>
      </c>
      <c r="C321" s="644"/>
      <c r="D321" s="644">
        <v>812</v>
      </c>
      <c r="E321" s="644">
        <v>135</v>
      </c>
      <c r="F321" s="644">
        <v>807</v>
      </c>
      <c r="G321" s="644">
        <v>195</v>
      </c>
      <c r="H321" s="644">
        <v>4058</v>
      </c>
      <c r="I321" s="644">
        <v>203</v>
      </c>
      <c r="J321" s="644">
        <v>553</v>
      </c>
      <c r="K321" s="644">
        <v>152</v>
      </c>
      <c r="L321" s="644">
        <v>304</v>
      </c>
      <c r="M321" s="644"/>
      <c r="N321" s="644">
        <v>1212</v>
      </c>
      <c r="O321" s="644">
        <v>220</v>
      </c>
      <c r="P321" s="644">
        <v>912</v>
      </c>
      <c r="Q321" s="644">
        <v>1132</v>
      </c>
      <c r="Y321" s="288"/>
      <c r="Z321" s="284"/>
      <c r="AE321" s="288"/>
      <c r="AF321" s="284"/>
      <c r="AH321" s="288"/>
      <c r="AI321" s="343"/>
      <c r="AJ321" s="344"/>
      <c r="AK321" s="344"/>
      <c r="AL321" s="344"/>
      <c r="AM321" s="344"/>
      <c r="AN321" s="344"/>
      <c r="AO321" s="309"/>
      <c r="AP321" s="344"/>
      <c r="AQ321" s="344"/>
      <c r="AR321" s="344"/>
      <c r="AS321" s="344"/>
      <c r="AT321" s="344"/>
      <c r="AU321" s="309"/>
      <c r="AV321" s="344"/>
      <c r="AW321" s="344"/>
      <c r="AX321" s="309"/>
    </row>
    <row r="322" spans="1:50" ht="13.5" thickBot="1">
      <c r="A322" s="649" t="s">
        <v>356</v>
      </c>
      <c r="B322" s="650">
        <v>152559601.63228065</v>
      </c>
      <c r="C322" s="650"/>
      <c r="D322" s="650">
        <v>51661877.45581539</v>
      </c>
      <c r="E322" s="650">
        <v>8931077.5685189366</v>
      </c>
      <c r="F322" s="650">
        <v>45866750.453921095</v>
      </c>
      <c r="G322" s="650">
        <v>9455095.9976944085</v>
      </c>
      <c r="H322" s="650">
        <v>268474403.10823047</v>
      </c>
      <c r="I322" s="650">
        <v>10667417.66495507</v>
      </c>
      <c r="J322" s="650">
        <v>28770469.867649566</v>
      </c>
      <c r="K322" s="650">
        <v>7013389.5867470633</v>
      </c>
      <c r="L322" s="650">
        <v>13358620.070869762</v>
      </c>
      <c r="M322" s="650"/>
      <c r="N322" s="650">
        <v>59809897.190221459</v>
      </c>
      <c r="O322" s="650">
        <v>11864958.126629516</v>
      </c>
      <c r="P322" s="650">
        <v>42424104.109600276</v>
      </c>
      <c r="Q322" s="650">
        <v>54289062.236229792</v>
      </c>
      <c r="S322" s="281">
        <f>IF(B321&gt;0,(B322/B321),)</f>
        <v>72337.411869265357</v>
      </c>
      <c r="T322" s="281">
        <f t="shared" ref="T322" si="3405">IF(C321&gt;0,(C322/C321),)</f>
        <v>0</v>
      </c>
      <c r="U322" s="281">
        <f t="shared" ref="U322" si="3406">IF(D321&gt;0,(D322/D321),)</f>
        <v>63623.001792876094</v>
      </c>
      <c r="V322" s="281">
        <f t="shared" ref="V322" si="3407">IF(E321&gt;0,(E322/E321),)</f>
        <v>66156.130137177315</v>
      </c>
      <c r="W322" s="281">
        <f t="shared" ref="W322" si="3408">IF(F321&gt;0,(F322/F321),)</f>
        <v>56836.121999902221</v>
      </c>
      <c r="X322" s="281">
        <f t="shared" ref="X322" si="3409">IF(G321&gt;0,(G322/G321),)</f>
        <v>48487.671783048252</v>
      </c>
      <c r="Y322" s="291">
        <f t="shared" ref="Y322" si="3410">IF(H321&gt;0,(H322/H321),)</f>
        <v>66159.291056734961</v>
      </c>
      <c r="Z322" s="286">
        <f t="shared" ref="Z322" si="3411">IF(I321&gt;0,(I322/I321),)</f>
        <v>52548.855492389506</v>
      </c>
      <c r="AA322" s="281">
        <f t="shared" ref="AA322" si="3412">IF(J321&gt;0,(J322/J321),)</f>
        <v>52026.166125948585</v>
      </c>
      <c r="AB322" s="281">
        <f t="shared" ref="AB322" si="3413">IF(K321&gt;0,(K322/K321),)</f>
        <v>46140.720965441207</v>
      </c>
      <c r="AC322" s="281">
        <f t="shared" ref="AC322" si="3414">IF(L321&gt;0,(L322/L321),)</f>
        <v>43942.829180492641</v>
      </c>
      <c r="AD322" s="281">
        <f t="shared" ref="AD322" si="3415">IF(M321&gt;0,(M322/M321),)</f>
        <v>0</v>
      </c>
      <c r="AE322" s="291">
        <f t="shared" ref="AE322" si="3416">IF(N321&gt;0,(N322/N321),)</f>
        <v>49348.0999919319</v>
      </c>
      <c r="AF322" s="286">
        <f t="shared" ref="AF322" si="3417">IF(O321&gt;0,(O322/O321),)</f>
        <v>53931.627848315984</v>
      </c>
      <c r="AG322" s="281">
        <f t="shared" ref="AG322" si="3418">IF(P321&gt;0,(P322/P321),)</f>
        <v>46517.65801491258</v>
      </c>
      <c r="AH322" s="291">
        <f t="shared" ref="AH322" si="3419">IF(Q321&gt;0,(Q322/Q321),)</f>
        <v>47958.535544372608</v>
      </c>
      <c r="AI322" s="346">
        <f>IF(S320&gt;0,(S322-S320)/S320,)</f>
        <v>-0.12354144906787491</v>
      </c>
      <c r="AJ322" s="347">
        <f t="shared" ref="AJ322" si="3420">IF(T320&gt;0,(T322-T320)/T320,)</f>
        <v>0</v>
      </c>
      <c r="AK322" s="347">
        <f t="shared" ref="AK322" si="3421">IF(U320&gt;0,(U322-U320)/U320,)</f>
        <v>8.4008068133405549E-3</v>
      </c>
      <c r="AL322" s="347">
        <f t="shared" ref="AL322" si="3422">IF(V320&gt;0,(V322-V320)/V320,)</f>
        <v>5.4019519847651618E-2</v>
      </c>
      <c r="AM322" s="347">
        <f t="shared" ref="AM322" si="3423">IF(W320&gt;0,(W322-W320)/W320,)</f>
        <v>1.6811377677481674E-2</v>
      </c>
      <c r="AN322" s="347">
        <f t="shared" ref="AN322" si="3424">IF(X320&gt;0,(X322-X320)/X320,)</f>
        <v>-3.8752070072994652E-2</v>
      </c>
      <c r="AO322" s="311">
        <f t="shared" ref="AO322" si="3425">IF(Y320&gt;0,(Y322-Y320)/Y320,)</f>
        <v>-6.96695914289681E-2</v>
      </c>
      <c r="AP322" s="347">
        <f t="shared" ref="AP322" si="3426">IF(Z320&gt;0,(Z322-Z320)/Z320,)</f>
        <v>-1.0641536366994763E-2</v>
      </c>
      <c r="AQ322" s="347">
        <f t="shared" ref="AQ322" si="3427">IF(AA320&gt;0,(AA322-AA320)/AA320,)</f>
        <v>-3.7150893149228724E-2</v>
      </c>
      <c r="AR322" s="347">
        <f t="shared" ref="AR322" si="3428">IF(AB320&gt;0,(AB322-AB320)/AB320,)</f>
        <v>1.5255215762462504E-2</v>
      </c>
      <c r="AS322" s="347">
        <f t="shared" ref="AS322" si="3429">IF(AC320&gt;0,(AC322-AC320)/AC320,)</f>
        <v>-9.0175915491023453E-3</v>
      </c>
      <c r="AT322" s="347">
        <f t="shared" ref="AT322" si="3430">IF(AD320&gt;0,(AD322-AD320)/AD320,)</f>
        <v>0</v>
      </c>
      <c r="AU322" s="311">
        <f t="shared" ref="AU322" si="3431">IF(AE320&gt;0,(AE322-AE320)/AE320,)</f>
        <v>-2.0452117559177488E-2</v>
      </c>
      <c r="AV322" s="347">
        <f t="shared" ref="AV322" si="3432">IF(AF320&gt;0,(AF322-AF320)/AF320,)</f>
        <v>1.2651621128290505E-2</v>
      </c>
      <c r="AW322" s="347">
        <f t="shared" ref="AW322" si="3433">IF(AG320&gt;0,(AG322-AG320)/AG320,)</f>
        <v>1.4636103034693667E-2</v>
      </c>
      <c r="AX322" s="311">
        <f t="shared" ref="AX322" si="3434">IF(AH320&gt;0,(AH322-AH320)/AH320,)</f>
        <v>1.3678006881971851E-2</v>
      </c>
    </row>
    <row r="323" spans="1:50">
      <c r="A323" s="642" t="s">
        <v>20</v>
      </c>
      <c r="B323" s="644"/>
      <c r="C323" s="644"/>
      <c r="D323" s="644"/>
      <c r="E323" s="644"/>
      <c r="F323" s="644"/>
      <c r="G323" s="644"/>
      <c r="H323" s="644"/>
      <c r="I323" s="644"/>
      <c r="J323" s="644"/>
      <c r="K323" s="644"/>
      <c r="L323" s="644"/>
      <c r="M323" s="644"/>
      <c r="N323" s="644"/>
      <c r="O323" s="644"/>
      <c r="P323" s="644"/>
      <c r="Q323" s="644"/>
      <c r="Y323" s="288"/>
      <c r="Z323" s="284"/>
      <c r="AE323" s="288"/>
      <c r="AF323" s="284"/>
      <c r="AH323" s="288"/>
      <c r="AI323" s="343"/>
      <c r="AJ323" s="344"/>
      <c r="AK323" s="344"/>
      <c r="AL323" s="344"/>
      <c r="AM323" s="344"/>
      <c r="AN323" s="344"/>
      <c r="AO323" s="309"/>
      <c r="AP323" s="344"/>
      <c r="AQ323" s="344"/>
      <c r="AR323" s="344"/>
      <c r="AS323" s="344"/>
      <c r="AT323" s="344"/>
      <c r="AU323" s="309"/>
      <c r="AV323" s="344"/>
      <c r="AW323" s="344"/>
      <c r="AX323" s="309"/>
    </row>
    <row r="324" spans="1:50">
      <c r="A324" s="643" t="s">
        <v>302</v>
      </c>
      <c r="B324" s="644">
        <v>643</v>
      </c>
      <c r="C324" s="644"/>
      <c r="D324" s="644">
        <v>278</v>
      </c>
      <c r="E324" s="644"/>
      <c r="F324" s="644">
        <v>171</v>
      </c>
      <c r="G324" s="644">
        <v>74</v>
      </c>
      <c r="H324" s="644">
        <v>1166</v>
      </c>
      <c r="I324" s="644"/>
      <c r="J324" s="644">
        <v>0</v>
      </c>
      <c r="K324" s="644">
        <v>0</v>
      </c>
      <c r="L324" s="644">
        <v>10</v>
      </c>
      <c r="M324" s="644"/>
      <c r="N324" s="644">
        <v>10</v>
      </c>
      <c r="O324" s="644"/>
      <c r="P324" s="644"/>
      <c r="Q324" s="644"/>
      <c r="S324" s="274"/>
      <c r="T324" s="274"/>
      <c r="U324" s="274"/>
      <c r="V324" s="274"/>
      <c r="W324" s="274"/>
      <c r="X324" s="274"/>
      <c r="Y324" s="289"/>
      <c r="Z324" s="284"/>
      <c r="AA324" s="274"/>
      <c r="AB324" s="274"/>
      <c r="AC324" s="274"/>
      <c r="AD324" s="274"/>
      <c r="AE324" s="289"/>
      <c r="AF324" s="284"/>
      <c r="AG324" s="274"/>
      <c r="AH324" s="289"/>
      <c r="AI324" s="343"/>
      <c r="AJ324" s="344"/>
      <c r="AK324" s="344"/>
      <c r="AL324" s="344"/>
      <c r="AM324" s="344"/>
      <c r="AN324" s="344"/>
      <c r="AO324" s="309"/>
      <c r="AP324" s="344"/>
      <c r="AQ324" s="344"/>
      <c r="AR324" s="344"/>
      <c r="AS324" s="344"/>
      <c r="AT324" s="344"/>
      <c r="AU324" s="309"/>
      <c r="AV324" s="344"/>
      <c r="AW324" s="344"/>
      <c r="AX324" s="309"/>
    </row>
    <row r="325" spans="1:50">
      <c r="A325" s="643" t="s">
        <v>304</v>
      </c>
      <c r="B325" s="644">
        <v>79825106.889619261</v>
      </c>
      <c r="C325" s="644"/>
      <c r="D325" s="644">
        <v>23786874.379501387</v>
      </c>
      <c r="E325" s="644"/>
      <c r="F325" s="644">
        <v>14194735.968682606</v>
      </c>
      <c r="G325" s="644">
        <v>5393944.2668680241</v>
      </c>
      <c r="H325" s="644">
        <v>123200661.50467128</v>
      </c>
      <c r="I325" s="644"/>
      <c r="J325" s="644">
        <v>0</v>
      </c>
      <c r="K325" s="644">
        <v>0</v>
      </c>
      <c r="L325" s="644">
        <v>696184.63157894742</v>
      </c>
      <c r="M325" s="644"/>
      <c r="N325" s="644">
        <v>696184.63157894742</v>
      </c>
      <c r="O325" s="644"/>
      <c r="P325" s="644"/>
      <c r="Q325" s="644"/>
      <c r="S325" s="275">
        <f>IF(B324&gt;0,(B325/B324),)</f>
        <v>124144.80076146075</v>
      </c>
      <c r="T325" s="275">
        <f t="shared" ref="T325" si="3435">IF(C324&gt;0,(C325/C324),)</f>
        <v>0</v>
      </c>
      <c r="U325" s="275">
        <f t="shared" ref="U325" si="3436">IF(D324&gt;0,(D325/D324),)</f>
        <v>85564.296329141682</v>
      </c>
      <c r="V325" s="275">
        <f t="shared" ref="V325" si="3437">IF(E324&gt;0,(E325/E324),)</f>
        <v>0</v>
      </c>
      <c r="W325" s="275">
        <f t="shared" ref="W325" si="3438">IF(F324&gt;0,(F325/F324),)</f>
        <v>83010.151863640975</v>
      </c>
      <c r="X325" s="275">
        <f t="shared" ref="X325" si="3439">IF(G324&gt;0,(G325/G324),)</f>
        <v>72891.138741459785</v>
      </c>
      <c r="Y325" s="290">
        <f t="shared" ref="Y325" si="3440">IF(H324&gt;0,(H325/H324),)</f>
        <v>105660.94468668205</v>
      </c>
      <c r="Z325" s="285">
        <f t="shared" ref="Z325" si="3441">IF(I324&gt;0,(I325/I324),)</f>
        <v>0</v>
      </c>
      <c r="AA325" s="275">
        <f t="shared" ref="AA325" si="3442">IF(J324&gt;0,(J325/J324),)</f>
        <v>0</v>
      </c>
      <c r="AB325" s="275">
        <f t="shared" ref="AB325" si="3443">IF(K324&gt;0,(K325/K324),)</f>
        <v>0</v>
      </c>
      <c r="AC325" s="275">
        <f t="shared" ref="AC325" si="3444">IF(L324&gt;0,(L325/L324),)</f>
        <v>69618.463157894745</v>
      </c>
      <c r="AD325" s="275">
        <f t="shared" ref="AD325" si="3445">IF(M324&gt;0,(M325/M324),)</f>
        <v>0</v>
      </c>
      <c r="AE325" s="290">
        <f t="shared" ref="AE325" si="3446">IF(N324&gt;0,(N325/N324),)</f>
        <v>69618.463157894745</v>
      </c>
      <c r="AF325" s="285">
        <f t="shared" ref="AF325" si="3447">IF(O324&gt;0,(O325/O324),)</f>
        <v>0</v>
      </c>
      <c r="AG325" s="275">
        <f t="shared" ref="AG325" si="3448">IF(P324&gt;0,(P325/P324),)</f>
        <v>0</v>
      </c>
      <c r="AH325" s="290">
        <f t="shared" ref="AH325" si="3449">IF(Q324&gt;0,(Q325/Q324),)</f>
        <v>0</v>
      </c>
      <c r="AI325" s="343"/>
      <c r="AJ325" s="344"/>
      <c r="AK325" s="344"/>
      <c r="AL325" s="344"/>
      <c r="AM325" s="344"/>
      <c r="AN325" s="344"/>
      <c r="AO325" s="309"/>
      <c r="AP325" s="344"/>
      <c r="AQ325" s="344"/>
      <c r="AR325" s="344"/>
      <c r="AS325" s="344"/>
      <c r="AT325" s="344"/>
      <c r="AU325" s="309"/>
      <c r="AV325" s="344"/>
      <c r="AW325" s="344"/>
      <c r="AX325" s="309"/>
    </row>
    <row r="326" spans="1:50">
      <c r="A326" s="643" t="s">
        <v>306</v>
      </c>
      <c r="B326" s="644">
        <v>649</v>
      </c>
      <c r="C326" s="644"/>
      <c r="D326" s="644">
        <v>286</v>
      </c>
      <c r="E326" s="644"/>
      <c r="F326" s="644">
        <v>185</v>
      </c>
      <c r="G326" s="644">
        <v>81</v>
      </c>
      <c r="H326" s="644">
        <v>1201</v>
      </c>
      <c r="I326" s="644"/>
      <c r="J326" s="644">
        <v>0</v>
      </c>
      <c r="K326" s="644">
        <v>0</v>
      </c>
      <c r="L326" s="644">
        <v>9</v>
      </c>
      <c r="M326" s="644"/>
      <c r="N326" s="644">
        <v>9</v>
      </c>
      <c r="O326" s="644"/>
      <c r="P326" s="644"/>
      <c r="Q326" s="644"/>
      <c r="Y326" s="288"/>
      <c r="Z326" s="284"/>
      <c r="AE326" s="288"/>
      <c r="AF326" s="284"/>
      <c r="AH326" s="288"/>
      <c r="AI326" s="343"/>
      <c r="AJ326" s="344"/>
      <c r="AK326" s="344"/>
      <c r="AL326" s="344"/>
      <c r="AM326" s="344"/>
      <c r="AN326" s="344"/>
      <c r="AO326" s="309"/>
      <c r="AP326" s="344"/>
      <c r="AQ326" s="344"/>
      <c r="AR326" s="344"/>
      <c r="AS326" s="344"/>
      <c r="AT326" s="344"/>
      <c r="AU326" s="309"/>
      <c r="AV326" s="344"/>
      <c r="AW326" s="344"/>
      <c r="AX326" s="309"/>
    </row>
    <row r="327" spans="1:50">
      <c r="A327" s="643" t="s">
        <v>308</v>
      </c>
      <c r="B327" s="644">
        <v>82175712.51728864</v>
      </c>
      <c r="C327" s="644"/>
      <c r="D327" s="644">
        <v>25294112.550449833</v>
      </c>
      <c r="E327" s="644"/>
      <c r="F327" s="644">
        <v>15797728.341589186</v>
      </c>
      <c r="G327" s="644">
        <v>5911131.7754147816</v>
      </c>
      <c r="H327" s="644">
        <v>129178685.18474244</v>
      </c>
      <c r="I327" s="644"/>
      <c r="J327" s="644">
        <v>0</v>
      </c>
      <c r="K327" s="644">
        <v>0</v>
      </c>
      <c r="L327" s="644">
        <v>630224.69999999995</v>
      </c>
      <c r="M327" s="644"/>
      <c r="N327" s="644">
        <v>630224.69999999995</v>
      </c>
      <c r="O327" s="644"/>
      <c r="P327" s="644"/>
      <c r="Q327" s="644"/>
      <c r="R327" s="273"/>
      <c r="S327" s="275">
        <f>IF(B326&gt;0,(B327/B326),)</f>
        <v>126618.97152124599</v>
      </c>
      <c r="T327" s="275">
        <f t="shared" ref="T327" si="3450">IF(C326&gt;0,(C327/C326),)</f>
        <v>0</v>
      </c>
      <c r="U327" s="275">
        <f t="shared" ref="U327" si="3451">IF(D326&gt;0,(D327/D326),)</f>
        <v>88440.952973600812</v>
      </c>
      <c r="V327" s="275">
        <f t="shared" ref="V327" si="3452">IF(E326&gt;0,(E327/E326),)</f>
        <v>0</v>
      </c>
      <c r="W327" s="275">
        <f t="shared" ref="W327" si="3453">IF(F326&gt;0,(F327/F326),)</f>
        <v>85393.126170752352</v>
      </c>
      <c r="X327" s="275">
        <f t="shared" ref="X327" si="3454">IF(G326&gt;0,(G327/G326),)</f>
        <v>72976.935498947918</v>
      </c>
      <c r="Y327" s="290">
        <f t="shared" ref="Y327" si="3455">IF(H326&gt;0,(H327/H326),)</f>
        <v>107559.27159429013</v>
      </c>
      <c r="Z327" s="285">
        <f t="shared" ref="Z327" si="3456">IF(I326&gt;0,(I327/I326),)</f>
        <v>0</v>
      </c>
      <c r="AA327" s="275">
        <f t="shared" ref="AA327" si="3457">IF(J326&gt;0,(J327/J326),)</f>
        <v>0</v>
      </c>
      <c r="AB327" s="275">
        <f t="shared" ref="AB327" si="3458">IF(K326&gt;0,(K327/K326),)</f>
        <v>0</v>
      </c>
      <c r="AC327" s="275">
        <f t="shared" ref="AC327" si="3459">IF(L326&gt;0,(L327/L326),)</f>
        <v>70024.96666666666</v>
      </c>
      <c r="AD327" s="275">
        <f t="shared" ref="AD327" si="3460">IF(M326&gt;0,(M327/M326),)</f>
        <v>0</v>
      </c>
      <c r="AE327" s="290">
        <f t="shared" ref="AE327" si="3461">IF(N326&gt;0,(N327/N326),)</f>
        <v>70024.96666666666</v>
      </c>
      <c r="AF327" s="285">
        <f t="shared" ref="AF327" si="3462">IF(O326&gt;0,(O327/O326),)</f>
        <v>0</v>
      </c>
      <c r="AG327" s="275">
        <f t="shared" ref="AG327" si="3463">IF(P326&gt;0,(P327/P326),)</f>
        <v>0</v>
      </c>
      <c r="AH327" s="290">
        <f t="shared" ref="AH327" si="3464">IF(Q326&gt;0,(Q327/Q326),)</f>
        <v>0</v>
      </c>
      <c r="AI327" s="345">
        <f>IF(S325&gt;0,(S327-S325)/S325,)</f>
        <v>1.9929717109452343E-2</v>
      </c>
      <c r="AJ327" s="314">
        <f t="shared" ref="AJ327" si="3465">IF(T325&gt;0,(T327-T325)/T325,)</f>
        <v>0</v>
      </c>
      <c r="AK327" s="314">
        <f t="shared" ref="AK327" si="3466">IF(U325&gt;0,(U327-U325)/U325,)</f>
        <v>3.3619824715129358E-2</v>
      </c>
      <c r="AL327" s="314">
        <f t="shared" ref="AL327" si="3467">IF(V325&gt;0,(V327-V325)/V325,)</f>
        <v>0</v>
      </c>
      <c r="AM327" s="314">
        <f t="shared" ref="AM327" si="3468">IF(W325&gt;0,(W327-W325)/W325,)</f>
        <v>2.8707022618460434E-2</v>
      </c>
      <c r="AN327" s="314">
        <f t="shared" ref="AN327" si="3469">IF(X325&gt;0,(X327-X325)/X325,)</f>
        <v>1.1770533286967677E-3</v>
      </c>
      <c r="AO327" s="310">
        <f t="shared" ref="AO327" si="3470">IF(Y325&gt;0,(Y327-Y325)/Y325,)</f>
        <v>1.7966211765730589E-2</v>
      </c>
      <c r="AP327" s="314">
        <f t="shared" ref="AP327" si="3471">IF(Z325&gt;0,(Z327-Z325)/Z325,)</f>
        <v>0</v>
      </c>
      <c r="AQ327" s="314">
        <f t="shared" ref="AQ327" si="3472">IF(AA325&gt;0,(AA327-AA325)/AA325,)</f>
        <v>0</v>
      </c>
      <c r="AR327" s="314">
        <f t="shared" ref="AR327" si="3473">IF(AB325&gt;0,(AB327-AB325)/AB325,)</f>
        <v>0</v>
      </c>
      <c r="AS327" s="314">
        <f t="shared" ref="AS327" si="3474">IF(AC325&gt;0,(AC327-AC325)/AC325,)</f>
        <v>5.839018707579983E-3</v>
      </c>
      <c r="AT327" s="314">
        <f t="shared" ref="AT327" si="3475">IF(AD325&gt;0,(AD327-AD325)/AD325,)</f>
        <v>0</v>
      </c>
      <c r="AU327" s="310">
        <f t="shared" ref="AU327" si="3476">IF(AE325&gt;0,(AE327-AE325)/AE325,)</f>
        <v>5.839018707579983E-3</v>
      </c>
      <c r="AV327" s="314">
        <f t="shared" ref="AV327" si="3477">IF(AF325&gt;0,(AF327-AF325)/AF325,)</f>
        <v>0</v>
      </c>
      <c r="AW327" s="314">
        <f t="shared" ref="AW327" si="3478">IF(AG325&gt;0,(AG327-AG325)/AG325,)</f>
        <v>0</v>
      </c>
      <c r="AX327" s="310">
        <f t="shared" ref="AX327" si="3479">IF(AH325&gt;0,(AH327-AH325)/AH325,)</f>
        <v>0</v>
      </c>
    </row>
    <row r="328" spans="1:50">
      <c r="A328" s="643" t="s">
        <v>310</v>
      </c>
      <c r="B328" s="644">
        <v>696</v>
      </c>
      <c r="C328" s="644"/>
      <c r="D328" s="644">
        <v>335</v>
      </c>
      <c r="E328" s="644"/>
      <c r="F328" s="644">
        <v>234</v>
      </c>
      <c r="G328" s="644">
        <v>139</v>
      </c>
      <c r="H328" s="644">
        <v>1404</v>
      </c>
      <c r="I328" s="644"/>
      <c r="J328" s="644">
        <v>0</v>
      </c>
      <c r="K328" s="644">
        <v>0</v>
      </c>
      <c r="L328" s="644">
        <v>27</v>
      </c>
      <c r="M328" s="644"/>
      <c r="N328" s="644">
        <v>27</v>
      </c>
      <c r="O328" s="644"/>
      <c r="P328" s="644"/>
      <c r="Q328" s="644"/>
      <c r="Y328" s="288"/>
      <c r="Z328" s="284"/>
      <c r="AE328" s="288"/>
      <c r="AF328" s="284"/>
      <c r="AH328" s="288"/>
      <c r="AI328" s="343"/>
      <c r="AJ328" s="344"/>
      <c r="AK328" s="344"/>
      <c r="AL328" s="344"/>
      <c r="AM328" s="344"/>
      <c r="AN328" s="344"/>
      <c r="AO328" s="309"/>
      <c r="AP328" s="344"/>
      <c r="AQ328" s="344"/>
      <c r="AR328" s="344"/>
      <c r="AS328" s="344"/>
      <c r="AT328" s="344"/>
      <c r="AU328" s="309"/>
      <c r="AV328" s="344"/>
      <c r="AW328" s="344"/>
      <c r="AX328" s="309"/>
    </row>
    <row r="329" spans="1:50">
      <c r="A329" s="648" t="s">
        <v>312</v>
      </c>
      <c r="B329" s="646">
        <v>60093640.600061864</v>
      </c>
      <c r="C329" s="646"/>
      <c r="D329" s="646">
        <v>23023277.873096447</v>
      </c>
      <c r="E329" s="646"/>
      <c r="F329" s="646">
        <v>15790410.552135566</v>
      </c>
      <c r="G329" s="646">
        <v>8080541.4387823045</v>
      </c>
      <c r="H329" s="646">
        <v>106987870.46407619</v>
      </c>
      <c r="I329" s="646"/>
      <c r="J329" s="646">
        <v>0</v>
      </c>
      <c r="K329" s="646">
        <v>0</v>
      </c>
      <c r="L329" s="646">
        <v>1488201</v>
      </c>
      <c r="M329" s="646"/>
      <c r="N329" s="646">
        <v>1488201</v>
      </c>
      <c r="O329" s="646"/>
      <c r="P329" s="646"/>
      <c r="Q329" s="646"/>
      <c r="S329" s="275">
        <f>IF(B328&gt;0,(B329/B328),)</f>
        <v>86341.437643767043</v>
      </c>
      <c r="T329" s="275">
        <f t="shared" ref="T329" si="3480">IF(C328&gt;0,(C329/C328),)</f>
        <v>0</v>
      </c>
      <c r="U329" s="275">
        <f t="shared" ref="U329" si="3481">IF(D328&gt;0,(D329/D328),)</f>
        <v>68726.202606258055</v>
      </c>
      <c r="V329" s="275">
        <f t="shared" ref="V329" si="3482">IF(E328&gt;0,(E329/E328),)</f>
        <v>0</v>
      </c>
      <c r="W329" s="275">
        <f t="shared" ref="W329" si="3483">IF(F328&gt;0,(F329/F328),)</f>
        <v>67480.386974938316</v>
      </c>
      <c r="X329" s="275">
        <f t="shared" ref="X329" si="3484">IF(G328&gt;0,(G329/G328),)</f>
        <v>58133.391645915857</v>
      </c>
      <c r="Y329" s="290">
        <f t="shared" ref="Y329" si="3485">IF(H328&gt;0,(H329/H328),)</f>
        <v>76202.186940225205</v>
      </c>
      <c r="Z329" s="285">
        <f t="shared" ref="Z329" si="3486">IF(I328&gt;0,(I329/I328),)</f>
        <v>0</v>
      </c>
      <c r="AA329" s="275">
        <f t="shared" ref="AA329" si="3487">IF(J328&gt;0,(J329/J328),)</f>
        <v>0</v>
      </c>
      <c r="AB329" s="275">
        <f t="shared" ref="AB329" si="3488">IF(K328&gt;0,(K329/K328),)</f>
        <v>0</v>
      </c>
      <c r="AC329" s="275">
        <f t="shared" ref="AC329" si="3489">IF(L328&gt;0,(L329/L328),)</f>
        <v>55118.555555555555</v>
      </c>
      <c r="AD329" s="275">
        <f t="shared" ref="AD329" si="3490">IF(M328&gt;0,(M329/M328),)</f>
        <v>0</v>
      </c>
      <c r="AE329" s="290">
        <f t="shared" ref="AE329" si="3491">IF(N328&gt;0,(N329/N328),)</f>
        <v>55118.555555555555</v>
      </c>
      <c r="AF329" s="285">
        <f t="shared" ref="AF329" si="3492">IF(O328&gt;0,(O329/O328),)</f>
        <v>0</v>
      </c>
      <c r="AG329" s="275">
        <f t="shared" ref="AG329" si="3493">IF(P328&gt;0,(P329/P328),)</f>
        <v>0</v>
      </c>
      <c r="AH329" s="290">
        <f t="shared" ref="AH329" si="3494">IF(Q328&gt;0,(Q329/Q328),)</f>
        <v>0</v>
      </c>
      <c r="AI329" s="343"/>
      <c r="AJ329" s="344"/>
      <c r="AK329" s="344"/>
      <c r="AL329" s="344"/>
      <c r="AM329" s="344"/>
      <c r="AN329" s="344"/>
      <c r="AO329" s="309"/>
      <c r="AP329" s="344"/>
      <c r="AQ329" s="344"/>
      <c r="AR329" s="344"/>
      <c r="AS329" s="344"/>
      <c r="AT329" s="344"/>
      <c r="AU329" s="309"/>
      <c r="AV329" s="344"/>
      <c r="AW329" s="344"/>
      <c r="AX329" s="309"/>
    </row>
    <row r="330" spans="1:50">
      <c r="A330" s="643" t="s">
        <v>314</v>
      </c>
      <c r="B330" s="644">
        <v>718</v>
      </c>
      <c r="C330" s="644"/>
      <c r="D330" s="644">
        <v>335</v>
      </c>
      <c r="E330" s="644"/>
      <c r="F330" s="644">
        <v>220</v>
      </c>
      <c r="G330" s="644">
        <v>150</v>
      </c>
      <c r="H330" s="644">
        <v>1423</v>
      </c>
      <c r="I330" s="644"/>
      <c r="J330" s="644">
        <v>0</v>
      </c>
      <c r="K330" s="644">
        <v>0</v>
      </c>
      <c r="L330" s="644">
        <v>32</v>
      </c>
      <c r="M330" s="644"/>
      <c r="N330" s="644">
        <v>32</v>
      </c>
      <c r="O330" s="644"/>
      <c r="P330" s="644"/>
      <c r="Q330" s="644"/>
      <c r="Y330" s="288"/>
      <c r="Z330" s="284"/>
      <c r="AE330" s="288"/>
      <c r="AF330" s="284"/>
      <c r="AH330" s="288"/>
      <c r="AI330" s="343"/>
      <c r="AJ330" s="344"/>
      <c r="AK330" s="344"/>
      <c r="AL330" s="344"/>
      <c r="AM330" s="344"/>
      <c r="AN330" s="344"/>
      <c r="AO330" s="309"/>
      <c r="AP330" s="344"/>
      <c r="AQ330" s="344"/>
      <c r="AR330" s="344"/>
      <c r="AS330" s="344"/>
      <c r="AT330" s="344"/>
      <c r="AU330" s="309"/>
      <c r="AV330" s="344"/>
      <c r="AW330" s="344"/>
      <c r="AX330" s="309"/>
    </row>
    <row r="331" spans="1:50">
      <c r="A331" s="643" t="s">
        <v>316</v>
      </c>
      <c r="B331" s="644">
        <v>63588301.299443722</v>
      </c>
      <c r="C331" s="644"/>
      <c r="D331" s="644">
        <v>24039138.644736841</v>
      </c>
      <c r="E331" s="644"/>
      <c r="F331" s="644">
        <v>14989034.876351826</v>
      </c>
      <c r="G331" s="644">
        <v>8911076.7903967723</v>
      </c>
      <c r="H331" s="644">
        <v>111527551.61092916</v>
      </c>
      <c r="I331" s="644"/>
      <c r="J331" s="644">
        <v>0</v>
      </c>
      <c r="K331" s="644">
        <v>0</v>
      </c>
      <c r="L331" s="644">
        <v>1784859</v>
      </c>
      <c r="M331" s="644"/>
      <c r="N331" s="644">
        <v>1784859</v>
      </c>
      <c r="O331" s="644"/>
      <c r="P331" s="644"/>
      <c r="Q331" s="644"/>
      <c r="R331" s="273"/>
      <c r="S331" s="275">
        <f>IF(B330&gt;0,(B331/B330),)</f>
        <v>88563.093731815767</v>
      </c>
      <c r="T331" s="275">
        <f t="shared" ref="T331" si="3495">IF(C330&gt;0,(C331/C330),)</f>
        <v>0</v>
      </c>
      <c r="U331" s="275">
        <f t="shared" ref="U331" si="3496">IF(D330&gt;0,(D331/D330),)</f>
        <v>71758.622820109973</v>
      </c>
      <c r="V331" s="275">
        <f t="shared" ref="V331" si="3497">IF(E330&gt;0,(E331/E330),)</f>
        <v>0</v>
      </c>
      <c r="W331" s="275">
        <f t="shared" ref="W331" si="3498">IF(F330&gt;0,(F331/F330),)</f>
        <v>68131.976710690113</v>
      </c>
      <c r="X331" s="275">
        <f t="shared" ref="X331" si="3499">IF(G330&gt;0,(G331/G330),)</f>
        <v>59407.178602645152</v>
      </c>
      <c r="Y331" s="290">
        <f t="shared" ref="Y331" si="3500">IF(H330&gt;0,(H331/H330),)</f>
        <v>78374.948426513816</v>
      </c>
      <c r="Z331" s="285">
        <f t="shared" ref="Z331" si="3501">IF(I330&gt;0,(I331/I330),)</f>
        <v>0</v>
      </c>
      <c r="AA331" s="275">
        <f t="shared" ref="AA331" si="3502">IF(J330&gt;0,(J331/J330),)</f>
        <v>0</v>
      </c>
      <c r="AB331" s="275">
        <f t="shared" ref="AB331" si="3503">IF(K330&gt;0,(K331/K330),)</f>
        <v>0</v>
      </c>
      <c r="AC331" s="275">
        <f t="shared" ref="AC331" si="3504">IF(L330&gt;0,(L331/L330),)</f>
        <v>55776.84375</v>
      </c>
      <c r="AD331" s="275">
        <f t="shared" ref="AD331" si="3505">IF(M330&gt;0,(M331/M330),)</f>
        <v>0</v>
      </c>
      <c r="AE331" s="290">
        <f t="shared" ref="AE331" si="3506">IF(N330&gt;0,(N331/N330),)</f>
        <v>55776.84375</v>
      </c>
      <c r="AF331" s="285">
        <f t="shared" ref="AF331" si="3507">IF(O330&gt;0,(O331/O330),)</f>
        <v>0</v>
      </c>
      <c r="AG331" s="275">
        <f t="shared" ref="AG331" si="3508">IF(P330&gt;0,(P331/P330),)</f>
        <v>0</v>
      </c>
      <c r="AH331" s="290">
        <f t="shared" ref="AH331" si="3509">IF(Q330&gt;0,(Q331/Q330),)</f>
        <v>0</v>
      </c>
      <c r="AI331" s="345">
        <f>IF(S329&gt;0,(S331-S329)/S329,)</f>
        <v>2.5731052767675379E-2</v>
      </c>
      <c r="AJ331" s="314">
        <f t="shared" ref="AJ331" si="3510">IF(T329&gt;0,(T331-T329)/T329,)</f>
        <v>0</v>
      </c>
      <c r="AK331" s="314">
        <f t="shared" ref="AK331" si="3511">IF(U329&gt;0,(U331-U329)/U329,)</f>
        <v>4.4123203361388572E-2</v>
      </c>
      <c r="AL331" s="314">
        <f t="shared" ref="AL331" si="3512">IF(V329&gt;0,(V331-V329)/V329,)</f>
        <v>0</v>
      </c>
      <c r="AM331" s="314">
        <f t="shared" ref="AM331" si="3513">IF(W329&gt;0,(W331-W329)/W329,)</f>
        <v>9.6559869461595154E-3</v>
      </c>
      <c r="AN331" s="314">
        <f t="shared" ref="AN331" si="3514">IF(X329&gt;0,(X331-X329)/X329,)</f>
        <v>2.1911450900504687E-2</v>
      </c>
      <c r="AO331" s="310">
        <f t="shared" ref="AO331" si="3515">IF(Y329&gt;0,(Y331-Y329)/Y329,)</f>
        <v>2.8513111939857796E-2</v>
      </c>
      <c r="AP331" s="314">
        <f t="shared" ref="AP331" si="3516">IF(Z329&gt;0,(Z331-Z329)/Z329,)</f>
        <v>0</v>
      </c>
      <c r="AQ331" s="314">
        <f t="shared" ref="AQ331" si="3517">IF(AA329&gt;0,(AA331-AA329)/AA329,)</f>
        <v>0</v>
      </c>
      <c r="AR331" s="314">
        <f t="shared" ref="AR331" si="3518">IF(AB329&gt;0,(AB331-AB329)/AB329,)</f>
        <v>0</v>
      </c>
      <c r="AS331" s="314">
        <f t="shared" ref="AS331" si="3519">IF(AC329&gt;0,(AC331-AC329)/AC329,)</f>
        <v>1.194313217770988E-2</v>
      </c>
      <c r="AT331" s="314">
        <f t="shared" ref="AT331" si="3520">IF(AD329&gt;0,(AD331-AD329)/AD329,)</f>
        <v>0</v>
      </c>
      <c r="AU331" s="310">
        <f t="shared" ref="AU331" si="3521">IF(AE329&gt;0,(AE331-AE329)/AE329,)</f>
        <v>1.194313217770988E-2</v>
      </c>
      <c r="AV331" s="314">
        <f t="shared" ref="AV331" si="3522">IF(AF329&gt;0,(AF331-AF329)/AF329,)</f>
        <v>0</v>
      </c>
      <c r="AW331" s="314">
        <f t="shared" ref="AW331" si="3523">IF(AG329&gt;0,(AG331-AG329)/AG329,)</f>
        <v>0</v>
      </c>
      <c r="AX331" s="310">
        <f t="shared" ref="AX331" si="3524">IF(AH329&gt;0,(AH331-AH329)/AH329,)</f>
        <v>0</v>
      </c>
    </row>
    <row r="332" spans="1:50">
      <c r="A332" s="643" t="s">
        <v>318</v>
      </c>
      <c r="B332" s="644">
        <v>617</v>
      </c>
      <c r="C332" s="644"/>
      <c r="D332" s="644">
        <v>289</v>
      </c>
      <c r="E332" s="644"/>
      <c r="F332" s="644">
        <v>252</v>
      </c>
      <c r="G332" s="644">
        <v>167</v>
      </c>
      <c r="H332" s="644">
        <v>1325</v>
      </c>
      <c r="I332" s="644"/>
      <c r="J332" s="644">
        <v>0</v>
      </c>
      <c r="K332" s="644">
        <v>0</v>
      </c>
      <c r="L332" s="644">
        <v>28</v>
      </c>
      <c r="M332" s="644"/>
      <c r="N332" s="644">
        <v>28</v>
      </c>
      <c r="O332" s="644"/>
      <c r="P332" s="644"/>
      <c r="Q332" s="644"/>
      <c r="Y332" s="288"/>
      <c r="Z332" s="284"/>
      <c r="AE332" s="288"/>
      <c r="AF332" s="284"/>
      <c r="AH332" s="288"/>
      <c r="AI332" s="343"/>
      <c r="AJ332" s="344"/>
      <c r="AK332" s="344"/>
      <c r="AL332" s="344"/>
      <c r="AM332" s="344"/>
      <c r="AN332" s="344"/>
      <c r="AO332" s="309"/>
      <c r="AP332" s="344"/>
      <c r="AQ332" s="344"/>
      <c r="AR332" s="344"/>
      <c r="AS332" s="344"/>
      <c r="AT332" s="344"/>
      <c r="AU332" s="309"/>
      <c r="AV332" s="344"/>
      <c r="AW332" s="344"/>
      <c r="AX332" s="309"/>
    </row>
    <row r="333" spans="1:50">
      <c r="A333" s="643" t="s">
        <v>320</v>
      </c>
      <c r="B333" s="644">
        <v>46900483.444694445</v>
      </c>
      <c r="C333" s="644"/>
      <c r="D333" s="644">
        <v>17378897.629870132</v>
      </c>
      <c r="E333" s="644"/>
      <c r="F333" s="644">
        <v>14455206.391195277</v>
      </c>
      <c r="G333" s="644">
        <v>8909240.1542173587</v>
      </c>
      <c r="H333" s="644">
        <v>87643827.619977221</v>
      </c>
      <c r="I333" s="644"/>
      <c r="J333" s="644">
        <v>0</v>
      </c>
      <c r="K333" s="644">
        <v>0</v>
      </c>
      <c r="L333" s="644">
        <v>1314541</v>
      </c>
      <c r="M333" s="644"/>
      <c r="N333" s="644">
        <v>1314541</v>
      </c>
      <c r="O333" s="644"/>
      <c r="P333" s="644"/>
      <c r="Q333" s="644"/>
      <c r="R333" s="273"/>
      <c r="S333" s="275">
        <f>IF(B332&gt;0,(B333/B332),)</f>
        <v>76013.749505177388</v>
      </c>
      <c r="T333" s="275">
        <f t="shared" ref="T333" si="3525">IF(C332&gt;0,(C333/C332),)</f>
        <v>0</v>
      </c>
      <c r="U333" s="275">
        <f t="shared" ref="U333" si="3526">IF(D332&gt;0,(D333/D332),)</f>
        <v>60134.593874983155</v>
      </c>
      <c r="V333" s="275">
        <f t="shared" ref="V333" si="3527">IF(E332&gt;0,(E333/E332),)</f>
        <v>0</v>
      </c>
      <c r="W333" s="275">
        <f t="shared" ref="W333" si="3528">IF(F332&gt;0,(F333/F332),)</f>
        <v>57361.930123790778</v>
      </c>
      <c r="X333" s="275">
        <f t="shared" ref="X333" si="3529">IF(G332&gt;0,(G333/G332),)</f>
        <v>53348.7434384273</v>
      </c>
      <c r="Y333" s="290">
        <f t="shared" ref="Y333" si="3530">IF(H332&gt;0,(H333/H332),)</f>
        <v>66146.28499620923</v>
      </c>
      <c r="Z333" s="285">
        <f t="shared" ref="Z333" si="3531">IF(I332&gt;0,(I333/I332),)</f>
        <v>0</v>
      </c>
      <c r="AA333" s="275">
        <f t="shared" ref="AA333" si="3532">IF(J332&gt;0,(J333/J332),)</f>
        <v>0</v>
      </c>
      <c r="AB333" s="275">
        <f t="shared" ref="AB333" si="3533">IF(K332&gt;0,(K333/K332),)</f>
        <v>0</v>
      </c>
      <c r="AC333" s="275">
        <f t="shared" ref="AC333" si="3534">IF(L332&gt;0,(L333/L332),)</f>
        <v>46947.892857142855</v>
      </c>
      <c r="AD333" s="275">
        <f t="shared" ref="AD333" si="3535">IF(M332&gt;0,(M333/M332),)</f>
        <v>0</v>
      </c>
      <c r="AE333" s="290">
        <f t="shared" ref="AE333" si="3536">IF(N332&gt;0,(N333/N332),)</f>
        <v>46947.892857142855</v>
      </c>
      <c r="AF333" s="285">
        <f t="shared" ref="AF333" si="3537">IF(O332&gt;0,(O333/O332),)</f>
        <v>0</v>
      </c>
      <c r="AG333" s="275">
        <f t="shared" ref="AG333" si="3538">IF(P332&gt;0,(P333/P332),)</f>
        <v>0</v>
      </c>
      <c r="AH333" s="290">
        <f t="shared" ref="AH333" si="3539">IF(Q332&gt;0,(Q333/Q332),)</f>
        <v>0</v>
      </c>
      <c r="AI333" s="343"/>
      <c r="AJ333" s="344"/>
      <c r="AK333" s="344"/>
      <c r="AL333" s="344"/>
      <c r="AM333" s="344"/>
      <c r="AN333" s="344"/>
      <c r="AO333" s="309"/>
      <c r="AP333" s="344"/>
      <c r="AQ333" s="344"/>
      <c r="AR333" s="344"/>
      <c r="AS333" s="344"/>
      <c r="AT333" s="344"/>
      <c r="AU333" s="309"/>
      <c r="AV333" s="344"/>
      <c r="AW333" s="344"/>
      <c r="AX333" s="309"/>
    </row>
    <row r="334" spans="1:50">
      <c r="A334" s="643" t="s">
        <v>322</v>
      </c>
      <c r="B334" s="644">
        <v>565</v>
      </c>
      <c r="C334" s="644"/>
      <c r="D334" s="644">
        <v>295</v>
      </c>
      <c r="E334" s="644"/>
      <c r="F334" s="644">
        <v>245</v>
      </c>
      <c r="G334" s="644">
        <v>144</v>
      </c>
      <c r="H334" s="644">
        <v>1249</v>
      </c>
      <c r="I334" s="644"/>
      <c r="J334" s="644">
        <v>0</v>
      </c>
      <c r="K334" s="644">
        <v>0</v>
      </c>
      <c r="L334" s="644">
        <v>22</v>
      </c>
      <c r="M334" s="644"/>
      <c r="N334" s="644">
        <v>22</v>
      </c>
      <c r="O334" s="644"/>
      <c r="P334" s="644"/>
      <c r="Q334" s="644"/>
      <c r="Y334" s="288"/>
      <c r="Z334" s="284"/>
      <c r="AE334" s="288"/>
      <c r="AF334" s="284"/>
      <c r="AH334" s="288"/>
      <c r="AI334" s="343"/>
      <c r="AJ334" s="344"/>
      <c r="AK334" s="344"/>
      <c r="AL334" s="344"/>
      <c r="AM334" s="344"/>
      <c r="AN334" s="344"/>
      <c r="AO334" s="309"/>
      <c r="AP334" s="344"/>
      <c r="AQ334" s="344"/>
      <c r="AR334" s="344"/>
      <c r="AS334" s="344"/>
      <c r="AT334" s="344"/>
      <c r="AU334" s="309"/>
      <c r="AV334" s="344"/>
      <c r="AW334" s="344"/>
      <c r="AX334" s="309"/>
    </row>
    <row r="335" spans="1:50">
      <c r="A335" s="643" t="s">
        <v>324</v>
      </c>
      <c r="B335" s="644">
        <v>44549223.253190175</v>
      </c>
      <c r="C335" s="644"/>
      <c r="D335" s="644">
        <v>18666774.955223881</v>
      </c>
      <c r="E335" s="644"/>
      <c r="F335" s="644">
        <v>14610330.526482875</v>
      </c>
      <c r="G335" s="644">
        <v>7950030.4510211516</v>
      </c>
      <c r="H335" s="644">
        <v>85776359.185918078</v>
      </c>
      <c r="I335" s="644"/>
      <c r="J335" s="644">
        <v>0</v>
      </c>
      <c r="K335" s="644">
        <v>0</v>
      </c>
      <c r="L335" s="644">
        <v>1078689.1875</v>
      </c>
      <c r="M335" s="644"/>
      <c r="N335" s="644">
        <v>1078689.1875</v>
      </c>
      <c r="O335" s="644"/>
      <c r="P335" s="644"/>
      <c r="Q335" s="644"/>
      <c r="R335" s="273"/>
      <c r="S335" s="275">
        <f>IF(B334&gt;0,(B335/B334),)</f>
        <v>78848.182749009153</v>
      </c>
      <c r="T335" s="275">
        <f t="shared" ref="T335" si="3540">IF(C334&gt;0,(C335/C334),)</f>
        <v>0</v>
      </c>
      <c r="U335" s="275">
        <f t="shared" ref="U335" si="3541">IF(D334&gt;0,(D335/D334),)</f>
        <v>63277.203238047055</v>
      </c>
      <c r="V335" s="275">
        <f t="shared" ref="V335" si="3542">IF(E334&gt;0,(E335/E334),)</f>
        <v>0</v>
      </c>
      <c r="W335" s="275">
        <f t="shared" ref="W335" si="3543">IF(F334&gt;0,(F335/F334),)</f>
        <v>59634.002148909691</v>
      </c>
      <c r="X335" s="275">
        <f t="shared" ref="X335" si="3544">IF(G334&gt;0,(G335/G334),)</f>
        <v>55208.544798757997</v>
      </c>
      <c r="Y335" s="290">
        <f t="shared" ref="Y335" si="3545">IF(H334&gt;0,(H335/H334),)</f>
        <v>68676.028171271479</v>
      </c>
      <c r="Z335" s="285">
        <f t="shared" ref="Z335" si="3546">IF(I334&gt;0,(I335/I334),)</f>
        <v>0</v>
      </c>
      <c r="AA335" s="275">
        <f t="shared" ref="AA335" si="3547">IF(J334&gt;0,(J335/J334),)</f>
        <v>0</v>
      </c>
      <c r="AB335" s="275">
        <f t="shared" ref="AB335" si="3548">IF(K334&gt;0,(K335/K334),)</f>
        <v>0</v>
      </c>
      <c r="AC335" s="275">
        <f t="shared" ref="AC335" si="3549">IF(L334&gt;0,(L335/L334),)</f>
        <v>49031.326704545456</v>
      </c>
      <c r="AD335" s="275">
        <f t="shared" ref="AD335" si="3550">IF(M334&gt;0,(M335/M334),)</f>
        <v>0</v>
      </c>
      <c r="AE335" s="290">
        <f t="shared" ref="AE335" si="3551">IF(N334&gt;0,(N335/N334),)</f>
        <v>49031.326704545456</v>
      </c>
      <c r="AF335" s="285">
        <f t="shared" ref="AF335" si="3552">IF(O334&gt;0,(O335/O334),)</f>
        <v>0</v>
      </c>
      <c r="AG335" s="275">
        <f t="shared" ref="AG335" si="3553">IF(P334&gt;0,(P335/P334),)</f>
        <v>0</v>
      </c>
      <c r="AH335" s="290">
        <f t="shared" ref="AH335" si="3554">IF(Q334&gt;0,(Q335/Q334),)</f>
        <v>0</v>
      </c>
      <c r="AI335" s="345">
        <f>IF(S333&gt;0,(S335-S333)/S333,)</f>
        <v>3.7288428242034141E-2</v>
      </c>
      <c r="AJ335" s="314">
        <f t="shared" ref="AJ335" si="3555">IF(T333&gt;0,(T335-T333)/T333,)</f>
        <v>0</v>
      </c>
      <c r="AK335" s="314">
        <f t="shared" ref="AK335" si="3556">IF(U333&gt;0,(U335-U333)/U333,)</f>
        <v>5.2259592367036353E-2</v>
      </c>
      <c r="AL335" s="314">
        <f t="shared" ref="AL335" si="3557">IF(V333&gt;0,(V335-V333)/V333,)</f>
        <v>0</v>
      </c>
      <c r="AM335" s="314">
        <f t="shared" ref="AM335" si="3558">IF(W333&gt;0,(W335-W333)/W333,)</f>
        <v>3.9609406800218072E-2</v>
      </c>
      <c r="AN335" s="314">
        <f t="shared" ref="AN335" si="3559">IF(X333&gt;0,(X335-X333)/X333,)</f>
        <v>3.486120272874272E-2</v>
      </c>
      <c r="AO335" s="310">
        <f t="shared" ref="AO335" si="3560">IF(Y333&gt;0,(Y335-Y333)/Y333,)</f>
        <v>3.8244675044217913E-2</v>
      </c>
      <c r="AP335" s="314">
        <f t="shared" ref="AP335" si="3561">IF(Z333&gt;0,(Z335-Z333)/Z333,)</f>
        <v>0</v>
      </c>
      <c r="AQ335" s="314">
        <f t="shared" ref="AQ335" si="3562">IF(AA333&gt;0,(AA335-AA333)/AA333,)</f>
        <v>0</v>
      </c>
      <c r="AR335" s="314">
        <f t="shared" ref="AR335" si="3563">IF(AB333&gt;0,(AB335-AB333)/AB333,)</f>
        <v>0</v>
      </c>
      <c r="AS335" s="314">
        <f t="shared" ref="AS335" si="3564">IF(AC333&gt;0,(AC335-AC333)/AC333,)</f>
        <v>4.4377579495255629E-2</v>
      </c>
      <c r="AT335" s="314">
        <f t="shared" ref="AT335" si="3565">IF(AD333&gt;0,(AD335-AD333)/AD333,)</f>
        <v>0</v>
      </c>
      <c r="AU335" s="310">
        <f t="shared" ref="AU335" si="3566">IF(AE333&gt;0,(AE335-AE333)/AE333,)</f>
        <v>4.4377579495255629E-2</v>
      </c>
      <c r="AV335" s="314">
        <f t="shared" ref="AV335" si="3567">IF(AF333&gt;0,(AF335-AF333)/AF333,)</f>
        <v>0</v>
      </c>
      <c r="AW335" s="314">
        <f t="shared" ref="AW335" si="3568">IF(AG333&gt;0,(AG335-AG333)/AG333,)</f>
        <v>0</v>
      </c>
      <c r="AX335" s="310">
        <f t="shared" ref="AX335" si="3569">IF(AH333&gt;0,(AH335-AH333)/AH333,)</f>
        <v>0</v>
      </c>
    </row>
    <row r="336" spans="1:50">
      <c r="A336" s="643" t="s">
        <v>326</v>
      </c>
      <c r="B336" s="644">
        <v>158</v>
      </c>
      <c r="C336" s="644"/>
      <c r="D336" s="644">
        <v>106</v>
      </c>
      <c r="E336" s="644"/>
      <c r="F336" s="644">
        <v>61</v>
      </c>
      <c r="G336" s="644">
        <v>144</v>
      </c>
      <c r="H336" s="644">
        <v>469</v>
      </c>
      <c r="I336" s="644"/>
      <c r="J336" s="644">
        <v>0</v>
      </c>
      <c r="K336" s="644">
        <v>0</v>
      </c>
      <c r="L336" s="644">
        <v>47</v>
      </c>
      <c r="M336" s="644"/>
      <c r="N336" s="644">
        <v>47</v>
      </c>
      <c r="O336" s="644"/>
      <c r="P336" s="644"/>
      <c r="Q336" s="644"/>
      <c r="Y336" s="288"/>
      <c r="Z336" s="284"/>
      <c r="AE336" s="288"/>
      <c r="AF336" s="284"/>
      <c r="AH336" s="288"/>
      <c r="AI336" s="343"/>
      <c r="AJ336" s="344"/>
      <c r="AK336" s="344"/>
      <c r="AL336" s="344"/>
      <c r="AM336" s="344"/>
      <c r="AN336" s="344"/>
      <c r="AO336" s="309"/>
      <c r="AP336" s="344"/>
      <c r="AQ336" s="344"/>
      <c r="AR336" s="344"/>
      <c r="AS336" s="344"/>
      <c r="AT336" s="344"/>
      <c r="AU336" s="309"/>
      <c r="AV336" s="344"/>
      <c r="AW336" s="344"/>
      <c r="AX336" s="309"/>
    </row>
    <row r="337" spans="1:50">
      <c r="A337" s="643" t="s">
        <v>328</v>
      </c>
      <c r="B337" s="644">
        <v>7721687.902130493</v>
      </c>
      <c r="C337" s="644"/>
      <c r="D337" s="644">
        <v>5367908.3092105268</v>
      </c>
      <c r="E337" s="644"/>
      <c r="F337" s="644">
        <v>2913602.8100158982</v>
      </c>
      <c r="G337" s="644">
        <v>6595163.0622667987</v>
      </c>
      <c r="H337" s="644">
        <v>22598362.083623715</v>
      </c>
      <c r="I337" s="644"/>
      <c r="J337" s="644">
        <v>0</v>
      </c>
      <c r="K337" s="644">
        <v>0</v>
      </c>
      <c r="L337" s="644">
        <v>2061311.302740322</v>
      </c>
      <c r="M337" s="644"/>
      <c r="N337" s="644">
        <v>2061311.302740322</v>
      </c>
      <c r="O337" s="644"/>
      <c r="P337" s="644"/>
      <c r="Q337" s="644"/>
      <c r="R337" s="273"/>
      <c r="S337" s="275">
        <f>IF(B336&gt;0,(B337/B336),)</f>
        <v>48871.442418547427</v>
      </c>
      <c r="T337" s="275">
        <f t="shared" ref="T337" si="3570">IF(C336&gt;0,(C337/C336),)</f>
        <v>0</v>
      </c>
      <c r="U337" s="275">
        <f t="shared" ref="U337" si="3571">IF(D336&gt;0,(D337/D336),)</f>
        <v>50640.644426514402</v>
      </c>
      <c r="V337" s="275">
        <f t="shared" ref="V337" si="3572">IF(E336&gt;0,(E337/E336),)</f>
        <v>0</v>
      </c>
      <c r="W337" s="275">
        <f t="shared" ref="W337" si="3573">IF(F336&gt;0,(F337/F336),)</f>
        <v>47763.980492063907</v>
      </c>
      <c r="X337" s="275">
        <f t="shared" ref="X337" si="3574">IF(G336&gt;0,(G337/G336),)</f>
        <v>45799.743487963882</v>
      </c>
      <c r="Y337" s="290">
        <f t="shared" ref="Y337" si="3575">IF(H336&gt;0,(H337/H336),)</f>
        <v>48184.140903248859</v>
      </c>
      <c r="Z337" s="285">
        <f t="shared" ref="Z337" si="3576">IF(I336&gt;0,(I337/I336),)</f>
        <v>0</v>
      </c>
      <c r="AA337" s="275">
        <f t="shared" ref="AA337" si="3577">IF(J336&gt;0,(J337/J336),)</f>
        <v>0</v>
      </c>
      <c r="AB337" s="275">
        <f t="shared" ref="AB337" si="3578">IF(K336&gt;0,(K337/K336),)</f>
        <v>0</v>
      </c>
      <c r="AC337" s="275">
        <f t="shared" ref="AC337" si="3579">IF(L336&gt;0,(L337/L336),)</f>
        <v>43857.687292347277</v>
      </c>
      <c r="AD337" s="275">
        <f t="shared" ref="AD337" si="3580">IF(M336&gt;0,(M337/M336),)</f>
        <v>0</v>
      </c>
      <c r="AE337" s="290">
        <f t="shared" ref="AE337" si="3581">IF(N336&gt;0,(N337/N336),)</f>
        <v>43857.687292347277</v>
      </c>
      <c r="AF337" s="285">
        <f t="shared" ref="AF337" si="3582">IF(O336&gt;0,(O337/O336),)</f>
        <v>0</v>
      </c>
      <c r="AG337" s="275">
        <f t="shared" ref="AG337" si="3583">IF(P336&gt;0,(P337/P336),)</f>
        <v>0</v>
      </c>
      <c r="AH337" s="290">
        <f t="shared" ref="AH337" si="3584">IF(Q336&gt;0,(Q337/Q336),)</f>
        <v>0</v>
      </c>
      <c r="AI337" s="343"/>
      <c r="AJ337" s="344"/>
      <c r="AK337" s="344"/>
      <c r="AL337" s="344"/>
      <c r="AM337" s="344"/>
      <c r="AN337" s="344"/>
      <c r="AO337" s="309"/>
      <c r="AP337" s="344"/>
      <c r="AQ337" s="344"/>
      <c r="AR337" s="344"/>
      <c r="AS337" s="344"/>
      <c r="AT337" s="344"/>
      <c r="AU337" s="309"/>
      <c r="AV337" s="344"/>
      <c r="AW337" s="344"/>
      <c r="AX337" s="309"/>
    </row>
    <row r="338" spans="1:50">
      <c r="A338" s="643" t="s">
        <v>330</v>
      </c>
      <c r="B338" s="644">
        <v>170</v>
      </c>
      <c r="C338" s="644"/>
      <c r="D338" s="644">
        <v>99</v>
      </c>
      <c r="E338" s="644"/>
      <c r="F338" s="644">
        <v>53</v>
      </c>
      <c r="G338" s="644">
        <v>139</v>
      </c>
      <c r="H338" s="644">
        <v>461</v>
      </c>
      <c r="I338" s="644"/>
      <c r="J338" s="644">
        <v>0</v>
      </c>
      <c r="K338" s="644">
        <v>0</v>
      </c>
      <c r="L338" s="644">
        <v>45</v>
      </c>
      <c r="M338" s="644"/>
      <c r="N338" s="644">
        <v>45</v>
      </c>
      <c r="O338" s="644"/>
      <c r="P338" s="644"/>
      <c r="Q338" s="644"/>
      <c r="Y338" s="288"/>
      <c r="Z338" s="284"/>
      <c r="AE338" s="288"/>
      <c r="AF338" s="284"/>
      <c r="AH338" s="288"/>
      <c r="AI338" s="343"/>
      <c r="AJ338" s="344"/>
      <c r="AK338" s="344"/>
      <c r="AL338" s="344"/>
      <c r="AM338" s="344"/>
      <c r="AN338" s="344"/>
      <c r="AO338" s="309"/>
      <c r="AP338" s="344"/>
      <c r="AQ338" s="344"/>
      <c r="AR338" s="344"/>
      <c r="AS338" s="344"/>
      <c r="AT338" s="344"/>
      <c r="AU338" s="309"/>
      <c r="AV338" s="344"/>
      <c r="AW338" s="344"/>
      <c r="AX338" s="309"/>
    </row>
    <row r="339" spans="1:50">
      <c r="A339" s="643" t="s">
        <v>332</v>
      </c>
      <c r="B339" s="644">
        <v>8226755.6590772923</v>
      </c>
      <c r="C339" s="644"/>
      <c r="D339" s="644">
        <v>5064706.0282258065</v>
      </c>
      <c r="E339" s="644"/>
      <c r="F339" s="644">
        <v>2592760.7905882355</v>
      </c>
      <c r="G339" s="644">
        <v>6498814.7301204819</v>
      </c>
      <c r="H339" s="644">
        <v>22383037.208011817</v>
      </c>
      <c r="I339" s="644"/>
      <c r="J339" s="644">
        <v>0</v>
      </c>
      <c r="K339" s="644">
        <v>0</v>
      </c>
      <c r="L339" s="644">
        <v>1866144.7365879829</v>
      </c>
      <c r="M339" s="644"/>
      <c r="N339" s="644">
        <v>1866144.7365879829</v>
      </c>
      <c r="O339" s="644"/>
      <c r="P339" s="644"/>
      <c r="Q339" s="644"/>
      <c r="R339" s="273"/>
      <c r="S339" s="275">
        <f>IF(B338&gt;0,(B339/B338),)</f>
        <v>48392.680347513488</v>
      </c>
      <c r="T339" s="275">
        <f t="shared" ref="T339" si="3585">IF(C338&gt;0,(C339/C338),)</f>
        <v>0</v>
      </c>
      <c r="U339" s="275">
        <f t="shared" ref="U339" si="3586">IF(D338&gt;0,(D339/D338),)</f>
        <v>51158.646749755622</v>
      </c>
      <c r="V339" s="275">
        <f t="shared" ref="V339" si="3587">IF(E338&gt;0,(E339/E338),)</f>
        <v>0</v>
      </c>
      <c r="W339" s="275">
        <f t="shared" ref="W339" si="3588">IF(F338&gt;0,(F339/F338),)</f>
        <v>48920.014916759159</v>
      </c>
      <c r="X339" s="275">
        <f t="shared" ref="X339" si="3589">IF(G338&gt;0,(G339/G338),)</f>
        <v>46754.062806622169</v>
      </c>
      <c r="Y339" s="290">
        <f t="shared" ref="Y339" si="3590">IF(H338&gt;0,(H339/H338),)</f>
        <v>48553.226047747979</v>
      </c>
      <c r="Z339" s="285">
        <f t="shared" ref="Z339" si="3591">IF(I338&gt;0,(I339/I338),)</f>
        <v>0</v>
      </c>
      <c r="AA339" s="275">
        <f t="shared" ref="AA339" si="3592">IF(J338&gt;0,(J339/J338),)</f>
        <v>0</v>
      </c>
      <c r="AB339" s="275">
        <f t="shared" ref="AB339" si="3593">IF(K338&gt;0,(K339/K338),)</f>
        <v>0</v>
      </c>
      <c r="AC339" s="275">
        <f t="shared" ref="AC339" si="3594">IF(L338&gt;0,(L339/L338),)</f>
        <v>41469.883035288505</v>
      </c>
      <c r="AD339" s="275">
        <f t="shared" ref="AD339" si="3595">IF(M338&gt;0,(M339/M338),)</f>
        <v>0</v>
      </c>
      <c r="AE339" s="290">
        <f t="shared" ref="AE339" si="3596">IF(N338&gt;0,(N339/N338),)</f>
        <v>41469.883035288505</v>
      </c>
      <c r="AF339" s="285">
        <f t="shared" ref="AF339" si="3597">IF(O338&gt;0,(O339/O338),)</f>
        <v>0</v>
      </c>
      <c r="AG339" s="275">
        <f t="shared" ref="AG339" si="3598">IF(P338&gt;0,(P339/P338),)</f>
        <v>0</v>
      </c>
      <c r="AH339" s="290">
        <f t="shared" ref="AH339" si="3599">IF(Q338&gt;0,(Q339/Q338),)</f>
        <v>0</v>
      </c>
      <c r="AI339" s="345">
        <f>IF(S337&gt;0,(S339-S337)/S337,)</f>
        <v>-9.7963564679286515E-3</v>
      </c>
      <c r="AJ339" s="314">
        <f t="shared" ref="AJ339" si="3600">IF(T337&gt;0,(T339-T337)/T337,)</f>
        <v>0</v>
      </c>
      <c r="AK339" s="314">
        <f t="shared" ref="AK339" si="3601">IF(U337&gt;0,(U339-U337)/U337,)</f>
        <v>1.0228983637696464E-2</v>
      </c>
      <c r="AL339" s="314">
        <f t="shared" ref="AL339" si="3602">IF(V337&gt;0,(V339-V337)/V337,)</f>
        <v>0</v>
      </c>
      <c r="AM339" s="314">
        <f t="shared" ref="AM339" si="3603">IF(W337&gt;0,(W339-W337)/W337,)</f>
        <v>2.4203058723033553E-2</v>
      </c>
      <c r="AN339" s="314">
        <f t="shared" ref="AN339" si="3604">IF(X337&gt;0,(X339-X337)/X337,)</f>
        <v>2.0836783046810744E-2</v>
      </c>
      <c r="AO339" s="310">
        <f t="shared" ref="AO339" si="3605">IF(Y337&gt;0,(Y339-Y337)/Y337,)</f>
        <v>7.6598884525143516E-3</v>
      </c>
      <c r="AP339" s="314">
        <f t="shared" ref="AP339" si="3606">IF(Z337&gt;0,(Z339-Z337)/Z337,)</f>
        <v>0</v>
      </c>
      <c r="AQ339" s="314">
        <f t="shared" ref="AQ339" si="3607">IF(AA337&gt;0,(AA339-AA337)/AA337,)</f>
        <v>0</v>
      </c>
      <c r="AR339" s="314">
        <f t="shared" ref="AR339" si="3608">IF(AB337&gt;0,(AB339-AB337)/AB337,)</f>
        <v>0</v>
      </c>
      <c r="AS339" s="314">
        <f t="shared" ref="AS339" si="3609">IF(AC337&gt;0,(AC339-AC337)/AC337,)</f>
        <v>-5.4444372343258947E-2</v>
      </c>
      <c r="AT339" s="314">
        <f t="shared" ref="AT339" si="3610">IF(AD337&gt;0,(AD339-AD337)/AD337,)</f>
        <v>0</v>
      </c>
      <c r="AU339" s="310">
        <f t="shared" ref="AU339" si="3611">IF(AE337&gt;0,(AE339-AE337)/AE337,)</f>
        <v>-5.4444372343258947E-2</v>
      </c>
      <c r="AV339" s="314">
        <f t="shared" ref="AV339" si="3612">IF(AF337&gt;0,(AF339-AF337)/AF337,)</f>
        <v>0</v>
      </c>
      <c r="AW339" s="314">
        <f t="shared" ref="AW339" si="3613">IF(AG337&gt;0,(AG339-AG337)/AG337,)</f>
        <v>0</v>
      </c>
      <c r="AX339" s="310">
        <f t="shared" ref="AX339" si="3614">IF(AH337&gt;0,(AH339-AH337)/AH337,)</f>
        <v>0</v>
      </c>
    </row>
    <row r="340" spans="1:50">
      <c r="A340" s="643" t="s">
        <v>334</v>
      </c>
      <c r="B340" s="644">
        <v>286</v>
      </c>
      <c r="C340" s="644"/>
      <c r="D340" s="644">
        <v>1</v>
      </c>
      <c r="E340" s="644"/>
      <c r="F340" s="644">
        <v>103</v>
      </c>
      <c r="G340" s="644">
        <v>26</v>
      </c>
      <c r="H340" s="644">
        <v>416</v>
      </c>
      <c r="I340" s="644"/>
      <c r="J340" s="644">
        <v>1399</v>
      </c>
      <c r="K340" s="644">
        <v>471</v>
      </c>
      <c r="L340" s="644">
        <v>130</v>
      </c>
      <c r="M340" s="644"/>
      <c r="N340" s="644">
        <v>2000</v>
      </c>
      <c r="O340" s="644"/>
      <c r="P340" s="644"/>
      <c r="Q340" s="644"/>
      <c r="Y340" s="288"/>
      <c r="Z340" s="284"/>
      <c r="AE340" s="288"/>
      <c r="AF340" s="284"/>
      <c r="AH340" s="288"/>
      <c r="AI340" s="343"/>
      <c r="AJ340" s="344"/>
      <c r="AK340" s="344"/>
      <c r="AL340" s="344"/>
      <c r="AM340" s="344"/>
      <c r="AN340" s="344"/>
      <c r="AO340" s="309"/>
      <c r="AP340" s="344"/>
      <c r="AQ340" s="344"/>
      <c r="AR340" s="344"/>
      <c r="AS340" s="344"/>
      <c r="AT340" s="344"/>
      <c r="AU340" s="309"/>
      <c r="AV340" s="344"/>
      <c r="AW340" s="344"/>
      <c r="AX340" s="309"/>
    </row>
    <row r="341" spans="1:50">
      <c r="A341" s="643" t="s">
        <v>336</v>
      </c>
      <c r="B341" s="644">
        <v>14890303.062468404</v>
      </c>
      <c r="C341" s="644"/>
      <c r="D341" s="644">
        <v>35000</v>
      </c>
      <c r="E341" s="644"/>
      <c r="F341" s="644">
        <v>4590107.6952380948</v>
      </c>
      <c r="G341" s="644">
        <v>1017248.05562579</v>
      </c>
      <c r="H341" s="644">
        <v>20532658.813332289</v>
      </c>
      <c r="I341" s="644"/>
      <c r="J341" s="644">
        <v>68002718</v>
      </c>
      <c r="K341" s="644">
        <v>22022629</v>
      </c>
      <c r="L341" s="644">
        <v>5366842</v>
      </c>
      <c r="M341" s="644"/>
      <c r="N341" s="644">
        <v>95392189</v>
      </c>
      <c r="O341" s="644"/>
      <c r="P341" s="644"/>
      <c r="Q341" s="644"/>
      <c r="R341" s="273"/>
      <c r="S341" s="275">
        <f>IF(B340&gt;0,(B341/B340),)</f>
        <v>52063.996721917494</v>
      </c>
      <c r="T341" s="275">
        <f t="shared" ref="T341" si="3615">IF(C340&gt;0,(C341/C340),)</f>
        <v>0</v>
      </c>
      <c r="U341" s="275">
        <f t="shared" ref="U341" si="3616">IF(D340&gt;0,(D341/D340),)</f>
        <v>35000</v>
      </c>
      <c r="V341" s="275">
        <f t="shared" ref="V341" si="3617">IF(E340&gt;0,(E341/E340),)</f>
        <v>0</v>
      </c>
      <c r="W341" s="275">
        <f t="shared" ref="W341" si="3618">IF(F340&gt;0,(F341/F340),)</f>
        <v>44564.152380952379</v>
      </c>
      <c r="X341" s="275">
        <f t="shared" ref="X341" si="3619">IF(G340&gt;0,(G341/G340),)</f>
        <v>39124.925216376541</v>
      </c>
      <c r="Y341" s="290">
        <f t="shared" ref="Y341" si="3620">IF(H340&gt;0,(H341/H340),)</f>
        <v>49357.35291666416</v>
      </c>
      <c r="Z341" s="285">
        <f t="shared" ref="Z341" si="3621">IF(I340&gt;0,(I341/I340),)</f>
        <v>0</v>
      </c>
      <c r="AA341" s="275">
        <f t="shared" ref="AA341" si="3622">IF(J340&gt;0,(J341/J340),)</f>
        <v>48608.090064331664</v>
      </c>
      <c r="AB341" s="275">
        <f t="shared" ref="AB341" si="3623">IF(K340&gt;0,(K341/K340),)</f>
        <v>46757.174097664545</v>
      </c>
      <c r="AC341" s="275">
        <f t="shared" ref="AC341" si="3624">IF(L340&gt;0,(L341/L340),)</f>
        <v>41283.4</v>
      </c>
      <c r="AD341" s="275">
        <f t="shared" ref="AD341" si="3625">IF(M340&gt;0,(M341/M340),)</f>
        <v>0</v>
      </c>
      <c r="AE341" s="290">
        <f t="shared" ref="AE341" si="3626">IF(N340&gt;0,(N341/N340),)</f>
        <v>47696.094499999999</v>
      </c>
      <c r="AF341" s="285">
        <f t="shared" ref="AF341" si="3627">IF(O340&gt;0,(O341/O340),)</f>
        <v>0</v>
      </c>
      <c r="AG341" s="275">
        <f t="shared" ref="AG341" si="3628">IF(P340&gt;0,(P341/P340),)</f>
        <v>0</v>
      </c>
      <c r="AH341" s="290">
        <f t="shared" ref="AH341" si="3629">IF(Q340&gt;0,(Q341/Q340),)</f>
        <v>0</v>
      </c>
      <c r="AI341" s="343"/>
      <c r="AJ341" s="344"/>
      <c r="AK341" s="344"/>
      <c r="AL341" s="344"/>
      <c r="AM341" s="344"/>
      <c r="AN341" s="344"/>
      <c r="AO341" s="309"/>
      <c r="AP341" s="344"/>
      <c r="AQ341" s="344"/>
      <c r="AR341" s="344"/>
      <c r="AS341" s="344"/>
      <c r="AT341" s="344"/>
      <c r="AU341" s="309"/>
      <c r="AV341" s="344"/>
      <c r="AW341" s="344"/>
      <c r="AX341" s="309"/>
    </row>
    <row r="342" spans="1:50">
      <c r="A342" s="643" t="s">
        <v>338</v>
      </c>
      <c r="B342" s="644">
        <v>285</v>
      </c>
      <c r="C342" s="644"/>
      <c r="D342" s="644">
        <v>1</v>
      </c>
      <c r="E342" s="644"/>
      <c r="F342" s="644">
        <v>95</v>
      </c>
      <c r="G342" s="644">
        <v>25</v>
      </c>
      <c r="H342" s="644">
        <v>406</v>
      </c>
      <c r="I342" s="644"/>
      <c r="J342" s="644">
        <v>1432</v>
      </c>
      <c r="K342" s="644">
        <v>470</v>
      </c>
      <c r="L342" s="644">
        <v>133</v>
      </c>
      <c r="M342" s="644"/>
      <c r="N342" s="644">
        <v>2035</v>
      </c>
      <c r="O342" s="644"/>
      <c r="P342" s="644"/>
      <c r="Q342" s="644"/>
      <c r="Y342" s="288"/>
      <c r="Z342" s="284"/>
      <c r="AE342" s="288"/>
      <c r="AF342" s="284"/>
      <c r="AH342" s="288"/>
      <c r="AI342" s="343"/>
      <c r="AJ342" s="344"/>
      <c r="AK342" s="344"/>
      <c r="AL342" s="344"/>
      <c r="AM342" s="344"/>
      <c r="AN342" s="344"/>
      <c r="AO342" s="309"/>
      <c r="AP342" s="344"/>
      <c r="AQ342" s="344"/>
      <c r="AR342" s="344"/>
      <c r="AS342" s="344"/>
      <c r="AT342" s="344"/>
      <c r="AU342" s="309"/>
      <c r="AV342" s="344"/>
      <c r="AW342" s="344"/>
      <c r="AX342" s="309"/>
    </row>
    <row r="343" spans="1:50">
      <c r="A343" s="643" t="s">
        <v>340</v>
      </c>
      <c r="B343" s="644">
        <v>15127386.914325843</v>
      </c>
      <c r="C343" s="644"/>
      <c r="D343" s="644">
        <v>32130</v>
      </c>
      <c r="E343" s="644"/>
      <c r="F343" s="644">
        <v>4502715</v>
      </c>
      <c r="G343" s="644">
        <v>1032959.6579670331</v>
      </c>
      <c r="H343" s="644">
        <v>20695191.572292875</v>
      </c>
      <c r="I343" s="644"/>
      <c r="J343" s="644">
        <v>75984071</v>
      </c>
      <c r="K343" s="644">
        <v>22383936</v>
      </c>
      <c r="L343" s="644">
        <v>5584026</v>
      </c>
      <c r="M343" s="644"/>
      <c r="N343" s="644">
        <v>103952033</v>
      </c>
      <c r="O343" s="644"/>
      <c r="P343" s="644"/>
      <c r="Q343" s="644"/>
      <c r="R343" s="273"/>
      <c r="S343" s="275">
        <f>IF(B342&gt;0,(B343/B342),)</f>
        <v>53078.550576581903</v>
      </c>
      <c r="T343" s="275">
        <f t="shared" ref="T343" si="3630">IF(C342&gt;0,(C343/C342),)</f>
        <v>0</v>
      </c>
      <c r="U343" s="275">
        <f t="shared" ref="U343" si="3631">IF(D342&gt;0,(D343/D342),)</f>
        <v>32130</v>
      </c>
      <c r="V343" s="275">
        <f t="shared" ref="V343" si="3632">IF(E342&gt;0,(E343/E342),)</f>
        <v>0</v>
      </c>
      <c r="W343" s="275">
        <f t="shared" ref="W343" si="3633">IF(F342&gt;0,(F343/F342),)</f>
        <v>47397</v>
      </c>
      <c r="X343" s="275">
        <f t="shared" ref="X343" si="3634">IF(G342&gt;0,(G343/G342),)</f>
        <v>41318.386318681325</v>
      </c>
      <c r="Y343" s="290">
        <f t="shared" ref="Y343" si="3635">IF(H342&gt;0,(H343/H342),)</f>
        <v>50973.378256879005</v>
      </c>
      <c r="Z343" s="285">
        <f t="shared" ref="Z343" si="3636">IF(I342&gt;0,(I343/I342),)</f>
        <v>0</v>
      </c>
      <c r="AA343" s="275">
        <f t="shared" ref="AA343" si="3637">IF(J342&gt;0,(J343/J342),)</f>
        <v>53061.502094972064</v>
      </c>
      <c r="AB343" s="275">
        <f t="shared" ref="AB343" si="3638">IF(K342&gt;0,(K343/K342),)</f>
        <v>47625.395744680849</v>
      </c>
      <c r="AC343" s="275">
        <f t="shared" ref="AC343" si="3639">IF(L342&gt;0,(L343/L342),)</f>
        <v>41985.15789473684</v>
      </c>
      <c r="AD343" s="275">
        <f t="shared" ref="AD343" si="3640">IF(M342&gt;0,(M343/M342),)</f>
        <v>0</v>
      </c>
      <c r="AE343" s="290">
        <f t="shared" ref="AE343" si="3641">IF(N342&gt;0,(N343/N342),)</f>
        <v>51082.080098280101</v>
      </c>
      <c r="AF343" s="285">
        <f t="shared" ref="AF343" si="3642">IF(O342&gt;0,(O343/O342),)</f>
        <v>0</v>
      </c>
      <c r="AG343" s="275">
        <f t="shared" ref="AG343" si="3643">IF(P342&gt;0,(P343/P342),)</f>
        <v>0</v>
      </c>
      <c r="AH343" s="290">
        <f t="shared" ref="AH343" si="3644">IF(Q342&gt;0,(Q343/Q342),)</f>
        <v>0</v>
      </c>
      <c r="AI343" s="345">
        <f>IF(S341&gt;0,(S343-S341)/S341,)</f>
        <v>1.9486668687448468E-2</v>
      </c>
      <c r="AJ343" s="314">
        <f t="shared" ref="AJ343" si="3645">IF(T341&gt;0,(T343-T341)/T341,)</f>
        <v>0</v>
      </c>
      <c r="AK343" s="312">
        <f t="shared" ref="AK343" si="3646">IF(U341&gt;0,(U343-U341)/U341,)</f>
        <v>-8.2000000000000003E-2</v>
      </c>
      <c r="AL343" s="314">
        <f t="shared" ref="AL343" si="3647">IF(V341&gt;0,(V343-V341)/V341,)</f>
        <v>0</v>
      </c>
      <c r="AM343" s="314">
        <f t="shared" ref="AM343" si="3648">IF(W341&gt;0,(W343-W341)/W341,)</f>
        <v>6.3567855949133625E-2</v>
      </c>
      <c r="AN343" s="314">
        <f t="shared" ref="AN343" si="3649">IF(X341&gt;0,(X343-X341)/X341,)</f>
        <v>5.6063010732265002E-2</v>
      </c>
      <c r="AO343" s="310">
        <f t="shared" ref="AO343" si="3650">IF(Y341&gt;0,(Y343-Y341)/Y341,)</f>
        <v>3.2741329198576974E-2</v>
      </c>
      <c r="AP343" s="314">
        <f t="shared" ref="AP343" si="3651">IF(Z341&gt;0,(Z343-Z341)/Z341,)</f>
        <v>0</v>
      </c>
      <c r="AQ343" s="312">
        <f t="shared" ref="AQ343" si="3652">IF(AA341&gt;0,(AA343-AA341)/AA341,)</f>
        <v>9.1618741340102325E-2</v>
      </c>
      <c r="AR343" s="314">
        <f t="shared" ref="AR343" si="3653">IF(AB341&gt;0,(AB343-AB341)/AB341,)</f>
        <v>1.8568736536617819E-2</v>
      </c>
      <c r="AS343" s="314">
        <f t="shared" ref="AS343" si="3654">IF(AC341&gt;0,(AC343-AC341)/AC341,)</f>
        <v>1.6998548926126199E-2</v>
      </c>
      <c r="AT343" s="314">
        <f t="shared" ref="AT343" si="3655">IF(AD341&gt;0,(AD343-AD341)/AD341,)</f>
        <v>0</v>
      </c>
      <c r="AU343" s="310">
        <f t="shared" ref="AU343" si="3656">IF(AE341&gt;0,(AE343-AE341)/AE341,)</f>
        <v>7.0990835492413362E-2</v>
      </c>
      <c r="AV343" s="314">
        <f t="shared" ref="AV343" si="3657">IF(AF341&gt;0,(AF343-AF341)/AF341,)</f>
        <v>0</v>
      </c>
      <c r="AW343" s="314">
        <f t="shared" ref="AW343" si="3658">IF(AG341&gt;0,(AG343-AG341)/AG341,)</f>
        <v>0</v>
      </c>
      <c r="AX343" s="310">
        <f t="shared" ref="AX343" si="3659">IF(AH341&gt;0,(AH343-AH341)/AH341,)</f>
        <v>0</v>
      </c>
    </row>
    <row r="344" spans="1:50">
      <c r="A344" s="643" t="s">
        <v>342</v>
      </c>
      <c r="B344" s="644">
        <v>0</v>
      </c>
      <c r="C344" s="644"/>
      <c r="D344" s="644">
        <v>0</v>
      </c>
      <c r="E344" s="644"/>
      <c r="F344" s="644">
        <v>0</v>
      </c>
      <c r="G344" s="644">
        <v>0</v>
      </c>
      <c r="H344" s="644">
        <v>0</v>
      </c>
      <c r="I344" s="644"/>
      <c r="J344" s="644">
        <v>0</v>
      </c>
      <c r="K344" s="644">
        <v>0</v>
      </c>
      <c r="L344" s="644">
        <v>0</v>
      </c>
      <c r="M344" s="644"/>
      <c r="N344" s="644">
        <v>0</v>
      </c>
      <c r="O344" s="644"/>
      <c r="P344" s="644"/>
      <c r="Q344" s="644"/>
      <c r="Y344" s="288"/>
      <c r="Z344" s="284"/>
      <c r="AE344" s="288"/>
      <c r="AF344" s="284"/>
      <c r="AH344" s="288"/>
      <c r="AI344" s="343"/>
      <c r="AJ344" s="344"/>
      <c r="AK344" s="344"/>
      <c r="AL344" s="344"/>
      <c r="AM344" s="344"/>
      <c r="AN344" s="344"/>
      <c r="AO344" s="309"/>
      <c r="AP344" s="344"/>
      <c r="AQ344" s="344"/>
      <c r="AR344" s="344"/>
      <c r="AS344" s="344"/>
      <c r="AT344" s="344"/>
      <c r="AU344" s="309"/>
      <c r="AV344" s="344"/>
      <c r="AW344" s="344"/>
      <c r="AX344" s="309"/>
    </row>
    <row r="345" spans="1:50">
      <c r="A345" s="643" t="s">
        <v>344</v>
      </c>
      <c r="B345" s="644">
        <v>0</v>
      </c>
      <c r="C345" s="644"/>
      <c r="D345" s="644">
        <v>0</v>
      </c>
      <c r="E345" s="644"/>
      <c r="F345" s="644">
        <v>0</v>
      </c>
      <c r="G345" s="644">
        <v>0</v>
      </c>
      <c r="H345" s="644">
        <v>0</v>
      </c>
      <c r="I345" s="644"/>
      <c r="J345" s="644">
        <v>0</v>
      </c>
      <c r="K345" s="644">
        <v>0</v>
      </c>
      <c r="L345" s="644">
        <v>0</v>
      </c>
      <c r="M345" s="644"/>
      <c r="N345" s="644">
        <v>0</v>
      </c>
      <c r="O345" s="644"/>
      <c r="P345" s="644"/>
      <c r="Q345" s="644"/>
      <c r="R345" s="273"/>
      <c r="S345" s="275">
        <f>IF(B344&gt;0,(B345/B344),)</f>
        <v>0</v>
      </c>
      <c r="T345" s="275">
        <f t="shared" ref="T345" si="3660">IF(C344&gt;0,(C345/C344),)</f>
        <v>0</v>
      </c>
      <c r="U345" s="275">
        <f t="shared" ref="U345" si="3661">IF(D344&gt;0,(D345/D344),)</f>
        <v>0</v>
      </c>
      <c r="V345" s="275">
        <f t="shared" ref="V345" si="3662">IF(E344&gt;0,(E345/E344),)</f>
        <v>0</v>
      </c>
      <c r="W345" s="275">
        <f t="shared" ref="W345" si="3663">IF(F344&gt;0,(F345/F344),)</f>
        <v>0</v>
      </c>
      <c r="X345" s="275">
        <f t="shared" ref="X345" si="3664">IF(G344&gt;0,(G345/G344),)</f>
        <v>0</v>
      </c>
      <c r="Y345" s="290">
        <f t="shared" ref="Y345" si="3665">IF(H344&gt;0,(H345/H344),)</f>
        <v>0</v>
      </c>
      <c r="Z345" s="285">
        <f t="shared" ref="Z345" si="3666">IF(I344&gt;0,(I345/I344),)</f>
        <v>0</v>
      </c>
      <c r="AA345" s="275">
        <f t="shared" ref="AA345" si="3667">IF(J344&gt;0,(J345/J344),)</f>
        <v>0</v>
      </c>
      <c r="AB345" s="275">
        <f t="shared" ref="AB345" si="3668">IF(K344&gt;0,(K345/K344),)</f>
        <v>0</v>
      </c>
      <c r="AC345" s="275">
        <f t="shared" ref="AC345" si="3669">IF(L344&gt;0,(L345/L344),)</f>
        <v>0</v>
      </c>
      <c r="AD345" s="275">
        <f t="shared" ref="AD345" si="3670">IF(M344&gt;0,(M345/M344),)</f>
        <v>0</v>
      </c>
      <c r="AE345" s="290">
        <f t="shared" ref="AE345" si="3671">IF(N344&gt;0,(N345/N344),)</f>
        <v>0</v>
      </c>
      <c r="AF345" s="285">
        <f t="shared" ref="AF345" si="3672">IF(O344&gt;0,(O345/O344),)</f>
        <v>0</v>
      </c>
      <c r="AG345" s="275">
        <f t="shared" ref="AG345" si="3673">IF(P344&gt;0,(P345/P344),)</f>
        <v>0</v>
      </c>
      <c r="AH345" s="290">
        <f t="shared" ref="AH345" si="3674">IF(Q344&gt;0,(Q345/Q344),)</f>
        <v>0</v>
      </c>
      <c r="AI345" s="343"/>
      <c r="AJ345" s="344"/>
      <c r="AK345" s="344"/>
      <c r="AL345" s="344"/>
      <c r="AM345" s="344"/>
      <c r="AN345" s="344"/>
      <c r="AO345" s="309"/>
      <c r="AP345" s="344"/>
      <c r="AQ345" s="344"/>
      <c r="AR345" s="344"/>
      <c r="AS345" s="344"/>
      <c r="AT345" s="344"/>
      <c r="AU345" s="309"/>
      <c r="AV345" s="344"/>
      <c r="AW345" s="344"/>
      <c r="AX345" s="309"/>
    </row>
    <row r="346" spans="1:50">
      <c r="A346" s="643" t="s">
        <v>346</v>
      </c>
      <c r="B346" s="644">
        <v>0</v>
      </c>
      <c r="C346" s="644"/>
      <c r="D346" s="644">
        <v>0</v>
      </c>
      <c r="E346" s="644"/>
      <c r="F346" s="644">
        <v>0</v>
      </c>
      <c r="G346" s="644">
        <v>0</v>
      </c>
      <c r="H346" s="644">
        <v>0</v>
      </c>
      <c r="I346" s="644"/>
      <c r="J346" s="644">
        <v>0</v>
      </c>
      <c r="K346" s="644">
        <v>0</v>
      </c>
      <c r="L346" s="644">
        <v>0</v>
      </c>
      <c r="M346" s="644"/>
      <c r="N346" s="644">
        <v>0</v>
      </c>
      <c r="O346" s="644"/>
      <c r="P346" s="644"/>
      <c r="Q346" s="644"/>
      <c r="Y346" s="288"/>
      <c r="Z346" s="284"/>
      <c r="AE346" s="288"/>
      <c r="AF346" s="284"/>
      <c r="AH346" s="288"/>
      <c r="AI346" s="343"/>
      <c r="AJ346" s="344"/>
      <c r="AK346" s="344"/>
      <c r="AL346" s="344"/>
      <c r="AM346" s="344"/>
      <c r="AN346" s="344"/>
      <c r="AO346" s="309"/>
      <c r="AP346" s="344"/>
      <c r="AQ346" s="344"/>
      <c r="AR346" s="344"/>
      <c r="AS346" s="344"/>
      <c r="AT346" s="344"/>
      <c r="AU346" s="309"/>
      <c r="AV346" s="344"/>
      <c r="AW346" s="344"/>
      <c r="AX346" s="309"/>
    </row>
    <row r="347" spans="1:50">
      <c r="A347" s="643" t="s">
        <v>348</v>
      </c>
      <c r="B347" s="644">
        <v>0</v>
      </c>
      <c r="C347" s="644"/>
      <c r="D347" s="644">
        <v>0</v>
      </c>
      <c r="E347" s="644"/>
      <c r="F347" s="644">
        <v>0</v>
      </c>
      <c r="G347" s="644">
        <v>0</v>
      </c>
      <c r="H347" s="644">
        <v>0</v>
      </c>
      <c r="I347" s="644"/>
      <c r="J347" s="644">
        <v>0</v>
      </c>
      <c r="K347" s="644">
        <v>0</v>
      </c>
      <c r="L347" s="644">
        <v>0</v>
      </c>
      <c r="M347" s="644"/>
      <c r="N347" s="644">
        <v>0</v>
      </c>
      <c r="O347" s="644"/>
      <c r="P347" s="644"/>
      <c r="Q347" s="644"/>
      <c r="R347" s="273"/>
      <c r="S347" s="275">
        <f>IF(B346&gt;0,(B347/B346),)</f>
        <v>0</v>
      </c>
      <c r="T347" s="275">
        <f t="shared" ref="T347" si="3675">IF(C346&gt;0,(C347/C346),)</f>
        <v>0</v>
      </c>
      <c r="U347" s="275">
        <f t="shared" ref="U347" si="3676">IF(D346&gt;0,(D347/D346),)</f>
        <v>0</v>
      </c>
      <c r="V347" s="275">
        <f t="shared" ref="V347" si="3677">IF(E346&gt;0,(E347/E346),)</f>
        <v>0</v>
      </c>
      <c r="W347" s="275">
        <f t="shared" ref="W347" si="3678">IF(F346&gt;0,(F347/F346),)</f>
        <v>0</v>
      </c>
      <c r="X347" s="275">
        <f t="shared" ref="X347" si="3679">IF(G346&gt;0,(G347/G346),)</f>
        <v>0</v>
      </c>
      <c r="Y347" s="290">
        <f t="shared" ref="Y347" si="3680">IF(H346&gt;0,(H347/H346),)</f>
        <v>0</v>
      </c>
      <c r="Z347" s="285">
        <f t="shared" ref="Z347" si="3681">IF(I346&gt;0,(I347/I346),)</f>
        <v>0</v>
      </c>
      <c r="AA347" s="275">
        <f t="shared" ref="AA347" si="3682">IF(J346&gt;0,(J347/J346),)</f>
        <v>0</v>
      </c>
      <c r="AB347" s="275">
        <f t="shared" ref="AB347" si="3683">IF(K346&gt;0,(K347/K346),)</f>
        <v>0</v>
      </c>
      <c r="AC347" s="275">
        <f t="shared" ref="AC347" si="3684">IF(L346&gt;0,(L347/L346),)</f>
        <v>0</v>
      </c>
      <c r="AD347" s="275">
        <f t="shared" ref="AD347" si="3685">IF(M346&gt;0,(M347/M346),)</f>
        <v>0</v>
      </c>
      <c r="AE347" s="290">
        <f t="shared" ref="AE347" si="3686">IF(N346&gt;0,(N347/N346),)</f>
        <v>0</v>
      </c>
      <c r="AF347" s="285">
        <f t="shared" ref="AF347" si="3687">IF(O346&gt;0,(O347/O346),)</f>
        <v>0</v>
      </c>
      <c r="AG347" s="275">
        <f t="shared" ref="AG347" si="3688">IF(P346&gt;0,(P347/P346),)</f>
        <v>0</v>
      </c>
      <c r="AH347" s="290">
        <f t="shared" ref="AH347" si="3689">IF(Q346&gt;0,(Q347/Q346),)</f>
        <v>0</v>
      </c>
      <c r="AI347" s="345">
        <f>IF(S345&gt;0,(S347-S345)/S345,)</f>
        <v>0</v>
      </c>
      <c r="AJ347" s="314">
        <f t="shared" ref="AJ347" si="3690">IF(T345&gt;0,(T347-T345)/T345,)</f>
        <v>0</v>
      </c>
      <c r="AK347" s="314">
        <f t="shared" ref="AK347" si="3691">IF(U345&gt;0,(U347-U345)/U345,)</f>
        <v>0</v>
      </c>
      <c r="AL347" s="314">
        <f t="shared" ref="AL347" si="3692">IF(V345&gt;0,(V347-V345)/V345,)</f>
        <v>0</v>
      </c>
      <c r="AM347" s="314">
        <f t="shared" ref="AM347" si="3693">IF(W345&gt;0,(W347-W345)/W345,)</f>
        <v>0</v>
      </c>
      <c r="AN347" s="314">
        <f t="shared" ref="AN347" si="3694">IF(X345&gt;0,(X347-X345)/X345,)</f>
        <v>0</v>
      </c>
      <c r="AO347" s="310">
        <f t="shared" ref="AO347" si="3695">IF(Y345&gt;0,(Y347-Y345)/Y345,)</f>
        <v>0</v>
      </c>
      <c r="AP347" s="314">
        <f t="shared" ref="AP347" si="3696">IF(Z345&gt;0,(Z347-Z345)/Z345,)</f>
        <v>0</v>
      </c>
      <c r="AQ347" s="314">
        <f t="shared" ref="AQ347" si="3697">IF(AA345&gt;0,(AA347-AA345)/AA345,)</f>
        <v>0</v>
      </c>
      <c r="AR347" s="314">
        <f t="shared" ref="AR347" si="3698">IF(AB345&gt;0,(AB347-AB345)/AB345,)</f>
        <v>0</v>
      </c>
      <c r="AS347" s="314">
        <f t="shared" ref="AS347" si="3699">IF(AC345&gt;0,(AC347-AC345)/AC345,)</f>
        <v>0</v>
      </c>
      <c r="AT347" s="314">
        <f t="shared" ref="AT347" si="3700">IF(AD345&gt;0,(AD347-AD345)/AD345,)</f>
        <v>0</v>
      </c>
      <c r="AU347" s="310">
        <f t="shared" ref="AU347" si="3701">IF(AE345&gt;0,(AE347-AE345)/AE345,)</f>
        <v>0</v>
      </c>
      <c r="AV347" s="314">
        <f t="shared" ref="AV347" si="3702">IF(AF345&gt;0,(AF347-AF345)/AF345,)</f>
        <v>0</v>
      </c>
      <c r="AW347" s="314">
        <f t="shared" ref="AW347" si="3703">IF(AG345&gt;0,(AG347-AG345)/AG345,)</f>
        <v>0</v>
      </c>
      <c r="AX347" s="310">
        <f t="shared" ref="AX347" si="3704">IF(AH345&gt;0,(AH347-AH345)/AH345,)</f>
        <v>0</v>
      </c>
    </row>
    <row r="348" spans="1:50">
      <c r="A348" s="643" t="s">
        <v>350</v>
      </c>
      <c r="B348" s="644">
        <v>2400</v>
      </c>
      <c r="C348" s="644"/>
      <c r="D348" s="644">
        <v>1009</v>
      </c>
      <c r="E348" s="644"/>
      <c r="F348" s="644">
        <v>821</v>
      </c>
      <c r="G348" s="644">
        <v>550</v>
      </c>
      <c r="H348" s="644">
        <v>4780</v>
      </c>
      <c r="I348" s="644"/>
      <c r="J348" s="644">
        <v>1399</v>
      </c>
      <c r="K348" s="644">
        <v>471</v>
      </c>
      <c r="L348" s="644">
        <v>242</v>
      </c>
      <c r="M348" s="644"/>
      <c r="N348" s="644">
        <v>2112</v>
      </c>
      <c r="O348" s="644"/>
      <c r="P348" s="644"/>
      <c r="Q348" s="644"/>
      <c r="Y348" s="288"/>
      <c r="Z348" s="284"/>
      <c r="AE348" s="288"/>
      <c r="AF348" s="284"/>
      <c r="AH348" s="288"/>
      <c r="AI348" s="343"/>
      <c r="AJ348" s="344"/>
      <c r="AK348" s="344"/>
      <c r="AL348" s="344"/>
      <c r="AM348" s="344"/>
      <c r="AN348" s="344"/>
      <c r="AO348" s="309"/>
      <c r="AP348" s="344"/>
      <c r="AQ348" s="344"/>
      <c r="AR348" s="344"/>
      <c r="AS348" s="344"/>
      <c r="AT348" s="344"/>
      <c r="AU348" s="309"/>
      <c r="AV348" s="344"/>
      <c r="AW348" s="344"/>
      <c r="AX348" s="309"/>
    </row>
    <row r="349" spans="1:50">
      <c r="A349" s="643" t="s">
        <v>352</v>
      </c>
      <c r="B349" s="644">
        <v>209431221.89897445</v>
      </c>
      <c r="C349" s="644"/>
      <c r="D349" s="644">
        <v>69591958.191678494</v>
      </c>
      <c r="E349" s="644"/>
      <c r="F349" s="644">
        <v>51944063.417267434</v>
      </c>
      <c r="G349" s="644">
        <v>29996136.977760278</v>
      </c>
      <c r="H349" s="644">
        <v>360963380.48568064</v>
      </c>
      <c r="I349" s="644"/>
      <c r="J349" s="644">
        <v>68002718</v>
      </c>
      <c r="K349" s="644">
        <v>22022629</v>
      </c>
      <c r="L349" s="644">
        <v>10927079.934319269</v>
      </c>
      <c r="M349" s="644"/>
      <c r="N349" s="644">
        <v>100952426.93431927</v>
      </c>
      <c r="O349" s="644"/>
      <c r="P349" s="644"/>
      <c r="Q349" s="644"/>
      <c r="R349" s="273"/>
      <c r="S349" s="275">
        <f>IF(B348&gt;0,(B349/B348),)</f>
        <v>87263.00912457268</v>
      </c>
      <c r="T349" s="275">
        <f t="shared" ref="T349" si="3705">IF(C348&gt;0,(C349/C348),)</f>
        <v>0</v>
      </c>
      <c r="U349" s="275">
        <f t="shared" ref="U349" si="3706">IF(D348&gt;0,(D349/D348),)</f>
        <v>68971.21723654955</v>
      </c>
      <c r="V349" s="275">
        <f t="shared" ref="V349" si="3707">IF(E348&gt;0,(E349/E348),)</f>
        <v>0</v>
      </c>
      <c r="W349" s="275">
        <f t="shared" ref="W349" si="3708">IF(F348&gt;0,(F349/F348),)</f>
        <v>63269.261165977383</v>
      </c>
      <c r="X349" s="275">
        <f t="shared" ref="X349" si="3709">IF(G348&gt;0,(G349/G348),)</f>
        <v>54538.43086865505</v>
      </c>
      <c r="Y349" s="290">
        <f t="shared" ref="Y349" si="3710">IF(H348&gt;0,(H349/H348),)</f>
        <v>75515.35156604198</v>
      </c>
      <c r="Z349" s="285">
        <f t="shared" ref="Z349" si="3711">IF(I348&gt;0,(I349/I348),)</f>
        <v>0</v>
      </c>
      <c r="AA349" s="275">
        <f t="shared" ref="AA349" si="3712">IF(J348&gt;0,(J349/J348),)</f>
        <v>48608.090064331664</v>
      </c>
      <c r="AB349" s="275">
        <f t="shared" ref="AB349" si="3713">IF(K348&gt;0,(K349/K348),)</f>
        <v>46757.174097664545</v>
      </c>
      <c r="AC349" s="275">
        <f t="shared" ref="AC349" si="3714">IF(L348&gt;0,(L349/L348),)</f>
        <v>45153.222869087891</v>
      </c>
      <c r="AD349" s="275">
        <f t="shared" ref="AD349" si="3715">IF(M348&gt;0,(M349/M348),)</f>
        <v>0</v>
      </c>
      <c r="AE349" s="290">
        <f t="shared" ref="AE349" si="3716">IF(N348&gt;0,(N349/N348),)</f>
        <v>47799.444571173895</v>
      </c>
      <c r="AF349" s="285">
        <f t="shared" ref="AF349" si="3717">IF(O348&gt;0,(O349/O348),)</f>
        <v>0</v>
      </c>
      <c r="AG349" s="275">
        <f t="shared" ref="AG349" si="3718">IF(P348&gt;0,(P349/P348),)</f>
        <v>0</v>
      </c>
      <c r="AH349" s="290">
        <f t="shared" ref="AH349" si="3719">IF(Q348&gt;0,(Q349/Q348),)</f>
        <v>0</v>
      </c>
      <c r="AI349" s="343"/>
      <c r="AJ349" s="344"/>
      <c r="AK349" s="344"/>
      <c r="AL349" s="344"/>
      <c r="AM349" s="344"/>
      <c r="AN349" s="344"/>
      <c r="AO349" s="309"/>
      <c r="AP349" s="344"/>
      <c r="AQ349" s="344"/>
      <c r="AR349" s="344"/>
      <c r="AS349" s="344"/>
      <c r="AT349" s="344"/>
      <c r="AU349" s="309"/>
      <c r="AV349" s="344"/>
      <c r="AW349" s="344"/>
      <c r="AX349" s="309"/>
    </row>
    <row r="350" spans="1:50">
      <c r="A350" s="643" t="s">
        <v>354</v>
      </c>
      <c r="B350" s="644">
        <v>2387</v>
      </c>
      <c r="C350" s="644"/>
      <c r="D350" s="644">
        <v>1016</v>
      </c>
      <c r="E350" s="644"/>
      <c r="F350" s="644">
        <v>798</v>
      </c>
      <c r="G350" s="644">
        <v>539</v>
      </c>
      <c r="H350" s="644">
        <v>4740</v>
      </c>
      <c r="I350" s="644"/>
      <c r="J350" s="644">
        <v>1432</v>
      </c>
      <c r="K350" s="644">
        <v>470</v>
      </c>
      <c r="L350" s="644">
        <v>241</v>
      </c>
      <c r="M350" s="644"/>
      <c r="N350" s="644">
        <v>2143</v>
      </c>
      <c r="O350" s="644"/>
      <c r="P350" s="644"/>
      <c r="Q350" s="644"/>
      <c r="Y350" s="288"/>
      <c r="Z350" s="284"/>
      <c r="AE350" s="288"/>
      <c r="AF350" s="284"/>
      <c r="AH350" s="288"/>
      <c r="AI350" s="343"/>
      <c r="AJ350" s="344"/>
      <c r="AK350" s="344"/>
      <c r="AL350" s="344"/>
      <c r="AM350" s="344"/>
      <c r="AN350" s="344"/>
      <c r="AO350" s="309"/>
      <c r="AP350" s="344"/>
      <c r="AQ350" s="344"/>
      <c r="AR350" s="344"/>
      <c r="AS350" s="344"/>
      <c r="AT350" s="344"/>
      <c r="AU350" s="309"/>
      <c r="AV350" s="344"/>
      <c r="AW350" s="344"/>
      <c r="AX350" s="309"/>
    </row>
    <row r="351" spans="1:50" ht="13.5" thickBot="1">
      <c r="A351" s="649" t="s">
        <v>356</v>
      </c>
      <c r="B351" s="650">
        <v>213667379.64332566</v>
      </c>
      <c r="C351" s="650"/>
      <c r="D351" s="650">
        <v>73096862.178636357</v>
      </c>
      <c r="E351" s="650"/>
      <c r="F351" s="650">
        <v>52492569.535012126</v>
      </c>
      <c r="G351" s="650">
        <v>30304013.404920217</v>
      </c>
      <c r="H351" s="650">
        <v>369560824.76189435</v>
      </c>
      <c r="I351" s="650"/>
      <c r="J351" s="650">
        <v>75984071</v>
      </c>
      <c r="K351" s="650">
        <v>22383936</v>
      </c>
      <c r="L351" s="650">
        <v>10943943.624087982</v>
      </c>
      <c r="M351" s="650"/>
      <c r="N351" s="650">
        <v>109311950.62408799</v>
      </c>
      <c r="O351" s="650"/>
      <c r="P351" s="650"/>
      <c r="Q351" s="650"/>
      <c r="S351" s="281">
        <f>IF(B350&gt;0,(B351/B350),)</f>
        <v>89512.936591254984</v>
      </c>
      <c r="T351" s="281">
        <f t="shared" ref="T351" si="3720">IF(C350&gt;0,(C351/C350),)</f>
        <v>0</v>
      </c>
      <c r="U351" s="281">
        <f t="shared" ref="U351" si="3721">IF(D350&gt;0,(D351/D350),)</f>
        <v>71945.730490783812</v>
      </c>
      <c r="V351" s="281">
        <f t="shared" ref="V351" si="3722">IF(E350&gt;0,(E351/E350),)</f>
        <v>0</v>
      </c>
      <c r="W351" s="281">
        <f t="shared" ref="W351" si="3723">IF(F350&gt;0,(F351/F350),)</f>
        <v>65780.162324576595</v>
      </c>
      <c r="X351" s="281">
        <f t="shared" ref="X351" si="3724">IF(G350&gt;0,(G351/G350),)</f>
        <v>56222.659378330645</v>
      </c>
      <c r="Y351" s="291">
        <f t="shared" ref="Y351" si="3725">IF(H350&gt;0,(H351/H350),)</f>
        <v>77966.418726138043</v>
      </c>
      <c r="Z351" s="286">
        <f t="shared" ref="Z351" si="3726">IF(I350&gt;0,(I351/I350),)</f>
        <v>0</v>
      </c>
      <c r="AA351" s="281">
        <f t="shared" ref="AA351" si="3727">IF(J350&gt;0,(J351/J350),)</f>
        <v>53061.502094972064</v>
      </c>
      <c r="AB351" s="281">
        <f t="shared" ref="AB351" si="3728">IF(K350&gt;0,(K351/K350),)</f>
        <v>47625.395744680849</v>
      </c>
      <c r="AC351" s="281">
        <f t="shared" ref="AC351" si="3729">IF(L350&gt;0,(L351/L350),)</f>
        <v>45410.554456796606</v>
      </c>
      <c r="AD351" s="281">
        <f t="shared" ref="AD351" si="3730">IF(M350&gt;0,(M351/M350),)</f>
        <v>0</v>
      </c>
      <c r="AE351" s="291">
        <f t="shared" ref="AE351" si="3731">IF(N350&gt;0,(N351/N350),)</f>
        <v>51008.843035038728</v>
      </c>
      <c r="AF351" s="286">
        <f t="shared" ref="AF351" si="3732">IF(O350&gt;0,(O351/O350),)</f>
        <v>0</v>
      </c>
      <c r="AG351" s="281">
        <f t="shared" ref="AG351" si="3733">IF(P350&gt;0,(P351/P350),)</f>
        <v>0</v>
      </c>
      <c r="AH351" s="291">
        <f t="shared" ref="AH351" si="3734">IF(Q350&gt;0,(Q351/Q350),)</f>
        <v>0</v>
      </c>
      <c r="AI351" s="346">
        <f>IF(S349&gt;0,(S351-S349)/S349,)</f>
        <v>2.5783289955889677E-2</v>
      </c>
      <c r="AJ351" s="347">
        <f t="shared" ref="AJ351" si="3735">IF(T349&gt;0,(T351-T349)/T349,)</f>
        <v>0</v>
      </c>
      <c r="AK351" s="347">
        <f t="shared" ref="AK351" si="3736">IF(U349&gt;0,(U351-U349)/U349,)</f>
        <v>4.3126877752970749E-2</v>
      </c>
      <c r="AL351" s="347">
        <f t="shared" ref="AL351" si="3737">IF(V349&gt;0,(V351-V349)/V349,)</f>
        <v>0</v>
      </c>
      <c r="AM351" s="347">
        <f t="shared" ref="AM351" si="3738">IF(W349&gt;0,(W351-W349)/W349,)</f>
        <v>3.9685956692496228E-2</v>
      </c>
      <c r="AN351" s="347">
        <f t="shared" ref="AN351" si="3739">IF(X349&gt;0,(X351-X349)/X349,)</f>
        <v>3.0881499207993789E-2</v>
      </c>
      <c r="AO351" s="311">
        <f t="shared" ref="AO351" si="3740">IF(Y349&gt;0,(Y351-Y349)/Y349,)</f>
        <v>3.2457865973814365E-2</v>
      </c>
      <c r="AP351" s="347">
        <f t="shared" ref="AP351" si="3741">IF(Z349&gt;0,(Z351-Z349)/Z349,)</f>
        <v>0</v>
      </c>
      <c r="AQ351" s="347">
        <f t="shared" ref="AQ351" si="3742">IF(AA349&gt;0,(AA351-AA349)/AA349,)</f>
        <v>9.1618741340102325E-2</v>
      </c>
      <c r="AR351" s="347">
        <f t="shared" ref="AR351" si="3743">IF(AB349&gt;0,(AB351-AB349)/AB349,)</f>
        <v>1.8568736536617819E-2</v>
      </c>
      <c r="AS351" s="347">
        <f t="shared" ref="AS351" si="3744">IF(AC349&gt;0,(AC351-AC349)/AC349,)</f>
        <v>5.6990746475571218E-3</v>
      </c>
      <c r="AT351" s="347">
        <f t="shared" ref="AT351" si="3745">IF(AD349&gt;0,(AD351-AD349)/AD349,)</f>
        <v>0</v>
      </c>
      <c r="AU351" s="311">
        <f t="shared" ref="AU351" si="3746">IF(AE349&gt;0,(AE351-AE349)/AE349,)</f>
        <v>6.7143007469176827E-2</v>
      </c>
      <c r="AV351" s="347">
        <f t="shared" ref="AV351" si="3747">IF(AF349&gt;0,(AF351-AF349)/AF349,)</f>
        <v>0</v>
      </c>
      <c r="AW351" s="347">
        <f t="shared" ref="AW351" si="3748">IF(AG349&gt;0,(AG351-AG349)/AG349,)</f>
        <v>0</v>
      </c>
      <c r="AX351" s="311">
        <f t="shared" ref="AX351" si="3749">IF(AH349&gt;0,(AH351-AH349)/AH349,)</f>
        <v>0</v>
      </c>
    </row>
    <row r="352" spans="1:50">
      <c r="A352" s="642" t="s">
        <v>39</v>
      </c>
      <c r="B352" s="644"/>
      <c r="C352" s="644"/>
      <c r="D352" s="644"/>
      <c r="E352" s="644"/>
      <c r="F352" s="644"/>
      <c r="G352" s="644"/>
      <c r="H352" s="644"/>
      <c r="I352" s="644"/>
      <c r="J352" s="644"/>
      <c r="K352" s="644"/>
      <c r="L352" s="644"/>
      <c r="M352" s="644"/>
      <c r="N352" s="644"/>
      <c r="O352" s="644"/>
      <c r="P352" s="644"/>
      <c r="Q352" s="644"/>
      <c r="Y352" s="288"/>
      <c r="Z352" s="284"/>
      <c r="AE352" s="288"/>
      <c r="AF352" s="284"/>
      <c r="AH352" s="288"/>
      <c r="AI352" s="343"/>
      <c r="AJ352" s="344"/>
      <c r="AK352" s="344"/>
      <c r="AL352" s="344"/>
      <c r="AM352" s="344"/>
      <c r="AN352" s="344"/>
      <c r="AO352" s="309"/>
      <c r="AP352" s="344"/>
      <c r="AQ352" s="344"/>
      <c r="AR352" s="344"/>
      <c r="AS352" s="344"/>
      <c r="AT352" s="344"/>
      <c r="AU352" s="309"/>
      <c r="AV352" s="344"/>
      <c r="AW352" s="344"/>
      <c r="AX352" s="309"/>
    </row>
    <row r="353" spans="1:50">
      <c r="A353" s="643" t="s">
        <v>302</v>
      </c>
      <c r="B353" s="644">
        <v>807</v>
      </c>
      <c r="C353" s="644">
        <v>108</v>
      </c>
      <c r="D353" s="644">
        <v>896</v>
      </c>
      <c r="E353" s="644"/>
      <c r="F353" s="644">
        <v>74</v>
      </c>
      <c r="G353" s="644"/>
      <c r="H353" s="644">
        <v>1885</v>
      </c>
      <c r="I353" s="644"/>
      <c r="J353" s="644">
        <v>107</v>
      </c>
      <c r="K353" s="644">
        <v>97</v>
      </c>
      <c r="L353" s="644"/>
      <c r="M353" s="644"/>
      <c r="N353" s="644">
        <v>204</v>
      </c>
      <c r="O353" s="644">
        <v>0</v>
      </c>
      <c r="P353" s="644">
        <v>0</v>
      </c>
      <c r="Q353" s="644">
        <v>0</v>
      </c>
      <c r="S353" s="274"/>
      <c r="T353" s="274"/>
      <c r="U353" s="274"/>
      <c r="V353" s="274"/>
      <c r="W353" s="274"/>
      <c r="X353" s="274"/>
      <c r="Y353" s="289"/>
      <c r="Z353" s="284"/>
      <c r="AA353" s="274"/>
      <c r="AB353" s="274"/>
      <c r="AC353" s="274"/>
      <c r="AD353" s="274"/>
      <c r="AE353" s="289"/>
      <c r="AF353" s="284"/>
      <c r="AG353" s="274"/>
      <c r="AH353" s="289"/>
      <c r="AI353" s="343"/>
      <c r="AJ353" s="344"/>
      <c r="AK353" s="344"/>
      <c r="AL353" s="344"/>
      <c r="AM353" s="344"/>
      <c r="AN353" s="344"/>
      <c r="AO353" s="309"/>
      <c r="AP353" s="344"/>
      <c r="AQ353" s="344"/>
      <c r="AR353" s="344"/>
      <c r="AS353" s="344"/>
      <c r="AT353" s="344"/>
      <c r="AU353" s="309"/>
      <c r="AV353" s="344"/>
      <c r="AW353" s="344"/>
      <c r="AX353" s="309"/>
    </row>
    <row r="354" spans="1:50">
      <c r="A354" s="643" t="s">
        <v>304</v>
      </c>
      <c r="B354" s="644">
        <v>95797536.035113439</v>
      </c>
      <c r="C354" s="644">
        <v>8728856.2568807323</v>
      </c>
      <c r="D354" s="644">
        <v>73801552.807548121</v>
      </c>
      <c r="E354" s="644"/>
      <c r="F354" s="644">
        <v>5562666.0753138084</v>
      </c>
      <c r="G354" s="644"/>
      <c r="H354" s="644">
        <v>183890611.1748561</v>
      </c>
      <c r="I354" s="644"/>
      <c r="J354" s="644">
        <v>6629791.8659354113</v>
      </c>
      <c r="K354" s="644">
        <v>5847413.3858459853</v>
      </c>
      <c r="L354" s="644"/>
      <c r="M354" s="644"/>
      <c r="N354" s="644">
        <v>12477205.251781397</v>
      </c>
      <c r="O354" s="644">
        <v>0</v>
      </c>
      <c r="P354" s="644">
        <v>0</v>
      </c>
      <c r="Q354" s="644">
        <v>0</v>
      </c>
      <c r="S354" s="275">
        <f>IF(B353&gt;0,(B354/B353),)</f>
        <v>118708.22309183821</v>
      </c>
      <c r="T354" s="275">
        <f t="shared" ref="T354" si="3750">IF(C353&gt;0,(C354/C353),)</f>
        <v>80822.743119266044</v>
      </c>
      <c r="U354" s="275">
        <f t="shared" ref="U354" si="3751">IF(D353&gt;0,(D354/D353),)</f>
        <v>82367.804472709962</v>
      </c>
      <c r="V354" s="275">
        <f t="shared" ref="V354" si="3752">IF(E353&gt;0,(E354/E353),)</f>
        <v>0</v>
      </c>
      <c r="W354" s="275">
        <f t="shared" ref="W354" si="3753">IF(F353&gt;0,(F354/F353),)</f>
        <v>75171.16317991633</v>
      </c>
      <c r="X354" s="275">
        <f t="shared" ref="X354" si="3754">IF(G353&gt;0,(G354/G353),)</f>
        <v>0</v>
      </c>
      <c r="Y354" s="290">
        <f t="shared" ref="Y354" si="3755">IF(H353&gt;0,(H354/H353),)</f>
        <v>97554.700888517822</v>
      </c>
      <c r="Z354" s="285">
        <f t="shared" ref="Z354" si="3756">IF(I353&gt;0,(I354/I353),)</f>
        <v>0</v>
      </c>
      <c r="AA354" s="275">
        <f t="shared" ref="AA354" si="3757">IF(J353&gt;0,(J354/J353),)</f>
        <v>61960.671644256181</v>
      </c>
      <c r="AB354" s="275">
        <f t="shared" ref="AB354" si="3758">IF(K353&gt;0,(K354/K353),)</f>
        <v>60282.61222521634</v>
      </c>
      <c r="AC354" s="275">
        <f t="shared" ref="AC354" si="3759">IF(L353&gt;0,(L354/L353),)</f>
        <v>0</v>
      </c>
      <c r="AD354" s="275">
        <f t="shared" ref="AD354" si="3760">IF(M353&gt;0,(M354/M353),)</f>
        <v>0</v>
      </c>
      <c r="AE354" s="290">
        <f t="shared" ref="AE354" si="3761">IF(N353&gt;0,(N354/N353),)</f>
        <v>61162.770842065671</v>
      </c>
      <c r="AF354" s="285">
        <f t="shared" ref="AF354" si="3762">IF(O353&gt;0,(O354/O353),)</f>
        <v>0</v>
      </c>
      <c r="AG354" s="275">
        <f t="shared" ref="AG354" si="3763">IF(P353&gt;0,(P354/P353),)</f>
        <v>0</v>
      </c>
      <c r="AH354" s="290">
        <f t="shared" ref="AH354" si="3764">IF(Q353&gt;0,(Q354/Q353),)</f>
        <v>0</v>
      </c>
      <c r="AI354" s="343"/>
      <c r="AJ354" s="344"/>
      <c r="AK354" s="344"/>
      <c r="AL354" s="344"/>
      <c r="AM354" s="344"/>
      <c r="AN354" s="344"/>
      <c r="AO354" s="309"/>
      <c r="AP354" s="344"/>
      <c r="AQ354" s="344"/>
      <c r="AR354" s="344"/>
      <c r="AS354" s="344"/>
      <c r="AT354" s="344"/>
      <c r="AU354" s="309"/>
      <c r="AV354" s="344"/>
      <c r="AW354" s="344"/>
      <c r="AX354" s="309"/>
    </row>
    <row r="355" spans="1:50">
      <c r="A355" s="643" t="s">
        <v>306</v>
      </c>
      <c r="B355" s="644">
        <v>793</v>
      </c>
      <c r="C355" s="644">
        <v>104</v>
      </c>
      <c r="D355" s="644">
        <v>921</v>
      </c>
      <c r="E355" s="644"/>
      <c r="F355" s="644">
        <v>74</v>
      </c>
      <c r="G355" s="644"/>
      <c r="H355" s="644">
        <v>1892</v>
      </c>
      <c r="I355" s="644"/>
      <c r="J355" s="644">
        <v>100</v>
      </c>
      <c r="K355" s="644">
        <v>102</v>
      </c>
      <c r="L355" s="644"/>
      <c r="M355" s="644"/>
      <c r="N355" s="644">
        <v>202</v>
      </c>
      <c r="O355" s="644">
        <v>0</v>
      </c>
      <c r="P355" s="644">
        <v>0</v>
      </c>
      <c r="Q355" s="644">
        <v>0</v>
      </c>
      <c r="Y355" s="288"/>
      <c r="Z355" s="284"/>
      <c r="AE355" s="288"/>
      <c r="AF355" s="284"/>
      <c r="AH355" s="288"/>
      <c r="AI355" s="343"/>
      <c r="AJ355" s="344"/>
      <c r="AK355" s="344"/>
      <c r="AL355" s="344"/>
      <c r="AM355" s="344"/>
      <c r="AN355" s="344"/>
      <c r="AO355" s="309"/>
      <c r="AP355" s="344"/>
      <c r="AQ355" s="344"/>
      <c r="AR355" s="344"/>
      <c r="AS355" s="344"/>
      <c r="AT355" s="344"/>
      <c r="AU355" s="309"/>
      <c r="AV355" s="344"/>
      <c r="AW355" s="344"/>
      <c r="AX355" s="309"/>
    </row>
    <row r="356" spans="1:50">
      <c r="A356" s="643" t="s">
        <v>308</v>
      </c>
      <c r="B356" s="644">
        <v>96035862.870122552</v>
      </c>
      <c r="C356" s="644">
        <v>8457341.4095238093</v>
      </c>
      <c r="D356" s="644">
        <v>75432619.840861917</v>
      </c>
      <c r="E356" s="644"/>
      <c r="F356" s="644">
        <v>5341267.820512821</v>
      </c>
      <c r="G356" s="644"/>
      <c r="H356" s="644">
        <v>185267091.94102111</v>
      </c>
      <c r="I356" s="644"/>
      <c r="J356" s="644">
        <v>6103857.8773572976</v>
      </c>
      <c r="K356" s="644">
        <v>6428402.6015185649</v>
      </c>
      <c r="L356" s="644"/>
      <c r="M356" s="644"/>
      <c r="N356" s="644">
        <v>12532260.478875862</v>
      </c>
      <c r="O356" s="644">
        <v>0</v>
      </c>
      <c r="P356" s="644">
        <v>0</v>
      </c>
      <c r="Q356" s="644">
        <v>0</v>
      </c>
      <c r="R356" s="273"/>
      <c r="S356" s="275">
        <f>IF(B355&gt;0,(B356/B355),)</f>
        <v>121104.49290053286</v>
      </c>
      <c r="T356" s="275">
        <f t="shared" ref="T356" si="3765">IF(C355&gt;0,(C356/C355),)</f>
        <v>81320.590476190468</v>
      </c>
      <c r="U356" s="275">
        <f t="shared" ref="U356" si="3766">IF(D355&gt;0,(D356/D355),)</f>
        <v>81902.953138829442</v>
      </c>
      <c r="V356" s="275">
        <f t="shared" ref="V356" si="3767">IF(E355&gt;0,(E356/E355),)</f>
        <v>0</v>
      </c>
      <c r="W356" s="275">
        <f t="shared" ref="W356" si="3768">IF(F355&gt;0,(F356/F355),)</f>
        <v>72179.294871794875</v>
      </c>
      <c r="X356" s="275">
        <f t="shared" ref="X356" si="3769">IF(G355&gt;0,(G356/G355),)</f>
        <v>0</v>
      </c>
      <c r="Y356" s="290">
        <f t="shared" ref="Y356" si="3770">IF(H355&gt;0,(H356/H355),)</f>
        <v>97921.295951913911</v>
      </c>
      <c r="Z356" s="285">
        <f t="shared" ref="Z356" si="3771">IF(I355&gt;0,(I356/I355),)</f>
        <v>0</v>
      </c>
      <c r="AA356" s="275">
        <f t="shared" ref="AA356" si="3772">IF(J355&gt;0,(J356/J355),)</f>
        <v>61038.578773572975</v>
      </c>
      <c r="AB356" s="275">
        <f t="shared" ref="AB356" si="3773">IF(K355&gt;0,(K356/K355),)</f>
        <v>63023.554916848676</v>
      </c>
      <c r="AC356" s="275">
        <f t="shared" ref="AC356" si="3774">IF(L355&gt;0,(L356/L355),)</f>
        <v>0</v>
      </c>
      <c r="AD356" s="275">
        <f t="shared" ref="AD356" si="3775">IF(M355&gt;0,(M356/M355),)</f>
        <v>0</v>
      </c>
      <c r="AE356" s="290">
        <f t="shared" ref="AE356" si="3776">IF(N355&gt;0,(N356/N355),)</f>
        <v>62040.893459781495</v>
      </c>
      <c r="AF356" s="285">
        <f t="shared" ref="AF356" si="3777">IF(O355&gt;0,(O356/O355),)</f>
        <v>0</v>
      </c>
      <c r="AG356" s="275">
        <f t="shared" ref="AG356" si="3778">IF(P355&gt;0,(P356/P355),)</f>
        <v>0</v>
      </c>
      <c r="AH356" s="290">
        <f t="shared" ref="AH356" si="3779">IF(Q355&gt;0,(Q356/Q355),)</f>
        <v>0</v>
      </c>
      <c r="AI356" s="345">
        <f>IF(S354&gt;0,(S356-S354)/S354,)</f>
        <v>2.0186215801080449E-2</v>
      </c>
      <c r="AJ356" s="314">
        <f t="shared" ref="AJ356" si="3780">IF(T354&gt;0,(T356-T354)/T354,)</f>
        <v>6.1597433805206927E-3</v>
      </c>
      <c r="AK356" s="314">
        <f t="shared" ref="AK356" si="3781">IF(U354&gt;0,(U356-U354)/U354,)</f>
        <v>-5.6436047659196107E-3</v>
      </c>
      <c r="AL356" s="314">
        <f t="shared" ref="AL356" si="3782">IF(V354&gt;0,(V356-V354)/V354,)</f>
        <v>0</v>
      </c>
      <c r="AM356" s="314">
        <f t="shared" ref="AM356" si="3783">IF(W354&gt;0,(W356-W354)/W354,)</f>
        <v>-3.9800745146920911E-2</v>
      </c>
      <c r="AN356" s="314">
        <f t="shared" ref="AN356" si="3784">IF(X354&gt;0,(X356-X354)/X354,)</f>
        <v>0</v>
      </c>
      <c r="AO356" s="310">
        <f t="shared" ref="AO356" si="3785">IF(Y354&gt;0,(Y356-Y354)/Y354,)</f>
        <v>3.7578410887141311E-3</v>
      </c>
      <c r="AP356" s="314">
        <f t="shared" ref="AP356" si="3786">IF(Z354&gt;0,(Z356-Z354)/Z354,)</f>
        <v>0</v>
      </c>
      <c r="AQ356" s="314">
        <f t="shared" ref="AQ356" si="3787">IF(AA354&gt;0,(AA356-AA354)/AA354,)</f>
        <v>-1.4881905670379938E-2</v>
      </c>
      <c r="AR356" s="314">
        <f t="shared" ref="AR356" si="3788">IF(AB354&gt;0,(AB356-AB354)/AB354,)</f>
        <v>4.5468213643299844E-2</v>
      </c>
      <c r="AS356" s="314">
        <f t="shared" ref="AS356" si="3789">IF(AC354&gt;0,(AC356-AC354)/AC354,)</f>
        <v>0</v>
      </c>
      <c r="AT356" s="314">
        <f t="shared" ref="AT356" si="3790">IF(AD354&gt;0,(AD356-AD354)/AD354,)</f>
        <v>0</v>
      </c>
      <c r="AU356" s="310">
        <f t="shared" ref="AU356" si="3791">IF(AE354&gt;0,(AE356-AE354)/AE354,)</f>
        <v>1.4357142517027389E-2</v>
      </c>
      <c r="AV356" s="314">
        <f t="shared" ref="AV356" si="3792">IF(AF354&gt;0,(AF356-AF354)/AF354,)</f>
        <v>0</v>
      </c>
      <c r="AW356" s="314">
        <f t="shared" ref="AW356" si="3793">IF(AG354&gt;0,(AG356-AG354)/AG354,)</f>
        <v>0</v>
      </c>
      <c r="AX356" s="310">
        <f t="shared" ref="AX356" si="3794">IF(AH354&gt;0,(AH356-AH354)/AH354,)</f>
        <v>0</v>
      </c>
    </row>
    <row r="357" spans="1:50">
      <c r="A357" s="643" t="s">
        <v>310</v>
      </c>
      <c r="B357" s="644">
        <v>717</v>
      </c>
      <c r="C357" s="644">
        <v>107</v>
      </c>
      <c r="D357" s="644">
        <v>659</v>
      </c>
      <c r="E357" s="644"/>
      <c r="F357" s="644">
        <v>70</v>
      </c>
      <c r="G357" s="644"/>
      <c r="H357" s="644">
        <v>1553</v>
      </c>
      <c r="I357" s="644"/>
      <c r="J357" s="644">
        <v>385</v>
      </c>
      <c r="K357" s="644">
        <v>364</v>
      </c>
      <c r="L357" s="644"/>
      <c r="M357" s="644"/>
      <c r="N357" s="644">
        <v>749</v>
      </c>
      <c r="O357" s="644">
        <v>0</v>
      </c>
      <c r="P357" s="644">
        <v>0</v>
      </c>
      <c r="Q357" s="644">
        <v>0</v>
      </c>
      <c r="Y357" s="288"/>
      <c r="Z357" s="284"/>
      <c r="AE357" s="288"/>
      <c r="AF357" s="284"/>
      <c r="AH357" s="288"/>
      <c r="AI357" s="343"/>
      <c r="AJ357" s="344"/>
      <c r="AK357" s="344"/>
      <c r="AL357" s="344"/>
      <c r="AM357" s="344"/>
      <c r="AN357" s="344"/>
      <c r="AO357" s="309"/>
      <c r="AP357" s="344"/>
      <c r="AQ357" s="344"/>
      <c r="AR357" s="344"/>
      <c r="AS357" s="344"/>
      <c r="AT357" s="344"/>
      <c r="AU357" s="309"/>
      <c r="AV357" s="344"/>
      <c r="AW357" s="344"/>
      <c r="AX357" s="309"/>
    </row>
    <row r="358" spans="1:50">
      <c r="A358" s="648" t="s">
        <v>312</v>
      </c>
      <c r="B358" s="646">
        <v>59307632.158343002</v>
      </c>
      <c r="C358" s="646">
        <v>6599166.4349112427</v>
      </c>
      <c r="D358" s="646">
        <v>42934418.820252195</v>
      </c>
      <c r="E358" s="646"/>
      <c r="F358" s="646">
        <v>4537185.4205607474</v>
      </c>
      <c r="G358" s="646"/>
      <c r="H358" s="646">
        <v>113378402.8340672</v>
      </c>
      <c r="I358" s="646"/>
      <c r="J358" s="646">
        <v>20566560.272861023</v>
      </c>
      <c r="K358" s="646">
        <v>19315612.940053236</v>
      </c>
      <c r="L358" s="646"/>
      <c r="M358" s="646"/>
      <c r="N358" s="646">
        <v>39882173.212914258</v>
      </c>
      <c r="O358" s="646">
        <v>0</v>
      </c>
      <c r="P358" s="646">
        <v>0</v>
      </c>
      <c r="Q358" s="646">
        <v>0</v>
      </c>
      <c r="S358" s="275">
        <f>IF(B357&gt;0,(B358/B357),)</f>
        <v>82716.362842877264</v>
      </c>
      <c r="T358" s="275">
        <f t="shared" ref="T358" si="3795">IF(C357&gt;0,(C358/C357),)</f>
        <v>61674.452662721895</v>
      </c>
      <c r="U358" s="275">
        <f t="shared" ref="U358" si="3796">IF(D357&gt;0,(D358/D357),)</f>
        <v>65150.863156680112</v>
      </c>
      <c r="V358" s="275">
        <f t="shared" ref="V358" si="3797">IF(E357&gt;0,(E358/E357),)</f>
        <v>0</v>
      </c>
      <c r="W358" s="275">
        <f t="shared" ref="W358" si="3798">IF(F357&gt;0,(F358/F357),)</f>
        <v>64816.93457943925</v>
      </c>
      <c r="X358" s="275">
        <f t="shared" ref="X358" si="3799">IF(G357&gt;0,(G358/G357),)</f>
        <v>0</v>
      </c>
      <c r="Y358" s="290">
        <f t="shared" ref="Y358" si="3800">IF(H357&gt;0,(H358/H357),)</f>
        <v>73006.054625928649</v>
      </c>
      <c r="Z358" s="285">
        <f t="shared" ref="Z358" si="3801">IF(I357&gt;0,(I358/I357),)</f>
        <v>0</v>
      </c>
      <c r="AA358" s="275">
        <f t="shared" ref="AA358" si="3802">IF(J357&gt;0,(J358/J357),)</f>
        <v>53419.637072366291</v>
      </c>
      <c r="AB358" s="275">
        <f t="shared" ref="AB358" si="3803">IF(K357&gt;0,(K358/K357),)</f>
        <v>53064.870714431963</v>
      </c>
      <c r="AC358" s="275">
        <f t="shared" ref="AC358" si="3804">IF(L357&gt;0,(L358/L357),)</f>
        <v>0</v>
      </c>
      <c r="AD358" s="275">
        <f t="shared" ref="AD358" si="3805">IF(M357&gt;0,(M358/M357),)</f>
        <v>0</v>
      </c>
      <c r="AE358" s="290">
        <f t="shared" ref="AE358" si="3806">IF(N357&gt;0,(N358/N357),)</f>
        <v>53247.227253557088</v>
      </c>
      <c r="AF358" s="285">
        <f t="shared" ref="AF358" si="3807">IF(O357&gt;0,(O358/O357),)</f>
        <v>0</v>
      </c>
      <c r="AG358" s="275">
        <f t="shared" ref="AG358" si="3808">IF(P357&gt;0,(P358/P357),)</f>
        <v>0</v>
      </c>
      <c r="AH358" s="290">
        <f t="shared" ref="AH358" si="3809">IF(Q357&gt;0,(Q358/Q357),)</f>
        <v>0</v>
      </c>
      <c r="AI358" s="343"/>
      <c r="AJ358" s="344"/>
      <c r="AK358" s="344"/>
      <c r="AL358" s="344"/>
      <c r="AM358" s="344"/>
      <c r="AN358" s="344"/>
      <c r="AO358" s="309"/>
      <c r="AP358" s="344"/>
      <c r="AQ358" s="344"/>
      <c r="AR358" s="344"/>
      <c r="AS358" s="344"/>
      <c r="AT358" s="344"/>
      <c r="AU358" s="309"/>
      <c r="AV358" s="344"/>
      <c r="AW358" s="344"/>
      <c r="AX358" s="309"/>
    </row>
    <row r="359" spans="1:50">
      <c r="A359" s="643" t="s">
        <v>314</v>
      </c>
      <c r="B359" s="644">
        <v>709</v>
      </c>
      <c r="C359" s="644">
        <v>109</v>
      </c>
      <c r="D359" s="644">
        <v>646</v>
      </c>
      <c r="E359" s="644"/>
      <c r="F359" s="644">
        <v>75</v>
      </c>
      <c r="G359" s="644"/>
      <c r="H359" s="644">
        <v>1539</v>
      </c>
      <c r="I359" s="644"/>
      <c r="J359" s="644">
        <v>394</v>
      </c>
      <c r="K359" s="644">
        <v>373</v>
      </c>
      <c r="L359" s="644"/>
      <c r="M359" s="644"/>
      <c r="N359" s="644">
        <v>767</v>
      </c>
      <c r="O359" s="644">
        <v>0</v>
      </c>
      <c r="P359" s="644">
        <v>0</v>
      </c>
      <c r="Q359" s="644">
        <v>0</v>
      </c>
      <c r="Y359" s="288"/>
      <c r="Z359" s="284"/>
      <c r="AE359" s="288"/>
      <c r="AF359" s="284"/>
      <c r="AH359" s="288"/>
      <c r="AI359" s="343"/>
      <c r="AJ359" s="344"/>
      <c r="AK359" s="344"/>
      <c r="AL359" s="344"/>
      <c r="AM359" s="344"/>
      <c r="AN359" s="344"/>
      <c r="AO359" s="309"/>
      <c r="AP359" s="344"/>
      <c r="AQ359" s="344"/>
      <c r="AR359" s="344"/>
      <c r="AS359" s="344"/>
      <c r="AT359" s="344"/>
      <c r="AU359" s="309"/>
      <c r="AV359" s="344"/>
      <c r="AW359" s="344"/>
      <c r="AX359" s="309"/>
    </row>
    <row r="360" spans="1:50">
      <c r="A360" s="643" t="s">
        <v>316</v>
      </c>
      <c r="B360" s="644">
        <v>59585846.427970454</v>
      </c>
      <c r="C360" s="644">
        <v>6758742.921052631</v>
      </c>
      <c r="D360" s="644">
        <v>41517776.919356585</v>
      </c>
      <c r="E360" s="644"/>
      <c r="F360" s="644">
        <v>4794736.3043478262</v>
      </c>
      <c r="G360" s="644"/>
      <c r="H360" s="644">
        <v>112657102.5727275</v>
      </c>
      <c r="I360" s="644"/>
      <c r="J360" s="644">
        <v>20907030.265568044</v>
      </c>
      <c r="K360" s="644">
        <v>19554198.02038449</v>
      </c>
      <c r="L360" s="644"/>
      <c r="M360" s="644"/>
      <c r="N360" s="644">
        <v>40461228.285952538</v>
      </c>
      <c r="O360" s="644">
        <v>0</v>
      </c>
      <c r="P360" s="644">
        <v>0</v>
      </c>
      <c r="Q360" s="644">
        <v>0</v>
      </c>
      <c r="R360" s="273"/>
      <c r="S360" s="275">
        <f>IF(B359&gt;0,(B360/B359),)</f>
        <v>84042.096513357479</v>
      </c>
      <c r="T360" s="275">
        <f t="shared" ref="T360" si="3810">IF(C359&gt;0,(C360/C359),)</f>
        <v>62006.81578947368</v>
      </c>
      <c r="U360" s="275">
        <f t="shared" ref="U360" si="3811">IF(D359&gt;0,(D360/D359),)</f>
        <v>64269.00451912784</v>
      </c>
      <c r="V360" s="275">
        <f t="shared" ref="V360" si="3812">IF(E359&gt;0,(E360/E359),)</f>
        <v>0</v>
      </c>
      <c r="W360" s="275">
        <f t="shared" ref="W360" si="3813">IF(F359&gt;0,(F360/F359),)</f>
        <v>63929.81739130435</v>
      </c>
      <c r="X360" s="275">
        <f t="shared" ref="X360" si="3814">IF(G359&gt;0,(G360/G359),)</f>
        <v>0</v>
      </c>
      <c r="Y360" s="290">
        <f t="shared" ref="Y360" si="3815">IF(H359&gt;0,(H360/H359),)</f>
        <v>73201.496148620863</v>
      </c>
      <c r="Z360" s="285">
        <f t="shared" ref="Z360" si="3816">IF(I359&gt;0,(I360/I359),)</f>
        <v>0</v>
      </c>
      <c r="AA360" s="275">
        <f t="shared" ref="AA360" si="3817">IF(J359&gt;0,(J360/J359),)</f>
        <v>53063.528592812298</v>
      </c>
      <c r="AB360" s="275">
        <f t="shared" ref="AB360" si="3818">IF(K359&gt;0,(K360/K359),)</f>
        <v>52424.12337904689</v>
      </c>
      <c r="AC360" s="275">
        <f t="shared" ref="AC360" si="3819">IF(L359&gt;0,(L360/L359),)</f>
        <v>0</v>
      </c>
      <c r="AD360" s="275">
        <f t="shared" ref="AD360" si="3820">IF(M359&gt;0,(M360/M359),)</f>
        <v>0</v>
      </c>
      <c r="AE360" s="290">
        <f t="shared" ref="AE360" si="3821">IF(N359&gt;0,(N360/N359),)</f>
        <v>52752.579251567848</v>
      </c>
      <c r="AF360" s="285">
        <f t="shared" ref="AF360" si="3822">IF(O359&gt;0,(O360/O359),)</f>
        <v>0</v>
      </c>
      <c r="AG360" s="275">
        <f t="shared" ref="AG360" si="3823">IF(P359&gt;0,(P360/P359),)</f>
        <v>0</v>
      </c>
      <c r="AH360" s="290">
        <f t="shared" ref="AH360" si="3824">IF(Q359&gt;0,(Q360/Q359),)</f>
        <v>0</v>
      </c>
      <c r="AI360" s="345">
        <f>IF(S358&gt;0,(S360-S358)/S358,)</f>
        <v>1.6027465726442709E-2</v>
      </c>
      <c r="AJ360" s="314">
        <f t="shared" ref="AJ360" si="3825">IF(T358&gt;0,(T360-T358)/T358,)</f>
        <v>5.3889919148431501E-3</v>
      </c>
      <c r="AK360" s="314">
        <f t="shared" ref="AK360" si="3826">IF(U358&gt;0,(U360-U358)/U358,)</f>
        <v>-1.3535640125465509E-2</v>
      </c>
      <c r="AL360" s="314">
        <f t="shared" ref="AL360" si="3827">IF(V358&gt;0,(V360-V358)/V358,)</f>
        <v>0</v>
      </c>
      <c r="AM360" s="314">
        <f t="shared" ref="AM360" si="3828">IF(W358&gt;0,(W360-W358)/W358,)</f>
        <v>-1.368650328638505E-2</v>
      </c>
      <c r="AN360" s="314">
        <f t="shared" ref="AN360" si="3829">IF(X358&gt;0,(X360-X358)/X358,)</f>
        <v>0</v>
      </c>
      <c r="AO360" s="310">
        <f t="shared" ref="AO360" si="3830">IF(Y358&gt;0,(Y360-Y358)/Y358,)</f>
        <v>2.6770590972711081E-3</v>
      </c>
      <c r="AP360" s="314">
        <f t="shared" ref="AP360" si="3831">IF(Z358&gt;0,(Z360-Z358)/Z358,)</f>
        <v>0</v>
      </c>
      <c r="AQ360" s="314">
        <f t="shared" ref="AQ360" si="3832">IF(AA358&gt;0,(AA360-AA358)/AA358,)</f>
        <v>-6.6662467038400529E-3</v>
      </c>
      <c r="AR360" s="314">
        <f t="shared" ref="AR360" si="3833">IF(AB358&gt;0,(AB360-AB358)/AB358,)</f>
        <v>-1.2074793111873348E-2</v>
      </c>
      <c r="AS360" s="314">
        <f t="shared" ref="AS360" si="3834">IF(AC358&gt;0,(AC360-AC358)/AC358,)</f>
        <v>0</v>
      </c>
      <c r="AT360" s="314">
        <f t="shared" ref="AT360" si="3835">IF(AD358&gt;0,(AD360-AD358)/AD358,)</f>
        <v>0</v>
      </c>
      <c r="AU360" s="310">
        <f t="shared" ref="AU360" si="3836">IF(AE358&gt;0,(AE360-AE358)/AE358,)</f>
        <v>-9.2896480718852176E-3</v>
      </c>
      <c r="AV360" s="314">
        <f t="shared" ref="AV360" si="3837">IF(AF358&gt;0,(AF360-AF358)/AF358,)</f>
        <v>0</v>
      </c>
      <c r="AW360" s="314">
        <f t="shared" ref="AW360" si="3838">IF(AG358&gt;0,(AG360-AG358)/AG358,)</f>
        <v>0</v>
      </c>
      <c r="AX360" s="310">
        <f t="shared" ref="AX360" si="3839">IF(AH358&gt;0,(AH360-AH358)/AH358,)</f>
        <v>0</v>
      </c>
    </row>
    <row r="361" spans="1:50">
      <c r="A361" s="643" t="s">
        <v>318</v>
      </c>
      <c r="B361" s="644">
        <v>628</v>
      </c>
      <c r="C361" s="644">
        <v>92</v>
      </c>
      <c r="D361" s="644">
        <v>671</v>
      </c>
      <c r="E361" s="644"/>
      <c r="F361" s="644">
        <v>83</v>
      </c>
      <c r="G361" s="644"/>
      <c r="H361" s="644">
        <v>1474</v>
      </c>
      <c r="I361" s="644"/>
      <c r="J361" s="644">
        <v>182</v>
      </c>
      <c r="K361" s="644">
        <v>183</v>
      </c>
      <c r="L361" s="644"/>
      <c r="M361" s="644"/>
      <c r="N361" s="644">
        <v>365</v>
      </c>
      <c r="O361" s="644">
        <v>0</v>
      </c>
      <c r="P361" s="644">
        <v>0</v>
      </c>
      <c r="Q361" s="644">
        <v>0</v>
      </c>
      <c r="Y361" s="288"/>
      <c r="Z361" s="284"/>
      <c r="AE361" s="288"/>
      <c r="AF361" s="284"/>
      <c r="AH361" s="288"/>
      <c r="AI361" s="343"/>
      <c r="AJ361" s="344"/>
      <c r="AK361" s="344"/>
      <c r="AL361" s="344"/>
      <c r="AM361" s="344"/>
      <c r="AN361" s="344"/>
      <c r="AO361" s="309"/>
      <c r="AP361" s="344"/>
      <c r="AQ361" s="344"/>
      <c r="AR361" s="344"/>
      <c r="AS361" s="344"/>
      <c r="AT361" s="344"/>
      <c r="AU361" s="309"/>
      <c r="AV361" s="344"/>
      <c r="AW361" s="344"/>
      <c r="AX361" s="309"/>
    </row>
    <row r="362" spans="1:50">
      <c r="A362" s="643" t="s">
        <v>320</v>
      </c>
      <c r="B362" s="644">
        <v>44347117.978179403</v>
      </c>
      <c r="C362" s="644">
        <v>4709620.3232323239</v>
      </c>
      <c r="D362" s="644">
        <v>37091647.40774598</v>
      </c>
      <c r="E362" s="644"/>
      <c r="F362" s="644">
        <v>4747681.0079999994</v>
      </c>
      <c r="G362" s="644"/>
      <c r="H362" s="644">
        <v>90896066.717157707</v>
      </c>
      <c r="I362" s="644"/>
      <c r="J362" s="644">
        <v>8361016.2659816956</v>
      </c>
      <c r="K362" s="644">
        <v>8154313.0378048774</v>
      </c>
      <c r="L362" s="644"/>
      <c r="M362" s="644"/>
      <c r="N362" s="644">
        <v>16515329.303786572</v>
      </c>
      <c r="O362" s="644">
        <v>0</v>
      </c>
      <c r="P362" s="644">
        <v>0</v>
      </c>
      <c r="Q362" s="644">
        <v>0</v>
      </c>
      <c r="R362" s="273"/>
      <c r="S362" s="275">
        <f>IF(B361&gt;0,(B362/B361),)</f>
        <v>70616.429901559561</v>
      </c>
      <c r="T362" s="275">
        <f t="shared" ref="T362" si="3840">IF(C361&gt;0,(C362/C361),)</f>
        <v>51191.525252525258</v>
      </c>
      <c r="U362" s="275">
        <f t="shared" ref="U362" si="3841">IF(D361&gt;0,(D362/D361),)</f>
        <v>55278.163051782387</v>
      </c>
      <c r="V362" s="275">
        <f t="shared" ref="V362" si="3842">IF(E361&gt;0,(E362/E361),)</f>
        <v>0</v>
      </c>
      <c r="W362" s="275">
        <f t="shared" ref="W362" si="3843">IF(F361&gt;0,(F362/F361),)</f>
        <v>57200.975999999995</v>
      </c>
      <c r="X362" s="275">
        <f t="shared" ref="X362" si="3844">IF(G361&gt;0,(G362/G361),)</f>
        <v>0</v>
      </c>
      <c r="Y362" s="290">
        <f t="shared" ref="Y362" si="3845">IF(H361&gt;0,(H362/H361),)</f>
        <v>61666.259645290171</v>
      </c>
      <c r="Z362" s="285">
        <f t="shared" ref="Z362" si="3846">IF(I361&gt;0,(I362/I361),)</f>
        <v>0</v>
      </c>
      <c r="AA362" s="275">
        <f t="shared" ref="AA362" si="3847">IF(J361&gt;0,(J362/J361),)</f>
        <v>45939.649813086238</v>
      </c>
      <c r="AB362" s="275">
        <f t="shared" ref="AB362" si="3848">IF(K361&gt;0,(K362/K361),)</f>
        <v>44559.087638278019</v>
      </c>
      <c r="AC362" s="275">
        <f t="shared" ref="AC362" si="3849">IF(L361&gt;0,(L362/L361),)</f>
        <v>0</v>
      </c>
      <c r="AD362" s="275">
        <f t="shared" ref="AD362" si="3850">IF(M361&gt;0,(M362/M361),)</f>
        <v>0</v>
      </c>
      <c r="AE362" s="290">
        <f t="shared" ref="AE362" si="3851">IF(N361&gt;0,(N362/N361),)</f>
        <v>45247.477544620742</v>
      </c>
      <c r="AF362" s="285">
        <f t="shared" ref="AF362" si="3852">IF(O361&gt;0,(O362/O361),)</f>
        <v>0</v>
      </c>
      <c r="AG362" s="275">
        <f t="shared" ref="AG362" si="3853">IF(P361&gt;0,(P362/P361),)</f>
        <v>0</v>
      </c>
      <c r="AH362" s="290">
        <f t="shared" ref="AH362" si="3854">IF(Q361&gt;0,(Q362/Q361),)</f>
        <v>0</v>
      </c>
      <c r="AI362" s="343"/>
      <c r="AJ362" s="344"/>
      <c r="AK362" s="344"/>
      <c r="AL362" s="344"/>
      <c r="AM362" s="344"/>
      <c r="AN362" s="344"/>
      <c r="AO362" s="309"/>
      <c r="AP362" s="344"/>
      <c r="AQ362" s="344"/>
      <c r="AR362" s="344"/>
      <c r="AS362" s="344"/>
      <c r="AT362" s="344"/>
      <c r="AU362" s="309"/>
      <c r="AV362" s="344"/>
      <c r="AW362" s="344"/>
      <c r="AX362" s="309"/>
    </row>
    <row r="363" spans="1:50">
      <c r="A363" s="643" t="s">
        <v>322</v>
      </c>
      <c r="B363" s="644">
        <v>657</v>
      </c>
      <c r="C363" s="644">
        <v>92</v>
      </c>
      <c r="D363" s="644">
        <v>635</v>
      </c>
      <c r="E363" s="644"/>
      <c r="F363" s="644">
        <v>76</v>
      </c>
      <c r="G363" s="644"/>
      <c r="H363" s="644">
        <v>1460</v>
      </c>
      <c r="I363" s="644"/>
      <c r="J363" s="644">
        <v>209</v>
      </c>
      <c r="K363" s="644">
        <v>186</v>
      </c>
      <c r="L363" s="644"/>
      <c r="M363" s="644"/>
      <c r="N363" s="644">
        <v>395</v>
      </c>
      <c r="O363" s="644">
        <v>0</v>
      </c>
      <c r="P363" s="644">
        <v>0</v>
      </c>
      <c r="Q363" s="644">
        <v>0</v>
      </c>
      <c r="Y363" s="288"/>
      <c r="Z363" s="284"/>
      <c r="AE363" s="288"/>
      <c r="AF363" s="284"/>
      <c r="AH363" s="288"/>
      <c r="AI363" s="343"/>
      <c r="AJ363" s="344"/>
      <c r="AK363" s="344"/>
      <c r="AL363" s="344"/>
      <c r="AM363" s="344"/>
      <c r="AN363" s="344"/>
      <c r="AO363" s="309"/>
      <c r="AP363" s="344"/>
      <c r="AQ363" s="344"/>
      <c r="AR363" s="344"/>
      <c r="AS363" s="344"/>
      <c r="AT363" s="344"/>
      <c r="AU363" s="309"/>
      <c r="AV363" s="344"/>
      <c r="AW363" s="344"/>
      <c r="AX363" s="309"/>
    </row>
    <row r="364" spans="1:50">
      <c r="A364" s="643" t="s">
        <v>324</v>
      </c>
      <c r="B364" s="644">
        <v>46672256.51511579</v>
      </c>
      <c r="C364" s="644">
        <v>4786957.0540540544</v>
      </c>
      <c r="D364" s="644">
        <v>35638864.732212</v>
      </c>
      <c r="E364" s="644"/>
      <c r="F364" s="644">
        <v>4445151</v>
      </c>
      <c r="G364" s="644"/>
      <c r="H364" s="644">
        <v>91543229.301381841</v>
      </c>
      <c r="I364" s="644"/>
      <c r="J364" s="644">
        <v>9379991.3592207804</v>
      </c>
      <c r="K364" s="644">
        <v>8047401.1455807984</v>
      </c>
      <c r="L364" s="644"/>
      <c r="M364" s="644"/>
      <c r="N364" s="644">
        <v>17427392.504801579</v>
      </c>
      <c r="O364" s="644">
        <v>0</v>
      </c>
      <c r="P364" s="644">
        <v>0</v>
      </c>
      <c r="Q364" s="644">
        <v>0</v>
      </c>
      <c r="R364" s="273"/>
      <c r="S364" s="275">
        <f>IF(B363&gt;0,(B364/B363),)</f>
        <v>71038.442184346713</v>
      </c>
      <c r="T364" s="275">
        <f t="shared" ref="T364" si="3855">IF(C363&gt;0,(C364/C363),)</f>
        <v>52032.141891891893</v>
      </c>
      <c r="U364" s="275">
        <f t="shared" ref="U364" si="3856">IF(D363&gt;0,(D364/D363),)</f>
        <v>56124.196428680312</v>
      </c>
      <c r="V364" s="275">
        <f t="shared" ref="V364" si="3857">IF(E363&gt;0,(E364/E363),)</f>
        <v>0</v>
      </c>
      <c r="W364" s="275">
        <f t="shared" ref="W364" si="3858">IF(F363&gt;0,(F364/F363),)</f>
        <v>58488.82894736842</v>
      </c>
      <c r="X364" s="275">
        <f t="shared" ref="X364" si="3859">IF(G363&gt;0,(G364/G363),)</f>
        <v>0</v>
      </c>
      <c r="Y364" s="290">
        <f t="shared" ref="Y364" si="3860">IF(H363&gt;0,(H364/H363),)</f>
        <v>62700.841987247833</v>
      </c>
      <c r="Z364" s="285">
        <f t="shared" ref="Z364" si="3861">IF(I363&gt;0,(I364/I363),)</f>
        <v>0</v>
      </c>
      <c r="AA364" s="275">
        <f t="shared" ref="AA364" si="3862">IF(J363&gt;0,(J364/J363),)</f>
        <v>44880.341431678375</v>
      </c>
      <c r="AB364" s="275">
        <f t="shared" ref="AB364" si="3863">IF(K363&gt;0,(K364/K363),)</f>
        <v>43265.597556886016</v>
      </c>
      <c r="AC364" s="275">
        <f t="shared" ref="AC364" si="3864">IF(L363&gt;0,(L364/L363),)</f>
        <v>0</v>
      </c>
      <c r="AD364" s="275">
        <f t="shared" ref="AD364" si="3865">IF(M363&gt;0,(M364/M363),)</f>
        <v>0</v>
      </c>
      <c r="AE364" s="290">
        <f t="shared" ref="AE364" si="3866">IF(N363&gt;0,(N364/N363),)</f>
        <v>44119.981024814122</v>
      </c>
      <c r="AF364" s="285">
        <f t="shared" ref="AF364" si="3867">IF(O363&gt;0,(O364/O363),)</f>
        <v>0</v>
      </c>
      <c r="AG364" s="275">
        <f t="shared" ref="AG364" si="3868">IF(P363&gt;0,(P364/P363),)</f>
        <v>0</v>
      </c>
      <c r="AH364" s="290">
        <f t="shared" ref="AH364" si="3869">IF(Q363&gt;0,(Q364/Q363),)</f>
        <v>0</v>
      </c>
      <c r="AI364" s="345">
        <f>IF(S362&gt;0,(S364-S362)/S362,)</f>
        <v>5.9761203359536118E-3</v>
      </c>
      <c r="AJ364" s="314">
        <f t="shared" ref="AJ364" si="3870">IF(T362&gt;0,(T364-T362)/T362,)</f>
        <v>1.6421011783101111E-2</v>
      </c>
      <c r="AK364" s="314">
        <f t="shared" ref="AK364" si="3871">IF(U362&gt;0,(U364-U362)/U362,)</f>
        <v>1.5305019743608247E-2</v>
      </c>
      <c r="AL364" s="314">
        <f t="shared" ref="AL364" si="3872">IF(V362&gt;0,(V364-V362)/V362,)</f>
        <v>0</v>
      </c>
      <c r="AM364" s="314">
        <f t="shared" ref="AM364" si="3873">IF(W362&gt;0,(W364-W362)/W362,)</f>
        <v>2.2514527503314365E-2</v>
      </c>
      <c r="AN364" s="314">
        <f t="shared" ref="AN364" si="3874">IF(X362&gt;0,(X364-X362)/X362,)</f>
        <v>0</v>
      </c>
      <c r="AO364" s="310">
        <f t="shared" ref="AO364" si="3875">IF(Y362&gt;0,(Y364-Y362)/Y362,)</f>
        <v>1.6777121685483645E-2</v>
      </c>
      <c r="AP364" s="314">
        <f t="shared" ref="AP364" si="3876">IF(Z362&gt;0,(Z364-Z362)/Z362,)</f>
        <v>0</v>
      </c>
      <c r="AQ364" s="314">
        <f t="shared" ref="AQ364" si="3877">IF(AA362&gt;0,(AA364-AA362)/AA362,)</f>
        <v>-2.3058695173294771E-2</v>
      </c>
      <c r="AR364" s="314">
        <f t="shared" ref="AR364" si="3878">IF(AB362&gt;0,(AB364-AB362)/AB362,)</f>
        <v>-2.902864824998894E-2</v>
      </c>
      <c r="AS364" s="314">
        <f t="shared" ref="AS364" si="3879">IF(AC362&gt;0,(AC364-AC362)/AC362,)</f>
        <v>0</v>
      </c>
      <c r="AT364" s="314">
        <f t="shared" ref="AT364" si="3880">IF(AD362&gt;0,(AD364-AD362)/AD362,)</f>
        <v>0</v>
      </c>
      <c r="AU364" s="310">
        <f t="shared" ref="AU364" si="3881">IF(AE362&gt;0,(AE364-AE362)/AE362,)</f>
        <v>-2.4918439236634594E-2</v>
      </c>
      <c r="AV364" s="314">
        <f t="shared" ref="AV364" si="3882">IF(AF362&gt;0,(AF364-AF362)/AF362,)</f>
        <v>0</v>
      </c>
      <c r="AW364" s="314">
        <f t="shared" ref="AW364" si="3883">IF(AG362&gt;0,(AG364-AG362)/AG362,)</f>
        <v>0</v>
      </c>
      <c r="AX364" s="310">
        <f t="shared" ref="AX364" si="3884">IF(AH362&gt;0,(AH364-AH362)/AH362,)</f>
        <v>0</v>
      </c>
    </row>
    <row r="365" spans="1:50">
      <c r="A365" s="643" t="s">
        <v>326</v>
      </c>
      <c r="B365" s="644">
        <v>185</v>
      </c>
      <c r="C365" s="644">
        <v>7</v>
      </c>
      <c r="D365" s="644">
        <v>209</v>
      </c>
      <c r="E365" s="644"/>
      <c r="F365" s="644">
        <v>13</v>
      </c>
      <c r="G365" s="644"/>
      <c r="H365" s="644">
        <v>414</v>
      </c>
      <c r="I365" s="644"/>
      <c r="J365" s="644">
        <v>337</v>
      </c>
      <c r="K365" s="644">
        <v>149</v>
      </c>
      <c r="L365" s="644"/>
      <c r="M365" s="644"/>
      <c r="N365" s="644">
        <v>486</v>
      </c>
      <c r="O365" s="644">
        <v>0</v>
      </c>
      <c r="P365" s="644">
        <v>0</v>
      </c>
      <c r="Q365" s="644">
        <v>0</v>
      </c>
      <c r="Y365" s="288"/>
      <c r="Z365" s="284"/>
      <c r="AE365" s="288"/>
      <c r="AF365" s="284"/>
      <c r="AH365" s="288"/>
      <c r="AI365" s="343"/>
      <c r="AJ365" s="344"/>
      <c r="AK365" s="344"/>
      <c r="AL365" s="344"/>
      <c r="AM365" s="344"/>
      <c r="AN365" s="344"/>
      <c r="AO365" s="309"/>
      <c r="AP365" s="344"/>
      <c r="AQ365" s="344"/>
      <c r="AR365" s="344"/>
      <c r="AS365" s="344"/>
      <c r="AT365" s="344"/>
      <c r="AU365" s="309"/>
      <c r="AV365" s="344"/>
      <c r="AW365" s="344"/>
      <c r="AX365" s="309"/>
    </row>
    <row r="366" spans="1:50">
      <c r="A366" s="643" t="s">
        <v>328</v>
      </c>
      <c r="B366" s="644">
        <v>8501901.9380010962</v>
      </c>
      <c r="C366" s="644">
        <v>253039</v>
      </c>
      <c r="D366" s="644">
        <v>8845881.2838347144</v>
      </c>
      <c r="E366" s="644"/>
      <c r="F366" s="644">
        <v>664347.87804878037</v>
      </c>
      <c r="G366" s="644"/>
      <c r="H366" s="644">
        <v>18265170.099884592</v>
      </c>
      <c r="I366" s="644"/>
      <c r="J366" s="644">
        <v>13364388.852277448</v>
      </c>
      <c r="K366" s="644">
        <v>6005528.9471561089</v>
      </c>
      <c r="L366" s="644"/>
      <c r="M366" s="644"/>
      <c r="N366" s="644">
        <v>19369917.799433559</v>
      </c>
      <c r="O366" s="644">
        <v>0</v>
      </c>
      <c r="P366" s="644">
        <v>0</v>
      </c>
      <c r="Q366" s="644">
        <v>0</v>
      </c>
      <c r="R366" s="273"/>
      <c r="S366" s="275">
        <f>IF(B365&gt;0,(B366/B365),)</f>
        <v>45956.22669189782</v>
      </c>
      <c r="T366" s="275">
        <f t="shared" ref="T366" si="3885">IF(C365&gt;0,(C366/C365),)</f>
        <v>36148.428571428572</v>
      </c>
      <c r="U366" s="275">
        <f t="shared" ref="U366" si="3886">IF(D365&gt;0,(D366/D365),)</f>
        <v>42324.790831745042</v>
      </c>
      <c r="V366" s="275">
        <f t="shared" ref="V366" si="3887">IF(E365&gt;0,(E366/E365),)</f>
        <v>0</v>
      </c>
      <c r="W366" s="275">
        <f t="shared" ref="W366" si="3888">IF(F365&gt;0,(F366/F365),)</f>
        <v>51103.682926829257</v>
      </c>
      <c r="X366" s="275">
        <f t="shared" ref="X366" si="3889">IF(G365&gt;0,(G366/G365),)</f>
        <v>0</v>
      </c>
      <c r="Y366" s="290">
        <f t="shared" ref="Y366" si="3890">IF(H365&gt;0,(H366/H365),)</f>
        <v>44118.768357209163</v>
      </c>
      <c r="Z366" s="285">
        <f t="shared" ref="Z366" si="3891">IF(I365&gt;0,(I366/I365),)</f>
        <v>0</v>
      </c>
      <c r="AA366" s="275">
        <f t="shared" ref="AA366" si="3892">IF(J365&gt;0,(J366/J365),)</f>
        <v>39656.940214473143</v>
      </c>
      <c r="AB366" s="275">
        <f t="shared" ref="AB366" si="3893">IF(K365&gt;0,(K366/K365),)</f>
        <v>40305.563403732274</v>
      </c>
      <c r="AC366" s="275">
        <f t="shared" ref="AC366" si="3894">IF(L365&gt;0,(L366/L365),)</f>
        <v>0</v>
      </c>
      <c r="AD366" s="275">
        <f t="shared" ref="AD366" si="3895">IF(M365&gt;0,(M366/M365),)</f>
        <v>0</v>
      </c>
      <c r="AE366" s="290">
        <f t="shared" ref="AE366" si="3896">IF(N365&gt;0,(N366/N365),)</f>
        <v>39855.797941221317</v>
      </c>
      <c r="AF366" s="285">
        <f t="shared" ref="AF366" si="3897">IF(O365&gt;0,(O366/O365),)</f>
        <v>0</v>
      </c>
      <c r="AG366" s="275">
        <f t="shared" ref="AG366" si="3898">IF(P365&gt;0,(P366/P365),)</f>
        <v>0</v>
      </c>
      <c r="AH366" s="290">
        <f t="shared" ref="AH366" si="3899">IF(Q365&gt;0,(Q366/Q365),)</f>
        <v>0</v>
      </c>
      <c r="AI366" s="343"/>
      <c r="AJ366" s="344"/>
      <c r="AK366" s="344"/>
      <c r="AL366" s="344"/>
      <c r="AM366" s="344"/>
      <c r="AN366" s="344"/>
      <c r="AO366" s="309"/>
      <c r="AP366" s="344"/>
      <c r="AQ366" s="344"/>
      <c r="AR366" s="344"/>
      <c r="AS366" s="344"/>
      <c r="AT366" s="344"/>
      <c r="AU366" s="309"/>
      <c r="AV366" s="344"/>
      <c r="AW366" s="344"/>
      <c r="AX366" s="309"/>
    </row>
    <row r="367" spans="1:50">
      <c r="A367" s="643" t="s">
        <v>330</v>
      </c>
      <c r="B367" s="644">
        <v>188</v>
      </c>
      <c r="C367" s="644">
        <v>3</v>
      </c>
      <c r="D367" s="644">
        <v>183</v>
      </c>
      <c r="E367" s="644"/>
      <c r="F367" s="644">
        <v>13</v>
      </c>
      <c r="G367" s="644"/>
      <c r="H367" s="644">
        <v>387</v>
      </c>
      <c r="I367" s="644"/>
      <c r="J367" s="644">
        <v>299</v>
      </c>
      <c r="K367" s="644">
        <v>138</v>
      </c>
      <c r="L367" s="644"/>
      <c r="M367" s="644"/>
      <c r="N367" s="644">
        <v>437</v>
      </c>
      <c r="O367" s="644">
        <v>0</v>
      </c>
      <c r="P367" s="644">
        <v>0</v>
      </c>
      <c r="Q367" s="644">
        <v>0</v>
      </c>
      <c r="Y367" s="288"/>
      <c r="Z367" s="284"/>
      <c r="AE367" s="288"/>
      <c r="AF367" s="284"/>
      <c r="AH367" s="288"/>
      <c r="AI367" s="343"/>
      <c r="AJ367" s="344"/>
      <c r="AK367" s="344"/>
      <c r="AL367" s="344"/>
      <c r="AM367" s="344"/>
      <c r="AN367" s="344"/>
      <c r="AO367" s="309"/>
      <c r="AP367" s="344"/>
      <c r="AQ367" s="344"/>
      <c r="AR367" s="344"/>
      <c r="AS367" s="344"/>
      <c r="AT367" s="344"/>
      <c r="AU367" s="309"/>
      <c r="AV367" s="344"/>
      <c r="AW367" s="344"/>
      <c r="AX367" s="309"/>
    </row>
    <row r="368" spans="1:50">
      <c r="A368" s="643" t="s">
        <v>332</v>
      </c>
      <c r="B368" s="644">
        <v>8725342.8824246544</v>
      </c>
      <c r="C368" s="644">
        <v>150039</v>
      </c>
      <c r="D368" s="644">
        <v>7985869.1231014263</v>
      </c>
      <c r="E368" s="644"/>
      <c r="F368" s="644">
        <v>651982.97560975619</v>
      </c>
      <c r="G368" s="644"/>
      <c r="H368" s="644">
        <v>17513233.981135838</v>
      </c>
      <c r="I368" s="644"/>
      <c r="J368" s="644">
        <v>11994985.290530955</v>
      </c>
      <c r="K368" s="644">
        <v>5688636.5612825528</v>
      </c>
      <c r="L368" s="644"/>
      <c r="M368" s="644"/>
      <c r="N368" s="644">
        <v>17683621.85181351</v>
      </c>
      <c r="O368" s="644">
        <v>0</v>
      </c>
      <c r="P368" s="644">
        <v>0</v>
      </c>
      <c r="Q368" s="644">
        <v>0</v>
      </c>
      <c r="R368" s="273"/>
      <c r="S368" s="275">
        <f>IF(B367&gt;0,(B368/B367),)</f>
        <v>46411.398310769437</v>
      </c>
      <c r="T368" s="275">
        <f t="shared" ref="T368" si="3900">IF(C367&gt;0,(C368/C367),)</f>
        <v>50013</v>
      </c>
      <c r="U368" s="275">
        <f t="shared" ref="U368" si="3901">IF(D367&gt;0,(D368/D367),)</f>
        <v>43638.629087985937</v>
      </c>
      <c r="V368" s="275">
        <f t="shared" ref="V368" si="3902">IF(E367&gt;0,(E368/E367),)</f>
        <v>0</v>
      </c>
      <c r="W368" s="275">
        <f t="shared" ref="W368" si="3903">IF(F367&gt;0,(F368/F367),)</f>
        <v>50152.536585365859</v>
      </c>
      <c r="X368" s="275">
        <f t="shared" ref="X368" si="3904">IF(G367&gt;0,(G368/G367),)</f>
        <v>0</v>
      </c>
      <c r="Y368" s="290">
        <f t="shared" ref="Y368" si="3905">IF(H367&gt;0,(H368/H367),)</f>
        <v>45253.834576578389</v>
      </c>
      <c r="Z368" s="285">
        <f t="shared" ref="Z368" si="3906">IF(I367&gt;0,(I368/I367),)</f>
        <v>0</v>
      </c>
      <c r="AA368" s="275">
        <f t="shared" ref="AA368" si="3907">IF(J367&gt;0,(J368/J367),)</f>
        <v>40117.00766063865</v>
      </c>
      <c r="AB368" s="275">
        <f t="shared" ref="AB368" si="3908">IF(K367&gt;0,(K368/K367),)</f>
        <v>41222.004067264876</v>
      </c>
      <c r="AC368" s="275">
        <f t="shared" ref="AC368" si="3909">IF(L367&gt;0,(L368/L367),)</f>
        <v>0</v>
      </c>
      <c r="AD368" s="275">
        <f t="shared" ref="AD368" si="3910">IF(M367&gt;0,(M368/M367),)</f>
        <v>0</v>
      </c>
      <c r="AE368" s="290">
        <f t="shared" ref="AE368" si="3911">IF(N367&gt;0,(N368/N367),)</f>
        <v>40465.953894310092</v>
      </c>
      <c r="AF368" s="285">
        <f t="shared" ref="AF368" si="3912">IF(O367&gt;0,(O368/O367),)</f>
        <v>0</v>
      </c>
      <c r="AG368" s="275">
        <f t="shared" ref="AG368" si="3913">IF(P367&gt;0,(P368/P367),)</f>
        <v>0</v>
      </c>
      <c r="AH368" s="290">
        <f t="shared" ref="AH368" si="3914">IF(Q367&gt;0,(Q368/Q367),)</f>
        <v>0</v>
      </c>
      <c r="AI368" s="345">
        <f>IF(S366&gt;0,(S368-S366)/S366,)</f>
        <v>9.904460214351412E-3</v>
      </c>
      <c r="AJ368" s="312">
        <f t="shared" ref="AJ368" si="3915">IF(T366&gt;0,(T368-T366)/T366,)</f>
        <v>0.38354561944996618</v>
      </c>
      <c r="AK368" s="314">
        <f t="shared" ref="AK368" si="3916">IF(U366&gt;0,(U368-U366)/U366,)</f>
        <v>3.1041813330249739E-2</v>
      </c>
      <c r="AL368" s="314">
        <f t="shared" ref="AL368" si="3917">IF(V366&gt;0,(V368-V366)/V366,)</f>
        <v>0</v>
      </c>
      <c r="AM368" s="314">
        <f t="shared" ref="AM368" si="3918">IF(W366&gt;0,(W368-W366)/W366,)</f>
        <v>-1.8612089911900453E-2</v>
      </c>
      <c r="AN368" s="314">
        <f t="shared" ref="AN368" si="3919">IF(X366&gt;0,(X368-X366)/X366,)</f>
        <v>0</v>
      </c>
      <c r="AO368" s="310">
        <f t="shared" ref="AO368" si="3920">IF(Y366&gt;0,(Y368-Y366)/Y366,)</f>
        <v>2.5727513746057515E-2</v>
      </c>
      <c r="AP368" s="314">
        <f t="shared" ref="AP368" si="3921">IF(Z366&gt;0,(Z368-Z366)/Z366,)</f>
        <v>0</v>
      </c>
      <c r="AQ368" s="314">
        <f t="shared" ref="AQ368" si="3922">IF(AA366&gt;0,(AA368-AA366)/AA366,)</f>
        <v>1.1601183643452188E-2</v>
      </c>
      <c r="AR368" s="314">
        <f t="shared" ref="AR368" si="3923">IF(AB366&gt;0,(AB368-AB366)/AB366,)</f>
        <v>2.2737324233699691E-2</v>
      </c>
      <c r="AS368" s="314">
        <f t="shared" ref="AS368" si="3924">IF(AC366&gt;0,(AC368-AC366)/AC366,)</f>
        <v>0</v>
      </c>
      <c r="AT368" s="314">
        <f t="shared" ref="AT368" si="3925">IF(AD366&gt;0,(AD368-AD366)/AD366,)</f>
        <v>0</v>
      </c>
      <c r="AU368" s="310">
        <f t="shared" ref="AU368" si="3926">IF(AE366&gt;0,(AE368-AE366)/AE366,)</f>
        <v>1.5309088880584536E-2</v>
      </c>
      <c r="AV368" s="314">
        <f t="shared" ref="AV368" si="3927">IF(AF366&gt;0,(AF368-AF366)/AF366,)</f>
        <v>0</v>
      </c>
      <c r="AW368" s="314">
        <f t="shared" ref="AW368" si="3928">IF(AG366&gt;0,(AG368-AG366)/AG366,)</f>
        <v>0</v>
      </c>
      <c r="AX368" s="310">
        <f t="shared" ref="AX368" si="3929">IF(AH366&gt;0,(AH368-AH366)/AH366,)</f>
        <v>0</v>
      </c>
    </row>
    <row r="369" spans="1:50">
      <c r="A369" s="643" t="s">
        <v>334</v>
      </c>
      <c r="B369" s="644">
        <v>284</v>
      </c>
      <c r="C369" s="644">
        <v>8</v>
      </c>
      <c r="D369" s="644">
        <v>297</v>
      </c>
      <c r="E369" s="644"/>
      <c r="F369" s="644">
        <v>41</v>
      </c>
      <c r="G369" s="644"/>
      <c r="H369" s="644">
        <v>630</v>
      </c>
      <c r="I369" s="644"/>
      <c r="J369" s="644">
        <v>0</v>
      </c>
      <c r="K369" s="644">
        <v>1</v>
      </c>
      <c r="L369" s="644"/>
      <c r="M369" s="644"/>
      <c r="N369" s="644">
        <v>1</v>
      </c>
      <c r="O369" s="644">
        <v>0</v>
      </c>
      <c r="P369" s="644">
        <v>0</v>
      </c>
      <c r="Q369" s="644">
        <v>0</v>
      </c>
      <c r="Y369" s="288"/>
      <c r="Z369" s="284"/>
      <c r="AE369" s="288"/>
      <c r="AF369" s="284"/>
      <c r="AH369" s="288"/>
      <c r="AI369" s="343"/>
      <c r="AJ369" s="344"/>
      <c r="AK369" s="344"/>
      <c r="AL369" s="344"/>
      <c r="AM369" s="344"/>
      <c r="AN369" s="344"/>
      <c r="AO369" s="309"/>
      <c r="AP369" s="344"/>
      <c r="AQ369" s="344"/>
      <c r="AR369" s="344"/>
      <c r="AS369" s="344"/>
      <c r="AT369" s="344"/>
      <c r="AU369" s="309"/>
      <c r="AV369" s="344"/>
      <c r="AW369" s="344"/>
      <c r="AX369" s="309"/>
    </row>
    <row r="370" spans="1:50">
      <c r="A370" s="643" t="s">
        <v>336</v>
      </c>
      <c r="B370" s="644">
        <v>13169555.5</v>
      </c>
      <c r="C370" s="644">
        <v>333676.79999999999</v>
      </c>
      <c r="D370" s="644">
        <v>11286130.331550803</v>
      </c>
      <c r="E370" s="644"/>
      <c r="F370" s="644">
        <v>1833364.2</v>
      </c>
      <c r="G370" s="644"/>
      <c r="H370" s="644">
        <v>26622726.831550803</v>
      </c>
      <c r="I370" s="644"/>
      <c r="J370" s="644">
        <v>0</v>
      </c>
      <c r="K370" s="644">
        <v>48053.25</v>
      </c>
      <c r="L370" s="644"/>
      <c r="M370" s="644"/>
      <c r="N370" s="644">
        <v>48053.25</v>
      </c>
      <c r="O370" s="644">
        <v>0</v>
      </c>
      <c r="P370" s="644">
        <v>0</v>
      </c>
      <c r="Q370" s="644">
        <v>0</v>
      </c>
      <c r="R370" s="273"/>
      <c r="S370" s="275">
        <f>IF(B369&gt;0,(B370/B369),)</f>
        <v>46371.674295774646</v>
      </c>
      <c r="T370" s="275">
        <f t="shared" ref="T370" si="3930">IF(C369&gt;0,(C370/C369),)</f>
        <v>41709.599999999999</v>
      </c>
      <c r="U370" s="275">
        <f t="shared" ref="U370" si="3931">IF(D369&gt;0,(D370/D369),)</f>
        <v>38000.438826770383</v>
      </c>
      <c r="V370" s="275">
        <f t="shared" ref="V370" si="3932">IF(E369&gt;0,(E370/E369),)</f>
        <v>0</v>
      </c>
      <c r="W370" s="275">
        <f t="shared" ref="W370" si="3933">IF(F369&gt;0,(F370/F369),)</f>
        <v>44716.2</v>
      </c>
      <c r="X370" s="275">
        <f t="shared" ref="X370" si="3934">IF(G369&gt;0,(G370/G369),)</f>
        <v>0</v>
      </c>
      <c r="Y370" s="290">
        <f t="shared" ref="Y370" si="3935">IF(H369&gt;0,(H370/H369),)</f>
        <v>42258.296558017151</v>
      </c>
      <c r="Z370" s="285">
        <f t="shared" ref="Z370" si="3936">IF(I369&gt;0,(I370/I369),)</f>
        <v>0</v>
      </c>
      <c r="AA370" s="275">
        <f t="shared" ref="AA370" si="3937">IF(J369&gt;0,(J370/J369),)</f>
        <v>0</v>
      </c>
      <c r="AB370" s="275">
        <f t="shared" ref="AB370" si="3938">IF(K369&gt;0,(K370/K369),)</f>
        <v>48053.25</v>
      </c>
      <c r="AC370" s="275">
        <f t="shared" ref="AC370" si="3939">IF(L369&gt;0,(L370/L369),)</f>
        <v>0</v>
      </c>
      <c r="AD370" s="275">
        <f t="shared" ref="AD370" si="3940">IF(M369&gt;0,(M370/M369),)</f>
        <v>0</v>
      </c>
      <c r="AE370" s="290">
        <f t="shared" ref="AE370" si="3941">IF(N369&gt;0,(N370/N369),)</f>
        <v>48053.25</v>
      </c>
      <c r="AF370" s="285">
        <f t="shared" ref="AF370" si="3942">IF(O369&gt;0,(O370/O369),)</f>
        <v>0</v>
      </c>
      <c r="AG370" s="275">
        <f t="shared" ref="AG370" si="3943">IF(P369&gt;0,(P370/P369),)</f>
        <v>0</v>
      </c>
      <c r="AH370" s="290">
        <f t="shared" ref="AH370" si="3944">IF(Q369&gt;0,(Q370/Q369),)</f>
        <v>0</v>
      </c>
      <c r="AI370" s="343"/>
      <c r="AJ370" s="344"/>
      <c r="AK370" s="344"/>
      <c r="AL370" s="344"/>
      <c r="AM370" s="344"/>
      <c r="AN370" s="344"/>
      <c r="AO370" s="309"/>
      <c r="AP370" s="344"/>
      <c r="AQ370" s="344"/>
      <c r="AR370" s="344"/>
      <c r="AS370" s="344"/>
      <c r="AT370" s="344"/>
      <c r="AU370" s="309"/>
      <c r="AV370" s="344"/>
      <c r="AW370" s="344"/>
      <c r="AX370" s="309"/>
    </row>
    <row r="371" spans="1:50">
      <c r="A371" s="643" t="s">
        <v>338</v>
      </c>
      <c r="B371" s="644">
        <v>300</v>
      </c>
      <c r="C371" s="644">
        <v>25</v>
      </c>
      <c r="D371" s="644">
        <v>335</v>
      </c>
      <c r="E371" s="644"/>
      <c r="F371" s="644">
        <v>50</v>
      </c>
      <c r="G371" s="644"/>
      <c r="H371" s="644">
        <v>710</v>
      </c>
      <c r="I371" s="644"/>
      <c r="J371" s="644">
        <v>0</v>
      </c>
      <c r="K371" s="644">
        <v>0</v>
      </c>
      <c r="L371" s="644"/>
      <c r="M371" s="644"/>
      <c r="N371" s="644">
        <v>0</v>
      </c>
      <c r="O371" s="644">
        <v>0</v>
      </c>
      <c r="P371" s="644">
        <v>0</v>
      </c>
      <c r="Q371" s="644">
        <v>0</v>
      </c>
      <c r="Y371" s="288"/>
      <c r="Z371" s="284"/>
      <c r="AE371" s="288"/>
      <c r="AF371" s="284"/>
      <c r="AH371" s="288"/>
      <c r="AI371" s="343"/>
      <c r="AJ371" s="344"/>
      <c r="AK371" s="344"/>
      <c r="AL371" s="344"/>
      <c r="AM371" s="344"/>
      <c r="AN371" s="344"/>
      <c r="AO371" s="309"/>
      <c r="AP371" s="344"/>
      <c r="AQ371" s="344"/>
      <c r="AR371" s="344"/>
      <c r="AS371" s="344"/>
      <c r="AT371" s="344"/>
      <c r="AU371" s="309"/>
      <c r="AV371" s="344"/>
      <c r="AW371" s="344"/>
      <c r="AX371" s="309"/>
    </row>
    <row r="372" spans="1:50">
      <c r="A372" s="643" t="s">
        <v>340</v>
      </c>
      <c r="B372" s="644">
        <v>14355342.719605695</v>
      </c>
      <c r="C372" s="644">
        <v>890703.94736842101</v>
      </c>
      <c r="D372" s="644">
        <v>12994088.718019431</v>
      </c>
      <c r="E372" s="644"/>
      <c r="F372" s="644">
        <v>2166799.0196078429</v>
      </c>
      <c r="G372" s="644"/>
      <c r="H372" s="644">
        <v>30406934.404601388</v>
      </c>
      <c r="I372" s="644"/>
      <c r="J372" s="644">
        <v>0</v>
      </c>
      <c r="K372" s="644">
        <v>0</v>
      </c>
      <c r="L372" s="644"/>
      <c r="M372" s="644"/>
      <c r="N372" s="644">
        <v>0</v>
      </c>
      <c r="O372" s="644">
        <v>0</v>
      </c>
      <c r="P372" s="644">
        <v>0</v>
      </c>
      <c r="Q372" s="644">
        <v>0</v>
      </c>
      <c r="R372" s="273"/>
      <c r="S372" s="275">
        <f>IF(B371&gt;0,(B372/B371),)</f>
        <v>47851.142398685653</v>
      </c>
      <c r="T372" s="275">
        <f t="shared" ref="T372" si="3945">IF(C371&gt;0,(C372/C371),)</f>
        <v>35628.15789473684</v>
      </c>
      <c r="U372" s="275">
        <f t="shared" ref="U372" si="3946">IF(D371&gt;0,(D372/D371),)</f>
        <v>38788.324531401289</v>
      </c>
      <c r="V372" s="275">
        <f t="shared" ref="V372" si="3947">IF(E371&gt;0,(E372/E371),)</f>
        <v>0</v>
      </c>
      <c r="W372" s="275">
        <f t="shared" ref="W372" si="3948">IF(F371&gt;0,(F372/F371),)</f>
        <v>43335.98039215686</v>
      </c>
      <c r="X372" s="275">
        <f t="shared" ref="X372" si="3949">IF(G371&gt;0,(G372/G371),)</f>
        <v>0</v>
      </c>
      <c r="Y372" s="290">
        <f t="shared" ref="Y372" si="3950">IF(H371&gt;0,(H372/H371),)</f>
        <v>42826.66817549491</v>
      </c>
      <c r="Z372" s="285">
        <f t="shared" ref="Z372" si="3951">IF(I371&gt;0,(I372/I371),)</f>
        <v>0</v>
      </c>
      <c r="AA372" s="275">
        <f t="shared" ref="AA372" si="3952">IF(J371&gt;0,(J372/J371),)</f>
        <v>0</v>
      </c>
      <c r="AB372" s="275">
        <f t="shared" ref="AB372" si="3953">IF(K371&gt;0,(K372/K371),)</f>
        <v>0</v>
      </c>
      <c r="AC372" s="275">
        <f t="shared" ref="AC372" si="3954">IF(L371&gt;0,(L372/L371),)</f>
        <v>0</v>
      </c>
      <c r="AD372" s="275">
        <f t="shared" ref="AD372" si="3955">IF(M371&gt;0,(M372/M371),)</f>
        <v>0</v>
      </c>
      <c r="AE372" s="290">
        <f t="shared" ref="AE372" si="3956">IF(N371&gt;0,(N372/N371),)</f>
        <v>0</v>
      </c>
      <c r="AF372" s="285">
        <f t="shared" ref="AF372" si="3957">IF(O371&gt;0,(O372/O371),)</f>
        <v>0</v>
      </c>
      <c r="AG372" s="275">
        <f t="shared" ref="AG372" si="3958">IF(P371&gt;0,(P372/P371),)</f>
        <v>0</v>
      </c>
      <c r="AH372" s="290">
        <f t="shared" ref="AH372" si="3959">IF(Q371&gt;0,(Q372/Q371),)</f>
        <v>0</v>
      </c>
      <c r="AI372" s="345">
        <f>IF(S370&gt;0,(S372-S370)/S370,)</f>
        <v>3.1904565133327852E-2</v>
      </c>
      <c r="AJ372" s="312">
        <f t="shared" ref="AJ372" si="3960">IF(T370&gt;0,(T372-T370)/T370,)</f>
        <v>-0.14580437369965568</v>
      </c>
      <c r="AK372" s="314">
        <f t="shared" ref="AK372" si="3961">IF(U370&gt;0,(U372-U370)/U370,)</f>
        <v>2.0733594899326781E-2</v>
      </c>
      <c r="AL372" s="314">
        <f t="shared" ref="AL372" si="3962">IF(V370&gt;0,(V372-V370)/V370,)</f>
        <v>0</v>
      </c>
      <c r="AM372" s="314">
        <f t="shared" ref="AM372" si="3963">IF(W370&gt;0,(W372-W370)/W370,)</f>
        <v>-3.0866209737033495E-2</v>
      </c>
      <c r="AN372" s="314">
        <f t="shared" ref="AN372" si="3964">IF(X370&gt;0,(X372-X370)/X370,)</f>
        <v>0</v>
      </c>
      <c r="AO372" s="310">
        <f t="shared" ref="AO372" si="3965">IF(Y370&gt;0,(Y372-Y370)/Y370,)</f>
        <v>1.344994152089001E-2</v>
      </c>
      <c r="AP372" s="314">
        <f t="shared" ref="AP372" si="3966">IF(Z370&gt;0,(Z372-Z370)/Z370,)</f>
        <v>0</v>
      </c>
      <c r="AQ372" s="314">
        <f t="shared" ref="AQ372" si="3967">IF(AA370&gt;0,(AA372-AA370)/AA370,)</f>
        <v>0</v>
      </c>
      <c r="AR372" s="312">
        <f t="shared" ref="AR372" si="3968">IF(AB370&gt;0,(AB372-AB370)/AB370,)</f>
        <v>-1</v>
      </c>
      <c r="AS372" s="314">
        <f t="shared" ref="AS372" si="3969">IF(AC370&gt;0,(AC372-AC370)/AC370,)</f>
        <v>0</v>
      </c>
      <c r="AT372" s="314">
        <f t="shared" ref="AT372" si="3970">IF(AD370&gt;0,(AD372-AD370)/AD370,)</f>
        <v>0</v>
      </c>
      <c r="AU372" s="310">
        <f t="shared" ref="AU372" si="3971">IF(AE370&gt;0,(AE372-AE370)/AE370,)</f>
        <v>-1</v>
      </c>
      <c r="AV372" s="314">
        <f t="shared" ref="AV372" si="3972">IF(AF370&gt;0,(AF372-AF370)/AF370,)</f>
        <v>0</v>
      </c>
      <c r="AW372" s="314">
        <f t="shared" ref="AW372" si="3973">IF(AG370&gt;0,(AG372-AG370)/AG370,)</f>
        <v>0</v>
      </c>
      <c r="AX372" s="310">
        <f t="shared" ref="AX372" si="3974">IF(AH370&gt;0,(AH372-AH370)/AH370,)</f>
        <v>0</v>
      </c>
    </row>
    <row r="373" spans="1:50">
      <c r="A373" s="643" t="s">
        <v>342</v>
      </c>
      <c r="B373" s="644">
        <v>0</v>
      </c>
      <c r="C373" s="644">
        <v>0</v>
      </c>
      <c r="D373" s="644">
        <v>0</v>
      </c>
      <c r="E373" s="644"/>
      <c r="F373" s="644">
        <v>0</v>
      </c>
      <c r="G373" s="644"/>
      <c r="H373" s="644">
        <v>0</v>
      </c>
      <c r="I373" s="644"/>
      <c r="J373" s="644">
        <v>0</v>
      </c>
      <c r="K373" s="644">
        <v>0</v>
      </c>
      <c r="L373" s="644"/>
      <c r="M373" s="644"/>
      <c r="N373" s="644">
        <v>0</v>
      </c>
      <c r="O373" s="644">
        <v>40</v>
      </c>
      <c r="P373" s="644">
        <v>441</v>
      </c>
      <c r="Q373" s="644">
        <v>481</v>
      </c>
      <c r="Y373" s="288"/>
      <c r="Z373" s="284"/>
      <c r="AE373" s="288"/>
      <c r="AF373" s="284"/>
      <c r="AH373" s="288"/>
      <c r="AI373" s="343"/>
      <c r="AJ373" s="344"/>
      <c r="AK373" s="344"/>
      <c r="AL373" s="344"/>
      <c r="AM373" s="344"/>
      <c r="AN373" s="344"/>
      <c r="AO373" s="309"/>
      <c r="AP373" s="344"/>
      <c r="AQ373" s="344"/>
      <c r="AR373" s="344"/>
      <c r="AS373" s="344"/>
      <c r="AT373" s="344"/>
      <c r="AU373" s="309"/>
      <c r="AV373" s="344"/>
      <c r="AW373" s="344"/>
      <c r="AX373" s="309"/>
    </row>
    <row r="374" spans="1:50">
      <c r="A374" s="643" t="s">
        <v>344</v>
      </c>
      <c r="B374" s="644">
        <v>0</v>
      </c>
      <c r="C374" s="644">
        <v>0</v>
      </c>
      <c r="D374" s="644">
        <v>0</v>
      </c>
      <c r="E374" s="644"/>
      <c r="F374" s="644">
        <v>0</v>
      </c>
      <c r="G374" s="644"/>
      <c r="H374" s="644">
        <v>0</v>
      </c>
      <c r="I374" s="644"/>
      <c r="J374" s="644">
        <v>0</v>
      </c>
      <c r="K374" s="644">
        <v>0</v>
      </c>
      <c r="L374" s="644"/>
      <c r="M374" s="644"/>
      <c r="N374" s="644">
        <v>0</v>
      </c>
      <c r="O374" s="644">
        <v>1531850.9999999998</v>
      </c>
      <c r="P374" s="644">
        <v>16305470.2425</v>
      </c>
      <c r="Q374" s="644">
        <v>17837321.2425</v>
      </c>
      <c r="R374" s="273"/>
      <c r="S374" s="275">
        <f>IF(B373&gt;0,(B374/B373),)</f>
        <v>0</v>
      </c>
      <c r="T374" s="275">
        <f t="shared" ref="T374" si="3975">IF(C373&gt;0,(C374/C373),)</f>
        <v>0</v>
      </c>
      <c r="U374" s="275">
        <f t="shared" ref="U374" si="3976">IF(D373&gt;0,(D374/D373),)</f>
        <v>0</v>
      </c>
      <c r="V374" s="275">
        <f t="shared" ref="V374" si="3977">IF(E373&gt;0,(E374/E373),)</f>
        <v>0</v>
      </c>
      <c r="W374" s="275">
        <f t="shared" ref="W374" si="3978">IF(F373&gt;0,(F374/F373),)</f>
        <v>0</v>
      </c>
      <c r="X374" s="275">
        <f t="shared" ref="X374" si="3979">IF(G373&gt;0,(G374/G373),)</f>
        <v>0</v>
      </c>
      <c r="Y374" s="290">
        <f t="shared" ref="Y374" si="3980">IF(H373&gt;0,(H374/H373),)</f>
        <v>0</v>
      </c>
      <c r="Z374" s="285">
        <f t="shared" ref="Z374" si="3981">IF(I373&gt;0,(I374/I373),)</f>
        <v>0</v>
      </c>
      <c r="AA374" s="275">
        <f t="shared" ref="AA374" si="3982">IF(J373&gt;0,(J374/J373),)</f>
        <v>0</v>
      </c>
      <c r="AB374" s="275">
        <f t="shared" ref="AB374" si="3983">IF(K373&gt;0,(K374/K373),)</f>
        <v>0</v>
      </c>
      <c r="AC374" s="275">
        <f t="shared" ref="AC374" si="3984">IF(L373&gt;0,(L374/L373),)</f>
        <v>0</v>
      </c>
      <c r="AD374" s="275">
        <f t="shared" ref="AD374" si="3985">IF(M373&gt;0,(M374/M373),)</f>
        <v>0</v>
      </c>
      <c r="AE374" s="290">
        <f t="shared" ref="AE374" si="3986">IF(N373&gt;0,(N374/N373),)</f>
        <v>0</v>
      </c>
      <c r="AF374" s="285">
        <f t="shared" ref="AF374" si="3987">IF(O373&gt;0,(O374/O373),)</f>
        <v>38296.274999999994</v>
      </c>
      <c r="AG374" s="275">
        <f t="shared" ref="AG374" si="3988">IF(P373&gt;0,(P374/P373),)</f>
        <v>36973.85542517007</v>
      </c>
      <c r="AH374" s="290">
        <f t="shared" ref="AH374" si="3989">IF(Q373&gt;0,(Q374/Q373),)</f>
        <v>37083.827946985446</v>
      </c>
      <c r="AI374" s="343"/>
      <c r="AJ374" s="344"/>
      <c r="AK374" s="344"/>
      <c r="AL374" s="344"/>
      <c r="AM374" s="344"/>
      <c r="AN374" s="344"/>
      <c r="AO374" s="309"/>
      <c r="AP374" s="344"/>
      <c r="AQ374" s="344"/>
      <c r="AR374" s="344"/>
      <c r="AS374" s="344"/>
      <c r="AT374" s="344"/>
      <c r="AU374" s="309"/>
      <c r="AV374" s="344"/>
      <c r="AW374" s="344"/>
      <c r="AX374" s="309"/>
    </row>
    <row r="375" spans="1:50">
      <c r="A375" s="643" t="s">
        <v>346</v>
      </c>
      <c r="B375" s="644">
        <v>0</v>
      </c>
      <c r="C375" s="644">
        <v>0</v>
      </c>
      <c r="D375" s="644">
        <v>0</v>
      </c>
      <c r="E375" s="644"/>
      <c r="F375" s="644">
        <v>0</v>
      </c>
      <c r="G375" s="644"/>
      <c r="H375" s="644">
        <v>0</v>
      </c>
      <c r="I375" s="644"/>
      <c r="J375" s="644">
        <v>0</v>
      </c>
      <c r="K375" s="644">
        <v>0</v>
      </c>
      <c r="L375" s="644"/>
      <c r="M375" s="644"/>
      <c r="N375" s="644">
        <v>0</v>
      </c>
      <c r="O375" s="644">
        <v>38</v>
      </c>
      <c r="P375" s="644">
        <v>435</v>
      </c>
      <c r="Q375" s="644">
        <v>473</v>
      </c>
      <c r="Y375" s="288"/>
      <c r="Z375" s="284"/>
      <c r="AE375" s="288"/>
      <c r="AF375" s="284"/>
      <c r="AH375" s="288"/>
      <c r="AI375" s="343"/>
      <c r="AJ375" s="344"/>
      <c r="AK375" s="344"/>
      <c r="AL375" s="344"/>
      <c r="AM375" s="344"/>
      <c r="AN375" s="344"/>
      <c r="AO375" s="309"/>
      <c r="AP375" s="344"/>
      <c r="AQ375" s="344"/>
      <c r="AR375" s="344"/>
      <c r="AS375" s="344"/>
      <c r="AT375" s="344"/>
      <c r="AU375" s="309"/>
      <c r="AV375" s="344"/>
      <c r="AW375" s="344"/>
      <c r="AX375" s="309"/>
    </row>
    <row r="376" spans="1:50">
      <c r="A376" s="643" t="s">
        <v>348</v>
      </c>
      <c r="B376" s="644">
        <v>0</v>
      </c>
      <c r="C376" s="644">
        <v>0</v>
      </c>
      <c r="D376" s="644">
        <v>0</v>
      </c>
      <c r="E376" s="644"/>
      <c r="F376" s="644">
        <v>0</v>
      </c>
      <c r="G376" s="644"/>
      <c r="H376" s="644">
        <v>0</v>
      </c>
      <c r="I376" s="644"/>
      <c r="J376" s="644">
        <v>0</v>
      </c>
      <c r="K376" s="644">
        <v>0</v>
      </c>
      <c r="L376" s="644"/>
      <c r="M376" s="644"/>
      <c r="N376" s="644">
        <v>0</v>
      </c>
      <c r="O376" s="644">
        <v>1412791.5000000002</v>
      </c>
      <c r="P376" s="644">
        <v>16094175</v>
      </c>
      <c r="Q376" s="644">
        <v>17506966.5</v>
      </c>
      <c r="R376" s="273"/>
      <c r="S376" s="275">
        <f>IF(B375&gt;0,(B376/B375),)</f>
        <v>0</v>
      </c>
      <c r="T376" s="275">
        <f t="shared" ref="T376" si="3990">IF(C375&gt;0,(C376/C375),)</f>
        <v>0</v>
      </c>
      <c r="U376" s="275">
        <f t="shared" ref="U376" si="3991">IF(D375&gt;0,(D376/D375),)</f>
        <v>0</v>
      </c>
      <c r="V376" s="275">
        <f t="shared" ref="V376" si="3992">IF(E375&gt;0,(E376/E375),)</f>
        <v>0</v>
      </c>
      <c r="W376" s="275">
        <f t="shared" ref="W376" si="3993">IF(F375&gt;0,(F376/F375),)</f>
        <v>0</v>
      </c>
      <c r="X376" s="275">
        <f t="shared" ref="X376" si="3994">IF(G375&gt;0,(G376/G375),)</f>
        <v>0</v>
      </c>
      <c r="Y376" s="290">
        <f t="shared" ref="Y376" si="3995">IF(H375&gt;0,(H376/H375),)</f>
        <v>0</v>
      </c>
      <c r="Z376" s="285">
        <f t="shared" ref="Z376" si="3996">IF(I375&gt;0,(I376/I375),)</f>
        <v>0</v>
      </c>
      <c r="AA376" s="275">
        <f t="shared" ref="AA376" si="3997">IF(J375&gt;0,(J376/J375),)</f>
        <v>0</v>
      </c>
      <c r="AB376" s="275">
        <f t="shared" ref="AB376" si="3998">IF(K375&gt;0,(K376/K375),)</f>
        <v>0</v>
      </c>
      <c r="AC376" s="275">
        <f t="shared" ref="AC376" si="3999">IF(L375&gt;0,(L376/L375),)</f>
        <v>0</v>
      </c>
      <c r="AD376" s="275">
        <f t="shared" ref="AD376" si="4000">IF(M375&gt;0,(M376/M375),)</f>
        <v>0</v>
      </c>
      <c r="AE376" s="290">
        <f t="shared" ref="AE376" si="4001">IF(N375&gt;0,(N376/N375),)</f>
        <v>0</v>
      </c>
      <c r="AF376" s="285">
        <f t="shared" ref="AF376" si="4002">IF(O375&gt;0,(O376/O375),)</f>
        <v>37178.723684210534</v>
      </c>
      <c r="AG376" s="275">
        <f t="shared" ref="AG376" si="4003">IF(P375&gt;0,(P376/P375),)</f>
        <v>36998.103448275862</v>
      </c>
      <c r="AH376" s="290">
        <f t="shared" ref="AH376" si="4004">IF(Q375&gt;0,(Q376/Q375),)</f>
        <v>37012.614164904866</v>
      </c>
      <c r="AI376" s="345">
        <f>IF(S374&gt;0,(S376-S374)/S374,)</f>
        <v>0</v>
      </c>
      <c r="AJ376" s="314">
        <f t="shared" ref="AJ376" si="4005">IF(T374&gt;0,(T376-T374)/T374,)</f>
        <v>0</v>
      </c>
      <c r="AK376" s="314">
        <f t="shared" ref="AK376" si="4006">IF(U374&gt;0,(U376-U374)/U374,)</f>
        <v>0</v>
      </c>
      <c r="AL376" s="314">
        <f t="shared" ref="AL376" si="4007">IF(V374&gt;0,(V376-V374)/V374,)</f>
        <v>0</v>
      </c>
      <c r="AM376" s="314">
        <f t="shared" ref="AM376" si="4008">IF(W374&gt;0,(W376-W374)/W374,)</f>
        <v>0</v>
      </c>
      <c r="AN376" s="314">
        <f t="shared" ref="AN376" si="4009">IF(X374&gt;0,(X376-X374)/X374,)</f>
        <v>0</v>
      </c>
      <c r="AO376" s="310">
        <f t="shared" ref="AO376" si="4010">IF(Y374&gt;0,(Y376-Y374)/Y374,)</f>
        <v>0</v>
      </c>
      <c r="AP376" s="314">
        <f t="shared" ref="AP376" si="4011">IF(Z374&gt;0,(Z376-Z374)/Z374,)</f>
        <v>0</v>
      </c>
      <c r="AQ376" s="314">
        <f t="shared" ref="AQ376" si="4012">IF(AA374&gt;0,(AA376-AA374)/AA374,)</f>
        <v>0</v>
      </c>
      <c r="AR376" s="314">
        <f t="shared" ref="AR376" si="4013">IF(AB374&gt;0,(AB376-AB374)/AB374,)</f>
        <v>0</v>
      </c>
      <c r="AS376" s="314">
        <f t="shared" ref="AS376" si="4014">IF(AC374&gt;0,(AC376-AC374)/AC374,)</f>
        <v>0</v>
      </c>
      <c r="AT376" s="314">
        <f t="shared" ref="AT376" si="4015">IF(AD374&gt;0,(AD376-AD374)/AD374,)</f>
        <v>0</v>
      </c>
      <c r="AU376" s="310">
        <f t="shared" ref="AU376" si="4016">IF(AE374&gt;0,(AE376-AE374)/AE374,)</f>
        <v>0</v>
      </c>
      <c r="AV376" s="314">
        <f t="shared" ref="AV376" si="4017">IF(AF374&gt;0,(AF376-AF374)/AF374,)</f>
        <v>-2.9181723700006341E-2</v>
      </c>
      <c r="AW376" s="314">
        <f t="shared" ref="AW376" si="4018">IF(AG374&gt;0,(AG376-AG374)/AG374,)</f>
        <v>6.5581538162464955E-4</v>
      </c>
      <c r="AX376" s="310">
        <f t="shared" ref="AX376" si="4019">IF(AH374&gt;0,(AH376-AH374)/AH374,)</f>
        <v>-1.920346038234953E-3</v>
      </c>
    </row>
    <row r="377" spans="1:50">
      <c r="A377" s="643" t="s">
        <v>350</v>
      </c>
      <c r="B377" s="644">
        <v>2621</v>
      </c>
      <c r="C377" s="644">
        <v>322</v>
      </c>
      <c r="D377" s="644">
        <v>2732</v>
      </c>
      <c r="E377" s="644"/>
      <c r="F377" s="644">
        <v>281</v>
      </c>
      <c r="G377" s="644"/>
      <c r="H377" s="644">
        <v>5956</v>
      </c>
      <c r="I377" s="644"/>
      <c r="J377" s="644">
        <v>1011</v>
      </c>
      <c r="K377" s="644">
        <v>794</v>
      </c>
      <c r="L377" s="644"/>
      <c r="M377" s="644"/>
      <c r="N377" s="644">
        <v>1805</v>
      </c>
      <c r="O377" s="644">
        <v>40</v>
      </c>
      <c r="P377" s="644">
        <v>441</v>
      </c>
      <c r="Q377" s="644">
        <v>481</v>
      </c>
      <c r="Y377" s="288"/>
      <c r="Z377" s="284"/>
      <c r="AE377" s="288"/>
      <c r="AF377" s="284"/>
      <c r="AH377" s="288"/>
      <c r="AI377" s="343"/>
      <c r="AJ377" s="344"/>
      <c r="AK377" s="344"/>
      <c r="AL377" s="344"/>
      <c r="AM377" s="344"/>
      <c r="AN377" s="344"/>
      <c r="AO377" s="309"/>
      <c r="AP377" s="344"/>
      <c r="AQ377" s="344"/>
      <c r="AR377" s="344"/>
      <c r="AS377" s="344"/>
      <c r="AT377" s="344"/>
      <c r="AU377" s="309"/>
      <c r="AV377" s="344"/>
      <c r="AW377" s="344"/>
      <c r="AX377" s="309"/>
    </row>
    <row r="378" spans="1:50">
      <c r="A378" s="643" t="s">
        <v>352</v>
      </c>
      <c r="B378" s="644">
        <v>221123743.60963693</v>
      </c>
      <c r="C378" s="644">
        <v>20624358.815024298</v>
      </c>
      <c r="D378" s="644">
        <v>173959630.65093184</v>
      </c>
      <c r="E378" s="644"/>
      <c r="F378" s="644">
        <v>17345244.581923336</v>
      </c>
      <c r="G378" s="644"/>
      <c r="H378" s="644">
        <v>433052977.65751636</v>
      </c>
      <c r="I378" s="644"/>
      <c r="J378" s="644">
        <v>48921757.257055581</v>
      </c>
      <c r="K378" s="644">
        <v>39370921.560860209</v>
      </c>
      <c r="L378" s="644"/>
      <c r="M378" s="644"/>
      <c r="N378" s="644">
        <v>88292678.817915797</v>
      </c>
      <c r="O378" s="644">
        <v>1531850.9999999998</v>
      </c>
      <c r="P378" s="644">
        <v>16305470.2425</v>
      </c>
      <c r="Q378" s="644">
        <v>17837321.2425</v>
      </c>
      <c r="R378" s="273"/>
      <c r="S378" s="275">
        <f>IF(B377&gt;0,(B378/B377),)</f>
        <v>84366.17459352802</v>
      </c>
      <c r="T378" s="275">
        <f t="shared" ref="T378" si="4020">IF(C377&gt;0,(C378/C377),)</f>
        <v>64050.803773367385</v>
      </c>
      <c r="U378" s="275">
        <f t="shared" ref="U378" si="4021">IF(D377&gt;0,(D378/D377),)</f>
        <v>63674.828203122925</v>
      </c>
      <c r="V378" s="275">
        <f t="shared" ref="V378" si="4022">IF(E377&gt;0,(E378/E377),)</f>
        <v>0</v>
      </c>
      <c r="W378" s="275">
        <f t="shared" ref="W378" si="4023">IF(F377&gt;0,(F378/F377),)</f>
        <v>61726.849045990522</v>
      </c>
      <c r="X378" s="275">
        <f t="shared" ref="X378" si="4024">IF(G377&gt;0,(G378/G377),)</f>
        <v>0</v>
      </c>
      <c r="Y378" s="290">
        <f t="shared" ref="Y378" si="4025">IF(H377&gt;0,(H378/H377),)</f>
        <v>72708.693360899328</v>
      </c>
      <c r="Z378" s="285">
        <f t="shared" ref="Z378" si="4026">IF(I377&gt;0,(I378/I377),)</f>
        <v>0</v>
      </c>
      <c r="AA378" s="275">
        <f t="shared" ref="AA378" si="4027">IF(J377&gt;0,(J378/J377),)</f>
        <v>48389.473053467438</v>
      </c>
      <c r="AB378" s="275">
        <f t="shared" ref="AB378" si="4028">IF(K377&gt;0,(K378/K377),)</f>
        <v>49585.54352753175</v>
      </c>
      <c r="AC378" s="275">
        <f t="shared" ref="AC378" si="4029">IF(L377&gt;0,(L378/L377),)</f>
        <v>0</v>
      </c>
      <c r="AD378" s="275">
        <f t="shared" ref="AD378" si="4030">IF(M377&gt;0,(M378/M377),)</f>
        <v>0</v>
      </c>
      <c r="AE378" s="290">
        <f t="shared" ref="AE378" si="4031">IF(N377&gt;0,(N378/N377),)</f>
        <v>48915.611533471354</v>
      </c>
      <c r="AF378" s="285">
        <f t="shared" ref="AF378" si="4032">IF(O377&gt;0,(O378/O377),)</f>
        <v>38296.274999999994</v>
      </c>
      <c r="AG378" s="275">
        <f t="shared" ref="AG378" si="4033">IF(P377&gt;0,(P378/P377),)</f>
        <v>36973.85542517007</v>
      </c>
      <c r="AH378" s="290">
        <f t="shared" ref="AH378" si="4034">IF(Q377&gt;0,(Q378/Q377),)</f>
        <v>37083.827946985446</v>
      </c>
      <c r="AI378" s="343"/>
      <c r="AJ378" s="344"/>
      <c r="AK378" s="344"/>
      <c r="AL378" s="344"/>
      <c r="AM378" s="344"/>
      <c r="AN378" s="344"/>
      <c r="AO378" s="309"/>
      <c r="AP378" s="344"/>
      <c r="AQ378" s="344"/>
      <c r="AR378" s="344"/>
      <c r="AS378" s="344"/>
      <c r="AT378" s="344"/>
      <c r="AU378" s="309"/>
      <c r="AV378" s="344"/>
      <c r="AW378" s="344"/>
      <c r="AX378" s="309"/>
    </row>
    <row r="379" spans="1:50">
      <c r="A379" s="643" t="s">
        <v>354</v>
      </c>
      <c r="B379" s="644">
        <v>2647</v>
      </c>
      <c r="C379" s="644">
        <v>333</v>
      </c>
      <c r="D379" s="644">
        <v>2720</v>
      </c>
      <c r="E379" s="644"/>
      <c r="F379" s="644">
        <v>288</v>
      </c>
      <c r="G379" s="644"/>
      <c r="H379" s="644">
        <v>5988</v>
      </c>
      <c r="I379" s="644"/>
      <c r="J379" s="644">
        <v>1002</v>
      </c>
      <c r="K379" s="644">
        <v>799</v>
      </c>
      <c r="L379" s="644"/>
      <c r="M379" s="644"/>
      <c r="N379" s="644">
        <v>1801</v>
      </c>
      <c r="O379" s="644">
        <v>38</v>
      </c>
      <c r="P379" s="644">
        <v>435</v>
      </c>
      <c r="Q379" s="644">
        <v>473</v>
      </c>
      <c r="Y379" s="288"/>
      <c r="Z379" s="284"/>
      <c r="AE379" s="288"/>
      <c r="AF379" s="284"/>
      <c r="AH379" s="288"/>
      <c r="AI379" s="343"/>
      <c r="AJ379" s="344"/>
      <c r="AK379" s="344"/>
      <c r="AL379" s="344"/>
      <c r="AM379" s="344"/>
      <c r="AN379" s="344"/>
      <c r="AO379" s="309"/>
      <c r="AP379" s="344"/>
      <c r="AQ379" s="344"/>
      <c r="AR379" s="344"/>
      <c r="AS379" s="344"/>
      <c r="AT379" s="344"/>
      <c r="AU379" s="309"/>
      <c r="AV379" s="344"/>
      <c r="AW379" s="344"/>
      <c r="AX379" s="309"/>
    </row>
    <row r="380" spans="1:50" ht="13.5" thickBot="1">
      <c r="A380" s="649" t="s">
        <v>356</v>
      </c>
      <c r="B380" s="650">
        <v>225374651.4152391</v>
      </c>
      <c r="C380" s="650">
        <v>21043784.331998914</v>
      </c>
      <c r="D380" s="650">
        <v>173569219.33355135</v>
      </c>
      <c r="E380" s="650"/>
      <c r="F380" s="650">
        <v>17399937.120078247</v>
      </c>
      <c r="G380" s="650"/>
      <c r="H380" s="650">
        <v>437387592.20086759</v>
      </c>
      <c r="I380" s="650"/>
      <c r="J380" s="650">
        <v>48385864.792677067</v>
      </c>
      <c r="K380" s="650">
        <v>39718638.328766406</v>
      </c>
      <c r="L380" s="650"/>
      <c r="M380" s="650"/>
      <c r="N380" s="650">
        <v>88104503.12144348</v>
      </c>
      <c r="O380" s="650">
        <v>1412791.5000000002</v>
      </c>
      <c r="P380" s="650">
        <v>16094175</v>
      </c>
      <c r="Q380" s="650">
        <v>17506966.5</v>
      </c>
      <c r="S380" s="281">
        <f>IF(B379&gt;0,(B380/B379),)</f>
        <v>85143.427055247113</v>
      </c>
      <c r="T380" s="281">
        <f t="shared" ref="T380" si="4035">IF(C379&gt;0,(C380/C379),)</f>
        <v>63194.547543540284</v>
      </c>
      <c r="U380" s="281">
        <f t="shared" ref="U380" si="4036">IF(D379&gt;0,(D380/D379),)</f>
        <v>63812.212990276232</v>
      </c>
      <c r="V380" s="281">
        <f t="shared" ref="V380" si="4037">IF(E379&gt;0,(E380/E379),)</f>
        <v>0</v>
      </c>
      <c r="W380" s="281">
        <f t="shared" ref="W380" si="4038">IF(F379&gt;0,(F380/F379),)</f>
        <v>60416.448333605025</v>
      </c>
      <c r="X380" s="281">
        <f t="shared" ref="X380" si="4039">IF(G379&gt;0,(G380/G379),)</f>
        <v>0</v>
      </c>
      <c r="Y380" s="291">
        <f t="shared" ref="Y380" si="4040">IF(H379&gt;0,(H380/H379),)</f>
        <v>73044.020073625186</v>
      </c>
      <c r="Z380" s="286">
        <f t="shared" ref="Z380" si="4041">IF(I379&gt;0,(I380/I379),)</f>
        <v>0</v>
      </c>
      <c r="AA380" s="281">
        <f t="shared" ref="AA380" si="4042">IF(J379&gt;0,(J380/J379),)</f>
        <v>48289.286220236594</v>
      </c>
      <c r="AB380" s="281">
        <f t="shared" ref="AB380" si="4043">IF(K379&gt;0,(K380/K379),)</f>
        <v>49710.435955902889</v>
      </c>
      <c r="AC380" s="281">
        <f t="shared" ref="AC380" si="4044">IF(L379&gt;0,(L380/L379),)</f>
        <v>0</v>
      </c>
      <c r="AD380" s="281">
        <f t="shared" ref="AD380" si="4045">IF(M379&gt;0,(M380/M379),)</f>
        <v>0</v>
      </c>
      <c r="AE380" s="291">
        <f t="shared" ref="AE380" si="4046">IF(N379&gt;0,(N380/N379),)</f>
        <v>48919.768529396715</v>
      </c>
      <c r="AF380" s="286">
        <f t="shared" ref="AF380" si="4047">IF(O379&gt;0,(O380/O379),)</f>
        <v>37178.723684210534</v>
      </c>
      <c r="AG380" s="281">
        <f t="shared" ref="AG380" si="4048">IF(P379&gt;0,(P380/P379),)</f>
        <v>36998.103448275862</v>
      </c>
      <c r="AH380" s="291">
        <f t="shared" ref="AH380" si="4049">IF(Q379&gt;0,(Q380/Q379),)</f>
        <v>37012.614164904866</v>
      </c>
      <c r="AI380" s="346">
        <f>IF(S378&gt;0,(S380-S378)/S378,)</f>
        <v>9.2128446674731562E-3</v>
      </c>
      <c r="AJ380" s="347">
        <f t="shared" ref="AJ380" si="4050">IF(T378&gt;0,(T380-T378)/T378,)</f>
        <v>-1.3368391641997407E-2</v>
      </c>
      <c r="AK380" s="347">
        <f t="shared" ref="AK380" si="4051">IF(U378&gt;0,(U380-U378)/U378,)</f>
        <v>2.1575996517030115E-3</v>
      </c>
      <c r="AL380" s="347">
        <f t="shared" ref="AL380" si="4052">IF(V378&gt;0,(V380-V378)/V378,)</f>
        <v>0</v>
      </c>
      <c r="AM380" s="347">
        <f t="shared" ref="AM380" si="4053">IF(W378&gt;0,(W380-W378)/W378,)</f>
        <v>-2.1229023231190098E-2</v>
      </c>
      <c r="AN380" s="347">
        <f t="shared" ref="AN380" si="4054">IF(X378&gt;0,(X380-X378)/X378,)</f>
        <v>0</v>
      </c>
      <c r="AO380" s="311">
        <f t="shared" ref="AO380" si="4055">IF(Y378&gt;0,(Y380-Y378)/Y378,)</f>
        <v>4.6119204901870492E-3</v>
      </c>
      <c r="AP380" s="347">
        <f t="shared" ref="AP380" si="4056">IF(Z378&gt;0,(Z380-Z378)/Z378,)</f>
        <v>0</v>
      </c>
      <c r="AQ380" s="347">
        <f t="shared" ref="AQ380" si="4057">IF(AA378&gt;0,(AA380-AA378)/AA378,)</f>
        <v>-2.0704262086124327E-3</v>
      </c>
      <c r="AR380" s="347">
        <f t="shared" ref="AR380" si="4058">IF(AB378&gt;0,(AB380-AB378)/AB378,)</f>
        <v>2.5187266184103349E-3</v>
      </c>
      <c r="AS380" s="347">
        <f t="shared" ref="AS380" si="4059">IF(AC378&gt;0,(AC380-AC378)/AC378,)</f>
        <v>0</v>
      </c>
      <c r="AT380" s="347">
        <f t="shared" ref="AT380" si="4060">IF(AD378&gt;0,(AD380-AD378)/AD378,)</f>
        <v>0</v>
      </c>
      <c r="AU380" s="311">
        <f t="shared" ref="AU380" si="4061">IF(AE378&gt;0,(AE380-AE378)/AE378,)</f>
        <v>8.4983010434544392E-5</v>
      </c>
      <c r="AV380" s="347">
        <f t="shared" ref="AV380" si="4062">IF(AF378&gt;0,(AF380-AF378)/AF378,)</f>
        <v>-2.9181723700006341E-2</v>
      </c>
      <c r="AW380" s="347">
        <f t="shared" ref="AW380" si="4063">IF(AG378&gt;0,(AG380-AG378)/AG378,)</f>
        <v>6.5581538162464955E-4</v>
      </c>
      <c r="AX380" s="311">
        <f t="shared" ref="AX380" si="4064">IF(AH378&gt;0,(AH380-AH378)/AH378,)</f>
        <v>-1.920346038234953E-3</v>
      </c>
    </row>
    <row r="381" spans="1:50">
      <c r="A381" s="642" t="s">
        <v>40</v>
      </c>
      <c r="B381" s="644"/>
      <c r="C381" s="644"/>
      <c r="D381" s="644"/>
      <c r="E381" s="644"/>
      <c r="F381" s="644"/>
      <c r="G381" s="644"/>
      <c r="H381" s="644"/>
      <c r="I381" s="644"/>
      <c r="J381" s="644"/>
      <c r="K381" s="644"/>
      <c r="L381" s="644"/>
      <c r="M381" s="644"/>
      <c r="N381" s="644"/>
      <c r="O381" s="644"/>
      <c r="P381" s="644"/>
      <c r="Q381" s="644"/>
      <c r="Y381" s="288"/>
      <c r="Z381" s="284"/>
      <c r="AE381" s="288"/>
      <c r="AF381" s="284"/>
      <c r="AH381" s="288"/>
      <c r="AI381" s="343"/>
      <c r="AJ381" s="344"/>
      <c r="AK381" s="344"/>
      <c r="AL381" s="344"/>
      <c r="AM381" s="344"/>
      <c r="AN381" s="344"/>
      <c r="AO381" s="309"/>
      <c r="AP381" s="344"/>
      <c r="AQ381" s="344"/>
      <c r="AR381" s="344"/>
      <c r="AS381" s="344"/>
      <c r="AT381" s="344"/>
      <c r="AU381" s="309"/>
      <c r="AV381" s="344"/>
      <c r="AW381" s="344"/>
      <c r="AX381" s="309"/>
    </row>
    <row r="382" spans="1:50">
      <c r="A382" s="643" t="s">
        <v>302</v>
      </c>
      <c r="B382" s="644">
        <v>3336</v>
      </c>
      <c r="C382" s="644">
        <v>468</v>
      </c>
      <c r="D382" s="644">
        <v>1650</v>
      </c>
      <c r="E382" s="644">
        <v>39</v>
      </c>
      <c r="F382" s="644">
        <v>60</v>
      </c>
      <c r="G382" s="644">
        <v>0</v>
      </c>
      <c r="H382" s="644">
        <v>5553</v>
      </c>
      <c r="I382" s="644">
        <v>62</v>
      </c>
      <c r="J382" s="644">
        <v>2462</v>
      </c>
      <c r="K382" s="644">
        <v>491</v>
      </c>
      <c r="L382" s="644">
        <v>61</v>
      </c>
      <c r="M382" s="644"/>
      <c r="N382" s="644">
        <v>3076</v>
      </c>
      <c r="O382" s="644"/>
      <c r="P382" s="644"/>
      <c r="Q382" s="644"/>
      <c r="S382" s="274"/>
      <c r="T382" s="274"/>
      <c r="U382" s="274"/>
      <c r="V382" s="274"/>
      <c r="W382" s="274"/>
      <c r="X382" s="274"/>
      <c r="Y382" s="289"/>
      <c r="Z382" s="284"/>
      <c r="AA382" s="274"/>
      <c r="AB382" s="274"/>
      <c r="AC382" s="274"/>
      <c r="AD382" s="274"/>
      <c r="AE382" s="289"/>
      <c r="AF382" s="284"/>
      <c r="AG382" s="274"/>
      <c r="AH382" s="289"/>
      <c r="AI382" s="343"/>
      <c r="AJ382" s="344"/>
      <c r="AK382" s="344"/>
      <c r="AL382" s="344"/>
      <c r="AM382" s="344"/>
      <c r="AN382" s="344"/>
      <c r="AO382" s="309"/>
      <c r="AP382" s="344"/>
      <c r="AQ382" s="344"/>
      <c r="AR382" s="344"/>
      <c r="AS382" s="344"/>
      <c r="AT382" s="344"/>
      <c r="AU382" s="309"/>
      <c r="AV382" s="344"/>
      <c r="AW382" s="344"/>
      <c r="AX382" s="309"/>
    </row>
    <row r="383" spans="1:50">
      <c r="A383" s="643" t="s">
        <v>304</v>
      </c>
      <c r="B383" s="644">
        <v>435699379.43250942</v>
      </c>
      <c r="C383" s="644">
        <v>50171617</v>
      </c>
      <c r="D383" s="644">
        <v>147314702.66972724</v>
      </c>
      <c r="E383" s="644">
        <v>3582617.208333333</v>
      </c>
      <c r="F383" s="644">
        <v>5219499.6774193542</v>
      </c>
      <c r="G383" s="644">
        <v>0</v>
      </c>
      <c r="H383" s="644">
        <v>641987815.98798931</v>
      </c>
      <c r="I383" s="644">
        <v>4186688.0812655082</v>
      </c>
      <c r="J383" s="644">
        <v>150619869.63155362</v>
      </c>
      <c r="K383" s="644">
        <v>28060366.844195299</v>
      </c>
      <c r="L383" s="644">
        <v>3196521.264900662</v>
      </c>
      <c r="M383" s="644"/>
      <c r="N383" s="644">
        <v>186063445.82191509</v>
      </c>
      <c r="O383" s="644"/>
      <c r="P383" s="644"/>
      <c r="Q383" s="644"/>
      <c r="S383" s="275">
        <f>IF(B382&gt;0,(B383/B382),)</f>
        <v>130605.32956609994</v>
      </c>
      <c r="T383" s="275">
        <f t="shared" ref="T383" si="4065">IF(C382&gt;0,(C383/C382),)</f>
        <v>107204.30982905983</v>
      </c>
      <c r="U383" s="275">
        <f t="shared" ref="U383" si="4066">IF(D382&gt;0,(D383/D382),)</f>
        <v>89281.637981652864</v>
      </c>
      <c r="V383" s="275">
        <f t="shared" ref="V383" si="4067">IF(E382&gt;0,(E383/E382),)</f>
        <v>91861.979700854688</v>
      </c>
      <c r="W383" s="275">
        <f t="shared" ref="W383" si="4068">IF(F382&gt;0,(F383/F382),)</f>
        <v>86991.661290322576</v>
      </c>
      <c r="X383" s="654">
        <f t="shared" ref="X383" si="4069">IF(G382&gt;0,(G383/G382),)</f>
        <v>0</v>
      </c>
      <c r="Y383" s="290">
        <f t="shared" ref="Y383" si="4070">IF(H382&gt;0,(H383/H382),)</f>
        <v>115610.98793228692</v>
      </c>
      <c r="Z383" s="285">
        <f t="shared" ref="Z383" si="4071">IF(I382&gt;0,(I383/I382),)</f>
        <v>67527.227117185612</v>
      </c>
      <c r="AA383" s="275">
        <f t="shared" ref="AA383" si="4072">IF(J382&gt;0,(J383/J382),)</f>
        <v>61177.851190720401</v>
      </c>
      <c r="AB383" s="275">
        <f t="shared" ref="AB383" si="4073">IF(K382&gt;0,(K383/K382),)</f>
        <v>57149.423307933401</v>
      </c>
      <c r="AC383" s="275">
        <f t="shared" ref="AC383" si="4074">IF(L382&gt;0,(L383/L382),)</f>
        <v>52401.987949191178</v>
      </c>
      <c r="AD383" s="275">
        <f t="shared" ref="AD383" si="4075">IF(M382&gt;0,(M383/M382),)</f>
        <v>0</v>
      </c>
      <c r="AE383" s="290">
        <f t="shared" ref="AE383" si="4076">IF(N382&gt;0,(N383/N382),)</f>
        <v>60488.76652207903</v>
      </c>
      <c r="AF383" s="285">
        <f t="shared" ref="AF383" si="4077">IF(O382&gt;0,(O383/O382),)</f>
        <v>0</v>
      </c>
      <c r="AG383" s="275">
        <f t="shared" ref="AG383" si="4078">IF(P382&gt;0,(P383/P382),)</f>
        <v>0</v>
      </c>
      <c r="AH383" s="290">
        <f t="shared" ref="AH383" si="4079">IF(Q382&gt;0,(Q383/Q382),)</f>
        <v>0</v>
      </c>
      <c r="AI383" s="343"/>
      <c r="AJ383" s="344"/>
      <c r="AK383" s="344"/>
      <c r="AL383" s="344"/>
      <c r="AM383" s="344"/>
      <c r="AN383" s="344"/>
      <c r="AO383" s="309"/>
      <c r="AP383" s="344"/>
      <c r="AQ383" s="344"/>
      <c r="AR383" s="344"/>
      <c r="AS383" s="344"/>
      <c r="AT383" s="344"/>
      <c r="AU383" s="309"/>
      <c r="AV383" s="344"/>
      <c r="AW383" s="344"/>
      <c r="AX383" s="309"/>
    </row>
    <row r="384" spans="1:50">
      <c r="A384" s="643" t="s">
        <v>306</v>
      </c>
      <c r="B384" s="644">
        <v>3432</v>
      </c>
      <c r="C384" s="644">
        <v>491</v>
      </c>
      <c r="D384" s="644">
        <v>1630</v>
      </c>
      <c r="E384" s="644">
        <v>43</v>
      </c>
      <c r="F384" s="644">
        <v>53</v>
      </c>
      <c r="G384" s="651">
        <v>0</v>
      </c>
      <c r="H384" s="644">
        <v>5649</v>
      </c>
      <c r="I384" s="644">
        <v>68</v>
      </c>
      <c r="J384" s="644">
        <v>2205</v>
      </c>
      <c r="K384" s="644">
        <v>305</v>
      </c>
      <c r="L384" s="644">
        <v>57</v>
      </c>
      <c r="M384" s="644"/>
      <c r="N384" s="644">
        <v>2635</v>
      </c>
      <c r="O384" s="644"/>
      <c r="P384" s="644"/>
      <c r="Q384" s="644"/>
      <c r="X384" s="532"/>
      <c r="Y384" s="288"/>
      <c r="Z384" s="284"/>
      <c r="AE384" s="288"/>
      <c r="AF384" s="284"/>
      <c r="AH384" s="288"/>
      <c r="AI384" s="343"/>
      <c r="AJ384" s="344"/>
      <c r="AK384" s="344"/>
      <c r="AL384" s="344"/>
      <c r="AM384" s="344"/>
      <c r="AN384" s="344"/>
      <c r="AO384" s="309"/>
      <c r="AP384" s="344"/>
      <c r="AQ384" s="344"/>
      <c r="AR384" s="344"/>
      <c r="AS384" s="344"/>
      <c r="AT384" s="344"/>
      <c r="AU384" s="309"/>
      <c r="AV384" s="344"/>
      <c r="AW384" s="344"/>
      <c r="AX384" s="309"/>
    </row>
    <row r="385" spans="1:50">
      <c r="A385" s="643" t="s">
        <v>308</v>
      </c>
      <c r="B385" s="644">
        <v>456985264.72595096</v>
      </c>
      <c r="C385" s="644">
        <v>53958313</v>
      </c>
      <c r="D385" s="644">
        <v>147705219.16985399</v>
      </c>
      <c r="E385" s="644">
        <v>4148272.4029850746</v>
      </c>
      <c r="F385" s="644">
        <v>4804825.8475609757</v>
      </c>
      <c r="G385" s="651">
        <v>0</v>
      </c>
      <c r="H385" s="644">
        <v>667601895.14635098</v>
      </c>
      <c r="I385" s="644">
        <v>4722545.0808988772</v>
      </c>
      <c r="J385" s="644">
        <v>138050951.79209378</v>
      </c>
      <c r="K385" s="644">
        <v>15742408.11836368</v>
      </c>
      <c r="L385" s="644">
        <v>3021400.6903225803</v>
      </c>
      <c r="M385" s="644"/>
      <c r="N385" s="644">
        <v>161537305.68167892</v>
      </c>
      <c r="O385" s="644"/>
      <c r="P385" s="644"/>
      <c r="Q385" s="644"/>
      <c r="R385" s="273"/>
      <c r="S385" s="275">
        <f>IF(B384&gt;0,(B385/B384),)</f>
        <v>133154.21466373862</v>
      </c>
      <c r="T385" s="275">
        <f t="shared" ref="T385" si="4080">IF(C384&gt;0,(C385/C384),)</f>
        <v>109894.73116089613</v>
      </c>
      <c r="U385" s="275">
        <f t="shared" ref="U385" si="4081">IF(D384&gt;0,(D385/D384),)</f>
        <v>90616.698877211034</v>
      </c>
      <c r="V385" s="275">
        <f t="shared" ref="V385" si="4082">IF(E384&gt;0,(E385/E384),)</f>
        <v>96471.451232211039</v>
      </c>
      <c r="W385" s="275">
        <f t="shared" ref="W385" si="4083">IF(F384&gt;0,(F385/F384),)</f>
        <v>90657.091463414632</v>
      </c>
      <c r="X385" s="654">
        <f t="shared" ref="X385" si="4084">IF(G384&gt;0,(G385/G384),)</f>
        <v>0</v>
      </c>
      <c r="Y385" s="290">
        <f t="shared" ref="Y385" si="4085">IF(H384&gt;0,(H385/H384),)</f>
        <v>118180.54437003912</v>
      </c>
      <c r="Z385" s="285">
        <f t="shared" ref="Z385" si="4086">IF(I384&gt;0,(I385/I384),)</f>
        <v>69449.192366159958</v>
      </c>
      <c r="AA385" s="275">
        <f t="shared" ref="AA385" si="4087">IF(J384&gt;0,(J385/J384),)</f>
        <v>62608.141402310102</v>
      </c>
      <c r="AB385" s="275">
        <f t="shared" ref="AB385" si="4088">IF(K384&gt;0,(K385/K384),)</f>
        <v>51614.452847094035</v>
      </c>
      <c r="AC385" s="275">
        <f t="shared" ref="AC385" si="4089">IF(L384&gt;0,(L385/L384),)</f>
        <v>53007.029654782113</v>
      </c>
      <c r="AD385" s="275">
        <f t="shared" ref="AD385" si="4090">IF(M384&gt;0,(M385/M384),)</f>
        <v>0</v>
      </c>
      <c r="AE385" s="290">
        <f t="shared" ref="AE385" si="4091">IF(N384&gt;0,(N385/N384),)</f>
        <v>61304.480334603009</v>
      </c>
      <c r="AF385" s="285">
        <f t="shared" ref="AF385" si="4092">IF(O384&gt;0,(O385/O384),)</f>
        <v>0</v>
      </c>
      <c r="AG385" s="275">
        <f t="shared" ref="AG385" si="4093">IF(P384&gt;0,(P385/P384),)</f>
        <v>0</v>
      </c>
      <c r="AH385" s="290">
        <f t="shared" ref="AH385" si="4094">IF(Q384&gt;0,(Q385/Q384),)</f>
        <v>0</v>
      </c>
      <c r="AI385" s="345">
        <f>IF(S383&gt;0,(S385-S383)/S383,)</f>
        <v>1.9515934809908906E-2</v>
      </c>
      <c r="AJ385" s="314">
        <f t="shared" ref="AJ385" si="4095">IF(T383&gt;0,(T385-T383)/T383,)</f>
        <v>2.5096204957862731E-2</v>
      </c>
      <c r="AK385" s="314">
        <f t="shared" ref="AK385" si="4096">IF(U383&gt;0,(U385-U383)/U383,)</f>
        <v>1.4953364720218524E-2</v>
      </c>
      <c r="AL385" s="314">
        <f t="shared" ref="AL385" si="4097">IF(V383&gt;0,(V385-V383)/V383,)</f>
        <v>5.0178229844021788E-2</v>
      </c>
      <c r="AM385" s="314">
        <f t="shared" ref="AM385" si="4098">IF(W383&gt;0,(W385-W383)/W383,)</f>
        <v>4.2135419863510735E-2</v>
      </c>
      <c r="AN385" s="314">
        <f t="shared" ref="AN385" si="4099">IF(X383&gt;0,(X385-X383)/X383,)</f>
        <v>0</v>
      </c>
      <c r="AO385" s="310">
        <f t="shared" ref="AO385" si="4100">IF(Y383&gt;0,(Y385-Y383)/Y383,)</f>
        <v>2.2225884266789401E-2</v>
      </c>
      <c r="AP385" s="314">
        <f t="shared" ref="AP385" si="4101">IF(Z383&gt;0,(Z385-Z383)/Z383,)</f>
        <v>2.8462078646276999E-2</v>
      </c>
      <c r="AQ385" s="314">
        <f t="shared" ref="AQ385" si="4102">IF(AA383&gt;0,(AA385-AA383)/AA383,)</f>
        <v>2.3379216231881172E-2</v>
      </c>
      <c r="AR385" s="312">
        <f t="shared" ref="AR385" si="4103">IF(AB383&gt;0,(AB385-AB383)/AB383,)</f>
        <v>-9.6850854137508144E-2</v>
      </c>
      <c r="AS385" s="314">
        <f t="shared" ref="AS385" si="4104">IF(AC383&gt;0,(AC385-AC383)/AC383,)</f>
        <v>1.154615939718893E-2</v>
      </c>
      <c r="AT385" s="314">
        <f t="shared" ref="AT385" si="4105">IF(AD383&gt;0,(AD385-AD383)/AD383,)</f>
        <v>0</v>
      </c>
      <c r="AU385" s="310">
        <f t="shared" ref="AU385" si="4106">IF(AE383&gt;0,(AE385-AE383)/AE383,)</f>
        <v>1.3485376862929348E-2</v>
      </c>
      <c r="AV385" s="314">
        <f t="shared" ref="AV385" si="4107">IF(AF383&gt;0,(AF385-AF383)/AF383,)</f>
        <v>0</v>
      </c>
      <c r="AW385" s="314">
        <f t="shared" ref="AW385" si="4108">IF(AG383&gt;0,(AG385-AG383)/AG383,)</f>
        <v>0</v>
      </c>
      <c r="AX385" s="310">
        <f t="shared" ref="AX385" si="4109">IF(AH383&gt;0,(AH385-AH383)/AH383,)</f>
        <v>0</v>
      </c>
    </row>
    <row r="386" spans="1:50">
      <c r="A386" s="643" t="s">
        <v>310</v>
      </c>
      <c r="B386" s="644">
        <v>2571</v>
      </c>
      <c r="C386" s="644">
        <v>575</v>
      </c>
      <c r="D386" s="644">
        <v>1916</v>
      </c>
      <c r="E386" s="644">
        <v>51</v>
      </c>
      <c r="F386" s="644">
        <v>107</v>
      </c>
      <c r="G386" s="651">
        <v>0</v>
      </c>
      <c r="H386" s="644">
        <v>5220</v>
      </c>
      <c r="I386" s="644">
        <v>76</v>
      </c>
      <c r="J386" s="644">
        <v>825</v>
      </c>
      <c r="K386" s="644">
        <v>201</v>
      </c>
      <c r="L386" s="644">
        <v>23</v>
      </c>
      <c r="M386" s="644"/>
      <c r="N386" s="644">
        <v>1125</v>
      </c>
      <c r="O386" s="644"/>
      <c r="P386" s="644"/>
      <c r="Q386" s="644"/>
      <c r="X386" s="532"/>
      <c r="Y386" s="288"/>
      <c r="Z386" s="284"/>
      <c r="AE386" s="288"/>
      <c r="AF386" s="284"/>
      <c r="AH386" s="288"/>
      <c r="AI386" s="343"/>
      <c r="AJ386" s="344"/>
      <c r="AK386" s="344"/>
      <c r="AL386" s="344"/>
      <c r="AM386" s="344"/>
      <c r="AN386" s="344"/>
      <c r="AO386" s="309"/>
      <c r="AP386" s="344"/>
      <c r="AQ386" s="344"/>
      <c r="AR386" s="344"/>
      <c r="AS386" s="344"/>
      <c r="AT386" s="344"/>
      <c r="AU386" s="309"/>
      <c r="AV386" s="344"/>
      <c r="AW386" s="344"/>
      <c r="AX386" s="309"/>
    </row>
    <row r="387" spans="1:50">
      <c r="A387" s="648" t="s">
        <v>312</v>
      </c>
      <c r="B387" s="646">
        <v>227167998.69480219</v>
      </c>
      <c r="C387" s="646">
        <v>44020613</v>
      </c>
      <c r="D387" s="646">
        <v>136969821.65633056</v>
      </c>
      <c r="E387" s="646">
        <v>4008804</v>
      </c>
      <c r="F387" s="646">
        <v>7340421.5723076928</v>
      </c>
      <c r="G387" s="652">
        <v>0</v>
      </c>
      <c r="H387" s="646">
        <v>419507658.92344046</v>
      </c>
      <c r="I387" s="646">
        <v>4195202.114278188</v>
      </c>
      <c r="J387" s="646">
        <v>47025252.215374805</v>
      </c>
      <c r="K387" s="646">
        <v>9636422.4112360068</v>
      </c>
      <c r="L387" s="646">
        <v>1086558.5542521994</v>
      </c>
      <c r="M387" s="646"/>
      <c r="N387" s="646">
        <v>61943435.295141198</v>
      </c>
      <c r="O387" s="646"/>
      <c r="P387" s="646"/>
      <c r="Q387" s="646"/>
      <c r="S387" s="275">
        <f>IF(B386&gt;0,(B387/B386),)</f>
        <v>88357.836909685808</v>
      </c>
      <c r="T387" s="275">
        <f t="shared" ref="T387" si="4110">IF(C386&gt;0,(C387/C386),)</f>
        <v>76557.58782608695</v>
      </c>
      <c r="U387" s="275">
        <f t="shared" ref="U387" si="4111">IF(D386&gt;0,(D387/D386),)</f>
        <v>71487.380822719497</v>
      </c>
      <c r="V387" s="275">
        <f t="shared" ref="V387" si="4112">IF(E386&gt;0,(E387/E386),)</f>
        <v>78604</v>
      </c>
      <c r="W387" s="275">
        <f t="shared" ref="W387" si="4113">IF(F386&gt;0,(F387/F386),)</f>
        <v>68602.070769230777</v>
      </c>
      <c r="X387" s="654">
        <f t="shared" ref="X387" si="4114">IF(G386&gt;0,(G387/G386),)</f>
        <v>0</v>
      </c>
      <c r="Y387" s="290">
        <f t="shared" ref="Y387" si="4115">IF(H386&gt;0,(H387/H386),)</f>
        <v>80365.451901042237</v>
      </c>
      <c r="Z387" s="285">
        <f t="shared" ref="Z387" si="4116">IF(I386&gt;0,(I387/I386),)</f>
        <v>55200.027819449839</v>
      </c>
      <c r="AA387" s="275">
        <f t="shared" ref="AA387" si="4117">IF(J386&gt;0,(J387/J386),)</f>
        <v>57000.305715605828</v>
      </c>
      <c r="AB387" s="275">
        <f t="shared" ref="AB387" si="4118">IF(K386&gt;0,(K387/K386),)</f>
        <v>47942.400055900529</v>
      </c>
      <c r="AC387" s="275">
        <f t="shared" ref="AC387" si="4119">IF(L386&gt;0,(L387/L386),)</f>
        <v>47241.676271834753</v>
      </c>
      <c r="AD387" s="275">
        <f t="shared" ref="AD387" si="4120">IF(M386&gt;0,(M387/M386),)</f>
        <v>0</v>
      </c>
      <c r="AE387" s="290">
        <f t="shared" ref="AE387" si="4121">IF(N386&gt;0,(N387/N386),)</f>
        <v>55060.831373458845</v>
      </c>
      <c r="AF387" s="285">
        <f t="shared" ref="AF387" si="4122">IF(O386&gt;0,(O387/O386),)</f>
        <v>0</v>
      </c>
      <c r="AG387" s="275">
        <f t="shared" ref="AG387" si="4123">IF(P386&gt;0,(P387/P386),)</f>
        <v>0</v>
      </c>
      <c r="AH387" s="290">
        <f t="shared" ref="AH387" si="4124">IF(Q386&gt;0,(Q387/Q386),)</f>
        <v>0</v>
      </c>
      <c r="AI387" s="343"/>
      <c r="AJ387" s="344"/>
      <c r="AK387" s="344"/>
      <c r="AL387" s="344"/>
      <c r="AM387" s="344"/>
      <c r="AN387" s="344"/>
      <c r="AO387" s="309"/>
      <c r="AP387" s="344"/>
      <c r="AQ387" s="344"/>
      <c r="AR387" s="344"/>
      <c r="AS387" s="344"/>
      <c r="AT387" s="344"/>
      <c r="AU387" s="309"/>
      <c r="AV387" s="344"/>
      <c r="AW387" s="344"/>
      <c r="AX387" s="309"/>
    </row>
    <row r="388" spans="1:50">
      <c r="A388" s="643" t="s">
        <v>314</v>
      </c>
      <c r="B388" s="644">
        <v>2635</v>
      </c>
      <c r="C388" s="644">
        <v>570</v>
      </c>
      <c r="D388" s="644">
        <v>2025</v>
      </c>
      <c r="E388" s="644">
        <v>52</v>
      </c>
      <c r="F388" s="644">
        <v>101</v>
      </c>
      <c r="G388" s="651">
        <v>0</v>
      </c>
      <c r="H388" s="644">
        <v>5383</v>
      </c>
      <c r="I388" s="644">
        <v>94</v>
      </c>
      <c r="J388" s="644">
        <v>889</v>
      </c>
      <c r="K388" s="644">
        <v>212</v>
      </c>
      <c r="L388" s="644">
        <v>20</v>
      </c>
      <c r="M388" s="644"/>
      <c r="N388" s="644">
        <v>1215</v>
      </c>
      <c r="O388" s="644"/>
      <c r="P388" s="644"/>
      <c r="Q388" s="644"/>
      <c r="X388" s="532"/>
      <c r="Y388" s="288"/>
      <c r="Z388" s="284"/>
      <c r="AE388" s="288"/>
      <c r="AF388" s="284"/>
      <c r="AH388" s="288"/>
      <c r="AI388" s="343"/>
      <c r="AJ388" s="344"/>
      <c r="AK388" s="344"/>
      <c r="AL388" s="344"/>
      <c r="AM388" s="344"/>
      <c r="AN388" s="344"/>
      <c r="AO388" s="309"/>
      <c r="AP388" s="344"/>
      <c r="AQ388" s="344"/>
      <c r="AR388" s="344"/>
      <c r="AS388" s="344"/>
      <c r="AT388" s="344"/>
      <c r="AU388" s="309"/>
      <c r="AV388" s="344"/>
      <c r="AW388" s="344"/>
      <c r="AX388" s="309"/>
    </row>
    <row r="389" spans="1:50">
      <c r="A389" s="643" t="s">
        <v>316</v>
      </c>
      <c r="B389" s="644">
        <v>238398511.77175289</v>
      </c>
      <c r="C389" s="644">
        <v>45254242</v>
      </c>
      <c r="D389" s="644">
        <v>146874763.21245247</v>
      </c>
      <c r="E389" s="644">
        <v>4068971.054054054</v>
      </c>
      <c r="F389" s="644">
        <v>7348802.6298701297</v>
      </c>
      <c r="G389" s="651">
        <v>0</v>
      </c>
      <c r="H389" s="644">
        <v>441945290.66812956</v>
      </c>
      <c r="I389" s="644">
        <v>5543180.260933198</v>
      </c>
      <c r="J389" s="644">
        <v>52579586.001160316</v>
      </c>
      <c r="K389" s="644">
        <v>10417358.314985676</v>
      </c>
      <c r="L389" s="644">
        <v>1085885.9677419355</v>
      </c>
      <c r="M389" s="644"/>
      <c r="N389" s="644">
        <v>69626010.544821128</v>
      </c>
      <c r="O389" s="644"/>
      <c r="P389" s="644"/>
      <c r="Q389" s="644"/>
      <c r="R389" s="273"/>
      <c r="S389" s="275">
        <f>IF(B388&gt;0,(B389/B388),)</f>
        <v>90473.818509204139</v>
      </c>
      <c r="T389" s="275">
        <f t="shared" ref="T389" si="4125">IF(C388&gt;0,(C389/C388),)</f>
        <v>79393.407017543854</v>
      </c>
      <c r="U389" s="275">
        <f t="shared" ref="U389" si="4126">IF(D388&gt;0,(D389/D388),)</f>
        <v>72530.74726540863</v>
      </c>
      <c r="V389" s="275">
        <f t="shared" ref="V389" si="4127">IF(E388&gt;0,(E389/E388),)</f>
        <v>78249.443347193344</v>
      </c>
      <c r="W389" s="275">
        <f t="shared" ref="W389" si="4128">IF(F388&gt;0,(F389/F388),)</f>
        <v>72760.422077922078</v>
      </c>
      <c r="X389" s="654">
        <f t="shared" ref="X389" si="4129">IF(G388&gt;0,(G389/G388),)</f>
        <v>0</v>
      </c>
      <c r="Y389" s="290">
        <f t="shared" ref="Y389" si="4130">IF(H388&gt;0,(H389/H388),)</f>
        <v>82100.184036434992</v>
      </c>
      <c r="Z389" s="285">
        <f t="shared" ref="Z389" si="4131">IF(I388&gt;0,(I389/I388),)</f>
        <v>58970.002775885085</v>
      </c>
      <c r="AA389" s="275">
        <f t="shared" ref="AA389" si="4132">IF(J388&gt;0,(J389/J388),)</f>
        <v>59144.641171158961</v>
      </c>
      <c r="AB389" s="275">
        <f t="shared" ref="AB389" si="4133">IF(K388&gt;0,(K389/K388),)</f>
        <v>49138.482617856964</v>
      </c>
      <c r="AC389" s="275">
        <f t="shared" ref="AC389" si="4134">IF(L388&gt;0,(L389/L388),)</f>
        <v>54294.298387096773</v>
      </c>
      <c r="AD389" s="275">
        <f t="shared" ref="AD389" si="4135">IF(M388&gt;0,(M389/M388),)</f>
        <v>0</v>
      </c>
      <c r="AE389" s="290">
        <f t="shared" ref="AE389" si="4136">IF(N388&gt;0,(N389/N388),)</f>
        <v>57305.358473103806</v>
      </c>
      <c r="AF389" s="285">
        <f t="shared" ref="AF389" si="4137">IF(O388&gt;0,(O389/O388),)</f>
        <v>0</v>
      </c>
      <c r="AG389" s="275">
        <f t="shared" ref="AG389" si="4138">IF(P388&gt;0,(P389/P388),)</f>
        <v>0</v>
      </c>
      <c r="AH389" s="290">
        <f t="shared" ref="AH389" si="4139">IF(Q388&gt;0,(Q389/Q388),)</f>
        <v>0</v>
      </c>
      <c r="AI389" s="345">
        <f>IF(S387&gt;0,(S389-S387)/S387,)</f>
        <v>2.394786556037087E-2</v>
      </c>
      <c r="AJ389" s="314">
        <f t="shared" ref="AJ389" si="4140">IF(T387&gt;0,(T389-T387)/T387,)</f>
        <v>3.7041647627390366E-2</v>
      </c>
      <c r="AK389" s="314">
        <f t="shared" ref="AK389" si="4141">IF(U387&gt;0,(U389-U387)/U387,)</f>
        <v>1.4595113580627086E-2</v>
      </c>
      <c r="AL389" s="314">
        <f t="shared" ref="AL389" si="4142">IF(V387&gt;0,(V389-V387)/V387,)</f>
        <v>-4.5106693400673711E-3</v>
      </c>
      <c r="AM389" s="314">
        <f t="shared" ref="AM389" si="4143">IF(W387&gt;0,(W389-W387)/W387,)</f>
        <v>6.0615536266820591E-2</v>
      </c>
      <c r="AN389" s="314">
        <f t="shared" ref="AN389" si="4144">IF(X387&gt;0,(X389-X387)/X387,)</f>
        <v>0</v>
      </c>
      <c r="AO389" s="310">
        <f t="shared" ref="AO389" si="4145">IF(Y387&gt;0,(Y389-Y387)/Y387,)</f>
        <v>2.1585545708481948E-2</v>
      </c>
      <c r="AP389" s="314">
        <f t="shared" ref="AP389" si="4146">IF(Z387&gt;0,(Z389-Z387)/Z387,)</f>
        <v>6.829661334168545E-2</v>
      </c>
      <c r="AQ389" s="314">
        <f t="shared" ref="AQ389" si="4147">IF(AA387&gt;0,(AA389-AA387)/AA387,)</f>
        <v>3.7619718502071936E-2</v>
      </c>
      <c r="AR389" s="314">
        <f t="shared" ref="AR389" si="4148">IF(AB387&gt;0,(AB389-AB387)/AB387,)</f>
        <v>2.4948324667972616E-2</v>
      </c>
      <c r="AS389" s="312">
        <f t="shared" ref="AS389" si="4149">IF(AC387&gt;0,(AC389-AC387)/AC387,)</f>
        <v>0.14928814283981615</v>
      </c>
      <c r="AT389" s="314">
        <f t="shared" ref="AT389" si="4150">IF(AD387&gt;0,(AD389-AD387)/AD387,)</f>
        <v>0</v>
      </c>
      <c r="AU389" s="310">
        <f t="shared" ref="AU389" si="4151">IF(AE387&gt;0,(AE389-AE387)/AE387,)</f>
        <v>4.0764497078169773E-2</v>
      </c>
      <c r="AV389" s="314">
        <f t="shared" ref="AV389" si="4152">IF(AF387&gt;0,(AF389-AF387)/AF387,)</f>
        <v>0</v>
      </c>
      <c r="AW389" s="314">
        <f t="shared" ref="AW389" si="4153">IF(AG387&gt;0,(AG389-AG387)/AG387,)</f>
        <v>0</v>
      </c>
      <c r="AX389" s="310">
        <f t="shared" ref="AX389" si="4154">IF(AH387&gt;0,(AH389-AH387)/AH387,)</f>
        <v>0</v>
      </c>
    </row>
    <row r="390" spans="1:50">
      <c r="A390" s="643" t="s">
        <v>318</v>
      </c>
      <c r="B390" s="644">
        <v>1786</v>
      </c>
      <c r="C390" s="644">
        <v>441</v>
      </c>
      <c r="D390" s="644">
        <v>2142</v>
      </c>
      <c r="E390" s="644">
        <v>57</v>
      </c>
      <c r="F390" s="644">
        <v>71</v>
      </c>
      <c r="G390" s="651">
        <v>0</v>
      </c>
      <c r="H390" s="644">
        <v>4497</v>
      </c>
      <c r="I390" s="644">
        <v>77</v>
      </c>
      <c r="J390" s="644">
        <v>863</v>
      </c>
      <c r="K390" s="644">
        <v>179</v>
      </c>
      <c r="L390" s="644">
        <v>39</v>
      </c>
      <c r="M390" s="644"/>
      <c r="N390" s="644">
        <v>1158</v>
      </c>
      <c r="O390" s="644"/>
      <c r="P390" s="644"/>
      <c r="Q390" s="644"/>
      <c r="X390" s="532"/>
      <c r="Y390" s="288"/>
      <c r="Z390" s="284"/>
      <c r="AE390" s="288"/>
      <c r="AF390" s="284"/>
      <c r="AH390" s="288"/>
      <c r="AI390" s="343"/>
      <c r="AJ390" s="344"/>
      <c r="AK390" s="344"/>
      <c r="AL390" s="344"/>
      <c r="AM390" s="344"/>
      <c r="AN390" s="344"/>
      <c r="AO390" s="309"/>
      <c r="AP390" s="344"/>
      <c r="AQ390" s="344"/>
      <c r="AR390" s="344"/>
      <c r="AS390" s="344"/>
      <c r="AT390" s="344"/>
      <c r="AU390" s="309"/>
      <c r="AV390" s="344"/>
      <c r="AW390" s="344"/>
      <c r="AX390" s="309"/>
    </row>
    <row r="391" spans="1:50">
      <c r="A391" s="643" t="s">
        <v>320</v>
      </c>
      <c r="B391" s="644">
        <v>142060648.71262205</v>
      </c>
      <c r="C391" s="644">
        <v>29180200</v>
      </c>
      <c r="D391" s="644">
        <v>132802972.11437485</v>
      </c>
      <c r="E391" s="644">
        <v>3870316.4328358211</v>
      </c>
      <c r="F391" s="644">
        <v>4389737</v>
      </c>
      <c r="G391" s="651">
        <v>0</v>
      </c>
      <c r="H391" s="644">
        <v>312303874.25983274</v>
      </c>
      <c r="I391" s="644">
        <v>4184626.486040609</v>
      </c>
      <c r="J391" s="644">
        <v>46412144.31759496</v>
      </c>
      <c r="K391" s="644">
        <v>8258768.9239060283</v>
      </c>
      <c r="L391" s="644">
        <v>1934481.0939298091</v>
      </c>
      <c r="M391" s="644"/>
      <c r="N391" s="644">
        <v>60790020.821471408</v>
      </c>
      <c r="O391" s="644"/>
      <c r="P391" s="644"/>
      <c r="Q391" s="644"/>
      <c r="R391" s="273"/>
      <c r="S391" s="275">
        <f>IF(B390&gt;0,(B391/B390),)</f>
        <v>79541.236681199356</v>
      </c>
      <c r="T391" s="275">
        <f t="shared" ref="T391" si="4155">IF(C390&gt;0,(C391/C390),)</f>
        <v>66168.253968253965</v>
      </c>
      <c r="U391" s="275">
        <f t="shared" ref="U391" si="4156">IF(D390&gt;0,(D391/D390),)</f>
        <v>61999.52012809283</v>
      </c>
      <c r="V391" s="275">
        <f t="shared" ref="V391" si="4157">IF(E390&gt;0,(E391/E390),)</f>
        <v>67900.288295365288</v>
      </c>
      <c r="W391" s="275">
        <f t="shared" ref="W391" si="4158">IF(F390&gt;0,(F391/F390),)</f>
        <v>61827.281690140844</v>
      </c>
      <c r="X391" s="654">
        <f t="shared" ref="X391" si="4159">IF(G390&gt;0,(G391/G390),)</f>
        <v>0</v>
      </c>
      <c r="Y391" s="290">
        <f t="shared" ref="Y391" si="4160">IF(H390&gt;0,(H391/H390),)</f>
        <v>69447.159052664603</v>
      </c>
      <c r="Z391" s="285">
        <f t="shared" ref="Z391" si="4161">IF(I390&gt;0,(I391/I390),)</f>
        <v>54345.798520007906</v>
      </c>
      <c r="AA391" s="275">
        <f t="shared" ref="AA391" si="4162">IF(J390&gt;0,(J391/J390),)</f>
        <v>53780.005003006903</v>
      </c>
      <c r="AB391" s="275">
        <f t="shared" ref="AB391" si="4163">IF(K390&gt;0,(K391/K390),)</f>
        <v>46138.373876569989</v>
      </c>
      <c r="AC391" s="275">
        <f t="shared" ref="AC391" si="4164">IF(L390&gt;0,(L391/L390),)</f>
        <v>49602.079331533569</v>
      </c>
      <c r="AD391" s="275">
        <f t="shared" ref="AD391" si="4165">IF(M390&gt;0,(M391/M390),)</f>
        <v>0</v>
      </c>
      <c r="AE391" s="290">
        <f t="shared" ref="AE391" si="4166">IF(N390&gt;0,(N391/N390),)</f>
        <v>52495.700191253374</v>
      </c>
      <c r="AF391" s="285">
        <f t="shared" ref="AF391" si="4167">IF(O390&gt;0,(O391/O390),)</f>
        <v>0</v>
      </c>
      <c r="AG391" s="275">
        <f t="shared" ref="AG391" si="4168">IF(P390&gt;0,(P391/P390),)</f>
        <v>0</v>
      </c>
      <c r="AH391" s="290">
        <f t="shared" ref="AH391" si="4169">IF(Q390&gt;0,(Q391/Q390),)</f>
        <v>0</v>
      </c>
      <c r="AI391" s="343"/>
      <c r="AJ391" s="344"/>
      <c r="AK391" s="344"/>
      <c r="AL391" s="344"/>
      <c r="AM391" s="344"/>
      <c r="AN391" s="344"/>
      <c r="AO391" s="309"/>
      <c r="AP391" s="344"/>
      <c r="AQ391" s="344"/>
      <c r="AR391" s="344"/>
      <c r="AS391" s="344"/>
      <c r="AT391" s="344"/>
      <c r="AU391" s="309"/>
      <c r="AV391" s="344"/>
      <c r="AW391" s="344"/>
      <c r="AX391" s="309"/>
    </row>
    <row r="392" spans="1:50">
      <c r="A392" s="643" t="s">
        <v>322</v>
      </c>
      <c r="B392" s="644">
        <v>1733</v>
      </c>
      <c r="C392" s="644">
        <v>443</v>
      </c>
      <c r="D392" s="644">
        <v>2222</v>
      </c>
      <c r="E392" s="644">
        <v>60</v>
      </c>
      <c r="F392" s="644">
        <v>68</v>
      </c>
      <c r="G392" s="651">
        <v>0</v>
      </c>
      <c r="H392" s="644">
        <v>4526</v>
      </c>
      <c r="I392" s="644">
        <v>68</v>
      </c>
      <c r="J392" s="644">
        <v>779</v>
      </c>
      <c r="K392" s="644">
        <v>159</v>
      </c>
      <c r="L392" s="644">
        <v>32</v>
      </c>
      <c r="M392" s="644"/>
      <c r="N392" s="644">
        <v>1038</v>
      </c>
      <c r="O392" s="644"/>
      <c r="P392" s="644"/>
      <c r="Q392" s="644"/>
      <c r="X392" s="532"/>
      <c r="Y392" s="288"/>
      <c r="Z392" s="284"/>
      <c r="AE392" s="288"/>
      <c r="AF392" s="284"/>
      <c r="AH392" s="288"/>
      <c r="AI392" s="343"/>
      <c r="AJ392" s="344"/>
      <c r="AK392" s="344"/>
      <c r="AL392" s="344"/>
      <c r="AM392" s="344"/>
      <c r="AN392" s="344"/>
      <c r="AO392" s="309"/>
      <c r="AP392" s="344"/>
      <c r="AQ392" s="344"/>
      <c r="AR392" s="344"/>
      <c r="AS392" s="344"/>
      <c r="AT392" s="344"/>
      <c r="AU392" s="309"/>
      <c r="AV392" s="344"/>
      <c r="AW392" s="344"/>
      <c r="AX392" s="309"/>
    </row>
    <row r="393" spans="1:50">
      <c r="A393" s="643" t="s">
        <v>324</v>
      </c>
      <c r="B393" s="644">
        <v>139061763.10937268</v>
      </c>
      <c r="C393" s="644">
        <v>29811525</v>
      </c>
      <c r="D393" s="644">
        <v>138723828.85010749</v>
      </c>
      <c r="E393" s="644">
        <v>3286039.625</v>
      </c>
      <c r="F393" s="644">
        <v>4444896</v>
      </c>
      <c r="G393" s="651">
        <v>0</v>
      </c>
      <c r="H393" s="644">
        <v>315328052.58448017</v>
      </c>
      <c r="I393" s="644">
        <v>3614999.4642857146</v>
      </c>
      <c r="J393" s="644">
        <v>42635981.812457621</v>
      </c>
      <c r="K393" s="644">
        <v>7513146.3833682872</v>
      </c>
      <c r="L393" s="644">
        <v>1606560.9642206477</v>
      </c>
      <c r="M393" s="644"/>
      <c r="N393" s="644">
        <v>55370688.624332272</v>
      </c>
      <c r="O393" s="644"/>
      <c r="P393" s="644"/>
      <c r="Q393" s="644"/>
      <c r="R393" s="273"/>
      <c r="S393" s="275">
        <f>IF(B392&gt;0,(B393/B392),)</f>
        <v>80243.371673036745</v>
      </c>
      <c r="T393" s="275">
        <f t="shared" ref="T393" si="4170">IF(C392&gt;0,(C393/C392),)</f>
        <v>67294.638826185095</v>
      </c>
      <c r="U393" s="275">
        <f t="shared" ref="U393" si="4171">IF(D392&gt;0,(D393/D392),)</f>
        <v>62431.966179166287</v>
      </c>
      <c r="V393" s="275">
        <f t="shared" ref="V393" si="4172">IF(E392&gt;0,(E393/E392),)</f>
        <v>54767.32708333333</v>
      </c>
      <c r="W393" s="275">
        <f t="shared" ref="W393" si="4173">IF(F392&gt;0,(F393/F392),)</f>
        <v>65366.117647058825</v>
      </c>
      <c r="X393" s="654">
        <f t="shared" ref="X393" si="4174">IF(G392&gt;0,(G393/G392),)</f>
        <v>0</v>
      </c>
      <c r="Y393" s="290">
        <f t="shared" ref="Y393" si="4175">IF(H392&gt;0,(H393/H392),)</f>
        <v>69670.360712434864</v>
      </c>
      <c r="Z393" s="285">
        <f t="shared" ref="Z393" si="4176">IF(I392&gt;0,(I393/I392),)</f>
        <v>53161.756827731093</v>
      </c>
      <c r="AA393" s="275">
        <f t="shared" ref="AA393" si="4177">IF(J392&gt;0,(J393/J392),)</f>
        <v>54731.683969778715</v>
      </c>
      <c r="AB393" s="275">
        <f t="shared" ref="AB393" si="4178">IF(K392&gt;0,(K393/K392),)</f>
        <v>47252.49297715904</v>
      </c>
      <c r="AC393" s="275">
        <f t="shared" ref="AC393" si="4179">IF(L392&gt;0,(L393/L392),)</f>
        <v>50205.030131895241</v>
      </c>
      <c r="AD393" s="275">
        <f t="shared" ref="AD393" si="4180">IF(M392&gt;0,(M393/M392),)</f>
        <v>0</v>
      </c>
      <c r="AE393" s="290">
        <f t="shared" ref="AE393" si="4181">IF(N392&gt;0,(N393/N392),)</f>
        <v>53343.630659279646</v>
      </c>
      <c r="AF393" s="285">
        <f t="shared" ref="AF393" si="4182">IF(O392&gt;0,(O393/O392),)</f>
        <v>0</v>
      </c>
      <c r="AG393" s="275">
        <f t="shared" ref="AG393" si="4183">IF(P392&gt;0,(P393/P392),)</f>
        <v>0</v>
      </c>
      <c r="AH393" s="290">
        <f t="shared" ref="AH393" si="4184">IF(Q392&gt;0,(Q393/Q392),)</f>
        <v>0</v>
      </c>
      <c r="AI393" s="345">
        <f>IF(S391&gt;0,(S393-S391)/S391,)</f>
        <v>8.827307961674526E-3</v>
      </c>
      <c r="AJ393" s="314">
        <f t="shared" ref="AJ393" si="4185">IF(T391&gt;0,(T393-T391)/T391,)</f>
        <v>1.7023040361191105E-2</v>
      </c>
      <c r="AK393" s="314">
        <f t="shared" ref="AK393" si="4186">IF(U391&gt;0,(U393-U391)/U391,)</f>
        <v>6.9749902931508312E-3</v>
      </c>
      <c r="AL393" s="312">
        <f t="shared" ref="AL393" si="4187">IF(V391&gt;0,(V393-V391)/V391,)</f>
        <v>-0.19341539692591236</v>
      </c>
      <c r="AM393" s="314">
        <f t="shared" ref="AM393" si="4188">IF(W391&gt;0,(W393-W391)/W391,)</f>
        <v>5.7237450202865608E-2</v>
      </c>
      <c r="AN393" s="314">
        <f t="shared" ref="AN393" si="4189">IF(X391&gt;0,(X393-X391)/X391,)</f>
        <v>0</v>
      </c>
      <c r="AO393" s="310">
        <f t="shared" ref="AO393" si="4190">IF(Y391&gt;0,(Y393-Y391)/Y391,)</f>
        <v>3.2139782651295721E-3</v>
      </c>
      <c r="AP393" s="314">
        <f t="shared" ref="AP393" si="4191">IF(Z391&gt;0,(Z393-Z391)/Z391,)</f>
        <v>-2.1787179957267477E-2</v>
      </c>
      <c r="AQ393" s="314">
        <f t="shared" ref="AQ393" si="4192">IF(AA391&gt;0,(AA393-AA391)/AA391,)</f>
        <v>1.7695776835993261E-2</v>
      </c>
      <c r="AR393" s="314">
        <f t="shared" ref="AR393" si="4193">IF(AB391&gt;0,(AB393-AB391)/AB391,)</f>
        <v>2.4147342157518539E-2</v>
      </c>
      <c r="AS393" s="314">
        <f t="shared" ref="AS393" si="4194">IF(AC391&gt;0,(AC393-AC391)/AC391,)</f>
        <v>1.2155756542616504E-2</v>
      </c>
      <c r="AT393" s="314">
        <f t="shared" ref="AT393" si="4195">IF(AD391&gt;0,(AD393-AD391)/AD391,)</f>
        <v>0</v>
      </c>
      <c r="AU393" s="310">
        <f t="shared" ref="AU393" si="4196">IF(AE391&gt;0,(AE393-AE391)/AE391,)</f>
        <v>1.6152379431783461E-2</v>
      </c>
      <c r="AV393" s="314">
        <f t="shared" ref="AV393" si="4197">IF(AF391&gt;0,(AF393-AF391)/AF391,)</f>
        <v>0</v>
      </c>
      <c r="AW393" s="314">
        <f t="shared" ref="AW393" si="4198">IF(AG391&gt;0,(AG393-AG391)/AG391,)</f>
        <v>0</v>
      </c>
      <c r="AX393" s="310">
        <f t="shared" ref="AX393" si="4199">IF(AH391&gt;0,(AH393-AH391)/AH391,)</f>
        <v>0</v>
      </c>
    </row>
    <row r="394" spans="1:50">
      <c r="A394" s="643" t="s">
        <v>326</v>
      </c>
      <c r="B394" s="644">
        <v>441</v>
      </c>
      <c r="C394" s="644">
        <v>4</v>
      </c>
      <c r="D394" s="644">
        <v>528</v>
      </c>
      <c r="E394" s="644">
        <v>15</v>
      </c>
      <c r="F394" s="644">
        <v>1</v>
      </c>
      <c r="G394" s="651">
        <v>0</v>
      </c>
      <c r="H394" s="644">
        <v>989</v>
      </c>
      <c r="I394" s="644">
        <v>531</v>
      </c>
      <c r="J394" s="644">
        <v>2046</v>
      </c>
      <c r="K394" s="644">
        <v>1190</v>
      </c>
      <c r="L394" s="644">
        <v>310</v>
      </c>
      <c r="M394" s="644"/>
      <c r="N394" s="644">
        <v>4077</v>
      </c>
      <c r="O394" s="644"/>
      <c r="P394" s="644"/>
      <c r="Q394" s="644"/>
      <c r="X394" s="532"/>
      <c r="Y394" s="288"/>
      <c r="Z394" s="284"/>
      <c r="AE394" s="288"/>
      <c r="AF394" s="284"/>
      <c r="AH394" s="288"/>
      <c r="AI394" s="343"/>
      <c r="AJ394" s="344"/>
      <c r="AK394" s="344"/>
      <c r="AL394" s="344"/>
      <c r="AM394" s="344"/>
      <c r="AN394" s="344"/>
      <c r="AO394" s="309"/>
      <c r="AP394" s="344"/>
      <c r="AQ394" s="344"/>
      <c r="AR394" s="344"/>
      <c r="AS394" s="344"/>
      <c r="AT394" s="344"/>
      <c r="AU394" s="309"/>
      <c r="AV394" s="344"/>
      <c r="AW394" s="344"/>
      <c r="AX394" s="309"/>
    </row>
    <row r="395" spans="1:50">
      <c r="A395" s="643" t="s">
        <v>328</v>
      </c>
      <c r="B395" s="644">
        <v>20877842.678124122</v>
      </c>
      <c r="C395" s="644">
        <v>198087</v>
      </c>
      <c r="D395" s="644">
        <v>25297648.094754212</v>
      </c>
      <c r="E395" s="644">
        <v>756376.84</v>
      </c>
      <c r="F395" s="644">
        <v>45000</v>
      </c>
      <c r="G395" s="651">
        <v>0</v>
      </c>
      <c r="H395" s="644">
        <v>47174954.612878338</v>
      </c>
      <c r="I395" s="644">
        <v>27786217.382272977</v>
      </c>
      <c r="J395" s="644">
        <v>109808592.78490314</v>
      </c>
      <c r="K395" s="644">
        <v>52447354.352372207</v>
      </c>
      <c r="L395" s="644">
        <v>11758220.109776231</v>
      </c>
      <c r="M395" s="644"/>
      <c r="N395" s="644">
        <v>201800384.62932456</v>
      </c>
      <c r="O395" s="644"/>
      <c r="P395" s="644"/>
      <c r="Q395" s="644"/>
      <c r="R395" s="273"/>
      <c r="S395" s="275">
        <f>IF(B394&gt;0,(B395/B394),)</f>
        <v>47342.046889170342</v>
      </c>
      <c r="T395" s="275">
        <f t="shared" ref="T395" si="4200">IF(C394&gt;0,(C395/C394),)</f>
        <v>49521.75</v>
      </c>
      <c r="U395" s="275">
        <f t="shared" ref="U395" si="4201">IF(D394&gt;0,(D395/D394),)</f>
        <v>47912.212300670857</v>
      </c>
      <c r="V395" s="275">
        <f t="shared" ref="V395" si="4202">IF(E394&gt;0,(E395/E394),)</f>
        <v>50425.122666666663</v>
      </c>
      <c r="W395" s="275">
        <f t="shared" ref="W395" si="4203">IF(F394&gt;0,(F395/F394),)</f>
        <v>45000</v>
      </c>
      <c r="X395" s="654">
        <f t="shared" ref="X395" si="4204">IF(G394&gt;0,(G395/G394),)</f>
        <v>0</v>
      </c>
      <c r="Y395" s="290">
        <f t="shared" ref="Y395" si="4205">IF(H394&gt;0,(H395/H394),)</f>
        <v>47699.650771363333</v>
      </c>
      <c r="Z395" s="285">
        <f t="shared" ref="Z395" si="4206">IF(I394&gt;0,(I395/I394),)</f>
        <v>52328.09299863084</v>
      </c>
      <c r="AA395" s="275">
        <f t="shared" ref="AA395" si="4207">IF(J394&gt;0,(J395/J394),)</f>
        <v>53669.888946677973</v>
      </c>
      <c r="AB395" s="275">
        <f t="shared" ref="AB395" si="4208">IF(K394&gt;0,(K395/K394),)</f>
        <v>44073.407018800171</v>
      </c>
      <c r="AC395" s="275">
        <f t="shared" ref="AC395" si="4209">IF(L394&gt;0,(L395/L394),)</f>
        <v>37929.742289600741</v>
      </c>
      <c r="AD395" s="275">
        <f t="shared" ref="AD395" si="4210">IF(M394&gt;0,(M395/M394),)</f>
        <v>0</v>
      </c>
      <c r="AE395" s="290">
        <f t="shared" ref="AE395" si="4211">IF(N394&gt;0,(N395/N394),)</f>
        <v>49497.273639765648</v>
      </c>
      <c r="AF395" s="285">
        <f t="shared" ref="AF395" si="4212">IF(O394&gt;0,(O395/O394),)</f>
        <v>0</v>
      </c>
      <c r="AG395" s="275">
        <f t="shared" ref="AG395" si="4213">IF(P394&gt;0,(P395/P394),)</f>
        <v>0</v>
      </c>
      <c r="AH395" s="290">
        <f t="shared" ref="AH395" si="4214">IF(Q394&gt;0,(Q395/Q394),)</f>
        <v>0</v>
      </c>
      <c r="AI395" s="343"/>
      <c r="AJ395" s="344"/>
      <c r="AK395" s="344"/>
      <c r="AL395" s="344"/>
      <c r="AM395" s="344"/>
      <c r="AN395" s="344"/>
      <c r="AO395" s="309"/>
      <c r="AP395" s="344"/>
      <c r="AQ395" s="344"/>
      <c r="AR395" s="344"/>
      <c r="AS395" s="344"/>
      <c r="AT395" s="344"/>
      <c r="AU395" s="309"/>
      <c r="AV395" s="344"/>
      <c r="AW395" s="344"/>
      <c r="AX395" s="309"/>
    </row>
    <row r="396" spans="1:50">
      <c r="A396" s="643" t="s">
        <v>330</v>
      </c>
      <c r="B396" s="644">
        <v>513</v>
      </c>
      <c r="C396" s="644">
        <v>3</v>
      </c>
      <c r="D396" s="644">
        <v>590</v>
      </c>
      <c r="E396" s="644">
        <v>16</v>
      </c>
      <c r="F396" s="644">
        <v>1</v>
      </c>
      <c r="G396" s="651">
        <v>0</v>
      </c>
      <c r="H396" s="644">
        <v>1123</v>
      </c>
      <c r="I396" s="644">
        <v>514</v>
      </c>
      <c r="J396" s="644">
        <v>2328</v>
      </c>
      <c r="K396" s="644">
        <v>1443</v>
      </c>
      <c r="L396" s="644">
        <v>318</v>
      </c>
      <c r="M396" s="644"/>
      <c r="N396" s="644">
        <v>4603</v>
      </c>
      <c r="O396" s="644"/>
      <c r="P396" s="644"/>
      <c r="Q396" s="644"/>
      <c r="X396" s="532"/>
      <c r="Y396" s="288"/>
      <c r="Z396" s="284"/>
      <c r="AE396" s="288"/>
      <c r="AF396" s="284"/>
      <c r="AH396" s="288"/>
      <c r="AI396" s="343"/>
      <c r="AJ396" s="344"/>
      <c r="AK396" s="344"/>
      <c r="AL396" s="344"/>
      <c r="AM396" s="344"/>
      <c r="AN396" s="344"/>
      <c r="AO396" s="309"/>
      <c r="AP396" s="344"/>
      <c r="AQ396" s="344"/>
      <c r="AR396" s="344"/>
      <c r="AS396" s="344"/>
      <c r="AT396" s="344"/>
      <c r="AU396" s="309"/>
      <c r="AV396" s="344"/>
      <c r="AW396" s="344"/>
      <c r="AX396" s="309"/>
    </row>
    <row r="397" spans="1:50">
      <c r="A397" s="643" t="s">
        <v>332</v>
      </c>
      <c r="B397" s="644">
        <v>22773852.253927603</v>
      </c>
      <c r="C397" s="644">
        <v>173432</v>
      </c>
      <c r="D397" s="644">
        <v>26807864.794983093</v>
      </c>
      <c r="E397" s="644">
        <v>822041</v>
      </c>
      <c r="F397" s="644">
        <v>46485.75</v>
      </c>
      <c r="G397" s="651">
        <v>0</v>
      </c>
      <c r="H397" s="644">
        <v>50623675.798910692</v>
      </c>
      <c r="I397" s="644">
        <v>27018691.404855989</v>
      </c>
      <c r="J397" s="644">
        <v>133825982.93080063</v>
      </c>
      <c r="K397" s="644">
        <v>66495081.612088941</v>
      </c>
      <c r="L397" s="644">
        <v>13129984.652152654</v>
      </c>
      <c r="M397" s="644"/>
      <c r="N397" s="644">
        <v>240469740.59989822</v>
      </c>
      <c r="O397" s="644"/>
      <c r="P397" s="644"/>
      <c r="Q397" s="644"/>
      <c r="R397" s="273"/>
      <c r="S397" s="275">
        <f>IF(B396&gt;0,(B397/B396),)</f>
        <v>44393.474179196106</v>
      </c>
      <c r="T397" s="275">
        <f t="shared" ref="T397" si="4215">IF(C396&gt;0,(C397/C396),)</f>
        <v>57810.666666666664</v>
      </c>
      <c r="U397" s="275">
        <f t="shared" ref="U397" si="4216">IF(D396&gt;0,(D397/D396),)</f>
        <v>45437.058974547617</v>
      </c>
      <c r="V397" s="275">
        <f t="shared" ref="V397" si="4217">IF(E396&gt;0,(E397/E396),)</f>
        <v>51377.5625</v>
      </c>
      <c r="W397" s="275">
        <f t="shared" ref="W397" si="4218">IF(F396&gt;0,(F397/F396),)</f>
        <v>46485.75</v>
      </c>
      <c r="X397" s="654">
        <f t="shared" ref="X397" si="4219">IF(G396&gt;0,(G397/G396),)</f>
        <v>0</v>
      </c>
      <c r="Y397" s="290">
        <f t="shared" ref="Y397" si="4220">IF(H396&gt;0,(H397/H396),)</f>
        <v>45078.963311585656</v>
      </c>
      <c r="Z397" s="285">
        <f t="shared" ref="Z397" si="4221">IF(I396&gt;0,(I397/I396),)</f>
        <v>52565.547480264569</v>
      </c>
      <c r="AA397" s="275">
        <f t="shared" ref="AA397" si="4222">IF(J396&gt;0,(J397/J396),)</f>
        <v>57485.387856873123</v>
      </c>
      <c r="AB397" s="275">
        <f t="shared" ref="AB397" si="4223">IF(K396&gt;0,(K397/K396),)</f>
        <v>46081.137638315275</v>
      </c>
      <c r="AC397" s="275">
        <f t="shared" ref="AC397" si="4224">IF(L396&gt;0,(L397/L396),)</f>
        <v>41289.259912429727</v>
      </c>
      <c r="AD397" s="275">
        <f t="shared" ref="AD397" si="4225">IF(M396&gt;0,(M397/M396),)</f>
        <v>0</v>
      </c>
      <c r="AE397" s="290">
        <f t="shared" ref="AE397" si="4226">IF(N396&gt;0,(N397/N396),)</f>
        <v>52241.959721898376</v>
      </c>
      <c r="AF397" s="285">
        <f t="shared" ref="AF397" si="4227">IF(O396&gt;0,(O397/O396),)</f>
        <v>0</v>
      </c>
      <c r="AG397" s="275">
        <f t="shared" ref="AG397" si="4228">IF(P396&gt;0,(P397/P396),)</f>
        <v>0</v>
      </c>
      <c r="AH397" s="290">
        <f t="shared" ref="AH397" si="4229">IF(Q396&gt;0,(Q397/Q396),)</f>
        <v>0</v>
      </c>
      <c r="AI397" s="345">
        <f>IF(S395&gt;0,(S397-S395)/S395,)</f>
        <v>-6.2282324143629969E-2</v>
      </c>
      <c r="AJ397" s="312">
        <f t="shared" ref="AJ397" si="4230">IF(T395&gt;0,(T397-T395)/T395,)</f>
        <v>0.16737931649561383</v>
      </c>
      <c r="AK397" s="314">
        <f t="shared" ref="AK397" si="4231">IF(U395&gt;0,(U397-U395)/U395,)</f>
        <v>-5.1660176127759042E-2</v>
      </c>
      <c r="AL397" s="314">
        <f t="shared" ref="AL397" si="4232">IF(V395&gt;0,(V397-V395)/V395,)</f>
        <v>1.8888200622324797E-2</v>
      </c>
      <c r="AM397" s="314">
        <f t="shared" ref="AM397" si="4233">IF(W395&gt;0,(W397-W395)/W395,)</f>
        <v>3.3016666666666666E-2</v>
      </c>
      <c r="AN397" s="314">
        <f t="shared" ref="AN397" si="4234">IF(X395&gt;0,(X397-X395)/X395,)</f>
        <v>0</v>
      </c>
      <c r="AO397" s="310">
        <f t="shared" ref="AO397" si="4235">IF(Y395&gt;0,(Y397-Y395)/Y395,)</f>
        <v>-5.4941439138397559E-2</v>
      </c>
      <c r="AP397" s="314">
        <f t="shared" ref="AP397" si="4236">IF(Z395&gt;0,(Z397-Z395)/Z395,)</f>
        <v>4.5378011700128703E-3</v>
      </c>
      <c r="AQ397" s="314">
        <f t="shared" ref="AQ397" si="4237">IF(AA395&gt;0,(AA397-AA395)/AA395,)</f>
        <v>7.1091984445615666E-2</v>
      </c>
      <c r="AR397" s="314">
        <f t="shared" ref="AR397" si="4238">IF(AB395&gt;0,(AB397-AB395)/AB395,)</f>
        <v>4.5554241328760348E-2</v>
      </c>
      <c r="AS397" s="314">
        <f t="shared" ref="AS397" si="4239">IF(AC395&gt;0,(AC397-AC395)/AC395,)</f>
        <v>8.8572118343922146E-2</v>
      </c>
      <c r="AT397" s="314">
        <f t="shared" ref="AT397" si="4240">IF(AD395&gt;0,(AD397-AD395)/AD395,)</f>
        <v>0</v>
      </c>
      <c r="AU397" s="310">
        <f t="shared" ref="AU397" si="4241">IF(AE395&gt;0,(AE397-AE395)/AE395,)</f>
        <v>5.5451257822969731E-2</v>
      </c>
      <c r="AV397" s="314">
        <f t="shared" ref="AV397" si="4242">IF(AF395&gt;0,(AF397-AF395)/AF395,)</f>
        <v>0</v>
      </c>
      <c r="AW397" s="314">
        <f t="shared" ref="AW397" si="4243">IF(AG395&gt;0,(AG397-AG395)/AG395,)</f>
        <v>0</v>
      </c>
      <c r="AX397" s="310">
        <f t="shared" ref="AX397" si="4244">IF(AH395&gt;0,(AH397-AH395)/AH395,)</f>
        <v>0</v>
      </c>
    </row>
    <row r="398" spans="1:50">
      <c r="A398" s="643" t="s">
        <v>334</v>
      </c>
      <c r="B398" s="644">
        <v>2241</v>
      </c>
      <c r="C398" s="644">
        <v>352</v>
      </c>
      <c r="D398" s="644">
        <v>1433</v>
      </c>
      <c r="E398" s="644">
        <v>35</v>
      </c>
      <c r="F398" s="644">
        <v>81</v>
      </c>
      <c r="G398" s="651">
        <v>0</v>
      </c>
      <c r="H398" s="644">
        <v>4142</v>
      </c>
      <c r="I398" s="644">
        <v>0</v>
      </c>
      <c r="J398" s="644">
        <v>0</v>
      </c>
      <c r="K398" s="644">
        <v>0</v>
      </c>
      <c r="L398" s="644">
        <v>0</v>
      </c>
      <c r="M398" s="644"/>
      <c r="N398" s="644">
        <v>0</v>
      </c>
      <c r="O398" s="644"/>
      <c r="P398" s="644"/>
      <c r="Q398" s="644"/>
      <c r="X398" s="532"/>
      <c r="Y398" s="288"/>
      <c r="Z398" s="284"/>
      <c r="AE398" s="288"/>
      <c r="AF398" s="284"/>
      <c r="AH398" s="288"/>
      <c r="AI398" s="343"/>
      <c r="AJ398" s="344"/>
      <c r="AK398" s="344"/>
      <c r="AL398" s="344"/>
      <c r="AM398" s="344"/>
      <c r="AN398" s="344"/>
      <c r="AO398" s="309"/>
      <c r="AP398" s="344"/>
      <c r="AQ398" s="344"/>
      <c r="AR398" s="344"/>
      <c r="AS398" s="344"/>
      <c r="AT398" s="344"/>
      <c r="AU398" s="309"/>
      <c r="AV398" s="344"/>
      <c r="AW398" s="344"/>
      <c r="AX398" s="309"/>
    </row>
    <row r="399" spans="1:50">
      <c r="A399" s="643" t="s">
        <v>336</v>
      </c>
      <c r="B399" s="644">
        <v>128985489.5215521</v>
      </c>
      <c r="C399" s="644">
        <v>16613969</v>
      </c>
      <c r="D399" s="644">
        <v>66971162.219450414</v>
      </c>
      <c r="E399" s="644">
        <v>2065526</v>
      </c>
      <c r="F399" s="644">
        <v>3982626.889328063</v>
      </c>
      <c r="G399" s="651">
        <v>0</v>
      </c>
      <c r="H399" s="644">
        <v>218618773.63033056</v>
      </c>
      <c r="I399" s="644">
        <v>0</v>
      </c>
      <c r="J399" s="644">
        <v>0</v>
      </c>
      <c r="K399" s="644">
        <v>0</v>
      </c>
      <c r="L399" s="644">
        <v>0</v>
      </c>
      <c r="M399" s="644"/>
      <c r="N399" s="644">
        <v>0</v>
      </c>
      <c r="O399" s="644"/>
      <c r="P399" s="644"/>
      <c r="Q399" s="644"/>
      <c r="R399" s="273"/>
      <c r="S399" s="275">
        <f>IF(B398&gt;0,(B399/B398),)</f>
        <v>57557.112682531057</v>
      </c>
      <c r="T399" s="275">
        <f t="shared" ref="T399" si="4245">IF(C398&gt;0,(C399/C398),)</f>
        <v>47198.775568181816</v>
      </c>
      <c r="U399" s="275">
        <f t="shared" ref="U399" si="4246">IF(D398&gt;0,(D399/D398),)</f>
        <v>46734.935254326876</v>
      </c>
      <c r="V399" s="275">
        <f t="shared" ref="V399" si="4247">IF(E398&gt;0,(E399/E398),)</f>
        <v>59015.028571428571</v>
      </c>
      <c r="W399" s="275">
        <f t="shared" ref="W399" si="4248">IF(F398&gt;0,(F399/F398),)</f>
        <v>49168.233201581024</v>
      </c>
      <c r="X399" s="654">
        <f t="shared" ref="X399" si="4249">IF(G398&gt;0,(G399/G398),)</f>
        <v>0</v>
      </c>
      <c r="Y399" s="290">
        <f t="shared" ref="Y399" si="4250">IF(H398&gt;0,(H399/H398),)</f>
        <v>52780.969007805543</v>
      </c>
      <c r="Z399" s="285">
        <f t="shared" ref="Z399" si="4251">IF(I398&gt;0,(I399/I398),)</f>
        <v>0</v>
      </c>
      <c r="AA399" s="275">
        <f t="shared" ref="AA399" si="4252">IF(J398&gt;0,(J399/J398),)</f>
        <v>0</v>
      </c>
      <c r="AB399" s="275">
        <f t="shared" ref="AB399" si="4253">IF(K398&gt;0,(K399/K398),)</f>
        <v>0</v>
      </c>
      <c r="AC399" s="275">
        <f t="shared" ref="AC399" si="4254">IF(L398&gt;0,(L399/L398),)</f>
        <v>0</v>
      </c>
      <c r="AD399" s="275">
        <f t="shared" ref="AD399" si="4255">IF(M398&gt;0,(M399/M398),)</f>
        <v>0</v>
      </c>
      <c r="AE399" s="290">
        <f t="shared" ref="AE399" si="4256">IF(N398&gt;0,(N399/N398),)</f>
        <v>0</v>
      </c>
      <c r="AF399" s="285">
        <f t="shared" ref="AF399" si="4257">IF(O398&gt;0,(O399/O398),)</f>
        <v>0</v>
      </c>
      <c r="AG399" s="275">
        <f t="shared" ref="AG399" si="4258">IF(P398&gt;0,(P399/P398),)</f>
        <v>0</v>
      </c>
      <c r="AH399" s="290">
        <f t="shared" ref="AH399" si="4259">IF(Q398&gt;0,(Q399/Q398),)</f>
        <v>0</v>
      </c>
      <c r="AI399" s="343"/>
      <c r="AJ399" s="344"/>
      <c r="AK399" s="344"/>
      <c r="AL399" s="344"/>
      <c r="AM399" s="344"/>
      <c r="AN399" s="344"/>
      <c r="AO399" s="309"/>
      <c r="AP399" s="344"/>
      <c r="AQ399" s="344"/>
      <c r="AR399" s="344"/>
      <c r="AS399" s="344"/>
      <c r="AT399" s="344"/>
      <c r="AU399" s="309"/>
      <c r="AV399" s="344"/>
      <c r="AW399" s="344"/>
      <c r="AX399" s="309"/>
    </row>
    <row r="400" spans="1:50">
      <c r="A400" s="643" t="s">
        <v>338</v>
      </c>
      <c r="B400" s="644">
        <v>2432</v>
      </c>
      <c r="C400" s="644">
        <v>590</v>
      </c>
      <c r="D400" s="644">
        <v>1668</v>
      </c>
      <c r="E400" s="644">
        <v>35</v>
      </c>
      <c r="F400" s="644">
        <v>99</v>
      </c>
      <c r="G400" s="651">
        <v>0</v>
      </c>
      <c r="H400" s="644">
        <v>4824</v>
      </c>
      <c r="I400" s="644">
        <v>0</v>
      </c>
      <c r="J400" s="644">
        <v>0</v>
      </c>
      <c r="K400" s="644">
        <v>0</v>
      </c>
      <c r="L400" s="644">
        <v>0</v>
      </c>
      <c r="M400" s="644"/>
      <c r="N400" s="644">
        <v>0</v>
      </c>
      <c r="O400" s="644"/>
      <c r="P400" s="644"/>
      <c r="Q400" s="644"/>
      <c r="X400" s="532"/>
      <c r="Y400" s="288"/>
      <c r="Z400" s="284"/>
      <c r="AE400" s="288"/>
      <c r="AF400" s="284"/>
      <c r="AH400" s="288"/>
      <c r="AI400" s="343"/>
      <c r="AJ400" s="344"/>
      <c r="AK400" s="344"/>
      <c r="AL400" s="344"/>
      <c r="AM400" s="344"/>
      <c r="AN400" s="344"/>
      <c r="AO400" s="309"/>
      <c r="AP400" s="344"/>
      <c r="AQ400" s="344"/>
      <c r="AR400" s="344"/>
      <c r="AS400" s="344"/>
      <c r="AT400" s="344"/>
      <c r="AU400" s="309"/>
      <c r="AV400" s="344"/>
      <c r="AW400" s="344"/>
      <c r="AX400" s="309"/>
    </row>
    <row r="401" spans="1:50">
      <c r="A401" s="643" t="s">
        <v>340</v>
      </c>
      <c r="B401" s="644">
        <v>141742831.63663778</v>
      </c>
      <c r="C401" s="644">
        <v>21032205</v>
      </c>
      <c r="D401" s="644">
        <v>74137249.632190883</v>
      </c>
      <c r="E401" s="644">
        <v>1974134</v>
      </c>
      <c r="F401" s="644">
        <v>4966296.2467105268</v>
      </c>
      <c r="G401" s="651">
        <v>0</v>
      </c>
      <c r="H401" s="644">
        <v>243852716.5155392</v>
      </c>
      <c r="I401" s="644">
        <v>0</v>
      </c>
      <c r="J401" s="644">
        <v>0</v>
      </c>
      <c r="K401" s="644">
        <v>0</v>
      </c>
      <c r="L401" s="644">
        <v>0</v>
      </c>
      <c r="M401" s="644"/>
      <c r="N401" s="644">
        <v>0</v>
      </c>
      <c r="O401" s="644"/>
      <c r="P401" s="644"/>
      <c r="Q401" s="644"/>
      <c r="R401" s="273"/>
      <c r="S401" s="275">
        <f>IF(B400&gt;0,(B401/B400),)</f>
        <v>58282.4143242754</v>
      </c>
      <c r="T401" s="275">
        <f t="shared" ref="T401" si="4260">IF(C400&gt;0,(C401/C400),)</f>
        <v>35647.805084745763</v>
      </c>
      <c r="U401" s="275">
        <f t="shared" ref="U401" si="4261">IF(D400&gt;0,(D401/D400),)</f>
        <v>44446.792345438182</v>
      </c>
      <c r="V401" s="275">
        <f t="shared" ref="V401" si="4262">IF(E400&gt;0,(E401/E400),)</f>
        <v>56403.828571428574</v>
      </c>
      <c r="W401" s="275">
        <f t="shared" ref="W401" si="4263">IF(F400&gt;0,(F401/F400),)</f>
        <v>50164.60855263158</v>
      </c>
      <c r="X401" s="654">
        <f t="shared" ref="X401" si="4264">IF(G400&gt;0,(G401/G400),)</f>
        <v>0</v>
      </c>
      <c r="Y401" s="290">
        <f t="shared" ref="Y401" si="4265">IF(H400&gt;0,(H401/H400),)</f>
        <v>50549.899775194695</v>
      </c>
      <c r="Z401" s="285">
        <f t="shared" ref="Z401" si="4266">IF(I400&gt;0,(I401/I400),)</f>
        <v>0</v>
      </c>
      <c r="AA401" s="275">
        <f t="shared" ref="AA401" si="4267">IF(J400&gt;0,(J401/J400),)</f>
        <v>0</v>
      </c>
      <c r="AB401" s="275">
        <f t="shared" ref="AB401" si="4268">IF(K400&gt;0,(K401/K400),)</f>
        <v>0</v>
      </c>
      <c r="AC401" s="275">
        <f t="shared" ref="AC401" si="4269">IF(L400&gt;0,(L401/L400),)</f>
        <v>0</v>
      </c>
      <c r="AD401" s="275">
        <f t="shared" ref="AD401" si="4270">IF(M400&gt;0,(M401/M400),)</f>
        <v>0</v>
      </c>
      <c r="AE401" s="290">
        <f t="shared" ref="AE401" si="4271">IF(N400&gt;0,(N401/N400),)</f>
        <v>0</v>
      </c>
      <c r="AF401" s="285">
        <f t="shared" ref="AF401" si="4272">IF(O400&gt;0,(O401/O400),)</f>
        <v>0</v>
      </c>
      <c r="AG401" s="275">
        <f t="shared" ref="AG401" si="4273">IF(P400&gt;0,(P401/P400),)</f>
        <v>0</v>
      </c>
      <c r="AH401" s="290">
        <f t="shared" ref="AH401" si="4274">IF(Q400&gt;0,(Q401/Q400),)</f>
        <v>0</v>
      </c>
      <c r="AI401" s="345">
        <f>IF(S399&gt;0,(S401-S399)/S399,)</f>
        <v>1.2601425053145114E-2</v>
      </c>
      <c r="AJ401" s="312">
        <f t="shared" ref="AJ401" si="4275">IF(T399&gt;0,(T401-T399)/T399,)</f>
        <v>-0.24473029955512079</v>
      </c>
      <c r="AK401" s="314">
        <f t="shared" ref="AK401" si="4276">IF(U399&gt;0,(U401-U399)/U399,)</f>
        <v>-4.8960010245801086E-2</v>
      </c>
      <c r="AL401" s="314">
        <f t="shared" ref="AL401" si="4277">IF(V399&gt;0,(V401-V399)/V399,)</f>
        <v>-4.4246356618120465E-2</v>
      </c>
      <c r="AM401" s="314">
        <f t="shared" ref="AM401" si="4278">IF(W399&gt;0,(W401-W399)/W399,)</f>
        <v>2.0264615711644424E-2</v>
      </c>
      <c r="AN401" s="314">
        <f t="shared" ref="AN401" si="4279">IF(X399&gt;0,(X401-X399)/X399,)</f>
        <v>0</v>
      </c>
      <c r="AO401" s="310">
        <f t="shared" ref="AO401" si="4280">IF(Y399&gt;0,(Y401-Y399)/Y399,)</f>
        <v>-4.2270334829982083E-2</v>
      </c>
      <c r="AP401" s="314">
        <f t="shared" ref="AP401" si="4281">IF(Z399&gt;0,(Z401-Z399)/Z399,)</f>
        <v>0</v>
      </c>
      <c r="AQ401" s="314">
        <f t="shared" ref="AQ401" si="4282">IF(AA399&gt;0,(AA401-AA399)/AA399,)</f>
        <v>0</v>
      </c>
      <c r="AR401" s="314">
        <f t="shared" ref="AR401" si="4283">IF(AB399&gt;0,(AB401-AB399)/AB399,)</f>
        <v>0</v>
      </c>
      <c r="AS401" s="314">
        <f t="shared" ref="AS401" si="4284">IF(AC399&gt;0,(AC401-AC399)/AC399,)</f>
        <v>0</v>
      </c>
      <c r="AT401" s="314">
        <f t="shared" ref="AT401" si="4285">IF(AD399&gt;0,(AD401-AD399)/AD399,)</f>
        <v>0</v>
      </c>
      <c r="AU401" s="310">
        <f t="shared" ref="AU401" si="4286">IF(AE399&gt;0,(AE401-AE399)/AE399,)</f>
        <v>0</v>
      </c>
      <c r="AV401" s="314">
        <f t="shared" ref="AV401" si="4287">IF(AF399&gt;0,(AF401-AF399)/AF399,)</f>
        <v>0</v>
      </c>
      <c r="AW401" s="314">
        <f t="shared" ref="AW401" si="4288">IF(AG399&gt;0,(AG401-AG399)/AG399,)</f>
        <v>0</v>
      </c>
      <c r="AX401" s="310">
        <f t="shared" ref="AX401" si="4289">IF(AH399&gt;0,(AH401-AH399)/AH399,)</f>
        <v>0</v>
      </c>
    </row>
    <row r="402" spans="1:50">
      <c r="A402" s="643" t="s">
        <v>342</v>
      </c>
      <c r="B402" s="644">
        <v>0</v>
      </c>
      <c r="C402" s="644">
        <v>0</v>
      </c>
      <c r="D402" s="644">
        <v>0</v>
      </c>
      <c r="E402" s="644">
        <v>0</v>
      </c>
      <c r="F402" s="644">
        <v>0</v>
      </c>
      <c r="G402" s="651">
        <v>0</v>
      </c>
      <c r="H402" s="644">
        <v>0</v>
      </c>
      <c r="I402" s="644">
        <v>1</v>
      </c>
      <c r="J402" s="644">
        <v>1816</v>
      </c>
      <c r="K402" s="644">
        <v>719</v>
      </c>
      <c r="L402" s="644">
        <v>1</v>
      </c>
      <c r="M402" s="644"/>
      <c r="N402" s="644">
        <v>2537</v>
      </c>
      <c r="O402" s="644"/>
      <c r="P402" s="644"/>
      <c r="Q402" s="644"/>
      <c r="X402" s="532"/>
      <c r="Y402" s="288"/>
      <c r="Z402" s="284"/>
      <c r="AE402" s="288"/>
      <c r="AF402" s="284"/>
      <c r="AH402" s="288"/>
      <c r="AI402" s="343"/>
      <c r="AJ402" s="344"/>
      <c r="AK402" s="344"/>
      <c r="AL402" s="344"/>
      <c r="AM402" s="344"/>
      <c r="AN402" s="344"/>
      <c r="AO402" s="309"/>
      <c r="AP402" s="344"/>
      <c r="AQ402" s="344"/>
      <c r="AR402" s="344"/>
      <c r="AS402" s="344"/>
      <c r="AT402" s="344"/>
      <c r="AU402" s="309"/>
      <c r="AV402" s="344"/>
      <c r="AW402" s="344"/>
      <c r="AX402" s="309"/>
    </row>
    <row r="403" spans="1:50">
      <c r="A403" s="643" t="s">
        <v>344</v>
      </c>
      <c r="B403" s="644">
        <v>0</v>
      </c>
      <c r="C403" s="644">
        <v>0</v>
      </c>
      <c r="D403" s="644">
        <v>0</v>
      </c>
      <c r="E403" s="644">
        <v>0</v>
      </c>
      <c r="F403" s="644">
        <v>0</v>
      </c>
      <c r="G403" s="651">
        <v>0</v>
      </c>
      <c r="H403" s="644">
        <v>0</v>
      </c>
      <c r="I403" s="644">
        <v>68230.636363636368</v>
      </c>
      <c r="J403" s="644">
        <v>105134786.48402691</v>
      </c>
      <c r="K403" s="644">
        <v>38097605.279668525</v>
      </c>
      <c r="L403" s="644">
        <v>37503</v>
      </c>
      <c r="M403" s="644"/>
      <c r="N403" s="644">
        <v>143338125.40005907</v>
      </c>
      <c r="O403" s="644"/>
      <c r="P403" s="644"/>
      <c r="Q403" s="644"/>
      <c r="R403" s="273"/>
      <c r="S403" s="275">
        <f>IF(B402&gt;0,(B403/B402),)</f>
        <v>0</v>
      </c>
      <c r="T403" s="275">
        <f t="shared" ref="T403" si="4290">IF(C402&gt;0,(C403/C402),)</f>
        <v>0</v>
      </c>
      <c r="U403" s="275">
        <f t="shared" ref="U403" si="4291">IF(D402&gt;0,(D403/D402),)</f>
        <v>0</v>
      </c>
      <c r="V403" s="275">
        <f t="shared" ref="V403" si="4292">IF(E402&gt;0,(E403/E402),)</f>
        <v>0</v>
      </c>
      <c r="W403" s="275">
        <f t="shared" ref="W403" si="4293">IF(F402&gt;0,(F403/F402),)</f>
        <v>0</v>
      </c>
      <c r="X403" s="654">
        <f t="shared" ref="X403" si="4294">IF(G402&gt;0,(G403/G402),)</f>
        <v>0</v>
      </c>
      <c r="Y403" s="290">
        <f t="shared" ref="Y403" si="4295">IF(H402&gt;0,(H403/H402),)</f>
        <v>0</v>
      </c>
      <c r="Z403" s="285">
        <f t="shared" ref="Z403" si="4296">IF(I402&gt;0,(I403/I402),)</f>
        <v>68230.636363636368</v>
      </c>
      <c r="AA403" s="275">
        <f t="shared" ref="AA403" si="4297">IF(J402&gt;0,(J403/J402),)</f>
        <v>57893.604892085299</v>
      </c>
      <c r="AB403" s="275">
        <f t="shared" ref="AB403" si="4298">IF(K402&gt;0,(K403/K402),)</f>
        <v>52986.933629580701</v>
      </c>
      <c r="AC403" s="275">
        <f t="shared" ref="AC403" si="4299">IF(L402&gt;0,(L403/L402),)</f>
        <v>37503</v>
      </c>
      <c r="AD403" s="275">
        <f t="shared" ref="AD403" si="4300">IF(M402&gt;0,(M403/M402),)</f>
        <v>0</v>
      </c>
      <c r="AE403" s="290">
        <f t="shared" ref="AE403" si="4301">IF(N402&gt;0,(N403/N402),)</f>
        <v>56499.064012636605</v>
      </c>
      <c r="AF403" s="285">
        <f t="shared" ref="AF403" si="4302">IF(O402&gt;0,(O403/O402),)</f>
        <v>0</v>
      </c>
      <c r="AG403" s="275">
        <f t="shared" ref="AG403" si="4303">IF(P402&gt;0,(P403/P402),)</f>
        <v>0</v>
      </c>
      <c r="AH403" s="290">
        <f t="shared" ref="AH403" si="4304">IF(Q402&gt;0,(Q403/Q402),)</f>
        <v>0</v>
      </c>
      <c r="AI403" s="343"/>
      <c r="AJ403" s="344"/>
      <c r="AK403" s="344"/>
      <c r="AL403" s="344"/>
      <c r="AM403" s="344"/>
      <c r="AN403" s="344"/>
      <c r="AO403" s="309"/>
      <c r="AP403" s="344"/>
      <c r="AQ403" s="344"/>
      <c r="AR403" s="344"/>
      <c r="AS403" s="344"/>
      <c r="AT403" s="344"/>
      <c r="AU403" s="309"/>
      <c r="AV403" s="344"/>
      <c r="AW403" s="344"/>
      <c r="AX403" s="309"/>
    </row>
    <row r="404" spans="1:50">
      <c r="A404" s="643" t="s">
        <v>346</v>
      </c>
      <c r="B404" s="644">
        <v>0</v>
      </c>
      <c r="C404" s="644">
        <v>0</v>
      </c>
      <c r="D404" s="644">
        <v>0</v>
      </c>
      <c r="E404" s="644">
        <v>0</v>
      </c>
      <c r="F404" s="644">
        <v>0</v>
      </c>
      <c r="G404" s="651">
        <v>0</v>
      </c>
      <c r="H404" s="644">
        <v>0</v>
      </c>
      <c r="I404" s="644">
        <v>0</v>
      </c>
      <c r="J404" s="644">
        <v>2058</v>
      </c>
      <c r="K404" s="644">
        <v>705</v>
      </c>
      <c r="L404" s="644">
        <v>9</v>
      </c>
      <c r="M404" s="644"/>
      <c r="N404" s="644">
        <v>2772</v>
      </c>
      <c r="O404" s="644"/>
      <c r="P404" s="644"/>
      <c r="Q404" s="644"/>
      <c r="X404" s="532"/>
      <c r="Y404" s="288"/>
      <c r="Z404" s="284"/>
      <c r="AE404" s="288"/>
      <c r="AF404" s="284"/>
      <c r="AH404" s="288"/>
      <c r="AI404" s="343"/>
      <c r="AJ404" s="344"/>
      <c r="AK404" s="344"/>
      <c r="AL404" s="344"/>
      <c r="AM404" s="344"/>
      <c r="AN404" s="344"/>
      <c r="AO404" s="309"/>
      <c r="AP404" s="344"/>
      <c r="AQ404" s="344"/>
      <c r="AR404" s="344"/>
      <c r="AS404" s="344"/>
      <c r="AT404" s="344"/>
      <c r="AU404" s="309"/>
      <c r="AV404" s="344"/>
      <c r="AW404" s="344"/>
      <c r="AX404" s="309"/>
    </row>
    <row r="405" spans="1:50">
      <c r="A405" s="643" t="s">
        <v>348</v>
      </c>
      <c r="B405" s="644">
        <v>0</v>
      </c>
      <c r="C405" s="644">
        <v>0</v>
      </c>
      <c r="D405" s="644">
        <v>0</v>
      </c>
      <c r="E405" s="644">
        <v>0</v>
      </c>
      <c r="F405" s="644">
        <v>0</v>
      </c>
      <c r="G405" s="651">
        <v>0</v>
      </c>
      <c r="H405" s="644">
        <v>0</v>
      </c>
      <c r="I405" s="644">
        <v>0</v>
      </c>
      <c r="J405" s="644">
        <v>86549272.677629948</v>
      </c>
      <c r="K405" s="644">
        <v>38127722.431953594</v>
      </c>
      <c r="L405" s="644">
        <v>328941</v>
      </c>
      <c r="M405" s="644"/>
      <c r="N405" s="644">
        <v>125005936.10958354</v>
      </c>
      <c r="O405" s="644"/>
      <c r="P405" s="644"/>
      <c r="Q405" s="644"/>
      <c r="R405" s="273"/>
      <c r="S405" s="275">
        <f>IF(B404&gt;0,(B405/B404),)</f>
        <v>0</v>
      </c>
      <c r="T405" s="275">
        <f t="shared" ref="T405" si="4305">IF(C404&gt;0,(C405/C404),)</f>
        <v>0</v>
      </c>
      <c r="U405" s="275">
        <f t="shared" ref="U405" si="4306">IF(D404&gt;0,(D405/D404),)</f>
        <v>0</v>
      </c>
      <c r="V405" s="275">
        <f t="shared" ref="V405" si="4307">IF(E404&gt;0,(E405/E404),)</f>
        <v>0</v>
      </c>
      <c r="W405" s="275">
        <f t="shared" ref="W405" si="4308">IF(F404&gt;0,(F405/F404),)</f>
        <v>0</v>
      </c>
      <c r="X405" s="654">
        <f t="shared" ref="X405" si="4309">IF(G404&gt;0,(G405/G404),)</f>
        <v>0</v>
      </c>
      <c r="Y405" s="290">
        <f t="shared" ref="Y405" si="4310">IF(H404&gt;0,(H405/H404),)</f>
        <v>0</v>
      </c>
      <c r="Z405" s="285">
        <f t="shared" ref="Z405" si="4311">IF(I404&gt;0,(I405/I404),)</f>
        <v>0</v>
      </c>
      <c r="AA405" s="275">
        <f t="shared" ref="AA405" si="4312">IF(J404&gt;0,(J405/J404),)</f>
        <v>42055.040173775487</v>
      </c>
      <c r="AB405" s="275">
        <f t="shared" ref="AB405" si="4313">IF(K404&gt;0,(K405/K404),)</f>
        <v>54081.875790005099</v>
      </c>
      <c r="AC405" s="275">
        <f t="shared" ref="AC405" si="4314">IF(L404&gt;0,(L405/L404),)</f>
        <v>36549</v>
      </c>
      <c r="AD405" s="275">
        <f t="shared" ref="AD405" si="4315">IF(M404&gt;0,(M405/M404),)</f>
        <v>0</v>
      </c>
      <c r="AE405" s="290">
        <f t="shared" ref="AE405" si="4316">IF(N404&gt;0,(N405/N404),)</f>
        <v>45095.936547468809</v>
      </c>
      <c r="AF405" s="285">
        <f t="shared" ref="AF405" si="4317">IF(O404&gt;0,(O405/O404),)</f>
        <v>0</v>
      </c>
      <c r="AG405" s="275">
        <f t="shared" ref="AG405" si="4318">IF(P404&gt;0,(P405/P404),)</f>
        <v>0</v>
      </c>
      <c r="AH405" s="290">
        <f t="shared" ref="AH405" si="4319">IF(Q404&gt;0,(Q405/Q404),)</f>
        <v>0</v>
      </c>
      <c r="AI405" s="345">
        <f>IF(S403&gt;0,(S405-S403)/S403,)</f>
        <v>0</v>
      </c>
      <c r="AJ405" s="314">
        <f t="shared" ref="AJ405" si="4320">IF(T403&gt;0,(T405-T403)/T403,)</f>
        <v>0</v>
      </c>
      <c r="AK405" s="314">
        <f t="shared" ref="AK405" si="4321">IF(U403&gt;0,(U405-U403)/U403,)</f>
        <v>0</v>
      </c>
      <c r="AL405" s="314">
        <f t="shared" ref="AL405" si="4322">IF(V403&gt;0,(V405-V403)/V403,)</f>
        <v>0</v>
      </c>
      <c r="AM405" s="314">
        <f t="shared" ref="AM405" si="4323">IF(W403&gt;0,(W405-W403)/W403,)</f>
        <v>0</v>
      </c>
      <c r="AN405" s="314">
        <f t="shared" ref="AN405" si="4324">IF(X403&gt;0,(X405-X403)/X403,)</f>
        <v>0</v>
      </c>
      <c r="AO405" s="310">
        <f t="shared" ref="AO405" si="4325">IF(Y403&gt;0,(Y405-Y403)/Y403,)</f>
        <v>0</v>
      </c>
      <c r="AP405" s="312">
        <f t="shared" ref="AP405" si="4326">IF(Z403&gt;0,(Z405-Z403)/Z403,)</f>
        <v>-1</v>
      </c>
      <c r="AQ405" s="312">
        <f t="shared" ref="AQ405" si="4327">IF(AA403&gt;0,(AA405-AA403)/AA403,)</f>
        <v>-0.27358055778065948</v>
      </c>
      <c r="AR405" s="314">
        <f t="shared" ref="AR405" si="4328">IF(AB403&gt;0,(AB405-AB403)/AB403,)</f>
        <v>2.0664380544812868E-2</v>
      </c>
      <c r="AS405" s="314">
        <f t="shared" ref="AS405" si="4329">IF(AC403&gt;0,(AC405-AC403)/AC403,)</f>
        <v>-2.5437964962802977E-2</v>
      </c>
      <c r="AT405" s="314">
        <f t="shared" ref="AT405" si="4330">IF(AD403&gt;0,(AD405-AD403)/AD403,)</f>
        <v>0</v>
      </c>
      <c r="AU405" s="310">
        <f t="shared" ref="AU405" si="4331">IF(AE403&gt;0,(AE405-AE403)/AE403,)</f>
        <v>-0.20182860839282873</v>
      </c>
      <c r="AV405" s="314">
        <f t="shared" ref="AV405" si="4332">IF(AF403&gt;0,(AF405-AF403)/AF403,)</f>
        <v>0</v>
      </c>
      <c r="AW405" s="314">
        <f t="shared" ref="AW405" si="4333">IF(AG403&gt;0,(AG405-AG403)/AG403,)</f>
        <v>0</v>
      </c>
      <c r="AX405" s="310">
        <f t="shared" ref="AX405" si="4334">IF(AH403&gt;0,(AH405-AH403)/AH403,)</f>
        <v>0</v>
      </c>
    </row>
    <row r="406" spans="1:50">
      <c r="A406" s="643" t="s">
        <v>350</v>
      </c>
      <c r="B406" s="644">
        <v>10375</v>
      </c>
      <c r="C406" s="644">
        <v>1840</v>
      </c>
      <c r="D406" s="644">
        <v>7669</v>
      </c>
      <c r="E406" s="644">
        <v>197</v>
      </c>
      <c r="F406" s="644">
        <v>320</v>
      </c>
      <c r="G406" s="651">
        <v>0</v>
      </c>
      <c r="H406" s="644">
        <v>20401</v>
      </c>
      <c r="I406" s="644">
        <v>747</v>
      </c>
      <c r="J406" s="644">
        <v>8012</v>
      </c>
      <c r="K406" s="644">
        <v>2780</v>
      </c>
      <c r="L406" s="644">
        <v>434</v>
      </c>
      <c r="M406" s="644"/>
      <c r="N406" s="644">
        <v>11973</v>
      </c>
      <c r="O406" s="644"/>
      <c r="P406" s="644"/>
      <c r="Q406" s="644"/>
      <c r="X406" s="532"/>
      <c r="Y406" s="288"/>
      <c r="Z406" s="284"/>
      <c r="AE406" s="288"/>
      <c r="AF406" s="284"/>
      <c r="AH406" s="288"/>
      <c r="AI406" s="343"/>
      <c r="AJ406" s="344"/>
      <c r="AK406" s="344"/>
      <c r="AL406" s="344"/>
      <c r="AM406" s="344"/>
      <c r="AN406" s="344"/>
      <c r="AO406" s="309"/>
      <c r="AP406" s="344"/>
      <c r="AQ406" s="344"/>
      <c r="AR406" s="344"/>
      <c r="AS406" s="344"/>
      <c r="AT406" s="344"/>
      <c r="AU406" s="309"/>
      <c r="AV406" s="344"/>
      <c r="AW406" s="344"/>
      <c r="AX406" s="309"/>
    </row>
    <row r="407" spans="1:50">
      <c r="A407" s="643" t="s">
        <v>352</v>
      </c>
      <c r="B407" s="644">
        <v>954791359.03960991</v>
      </c>
      <c r="C407" s="644">
        <v>140184486</v>
      </c>
      <c r="D407" s="644">
        <v>509356306.7546373</v>
      </c>
      <c r="E407" s="644">
        <v>14283640.481169153</v>
      </c>
      <c r="F407" s="644">
        <v>20977285.139055111</v>
      </c>
      <c r="G407" s="651">
        <v>0</v>
      </c>
      <c r="H407" s="644">
        <v>1639593077.4144714</v>
      </c>
      <c r="I407" s="644">
        <v>40420964.70022092</v>
      </c>
      <c r="J407" s="644">
        <v>459000645.43345338</v>
      </c>
      <c r="K407" s="644">
        <v>136500517.81137806</v>
      </c>
      <c r="L407" s="644">
        <v>18013284.022858899</v>
      </c>
      <c r="M407" s="644"/>
      <c r="N407" s="644">
        <v>653935411.96791124</v>
      </c>
      <c r="O407" s="644"/>
      <c r="P407" s="644"/>
      <c r="Q407" s="644"/>
      <c r="R407" s="273"/>
      <c r="S407" s="275">
        <f>IF(B406&gt;0,(B407/B406),)</f>
        <v>92028.082798998541</v>
      </c>
      <c r="T407" s="275">
        <f t="shared" ref="T407" si="4335">IF(C406&gt;0,(C407/C406),)</f>
        <v>76187.220652173914</v>
      </c>
      <c r="U407" s="275">
        <f t="shared" ref="U407" si="4336">IF(D406&gt;0,(D407/D406),)</f>
        <v>66417.565100356936</v>
      </c>
      <c r="V407" s="275">
        <f t="shared" ref="V407" si="4337">IF(E406&gt;0,(E407/E406),)</f>
        <v>72505.789244513464</v>
      </c>
      <c r="W407" s="275">
        <f t="shared" ref="W407" si="4338">IF(F406&gt;0,(F407/F406),)</f>
        <v>65554.016059547226</v>
      </c>
      <c r="X407" s="654">
        <f t="shared" ref="X407" si="4339">IF(G406&gt;0,(G407/G406),)</f>
        <v>0</v>
      </c>
      <c r="Y407" s="290">
        <f t="shared" ref="Y407" si="4340">IF(H406&gt;0,(H407/H406),)</f>
        <v>80368.270056098787</v>
      </c>
      <c r="Z407" s="285">
        <f t="shared" ref="Z407" si="4341">IF(I406&gt;0,(I407/I406),)</f>
        <v>54111.063855717432</v>
      </c>
      <c r="AA407" s="275">
        <f t="shared" ref="AA407" si="4342">IF(J406&gt;0,(J407/J406),)</f>
        <v>57289.146958743557</v>
      </c>
      <c r="AB407" s="275">
        <f t="shared" ref="AB407" si="4343">IF(K406&gt;0,(K407/K406),)</f>
        <v>49100.905687546066</v>
      </c>
      <c r="AC407" s="275">
        <f t="shared" ref="AC407" si="4344">IF(L406&gt;0,(L407/L406),)</f>
        <v>41505.262725481334</v>
      </c>
      <c r="AD407" s="275">
        <f t="shared" ref="AD407" si="4345">IF(M406&gt;0,(M407/M406),)</f>
        <v>0</v>
      </c>
      <c r="AE407" s="290">
        <f t="shared" ref="AE407" si="4346">IF(N406&gt;0,(N407/N406),)</f>
        <v>54617.507054866051</v>
      </c>
      <c r="AF407" s="285">
        <f t="shared" ref="AF407" si="4347">IF(O406&gt;0,(O407/O406),)</f>
        <v>0</v>
      </c>
      <c r="AG407" s="275">
        <f t="shared" ref="AG407" si="4348">IF(P406&gt;0,(P407/P406),)</f>
        <v>0</v>
      </c>
      <c r="AH407" s="290">
        <f t="shared" ref="AH407" si="4349">IF(Q406&gt;0,(Q407/Q406),)</f>
        <v>0</v>
      </c>
      <c r="AI407" s="343"/>
      <c r="AJ407" s="344"/>
      <c r="AK407" s="344"/>
      <c r="AL407" s="344"/>
      <c r="AM407" s="344"/>
      <c r="AN407" s="344"/>
      <c r="AO407" s="309"/>
      <c r="AP407" s="344"/>
      <c r="AQ407" s="344"/>
      <c r="AR407" s="344"/>
      <c r="AS407" s="344"/>
      <c r="AT407" s="344"/>
      <c r="AU407" s="309"/>
      <c r="AV407" s="344"/>
      <c r="AW407" s="344"/>
      <c r="AX407" s="309"/>
    </row>
    <row r="408" spans="1:50">
      <c r="A408" s="643" t="s">
        <v>354</v>
      </c>
      <c r="B408" s="644">
        <v>10745</v>
      </c>
      <c r="C408" s="644">
        <v>2097</v>
      </c>
      <c r="D408" s="644">
        <v>8135</v>
      </c>
      <c r="E408" s="644">
        <v>206</v>
      </c>
      <c r="F408" s="644">
        <v>322</v>
      </c>
      <c r="G408" s="651">
        <v>0</v>
      </c>
      <c r="H408" s="644">
        <v>21505</v>
      </c>
      <c r="I408" s="644">
        <v>744</v>
      </c>
      <c r="J408" s="644">
        <v>8259</v>
      </c>
      <c r="K408" s="644">
        <v>2824</v>
      </c>
      <c r="L408" s="644">
        <v>436</v>
      </c>
      <c r="M408" s="644"/>
      <c r="N408" s="644">
        <v>12263</v>
      </c>
      <c r="O408" s="644"/>
      <c r="P408" s="644"/>
      <c r="Q408" s="644"/>
      <c r="X408" s="532"/>
      <c r="Y408" s="288"/>
      <c r="Z408" s="284"/>
      <c r="AE408" s="288"/>
      <c r="AF408" s="284"/>
      <c r="AH408" s="288"/>
      <c r="AI408" s="343"/>
      <c r="AJ408" s="344"/>
      <c r="AK408" s="344"/>
      <c r="AL408" s="344"/>
      <c r="AM408" s="344"/>
      <c r="AN408" s="344"/>
      <c r="AO408" s="309"/>
      <c r="AP408" s="344"/>
      <c r="AQ408" s="344"/>
      <c r="AR408" s="344"/>
      <c r="AS408" s="344"/>
      <c r="AT408" s="344"/>
      <c r="AU408" s="309"/>
      <c r="AV408" s="344"/>
      <c r="AW408" s="344"/>
      <c r="AX408" s="309"/>
    </row>
    <row r="409" spans="1:50" ht="13.5" thickBot="1">
      <c r="A409" s="649" t="s">
        <v>356</v>
      </c>
      <c r="B409" s="650">
        <v>998962223.49764192</v>
      </c>
      <c r="C409" s="650">
        <v>150229717</v>
      </c>
      <c r="D409" s="650">
        <v>534248925.65958792</v>
      </c>
      <c r="E409" s="650">
        <v>14299458.082039129</v>
      </c>
      <c r="F409" s="650">
        <v>21611306.474141628</v>
      </c>
      <c r="G409" s="653">
        <v>0</v>
      </c>
      <c r="H409" s="650">
        <v>1719351630.7134106</v>
      </c>
      <c r="I409" s="650">
        <v>40899416.210973777</v>
      </c>
      <c r="J409" s="650">
        <v>453641775.21414226</v>
      </c>
      <c r="K409" s="650">
        <v>138295716.86076018</v>
      </c>
      <c r="L409" s="650">
        <v>19172773.274437819</v>
      </c>
      <c r="M409" s="650"/>
      <c r="N409" s="650">
        <v>652009681.56031406</v>
      </c>
      <c r="O409" s="650"/>
      <c r="P409" s="650"/>
      <c r="Q409" s="650"/>
      <c r="S409" s="281">
        <f>IF(B408&gt;0,(B409/B408),)</f>
        <v>92969.960306900131</v>
      </c>
      <c r="T409" s="281">
        <f t="shared" ref="T409" si="4350">IF(C408&gt;0,(C409/C408),)</f>
        <v>71640.303767286605</v>
      </c>
      <c r="U409" s="281">
        <f t="shared" ref="U409" si="4351">IF(D408&gt;0,(D409/D408),)</f>
        <v>65672.88576024436</v>
      </c>
      <c r="V409" s="281">
        <f t="shared" ref="V409" si="4352">IF(E408&gt;0,(E409/E408),)</f>
        <v>69414.84505844237</v>
      </c>
      <c r="W409" s="281">
        <f t="shared" ref="W409" si="4353">IF(F408&gt;0,(F409/F408),)</f>
        <v>67115.858615346675</v>
      </c>
      <c r="X409" s="655">
        <f t="shared" ref="X409" si="4354">IF(G408&gt;0,(G409/G408),)</f>
        <v>0</v>
      </c>
      <c r="Y409" s="291">
        <f t="shared" ref="Y409" si="4355">IF(H408&gt;0,(H409/H408),)</f>
        <v>79951.249975048151</v>
      </c>
      <c r="Z409" s="286">
        <f t="shared" ref="Z409" si="4356">IF(I408&gt;0,(I409/I408),)</f>
        <v>54972.333616900236</v>
      </c>
      <c r="AA409" s="281">
        <f t="shared" ref="AA409" si="4357">IF(J408&gt;0,(J409/J408),)</f>
        <v>54926.96152247757</v>
      </c>
      <c r="AB409" s="281">
        <f t="shared" ref="AB409" si="4358">IF(K408&gt;0,(K409/K408),)</f>
        <v>48971.57112633151</v>
      </c>
      <c r="AC409" s="281">
        <f t="shared" ref="AC409" si="4359">IF(L408&gt;0,(L409/L408),)</f>
        <v>43974.250629444541</v>
      </c>
      <c r="AD409" s="281">
        <f t="shared" ref="AD409" si="4360">IF(M408&gt;0,(M409/M408),)</f>
        <v>0</v>
      </c>
      <c r="AE409" s="291">
        <f t="shared" ref="AE409" si="4361">IF(N408&gt;0,(N409/N408),)</f>
        <v>53168.856035253535</v>
      </c>
      <c r="AF409" s="286">
        <f t="shared" ref="AF409" si="4362">IF(O408&gt;0,(O409/O408),)</f>
        <v>0</v>
      </c>
      <c r="AG409" s="281">
        <f t="shared" ref="AG409" si="4363">IF(P408&gt;0,(P409/P408),)</f>
        <v>0</v>
      </c>
      <c r="AH409" s="291">
        <f t="shared" ref="AH409" si="4364">IF(Q408&gt;0,(Q409/Q408),)</f>
        <v>0</v>
      </c>
      <c r="AI409" s="346">
        <f>IF(S407&gt;0,(S409-S407)/S407,)</f>
        <v>1.0234674886781843E-2</v>
      </c>
      <c r="AJ409" s="347">
        <f t="shared" ref="AJ409" si="4365">IF(T407&gt;0,(T409-T407)/T407,)</f>
        <v>-5.9680834212943137E-2</v>
      </c>
      <c r="AK409" s="347">
        <f t="shared" ref="AK409" si="4366">IF(U407&gt;0,(U409-U407)/U407,)</f>
        <v>-1.1212084318167424E-2</v>
      </c>
      <c r="AL409" s="347">
        <f t="shared" ref="AL409" si="4367">IF(V407&gt;0,(V409-V407)/V407,)</f>
        <v>-4.2630308810892456E-2</v>
      </c>
      <c r="AM409" s="347">
        <f t="shared" ref="AM409" si="4368">IF(W407&gt;0,(W409-W407)/W407,)</f>
        <v>2.3825276461791747E-2</v>
      </c>
      <c r="AN409" s="347">
        <f t="shared" ref="AN409" si="4369">IF(X407&gt;0,(X409-X407)/X407,)</f>
        <v>0</v>
      </c>
      <c r="AO409" s="311">
        <f t="shared" ref="AO409" si="4370">IF(Y407&gt;0,(Y409-Y407)/Y407,)</f>
        <v>-5.1888647193668192E-3</v>
      </c>
      <c r="AP409" s="347">
        <f t="shared" ref="AP409" si="4371">IF(Z407&gt;0,(Z409-Z407)/Z407,)</f>
        <v>1.591670353181943E-2</v>
      </c>
      <c r="AQ409" s="347">
        <f t="shared" ref="AQ409" si="4372">IF(AA407&gt;0,(AA409-AA407)/AA407,)</f>
        <v>-4.1232686497620588E-2</v>
      </c>
      <c r="AR409" s="347">
        <f t="shared" ref="AR409" si="4373">IF(AB407&gt;0,(AB409-AB407)/AB407,)</f>
        <v>-2.6340565291723553E-3</v>
      </c>
      <c r="AS409" s="347">
        <f t="shared" ref="AS409" si="4374">IF(AC407&gt;0,(AC409-AC407)/AC407,)</f>
        <v>5.9486140836964768E-2</v>
      </c>
      <c r="AT409" s="347">
        <f t="shared" ref="AT409" si="4375">IF(AD407&gt;0,(AD409-AD407)/AD407,)</f>
        <v>0</v>
      </c>
      <c r="AU409" s="311">
        <f t="shared" ref="AU409" si="4376">IF(AE407&gt;0,(AE409-AE407)/AE407,)</f>
        <v>-2.6523565386411232E-2</v>
      </c>
      <c r="AV409" s="347">
        <f t="shared" ref="AV409" si="4377">IF(AF407&gt;0,(AF409-AF407)/AF407,)</f>
        <v>0</v>
      </c>
      <c r="AW409" s="347">
        <f t="shared" ref="AW409" si="4378">IF(AG407&gt;0,(AG409-AG407)/AG407,)</f>
        <v>0</v>
      </c>
      <c r="AX409" s="311">
        <f t="shared" ref="AX409" si="4379">IF(AH407&gt;0,(AH409-AH407)/AH407,)</f>
        <v>0</v>
      </c>
    </row>
    <row r="410" spans="1:50">
      <c r="A410" s="642" t="s">
        <v>41</v>
      </c>
      <c r="B410" s="644"/>
      <c r="C410" s="644"/>
      <c r="D410" s="644"/>
      <c r="E410" s="644"/>
      <c r="F410" s="644"/>
      <c r="G410" s="651"/>
      <c r="H410" s="644"/>
      <c r="I410" s="644"/>
      <c r="J410" s="644"/>
      <c r="K410" s="644"/>
      <c r="L410" s="644"/>
      <c r="M410" s="644"/>
      <c r="N410" s="644"/>
      <c r="O410" s="644"/>
      <c r="P410" s="644"/>
      <c r="Q410" s="644"/>
      <c r="Y410" s="288"/>
      <c r="Z410" s="284"/>
      <c r="AE410" s="288"/>
      <c r="AF410" s="284"/>
      <c r="AH410" s="288"/>
      <c r="AI410" s="343"/>
      <c r="AJ410" s="344"/>
      <c r="AK410" s="344"/>
      <c r="AL410" s="344"/>
      <c r="AM410" s="344"/>
      <c r="AN410" s="344"/>
      <c r="AO410" s="309"/>
      <c r="AP410" s="344"/>
      <c r="AQ410" s="344"/>
      <c r="AR410" s="344"/>
      <c r="AS410" s="344"/>
      <c r="AT410" s="344"/>
      <c r="AU410" s="309"/>
      <c r="AV410" s="344"/>
      <c r="AW410" s="344"/>
      <c r="AX410" s="309"/>
    </row>
    <row r="411" spans="1:50">
      <c r="A411" s="643" t="s">
        <v>302</v>
      </c>
      <c r="B411" s="644">
        <v>1720</v>
      </c>
      <c r="C411" s="644">
        <v>440</v>
      </c>
      <c r="D411" s="644">
        <v>665</v>
      </c>
      <c r="E411" s="644"/>
      <c r="F411" s="644">
        <v>38</v>
      </c>
      <c r="G411" s="651">
        <v>17</v>
      </c>
      <c r="H411" s="644">
        <v>2880</v>
      </c>
      <c r="I411" s="644"/>
      <c r="J411" s="644">
        <v>0</v>
      </c>
      <c r="K411" s="644">
        <v>0</v>
      </c>
      <c r="L411" s="644">
        <v>12</v>
      </c>
      <c r="M411" s="644">
        <v>450</v>
      </c>
      <c r="N411" s="644">
        <v>462</v>
      </c>
      <c r="O411" s="644"/>
      <c r="P411" s="644"/>
      <c r="Q411" s="644"/>
      <c r="S411" s="274"/>
      <c r="T411" s="274"/>
      <c r="U411" s="274"/>
      <c r="V411" s="274"/>
      <c r="W411" s="274"/>
      <c r="X411" s="274"/>
      <c r="Y411" s="289"/>
      <c r="Z411" s="284"/>
      <c r="AA411" s="274"/>
      <c r="AB411" s="274"/>
      <c r="AC411" s="274"/>
      <c r="AD411" s="274"/>
      <c r="AE411" s="289"/>
      <c r="AF411" s="284"/>
      <c r="AG411" s="274"/>
      <c r="AH411" s="289"/>
      <c r="AI411" s="343"/>
      <c r="AJ411" s="344"/>
      <c r="AK411" s="344"/>
      <c r="AL411" s="344"/>
      <c r="AM411" s="344"/>
      <c r="AN411" s="344"/>
      <c r="AO411" s="309"/>
      <c r="AP411" s="344"/>
      <c r="AQ411" s="344"/>
      <c r="AR411" s="344"/>
      <c r="AS411" s="344"/>
      <c r="AT411" s="344"/>
      <c r="AU411" s="309"/>
      <c r="AV411" s="344"/>
      <c r="AW411" s="344"/>
      <c r="AX411" s="309"/>
    </row>
    <row r="412" spans="1:50">
      <c r="A412" s="643" t="s">
        <v>304</v>
      </c>
      <c r="B412" s="644">
        <v>223876697.66787392</v>
      </c>
      <c r="C412" s="644">
        <v>51847775.20698116</v>
      </c>
      <c r="D412" s="644">
        <v>57382823.097179994</v>
      </c>
      <c r="E412" s="644"/>
      <c r="F412" s="644">
        <v>3862294</v>
      </c>
      <c r="G412" s="651">
        <v>1346000</v>
      </c>
      <c r="H412" s="644">
        <v>338315589.97203511</v>
      </c>
      <c r="I412" s="644"/>
      <c r="J412" s="644">
        <v>0</v>
      </c>
      <c r="K412" s="644">
        <v>0</v>
      </c>
      <c r="L412" s="644">
        <v>815351</v>
      </c>
      <c r="M412" s="644">
        <v>32130354.845814973</v>
      </c>
      <c r="N412" s="644">
        <v>32945705.845814973</v>
      </c>
      <c r="O412" s="644"/>
      <c r="P412" s="644"/>
      <c r="Q412" s="644"/>
      <c r="S412" s="275">
        <f>IF(B411&gt;0,(B412/B411),)</f>
        <v>130160.87073713599</v>
      </c>
      <c r="T412" s="275">
        <f t="shared" ref="T412" si="4380">IF(C411&gt;0,(C412/C411),)</f>
        <v>117835.852743139</v>
      </c>
      <c r="U412" s="275">
        <f t="shared" ref="U412" si="4381">IF(D411&gt;0,(D412/D411),)</f>
        <v>86289.959544631565</v>
      </c>
      <c r="V412" s="275">
        <f t="shared" ref="V412" si="4382">IF(E411&gt;0,(E412/E411),)</f>
        <v>0</v>
      </c>
      <c r="W412" s="275">
        <f t="shared" ref="W412" si="4383">IF(F411&gt;0,(F412/F411),)</f>
        <v>101639.31578947368</v>
      </c>
      <c r="X412" s="275">
        <f t="shared" ref="X412" si="4384">IF(G411&gt;0,(G412/G411),)</f>
        <v>79176.470588235301</v>
      </c>
      <c r="Y412" s="290">
        <f t="shared" ref="Y412" si="4385">IF(H411&gt;0,(H412/H411),)</f>
        <v>117470.69096251219</v>
      </c>
      <c r="Z412" s="285">
        <f t="shared" ref="Z412" si="4386">IF(I411&gt;0,(I412/I411),)</f>
        <v>0</v>
      </c>
      <c r="AA412" s="275">
        <f t="shared" ref="AA412" si="4387">IF(J411&gt;0,(J412/J411),)</f>
        <v>0</v>
      </c>
      <c r="AB412" s="275">
        <f t="shared" ref="AB412" si="4388">IF(K411&gt;0,(K412/K411),)</f>
        <v>0</v>
      </c>
      <c r="AC412" s="275">
        <f t="shared" ref="AC412" si="4389">IF(L411&gt;0,(L412/L411),)</f>
        <v>67945.916666666672</v>
      </c>
      <c r="AD412" s="275">
        <f t="shared" ref="AD412" si="4390">IF(M411&gt;0,(M412/M411),)</f>
        <v>71400.788546255499</v>
      </c>
      <c r="AE412" s="290">
        <f t="shared" ref="AE412" si="4391">IF(N411&gt;0,(N412/N411),)</f>
        <v>71311.05161431813</v>
      </c>
      <c r="AF412" s="285">
        <f t="shared" ref="AF412" si="4392">IF(O411&gt;0,(O412/O411),)</f>
        <v>0</v>
      </c>
      <c r="AG412" s="275">
        <f t="shared" ref="AG412" si="4393">IF(P411&gt;0,(P412/P411),)</f>
        <v>0</v>
      </c>
      <c r="AH412" s="290">
        <f t="shared" ref="AH412" si="4394">IF(Q411&gt;0,(Q412/Q411),)</f>
        <v>0</v>
      </c>
      <c r="AI412" s="343"/>
      <c r="AJ412" s="344"/>
      <c r="AK412" s="344"/>
      <c r="AL412" s="344"/>
      <c r="AM412" s="344"/>
      <c r="AN412" s="344"/>
      <c r="AO412" s="309"/>
      <c r="AP412" s="344"/>
      <c r="AQ412" s="344"/>
      <c r="AR412" s="344"/>
      <c r="AS412" s="344"/>
      <c r="AT412" s="344"/>
      <c r="AU412" s="309"/>
      <c r="AV412" s="344"/>
      <c r="AW412" s="344"/>
      <c r="AX412" s="309"/>
    </row>
    <row r="413" spans="1:50">
      <c r="A413" s="643" t="s">
        <v>306</v>
      </c>
      <c r="B413" s="644">
        <v>1743</v>
      </c>
      <c r="C413" s="644">
        <v>446</v>
      </c>
      <c r="D413" s="644">
        <v>675</v>
      </c>
      <c r="E413" s="644"/>
      <c r="F413" s="644">
        <v>39</v>
      </c>
      <c r="G413" s="651">
        <v>20</v>
      </c>
      <c r="H413" s="644">
        <v>2923</v>
      </c>
      <c r="I413" s="644"/>
      <c r="J413" s="644">
        <v>0</v>
      </c>
      <c r="K413" s="644">
        <v>0</v>
      </c>
      <c r="L413" s="644">
        <v>12</v>
      </c>
      <c r="M413" s="644">
        <v>456</v>
      </c>
      <c r="N413" s="644">
        <v>468</v>
      </c>
      <c r="O413" s="644"/>
      <c r="P413" s="644"/>
      <c r="Q413" s="644"/>
      <c r="Y413" s="288"/>
      <c r="Z413" s="284"/>
      <c r="AE413" s="288"/>
      <c r="AF413" s="284"/>
      <c r="AH413" s="288"/>
      <c r="AI413" s="343"/>
      <c r="AJ413" s="344"/>
      <c r="AK413" s="344"/>
      <c r="AL413" s="344"/>
      <c r="AM413" s="344"/>
      <c r="AN413" s="344"/>
      <c r="AO413" s="309"/>
      <c r="AP413" s="344"/>
      <c r="AQ413" s="344"/>
      <c r="AR413" s="344"/>
      <c r="AS413" s="344"/>
      <c r="AT413" s="344"/>
      <c r="AU413" s="309"/>
      <c r="AV413" s="344"/>
      <c r="AW413" s="344"/>
      <c r="AX413" s="309"/>
    </row>
    <row r="414" spans="1:50">
      <c r="A414" s="643" t="s">
        <v>308</v>
      </c>
      <c r="B414" s="644">
        <v>230514404.52208763</v>
      </c>
      <c r="C414" s="644">
        <v>54473209.21368961</v>
      </c>
      <c r="D414" s="644">
        <v>58312170.521161981</v>
      </c>
      <c r="E414" s="644"/>
      <c r="F414" s="644">
        <v>4102814</v>
      </c>
      <c r="G414" s="651">
        <v>1515580</v>
      </c>
      <c r="H414" s="644">
        <v>348918178.25693923</v>
      </c>
      <c r="I414" s="644"/>
      <c r="J414" s="644">
        <v>0</v>
      </c>
      <c r="K414" s="644">
        <v>0</v>
      </c>
      <c r="L414" s="644">
        <v>796156</v>
      </c>
      <c r="M414" s="644">
        <v>32659208.713043477</v>
      </c>
      <c r="N414" s="644">
        <v>33455364.713043477</v>
      </c>
      <c r="O414" s="644"/>
      <c r="P414" s="644"/>
      <c r="Q414" s="644"/>
      <c r="R414" s="273"/>
      <c r="S414" s="275">
        <f>IF(B413&gt;0,(B414/B413),)</f>
        <v>132251.52296161081</v>
      </c>
      <c r="T414" s="275">
        <f t="shared" ref="T414" si="4395">IF(C413&gt;0,(C414/C413),)</f>
        <v>122137.24038943859</v>
      </c>
      <c r="U414" s="275">
        <f t="shared" ref="U414" si="4396">IF(D413&gt;0,(D414/D413),)</f>
        <v>86388.400772091831</v>
      </c>
      <c r="V414" s="275">
        <f t="shared" ref="V414" si="4397">IF(E413&gt;0,(E414/E413),)</f>
        <v>0</v>
      </c>
      <c r="W414" s="275">
        <f t="shared" ref="W414" si="4398">IF(F413&gt;0,(F414/F413),)</f>
        <v>105200.35897435897</v>
      </c>
      <c r="X414" s="275">
        <f t="shared" ref="X414" si="4399">IF(G413&gt;0,(G414/G413),)</f>
        <v>75779</v>
      </c>
      <c r="Y414" s="290">
        <f t="shared" ref="Y414" si="4400">IF(H413&gt;0,(H414/H413),)</f>
        <v>119369.88650596621</v>
      </c>
      <c r="Z414" s="285">
        <f t="shared" ref="Z414" si="4401">IF(I413&gt;0,(I414/I413),)</f>
        <v>0</v>
      </c>
      <c r="AA414" s="275">
        <f t="shared" ref="AA414" si="4402">IF(J413&gt;0,(J414/J413),)</f>
        <v>0</v>
      </c>
      <c r="AB414" s="275">
        <f t="shared" ref="AB414" si="4403">IF(K413&gt;0,(K414/K413),)</f>
        <v>0</v>
      </c>
      <c r="AC414" s="275">
        <f t="shared" ref="AC414" si="4404">IF(L413&gt;0,(L414/L413),)</f>
        <v>66346.333333333328</v>
      </c>
      <c r="AD414" s="275">
        <f t="shared" ref="AD414" si="4405">IF(M413&gt;0,(M414/M413),)</f>
        <v>71621.071739130435</v>
      </c>
      <c r="AE414" s="290">
        <f t="shared" ref="AE414" si="4406">IF(N413&gt;0,(N414/N413),)</f>
        <v>71485.822036417681</v>
      </c>
      <c r="AF414" s="285">
        <f t="shared" ref="AF414" si="4407">IF(O413&gt;0,(O414/O413),)</f>
        <v>0</v>
      </c>
      <c r="AG414" s="275">
        <f t="shared" ref="AG414" si="4408">IF(P413&gt;0,(P414/P413),)</f>
        <v>0</v>
      </c>
      <c r="AH414" s="290">
        <f t="shared" ref="AH414" si="4409">IF(Q413&gt;0,(Q414/Q413),)</f>
        <v>0</v>
      </c>
      <c r="AI414" s="345">
        <f>IF(S412&gt;0,(S414-S412)/S412,)</f>
        <v>1.6062063910873475E-2</v>
      </c>
      <c r="AJ414" s="314">
        <f t="shared" ref="AJ414" si="4410">IF(T412&gt;0,(T414-T412)/T412,)</f>
        <v>3.6503216518285406E-2</v>
      </c>
      <c r="AK414" s="314">
        <f t="shared" ref="AK414" si="4411">IF(U412&gt;0,(U414-U412)/U412,)</f>
        <v>1.140819024365737E-3</v>
      </c>
      <c r="AL414" s="314">
        <f t="shared" ref="AL414" si="4412">IF(V412&gt;0,(V414-V412)/V412,)</f>
        <v>0</v>
      </c>
      <c r="AM414" s="314">
        <f t="shared" ref="AM414" si="4413">IF(W412&gt;0,(W414-W412)/W412,)</f>
        <v>3.5036079859700218E-2</v>
      </c>
      <c r="AN414" s="314">
        <f t="shared" ref="AN414" si="4414">IF(X412&gt;0,(X414-X412)/X412,)</f>
        <v>-4.2910104011887155E-2</v>
      </c>
      <c r="AO414" s="310">
        <f t="shared" ref="AO414" si="4415">IF(Y412&gt;0,(Y414-Y412)/Y412,)</f>
        <v>1.6167399100939096E-2</v>
      </c>
      <c r="AP414" s="314">
        <f t="shared" ref="AP414" si="4416">IF(Z412&gt;0,(Z414-Z412)/Z412,)</f>
        <v>0</v>
      </c>
      <c r="AQ414" s="314">
        <f t="shared" ref="AQ414" si="4417">IF(AA412&gt;0,(AA414-AA412)/AA412,)</f>
        <v>0</v>
      </c>
      <c r="AR414" s="314">
        <f t="shared" ref="AR414" si="4418">IF(AB412&gt;0,(AB414-AB412)/AB412,)</f>
        <v>0</v>
      </c>
      <c r="AS414" s="314">
        <f t="shared" ref="AS414" si="4419">IF(AC412&gt;0,(AC414-AC412)/AC412,)</f>
        <v>-2.3542008288455051E-2</v>
      </c>
      <c r="AT414" s="314">
        <f t="shared" ref="AT414" si="4420">IF(AD412&gt;0,(AD414-AD412)/AD412,)</f>
        <v>3.085164707000829E-3</v>
      </c>
      <c r="AU414" s="310">
        <f t="shared" ref="AU414" si="4421">IF(AE412&gt;0,(AE414-AE412)/AE412,)</f>
        <v>2.4508181851641622E-3</v>
      </c>
      <c r="AV414" s="314">
        <f t="shared" ref="AV414" si="4422">IF(AF412&gt;0,(AF414-AF412)/AF412,)</f>
        <v>0</v>
      </c>
      <c r="AW414" s="314">
        <f t="shared" ref="AW414" si="4423">IF(AG412&gt;0,(AG414-AG412)/AG412,)</f>
        <v>0</v>
      </c>
      <c r="AX414" s="310">
        <f t="shared" ref="AX414" si="4424">IF(AH412&gt;0,(AH414-AH412)/AH412,)</f>
        <v>0</v>
      </c>
    </row>
    <row r="415" spans="1:50">
      <c r="A415" s="643" t="s">
        <v>310</v>
      </c>
      <c r="B415" s="644">
        <v>1518</v>
      </c>
      <c r="C415" s="644">
        <v>518</v>
      </c>
      <c r="D415" s="644">
        <v>718</v>
      </c>
      <c r="E415" s="644"/>
      <c r="F415" s="644">
        <v>82</v>
      </c>
      <c r="G415" s="651">
        <v>32</v>
      </c>
      <c r="H415" s="644">
        <v>2868</v>
      </c>
      <c r="I415" s="644"/>
      <c r="J415" s="644">
        <v>0</v>
      </c>
      <c r="K415" s="644">
        <v>0</v>
      </c>
      <c r="L415" s="644">
        <v>13</v>
      </c>
      <c r="M415" s="644">
        <v>707</v>
      </c>
      <c r="N415" s="644">
        <v>720</v>
      </c>
      <c r="O415" s="644"/>
      <c r="P415" s="644"/>
      <c r="Q415" s="644"/>
      <c r="Y415" s="288"/>
      <c r="Z415" s="284"/>
      <c r="AE415" s="288"/>
      <c r="AF415" s="284"/>
      <c r="AH415" s="288"/>
      <c r="AI415" s="343"/>
      <c r="AJ415" s="344"/>
      <c r="AK415" s="344"/>
      <c r="AL415" s="344"/>
      <c r="AM415" s="344"/>
      <c r="AN415" s="344"/>
      <c r="AO415" s="309"/>
      <c r="AP415" s="344"/>
      <c r="AQ415" s="344"/>
      <c r="AR415" s="344"/>
      <c r="AS415" s="344"/>
      <c r="AT415" s="344"/>
      <c r="AU415" s="309"/>
      <c r="AV415" s="344"/>
      <c r="AW415" s="344"/>
      <c r="AX415" s="309"/>
    </row>
    <row r="416" spans="1:50">
      <c r="A416" s="648" t="s">
        <v>312</v>
      </c>
      <c r="B416" s="646">
        <v>133243993.09870741</v>
      </c>
      <c r="C416" s="646">
        <v>43077081.084947832</v>
      </c>
      <c r="D416" s="646">
        <v>50143129.971567027</v>
      </c>
      <c r="E416" s="646"/>
      <c r="F416" s="646">
        <v>6321081</v>
      </c>
      <c r="G416" s="652">
        <v>2136049.4845360825</v>
      </c>
      <c r="H416" s="646">
        <v>234921334.63975835</v>
      </c>
      <c r="I416" s="646"/>
      <c r="J416" s="646">
        <v>0</v>
      </c>
      <c r="K416" s="646">
        <v>0</v>
      </c>
      <c r="L416" s="646">
        <v>703921</v>
      </c>
      <c r="M416" s="646">
        <v>45158253.380576208</v>
      </c>
      <c r="N416" s="646">
        <v>45862174.380576208</v>
      </c>
      <c r="O416" s="646"/>
      <c r="P416" s="646"/>
      <c r="Q416" s="646"/>
      <c r="S416" s="275">
        <f>IF(B415&gt;0,(B416/B415),)</f>
        <v>87776.016534062845</v>
      </c>
      <c r="T416" s="275">
        <f t="shared" ref="T416" si="4425">IF(C415&gt;0,(C416/C415),)</f>
        <v>83160.388194879983</v>
      </c>
      <c r="U416" s="275">
        <f t="shared" ref="U416" si="4426">IF(D415&gt;0,(D416/D415),)</f>
        <v>69837.228372656027</v>
      </c>
      <c r="V416" s="275">
        <f t="shared" ref="V416" si="4427">IF(E415&gt;0,(E416/E415),)</f>
        <v>0</v>
      </c>
      <c r="W416" s="275">
        <f t="shared" ref="W416" si="4428">IF(F415&gt;0,(F416/F415),)</f>
        <v>77086.35365853658</v>
      </c>
      <c r="X416" s="275">
        <f t="shared" ref="X416" si="4429">IF(G415&gt;0,(G416/G415),)</f>
        <v>66751.546391752578</v>
      </c>
      <c r="Y416" s="290">
        <f t="shared" ref="Y416" si="4430">IF(H415&gt;0,(H416/H415),)</f>
        <v>81911.204546638197</v>
      </c>
      <c r="Z416" s="285">
        <f t="shared" ref="Z416" si="4431">IF(I415&gt;0,(I416/I415),)</f>
        <v>0</v>
      </c>
      <c r="AA416" s="275">
        <f t="shared" ref="AA416" si="4432">IF(J415&gt;0,(J416/J415),)</f>
        <v>0</v>
      </c>
      <c r="AB416" s="275">
        <f t="shared" ref="AB416" si="4433">IF(K415&gt;0,(K416/K415),)</f>
        <v>0</v>
      </c>
      <c r="AC416" s="275">
        <f t="shared" ref="AC416" si="4434">IF(L415&gt;0,(L416/L415),)</f>
        <v>54147.769230769234</v>
      </c>
      <c r="AD416" s="275">
        <f t="shared" ref="AD416" si="4435">IF(M415&gt;0,(M416/M415),)</f>
        <v>63873.059944237917</v>
      </c>
      <c r="AE416" s="290">
        <f t="shared" ref="AE416" si="4436">IF(N415&gt;0,(N416/N415),)</f>
        <v>63697.464417466959</v>
      </c>
      <c r="AF416" s="285">
        <f t="shared" ref="AF416" si="4437">IF(O415&gt;0,(O416/O415),)</f>
        <v>0</v>
      </c>
      <c r="AG416" s="275">
        <f t="shared" ref="AG416" si="4438">IF(P415&gt;0,(P416/P415),)</f>
        <v>0</v>
      </c>
      <c r="AH416" s="290">
        <f t="shared" ref="AH416" si="4439">IF(Q415&gt;0,(Q416/Q415),)</f>
        <v>0</v>
      </c>
      <c r="AI416" s="343"/>
      <c r="AJ416" s="344"/>
      <c r="AK416" s="344"/>
      <c r="AL416" s="344"/>
      <c r="AM416" s="344"/>
      <c r="AN416" s="344"/>
      <c r="AO416" s="309"/>
      <c r="AP416" s="344"/>
      <c r="AQ416" s="344"/>
      <c r="AR416" s="344"/>
      <c r="AS416" s="344"/>
      <c r="AT416" s="344"/>
      <c r="AU416" s="309"/>
      <c r="AV416" s="344"/>
      <c r="AW416" s="344"/>
      <c r="AX416" s="309"/>
    </row>
    <row r="417" spans="1:50">
      <c r="A417" s="643" t="s">
        <v>314</v>
      </c>
      <c r="B417" s="644">
        <v>1561</v>
      </c>
      <c r="C417" s="644">
        <v>546</v>
      </c>
      <c r="D417" s="644">
        <v>722</v>
      </c>
      <c r="E417" s="644"/>
      <c r="F417" s="644">
        <v>86</v>
      </c>
      <c r="G417" s="651">
        <v>29</v>
      </c>
      <c r="H417" s="644">
        <v>2944</v>
      </c>
      <c r="I417" s="644"/>
      <c r="J417" s="644">
        <v>0</v>
      </c>
      <c r="K417" s="644">
        <v>0</v>
      </c>
      <c r="L417" s="644">
        <v>13</v>
      </c>
      <c r="M417" s="644">
        <v>683</v>
      </c>
      <c r="N417" s="644">
        <v>696</v>
      </c>
      <c r="O417" s="644"/>
      <c r="P417" s="644"/>
      <c r="Q417" s="644"/>
      <c r="Y417" s="288"/>
      <c r="Z417" s="284"/>
      <c r="AE417" s="288"/>
      <c r="AF417" s="284"/>
      <c r="AH417" s="288"/>
      <c r="AI417" s="343"/>
      <c r="AJ417" s="344"/>
      <c r="AK417" s="344"/>
      <c r="AL417" s="344"/>
      <c r="AM417" s="344"/>
      <c r="AN417" s="344"/>
      <c r="AO417" s="309"/>
      <c r="AP417" s="344"/>
      <c r="AQ417" s="344"/>
      <c r="AR417" s="344"/>
      <c r="AS417" s="344"/>
      <c r="AT417" s="344"/>
      <c r="AU417" s="309"/>
      <c r="AV417" s="344"/>
      <c r="AW417" s="344"/>
      <c r="AX417" s="309"/>
    </row>
    <row r="418" spans="1:50">
      <c r="A418" s="643" t="s">
        <v>316</v>
      </c>
      <c r="B418" s="644">
        <v>138310487.63608134</v>
      </c>
      <c r="C418" s="644">
        <v>46746382.067255713</v>
      </c>
      <c r="D418" s="644">
        <v>49950215.853049435</v>
      </c>
      <c r="E418" s="644"/>
      <c r="F418" s="644">
        <v>6765166.0000000009</v>
      </c>
      <c r="G418" s="651">
        <v>1924099.9090909089</v>
      </c>
      <c r="H418" s="644">
        <v>243696351.46547738</v>
      </c>
      <c r="I418" s="644"/>
      <c r="J418" s="644">
        <v>0</v>
      </c>
      <c r="K418" s="644">
        <v>0</v>
      </c>
      <c r="L418" s="644">
        <v>626356</v>
      </c>
      <c r="M418" s="644">
        <v>43868785.458874457</v>
      </c>
      <c r="N418" s="644">
        <v>44495141.458874457</v>
      </c>
      <c r="O418" s="644"/>
      <c r="P418" s="644"/>
      <c r="Q418" s="644"/>
      <c r="R418" s="273"/>
      <c r="S418" s="275">
        <f>IF(B417&gt;0,(B418/B417),)</f>
        <v>88603.771707931664</v>
      </c>
      <c r="T418" s="275">
        <f t="shared" ref="T418" si="4440">IF(C417&gt;0,(C418/C417),)</f>
        <v>85616.084372263213</v>
      </c>
      <c r="U418" s="275">
        <f t="shared" ref="U418" si="4441">IF(D417&gt;0,(D418/D417),)</f>
        <v>69183.124450206975</v>
      </c>
      <c r="V418" s="275">
        <f t="shared" ref="V418" si="4442">IF(E417&gt;0,(E418/E417),)</f>
        <v>0</v>
      </c>
      <c r="W418" s="275">
        <f t="shared" ref="W418" si="4443">IF(F417&gt;0,(F418/F417),)</f>
        <v>78664.720930232565</v>
      </c>
      <c r="X418" s="275">
        <f t="shared" ref="X418" si="4444">IF(G417&gt;0,(G418/G417),)</f>
        <v>66348.272727272721</v>
      </c>
      <c r="Y418" s="290">
        <f t="shared" ref="Y418" si="4445">IF(H417&gt;0,(H418/H417),)</f>
        <v>82777.293296697477</v>
      </c>
      <c r="Z418" s="285">
        <f t="shared" ref="Z418" si="4446">IF(I417&gt;0,(I418/I417),)</f>
        <v>0</v>
      </c>
      <c r="AA418" s="275">
        <f t="shared" ref="AA418" si="4447">IF(J417&gt;0,(J418/J417),)</f>
        <v>0</v>
      </c>
      <c r="AB418" s="275">
        <f t="shared" ref="AB418" si="4448">IF(K417&gt;0,(K418/K417),)</f>
        <v>0</v>
      </c>
      <c r="AC418" s="275">
        <f t="shared" ref="AC418" si="4449">IF(L417&gt;0,(L418/L417),)</f>
        <v>48181.230769230766</v>
      </c>
      <c r="AD418" s="275">
        <f t="shared" ref="AD418" si="4450">IF(M417&gt;0,(M418/M417),)</f>
        <v>64229.554112554106</v>
      </c>
      <c r="AE418" s="290">
        <f t="shared" ref="AE418" si="4451">IF(N417&gt;0,(N418/N417),)</f>
        <v>63929.800946658703</v>
      </c>
      <c r="AF418" s="285">
        <f t="shared" ref="AF418" si="4452">IF(O417&gt;0,(O418/O417),)</f>
        <v>0</v>
      </c>
      <c r="AG418" s="275">
        <f t="shared" ref="AG418" si="4453">IF(P417&gt;0,(P418/P417),)</f>
        <v>0</v>
      </c>
      <c r="AH418" s="290">
        <f t="shared" ref="AH418" si="4454">IF(Q417&gt;0,(Q418/Q417),)</f>
        <v>0</v>
      </c>
      <c r="AI418" s="345">
        <f>IF(S416&gt;0,(S418-S416)/S416,)</f>
        <v>9.4303114512789103E-3</v>
      </c>
      <c r="AJ418" s="314">
        <f t="shared" ref="AJ418" si="4455">IF(T416&gt;0,(T418-T416)/T416,)</f>
        <v>2.9529638217037836E-2</v>
      </c>
      <c r="AK418" s="314">
        <f t="shared" ref="AK418" si="4456">IF(U416&gt;0,(U418-U416)/U416,)</f>
        <v>-9.3661208740803813E-3</v>
      </c>
      <c r="AL418" s="314">
        <f t="shared" ref="AL418" si="4457">IF(V416&gt;0,(V418-V416)/V416,)</f>
        <v>0</v>
      </c>
      <c r="AM418" s="314">
        <f t="shared" ref="AM418" si="4458">IF(W416&gt;0,(W418-W416)/W416,)</f>
        <v>2.0475313681167943E-2</v>
      </c>
      <c r="AN418" s="314">
        <f t="shared" ref="AN418" si="4459">IF(X416&gt;0,(X418-X416)/X416,)</f>
        <v>-6.0414130649965444E-3</v>
      </c>
      <c r="AO418" s="310">
        <f t="shared" ref="AO418" si="4460">IF(Y416&gt;0,(Y418-Y416)/Y416,)</f>
        <v>1.0573507676427228E-2</v>
      </c>
      <c r="AP418" s="314">
        <f t="shared" ref="AP418" si="4461">IF(Z416&gt;0,(Z418-Z416)/Z416,)</f>
        <v>0</v>
      </c>
      <c r="AQ418" s="314">
        <f t="shared" ref="AQ418" si="4462">IF(AA416&gt;0,(AA418-AA416)/AA416,)</f>
        <v>0</v>
      </c>
      <c r="AR418" s="314">
        <f t="shared" ref="AR418" si="4463">IF(AB416&gt;0,(AB418-AB416)/AB416,)</f>
        <v>0</v>
      </c>
      <c r="AS418" s="312">
        <f t="shared" ref="AS418" si="4464">IF(AC416&gt;0,(AC418-AC416)/AC416,)</f>
        <v>-0.1101899218804384</v>
      </c>
      <c r="AT418" s="314">
        <f t="shared" ref="AT418" si="4465">IF(AD416&gt;0,(AD418-AD416)/AD416,)</f>
        <v>5.5812915277178386E-3</v>
      </c>
      <c r="AU418" s="310">
        <f t="shared" ref="AU418" si="4466">IF(AE416&gt;0,(AE418-AE416)/AE416,)</f>
        <v>3.6475004353239645E-3</v>
      </c>
      <c r="AV418" s="314">
        <f t="shared" ref="AV418" si="4467">IF(AF416&gt;0,(AF418-AF416)/AF416,)</f>
        <v>0</v>
      </c>
      <c r="AW418" s="314">
        <f t="shared" ref="AW418" si="4468">IF(AG416&gt;0,(AG418-AG416)/AG416,)</f>
        <v>0</v>
      </c>
      <c r="AX418" s="310">
        <f t="shared" ref="AX418" si="4469">IF(AH416&gt;0,(AH418-AH416)/AH416,)</f>
        <v>0</v>
      </c>
    </row>
    <row r="419" spans="1:50">
      <c r="A419" s="643" t="s">
        <v>318</v>
      </c>
      <c r="B419" s="644">
        <v>1133</v>
      </c>
      <c r="C419" s="644">
        <v>572</v>
      </c>
      <c r="D419" s="644">
        <v>695</v>
      </c>
      <c r="E419" s="644"/>
      <c r="F419" s="644">
        <v>56</v>
      </c>
      <c r="G419" s="651">
        <v>22</v>
      </c>
      <c r="H419" s="644">
        <v>2478</v>
      </c>
      <c r="I419" s="644"/>
      <c r="J419" s="644">
        <v>0</v>
      </c>
      <c r="K419" s="644">
        <v>0</v>
      </c>
      <c r="L419" s="644">
        <v>7</v>
      </c>
      <c r="M419" s="644">
        <v>755</v>
      </c>
      <c r="N419" s="644">
        <v>762</v>
      </c>
      <c r="O419" s="644"/>
      <c r="P419" s="644"/>
      <c r="Q419" s="644"/>
      <c r="Y419" s="288"/>
      <c r="Z419" s="284"/>
      <c r="AE419" s="288"/>
      <c r="AF419" s="284"/>
      <c r="AH419" s="288"/>
      <c r="AI419" s="343"/>
      <c r="AJ419" s="344"/>
      <c r="AK419" s="344"/>
      <c r="AL419" s="344"/>
      <c r="AM419" s="344"/>
      <c r="AN419" s="344"/>
      <c r="AO419" s="309"/>
      <c r="AP419" s="344"/>
      <c r="AQ419" s="344"/>
      <c r="AR419" s="344"/>
      <c r="AS419" s="344"/>
      <c r="AT419" s="344"/>
      <c r="AU419" s="309"/>
      <c r="AV419" s="344"/>
      <c r="AW419" s="344"/>
      <c r="AX419" s="309"/>
    </row>
    <row r="420" spans="1:50">
      <c r="A420" s="643" t="s">
        <v>320</v>
      </c>
      <c r="B420" s="644">
        <v>85400673.812649116</v>
      </c>
      <c r="C420" s="644">
        <v>38236408.644499935</v>
      </c>
      <c r="D420" s="644">
        <v>43359036.374150254</v>
      </c>
      <c r="E420" s="644"/>
      <c r="F420" s="644">
        <v>3420757</v>
      </c>
      <c r="G420" s="651">
        <v>1256600</v>
      </c>
      <c r="H420" s="644">
        <v>171673475.8312993</v>
      </c>
      <c r="I420" s="644"/>
      <c r="J420" s="644">
        <v>0</v>
      </c>
      <c r="K420" s="644">
        <v>0</v>
      </c>
      <c r="L420" s="644">
        <v>337215</v>
      </c>
      <c r="M420" s="644">
        <v>43160137.782152228</v>
      </c>
      <c r="N420" s="644">
        <v>43497352.782152228</v>
      </c>
      <c r="O420" s="644"/>
      <c r="P420" s="644"/>
      <c r="Q420" s="644"/>
      <c r="R420" s="273"/>
      <c r="S420" s="275">
        <f>IF(B419&gt;0,(B420/B419),)</f>
        <v>75375.705042055706</v>
      </c>
      <c r="T420" s="275">
        <f t="shared" ref="T420" si="4470">IF(C419&gt;0,(C420/C419),)</f>
        <v>66846.868259615265</v>
      </c>
      <c r="U420" s="275">
        <f t="shared" ref="U420" si="4471">IF(D419&gt;0,(D420/D419),)</f>
        <v>62387.102696619069</v>
      </c>
      <c r="V420" s="275">
        <f t="shared" ref="V420" si="4472">IF(E419&gt;0,(E420/E419),)</f>
        <v>0</v>
      </c>
      <c r="W420" s="275">
        <f t="shared" ref="W420" si="4473">IF(F419&gt;0,(F420/F419),)</f>
        <v>61084.946428571428</v>
      </c>
      <c r="X420" s="275">
        <f t="shared" ref="X420" si="4474">IF(G419&gt;0,(G420/G419),)</f>
        <v>57118.181818181816</v>
      </c>
      <c r="Y420" s="290">
        <f t="shared" ref="Y420" si="4475">IF(H419&gt;0,(H420/H419),)</f>
        <v>69279.045936763243</v>
      </c>
      <c r="Z420" s="285">
        <f t="shared" ref="Z420" si="4476">IF(I419&gt;0,(I420/I419),)</f>
        <v>0</v>
      </c>
      <c r="AA420" s="275">
        <f t="shared" ref="AA420" si="4477">IF(J419&gt;0,(J420/J419),)</f>
        <v>0</v>
      </c>
      <c r="AB420" s="275">
        <f t="shared" ref="AB420" si="4478">IF(K419&gt;0,(K420/K419),)</f>
        <v>0</v>
      </c>
      <c r="AC420" s="275">
        <f t="shared" ref="AC420" si="4479">IF(L419&gt;0,(L420/L419),)</f>
        <v>48173.571428571428</v>
      </c>
      <c r="AD420" s="275">
        <f t="shared" ref="AD420" si="4480">IF(M419&gt;0,(M420/M419),)</f>
        <v>57165.745406824142</v>
      </c>
      <c r="AE420" s="290">
        <f t="shared" ref="AE420" si="4481">IF(N419&gt;0,(N420/N419),)</f>
        <v>57083.140134058041</v>
      </c>
      <c r="AF420" s="285">
        <f t="shared" ref="AF420" si="4482">IF(O419&gt;0,(O420/O419),)</f>
        <v>0</v>
      </c>
      <c r="AG420" s="275">
        <f t="shared" ref="AG420" si="4483">IF(P419&gt;0,(P420/P419),)</f>
        <v>0</v>
      </c>
      <c r="AH420" s="290">
        <f t="shared" ref="AH420" si="4484">IF(Q419&gt;0,(Q420/Q419),)</f>
        <v>0</v>
      </c>
      <c r="AI420" s="343"/>
      <c r="AJ420" s="344"/>
      <c r="AK420" s="344"/>
      <c r="AL420" s="344"/>
      <c r="AM420" s="344"/>
      <c r="AN420" s="344"/>
      <c r="AO420" s="309"/>
      <c r="AP420" s="344"/>
      <c r="AQ420" s="344"/>
      <c r="AR420" s="344"/>
      <c r="AS420" s="344"/>
      <c r="AT420" s="344"/>
      <c r="AU420" s="309"/>
      <c r="AV420" s="344"/>
      <c r="AW420" s="344"/>
      <c r="AX420" s="309"/>
    </row>
    <row r="421" spans="1:50">
      <c r="A421" s="643" t="s">
        <v>322</v>
      </c>
      <c r="B421" s="644">
        <v>1177</v>
      </c>
      <c r="C421" s="644">
        <v>613</v>
      </c>
      <c r="D421" s="644">
        <v>711</v>
      </c>
      <c r="E421" s="644"/>
      <c r="F421" s="644">
        <v>60</v>
      </c>
      <c r="G421" s="651">
        <v>30</v>
      </c>
      <c r="H421" s="644">
        <v>2591</v>
      </c>
      <c r="I421" s="644"/>
      <c r="J421" s="644">
        <v>0</v>
      </c>
      <c r="K421" s="644">
        <v>0</v>
      </c>
      <c r="L421" s="644">
        <v>6</v>
      </c>
      <c r="M421" s="644">
        <v>704</v>
      </c>
      <c r="N421" s="644">
        <v>710</v>
      </c>
      <c r="O421" s="644"/>
      <c r="P421" s="644"/>
      <c r="Q421" s="644"/>
      <c r="Y421" s="288"/>
      <c r="Z421" s="284"/>
      <c r="AE421" s="288"/>
      <c r="AF421" s="284"/>
      <c r="AH421" s="288"/>
      <c r="AI421" s="343"/>
      <c r="AJ421" s="344"/>
      <c r="AK421" s="344"/>
      <c r="AL421" s="344"/>
      <c r="AM421" s="344"/>
      <c r="AN421" s="344"/>
      <c r="AO421" s="309"/>
      <c r="AP421" s="344"/>
      <c r="AQ421" s="344"/>
      <c r="AR421" s="344"/>
      <c r="AS421" s="344"/>
      <c r="AT421" s="344"/>
      <c r="AU421" s="309"/>
      <c r="AV421" s="344"/>
      <c r="AW421" s="344"/>
      <c r="AX421" s="309"/>
    </row>
    <row r="422" spans="1:50">
      <c r="A422" s="643" t="s">
        <v>324</v>
      </c>
      <c r="B422" s="644">
        <v>90113001.104414165</v>
      </c>
      <c r="C422" s="644">
        <v>41347145.361853108</v>
      </c>
      <c r="D422" s="644">
        <v>44362684.330278151</v>
      </c>
      <c r="E422" s="644"/>
      <c r="F422" s="644">
        <v>3836807</v>
      </c>
      <c r="G422" s="651">
        <v>1706165</v>
      </c>
      <c r="H422" s="644">
        <v>181365802.79654542</v>
      </c>
      <c r="I422" s="644"/>
      <c r="J422" s="644">
        <v>0</v>
      </c>
      <c r="K422" s="644">
        <v>0</v>
      </c>
      <c r="L422" s="644">
        <v>293234</v>
      </c>
      <c r="M422" s="644">
        <v>40771885.340845071</v>
      </c>
      <c r="N422" s="644">
        <v>41065119.340845071</v>
      </c>
      <c r="O422" s="644"/>
      <c r="P422" s="644"/>
      <c r="Q422" s="644"/>
      <c r="R422" s="273"/>
      <c r="S422" s="275">
        <f>IF(B421&gt;0,(B422/B421),)</f>
        <v>76561.598219553242</v>
      </c>
      <c r="T422" s="275">
        <f t="shared" ref="T422" si="4485">IF(C421&gt;0,(C422/C421),)</f>
        <v>67450.481830102945</v>
      </c>
      <c r="U422" s="275">
        <f t="shared" ref="U422" si="4486">IF(D421&gt;0,(D422/D421),)</f>
        <v>62394.77402289473</v>
      </c>
      <c r="V422" s="275">
        <f t="shared" ref="V422" si="4487">IF(E421&gt;0,(E422/E421),)</f>
        <v>0</v>
      </c>
      <c r="W422" s="275">
        <f t="shared" ref="W422" si="4488">IF(F421&gt;0,(F422/F421),)</f>
        <v>63946.783333333333</v>
      </c>
      <c r="X422" s="275">
        <f t="shared" ref="X422" si="4489">IF(G421&gt;0,(G422/G421),)</f>
        <v>56872.166666666664</v>
      </c>
      <c r="Y422" s="290">
        <f t="shared" ref="Y422" si="4490">IF(H421&gt;0,(H422/H421),)</f>
        <v>69998.380083576005</v>
      </c>
      <c r="Z422" s="285">
        <f t="shared" ref="Z422" si="4491">IF(I421&gt;0,(I422/I421),)</f>
        <v>0</v>
      </c>
      <c r="AA422" s="275">
        <f t="shared" ref="AA422" si="4492">IF(J421&gt;0,(J422/J421),)</f>
        <v>0</v>
      </c>
      <c r="AB422" s="275">
        <f t="shared" ref="AB422" si="4493">IF(K421&gt;0,(K422/K421),)</f>
        <v>0</v>
      </c>
      <c r="AC422" s="275">
        <f t="shared" ref="AC422" si="4494">IF(L421&gt;0,(L422/L421),)</f>
        <v>48872.333333333336</v>
      </c>
      <c r="AD422" s="275">
        <f t="shared" ref="AD422" si="4495">IF(M421&gt;0,(M422/M421),)</f>
        <v>57914.609859154931</v>
      </c>
      <c r="AE422" s="290">
        <f t="shared" ref="AE422" si="4496">IF(N421&gt;0,(N422/N421),)</f>
        <v>57838.196254711365</v>
      </c>
      <c r="AF422" s="285">
        <f t="shared" ref="AF422" si="4497">IF(O421&gt;0,(O422/O421),)</f>
        <v>0</v>
      </c>
      <c r="AG422" s="275">
        <f t="shared" ref="AG422" si="4498">IF(P421&gt;0,(P422/P421),)</f>
        <v>0</v>
      </c>
      <c r="AH422" s="290">
        <f t="shared" ref="AH422" si="4499">IF(Q421&gt;0,(Q422/Q421),)</f>
        <v>0</v>
      </c>
      <c r="AI422" s="345">
        <f>IF(S420&gt;0,(S422-S420)/S420,)</f>
        <v>1.5733095655103578E-2</v>
      </c>
      <c r="AJ422" s="314">
        <f t="shared" ref="AJ422" si="4500">IF(T420&gt;0,(T422-T420)/T420,)</f>
        <v>9.0297958034983306E-3</v>
      </c>
      <c r="AK422" s="314">
        <f t="shared" ref="AK422" si="4501">IF(U420&gt;0,(U422-U420)/U420,)</f>
        <v>1.2296333607548631E-4</v>
      </c>
      <c r="AL422" s="314">
        <f t="shared" ref="AL422" si="4502">IF(V420&gt;0,(V422-V420)/V420,)</f>
        <v>0</v>
      </c>
      <c r="AM422" s="314">
        <f t="shared" ref="AM422" si="4503">IF(W420&gt;0,(W422-W420)/W420,)</f>
        <v>4.6850117288853521E-2</v>
      </c>
      <c r="AN422" s="314">
        <f t="shared" ref="AN422" si="4504">IF(X420&gt;0,(X422-X420)/X420,)</f>
        <v>-4.307125046421569E-3</v>
      </c>
      <c r="AO422" s="310">
        <f t="shared" ref="AO422" si="4505">IF(Y420&gt;0,(Y422-Y420)/Y420,)</f>
        <v>1.0383141642414622E-2</v>
      </c>
      <c r="AP422" s="314">
        <f t="shared" ref="AP422" si="4506">IF(Z420&gt;0,(Z422-Z420)/Z420,)</f>
        <v>0</v>
      </c>
      <c r="AQ422" s="314">
        <f t="shared" ref="AQ422" si="4507">IF(AA420&gt;0,(AA422-AA420)/AA420,)</f>
        <v>0</v>
      </c>
      <c r="AR422" s="314">
        <f t="shared" ref="AR422" si="4508">IF(AB420&gt;0,(AB422-AB420)/AB420,)</f>
        <v>0</v>
      </c>
      <c r="AS422" s="314">
        <f t="shared" ref="AS422" si="4509">IF(AC420&gt;0,(AC422-AC420)/AC420,)</f>
        <v>1.4505088247359571E-2</v>
      </c>
      <c r="AT422" s="314">
        <f t="shared" ref="AT422" si="4510">IF(AD420&gt;0,(AD422-AD420)/AD420,)</f>
        <v>1.3099880829007664E-2</v>
      </c>
      <c r="AU422" s="310">
        <f t="shared" ref="AU422" si="4511">IF(AE420&gt;0,(AE422-AE420)/AE420,)</f>
        <v>1.3227305275780156E-2</v>
      </c>
      <c r="AV422" s="314">
        <f t="shared" ref="AV422" si="4512">IF(AF420&gt;0,(AF422-AF420)/AF420,)</f>
        <v>0</v>
      </c>
      <c r="AW422" s="314">
        <f t="shared" ref="AW422" si="4513">IF(AG420&gt;0,(AG422-AG420)/AG420,)</f>
        <v>0</v>
      </c>
      <c r="AX422" s="310">
        <f t="shared" ref="AX422" si="4514">IF(AH420&gt;0,(AH422-AH420)/AH420,)</f>
        <v>0</v>
      </c>
    </row>
    <row r="423" spans="1:50">
      <c r="A423" s="643" t="s">
        <v>326</v>
      </c>
      <c r="B423" s="644">
        <v>338</v>
      </c>
      <c r="C423" s="644">
        <v>312</v>
      </c>
      <c r="D423" s="644">
        <v>242</v>
      </c>
      <c r="E423" s="644"/>
      <c r="F423" s="644">
        <v>38</v>
      </c>
      <c r="G423" s="651">
        <v>21</v>
      </c>
      <c r="H423" s="644">
        <v>951</v>
      </c>
      <c r="I423" s="644"/>
      <c r="J423" s="644">
        <v>0</v>
      </c>
      <c r="K423" s="644">
        <v>0</v>
      </c>
      <c r="L423" s="644">
        <v>4</v>
      </c>
      <c r="M423" s="644">
        <v>489</v>
      </c>
      <c r="N423" s="644">
        <v>493</v>
      </c>
      <c r="O423" s="644"/>
      <c r="P423" s="644"/>
      <c r="Q423" s="644"/>
      <c r="Y423" s="288"/>
      <c r="Z423" s="284"/>
      <c r="AE423" s="288"/>
      <c r="AF423" s="284"/>
      <c r="AH423" s="288"/>
      <c r="AI423" s="343"/>
      <c r="AJ423" s="344"/>
      <c r="AK423" s="344"/>
      <c r="AL423" s="344"/>
      <c r="AM423" s="344"/>
      <c r="AN423" s="344"/>
      <c r="AO423" s="309"/>
      <c r="AP423" s="344"/>
      <c r="AQ423" s="344"/>
      <c r="AR423" s="344"/>
      <c r="AS423" s="344"/>
      <c r="AT423" s="344"/>
      <c r="AU423" s="309"/>
      <c r="AV423" s="344"/>
      <c r="AW423" s="344"/>
      <c r="AX423" s="309"/>
    </row>
    <row r="424" spans="1:50">
      <c r="A424" s="643" t="s">
        <v>328</v>
      </c>
      <c r="B424" s="644">
        <v>17175153.777267084</v>
      </c>
      <c r="C424" s="644">
        <v>14927479.114507202</v>
      </c>
      <c r="D424" s="644">
        <v>12541644.500286687</v>
      </c>
      <c r="E424" s="644"/>
      <c r="F424" s="644">
        <v>2005052.0000000002</v>
      </c>
      <c r="G424" s="651">
        <v>1001306.25</v>
      </c>
      <c r="H424" s="644">
        <v>47650635.642060973</v>
      </c>
      <c r="I424" s="644"/>
      <c r="J424" s="644">
        <v>0</v>
      </c>
      <c r="K424" s="644">
        <v>0</v>
      </c>
      <c r="L424" s="644">
        <v>150000</v>
      </c>
      <c r="M424" s="644">
        <v>25291245.074346952</v>
      </c>
      <c r="N424" s="644">
        <v>25441245.074346952</v>
      </c>
      <c r="O424" s="644"/>
      <c r="P424" s="644"/>
      <c r="Q424" s="644"/>
      <c r="R424" s="273"/>
      <c r="S424" s="275">
        <f>IF(B423&gt;0,(B424/B423),)</f>
        <v>50814.064429784274</v>
      </c>
      <c r="T424" s="275">
        <f t="shared" ref="T424" si="4515">IF(C423&gt;0,(C424/C423),)</f>
        <v>47844.484341369236</v>
      </c>
      <c r="U424" s="275">
        <f t="shared" ref="U424" si="4516">IF(D423&gt;0,(D424/D423),)</f>
        <v>51824.977273911929</v>
      </c>
      <c r="V424" s="275">
        <f t="shared" ref="V424" si="4517">IF(E423&gt;0,(E424/E423),)</f>
        <v>0</v>
      </c>
      <c r="W424" s="275">
        <f t="shared" ref="W424" si="4518">IF(F423&gt;0,(F424/F423),)</f>
        <v>52764.526315789481</v>
      </c>
      <c r="X424" s="275">
        <f t="shared" ref="X424" si="4519">IF(G423&gt;0,(G424/G423),)</f>
        <v>47681.25</v>
      </c>
      <c r="Y424" s="290">
        <f t="shared" ref="Y424" si="4520">IF(H423&gt;0,(H424/H423),)</f>
        <v>50105.82086441743</v>
      </c>
      <c r="Z424" s="285">
        <f t="shared" ref="Z424" si="4521">IF(I423&gt;0,(I424/I423),)</f>
        <v>0</v>
      </c>
      <c r="AA424" s="275">
        <f t="shared" ref="AA424" si="4522">IF(J423&gt;0,(J424/J423),)</f>
        <v>0</v>
      </c>
      <c r="AB424" s="275">
        <f t="shared" ref="AB424" si="4523">IF(K423&gt;0,(K424/K423),)</f>
        <v>0</v>
      </c>
      <c r="AC424" s="275">
        <f t="shared" ref="AC424" si="4524">IF(L423&gt;0,(L424/L423),)</f>
        <v>37500</v>
      </c>
      <c r="AD424" s="275">
        <f t="shared" ref="AD424" si="4525">IF(M423&gt;0,(M424/M423),)</f>
        <v>51720.337575351637</v>
      </c>
      <c r="AE424" s="290">
        <f t="shared" ref="AE424" si="4526">IF(N423&gt;0,(N424/N423),)</f>
        <v>51604.959582853859</v>
      </c>
      <c r="AF424" s="285">
        <f t="shared" ref="AF424" si="4527">IF(O423&gt;0,(O424/O423),)</f>
        <v>0</v>
      </c>
      <c r="AG424" s="275">
        <f t="shared" ref="AG424" si="4528">IF(P423&gt;0,(P424/P423),)</f>
        <v>0</v>
      </c>
      <c r="AH424" s="290">
        <f t="shared" ref="AH424" si="4529">IF(Q423&gt;0,(Q424/Q423),)</f>
        <v>0</v>
      </c>
      <c r="AI424" s="343"/>
      <c r="AJ424" s="344"/>
      <c r="AK424" s="344"/>
      <c r="AL424" s="344"/>
      <c r="AM424" s="344"/>
      <c r="AN424" s="344"/>
      <c r="AO424" s="309"/>
      <c r="AP424" s="344"/>
      <c r="AQ424" s="344"/>
      <c r="AR424" s="344"/>
      <c r="AS424" s="344"/>
      <c r="AT424" s="344"/>
      <c r="AU424" s="309"/>
      <c r="AV424" s="344"/>
      <c r="AW424" s="344"/>
      <c r="AX424" s="309"/>
    </row>
    <row r="425" spans="1:50">
      <c r="A425" s="643" t="s">
        <v>330</v>
      </c>
      <c r="B425" s="644">
        <v>339</v>
      </c>
      <c r="C425" s="644">
        <v>289</v>
      </c>
      <c r="D425" s="644">
        <v>264</v>
      </c>
      <c r="E425" s="644"/>
      <c r="F425" s="644">
        <v>34</v>
      </c>
      <c r="G425" s="651">
        <v>21</v>
      </c>
      <c r="H425" s="644">
        <v>947</v>
      </c>
      <c r="I425" s="644"/>
      <c r="J425" s="644">
        <v>0</v>
      </c>
      <c r="K425" s="644">
        <v>0</v>
      </c>
      <c r="L425" s="644">
        <v>4</v>
      </c>
      <c r="M425" s="644">
        <v>464</v>
      </c>
      <c r="N425" s="644">
        <v>468</v>
      </c>
      <c r="O425" s="644"/>
      <c r="P425" s="644"/>
      <c r="Q425" s="644"/>
      <c r="Y425" s="288"/>
      <c r="Z425" s="284"/>
      <c r="AE425" s="288"/>
      <c r="AF425" s="284"/>
      <c r="AH425" s="288"/>
      <c r="AI425" s="343"/>
      <c r="AJ425" s="344"/>
      <c r="AK425" s="344"/>
      <c r="AL425" s="344"/>
      <c r="AM425" s="344"/>
      <c r="AN425" s="344"/>
      <c r="AO425" s="309"/>
      <c r="AP425" s="344"/>
      <c r="AQ425" s="344"/>
      <c r="AR425" s="344"/>
      <c r="AS425" s="344"/>
      <c r="AT425" s="344"/>
      <c r="AU425" s="309"/>
      <c r="AV425" s="344"/>
      <c r="AW425" s="344"/>
      <c r="AX425" s="309"/>
    </row>
    <row r="426" spans="1:50">
      <c r="A426" s="643" t="s">
        <v>332</v>
      </c>
      <c r="B426" s="644">
        <v>17269499.529757515</v>
      </c>
      <c r="C426" s="644">
        <v>14020553.529313775</v>
      </c>
      <c r="D426" s="644">
        <v>13039769.243256222</v>
      </c>
      <c r="E426" s="644"/>
      <c r="F426" s="644">
        <v>1869031</v>
      </c>
      <c r="G426" s="644">
        <v>1016550.28125</v>
      </c>
      <c r="H426" s="644">
        <v>47215403.583577514</v>
      </c>
      <c r="I426" s="644"/>
      <c r="J426" s="644">
        <v>0</v>
      </c>
      <c r="K426" s="644">
        <v>0</v>
      </c>
      <c r="L426" s="644">
        <v>166153.84615384616</v>
      </c>
      <c r="M426" s="644">
        <v>24282960.915901061</v>
      </c>
      <c r="N426" s="644">
        <v>24449114.762054909</v>
      </c>
      <c r="O426" s="644"/>
      <c r="P426" s="644"/>
      <c r="Q426" s="644"/>
      <c r="R426" s="273"/>
      <c r="S426" s="275">
        <f>IF(B425&gt;0,(B426/B425),)</f>
        <v>50942.476488960223</v>
      </c>
      <c r="T426" s="275">
        <f t="shared" ref="T426" si="4530">IF(C425&gt;0,(C426/C425),)</f>
        <v>48514.02605298884</v>
      </c>
      <c r="U426" s="275">
        <f t="shared" ref="U426" si="4531">IF(D425&gt;0,(D426/D425),)</f>
        <v>49393.065315364482</v>
      </c>
      <c r="V426" s="275">
        <f t="shared" ref="V426" si="4532">IF(E425&gt;0,(E426/E425),)</f>
        <v>0</v>
      </c>
      <c r="W426" s="275">
        <f t="shared" ref="W426" si="4533">IF(F425&gt;0,(F426/F425),)</f>
        <v>54971.5</v>
      </c>
      <c r="X426" s="275">
        <f t="shared" ref="X426" si="4534">IF(G425&gt;0,(G426/G425),)</f>
        <v>48407.15625</v>
      </c>
      <c r="Y426" s="290">
        <f t="shared" ref="Y426" si="4535">IF(H425&gt;0,(H426/H425),)</f>
        <v>49857.870732394418</v>
      </c>
      <c r="Z426" s="285">
        <f t="shared" ref="Z426" si="4536">IF(I425&gt;0,(I426/I425),)</f>
        <v>0</v>
      </c>
      <c r="AA426" s="275">
        <f t="shared" ref="AA426" si="4537">IF(J425&gt;0,(J426/J425),)</f>
        <v>0</v>
      </c>
      <c r="AB426" s="275">
        <f t="shared" ref="AB426" si="4538">IF(K425&gt;0,(K426/K425),)</f>
        <v>0</v>
      </c>
      <c r="AC426" s="275">
        <f t="shared" ref="AC426" si="4539">IF(L425&gt;0,(L426/L425),)</f>
        <v>41538.461538461539</v>
      </c>
      <c r="AD426" s="275">
        <f t="shared" ref="AD426" si="4540">IF(M425&gt;0,(M426/M425),)</f>
        <v>52333.967491166077</v>
      </c>
      <c r="AE426" s="290">
        <f t="shared" ref="AE426" si="4541">IF(N425&gt;0,(N426/N425),)</f>
        <v>52241.69820951904</v>
      </c>
      <c r="AF426" s="285">
        <f t="shared" ref="AF426" si="4542">IF(O425&gt;0,(O426/O425),)</f>
        <v>0</v>
      </c>
      <c r="AG426" s="275">
        <f t="shared" ref="AG426" si="4543">IF(P425&gt;0,(P426/P425),)</f>
        <v>0</v>
      </c>
      <c r="AH426" s="290">
        <f t="shared" ref="AH426" si="4544">IF(Q425&gt;0,(Q426/Q425),)</f>
        <v>0</v>
      </c>
      <c r="AI426" s="345">
        <f>IF(S424&gt;0,(S426-S424)/S424,)</f>
        <v>2.5270967913497886E-3</v>
      </c>
      <c r="AJ426" s="314">
        <f t="shared" ref="AJ426" si="4545">IF(T424&gt;0,(T426-T424)/T424,)</f>
        <v>1.3994125359204211E-2</v>
      </c>
      <c r="AK426" s="314">
        <f t="shared" ref="AK426" si="4546">IF(U424&gt;0,(U426-U424)/U424,)</f>
        <v>-4.6925480462711992E-2</v>
      </c>
      <c r="AL426" s="314">
        <f t="shared" ref="AL426" si="4547">IF(V424&gt;0,(V426-V424)/V424,)</f>
        <v>0</v>
      </c>
      <c r="AM426" s="314">
        <f t="shared" ref="AM426" si="4548">IF(W424&gt;0,(W426-W424)/W424,)</f>
        <v>4.1826845388548389E-2</v>
      </c>
      <c r="AN426" s="314">
        <f t="shared" ref="AN426" si="4549">IF(X424&gt;0,(X426-X424)/X424,)</f>
        <v>1.5224144710971294E-2</v>
      </c>
      <c r="AO426" s="310">
        <f t="shared" ref="AO426" si="4550">IF(Y424&gt;0,(Y426-Y424)/Y424,)</f>
        <v>-4.9485294871018347E-3</v>
      </c>
      <c r="AP426" s="314">
        <f t="shared" ref="AP426" si="4551">IF(Z424&gt;0,(Z426-Z424)/Z424,)</f>
        <v>0</v>
      </c>
      <c r="AQ426" s="314">
        <f t="shared" ref="AQ426" si="4552">IF(AA424&gt;0,(AA426-AA424)/AA424,)</f>
        <v>0</v>
      </c>
      <c r="AR426" s="314">
        <f t="shared" ref="AR426" si="4553">IF(AB424&gt;0,(AB426-AB424)/AB424,)</f>
        <v>0</v>
      </c>
      <c r="AS426" s="312">
        <f t="shared" ref="AS426" si="4554">IF(AC424&gt;0,(AC426-AC424)/AC424,)</f>
        <v>0.10769230769230771</v>
      </c>
      <c r="AT426" s="314">
        <f t="shared" ref="AT426" si="4555">IF(AD424&gt;0,(AD426-AD424)/AD424,)</f>
        <v>1.1864383424033894E-2</v>
      </c>
      <c r="AU426" s="310">
        <f t="shared" ref="AU426" si="4556">IF(AE424&gt;0,(AE426-AE424)/AE424,)</f>
        <v>1.2338709918818391E-2</v>
      </c>
      <c r="AV426" s="314">
        <f t="shared" ref="AV426" si="4557">IF(AF424&gt;0,(AF426-AF424)/AF424,)</f>
        <v>0</v>
      </c>
      <c r="AW426" s="314">
        <f t="shared" ref="AW426" si="4558">IF(AG424&gt;0,(AG426-AG424)/AG424,)</f>
        <v>0</v>
      </c>
      <c r="AX426" s="310">
        <f t="shared" ref="AX426" si="4559">IF(AH424&gt;0,(AH426-AH424)/AH424,)</f>
        <v>0</v>
      </c>
    </row>
    <row r="427" spans="1:50">
      <c r="A427" s="643" t="s">
        <v>334</v>
      </c>
      <c r="B427" s="644">
        <v>313</v>
      </c>
      <c r="C427" s="644">
        <v>11</v>
      </c>
      <c r="D427" s="644">
        <v>124</v>
      </c>
      <c r="E427" s="644"/>
      <c r="F427" s="644">
        <v>54</v>
      </c>
      <c r="G427" s="644">
        <v>0</v>
      </c>
      <c r="H427" s="644">
        <v>502</v>
      </c>
      <c r="I427" s="644"/>
      <c r="J427" s="644">
        <v>0</v>
      </c>
      <c r="K427" s="644">
        <v>0</v>
      </c>
      <c r="L427" s="644">
        <v>0</v>
      </c>
      <c r="M427" s="644">
        <v>65</v>
      </c>
      <c r="N427" s="644">
        <v>65</v>
      </c>
      <c r="O427" s="644"/>
      <c r="P427" s="644"/>
      <c r="Q427" s="644"/>
      <c r="Y427" s="288"/>
      <c r="Z427" s="284"/>
      <c r="AE427" s="288"/>
      <c r="AF427" s="284"/>
      <c r="AH427" s="288"/>
      <c r="AI427" s="343"/>
      <c r="AJ427" s="344"/>
      <c r="AK427" s="344"/>
      <c r="AL427" s="344"/>
      <c r="AM427" s="344"/>
      <c r="AN427" s="344"/>
      <c r="AO427" s="309"/>
      <c r="AP427" s="344"/>
      <c r="AQ427" s="344"/>
      <c r="AR427" s="344"/>
      <c r="AS427" s="344"/>
      <c r="AT427" s="344"/>
      <c r="AU427" s="309"/>
      <c r="AV427" s="344"/>
      <c r="AW427" s="344"/>
      <c r="AX427" s="309"/>
    </row>
    <row r="428" spans="1:50">
      <c r="A428" s="643" t="s">
        <v>336</v>
      </c>
      <c r="B428" s="644">
        <v>16710307.588474665</v>
      </c>
      <c r="C428" s="644">
        <v>722401.13207547169</v>
      </c>
      <c r="D428" s="644">
        <v>6522699.0544671454</v>
      </c>
      <c r="E428" s="644"/>
      <c r="F428" s="644">
        <v>2975653</v>
      </c>
      <c r="G428" s="644">
        <v>0</v>
      </c>
      <c r="H428" s="644">
        <v>26931060.77501728</v>
      </c>
      <c r="I428" s="644"/>
      <c r="J428" s="644">
        <v>0</v>
      </c>
      <c r="K428" s="644">
        <v>0</v>
      </c>
      <c r="L428" s="644">
        <v>0</v>
      </c>
      <c r="M428" s="644">
        <v>2521680.7352941171</v>
      </c>
      <c r="N428" s="644">
        <v>2521680.7352941171</v>
      </c>
      <c r="O428" s="644"/>
      <c r="P428" s="644"/>
      <c r="Q428" s="644"/>
      <c r="R428" s="273"/>
      <c r="S428" s="275">
        <f>IF(B427&gt;0,(B428/B427),)</f>
        <v>53387.564180430236</v>
      </c>
      <c r="T428" s="275">
        <f t="shared" ref="T428" si="4560">IF(C427&gt;0,(C428/C427),)</f>
        <v>65672.830188679247</v>
      </c>
      <c r="U428" s="275">
        <f t="shared" ref="U428" si="4561">IF(D427&gt;0,(D428/D427),)</f>
        <v>52602.411729573752</v>
      </c>
      <c r="V428" s="275">
        <f t="shared" ref="V428" si="4562">IF(E427&gt;0,(E428/E427),)</f>
        <v>0</v>
      </c>
      <c r="W428" s="275">
        <f t="shared" ref="W428" si="4563">IF(F427&gt;0,(F428/F427),)</f>
        <v>55104.685185185182</v>
      </c>
      <c r="X428" s="275">
        <f t="shared" ref="X428" si="4564">IF(G427&gt;0,(G428/G427),)</f>
        <v>0</v>
      </c>
      <c r="Y428" s="290">
        <f t="shared" ref="Y428" si="4565">IF(H427&gt;0,(H428/H427),)</f>
        <v>53647.531424337212</v>
      </c>
      <c r="Z428" s="285">
        <f t="shared" ref="Z428" si="4566">IF(I427&gt;0,(I428/I427),)</f>
        <v>0</v>
      </c>
      <c r="AA428" s="275">
        <f t="shared" ref="AA428" si="4567">IF(J427&gt;0,(J428/J427),)</f>
        <v>0</v>
      </c>
      <c r="AB428" s="275">
        <f t="shared" ref="AB428" si="4568">IF(K427&gt;0,(K428/K427),)</f>
        <v>0</v>
      </c>
      <c r="AC428" s="275">
        <f t="shared" ref="AC428" si="4569">IF(L427&gt;0,(L428/L427),)</f>
        <v>0</v>
      </c>
      <c r="AD428" s="275">
        <f t="shared" ref="AD428" si="4570">IF(M427&gt;0,(M428/M427),)</f>
        <v>38795.088235294112</v>
      </c>
      <c r="AE428" s="290">
        <f t="shared" ref="AE428" si="4571">IF(N427&gt;0,(N428/N427),)</f>
        <v>38795.088235294112</v>
      </c>
      <c r="AF428" s="285">
        <f t="shared" ref="AF428" si="4572">IF(O427&gt;0,(O428/O427),)</f>
        <v>0</v>
      </c>
      <c r="AG428" s="275">
        <f t="shared" ref="AG428" si="4573">IF(P427&gt;0,(P428/P427),)</f>
        <v>0</v>
      </c>
      <c r="AH428" s="290">
        <f t="shared" ref="AH428" si="4574">IF(Q427&gt;0,(Q428/Q427),)</f>
        <v>0</v>
      </c>
      <c r="AI428" s="343"/>
      <c r="AJ428" s="344"/>
      <c r="AK428" s="344"/>
      <c r="AL428" s="344"/>
      <c r="AM428" s="344"/>
      <c r="AN428" s="344"/>
      <c r="AO428" s="309"/>
      <c r="AP428" s="344"/>
      <c r="AQ428" s="344"/>
      <c r="AR428" s="344"/>
      <c r="AS428" s="344"/>
      <c r="AT428" s="344"/>
      <c r="AU428" s="309"/>
      <c r="AV428" s="344"/>
      <c r="AW428" s="344"/>
      <c r="AX428" s="309"/>
    </row>
    <row r="429" spans="1:50">
      <c r="A429" s="643" t="s">
        <v>338</v>
      </c>
      <c r="B429" s="644">
        <v>368</v>
      </c>
      <c r="C429" s="644">
        <v>39</v>
      </c>
      <c r="D429" s="644">
        <v>117</v>
      </c>
      <c r="E429" s="644"/>
      <c r="F429" s="644">
        <v>55</v>
      </c>
      <c r="G429" s="644">
        <v>0</v>
      </c>
      <c r="H429" s="644">
        <v>579</v>
      </c>
      <c r="I429" s="644"/>
      <c r="J429" s="644">
        <v>0</v>
      </c>
      <c r="K429" s="644">
        <v>0</v>
      </c>
      <c r="L429" s="644">
        <v>0</v>
      </c>
      <c r="M429" s="644">
        <v>69</v>
      </c>
      <c r="N429" s="644">
        <v>69</v>
      </c>
      <c r="O429" s="644"/>
      <c r="P429" s="644"/>
      <c r="Q429" s="644"/>
      <c r="Y429" s="288"/>
      <c r="Z429" s="284"/>
      <c r="AE429" s="288"/>
      <c r="AF429" s="284"/>
      <c r="AH429" s="288"/>
      <c r="AI429" s="343"/>
      <c r="AJ429" s="344"/>
      <c r="AK429" s="344"/>
      <c r="AL429" s="344"/>
      <c r="AM429" s="344"/>
      <c r="AN429" s="344"/>
      <c r="AO429" s="309"/>
      <c r="AP429" s="344"/>
      <c r="AQ429" s="344"/>
      <c r="AR429" s="344"/>
      <c r="AS429" s="344"/>
      <c r="AT429" s="344"/>
      <c r="AU429" s="309"/>
      <c r="AV429" s="344"/>
      <c r="AW429" s="344"/>
      <c r="AX429" s="309"/>
    </row>
    <row r="430" spans="1:50">
      <c r="A430" s="643" t="s">
        <v>340</v>
      </c>
      <c r="B430" s="644">
        <v>19879493.199262269</v>
      </c>
      <c r="C430" s="644">
        <v>2178689.1749999998</v>
      </c>
      <c r="D430" s="644">
        <v>6690229.916666667</v>
      </c>
      <c r="E430" s="644"/>
      <c r="F430" s="644">
        <v>3116791</v>
      </c>
      <c r="G430" s="644">
        <v>0</v>
      </c>
      <c r="H430" s="644">
        <v>31865203.290928937</v>
      </c>
      <c r="I430" s="644"/>
      <c r="J430" s="644">
        <v>0</v>
      </c>
      <c r="K430" s="644">
        <v>0</v>
      </c>
      <c r="L430" s="644">
        <v>0</v>
      </c>
      <c r="M430" s="644">
        <v>2766084.0995260663</v>
      </c>
      <c r="N430" s="644">
        <v>2766084.0995260663</v>
      </c>
      <c r="O430" s="644"/>
      <c r="P430" s="644"/>
      <c r="Q430" s="644"/>
      <c r="R430" s="273"/>
      <c r="S430" s="275">
        <f>IF(B429&gt;0,(B430/B429),)</f>
        <v>54020.361954517037</v>
      </c>
      <c r="T430" s="275">
        <f t="shared" ref="T430" si="4575">IF(C429&gt;0,(C430/C429),)</f>
        <v>55863.824999999997</v>
      </c>
      <c r="U430" s="275">
        <f t="shared" ref="U430" si="4576">IF(D429&gt;0,(D430/D429),)</f>
        <v>57181.452279202284</v>
      </c>
      <c r="V430" s="275">
        <f t="shared" ref="V430" si="4577">IF(E429&gt;0,(E430/E429),)</f>
        <v>0</v>
      </c>
      <c r="W430" s="275">
        <f t="shared" ref="W430" si="4578">IF(F429&gt;0,(F430/F429),)</f>
        <v>56668.927272727269</v>
      </c>
      <c r="X430" s="275">
        <f t="shared" ref="X430" si="4579">IF(G429&gt;0,(G430/G429),)</f>
        <v>0</v>
      </c>
      <c r="Y430" s="290">
        <f t="shared" ref="Y430" si="4580">IF(H429&gt;0,(H430/H429),)</f>
        <v>55034.893421293498</v>
      </c>
      <c r="Z430" s="285">
        <f t="shared" ref="Z430" si="4581">IF(I429&gt;0,(I430/I429),)</f>
        <v>0</v>
      </c>
      <c r="AA430" s="275">
        <f t="shared" ref="AA430" si="4582">IF(J429&gt;0,(J430/J429),)</f>
        <v>0</v>
      </c>
      <c r="AB430" s="275">
        <f t="shared" ref="AB430" si="4583">IF(K429&gt;0,(K430/K429),)</f>
        <v>0</v>
      </c>
      <c r="AC430" s="275">
        <f t="shared" ref="AC430" si="4584">IF(L429&gt;0,(L430/L429),)</f>
        <v>0</v>
      </c>
      <c r="AD430" s="275">
        <f t="shared" ref="AD430" si="4585">IF(M429&gt;0,(M430/M429),)</f>
        <v>40088.175355450236</v>
      </c>
      <c r="AE430" s="290">
        <f t="shared" ref="AE430" si="4586">IF(N429&gt;0,(N430/N429),)</f>
        <v>40088.175355450236</v>
      </c>
      <c r="AF430" s="285">
        <f t="shared" ref="AF430" si="4587">IF(O429&gt;0,(O430/O429),)</f>
        <v>0</v>
      </c>
      <c r="AG430" s="275">
        <f t="shared" ref="AG430" si="4588">IF(P429&gt;0,(P430/P429),)</f>
        <v>0</v>
      </c>
      <c r="AH430" s="290">
        <f t="shared" ref="AH430" si="4589">IF(Q429&gt;0,(Q430/Q429),)</f>
        <v>0</v>
      </c>
      <c r="AI430" s="345">
        <f>IF(S428&gt;0,(S430-S428)/S428,)</f>
        <v>1.18529058929937E-2</v>
      </c>
      <c r="AJ430" s="312">
        <f t="shared" ref="AJ430" si="4590">IF(T428&gt;0,(T430-T428)/T428,)</f>
        <v>-0.14936169433383331</v>
      </c>
      <c r="AK430" s="312">
        <f t="shared" ref="AK430" si="4591">IF(U428&gt;0,(U430-U428)/U428,)</f>
        <v>8.7050011569224983E-2</v>
      </c>
      <c r="AL430" s="314">
        <f t="shared" ref="AL430" si="4592">IF(V428&gt;0,(V430-V428)/V428,)</f>
        <v>0</v>
      </c>
      <c r="AM430" s="314">
        <f t="shared" ref="AM430" si="4593">IF(W428&gt;0,(W430-W428)/W428,)</f>
        <v>2.8386734853584301E-2</v>
      </c>
      <c r="AN430" s="314">
        <f t="shared" ref="AN430" si="4594">IF(X428&gt;0,(X430-X428)/X428,)</f>
        <v>0</v>
      </c>
      <c r="AO430" s="310">
        <f t="shared" ref="AO430" si="4595">IF(Y428&gt;0,(Y430-Y428)/Y428,)</f>
        <v>2.5860686598655105E-2</v>
      </c>
      <c r="AP430" s="314">
        <f t="shared" ref="AP430" si="4596">IF(Z428&gt;0,(Z430-Z428)/Z428,)</f>
        <v>0</v>
      </c>
      <c r="AQ430" s="314">
        <f t="shared" ref="AQ430" si="4597">IF(AA428&gt;0,(AA430-AA428)/AA428,)</f>
        <v>0</v>
      </c>
      <c r="AR430" s="314">
        <f t="shared" ref="AR430" si="4598">IF(AB428&gt;0,(AB430-AB428)/AB428,)</f>
        <v>0</v>
      </c>
      <c r="AS430" s="314">
        <f t="shared" ref="AS430" si="4599">IF(AC428&gt;0,(AC430-AC428)/AC428,)</f>
        <v>0</v>
      </c>
      <c r="AT430" s="314">
        <f t="shared" ref="AT430" si="4600">IF(AD428&gt;0,(AD430-AD428)/AD428,)</f>
        <v>3.3331207092853796E-2</v>
      </c>
      <c r="AU430" s="310">
        <f t="shared" ref="AU430" si="4601">IF(AE428&gt;0,(AE430-AE428)/AE428,)</f>
        <v>3.3331207092853796E-2</v>
      </c>
      <c r="AV430" s="314">
        <f t="shared" ref="AV430" si="4602">IF(AF428&gt;0,(AF430-AF428)/AF428,)</f>
        <v>0</v>
      </c>
      <c r="AW430" s="314">
        <f t="shared" ref="AW430" si="4603">IF(AG428&gt;0,(AG430-AG428)/AG428,)</f>
        <v>0</v>
      </c>
      <c r="AX430" s="310">
        <f t="shared" ref="AX430" si="4604">IF(AH428&gt;0,(AH430-AH428)/AH428,)</f>
        <v>0</v>
      </c>
    </row>
    <row r="431" spans="1:50">
      <c r="A431" s="643" t="s">
        <v>342</v>
      </c>
      <c r="B431" s="644">
        <v>0</v>
      </c>
      <c r="C431" s="644">
        <v>0</v>
      </c>
      <c r="D431" s="644">
        <v>0</v>
      </c>
      <c r="E431" s="644"/>
      <c r="F431" s="644">
        <v>0</v>
      </c>
      <c r="G431" s="644">
        <v>0</v>
      </c>
      <c r="H431" s="644">
        <v>0</v>
      </c>
      <c r="I431" s="644"/>
      <c r="J431" s="644">
        <v>0</v>
      </c>
      <c r="K431" s="644">
        <v>0</v>
      </c>
      <c r="L431" s="644">
        <v>0</v>
      </c>
      <c r="M431" s="644">
        <v>0</v>
      </c>
      <c r="N431" s="644">
        <v>0</v>
      </c>
      <c r="O431" s="644"/>
      <c r="P431" s="644"/>
      <c r="Q431" s="644"/>
      <c r="Y431" s="288"/>
      <c r="Z431" s="284"/>
      <c r="AE431" s="288"/>
      <c r="AF431" s="284"/>
      <c r="AH431" s="288"/>
      <c r="AI431" s="343"/>
      <c r="AJ431" s="344"/>
      <c r="AK431" s="344"/>
      <c r="AL431" s="344"/>
      <c r="AM431" s="344"/>
      <c r="AN431" s="344"/>
      <c r="AO431" s="309"/>
      <c r="AP431" s="344"/>
      <c r="AQ431" s="344"/>
      <c r="AR431" s="344"/>
      <c r="AS431" s="344"/>
      <c r="AT431" s="344"/>
      <c r="AU431" s="309"/>
      <c r="AV431" s="344"/>
      <c r="AW431" s="344"/>
      <c r="AX431" s="309"/>
    </row>
    <row r="432" spans="1:50">
      <c r="A432" s="643" t="s">
        <v>344</v>
      </c>
      <c r="B432" s="644">
        <v>0</v>
      </c>
      <c r="C432" s="644">
        <v>0</v>
      </c>
      <c r="D432" s="644">
        <v>0</v>
      </c>
      <c r="E432" s="644"/>
      <c r="F432" s="644">
        <v>0</v>
      </c>
      <c r="G432" s="644">
        <v>0</v>
      </c>
      <c r="H432" s="644">
        <v>0</v>
      </c>
      <c r="I432" s="644"/>
      <c r="J432" s="644">
        <v>0</v>
      </c>
      <c r="K432" s="644">
        <v>0</v>
      </c>
      <c r="L432" s="644">
        <v>0</v>
      </c>
      <c r="M432" s="644">
        <v>0</v>
      </c>
      <c r="N432" s="644">
        <v>0</v>
      </c>
      <c r="O432" s="644"/>
      <c r="P432" s="644"/>
      <c r="Q432" s="644"/>
      <c r="R432" s="273"/>
      <c r="S432" s="275">
        <f>IF(B431&gt;0,(B432/B431),)</f>
        <v>0</v>
      </c>
      <c r="T432" s="275">
        <f t="shared" ref="T432" si="4605">IF(C431&gt;0,(C432/C431),)</f>
        <v>0</v>
      </c>
      <c r="U432" s="275">
        <f t="shared" ref="U432" si="4606">IF(D431&gt;0,(D432/D431),)</f>
        <v>0</v>
      </c>
      <c r="V432" s="275">
        <f t="shared" ref="V432" si="4607">IF(E431&gt;0,(E432/E431),)</f>
        <v>0</v>
      </c>
      <c r="W432" s="275">
        <f t="shared" ref="W432" si="4608">IF(F431&gt;0,(F432/F431),)</f>
        <v>0</v>
      </c>
      <c r="X432" s="275">
        <f t="shared" ref="X432" si="4609">IF(G431&gt;0,(G432/G431),)</f>
        <v>0</v>
      </c>
      <c r="Y432" s="290">
        <f t="shared" ref="Y432" si="4610">IF(H431&gt;0,(H432/H431),)</f>
        <v>0</v>
      </c>
      <c r="Z432" s="285">
        <f t="shared" ref="Z432" si="4611">IF(I431&gt;0,(I432/I431),)</f>
        <v>0</v>
      </c>
      <c r="AA432" s="275">
        <f t="shared" ref="AA432" si="4612">IF(J431&gt;0,(J432/J431),)</f>
        <v>0</v>
      </c>
      <c r="AB432" s="275">
        <f t="shared" ref="AB432" si="4613">IF(K431&gt;0,(K432/K431),)</f>
        <v>0</v>
      </c>
      <c r="AC432" s="275">
        <f t="shared" ref="AC432" si="4614">IF(L431&gt;0,(L432/L431),)</f>
        <v>0</v>
      </c>
      <c r="AD432" s="275">
        <f t="shared" ref="AD432" si="4615">IF(M431&gt;0,(M432/M431),)</f>
        <v>0</v>
      </c>
      <c r="AE432" s="290">
        <f t="shared" ref="AE432" si="4616">IF(N431&gt;0,(N432/N431),)</f>
        <v>0</v>
      </c>
      <c r="AF432" s="285">
        <f t="shared" ref="AF432" si="4617">IF(O431&gt;0,(O432/O431),)</f>
        <v>0</v>
      </c>
      <c r="AG432" s="275">
        <f t="shared" ref="AG432" si="4618">IF(P431&gt;0,(P432/P431),)</f>
        <v>0</v>
      </c>
      <c r="AH432" s="290">
        <f t="shared" ref="AH432" si="4619">IF(Q431&gt;0,(Q432/Q431),)</f>
        <v>0</v>
      </c>
      <c r="AI432" s="343"/>
      <c r="AJ432" s="344"/>
      <c r="AK432" s="344"/>
      <c r="AL432" s="344"/>
      <c r="AM432" s="344"/>
      <c r="AN432" s="344"/>
      <c r="AO432" s="309"/>
      <c r="AP432" s="344"/>
      <c r="AQ432" s="344"/>
      <c r="AR432" s="344"/>
      <c r="AS432" s="344"/>
      <c r="AT432" s="344"/>
      <c r="AU432" s="309"/>
      <c r="AV432" s="344"/>
      <c r="AW432" s="344"/>
      <c r="AX432" s="309"/>
    </row>
    <row r="433" spans="1:50">
      <c r="A433" s="643" t="s">
        <v>346</v>
      </c>
      <c r="B433" s="644">
        <v>0</v>
      </c>
      <c r="C433" s="644">
        <v>0</v>
      </c>
      <c r="D433" s="644">
        <v>11</v>
      </c>
      <c r="E433" s="644"/>
      <c r="F433" s="644">
        <v>0</v>
      </c>
      <c r="G433" s="644">
        <v>0</v>
      </c>
      <c r="H433" s="644">
        <v>11</v>
      </c>
      <c r="I433" s="644"/>
      <c r="J433" s="644">
        <v>0</v>
      </c>
      <c r="K433" s="644">
        <v>0</v>
      </c>
      <c r="L433" s="644">
        <v>0</v>
      </c>
      <c r="M433" s="644">
        <v>0</v>
      </c>
      <c r="N433" s="644">
        <v>0</v>
      </c>
      <c r="O433" s="644"/>
      <c r="P433" s="644"/>
      <c r="Q433" s="644"/>
      <c r="Y433" s="288"/>
      <c r="Z433" s="284"/>
      <c r="AE433" s="288"/>
      <c r="AF433" s="284"/>
      <c r="AH433" s="288"/>
      <c r="AI433" s="343"/>
      <c r="AJ433" s="344"/>
      <c r="AK433" s="344"/>
      <c r="AL433" s="344"/>
      <c r="AM433" s="344"/>
      <c r="AN433" s="344"/>
      <c r="AO433" s="309"/>
      <c r="AP433" s="344"/>
      <c r="AQ433" s="344"/>
      <c r="AR433" s="344"/>
      <c r="AS433" s="344"/>
      <c r="AT433" s="344"/>
      <c r="AU433" s="309"/>
      <c r="AV433" s="344"/>
      <c r="AW433" s="344"/>
      <c r="AX433" s="309"/>
    </row>
    <row r="434" spans="1:50">
      <c r="A434" s="643" t="s">
        <v>348</v>
      </c>
      <c r="B434" s="644">
        <v>0</v>
      </c>
      <c r="C434" s="644">
        <v>0</v>
      </c>
      <c r="D434" s="644">
        <v>371390</v>
      </c>
      <c r="E434" s="644"/>
      <c r="F434" s="644">
        <v>0</v>
      </c>
      <c r="G434" s="644">
        <v>0</v>
      </c>
      <c r="H434" s="644">
        <v>371390</v>
      </c>
      <c r="I434" s="644"/>
      <c r="J434" s="644">
        <v>0</v>
      </c>
      <c r="K434" s="644">
        <v>0</v>
      </c>
      <c r="L434" s="644">
        <v>0</v>
      </c>
      <c r="M434" s="644">
        <v>0</v>
      </c>
      <c r="N434" s="644">
        <v>0</v>
      </c>
      <c r="O434" s="644"/>
      <c r="P434" s="644"/>
      <c r="Q434" s="644"/>
      <c r="R434" s="273"/>
      <c r="S434" s="275">
        <f>IF(B433&gt;0,(B434/B433),)</f>
        <v>0</v>
      </c>
      <c r="T434" s="275">
        <f t="shared" ref="T434" si="4620">IF(C433&gt;0,(C434/C433),)</f>
        <v>0</v>
      </c>
      <c r="U434" s="275">
        <f t="shared" ref="U434" si="4621">IF(D433&gt;0,(D434/D433),)</f>
        <v>33762.727272727272</v>
      </c>
      <c r="V434" s="275">
        <f t="shared" ref="V434" si="4622">IF(E433&gt;0,(E434/E433),)</f>
        <v>0</v>
      </c>
      <c r="W434" s="275">
        <f t="shared" ref="W434" si="4623">IF(F433&gt;0,(F434/F433),)</f>
        <v>0</v>
      </c>
      <c r="X434" s="275">
        <f t="shared" ref="X434" si="4624">IF(G433&gt;0,(G434/G433),)</f>
        <v>0</v>
      </c>
      <c r="Y434" s="290">
        <f t="shared" ref="Y434" si="4625">IF(H433&gt;0,(H434/H433),)</f>
        <v>33762.727272727272</v>
      </c>
      <c r="Z434" s="285">
        <f t="shared" ref="Z434" si="4626">IF(I433&gt;0,(I434/I433),)</f>
        <v>0</v>
      </c>
      <c r="AA434" s="275">
        <f t="shared" ref="AA434" si="4627">IF(J433&gt;0,(J434/J433),)</f>
        <v>0</v>
      </c>
      <c r="AB434" s="275">
        <f t="shared" ref="AB434" si="4628">IF(K433&gt;0,(K434/K433),)</f>
        <v>0</v>
      </c>
      <c r="AC434" s="275">
        <f t="shared" ref="AC434" si="4629">IF(L433&gt;0,(L434/L433),)</f>
        <v>0</v>
      </c>
      <c r="AD434" s="275">
        <f t="shared" ref="AD434" si="4630">IF(M433&gt;0,(M434/M433),)</f>
        <v>0</v>
      </c>
      <c r="AE434" s="290">
        <f t="shared" ref="AE434" si="4631">IF(N433&gt;0,(N434/N433),)</f>
        <v>0</v>
      </c>
      <c r="AF434" s="285">
        <f t="shared" ref="AF434" si="4632">IF(O433&gt;0,(O434/O433),)</f>
        <v>0</v>
      </c>
      <c r="AG434" s="275">
        <f t="shared" ref="AG434" si="4633">IF(P433&gt;0,(P434/P433),)</f>
        <v>0</v>
      </c>
      <c r="AH434" s="290">
        <f t="shared" ref="AH434" si="4634">IF(Q433&gt;0,(Q434/Q433),)</f>
        <v>0</v>
      </c>
      <c r="AI434" s="345">
        <f>IF(S432&gt;0,(S434-S432)/S432,)</f>
        <v>0</v>
      </c>
      <c r="AJ434" s="314">
        <f t="shared" ref="AJ434" si="4635">IF(T432&gt;0,(T434-T432)/T432,)</f>
        <v>0</v>
      </c>
      <c r="AK434" s="314">
        <f t="shared" ref="AK434" si="4636">IF(U432&gt;0,(U434-U432)/U432,)</f>
        <v>0</v>
      </c>
      <c r="AL434" s="314">
        <f t="shared" ref="AL434" si="4637">IF(V432&gt;0,(V434-V432)/V432,)</f>
        <v>0</v>
      </c>
      <c r="AM434" s="314">
        <f t="shared" ref="AM434" si="4638">IF(W432&gt;0,(W434-W432)/W432,)</f>
        <v>0</v>
      </c>
      <c r="AN434" s="314">
        <f t="shared" ref="AN434" si="4639">IF(X432&gt;0,(X434-X432)/X432,)</f>
        <v>0</v>
      </c>
      <c r="AO434" s="310">
        <f t="shared" ref="AO434" si="4640">IF(Y432&gt;0,(Y434-Y432)/Y432,)</f>
        <v>0</v>
      </c>
      <c r="AP434" s="314">
        <f t="shared" ref="AP434" si="4641">IF(Z432&gt;0,(Z434-Z432)/Z432,)</f>
        <v>0</v>
      </c>
      <c r="AQ434" s="314">
        <f t="shared" ref="AQ434" si="4642">IF(AA432&gt;0,(AA434-AA432)/AA432,)</f>
        <v>0</v>
      </c>
      <c r="AR434" s="314">
        <f t="shared" ref="AR434" si="4643">IF(AB432&gt;0,(AB434-AB432)/AB432,)</f>
        <v>0</v>
      </c>
      <c r="AS434" s="314">
        <f t="shared" ref="AS434" si="4644">IF(AC432&gt;0,(AC434-AC432)/AC432,)</f>
        <v>0</v>
      </c>
      <c r="AT434" s="314">
        <f t="shared" ref="AT434" si="4645">IF(AD432&gt;0,(AD434-AD432)/AD432,)</f>
        <v>0</v>
      </c>
      <c r="AU434" s="310">
        <f t="shared" ref="AU434" si="4646">IF(AE432&gt;0,(AE434-AE432)/AE432,)</f>
        <v>0</v>
      </c>
      <c r="AV434" s="314">
        <f t="shared" ref="AV434" si="4647">IF(AF432&gt;0,(AF434-AF432)/AF432,)</f>
        <v>0</v>
      </c>
      <c r="AW434" s="314">
        <f t="shared" ref="AW434" si="4648">IF(AG432&gt;0,(AG434-AG432)/AG432,)</f>
        <v>0</v>
      </c>
      <c r="AX434" s="310">
        <f t="shared" ref="AX434" si="4649">IF(AH432&gt;0,(AH434-AH432)/AH432,)</f>
        <v>0</v>
      </c>
    </row>
    <row r="435" spans="1:50">
      <c r="A435" s="643" t="s">
        <v>350</v>
      </c>
      <c r="B435" s="644">
        <v>5022</v>
      </c>
      <c r="C435" s="644">
        <v>1853</v>
      </c>
      <c r="D435" s="644">
        <v>2444</v>
      </c>
      <c r="E435" s="644"/>
      <c r="F435" s="644">
        <v>268</v>
      </c>
      <c r="G435" s="644">
        <v>92</v>
      </c>
      <c r="H435" s="644">
        <v>9679</v>
      </c>
      <c r="I435" s="644"/>
      <c r="J435" s="644">
        <v>0</v>
      </c>
      <c r="K435" s="644">
        <v>0</v>
      </c>
      <c r="L435" s="644">
        <v>36</v>
      </c>
      <c r="M435" s="644">
        <v>2466</v>
      </c>
      <c r="N435" s="644">
        <v>2502</v>
      </c>
      <c r="O435" s="644"/>
      <c r="P435" s="644"/>
      <c r="Q435" s="644"/>
      <c r="Y435" s="288"/>
      <c r="Z435" s="284"/>
      <c r="AE435" s="288"/>
      <c r="AF435" s="284"/>
      <c r="AH435" s="288"/>
      <c r="AI435" s="343"/>
      <c r="AJ435" s="344"/>
      <c r="AK435" s="344"/>
      <c r="AL435" s="344"/>
      <c r="AM435" s="344"/>
      <c r="AN435" s="344"/>
      <c r="AO435" s="309"/>
      <c r="AP435" s="344"/>
      <c r="AQ435" s="344"/>
      <c r="AR435" s="344"/>
      <c r="AS435" s="344"/>
      <c r="AT435" s="344"/>
      <c r="AU435" s="309"/>
      <c r="AV435" s="344"/>
      <c r="AW435" s="344"/>
      <c r="AX435" s="309"/>
    </row>
    <row r="436" spans="1:50">
      <c r="A436" s="643" t="s">
        <v>352</v>
      </c>
      <c r="B436" s="644">
        <v>476406825.94497216</v>
      </c>
      <c r="C436" s="644">
        <v>148811145.18301159</v>
      </c>
      <c r="D436" s="644">
        <v>169949332.99765113</v>
      </c>
      <c r="E436" s="644"/>
      <c r="F436" s="644">
        <v>18584837</v>
      </c>
      <c r="G436" s="644">
        <v>5739955.7345360825</v>
      </c>
      <c r="H436" s="644">
        <v>819492096.86017096</v>
      </c>
      <c r="I436" s="644"/>
      <c r="J436" s="644">
        <v>0</v>
      </c>
      <c r="K436" s="644">
        <v>0</v>
      </c>
      <c r="L436" s="644">
        <v>2006487</v>
      </c>
      <c r="M436" s="644">
        <v>148261671.81818447</v>
      </c>
      <c r="N436" s="644">
        <v>150268158.81818447</v>
      </c>
      <c r="O436" s="644"/>
      <c r="P436" s="644"/>
      <c r="Q436" s="644"/>
      <c r="R436" s="273"/>
      <c r="S436" s="275">
        <f>IF(B435&gt;0,(B436/B435),)</f>
        <v>94863.963748501032</v>
      </c>
      <c r="T436" s="275">
        <f t="shared" ref="T436" si="4650">IF(C435&gt;0,(C436/C435),)</f>
        <v>80308.227297901554</v>
      </c>
      <c r="U436" s="275">
        <f t="shared" ref="U436" si="4651">IF(D435&gt;0,(D436/D435),)</f>
        <v>69537.370293637941</v>
      </c>
      <c r="V436" s="275">
        <f t="shared" ref="V436" si="4652">IF(E435&gt;0,(E436/E435),)</f>
        <v>0</v>
      </c>
      <c r="W436" s="275">
        <f t="shared" ref="W436" si="4653">IF(F435&gt;0,(F436/F435),)</f>
        <v>69346.406716417914</v>
      </c>
      <c r="X436" s="275">
        <f t="shared" ref="X436" si="4654">IF(G435&gt;0,(G436/G435),)</f>
        <v>62390.823201479157</v>
      </c>
      <c r="Y436" s="290">
        <f t="shared" ref="Y436" si="4655">IF(H435&gt;0,(H436/H435),)</f>
        <v>84667.021062110856</v>
      </c>
      <c r="Z436" s="285">
        <f t="shared" ref="Z436" si="4656">IF(I435&gt;0,(I436/I435),)</f>
        <v>0</v>
      </c>
      <c r="AA436" s="275">
        <f t="shared" ref="AA436" si="4657">IF(J435&gt;0,(J436/J435),)</f>
        <v>0</v>
      </c>
      <c r="AB436" s="275">
        <f t="shared" ref="AB436" si="4658">IF(K435&gt;0,(K436/K435),)</f>
        <v>0</v>
      </c>
      <c r="AC436" s="275">
        <f t="shared" ref="AC436" si="4659">IF(L435&gt;0,(L436/L435),)</f>
        <v>55735.75</v>
      </c>
      <c r="AD436" s="275">
        <f t="shared" ref="AD436" si="4660">IF(M435&gt;0,(M436/M435),)</f>
        <v>60122.332448574401</v>
      </c>
      <c r="AE436" s="290">
        <f t="shared" ref="AE436" si="4661">IF(N435&gt;0,(N436/N435),)</f>
        <v>60059.216154350303</v>
      </c>
      <c r="AF436" s="285">
        <f t="shared" ref="AF436" si="4662">IF(O435&gt;0,(O436/O435),)</f>
        <v>0</v>
      </c>
      <c r="AG436" s="275">
        <f t="shared" ref="AG436" si="4663">IF(P435&gt;0,(P436/P435),)</f>
        <v>0</v>
      </c>
      <c r="AH436" s="290">
        <f t="shared" ref="AH436" si="4664">IF(Q435&gt;0,(Q436/Q435),)</f>
        <v>0</v>
      </c>
      <c r="AI436" s="343"/>
      <c r="AJ436" s="344"/>
      <c r="AK436" s="344"/>
      <c r="AL436" s="344"/>
      <c r="AM436" s="344"/>
      <c r="AN436" s="344"/>
      <c r="AO436" s="309"/>
      <c r="AP436" s="344"/>
      <c r="AQ436" s="344"/>
      <c r="AR436" s="344"/>
      <c r="AS436" s="344"/>
      <c r="AT436" s="344"/>
      <c r="AU436" s="309"/>
      <c r="AV436" s="344"/>
      <c r="AW436" s="344"/>
      <c r="AX436" s="309"/>
    </row>
    <row r="437" spans="1:50">
      <c r="A437" s="643" t="s">
        <v>354</v>
      </c>
      <c r="B437" s="644">
        <v>5188</v>
      </c>
      <c r="C437" s="644">
        <v>1933</v>
      </c>
      <c r="D437" s="644">
        <v>2500</v>
      </c>
      <c r="E437" s="644"/>
      <c r="F437" s="644">
        <v>274</v>
      </c>
      <c r="G437" s="644">
        <v>100</v>
      </c>
      <c r="H437" s="644">
        <v>9995</v>
      </c>
      <c r="I437" s="644"/>
      <c r="J437" s="644">
        <v>0</v>
      </c>
      <c r="K437" s="644">
        <v>0</v>
      </c>
      <c r="L437" s="644">
        <v>35</v>
      </c>
      <c r="M437" s="644">
        <v>2376</v>
      </c>
      <c r="N437" s="644">
        <v>2411</v>
      </c>
      <c r="O437" s="644"/>
      <c r="P437" s="644"/>
      <c r="Q437" s="644"/>
      <c r="Y437" s="288"/>
      <c r="Z437" s="284"/>
      <c r="AE437" s="288"/>
      <c r="AF437" s="284"/>
      <c r="AH437" s="288"/>
      <c r="AI437" s="343"/>
      <c r="AJ437" s="344"/>
      <c r="AK437" s="344"/>
      <c r="AL437" s="344"/>
      <c r="AM437" s="344"/>
      <c r="AN437" s="344"/>
      <c r="AO437" s="309"/>
      <c r="AP437" s="344"/>
      <c r="AQ437" s="344"/>
      <c r="AR437" s="344"/>
      <c r="AS437" s="344"/>
      <c r="AT437" s="344"/>
      <c r="AU437" s="309"/>
      <c r="AV437" s="344"/>
      <c r="AW437" s="344"/>
      <c r="AX437" s="309"/>
    </row>
    <row r="438" spans="1:50" ht="13.5" thickBot="1">
      <c r="A438" s="649" t="s">
        <v>356</v>
      </c>
      <c r="B438" s="650">
        <v>496086885.99160302</v>
      </c>
      <c r="C438" s="650">
        <v>158765979.34711221</v>
      </c>
      <c r="D438" s="650">
        <v>172726459.86441246</v>
      </c>
      <c r="E438" s="650"/>
      <c r="F438" s="650">
        <v>19690609</v>
      </c>
      <c r="G438" s="650">
        <v>6162395.1903409092</v>
      </c>
      <c r="H438" s="650">
        <v>853432329.3934685</v>
      </c>
      <c r="I438" s="650"/>
      <c r="J438" s="650">
        <v>0</v>
      </c>
      <c r="K438" s="650">
        <v>0</v>
      </c>
      <c r="L438" s="650">
        <v>1881899.846153846</v>
      </c>
      <c r="M438" s="650">
        <v>144348924.52819014</v>
      </c>
      <c r="N438" s="650">
        <v>146230824.37434399</v>
      </c>
      <c r="O438" s="650"/>
      <c r="P438" s="650"/>
      <c r="Q438" s="650"/>
      <c r="S438" s="281">
        <f>IF(B437&gt;0,(B438/B437),)</f>
        <v>95621.990360756172</v>
      </c>
      <c r="T438" s="281">
        <f t="shared" ref="T438" si="4665">IF(C437&gt;0,(C438/C437),)</f>
        <v>82134.495264931305</v>
      </c>
      <c r="U438" s="281">
        <f t="shared" ref="U438" si="4666">IF(D437&gt;0,(D438/D437),)</f>
        <v>69090.583945764985</v>
      </c>
      <c r="V438" s="281">
        <f t="shared" ref="V438" si="4667">IF(E437&gt;0,(E438/E437),)</f>
        <v>0</v>
      </c>
      <c r="W438" s="281">
        <f t="shared" ref="W438" si="4668">IF(F437&gt;0,(F438/F437),)</f>
        <v>71863.536496350367</v>
      </c>
      <c r="X438" s="281">
        <f t="shared" ref="X438" si="4669">IF(G437&gt;0,(G438/G437),)</f>
        <v>61623.951903409092</v>
      </c>
      <c r="Y438" s="291">
        <f t="shared" ref="Y438" si="4670">IF(H437&gt;0,(H438/H437),)</f>
        <v>85385.925902297997</v>
      </c>
      <c r="Z438" s="286">
        <f t="shared" ref="Z438" si="4671">IF(I437&gt;0,(I438/I437),)</f>
        <v>0</v>
      </c>
      <c r="AA438" s="281">
        <f t="shared" ref="AA438" si="4672">IF(J437&gt;0,(J438/J437),)</f>
        <v>0</v>
      </c>
      <c r="AB438" s="281">
        <f t="shared" ref="AB438" si="4673">IF(K437&gt;0,(K438/K437),)</f>
        <v>0</v>
      </c>
      <c r="AC438" s="281">
        <f t="shared" ref="AC438" si="4674">IF(L437&gt;0,(L438/L437),)</f>
        <v>53768.567032967032</v>
      </c>
      <c r="AD438" s="281">
        <f t="shared" ref="AD438" si="4675">IF(M437&gt;0,(M438/M437),)</f>
        <v>60752.914363716387</v>
      </c>
      <c r="AE438" s="291">
        <f t="shared" ref="AE438" si="4676">IF(N437&gt;0,(N438/N437),)</f>
        <v>60651.524004290332</v>
      </c>
      <c r="AF438" s="286">
        <f t="shared" ref="AF438" si="4677">IF(O437&gt;0,(O438/O437),)</f>
        <v>0</v>
      </c>
      <c r="AG438" s="281">
        <f t="shared" ref="AG438" si="4678">IF(P437&gt;0,(P438/P437),)</f>
        <v>0</v>
      </c>
      <c r="AH438" s="291">
        <f t="shared" ref="AH438" si="4679">IF(Q437&gt;0,(Q438/Q437),)</f>
        <v>0</v>
      </c>
      <c r="AI438" s="346">
        <f>IF(S436&gt;0,(S438-S436)/S436,)</f>
        <v>7.9906698213115506E-3</v>
      </c>
      <c r="AJ438" s="347">
        <f t="shared" ref="AJ438" si="4680">IF(T436&gt;0,(T438-T436)/T436,)</f>
        <v>2.2740733153718502E-2</v>
      </c>
      <c r="AK438" s="347">
        <f t="shared" ref="AK438" si="4681">IF(U436&gt;0,(U438-U436)/U436,)</f>
        <v>-6.4251257415443705E-3</v>
      </c>
      <c r="AL438" s="347">
        <f t="shared" ref="AL438" si="4682">IF(V436&gt;0,(V438-V436)/V436,)</f>
        <v>0</v>
      </c>
      <c r="AM438" s="347">
        <f t="shared" ref="AM438" si="4683">IF(W436&gt;0,(W438-W436)/W436,)</f>
        <v>3.6297912164733936E-2</v>
      </c>
      <c r="AN438" s="347">
        <f t="shared" ref="AN438" si="4684">IF(X436&gt;0,(X438-X436)/X436,)</f>
        <v>-1.2291411760886731E-2</v>
      </c>
      <c r="AO438" s="311">
        <f t="shared" ref="AO438" si="4685">IF(Y436&gt;0,(Y438-Y436)/Y436,)</f>
        <v>8.4909665081963764E-3</v>
      </c>
      <c r="AP438" s="347">
        <f t="shared" ref="AP438" si="4686">IF(Z436&gt;0,(Z438-Z436)/Z436,)</f>
        <v>0</v>
      </c>
      <c r="AQ438" s="347">
        <f t="shared" ref="AQ438" si="4687">IF(AA436&gt;0,(AA438-AA436)/AA436,)</f>
        <v>0</v>
      </c>
      <c r="AR438" s="347">
        <f t="shared" ref="AR438" si="4688">IF(AB436&gt;0,(AB438-AB436)/AB436,)</f>
        <v>0</v>
      </c>
      <c r="AS438" s="347">
        <f t="shared" ref="AS438" si="4689">IF(AC436&gt;0,(AC438-AC436)/AC436,)</f>
        <v>-3.5294814675194429E-2</v>
      </c>
      <c r="AT438" s="347">
        <f t="shared" ref="AT438" si="4690">IF(AD436&gt;0,(AD438-AD436)/AD436,)</f>
        <v>1.04883142330074E-2</v>
      </c>
      <c r="AU438" s="311">
        <f t="shared" ref="AU438" si="4691">IF(AE436&gt;0,(AE438-AE436)/AE436,)</f>
        <v>9.8620642736631185E-3</v>
      </c>
      <c r="AV438" s="347">
        <f t="shared" ref="AV438" si="4692">IF(AF436&gt;0,(AF438-AF436)/AF436,)</f>
        <v>0</v>
      </c>
      <c r="AW438" s="347">
        <f t="shared" ref="AW438" si="4693">IF(AG436&gt;0,(AG438-AG436)/AG436,)</f>
        <v>0</v>
      </c>
      <c r="AX438" s="311">
        <f t="shared" ref="AX438" si="4694">IF(AH436&gt;0,(AH438-AH436)/AH436,)</f>
        <v>0</v>
      </c>
    </row>
    <row r="439" spans="1:50">
      <c r="A439" s="642" t="s">
        <v>42</v>
      </c>
      <c r="B439" s="644"/>
      <c r="C439" s="644"/>
      <c r="D439" s="644"/>
      <c r="E439" s="644"/>
      <c r="F439" s="644"/>
      <c r="G439" s="644"/>
      <c r="H439" s="644"/>
      <c r="I439" s="644"/>
      <c r="J439" s="644"/>
      <c r="K439" s="644"/>
      <c r="L439" s="644"/>
      <c r="M439" s="644"/>
      <c r="N439" s="644"/>
      <c r="O439" s="644"/>
      <c r="P439" s="644"/>
      <c r="Q439" s="644"/>
      <c r="Y439" s="288"/>
      <c r="Z439" s="284"/>
      <c r="AE439" s="288"/>
      <c r="AF439" s="284"/>
      <c r="AH439" s="288"/>
      <c r="AI439" s="343"/>
      <c r="AJ439" s="344"/>
      <c r="AK439" s="344"/>
      <c r="AL439" s="344"/>
      <c r="AM439" s="344"/>
      <c r="AN439" s="344"/>
      <c r="AO439" s="309"/>
      <c r="AP439" s="344"/>
      <c r="AQ439" s="344"/>
      <c r="AR439" s="344"/>
      <c r="AS439" s="344"/>
      <c r="AT439" s="344"/>
      <c r="AU439" s="309"/>
      <c r="AV439" s="344"/>
      <c r="AW439" s="344"/>
      <c r="AX439" s="309"/>
    </row>
    <row r="440" spans="1:50">
      <c r="A440" s="643" t="s">
        <v>302</v>
      </c>
      <c r="B440" s="644">
        <v>284</v>
      </c>
      <c r="C440" s="644"/>
      <c r="D440" s="644">
        <v>197</v>
      </c>
      <c r="E440" s="644"/>
      <c r="F440" s="644">
        <v>80</v>
      </c>
      <c r="G440" s="644">
        <v>126</v>
      </c>
      <c r="H440" s="644">
        <v>687</v>
      </c>
      <c r="I440" s="644">
        <v>43</v>
      </c>
      <c r="J440" s="644"/>
      <c r="K440" s="644">
        <v>20</v>
      </c>
      <c r="L440" s="644">
        <v>50</v>
      </c>
      <c r="M440" s="644"/>
      <c r="N440" s="644">
        <v>113</v>
      </c>
      <c r="O440" s="644"/>
      <c r="P440" s="644"/>
      <c r="Q440" s="644"/>
      <c r="S440" s="274"/>
      <c r="T440" s="274"/>
      <c r="U440" s="274"/>
      <c r="V440" s="274"/>
      <c r="W440" s="274"/>
      <c r="X440" s="274"/>
      <c r="Y440" s="289"/>
      <c r="Z440" s="284"/>
      <c r="AA440" s="274"/>
      <c r="AB440" s="274"/>
      <c r="AC440" s="274"/>
      <c r="AD440" s="274"/>
      <c r="AE440" s="289"/>
      <c r="AF440" s="284"/>
      <c r="AG440" s="274"/>
      <c r="AH440" s="289"/>
      <c r="AI440" s="343"/>
      <c r="AJ440" s="344"/>
      <c r="AK440" s="344"/>
      <c r="AL440" s="344"/>
      <c r="AM440" s="344"/>
      <c r="AN440" s="344"/>
      <c r="AO440" s="309"/>
      <c r="AP440" s="344"/>
      <c r="AQ440" s="344"/>
      <c r="AR440" s="344"/>
      <c r="AS440" s="344"/>
      <c r="AT440" s="344"/>
      <c r="AU440" s="309"/>
      <c r="AV440" s="344"/>
      <c r="AW440" s="344"/>
      <c r="AX440" s="309"/>
    </row>
    <row r="441" spans="1:50">
      <c r="A441" s="643" t="s">
        <v>304</v>
      </c>
      <c r="B441" s="644">
        <v>30690209.560871117</v>
      </c>
      <c r="C441" s="644"/>
      <c r="D441" s="644">
        <v>14914662.227395777</v>
      </c>
      <c r="E441" s="644"/>
      <c r="F441" s="644">
        <v>6021082.7283842349</v>
      </c>
      <c r="G441" s="644">
        <v>8565660.9053620882</v>
      </c>
      <c r="H441" s="644">
        <v>60191615.422013223</v>
      </c>
      <c r="I441" s="644">
        <v>2673543.2247557002</v>
      </c>
      <c r="J441" s="644"/>
      <c r="K441" s="644">
        <v>1403324.6</v>
      </c>
      <c r="L441" s="644">
        <v>3117691.9496788196</v>
      </c>
      <c r="M441" s="644"/>
      <c r="N441" s="644">
        <v>7194559.7744345199</v>
      </c>
      <c r="O441" s="644"/>
      <c r="P441" s="644"/>
      <c r="Q441" s="644"/>
      <c r="S441" s="275">
        <f>IF(B440&gt;0,(B441/B440),)</f>
        <v>108064.11817208139</v>
      </c>
      <c r="T441" s="275">
        <f t="shared" ref="T441" si="4695">IF(C440&gt;0,(C441/C440),)</f>
        <v>0</v>
      </c>
      <c r="U441" s="275">
        <f t="shared" ref="U441" si="4696">IF(D440&gt;0,(D441/D440),)</f>
        <v>75708.945316729834</v>
      </c>
      <c r="V441" s="275">
        <f t="shared" ref="V441" si="4697">IF(E440&gt;0,(E441/E440),)</f>
        <v>0</v>
      </c>
      <c r="W441" s="275">
        <f t="shared" ref="W441" si="4698">IF(F440&gt;0,(F441/F440),)</f>
        <v>75263.534104802937</v>
      </c>
      <c r="X441" s="275">
        <f t="shared" ref="X441" si="4699">IF(G440&gt;0,(G441/G440),)</f>
        <v>67981.435756841965</v>
      </c>
      <c r="Y441" s="290">
        <f t="shared" ref="Y441" si="4700">IF(H440&gt;0,(H441/H440),)</f>
        <v>87615.160730732488</v>
      </c>
      <c r="Z441" s="285">
        <f t="shared" ref="Z441" si="4701">IF(I440&gt;0,(I441/I440),)</f>
        <v>62175.423831527914</v>
      </c>
      <c r="AA441" s="275">
        <f t="shared" ref="AA441" si="4702">IF(J440&gt;0,(J441/J440),)</f>
        <v>0</v>
      </c>
      <c r="AB441" s="275">
        <f t="shared" ref="AB441" si="4703">IF(K440&gt;0,(K441/K440),)</f>
        <v>70166.23000000001</v>
      </c>
      <c r="AC441" s="275">
        <f t="shared" ref="AC441" si="4704">IF(L440&gt;0,(L441/L440),)</f>
        <v>62353.838993576392</v>
      </c>
      <c r="AD441" s="275">
        <f t="shared" ref="AD441" si="4705">IF(M440&gt;0,(M441/M440),)</f>
        <v>0</v>
      </c>
      <c r="AE441" s="290">
        <f t="shared" ref="AE441" si="4706">IF(N440&gt;0,(N441/N440),)</f>
        <v>63668.670570216993</v>
      </c>
      <c r="AF441" s="285">
        <f t="shared" ref="AF441" si="4707">IF(O440&gt;0,(O441/O440),)</f>
        <v>0</v>
      </c>
      <c r="AG441" s="275">
        <f t="shared" ref="AG441" si="4708">IF(P440&gt;0,(P441/P440),)</f>
        <v>0</v>
      </c>
      <c r="AH441" s="290">
        <f t="shared" ref="AH441" si="4709">IF(Q440&gt;0,(Q441/Q440),)</f>
        <v>0</v>
      </c>
      <c r="AI441" s="343"/>
      <c r="AJ441" s="344"/>
      <c r="AK441" s="344"/>
      <c r="AL441" s="344"/>
      <c r="AM441" s="344"/>
      <c r="AN441" s="344"/>
      <c r="AO441" s="309"/>
      <c r="AP441" s="344"/>
      <c r="AQ441" s="344"/>
      <c r="AR441" s="344"/>
      <c r="AS441" s="344"/>
      <c r="AT441" s="344"/>
      <c r="AU441" s="309"/>
      <c r="AV441" s="344"/>
      <c r="AW441" s="344"/>
      <c r="AX441" s="309"/>
    </row>
    <row r="442" spans="1:50">
      <c r="A442" s="643" t="s">
        <v>306</v>
      </c>
      <c r="B442" s="644">
        <v>299</v>
      </c>
      <c r="C442" s="644"/>
      <c r="D442" s="644">
        <v>186</v>
      </c>
      <c r="E442" s="644"/>
      <c r="F442" s="644">
        <v>78</v>
      </c>
      <c r="G442" s="644">
        <v>130</v>
      </c>
      <c r="H442" s="644">
        <v>693</v>
      </c>
      <c r="I442" s="644">
        <v>36</v>
      </c>
      <c r="J442" s="644"/>
      <c r="K442" s="644">
        <v>17</v>
      </c>
      <c r="L442" s="644">
        <v>53</v>
      </c>
      <c r="M442" s="644"/>
      <c r="N442" s="644">
        <v>106</v>
      </c>
      <c r="O442" s="644"/>
      <c r="P442" s="644"/>
      <c r="Q442" s="644"/>
      <c r="Y442" s="288"/>
      <c r="Z442" s="284"/>
      <c r="AE442" s="288"/>
      <c r="AF442" s="284"/>
      <c r="AH442" s="288"/>
      <c r="AI442" s="343"/>
      <c r="AJ442" s="344"/>
      <c r="AK442" s="344"/>
      <c r="AL442" s="344"/>
      <c r="AM442" s="344"/>
      <c r="AN442" s="344"/>
      <c r="AO442" s="309"/>
      <c r="AP442" s="344"/>
      <c r="AQ442" s="344"/>
      <c r="AR442" s="344"/>
      <c r="AS442" s="344"/>
      <c r="AT442" s="344"/>
      <c r="AU442" s="309"/>
      <c r="AV442" s="344"/>
      <c r="AW442" s="344"/>
      <c r="AX442" s="309"/>
    </row>
    <row r="443" spans="1:50">
      <c r="A443" s="643" t="s">
        <v>308</v>
      </c>
      <c r="B443" s="644">
        <v>32406680.621149901</v>
      </c>
      <c r="C443" s="644"/>
      <c r="D443" s="644">
        <v>14667349.949743001</v>
      </c>
      <c r="E443" s="644"/>
      <c r="F443" s="644">
        <v>5907372.8906199634</v>
      </c>
      <c r="G443" s="644">
        <v>8840331.5473788772</v>
      </c>
      <c r="H443" s="644">
        <v>61821735.008891739</v>
      </c>
      <c r="I443" s="644">
        <v>2280813.6315789474</v>
      </c>
      <c r="J443" s="644"/>
      <c r="K443" s="644">
        <v>1229911.6210526316</v>
      </c>
      <c r="L443" s="644">
        <v>3339577.3920206693</v>
      </c>
      <c r="M443" s="644"/>
      <c r="N443" s="644">
        <v>6850302.6446522484</v>
      </c>
      <c r="O443" s="644"/>
      <c r="P443" s="644"/>
      <c r="Q443" s="644"/>
      <c r="R443" s="273"/>
      <c r="S443" s="275">
        <f>IF(B442&gt;0,(B443/B442),)</f>
        <v>108383.54722792609</v>
      </c>
      <c r="T443" s="275">
        <f t="shared" ref="T443" si="4710">IF(C442&gt;0,(C443/C442),)</f>
        <v>0</v>
      </c>
      <c r="U443" s="275">
        <f t="shared" ref="U443" si="4711">IF(D442&gt;0,(D443/D442),)</f>
        <v>78856.720159908611</v>
      </c>
      <c r="V443" s="275">
        <f t="shared" ref="V443" si="4712">IF(E442&gt;0,(E443/E442),)</f>
        <v>0</v>
      </c>
      <c r="W443" s="275">
        <f t="shared" ref="W443" si="4713">IF(F442&gt;0,(F443/F442),)</f>
        <v>75735.549879743121</v>
      </c>
      <c r="X443" s="275">
        <f t="shared" ref="X443" si="4714">IF(G442&gt;0,(G443/G442),)</f>
        <v>68002.550364452894</v>
      </c>
      <c r="Y443" s="290">
        <f t="shared" ref="Y443" si="4715">IF(H442&gt;0,(H443/H442),)</f>
        <v>89208.852826683607</v>
      </c>
      <c r="Z443" s="285">
        <f t="shared" ref="Z443" si="4716">IF(I442&gt;0,(I443/I442),)</f>
        <v>63355.93421052632</v>
      </c>
      <c r="AA443" s="275">
        <f t="shared" ref="AA443" si="4717">IF(J442&gt;0,(J443/J442),)</f>
        <v>0</v>
      </c>
      <c r="AB443" s="275">
        <f t="shared" ref="AB443" si="4718">IF(K442&gt;0,(K443/K442),)</f>
        <v>72347.742414860681</v>
      </c>
      <c r="AC443" s="275">
        <f t="shared" ref="AC443" si="4719">IF(L442&gt;0,(L443/L442),)</f>
        <v>63010.894189069229</v>
      </c>
      <c r="AD443" s="275">
        <f t="shared" ref="AD443" si="4720">IF(M442&gt;0,(M443/M442),)</f>
        <v>0</v>
      </c>
      <c r="AE443" s="290">
        <f t="shared" ref="AE443" si="4721">IF(N442&gt;0,(N443/N442),)</f>
        <v>64625.496647662723</v>
      </c>
      <c r="AF443" s="285">
        <f t="shared" ref="AF443" si="4722">IF(O442&gt;0,(O443/O442),)</f>
        <v>0</v>
      </c>
      <c r="AG443" s="275">
        <f t="shared" ref="AG443" si="4723">IF(P442&gt;0,(P443/P442),)</f>
        <v>0</v>
      </c>
      <c r="AH443" s="290">
        <f t="shared" ref="AH443" si="4724">IF(Q442&gt;0,(Q443/Q442),)</f>
        <v>0</v>
      </c>
      <c r="AI443" s="345">
        <f>IF(S441&gt;0,(S443-S441)/S441,)</f>
        <v>2.9559215514629606E-3</v>
      </c>
      <c r="AJ443" s="314">
        <f t="shared" ref="AJ443" si="4725">IF(T441&gt;0,(T443-T441)/T441,)</f>
        <v>0</v>
      </c>
      <c r="AK443" s="350">
        <f t="shared" ref="AK443" si="4726">IF(U441&gt;0,(U443-U441)/U441,)</f>
        <v>4.1577317317128111E-2</v>
      </c>
      <c r="AL443" s="314">
        <f t="shared" ref="AL443" si="4727">IF(V441&gt;0,(V443-V441)/V441,)</f>
        <v>0</v>
      </c>
      <c r="AM443" s="314">
        <f t="shared" ref="AM443" si="4728">IF(W441&gt;0,(W443-W441)/W441,)</f>
        <v>6.2715069197111029E-3</v>
      </c>
      <c r="AN443" s="314">
        <f t="shared" ref="AN443" si="4729">IF(X441&gt;0,(X443-X441)/X441,)</f>
        <v>3.105937286533974E-4</v>
      </c>
      <c r="AO443" s="310">
        <f t="shared" ref="AO443" si="4730">IF(Y441&gt;0,(Y443-Y441)/Y441,)</f>
        <v>1.8189684098725904E-2</v>
      </c>
      <c r="AP443" s="314">
        <f t="shared" ref="AP443" si="4731">IF(Z441&gt;0,(Z443-Z441)/Z441,)</f>
        <v>1.898676850514355E-2</v>
      </c>
      <c r="AQ443" s="314">
        <f t="shared" ref="AQ443" si="4732">IF(AA441&gt;0,(AA443-AA441)/AA441,)</f>
        <v>0</v>
      </c>
      <c r="AR443" s="314">
        <f t="shared" ref="AR443" si="4733">IF(AB441&gt;0,(AB443-AB441)/AB441,)</f>
        <v>3.1090631702183083E-2</v>
      </c>
      <c r="AS443" s="314">
        <f t="shared" ref="AS443" si="4734">IF(AC441&gt;0,(AC443-AC441)/AC441,)</f>
        <v>1.0537525934217567E-2</v>
      </c>
      <c r="AT443" s="314">
        <f t="shared" ref="AT443" si="4735">IF(AD441&gt;0,(AD443-AD441)/AD441,)</f>
        <v>0</v>
      </c>
      <c r="AU443" s="310">
        <f t="shared" ref="AU443" si="4736">IF(AE441&gt;0,(AE443-AE441)/AE441,)</f>
        <v>1.5028208832953324E-2</v>
      </c>
      <c r="AV443" s="314">
        <f t="shared" ref="AV443" si="4737">IF(AF441&gt;0,(AF443-AF441)/AF441,)</f>
        <v>0</v>
      </c>
      <c r="AW443" s="314">
        <f t="shared" ref="AW443" si="4738">IF(AG441&gt;0,(AG443-AG441)/AG441,)</f>
        <v>0</v>
      </c>
      <c r="AX443" s="310">
        <f t="shared" ref="AX443" si="4739">IF(AH441&gt;0,(AH443-AH441)/AH441,)</f>
        <v>0</v>
      </c>
    </row>
    <row r="444" spans="1:50">
      <c r="A444" s="643" t="s">
        <v>310</v>
      </c>
      <c r="B444" s="644">
        <v>316</v>
      </c>
      <c r="C444" s="644"/>
      <c r="D444" s="644">
        <v>130</v>
      </c>
      <c r="E444" s="644"/>
      <c r="F444" s="644">
        <v>91</v>
      </c>
      <c r="G444" s="644">
        <v>162</v>
      </c>
      <c r="H444" s="644">
        <v>699</v>
      </c>
      <c r="I444" s="644">
        <v>11</v>
      </c>
      <c r="J444" s="644"/>
      <c r="K444" s="644">
        <v>20</v>
      </c>
      <c r="L444" s="644">
        <v>50</v>
      </c>
      <c r="M444" s="644"/>
      <c r="N444" s="644">
        <v>81</v>
      </c>
      <c r="O444" s="644"/>
      <c r="P444" s="644"/>
      <c r="Q444" s="644"/>
      <c r="Y444" s="288"/>
      <c r="Z444" s="284"/>
      <c r="AE444" s="288"/>
      <c r="AF444" s="284"/>
      <c r="AH444" s="288"/>
      <c r="AI444" s="343"/>
      <c r="AJ444" s="344"/>
      <c r="AK444" s="344"/>
      <c r="AL444" s="344"/>
      <c r="AM444" s="344"/>
      <c r="AN444" s="344"/>
      <c r="AO444" s="309"/>
      <c r="AP444" s="344"/>
      <c r="AQ444" s="344"/>
      <c r="AR444" s="344"/>
      <c r="AS444" s="344"/>
      <c r="AT444" s="344"/>
      <c r="AU444" s="309"/>
      <c r="AV444" s="344"/>
      <c r="AW444" s="344"/>
      <c r="AX444" s="309"/>
    </row>
    <row r="445" spans="1:50">
      <c r="A445" s="648" t="s">
        <v>312</v>
      </c>
      <c r="B445" s="646">
        <v>25775531.80619112</v>
      </c>
      <c r="C445" s="646"/>
      <c r="D445" s="646">
        <v>8247505.3030303037</v>
      </c>
      <c r="E445" s="646"/>
      <c r="F445" s="646">
        <v>5815899.8083468955</v>
      </c>
      <c r="G445" s="646">
        <v>9889986.3265650067</v>
      </c>
      <c r="H445" s="646">
        <v>49728923.244133323</v>
      </c>
      <c r="I445" s="646">
        <v>590574.05263157899</v>
      </c>
      <c r="J445" s="646"/>
      <c r="K445" s="646">
        <v>1105079</v>
      </c>
      <c r="L445" s="646">
        <v>2732395.5005375221</v>
      </c>
      <c r="M445" s="646"/>
      <c r="N445" s="646">
        <v>4428048.5531691015</v>
      </c>
      <c r="O445" s="646"/>
      <c r="P445" s="646"/>
      <c r="Q445" s="646"/>
      <c r="S445" s="275">
        <f>IF(B444&gt;0,(B445/B444),)</f>
        <v>81568.138627187087</v>
      </c>
      <c r="T445" s="275">
        <f t="shared" ref="T445" si="4740">IF(C444&gt;0,(C445/C444),)</f>
        <v>0</v>
      </c>
      <c r="U445" s="275">
        <f t="shared" ref="U445" si="4741">IF(D444&gt;0,(D445/D444),)</f>
        <v>63442.348484848488</v>
      </c>
      <c r="V445" s="275">
        <f t="shared" ref="V445" si="4742">IF(E444&gt;0,(E445/E444),)</f>
        <v>0</v>
      </c>
      <c r="W445" s="275">
        <f t="shared" ref="W445" si="4743">IF(F444&gt;0,(F445/F444),)</f>
        <v>63910.98690491094</v>
      </c>
      <c r="X445" s="275">
        <f t="shared" ref="X445" si="4744">IF(G444&gt;0,(G445/G444),)</f>
        <v>61049.298312129671</v>
      </c>
      <c r="Y445" s="290">
        <f t="shared" ref="Y445" si="4745">IF(H444&gt;0,(H445/H444),)</f>
        <v>71142.951708345237</v>
      </c>
      <c r="Z445" s="285">
        <f t="shared" ref="Z445" si="4746">IF(I444&gt;0,(I445/I444),)</f>
        <v>53688.550239234457</v>
      </c>
      <c r="AA445" s="275">
        <f t="shared" ref="AA445" si="4747">IF(J444&gt;0,(J445/J444),)</f>
        <v>0</v>
      </c>
      <c r="AB445" s="275">
        <f t="shared" ref="AB445" si="4748">IF(K444&gt;0,(K445/K444),)</f>
        <v>55253.95</v>
      </c>
      <c r="AC445" s="275">
        <f t="shared" ref="AC445" si="4749">IF(L444&gt;0,(L445/L444),)</f>
        <v>54647.910010750442</v>
      </c>
      <c r="AD445" s="275">
        <f t="shared" ref="AD445" si="4750">IF(M444&gt;0,(M445/M444),)</f>
        <v>0</v>
      </c>
      <c r="AE445" s="290">
        <f t="shared" ref="AE445" si="4751">IF(N444&gt;0,(N445/N444),)</f>
        <v>54667.266088507429</v>
      </c>
      <c r="AF445" s="285">
        <f t="shared" ref="AF445" si="4752">IF(O444&gt;0,(O445/O444),)</f>
        <v>0</v>
      </c>
      <c r="AG445" s="275">
        <f t="shared" ref="AG445" si="4753">IF(P444&gt;0,(P445/P444),)</f>
        <v>0</v>
      </c>
      <c r="AH445" s="290">
        <f t="shared" ref="AH445" si="4754">IF(Q444&gt;0,(Q445/Q444),)</f>
        <v>0</v>
      </c>
      <c r="AI445" s="343"/>
      <c r="AJ445" s="344"/>
      <c r="AK445" s="344"/>
      <c r="AL445" s="344"/>
      <c r="AM445" s="344"/>
      <c r="AN445" s="344"/>
      <c r="AO445" s="309"/>
      <c r="AP445" s="344"/>
      <c r="AQ445" s="344"/>
      <c r="AR445" s="344"/>
      <c r="AS445" s="344"/>
      <c r="AT445" s="344"/>
      <c r="AU445" s="309"/>
      <c r="AV445" s="344"/>
      <c r="AW445" s="344"/>
      <c r="AX445" s="309"/>
    </row>
    <row r="446" spans="1:50">
      <c r="A446" s="643" t="s">
        <v>314</v>
      </c>
      <c r="B446" s="644">
        <v>324</v>
      </c>
      <c r="C446" s="644"/>
      <c r="D446" s="644">
        <v>135</v>
      </c>
      <c r="E446" s="644"/>
      <c r="F446" s="644">
        <v>88</v>
      </c>
      <c r="G446" s="644">
        <v>166</v>
      </c>
      <c r="H446" s="644">
        <v>713</v>
      </c>
      <c r="I446" s="644">
        <v>14</v>
      </c>
      <c r="J446" s="644"/>
      <c r="K446" s="644">
        <v>15</v>
      </c>
      <c r="L446" s="644">
        <v>63</v>
      </c>
      <c r="M446" s="644"/>
      <c r="N446" s="644">
        <v>92</v>
      </c>
      <c r="O446" s="644"/>
      <c r="P446" s="644"/>
      <c r="Q446" s="644"/>
      <c r="Y446" s="288"/>
      <c r="Z446" s="284"/>
      <c r="AE446" s="288"/>
      <c r="AF446" s="284"/>
      <c r="AH446" s="288"/>
      <c r="AI446" s="343"/>
      <c r="AJ446" s="344"/>
      <c r="AK446" s="344"/>
      <c r="AL446" s="344"/>
      <c r="AM446" s="344"/>
      <c r="AN446" s="344"/>
      <c r="AO446" s="309"/>
      <c r="AP446" s="344"/>
      <c r="AQ446" s="344"/>
      <c r="AR446" s="344"/>
      <c r="AS446" s="344"/>
      <c r="AT446" s="344"/>
      <c r="AU446" s="309"/>
      <c r="AV446" s="344"/>
      <c r="AW446" s="344"/>
      <c r="AX446" s="309"/>
    </row>
    <row r="447" spans="1:50">
      <c r="A447" s="643" t="s">
        <v>316</v>
      </c>
      <c r="B447" s="644">
        <v>26194005.959960617</v>
      </c>
      <c r="C447" s="644"/>
      <c r="D447" s="644">
        <v>9032199.5454545468</v>
      </c>
      <c r="E447" s="644"/>
      <c r="F447" s="644">
        <v>5742588.4221884497</v>
      </c>
      <c r="G447" s="644">
        <v>10231579.002549602</v>
      </c>
      <c r="H447" s="644">
        <v>51200372.930153221</v>
      </c>
      <c r="I447" s="644">
        <v>752779.23529411759</v>
      </c>
      <c r="J447" s="644"/>
      <c r="K447" s="644">
        <v>832901.9107142858</v>
      </c>
      <c r="L447" s="644">
        <v>3406527.4132664944</v>
      </c>
      <c r="M447" s="644"/>
      <c r="N447" s="644">
        <v>4992208.5592748979</v>
      </c>
      <c r="O447" s="644"/>
      <c r="P447" s="644"/>
      <c r="Q447" s="644"/>
      <c r="R447" s="273"/>
      <c r="S447" s="275">
        <f>IF(B446&gt;0,(B447/B446),)</f>
        <v>80845.697407285857</v>
      </c>
      <c r="T447" s="275">
        <f t="shared" ref="T447" si="4755">IF(C446&gt;0,(C447/C446),)</f>
        <v>0</v>
      </c>
      <c r="U447" s="275">
        <f t="shared" ref="U447" si="4756">IF(D446&gt;0,(D447/D446),)</f>
        <v>66905.181818181823</v>
      </c>
      <c r="V447" s="275">
        <f t="shared" ref="V447" si="4757">IF(E446&gt;0,(E447/E446),)</f>
        <v>0</v>
      </c>
      <c r="W447" s="275">
        <f t="shared" ref="W447" si="4758">IF(F446&gt;0,(F447/F446),)</f>
        <v>65256.686615777835</v>
      </c>
      <c r="X447" s="275">
        <f t="shared" ref="X447" si="4759">IF(G446&gt;0,(G447/G446),)</f>
        <v>61636.018087648205</v>
      </c>
      <c r="Y447" s="290">
        <f t="shared" ref="Y447" si="4760">IF(H446&gt;0,(H447/H446),)</f>
        <v>71809.779705684748</v>
      </c>
      <c r="Z447" s="285">
        <f t="shared" ref="Z447" si="4761">IF(I446&gt;0,(I447/I446),)</f>
        <v>53769.945378151257</v>
      </c>
      <c r="AA447" s="275">
        <f t="shared" ref="AA447" si="4762">IF(J446&gt;0,(J447/J446),)</f>
        <v>0</v>
      </c>
      <c r="AB447" s="275">
        <f t="shared" ref="AB447" si="4763">IF(K446&gt;0,(K447/K446),)</f>
        <v>55526.794047619056</v>
      </c>
      <c r="AC447" s="275">
        <f t="shared" ref="AC447" si="4764">IF(L446&gt;0,(L447/L446),)</f>
        <v>54071.863702642768</v>
      </c>
      <c r="AD447" s="275">
        <f t="shared" ref="AD447" si="4765">IF(M446&gt;0,(M447/M446),)</f>
        <v>0</v>
      </c>
      <c r="AE447" s="290">
        <f t="shared" ref="AE447" si="4766">IF(N446&gt;0,(N447/N446),)</f>
        <v>54263.136513857586</v>
      </c>
      <c r="AF447" s="285">
        <f t="shared" ref="AF447" si="4767">IF(O446&gt;0,(O447/O446),)</f>
        <v>0</v>
      </c>
      <c r="AG447" s="275">
        <f t="shared" ref="AG447" si="4768">IF(P446&gt;0,(P447/P446),)</f>
        <v>0</v>
      </c>
      <c r="AH447" s="290">
        <f t="shared" ref="AH447" si="4769">IF(Q446&gt;0,(Q447/Q446),)</f>
        <v>0</v>
      </c>
      <c r="AI447" s="345">
        <f>IF(S445&gt;0,(S447-S445)/S445,)</f>
        <v>-8.856904571565594E-3</v>
      </c>
      <c r="AJ447" s="314">
        <f t="shared" ref="AJ447" si="4770">IF(T445&gt;0,(T447-T445)/T445,)</f>
        <v>0</v>
      </c>
      <c r="AK447" s="350">
        <f t="shared" ref="AK447" si="4771">IF(U445&gt;0,(U447-U445)/U445,)</f>
        <v>5.4582363610961554E-2</v>
      </c>
      <c r="AL447" s="314">
        <f t="shared" ref="AL447" si="4772">IF(V445&gt;0,(V447-V445)/V445,)</f>
        <v>0</v>
      </c>
      <c r="AM447" s="314">
        <f t="shared" ref="AM447" si="4773">IF(W445&gt;0,(W447-W445)/W445,)</f>
        <v>2.1055843072319867E-2</v>
      </c>
      <c r="AN447" s="314">
        <f t="shared" ref="AN447" si="4774">IF(X445&gt;0,(X447-X445)/X445,)</f>
        <v>9.6105899943154643E-3</v>
      </c>
      <c r="AO447" s="310">
        <f t="shared" ref="AO447" si="4775">IF(Y445&gt;0,(Y447-Y445)/Y445,)</f>
        <v>9.3730718409493624E-3</v>
      </c>
      <c r="AP447" s="314">
        <f t="shared" ref="AP447" si="4776">IF(Z445&gt;0,(Z447-Z445)/Z445,)</f>
        <v>1.5160614051619107E-3</v>
      </c>
      <c r="AQ447" s="314">
        <f t="shared" ref="AQ447" si="4777">IF(AA445&gt;0,(AA447-AA445)/AA445,)</f>
        <v>0</v>
      </c>
      <c r="AR447" s="314">
        <f t="shared" ref="AR447" si="4778">IF(AB445&gt;0,(AB447-AB445)/AB445,)</f>
        <v>4.9380007695207133E-3</v>
      </c>
      <c r="AS447" s="314">
        <f t="shared" ref="AS447" si="4779">IF(AC445&gt;0,(AC447-AC445)/AC445,)</f>
        <v>-1.0541049200131408E-2</v>
      </c>
      <c r="AT447" s="314">
        <f t="shared" ref="AT447" si="4780">IF(AD445&gt;0,(AD447-AD445)/AD445,)</f>
        <v>0</v>
      </c>
      <c r="AU447" s="310">
        <f t="shared" ref="AU447" si="4781">IF(AE445&gt;0,(AE447-AE445)/AE445,)</f>
        <v>-7.3925331110494801E-3</v>
      </c>
      <c r="AV447" s="314">
        <f t="shared" ref="AV447" si="4782">IF(AF445&gt;0,(AF447-AF445)/AF445,)</f>
        <v>0</v>
      </c>
      <c r="AW447" s="314">
        <f t="shared" ref="AW447" si="4783">IF(AG445&gt;0,(AG447-AG445)/AG445,)</f>
        <v>0</v>
      </c>
      <c r="AX447" s="310">
        <f t="shared" ref="AX447" si="4784">IF(AH445&gt;0,(AH447-AH445)/AH445,)</f>
        <v>0</v>
      </c>
    </row>
    <row r="448" spans="1:50">
      <c r="A448" s="643" t="s">
        <v>318</v>
      </c>
      <c r="B448" s="644">
        <v>358</v>
      </c>
      <c r="C448" s="644"/>
      <c r="D448" s="644">
        <v>133</v>
      </c>
      <c r="E448" s="644"/>
      <c r="F448" s="644">
        <v>113</v>
      </c>
      <c r="G448" s="644">
        <v>218</v>
      </c>
      <c r="H448" s="644">
        <v>822</v>
      </c>
      <c r="I448" s="644">
        <v>41</v>
      </c>
      <c r="J448" s="644"/>
      <c r="K448" s="644">
        <v>26</v>
      </c>
      <c r="L448" s="644">
        <v>91</v>
      </c>
      <c r="M448" s="644"/>
      <c r="N448" s="644">
        <v>158</v>
      </c>
      <c r="O448" s="644"/>
      <c r="P448" s="644"/>
      <c r="Q448" s="644"/>
      <c r="Y448" s="288"/>
      <c r="Z448" s="284"/>
      <c r="AE448" s="288"/>
      <c r="AF448" s="284"/>
      <c r="AH448" s="288"/>
      <c r="AI448" s="343"/>
      <c r="AJ448" s="344"/>
      <c r="AK448" s="344"/>
      <c r="AL448" s="344"/>
      <c r="AM448" s="344"/>
      <c r="AN448" s="344"/>
      <c r="AO448" s="309"/>
      <c r="AP448" s="344"/>
      <c r="AQ448" s="344"/>
      <c r="AR448" s="344"/>
      <c r="AS448" s="344"/>
      <c r="AT448" s="344"/>
      <c r="AU448" s="309"/>
      <c r="AV448" s="344"/>
      <c r="AW448" s="344"/>
      <c r="AX448" s="309"/>
    </row>
    <row r="449" spans="1:50">
      <c r="A449" s="643" t="s">
        <v>320</v>
      </c>
      <c r="B449" s="644">
        <v>23634271.42728905</v>
      </c>
      <c r="C449" s="644"/>
      <c r="D449" s="644">
        <v>7411504.4126213593</v>
      </c>
      <c r="E449" s="644"/>
      <c r="F449" s="644">
        <v>6019176.4023058256</v>
      </c>
      <c r="G449" s="644">
        <v>11558185.124361275</v>
      </c>
      <c r="H449" s="644">
        <v>48623137.366577514</v>
      </c>
      <c r="I449" s="644">
        <v>1874553.5949367089</v>
      </c>
      <c r="J449" s="644"/>
      <c r="K449" s="644">
        <v>1208937.5543478262</v>
      </c>
      <c r="L449" s="644">
        <v>4026395.1498988653</v>
      </c>
      <c r="M449" s="644"/>
      <c r="N449" s="644">
        <v>7109886.2991834003</v>
      </c>
      <c r="O449" s="644"/>
      <c r="P449" s="644"/>
      <c r="Q449" s="644"/>
      <c r="R449" s="273"/>
      <c r="S449" s="275">
        <f>IF(B448&gt;0,(B449/B448),)</f>
        <v>66017.517953321367</v>
      </c>
      <c r="T449" s="275">
        <f t="shared" ref="T449" si="4785">IF(C448&gt;0,(C449/C448),)</f>
        <v>0</v>
      </c>
      <c r="U449" s="275">
        <f t="shared" ref="U449" si="4786">IF(D448&gt;0,(D449/D448),)</f>
        <v>55725.597087378643</v>
      </c>
      <c r="V449" s="275">
        <f t="shared" ref="V449" si="4787">IF(E448&gt;0,(E449/E448),)</f>
        <v>0</v>
      </c>
      <c r="W449" s="275">
        <f t="shared" ref="W449" si="4788">IF(F448&gt;0,(F449/F448),)</f>
        <v>53267.047808016156</v>
      </c>
      <c r="X449" s="275">
        <f t="shared" ref="X449" si="4789">IF(G448&gt;0,(G449/G448),)</f>
        <v>53019.197818170986</v>
      </c>
      <c r="Y449" s="290">
        <f t="shared" ref="Y449" si="4790">IF(H448&gt;0,(H449/H448),)</f>
        <v>59152.235239145397</v>
      </c>
      <c r="Z449" s="285">
        <f t="shared" ref="Z449" si="4791">IF(I448&gt;0,(I449/I448),)</f>
        <v>45720.81938870022</v>
      </c>
      <c r="AA449" s="275">
        <f t="shared" ref="AA449" si="4792">IF(J448&gt;0,(J449/J448),)</f>
        <v>0</v>
      </c>
      <c r="AB449" s="275">
        <f t="shared" ref="AB449" si="4793">IF(K448&gt;0,(K449/K448),)</f>
        <v>46497.598244147157</v>
      </c>
      <c r="AC449" s="275">
        <f t="shared" ref="AC449" si="4794">IF(L448&gt;0,(L449/L448),)</f>
        <v>44246.100548339178</v>
      </c>
      <c r="AD449" s="275">
        <f t="shared" ref="AD449" si="4795">IF(M448&gt;0,(M449/M448),)</f>
        <v>0</v>
      </c>
      <c r="AE449" s="290">
        <f t="shared" ref="AE449" si="4796">IF(N448&gt;0,(N449/N448),)</f>
        <v>44999.280374578484</v>
      </c>
      <c r="AF449" s="285">
        <f t="shared" ref="AF449" si="4797">IF(O448&gt;0,(O449/O448),)</f>
        <v>0</v>
      </c>
      <c r="AG449" s="275">
        <f t="shared" ref="AG449" si="4798">IF(P448&gt;0,(P449/P448),)</f>
        <v>0</v>
      </c>
      <c r="AH449" s="290">
        <f t="shared" ref="AH449" si="4799">IF(Q448&gt;0,(Q449/Q448),)</f>
        <v>0</v>
      </c>
      <c r="AI449" s="343"/>
      <c r="AJ449" s="344"/>
      <c r="AK449" s="344"/>
      <c r="AL449" s="344"/>
      <c r="AM449" s="344"/>
      <c r="AN449" s="344"/>
      <c r="AO449" s="309"/>
      <c r="AP449" s="344"/>
      <c r="AQ449" s="344"/>
      <c r="AR449" s="344"/>
      <c r="AS449" s="344"/>
      <c r="AT449" s="344"/>
      <c r="AU449" s="309"/>
      <c r="AV449" s="344"/>
      <c r="AW449" s="344"/>
      <c r="AX449" s="309"/>
    </row>
    <row r="450" spans="1:50">
      <c r="A450" s="643" t="s">
        <v>322</v>
      </c>
      <c r="B450" s="644">
        <v>360</v>
      </c>
      <c r="C450" s="644"/>
      <c r="D450" s="644">
        <v>146</v>
      </c>
      <c r="E450" s="644"/>
      <c r="F450" s="644">
        <v>119</v>
      </c>
      <c r="G450" s="644">
        <v>210</v>
      </c>
      <c r="H450" s="644">
        <v>835</v>
      </c>
      <c r="I450" s="644">
        <v>39</v>
      </c>
      <c r="J450" s="644"/>
      <c r="K450" s="644">
        <v>27</v>
      </c>
      <c r="L450" s="644">
        <v>99</v>
      </c>
      <c r="M450" s="644"/>
      <c r="N450" s="644">
        <v>165</v>
      </c>
      <c r="O450" s="644"/>
      <c r="P450" s="644"/>
      <c r="Q450" s="644"/>
      <c r="Y450" s="288"/>
      <c r="Z450" s="284"/>
      <c r="AE450" s="288"/>
      <c r="AF450" s="284"/>
      <c r="AH450" s="288"/>
      <c r="AI450" s="343"/>
      <c r="AJ450" s="344"/>
      <c r="AK450" s="344"/>
      <c r="AL450" s="344"/>
      <c r="AM450" s="344"/>
      <c r="AN450" s="344"/>
      <c r="AO450" s="309"/>
      <c r="AP450" s="344"/>
      <c r="AQ450" s="344"/>
      <c r="AR450" s="344"/>
      <c r="AS450" s="344"/>
      <c r="AT450" s="344"/>
      <c r="AU450" s="309"/>
      <c r="AV450" s="344"/>
      <c r="AW450" s="344"/>
      <c r="AX450" s="309"/>
    </row>
    <row r="451" spans="1:50">
      <c r="A451" s="643" t="s">
        <v>324</v>
      </c>
      <c r="B451" s="644">
        <v>24240582.923627682</v>
      </c>
      <c r="C451" s="644"/>
      <c r="D451" s="644">
        <v>8737485.0786026195</v>
      </c>
      <c r="E451" s="644"/>
      <c r="F451" s="644">
        <v>6367669.0250664763</v>
      </c>
      <c r="G451" s="644">
        <v>11293986.855820853</v>
      </c>
      <c r="H451" s="644">
        <v>50639723.883117631</v>
      </c>
      <c r="I451" s="644">
        <v>1795128</v>
      </c>
      <c r="J451" s="644"/>
      <c r="K451" s="644">
        <v>1259197.2060301509</v>
      </c>
      <c r="L451" s="644">
        <v>4528321.3227433972</v>
      </c>
      <c r="M451" s="644"/>
      <c r="N451" s="644">
        <v>7582646.5287735481</v>
      </c>
      <c r="O451" s="644"/>
      <c r="P451" s="644"/>
      <c r="Q451" s="644"/>
      <c r="R451" s="273"/>
      <c r="S451" s="275">
        <f>IF(B450&gt;0,(B451/B450),)</f>
        <v>67334.952565632455</v>
      </c>
      <c r="T451" s="275">
        <f t="shared" ref="T451" si="4800">IF(C450&gt;0,(C451/C450),)</f>
        <v>0</v>
      </c>
      <c r="U451" s="275">
        <f t="shared" ref="U451" si="4801">IF(D450&gt;0,(D451/D450),)</f>
        <v>59845.788209606981</v>
      </c>
      <c r="V451" s="275">
        <f t="shared" ref="V451" si="4802">IF(E450&gt;0,(E451/E450),)</f>
        <v>0</v>
      </c>
      <c r="W451" s="275">
        <f t="shared" ref="W451" si="4803">IF(F450&gt;0,(F451/F450),)</f>
        <v>53509.823740054424</v>
      </c>
      <c r="X451" s="275">
        <f t="shared" ref="X451" si="4804">IF(G450&gt;0,(G451/G450),)</f>
        <v>53780.889789623114</v>
      </c>
      <c r="Y451" s="290">
        <f t="shared" ref="Y451" si="4805">IF(H450&gt;0,(H451/H450),)</f>
        <v>60646.375907925307</v>
      </c>
      <c r="Z451" s="285">
        <f t="shared" ref="Z451" si="4806">IF(I450&gt;0,(I451/I450),)</f>
        <v>46028.923076923078</v>
      </c>
      <c r="AA451" s="275">
        <f t="shared" ref="AA451" si="4807">IF(J450&gt;0,(J451/J450),)</f>
        <v>0</v>
      </c>
      <c r="AB451" s="275">
        <f t="shared" ref="AB451" si="4808">IF(K450&gt;0,(K451/K450),)</f>
        <v>46636.933556672251</v>
      </c>
      <c r="AC451" s="275">
        <f t="shared" ref="AC451" si="4809">IF(L450&gt;0,(L451/L450),)</f>
        <v>45740.619421650474</v>
      </c>
      <c r="AD451" s="275">
        <f t="shared" ref="AD451" si="4810">IF(M450&gt;0,(M451/M450),)</f>
        <v>0</v>
      </c>
      <c r="AE451" s="290">
        <f t="shared" ref="AE451" si="4811">IF(N450&gt;0,(N451/N450),)</f>
        <v>45955.433507718473</v>
      </c>
      <c r="AF451" s="285">
        <f t="shared" ref="AF451" si="4812">IF(O450&gt;0,(O451/O450),)</f>
        <v>0</v>
      </c>
      <c r="AG451" s="275">
        <f t="shared" ref="AG451" si="4813">IF(P450&gt;0,(P451/P450),)</f>
        <v>0</v>
      </c>
      <c r="AH451" s="290">
        <f t="shared" ref="AH451" si="4814">IF(Q450&gt;0,(Q451/Q450),)</f>
        <v>0</v>
      </c>
      <c r="AI451" s="345">
        <f>IF(S449&gt;0,(S451-S449)/S449,)</f>
        <v>1.9955833741622929E-2</v>
      </c>
      <c r="AJ451" s="314">
        <f t="shared" ref="AJ451" si="4815">IF(T449&gt;0,(T451-T449)/T449,)</f>
        <v>0</v>
      </c>
      <c r="AK451" s="350">
        <f t="shared" ref="AK451" si="4816">IF(U449&gt;0,(U451-U449)/U449,)</f>
        <v>7.3937137286619131E-2</v>
      </c>
      <c r="AL451" s="314">
        <f t="shared" ref="AL451" si="4817">IF(V449&gt;0,(V451-V449)/V449,)</f>
        <v>0</v>
      </c>
      <c r="AM451" s="314">
        <f t="shared" ref="AM451" si="4818">IF(W449&gt;0,(W451-W449)/W449,)</f>
        <v>4.5577132960939694E-3</v>
      </c>
      <c r="AN451" s="314">
        <f t="shared" ref="AN451" si="4819">IF(X449&gt;0,(X451-X449)/X449,)</f>
        <v>1.4366342811604697E-2</v>
      </c>
      <c r="AO451" s="310">
        <f t="shared" ref="AO451" si="4820">IF(Y449&gt;0,(Y451-Y449)/Y449,)</f>
        <v>2.5259242744408193E-2</v>
      </c>
      <c r="AP451" s="314">
        <f t="shared" ref="AP451" si="4821">IF(Z449&gt;0,(Z451-Z449)/Z449,)</f>
        <v>6.7388050420418583E-3</v>
      </c>
      <c r="AQ451" s="314">
        <f t="shared" ref="AQ451" si="4822">IF(AA449&gt;0,(AA451-AA449)/AA449,)</f>
        <v>0</v>
      </c>
      <c r="AR451" s="314">
        <f t="shared" ref="AR451" si="4823">IF(AB449&gt;0,(AB451-AB449)/AB449,)</f>
        <v>2.9966131109284318E-3</v>
      </c>
      <c r="AS451" s="314">
        <f t="shared" ref="AS451" si="4824">IF(AC449&gt;0,(AC451-AC449)/AC449,)</f>
        <v>3.377741438883463E-2</v>
      </c>
      <c r="AT451" s="314">
        <f t="shared" ref="AT451" si="4825">IF(AD449&gt;0,(AD451-AD449)/AD449,)</f>
        <v>0</v>
      </c>
      <c r="AU451" s="310">
        <f t="shared" ref="AU451" si="4826">IF(AE449&gt;0,(AE451-AE449)/AE449,)</f>
        <v>2.1248187197236833E-2</v>
      </c>
      <c r="AV451" s="314">
        <f t="shared" ref="AV451" si="4827">IF(AF449&gt;0,(AF451-AF449)/AF449,)</f>
        <v>0</v>
      </c>
      <c r="AW451" s="314">
        <f t="shared" ref="AW451" si="4828">IF(AG449&gt;0,(AG451-AG449)/AG449,)</f>
        <v>0</v>
      </c>
      <c r="AX451" s="310">
        <f t="shared" ref="AX451" si="4829">IF(AH449&gt;0,(AH451-AH449)/AH449,)</f>
        <v>0</v>
      </c>
    </row>
    <row r="452" spans="1:50">
      <c r="A452" s="643" t="s">
        <v>326</v>
      </c>
      <c r="B452" s="644">
        <v>54</v>
      </c>
      <c r="C452" s="644"/>
      <c r="D452" s="644">
        <v>67</v>
      </c>
      <c r="E452" s="644"/>
      <c r="F452" s="644">
        <v>7</v>
      </c>
      <c r="G452" s="644">
        <v>74</v>
      </c>
      <c r="H452" s="644">
        <v>202</v>
      </c>
      <c r="I452" s="644">
        <v>28</v>
      </c>
      <c r="J452" s="644"/>
      <c r="K452" s="644">
        <v>59</v>
      </c>
      <c r="L452" s="644">
        <v>122</v>
      </c>
      <c r="M452" s="644"/>
      <c r="N452" s="644">
        <v>209</v>
      </c>
      <c r="O452" s="644"/>
      <c r="P452" s="644"/>
      <c r="Q452" s="644"/>
      <c r="Y452" s="288"/>
      <c r="Z452" s="284"/>
      <c r="AE452" s="288"/>
      <c r="AF452" s="284"/>
      <c r="AH452" s="288"/>
      <c r="AI452" s="343"/>
      <c r="AJ452" s="344"/>
      <c r="AK452" s="344"/>
      <c r="AL452" s="344"/>
      <c r="AM452" s="344"/>
      <c r="AN452" s="344"/>
      <c r="AO452" s="309"/>
      <c r="AP452" s="344"/>
      <c r="AQ452" s="344"/>
      <c r="AR452" s="344"/>
      <c r="AS452" s="344"/>
      <c r="AT452" s="344"/>
      <c r="AU452" s="309"/>
      <c r="AV452" s="344"/>
      <c r="AW452" s="344"/>
      <c r="AX452" s="309"/>
    </row>
    <row r="453" spans="1:50">
      <c r="A453" s="643" t="s">
        <v>328</v>
      </c>
      <c r="B453" s="644">
        <v>2271579.8693877552</v>
      </c>
      <c r="C453" s="644"/>
      <c r="D453" s="644">
        <v>2318079.3349514562</v>
      </c>
      <c r="E453" s="644"/>
      <c r="F453" s="644">
        <v>242239.19999999998</v>
      </c>
      <c r="G453" s="644">
        <v>3204903.5942965485</v>
      </c>
      <c r="H453" s="644">
        <v>8036801.9986357605</v>
      </c>
      <c r="I453" s="644">
        <v>1118832</v>
      </c>
      <c r="J453" s="644"/>
      <c r="K453" s="644">
        <v>2436444.3235202977</v>
      </c>
      <c r="L453" s="644">
        <v>4561512.9134250069</v>
      </c>
      <c r="M453" s="644"/>
      <c r="N453" s="644">
        <v>8116789.236945305</v>
      </c>
      <c r="O453" s="644"/>
      <c r="P453" s="644"/>
      <c r="Q453" s="644"/>
      <c r="R453" s="273"/>
      <c r="S453" s="275">
        <f>IF(B452&gt;0,(B453/B452),)</f>
        <v>42066.293877551019</v>
      </c>
      <c r="T453" s="275">
        <f t="shared" ref="T453" si="4830">IF(C452&gt;0,(C453/C452),)</f>
        <v>0</v>
      </c>
      <c r="U453" s="275">
        <f t="shared" ref="U453" si="4831">IF(D452&gt;0,(D453/D452),)</f>
        <v>34598.199029126212</v>
      </c>
      <c r="V453" s="275">
        <f t="shared" ref="V453" si="4832">IF(E452&gt;0,(E453/E452),)</f>
        <v>0</v>
      </c>
      <c r="W453" s="275">
        <f t="shared" ref="W453" si="4833">IF(F452&gt;0,(F453/F452),)</f>
        <v>34605.599999999999</v>
      </c>
      <c r="X453" s="275">
        <f t="shared" ref="X453" si="4834">IF(G452&gt;0,(G453/G452),)</f>
        <v>43309.508031034442</v>
      </c>
      <c r="Y453" s="290">
        <f t="shared" ref="Y453" si="4835">IF(H452&gt;0,(H453/H452),)</f>
        <v>39786.148508097824</v>
      </c>
      <c r="Z453" s="285">
        <f t="shared" ref="Z453" si="4836">IF(I452&gt;0,(I453/I452),)</f>
        <v>39958.285714285717</v>
      </c>
      <c r="AA453" s="275">
        <f t="shared" ref="AA453" si="4837">IF(J452&gt;0,(J453/J452),)</f>
        <v>0</v>
      </c>
      <c r="AB453" s="275">
        <f t="shared" ref="AB453" si="4838">IF(K452&gt;0,(K453/K452),)</f>
        <v>41295.666500344028</v>
      </c>
      <c r="AC453" s="275">
        <f t="shared" ref="AC453" si="4839">IF(L452&gt;0,(L453/L452),)</f>
        <v>37389.450110041042</v>
      </c>
      <c r="AD453" s="275">
        <f t="shared" ref="AD453" si="4840">IF(M452&gt;0,(M453/M452),)</f>
        <v>0</v>
      </c>
      <c r="AE453" s="290">
        <f t="shared" ref="AE453" si="4841">IF(N452&gt;0,(N453/N452),)</f>
        <v>38836.312138494279</v>
      </c>
      <c r="AF453" s="285">
        <f t="shared" ref="AF453" si="4842">IF(O452&gt;0,(O453/O452),)</f>
        <v>0</v>
      </c>
      <c r="AG453" s="275">
        <f t="shared" ref="AG453" si="4843">IF(P452&gt;0,(P453/P452),)</f>
        <v>0</v>
      </c>
      <c r="AH453" s="290">
        <f t="shared" ref="AH453" si="4844">IF(Q452&gt;0,(Q453/Q452),)</f>
        <v>0</v>
      </c>
      <c r="AI453" s="343"/>
      <c r="AJ453" s="344"/>
      <c r="AK453" s="344"/>
      <c r="AL453" s="344"/>
      <c r="AM453" s="344"/>
      <c r="AN453" s="344"/>
      <c r="AO453" s="309"/>
      <c r="AP453" s="344"/>
      <c r="AQ453" s="344"/>
      <c r="AR453" s="344"/>
      <c r="AS453" s="344"/>
      <c r="AT453" s="344"/>
      <c r="AU453" s="309"/>
      <c r="AV453" s="344"/>
      <c r="AW453" s="344"/>
      <c r="AX453" s="309"/>
    </row>
    <row r="454" spans="1:50">
      <c r="A454" s="643" t="s">
        <v>330</v>
      </c>
      <c r="B454" s="644">
        <v>53</v>
      </c>
      <c r="C454" s="644"/>
      <c r="D454" s="644">
        <v>77</v>
      </c>
      <c r="E454" s="644"/>
      <c r="F454" s="644">
        <v>11</v>
      </c>
      <c r="G454" s="644">
        <v>68</v>
      </c>
      <c r="H454" s="644">
        <v>209</v>
      </c>
      <c r="I454" s="644">
        <v>36</v>
      </c>
      <c r="J454" s="644"/>
      <c r="K454" s="644">
        <v>68</v>
      </c>
      <c r="L454" s="644">
        <v>118</v>
      </c>
      <c r="M454" s="644"/>
      <c r="N454" s="644">
        <v>222</v>
      </c>
      <c r="O454" s="644"/>
      <c r="P454" s="644"/>
      <c r="Q454" s="644"/>
      <c r="Y454" s="288"/>
      <c r="Z454" s="284"/>
      <c r="AE454" s="288"/>
      <c r="AF454" s="284"/>
      <c r="AH454" s="288"/>
      <c r="AI454" s="343"/>
      <c r="AJ454" s="344"/>
      <c r="AK454" s="344"/>
      <c r="AL454" s="344"/>
      <c r="AM454" s="344"/>
      <c r="AN454" s="344"/>
      <c r="AO454" s="309"/>
      <c r="AP454" s="344"/>
      <c r="AQ454" s="344"/>
      <c r="AR454" s="344"/>
      <c r="AS454" s="344"/>
      <c r="AT454" s="344"/>
      <c r="AU454" s="309"/>
      <c r="AV454" s="344"/>
      <c r="AW454" s="344"/>
      <c r="AX454" s="309"/>
    </row>
    <row r="455" spans="1:50">
      <c r="A455" s="643" t="s">
        <v>332</v>
      </c>
      <c r="B455" s="644">
        <v>2273933.3762993761</v>
      </c>
      <c r="C455" s="644"/>
      <c r="D455" s="644">
        <v>2688761.3146374826</v>
      </c>
      <c r="E455" s="644"/>
      <c r="F455" s="644">
        <v>426018.81355932209</v>
      </c>
      <c r="G455" s="644">
        <v>2960144.0724936789</v>
      </c>
      <c r="H455" s="644">
        <v>8348857.5769898593</v>
      </c>
      <c r="I455" s="644">
        <v>1444985.7619047619</v>
      </c>
      <c r="J455" s="644"/>
      <c r="K455" s="644">
        <v>2906010.6288491646</v>
      </c>
      <c r="L455" s="644">
        <v>4432650.4407239091</v>
      </c>
      <c r="M455" s="644"/>
      <c r="N455" s="644">
        <v>8783646.8314778358</v>
      </c>
      <c r="O455" s="644"/>
      <c r="P455" s="644"/>
      <c r="Q455" s="644"/>
      <c r="R455" s="273"/>
      <c r="S455" s="275">
        <f>IF(B454&gt;0,(B455/B454),)</f>
        <v>42904.403326403321</v>
      </c>
      <c r="T455" s="275">
        <f t="shared" ref="T455" si="4845">IF(C454&gt;0,(C455/C454),)</f>
        <v>0</v>
      </c>
      <c r="U455" s="275">
        <f t="shared" ref="U455" si="4846">IF(D454&gt;0,(D455/D454),)</f>
        <v>34918.9781121751</v>
      </c>
      <c r="V455" s="275">
        <f t="shared" ref="V455" si="4847">IF(E454&gt;0,(E455/E454),)</f>
        <v>0</v>
      </c>
      <c r="W455" s="275">
        <f t="shared" ref="W455" si="4848">IF(F454&gt;0,(F455/F454),)</f>
        <v>38728.983050847462</v>
      </c>
      <c r="X455" s="275">
        <f t="shared" ref="X455" si="4849">IF(G454&gt;0,(G455/G454),)</f>
        <v>43531.530477848217</v>
      </c>
      <c r="Y455" s="290">
        <f t="shared" ref="Y455" si="4850">IF(H454&gt;0,(H455/H454),)</f>
        <v>39946.686971243347</v>
      </c>
      <c r="Z455" s="285">
        <f t="shared" ref="Z455" si="4851">IF(I454&gt;0,(I455/I454),)</f>
        <v>40138.493386243383</v>
      </c>
      <c r="AA455" s="275">
        <f t="shared" ref="AA455" si="4852">IF(J454&gt;0,(J455/J454),)</f>
        <v>0</v>
      </c>
      <c r="AB455" s="275">
        <f t="shared" ref="AB455" si="4853">IF(K454&gt;0,(K455/K454),)</f>
        <v>42735.45042425242</v>
      </c>
      <c r="AC455" s="275">
        <f t="shared" ref="AC455" si="4854">IF(L454&gt;0,(L455/L454),)</f>
        <v>37564.834243422956</v>
      </c>
      <c r="AD455" s="275">
        <f t="shared" ref="AD455" si="4855">IF(M454&gt;0,(M455/M454),)</f>
        <v>0</v>
      </c>
      <c r="AE455" s="290">
        <f t="shared" ref="AE455" si="4856">IF(N454&gt;0,(N455/N454),)</f>
        <v>39565.976718368627</v>
      </c>
      <c r="AF455" s="285">
        <f t="shared" ref="AF455" si="4857">IF(O454&gt;0,(O455/O454),)</f>
        <v>0</v>
      </c>
      <c r="AG455" s="275">
        <f t="shared" ref="AG455" si="4858">IF(P454&gt;0,(P455/P454),)</f>
        <v>0</v>
      </c>
      <c r="AH455" s="290">
        <f t="shared" ref="AH455" si="4859">IF(Q454&gt;0,(Q455/Q454),)</f>
        <v>0</v>
      </c>
      <c r="AI455" s="345">
        <f>IF(S453&gt;0,(S455-S453)/S453,)</f>
        <v>1.992353905223784E-2</v>
      </c>
      <c r="AJ455" s="314">
        <f t="shared" ref="AJ455" si="4860">IF(T453&gt;0,(T455-T453)/T453,)</f>
        <v>0</v>
      </c>
      <c r="AK455" s="314">
        <f t="shared" ref="AK455" si="4861">IF(U453&gt;0,(U455-U453)/U453,)</f>
        <v>9.2715543597758701E-3</v>
      </c>
      <c r="AL455" s="314">
        <f t="shared" ref="AL455" si="4862">IF(V453&gt;0,(V455-V453)/V453,)</f>
        <v>0</v>
      </c>
      <c r="AM455" s="312">
        <f t="shared" ref="AM455" si="4863">IF(W453&gt;0,(W455-W453)/W453,)</f>
        <v>0.11915363556324594</v>
      </c>
      <c r="AN455" s="314">
        <f t="shared" ref="AN455" si="4864">IF(X453&gt;0,(X455-X453)/X453,)</f>
        <v>5.1264135038125921E-3</v>
      </c>
      <c r="AO455" s="310">
        <f t="shared" ref="AO455" si="4865">IF(Y453&gt;0,(Y455-Y453)/Y453,)</f>
        <v>4.0350340298168988E-3</v>
      </c>
      <c r="AP455" s="314">
        <f t="shared" ref="AP455" si="4866">IF(Z453&gt;0,(Z455-Z453)/Z453,)</f>
        <v>4.5098949751299815E-3</v>
      </c>
      <c r="AQ455" s="314">
        <f t="shared" ref="AQ455" si="4867">IF(AA453&gt;0,(AA455-AA453)/AA453,)</f>
        <v>0</v>
      </c>
      <c r="AR455" s="314">
        <f t="shared" ref="AR455" si="4868">IF(AB453&gt;0,(AB455-AB453)/AB453,)</f>
        <v>3.4865254539393299E-2</v>
      </c>
      <c r="AS455" s="314">
        <f t="shared" ref="AS455" si="4869">IF(AC453&gt;0,(AC455-AC453)/AC453,)</f>
        <v>4.6907385068713451E-3</v>
      </c>
      <c r="AT455" s="314">
        <f t="shared" ref="AT455" si="4870">IF(AD453&gt;0,(AD455-AD453)/AD453,)</f>
        <v>0</v>
      </c>
      <c r="AU455" s="310">
        <f t="shared" ref="AU455" si="4871">IF(AE453&gt;0,(AE455-AE453)/AE453,)</f>
        <v>1.8788204638800141E-2</v>
      </c>
      <c r="AV455" s="314">
        <f t="shared" ref="AV455" si="4872">IF(AF453&gt;0,(AF455-AF453)/AF453,)</f>
        <v>0</v>
      </c>
      <c r="AW455" s="314">
        <f t="shared" ref="AW455" si="4873">IF(AG453&gt;0,(AG455-AG453)/AG453,)</f>
        <v>0</v>
      </c>
      <c r="AX455" s="310">
        <f t="shared" ref="AX455" si="4874">IF(AH453&gt;0,(AH455-AH453)/AH453,)</f>
        <v>0</v>
      </c>
    </row>
    <row r="456" spans="1:50">
      <c r="A456" s="643" t="s">
        <v>334</v>
      </c>
      <c r="B456" s="644">
        <v>24</v>
      </c>
      <c r="C456" s="644"/>
      <c r="D456" s="644">
        <v>1</v>
      </c>
      <c r="E456" s="644"/>
      <c r="F456" s="644">
        <v>16</v>
      </c>
      <c r="G456" s="644">
        <v>17</v>
      </c>
      <c r="H456" s="644">
        <v>58</v>
      </c>
      <c r="I456" s="644">
        <v>13</v>
      </c>
      <c r="J456" s="644"/>
      <c r="K456" s="644">
        <v>9</v>
      </c>
      <c r="L456" s="644">
        <v>26</v>
      </c>
      <c r="M456" s="644"/>
      <c r="N456" s="644">
        <v>48</v>
      </c>
      <c r="O456" s="644"/>
      <c r="P456" s="644"/>
      <c r="Q456" s="644"/>
      <c r="Y456" s="288"/>
      <c r="Z456" s="284"/>
      <c r="AE456" s="288"/>
      <c r="AF456" s="284"/>
      <c r="AH456" s="288"/>
      <c r="AI456" s="343"/>
      <c r="AJ456" s="344"/>
      <c r="AK456" s="344"/>
      <c r="AL456" s="344"/>
      <c r="AM456" s="344"/>
      <c r="AN456" s="344"/>
      <c r="AO456" s="309"/>
      <c r="AP456" s="344"/>
      <c r="AQ456" s="344"/>
      <c r="AR456" s="344"/>
      <c r="AS456" s="344"/>
      <c r="AT456" s="344"/>
      <c r="AU456" s="309"/>
      <c r="AV456" s="344"/>
      <c r="AW456" s="344"/>
      <c r="AX456" s="309"/>
    </row>
    <row r="457" spans="1:50">
      <c r="A457" s="643" t="s">
        <v>336</v>
      </c>
      <c r="B457" s="644">
        <v>1335547.2</v>
      </c>
      <c r="C457" s="644"/>
      <c r="D457" s="644">
        <v>31000</v>
      </c>
      <c r="E457" s="644"/>
      <c r="F457" s="644">
        <v>729626.25806451612</v>
      </c>
      <c r="G457" s="644">
        <v>808719</v>
      </c>
      <c r="H457" s="644">
        <v>2904892.4580645161</v>
      </c>
      <c r="I457" s="644">
        <v>468731.97520661156</v>
      </c>
      <c r="J457" s="644"/>
      <c r="K457" s="644">
        <v>386290.8837209302</v>
      </c>
      <c r="L457" s="644">
        <v>966400.99990936299</v>
      </c>
      <c r="M457" s="644"/>
      <c r="N457" s="644">
        <v>1821423.8588369046</v>
      </c>
      <c r="O457" s="644"/>
      <c r="P457" s="644"/>
      <c r="Q457" s="644"/>
      <c r="R457" s="273"/>
      <c r="S457" s="275">
        <f>IF(B456&gt;0,(B457/B456),)</f>
        <v>55647.799999999996</v>
      </c>
      <c r="T457" s="275">
        <f t="shared" ref="T457" si="4875">IF(C456&gt;0,(C457/C456),)</f>
        <v>0</v>
      </c>
      <c r="U457" s="275">
        <f t="shared" ref="U457" si="4876">IF(D456&gt;0,(D457/D456),)</f>
        <v>31000</v>
      </c>
      <c r="V457" s="275">
        <f t="shared" ref="V457" si="4877">IF(E456&gt;0,(E457/E456),)</f>
        <v>0</v>
      </c>
      <c r="W457" s="275">
        <f t="shared" ref="W457" si="4878">IF(F456&gt;0,(F457/F456),)</f>
        <v>45601.641129032258</v>
      </c>
      <c r="X457" s="275">
        <f t="shared" ref="X457" si="4879">IF(G456&gt;0,(G457/G456),)</f>
        <v>47571.705882352944</v>
      </c>
      <c r="Y457" s="290">
        <f t="shared" ref="Y457" si="4880">IF(H456&gt;0,(H457/H456),)</f>
        <v>50084.352725250275</v>
      </c>
      <c r="Z457" s="285">
        <f t="shared" ref="Z457" si="4881">IF(I456&gt;0,(I457/I456),)</f>
        <v>36056.305785123965</v>
      </c>
      <c r="AA457" s="275">
        <f t="shared" ref="AA457" si="4882">IF(J456&gt;0,(J457/J456),)</f>
        <v>0</v>
      </c>
      <c r="AB457" s="275">
        <f t="shared" ref="AB457" si="4883">IF(K456&gt;0,(K457/K456),)</f>
        <v>42921.20930232558</v>
      </c>
      <c r="AC457" s="275">
        <f t="shared" ref="AC457" si="4884">IF(L456&gt;0,(L457/L456),)</f>
        <v>37169.269227283192</v>
      </c>
      <c r="AD457" s="275">
        <f t="shared" ref="AD457" si="4885">IF(M456&gt;0,(M457/M456),)</f>
        <v>0</v>
      </c>
      <c r="AE457" s="290">
        <f t="shared" ref="AE457" si="4886">IF(N456&gt;0,(N457/N456),)</f>
        <v>37946.330392435513</v>
      </c>
      <c r="AF457" s="285">
        <f t="shared" ref="AF457" si="4887">IF(O456&gt;0,(O457/O456),)</f>
        <v>0</v>
      </c>
      <c r="AG457" s="275">
        <f t="shared" ref="AG457" si="4888">IF(P456&gt;0,(P457/P456),)</f>
        <v>0</v>
      </c>
      <c r="AH457" s="290">
        <f t="shared" ref="AH457" si="4889">IF(Q456&gt;0,(Q457/Q456),)</f>
        <v>0</v>
      </c>
      <c r="AI457" s="343"/>
      <c r="AJ457" s="344"/>
      <c r="AK457" s="344"/>
      <c r="AL457" s="344"/>
      <c r="AM457" s="344"/>
      <c r="AN457" s="344"/>
      <c r="AO457" s="309"/>
      <c r="AP457" s="344"/>
      <c r="AQ457" s="344"/>
      <c r="AR457" s="344"/>
      <c r="AS457" s="344"/>
      <c r="AT457" s="344"/>
      <c r="AU457" s="309"/>
      <c r="AV457" s="344"/>
      <c r="AW457" s="344"/>
      <c r="AX457" s="309"/>
    </row>
    <row r="458" spans="1:50">
      <c r="A458" s="643" t="s">
        <v>338</v>
      </c>
      <c r="B458" s="644">
        <v>22</v>
      </c>
      <c r="C458" s="644"/>
      <c r="D458" s="644">
        <v>0</v>
      </c>
      <c r="E458" s="644"/>
      <c r="F458" s="644">
        <v>12</v>
      </c>
      <c r="G458" s="644">
        <v>18</v>
      </c>
      <c r="H458" s="644">
        <v>52</v>
      </c>
      <c r="I458" s="644">
        <v>5</v>
      </c>
      <c r="J458" s="644"/>
      <c r="K458" s="644">
        <v>4</v>
      </c>
      <c r="L458" s="644">
        <v>27</v>
      </c>
      <c r="M458" s="644"/>
      <c r="N458" s="644">
        <v>36</v>
      </c>
      <c r="O458" s="644"/>
      <c r="P458" s="644"/>
      <c r="Q458" s="644"/>
      <c r="Y458" s="288"/>
      <c r="Z458" s="284"/>
      <c r="AE458" s="288"/>
      <c r="AF458" s="284"/>
      <c r="AH458" s="288"/>
      <c r="AI458" s="343"/>
      <c r="AJ458" s="344"/>
      <c r="AK458" s="344"/>
      <c r="AL458" s="344"/>
      <c r="AM458" s="344"/>
      <c r="AN458" s="344"/>
      <c r="AO458" s="309"/>
      <c r="AP458" s="344"/>
      <c r="AQ458" s="344"/>
      <c r="AR458" s="344"/>
      <c r="AS458" s="344"/>
      <c r="AT458" s="344"/>
      <c r="AU458" s="309"/>
      <c r="AV458" s="344"/>
      <c r="AW458" s="344"/>
      <c r="AX458" s="309"/>
    </row>
    <row r="459" spans="1:50">
      <c r="A459" s="643" t="s">
        <v>340</v>
      </c>
      <c r="B459" s="644">
        <v>1298485.9130434783</v>
      </c>
      <c r="C459" s="644"/>
      <c r="D459" s="644">
        <v>0</v>
      </c>
      <c r="E459" s="644"/>
      <c r="F459" s="644">
        <v>556808</v>
      </c>
      <c r="G459" s="644">
        <v>861645</v>
      </c>
      <c r="H459" s="644">
        <v>2716938.9130434785</v>
      </c>
      <c r="I459" s="644">
        <v>178838.4375</v>
      </c>
      <c r="J459" s="644"/>
      <c r="K459" s="644">
        <v>199918.88372093023</v>
      </c>
      <c r="L459" s="644">
        <v>954834.36734693882</v>
      </c>
      <c r="M459" s="644"/>
      <c r="N459" s="644">
        <v>1333591.6885678689</v>
      </c>
      <c r="O459" s="644"/>
      <c r="P459" s="644"/>
      <c r="Q459" s="644"/>
      <c r="R459" s="273"/>
      <c r="S459" s="275">
        <f>IF(B458&gt;0,(B459/B458),)</f>
        <v>59022.086956521736</v>
      </c>
      <c r="T459" s="275">
        <f t="shared" ref="T459" si="4890">IF(C458&gt;0,(C459/C458),)</f>
        <v>0</v>
      </c>
      <c r="U459" s="275">
        <f t="shared" ref="U459" si="4891">IF(D458&gt;0,(D459/D458),)</f>
        <v>0</v>
      </c>
      <c r="V459" s="275">
        <f t="shared" ref="V459" si="4892">IF(E458&gt;0,(E459/E458),)</f>
        <v>0</v>
      </c>
      <c r="W459" s="275">
        <f t="shared" ref="W459" si="4893">IF(F458&gt;0,(F459/F458),)</f>
        <v>46400.666666666664</v>
      </c>
      <c r="X459" s="275">
        <f t="shared" ref="X459" si="4894">IF(G458&gt;0,(G459/G458),)</f>
        <v>47869.166666666664</v>
      </c>
      <c r="Y459" s="290">
        <f t="shared" ref="Y459" si="4895">IF(H458&gt;0,(H459/H458),)</f>
        <v>52248.825250836126</v>
      </c>
      <c r="Z459" s="285">
        <f t="shared" ref="Z459" si="4896">IF(I458&gt;0,(I459/I458),)</f>
        <v>35767.6875</v>
      </c>
      <c r="AA459" s="275">
        <f t="shared" ref="AA459" si="4897">IF(J458&gt;0,(J459/J458),)</f>
        <v>0</v>
      </c>
      <c r="AB459" s="275">
        <f t="shared" ref="AB459" si="4898">IF(K458&gt;0,(K459/K458),)</f>
        <v>49979.720930232557</v>
      </c>
      <c r="AC459" s="275">
        <f t="shared" ref="AC459" si="4899">IF(L458&gt;0,(L459/L458),)</f>
        <v>35364.235827664401</v>
      </c>
      <c r="AD459" s="275">
        <f t="shared" ref="AD459" si="4900">IF(M458&gt;0,(M459/M458),)</f>
        <v>0</v>
      </c>
      <c r="AE459" s="290">
        <f t="shared" ref="AE459" si="4901">IF(N458&gt;0,(N459/N458),)</f>
        <v>37044.213571329688</v>
      </c>
      <c r="AF459" s="285">
        <f t="shared" ref="AF459" si="4902">IF(O458&gt;0,(O459/O458),)</f>
        <v>0</v>
      </c>
      <c r="AG459" s="275">
        <f t="shared" ref="AG459" si="4903">IF(P458&gt;0,(P459/P458),)</f>
        <v>0</v>
      </c>
      <c r="AH459" s="290">
        <f t="shared" ref="AH459" si="4904">IF(Q458&gt;0,(Q459/Q458),)</f>
        <v>0</v>
      </c>
      <c r="AI459" s="345">
        <f>IF(S457&gt;0,(S459-S457)/S457,)</f>
        <v>6.0636484398695741E-2</v>
      </c>
      <c r="AJ459" s="314">
        <f t="shared" ref="AJ459" si="4905">IF(T457&gt;0,(T459-T457)/T457,)</f>
        <v>0</v>
      </c>
      <c r="AK459" s="312">
        <f t="shared" ref="AK459" si="4906">IF(U457&gt;0,(U459-U457)/U457,)</f>
        <v>-1</v>
      </c>
      <c r="AL459" s="314">
        <f t="shared" ref="AL459" si="4907">IF(V457&gt;0,(V459-V457)/V457,)</f>
        <v>0</v>
      </c>
      <c r="AM459" s="314">
        <f t="shared" ref="AM459" si="4908">IF(W457&gt;0,(W459-W457)/W457,)</f>
        <v>1.7521859254440462E-2</v>
      </c>
      <c r="AN459" s="314">
        <f t="shared" ref="AN459" si="4909">IF(X457&gt;0,(X459-X457)/X457,)</f>
        <v>6.2528929496317521E-3</v>
      </c>
      <c r="AO459" s="310">
        <f t="shared" ref="AO459" si="4910">IF(Y457&gt;0,(Y459-Y457)/Y457,)</f>
        <v>4.3216541850098038E-2</v>
      </c>
      <c r="AP459" s="314">
        <f t="shared" ref="AP459" si="4911">IF(Z457&gt;0,(Z459-Z457)/Z457,)</f>
        <v>-8.0046549095731858E-3</v>
      </c>
      <c r="AQ459" s="314">
        <f t="shared" ref="AQ459" si="4912">IF(AA457&gt;0,(AA459-AA457)/AA457,)</f>
        <v>0</v>
      </c>
      <c r="AR459" s="312">
        <f t="shared" ref="AR459" si="4913">IF(AB457&gt;0,(AB459-AB457)/AB457,)</f>
        <v>0.16445276688708138</v>
      </c>
      <c r="AS459" s="314">
        <f t="shared" ref="AS459" si="4914">IF(AC457&gt;0,(AC459-AC457)/AC457,)</f>
        <v>-4.856252052149173E-2</v>
      </c>
      <c r="AT459" s="314">
        <f t="shared" ref="AT459" si="4915">IF(AD457&gt;0,(AD459-AD457)/AD457,)</f>
        <v>0</v>
      </c>
      <c r="AU459" s="310">
        <f t="shared" ref="AU459" si="4916">IF(AE457&gt;0,(AE459-AE457)/AE457,)</f>
        <v>-2.3773493030189267E-2</v>
      </c>
      <c r="AV459" s="314">
        <f t="shared" ref="AV459" si="4917">IF(AF457&gt;0,(AF459-AF457)/AF457,)</f>
        <v>0</v>
      </c>
      <c r="AW459" s="314">
        <f t="shared" ref="AW459" si="4918">IF(AG457&gt;0,(AG459-AG457)/AG457,)</f>
        <v>0</v>
      </c>
      <c r="AX459" s="310">
        <f t="shared" ref="AX459" si="4919">IF(AH457&gt;0,(AH459-AH457)/AH457,)</f>
        <v>0</v>
      </c>
    </row>
    <row r="460" spans="1:50">
      <c r="A460" s="643" t="s">
        <v>342</v>
      </c>
      <c r="B460" s="644">
        <v>0</v>
      </c>
      <c r="C460" s="644"/>
      <c r="D460" s="644">
        <v>0</v>
      </c>
      <c r="E460" s="644"/>
      <c r="F460" s="644">
        <v>0</v>
      </c>
      <c r="G460" s="644">
        <v>0</v>
      </c>
      <c r="H460" s="644">
        <v>0</v>
      </c>
      <c r="I460" s="644">
        <v>0</v>
      </c>
      <c r="J460" s="644"/>
      <c r="K460" s="644">
        <v>0</v>
      </c>
      <c r="L460" s="644">
        <v>0</v>
      </c>
      <c r="M460" s="644"/>
      <c r="N460" s="644">
        <v>0</v>
      </c>
      <c r="O460" s="644"/>
      <c r="P460" s="644"/>
      <c r="Q460" s="644"/>
      <c r="Y460" s="288"/>
      <c r="Z460" s="284"/>
      <c r="AE460" s="288"/>
      <c r="AF460" s="284"/>
      <c r="AH460" s="288"/>
      <c r="AI460" s="343"/>
      <c r="AJ460" s="344"/>
      <c r="AK460" s="344"/>
      <c r="AL460" s="344"/>
      <c r="AM460" s="344"/>
      <c r="AN460" s="344"/>
      <c r="AO460" s="309"/>
      <c r="AP460" s="344"/>
      <c r="AQ460" s="344"/>
      <c r="AR460" s="344"/>
      <c r="AS460" s="344"/>
      <c r="AT460" s="344"/>
      <c r="AU460" s="309"/>
      <c r="AV460" s="344"/>
      <c r="AW460" s="344"/>
      <c r="AX460" s="309"/>
    </row>
    <row r="461" spans="1:50">
      <c r="A461" s="643" t="s">
        <v>344</v>
      </c>
      <c r="B461" s="644">
        <v>0</v>
      </c>
      <c r="C461" s="644"/>
      <c r="D461" s="644">
        <v>0</v>
      </c>
      <c r="E461" s="644"/>
      <c r="F461" s="644">
        <v>0</v>
      </c>
      <c r="G461" s="644">
        <v>0</v>
      </c>
      <c r="H461" s="644">
        <v>0</v>
      </c>
      <c r="I461" s="644">
        <v>0</v>
      </c>
      <c r="J461" s="644"/>
      <c r="K461" s="644">
        <v>0</v>
      </c>
      <c r="L461" s="644">
        <v>0</v>
      </c>
      <c r="M461" s="644"/>
      <c r="N461" s="644">
        <v>0</v>
      </c>
      <c r="O461" s="644"/>
      <c r="P461" s="644"/>
      <c r="Q461" s="644"/>
      <c r="R461" s="273"/>
      <c r="S461" s="275">
        <f>IF(B460&gt;0,(B461/B460),)</f>
        <v>0</v>
      </c>
      <c r="T461" s="275">
        <f t="shared" ref="T461" si="4920">IF(C460&gt;0,(C461/C460),)</f>
        <v>0</v>
      </c>
      <c r="U461" s="275">
        <f t="shared" ref="U461" si="4921">IF(D460&gt;0,(D461/D460),)</f>
        <v>0</v>
      </c>
      <c r="V461" s="275">
        <f t="shared" ref="V461" si="4922">IF(E460&gt;0,(E461/E460),)</f>
        <v>0</v>
      </c>
      <c r="W461" s="275">
        <f t="shared" ref="W461" si="4923">IF(F460&gt;0,(F461/F460),)</f>
        <v>0</v>
      </c>
      <c r="X461" s="275">
        <f t="shared" ref="X461" si="4924">IF(G460&gt;0,(G461/G460),)</f>
        <v>0</v>
      </c>
      <c r="Y461" s="290">
        <f t="shared" ref="Y461" si="4925">IF(H460&gt;0,(H461/H460),)</f>
        <v>0</v>
      </c>
      <c r="Z461" s="285">
        <f t="shared" ref="Z461" si="4926">IF(I460&gt;0,(I461/I460),)</f>
        <v>0</v>
      </c>
      <c r="AA461" s="275">
        <f t="shared" ref="AA461" si="4927">IF(J460&gt;0,(J461/J460),)</f>
        <v>0</v>
      </c>
      <c r="AB461" s="275">
        <f t="shared" ref="AB461" si="4928">IF(K460&gt;0,(K461/K460),)</f>
        <v>0</v>
      </c>
      <c r="AC461" s="275">
        <f t="shared" ref="AC461" si="4929">IF(L460&gt;0,(L461/L460),)</f>
        <v>0</v>
      </c>
      <c r="AD461" s="275">
        <f t="shared" ref="AD461" si="4930">IF(M460&gt;0,(M461/M460),)</f>
        <v>0</v>
      </c>
      <c r="AE461" s="290">
        <f t="shared" ref="AE461" si="4931">IF(N460&gt;0,(N461/N460),)</f>
        <v>0</v>
      </c>
      <c r="AF461" s="285">
        <f t="shared" ref="AF461" si="4932">IF(O460&gt;0,(O461/O460),)</f>
        <v>0</v>
      </c>
      <c r="AG461" s="275">
        <f t="shared" ref="AG461" si="4933">IF(P460&gt;0,(P461/P460),)</f>
        <v>0</v>
      </c>
      <c r="AH461" s="290">
        <f t="shared" ref="AH461" si="4934">IF(Q460&gt;0,(Q461/Q460),)</f>
        <v>0</v>
      </c>
      <c r="AI461" s="343"/>
      <c r="AJ461" s="344"/>
      <c r="AK461" s="344"/>
      <c r="AL461" s="344"/>
      <c r="AM461" s="344"/>
      <c r="AN461" s="344"/>
      <c r="AO461" s="309"/>
      <c r="AP461" s="344"/>
      <c r="AQ461" s="344"/>
      <c r="AR461" s="344"/>
      <c r="AS461" s="344"/>
      <c r="AT461" s="344"/>
      <c r="AU461" s="309"/>
      <c r="AV461" s="344"/>
      <c r="AW461" s="344"/>
      <c r="AX461" s="309"/>
    </row>
    <row r="462" spans="1:50">
      <c r="A462" s="643" t="s">
        <v>346</v>
      </c>
      <c r="B462" s="644">
        <v>0</v>
      </c>
      <c r="C462" s="644"/>
      <c r="D462" s="644">
        <v>0</v>
      </c>
      <c r="E462" s="644"/>
      <c r="F462" s="644">
        <v>0</v>
      </c>
      <c r="G462" s="644">
        <v>0</v>
      </c>
      <c r="H462" s="644">
        <v>0</v>
      </c>
      <c r="I462" s="644">
        <v>0</v>
      </c>
      <c r="J462" s="644"/>
      <c r="K462" s="644">
        <v>0</v>
      </c>
      <c r="L462" s="644">
        <v>0</v>
      </c>
      <c r="M462" s="644"/>
      <c r="N462" s="644">
        <v>0</v>
      </c>
      <c r="O462" s="644"/>
      <c r="P462" s="644"/>
      <c r="Q462" s="644"/>
      <c r="Y462" s="288"/>
      <c r="Z462" s="284"/>
      <c r="AE462" s="288"/>
      <c r="AF462" s="284"/>
      <c r="AH462" s="288"/>
      <c r="AI462" s="343"/>
      <c r="AJ462" s="344"/>
      <c r="AK462" s="344"/>
      <c r="AL462" s="344"/>
      <c r="AM462" s="344"/>
      <c r="AN462" s="344"/>
      <c r="AO462" s="309"/>
      <c r="AP462" s="344"/>
      <c r="AQ462" s="344"/>
      <c r="AR462" s="344"/>
      <c r="AS462" s="344"/>
      <c r="AT462" s="344"/>
      <c r="AU462" s="309"/>
      <c r="AV462" s="344"/>
      <c r="AW462" s="344"/>
      <c r="AX462" s="309"/>
    </row>
    <row r="463" spans="1:50">
      <c r="A463" s="643" t="s">
        <v>348</v>
      </c>
      <c r="B463" s="644">
        <v>0</v>
      </c>
      <c r="C463" s="644"/>
      <c r="D463" s="644">
        <v>0</v>
      </c>
      <c r="E463" s="644"/>
      <c r="F463" s="644">
        <v>0</v>
      </c>
      <c r="G463" s="644">
        <v>0</v>
      </c>
      <c r="H463" s="644">
        <v>0</v>
      </c>
      <c r="I463" s="644">
        <v>0</v>
      </c>
      <c r="J463" s="644"/>
      <c r="K463" s="644">
        <v>0</v>
      </c>
      <c r="L463" s="644">
        <v>0</v>
      </c>
      <c r="M463" s="644"/>
      <c r="N463" s="644">
        <v>0</v>
      </c>
      <c r="O463" s="644"/>
      <c r="P463" s="644"/>
      <c r="Q463" s="644"/>
      <c r="R463" s="273"/>
      <c r="S463" s="275">
        <f>IF(B462&gt;0,(B463/B462),)</f>
        <v>0</v>
      </c>
      <c r="T463" s="275">
        <f t="shared" ref="T463" si="4935">IF(C462&gt;0,(C463/C462),)</f>
        <v>0</v>
      </c>
      <c r="U463" s="275">
        <f t="shared" ref="U463" si="4936">IF(D462&gt;0,(D463/D462),)</f>
        <v>0</v>
      </c>
      <c r="V463" s="275">
        <f t="shared" ref="V463" si="4937">IF(E462&gt;0,(E463/E462),)</f>
        <v>0</v>
      </c>
      <c r="W463" s="275">
        <f t="shared" ref="W463" si="4938">IF(F462&gt;0,(F463/F462),)</f>
        <v>0</v>
      </c>
      <c r="X463" s="275">
        <f t="shared" ref="X463" si="4939">IF(G462&gt;0,(G463/G462),)</f>
        <v>0</v>
      </c>
      <c r="Y463" s="290">
        <f t="shared" ref="Y463" si="4940">IF(H462&gt;0,(H463/H462),)</f>
        <v>0</v>
      </c>
      <c r="Z463" s="285">
        <f t="shared" ref="Z463" si="4941">IF(I462&gt;0,(I463/I462),)</f>
        <v>0</v>
      </c>
      <c r="AA463" s="275">
        <f t="shared" ref="AA463" si="4942">IF(J462&gt;0,(J463/J462),)</f>
        <v>0</v>
      </c>
      <c r="AB463" s="275">
        <f t="shared" ref="AB463" si="4943">IF(K462&gt;0,(K463/K462),)</f>
        <v>0</v>
      </c>
      <c r="AC463" s="275">
        <f t="shared" ref="AC463" si="4944">IF(L462&gt;0,(L463/L462),)</f>
        <v>0</v>
      </c>
      <c r="AD463" s="275">
        <f t="shared" ref="AD463" si="4945">IF(M462&gt;0,(M463/M462),)</f>
        <v>0</v>
      </c>
      <c r="AE463" s="290">
        <f t="shared" ref="AE463" si="4946">IF(N462&gt;0,(N463/N462),)</f>
        <v>0</v>
      </c>
      <c r="AF463" s="285">
        <f t="shared" ref="AF463" si="4947">IF(O462&gt;0,(O463/O462),)</f>
        <v>0</v>
      </c>
      <c r="AG463" s="275">
        <f t="shared" ref="AG463" si="4948">IF(P462&gt;0,(P463/P462),)</f>
        <v>0</v>
      </c>
      <c r="AH463" s="290">
        <f t="shared" ref="AH463" si="4949">IF(Q462&gt;0,(Q463/Q462),)</f>
        <v>0</v>
      </c>
      <c r="AI463" s="345">
        <f>IF(S461&gt;0,(S463-S461)/S461,)</f>
        <v>0</v>
      </c>
      <c r="AJ463" s="314">
        <f t="shared" ref="AJ463" si="4950">IF(T461&gt;0,(T463-T461)/T461,)</f>
        <v>0</v>
      </c>
      <c r="AK463" s="314">
        <f t="shared" ref="AK463" si="4951">IF(U461&gt;0,(U463-U461)/U461,)</f>
        <v>0</v>
      </c>
      <c r="AL463" s="314">
        <f t="shared" ref="AL463" si="4952">IF(V461&gt;0,(V463-V461)/V461,)</f>
        <v>0</v>
      </c>
      <c r="AM463" s="314">
        <f t="shared" ref="AM463" si="4953">IF(W461&gt;0,(W463-W461)/W461,)</f>
        <v>0</v>
      </c>
      <c r="AN463" s="314">
        <f t="shared" ref="AN463" si="4954">IF(X461&gt;0,(X463-X461)/X461,)</f>
        <v>0</v>
      </c>
      <c r="AO463" s="310">
        <f t="shared" ref="AO463" si="4955">IF(Y461&gt;0,(Y463-Y461)/Y461,)</f>
        <v>0</v>
      </c>
      <c r="AP463" s="314">
        <f t="shared" ref="AP463" si="4956">IF(Z461&gt;0,(Z463-Z461)/Z461,)</f>
        <v>0</v>
      </c>
      <c r="AQ463" s="314">
        <f t="shared" ref="AQ463" si="4957">IF(AA461&gt;0,(AA463-AA461)/AA461,)</f>
        <v>0</v>
      </c>
      <c r="AR463" s="314">
        <f t="shared" ref="AR463" si="4958">IF(AB461&gt;0,(AB463-AB461)/AB461,)</f>
        <v>0</v>
      </c>
      <c r="AS463" s="314">
        <f t="shared" ref="AS463" si="4959">IF(AC461&gt;0,(AC463-AC461)/AC461,)</f>
        <v>0</v>
      </c>
      <c r="AT463" s="314">
        <f t="shared" ref="AT463" si="4960">IF(AD461&gt;0,(AD463-AD461)/AD461,)</f>
        <v>0</v>
      </c>
      <c r="AU463" s="310">
        <f t="shared" ref="AU463" si="4961">IF(AE461&gt;0,(AE463-AE461)/AE461,)</f>
        <v>0</v>
      </c>
      <c r="AV463" s="314">
        <f t="shared" ref="AV463" si="4962">IF(AF461&gt;0,(AF463-AF461)/AF461,)</f>
        <v>0</v>
      </c>
      <c r="AW463" s="314">
        <f t="shared" ref="AW463" si="4963">IF(AG461&gt;0,(AG463-AG461)/AG461,)</f>
        <v>0</v>
      </c>
      <c r="AX463" s="310">
        <f t="shared" ref="AX463" si="4964">IF(AH461&gt;0,(AH463-AH461)/AH461,)</f>
        <v>0</v>
      </c>
    </row>
    <row r="464" spans="1:50">
      <c r="A464" s="643" t="s">
        <v>350</v>
      </c>
      <c r="B464" s="644">
        <v>1036</v>
      </c>
      <c r="C464" s="644"/>
      <c r="D464" s="644">
        <v>528</v>
      </c>
      <c r="E464" s="644"/>
      <c r="F464" s="644">
        <v>307</v>
      </c>
      <c r="G464" s="644">
        <v>597</v>
      </c>
      <c r="H464" s="644">
        <v>2468</v>
      </c>
      <c r="I464" s="644">
        <v>136</v>
      </c>
      <c r="J464" s="644"/>
      <c r="K464" s="644">
        <v>134</v>
      </c>
      <c r="L464" s="644">
        <v>339</v>
      </c>
      <c r="M464" s="644"/>
      <c r="N464" s="644">
        <v>609</v>
      </c>
      <c r="O464" s="644"/>
      <c r="P464" s="644"/>
      <c r="Q464" s="644"/>
      <c r="Y464" s="288"/>
      <c r="Z464" s="284"/>
      <c r="AE464" s="288"/>
      <c r="AF464" s="284"/>
      <c r="AH464" s="288"/>
      <c r="AI464" s="343"/>
      <c r="AJ464" s="344"/>
      <c r="AK464" s="344"/>
      <c r="AL464" s="344"/>
      <c r="AM464" s="344"/>
      <c r="AN464" s="344"/>
      <c r="AO464" s="309"/>
      <c r="AP464" s="344"/>
      <c r="AQ464" s="344"/>
      <c r="AR464" s="344"/>
      <c r="AS464" s="344"/>
      <c r="AT464" s="344"/>
      <c r="AU464" s="309"/>
      <c r="AV464" s="344"/>
      <c r="AW464" s="344"/>
      <c r="AX464" s="309"/>
    </row>
    <row r="465" spans="1:50">
      <c r="A465" s="643" t="s">
        <v>352</v>
      </c>
      <c r="B465" s="644">
        <v>83707139.863739058</v>
      </c>
      <c r="C465" s="644"/>
      <c r="D465" s="644">
        <v>32922751.277998898</v>
      </c>
      <c r="E465" s="644"/>
      <c r="F465" s="644">
        <v>18828024.397101469</v>
      </c>
      <c r="G465" s="644">
        <v>34027454.950584918</v>
      </c>
      <c r="H465" s="644">
        <v>169485370.48942435</v>
      </c>
      <c r="I465" s="644">
        <v>6726234.8475305997</v>
      </c>
      <c r="J465" s="644"/>
      <c r="K465" s="644">
        <v>6540076.3615890536</v>
      </c>
      <c r="L465" s="644">
        <v>15404396.513449578</v>
      </c>
      <c r="M465" s="644"/>
      <c r="N465" s="644">
        <v>28670707.722569231</v>
      </c>
      <c r="O465" s="644"/>
      <c r="P465" s="644"/>
      <c r="Q465" s="644"/>
      <c r="R465" s="273"/>
      <c r="S465" s="275">
        <f>IF(B464&gt;0,(B465/B464),)</f>
        <v>80798.397551871676</v>
      </c>
      <c r="T465" s="275">
        <f t="shared" ref="T465" si="4965">IF(C464&gt;0,(C465/C464),)</f>
        <v>0</v>
      </c>
      <c r="U465" s="275">
        <f t="shared" ref="U465" si="4966">IF(D464&gt;0,(D465/D464),)</f>
        <v>62353.695602270644</v>
      </c>
      <c r="V465" s="275">
        <f t="shared" ref="V465" si="4967">IF(E464&gt;0,(E465/E464),)</f>
        <v>0</v>
      </c>
      <c r="W465" s="275">
        <f t="shared" ref="W465" si="4968">IF(F464&gt;0,(F465/F464),)</f>
        <v>61329.069697398925</v>
      </c>
      <c r="X465" s="275">
        <f t="shared" ref="X465" si="4969">IF(G464&gt;0,(G465/G464),)</f>
        <v>56997.411977529177</v>
      </c>
      <c r="Y465" s="290">
        <f t="shared" ref="Y465" si="4970">IF(H464&gt;0,(H465/H464),)</f>
        <v>68673.164703980685</v>
      </c>
      <c r="Z465" s="285">
        <f t="shared" ref="Z465" si="4971">IF(I464&gt;0,(I465/I464),)</f>
        <v>49457.609173019118</v>
      </c>
      <c r="AA465" s="275">
        <f t="shared" ref="AA465" si="4972">IF(J464&gt;0,(J465/J464),)</f>
        <v>0</v>
      </c>
      <c r="AB465" s="275">
        <f t="shared" ref="AB465" si="4973">IF(K464&gt;0,(K465/K464),)</f>
        <v>48806.540011858611</v>
      </c>
      <c r="AC465" s="275">
        <f t="shared" ref="AC465" si="4974">IF(L464&gt;0,(L465/L464),)</f>
        <v>45440.697679792262</v>
      </c>
      <c r="AD465" s="275">
        <f t="shared" ref="AD465" si="4975">IF(M464&gt;0,(M465/M464),)</f>
        <v>0</v>
      </c>
      <c r="AE465" s="290">
        <f t="shared" ref="AE465" si="4976">IF(N464&gt;0,(N465/N464),)</f>
        <v>47078.337803890361</v>
      </c>
      <c r="AF465" s="285">
        <f t="shared" ref="AF465" si="4977">IF(O464&gt;0,(O465/O464),)</f>
        <v>0</v>
      </c>
      <c r="AG465" s="275">
        <f t="shared" ref="AG465" si="4978">IF(P464&gt;0,(P465/P464),)</f>
        <v>0</v>
      </c>
      <c r="AH465" s="290">
        <f t="shared" ref="AH465" si="4979">IF(Q464&gt;0,(Q465/Q464),)</f>
        <v>0</v>
      </c>
      <c r="AI465" s="343"/>
      <c r="AJ465" s="344"/>
      <c r="AK465" s="344"/>
      <c r="AL465" s="344"/>
      <c r="AM465" s="344"/>
      <c r="AN465" s="344"/>
      <c r="AO465" s="309"/>
      <c r="AP465" s="344"/>
      <c r="AQ465" s="344"/>
      <c r="AR465" s="344"/>
      <c r="AS465" s="344"/>
      <c r="AT465" s="344"/>
      <c r="AU465" s="309"/>
      <c r="AV465" s="344"/>
      <c r="AW465" s="344"/>
      <c r="AX465" s="309"/>
    </row>
    <row r="466" spans="1:50">
      <c r="A466" s="643" t="s">
        <v>354</v>
      </c>
      <c r="B466" s="644">
        <v>1058</v>
      </c>
      <c r="C466" s="644"/>
      <c r="D466" s="644">
        <v>544</v>
      </c>
      <c r="E466" s="644"/>
      <c r="F466" s="644">
        <v>308</v>
      </c>
      <c r="G466" s="644">
        <v>592</v>
      </c>
      <c r="H466" s="644">
        <v>2502</v>
      </c>
      <c r="I466" s="644">
        <v>130</v>
      </c>
      <c r="J466" s="644"/>
      <c r="K466" s="644">
        <v>131</v>
      </c>
      <c r="L466" s="644">
        <v>360</v>
      </c>
      <c r="M466" s="644"/>
      <c r="N466" s="644">
        <v>621</v>
      </c>
      <c r="O466" s="644"/>
      <c r="P466" s="644"/>
      <c r="Q466" s="644"/>
      <c r="Y466" s="288"/>
      <c r="Z466" s="284"/>
      <c r="AE466" s="288"/>
      <c r="AF466" s="284"/>
      <c r="AH466" s="288"/>
      <c r="AI466" s="343"/>
      <c r="AJ466" s="344"/>
      <c r="AK466" s="344"/>
      <c r="AL466" s="344"/>
      <c r="AM466" s="344"/>
      <c r="AN466" s="344"/>
      <c r="AO466" s="309"/>
      <c r="AP466" s="344"/>
      <c r="AQ466" s="344"/>
      <c r="AR466" s="344"/>
      <c r="AS466" s="344"/>
      <c r="AT466" s="344"/>
      <c r="AU466" s="309"/>
      <c r="AV466" s="344"/>
      <c r="AW466" s="344"/>
      <c r="AX466" s="309"/>
    </row>
    <row r="467" spans="1:50" ht="13.5" thickBot="1">
      <c r="A467" s="649" t="s">
        <v>356</v>
      </c>
      <c r="B467" s="650">
        <v>86413688.794081077</v>
      </c>
      <c r="C467" s="650"/>
      <c r="D467" s="650">
        <v>35125795.888437651</v>
      </c>
      <c r="E467" s="650"/>
      <c r="F467" s="650">
        <v>19000457.151434213</v>
      </c>
      <c r="G467" s="650">
        <v>34187686.478243008</v>
      </c>
      <c r="H467" s="650">
        <v>174727628.31219596</v>
      </c>
      <c r="I467" s="650">
        <v>6452545.0662778271</v>
      </c>
      <c r="J467" s="650"/>
      <c r="K467" s="650">
        <v>6427940.2503671637</v>
      </c>
      <c r="L467" s="650">
        <v>16661910.936101411</v>
      </c>
      <c r="M467" s="650"/>
      <c r="N467" s="650">
        <v>29542396.252746403</v>
      </c>
      <c r="O467" s="650"/>
      <c r="P467" s="650"/>
      <c r="Q467" s="650"/>
      <c r="S467" s="281">
        <f>IF(B466&gt;0,(B467/B466),)</f>
        <v>81676.454436749598</v>
      </c>
      <c r="T467" s="281">
        <f t="shared" ref="T467" si="4980">IF(C466&gt;0,(C467/C466),)</f>
        <v>0</v>
      </c>
      <c r="U467" s="281">
        <f t="shared" ref="U467" si="4981">IF(D466&gt;0,(D467/D466),)</f>
        <v>64569.477736098626</v>
      </c>
      <c r="V467" s="281">
        <f t="shared" ref="V467" si="4982">IF(E466&gt;0,(E467/E466),)</f>
        <v>0</v>
      </c>
      <c r="W467" s="281">
        <f t="shared" ref="W467" si="4983">IF(F466&gt;0,(F467/F466),)</f>
        <v>61689.795946214974</v>
      </c>
      <c r="X467" s="281">
        <f t="shared" ref="X467" si="4984">IF(G466&gt;0,(G467/G466),)</f>
        <v>57749.470402437517</v>
      </c>
      <c r="Y467" s="291">
        <f t="shared" ref="Y467" si="4985">IF(H466&gt;0,(H467/H466),)</f>
        <v>69835.183178335719</v>
      </c>
      <c r="Z467" s="286">
        <f t="shared" ref="Z467" si="4986">IF(I466&gt;0,(I467/I466),)</f>
        <v>49634.962048290981</v>
      </c>
      <c r="AA467" s="281">
        <f t="shared" ref="AA467" si="4987">IF(J466&gt;0,(J467/J466),)</f>
        <v>0</v>
      </c>
      <c r="AB467" s="281">
        <f t="shared" ref="AB467" si="4988">IF(K466&gt;0,(K467/K466),)</f>
        <v>49068.246186008881</v>
      </c>
      <c r="AC467" s="281">
        <f t="shared" ref="AC467" si="4989">IF(L466&gt;0,(L467/L466),)</f>
        <v>46283.085933615032</v>
      </c>
      <c r="AD467" s="281">
        <f t="shared" ref="AD467" si="4990">IF(M466&gt;0,(M467/M466),)</f>
        <v>0</v>
      </c>
      <c r="AE467" s="291">
        <f t="shared" ref="AE467" si="4991">IF(N466&gt;0,(N467/N466),)</f>
        <v>47572.296703295338</v>
      </c>
      <c r="AF467" s="286">
        <f t="shared" ref="AF467" si="4992">IF(O466&gt;0,(O467/O466),)</f>
        <v>0</v>
      </c>
      <c r="AG467" s="281">
        <f t="shared" ref="AG467" si="4993">IF(P466&gt;0,(P467/P466),)</f>
        <v>0</v>
      </c>
      <c r="AH467" s="291">
        <f t="shared" ref="AH467" si="4994">IF(Q466&gt;0,(Q467/Q466),)</f>
        <v>0</v>
      </c>
      <c r="AI467" s="346">
        <f>IF(S465&gt;0,(S467-S465)/S465,)</f>
        <v>1.0867256176884194E-2</v>
      </c>
      <c r="AJ467" s="347">
        <f t="shared" ref="AJ467" si="4995">IF(T465&gt;0,(T467-T465)/T465,)</f>
        <v>0</v>
      </c>
      <c r="AK467" s="347">
        <f t="shared" ref="AK467" si="4996">IF(U465&gt;0,(U467-U465)/U465,)</f>
        <v>3.5535698604964382E-2</v>
      </c>
      <c r="AL467" s="347">
        <f t="shared" ref="AL467" si="4997">IF(V465&gt;0,(V467-V465)/V465,)</f>
        <v>0</v>
      </c>
      <c r="AM467" s="347">
        <f t="shared" ref="AM467" si="4998">IF(W465&gt;0,(W467-W465)/W465,)</f>
        <v>5.8818151097985378E-3</v>
      </c>
      <c r="AN467" s="347">
        <f t="shared" ref="AN467" si="4999">IF(X465&gt;0,(X467-X465)/X465,)</f>
        <v>1.3194606541167764E-2</v>
      </c>
      <c r="AO467" s="311">
        <f t="shared" ref="AO467" si="5000">IF(Y465&gt;0,(Y467-Y465)/Y465,)</f>
        <v>1.6920997879797395E-2</v>
      </c>
      <c r="AP467" s="347">
        <f t="shared" ref="AP467" si="5001">IF(Z465&gt;0,(Z467-Z465)/Z465,)</f>
        <v>3.5859573124819651E-3</v>
      </c>
      <c r="AQ467" s="347">
        <f t="shared" ref="AQ467" si="5002">IF(AA465&gt;0,(AA467-AA465)/AA465,)</f>
        <v>0</v>
      </c>
      <c r="AR467" s="347">
        <f t="shared" ref="AR467" si="5003">IF(AB465&gt;0,(AB467-AB465)/AB465,)</f>
        <v>5.3621128251804401E-3</v>
      </c>
      <c r="AS467" s="347">
        <f t="shared" ref="AS467" si="5004">IF(AC465&gt;0,(AC467-AC465)/AC465,)</f>
        <v>1.8538189262824297E-2</v>
      </c>
      <c r="AT467" s="347">
        <f t="shared" ref="AT467" si="5005">IF(AD465&gt;0,(AD467-AD465)/AD465,)</f>
        <v>0</v>
      </c>
      <c r="AU467" s="311">
        <f t="shared" ref="AU467" si="5006">IF(AE465&gt;0,(AE467-AE465)/AE465,)</f>
        <v>1.0492275692965493E-2</v>
      </c>
      <c r="AV467" s="347">
        <f t="shared" ref="AV467" si="5007">IF(AF465&gt;0,(AF467-AF465)/AF465,)</f>
        <v>0</v>
      </c>
      <c r="AW467" s="347">
        <f t="shared" ref="AW467" si="5008">IF(AG465&gt;0,(AG467-AG465)/AG465,)</f>
        <v>0</v>
      </c>
      <c r="AX467" s="311">
        <f t="shared" ref="AX467" si="5009">IF(AH465&gt;0,(AH467-AH465)/AH465,)</f>
        <v>0</v>
      </c>
    </row>
    <row r="468" spans="1:50">
      <c r="A468" s="648" t="s">
        <v>303</v>
      </c>
      <c r="B468" s="644">
        <v>15827</v>
      </c>
      <c r="C468" s="644">
        <v>2852</v>
      </c>
      <c r="D468" s="644">
        <v>6925</v>
      </c>
      <c r="E468" s="644">
        <v>1536</v>
      </c>
      <c r="F468" s="644">
        <v>884</v>
      </c>
      <c r="G468" s="644">
        <v>575</v>
      </c>
      <c r="H468" s="644">
        <v>28599</v>
      </c>
      <c r="I468" s="644">
        <v>152</v>
      </c>
      <c r="J468" s="644">
        <v>3554</v>
      </c>
      <c r="K468" s="644">
        <v>1222</v>
      </c>
      <c r="L468" s="644">
        <v>222</v>
      </c>
      <c r="M468" s="644">
        <v>450</v>
      </c>
      <c r="N468" s="644">
        <v>5600</v>
      </c>
      <c r="O468" s="644">
        <v>38</v>
      </c>
      <c r="P468" s="644">
        <v>0</v>
      </c>
      <c r="Q468" s="644">
        <v>38</v>
      </c>
      <c r="Y468" s="288"/>
      <c r="Z468" s="284"/>
      <c r="AE468" s="288"/>
      <c r="AF468" s="284"/>
      <c r="AH468" s="288"/>
      <c r="AI468" s="343"/>
      <c r="AJ468" s="344"/>
      <c r="AK468" s="344"/>
      <c r="AL468" s="344"/>
      <c r="AM468" s="344"/>
      <c r="AN468" s="344"/>
      <c r="AO468" s="309"/>
      <c r="AP468" s="344"/>
      <c r="AQ468" s="344"/>
      <c r="AR468" s="344"/>
      <c r="AS468" s="344"/>
      <c r="AT468" s="344"/>
      <c r="AU468" s="309"/>
      <c r="AV468" s="344"/>
      <c r="AW468" s="344"/>
      <c r="AX468" s="309"/>
    </row>
    <row r="469" spans="1:50">
      <c r="A469" s="648" t="s">
        <v>305</v>
      </c>
      <c r="B469" s="646">
        <v>1935691043.8992147</v>
      </c>
      <c r="C469" s="646">
        <v>320523904.34102321</v>
      </c>
      <c r="D469" s="646">
        <v>591844198.7884388</v>
      </c>
      <c r="E469" s="646">
        <v>122610940.52593718</v>
      </c>
      <c r="F469" s="646">
        <v>69087942.626244038</v>
      </c>
      <c r="G469" s="646">
        <v>42782181.425809741</v>
      </c>
      <c r="H469" s="646">
        <v>3082540211.6066675</v>
      </c>
      <c r="I469" s="646">
        <v>9719427.1708860733</v>
      </c>
      <c r="J469" s="646">
        <v>227036991.5277046</v>
      </c>
      <c r="K469" s="646">
        <v>70859655.336680502</v>
      </c>
      <c r="L469" s="646">
        <v>12870408.542119894</v>
      </c>
      <c r="M469" s="646">
        <v>32130354.845814973</v>
      </c>
      <c r="N469" s="646">
        <v>352616837.42320603</v>
      </c>
      <c r="O469" s="646">
        <v>1779592.7717417418</v>
      </c>
      <c r="P469" s="646">
        <v>0</v>
      </c>
      <c r="Q469" s="646">
        <v>1779592.7717417418</v>
      </c>
      <c r="S469" s="275">
        <f>IF(B468&gt;0,(B469/B468),)</f>
        <v>122303.09243060686</v>
      </c>
      <c r="T469" s="275">
        <f t="shared" ref="T469" si="5010">IF(C468&gt;0,(C469/C468),)</f>
        <v>112385.66070863366</v>
      </c>
      <c r="U469" s="275">
        <f t="shared" ref="U469" si="5011">IF(D468&gt;0,(D469/D468),)</f>
        <v>85464.866251038096</v>
      </c>
      <c r="V469" s="275">
        <f t="shared" ref="V469" si="5012">IF(E468&gt;0,(E469/E468),)</f>
        <v>79824.831071573688</v>
      </c>
      <c r="W469" s="275">
        <f t="shared" ref="W469" si="5013">IF(F468&gt;0,(F469/F468),)</f>
        <v>78153.781251407287</v>
      </c>
      <c r="X469" s="275">
        <f t="shared" ref="X469" si="5014">IF(G468&gt;0,(G469/G468),)</f>
        <v>74403.793784016947</v>
      </c>
      <c r="Y469" s="290">
        <f t="shared" ref="Y469" si="5015">IF(H468&gt;0,(H469/H468),)</f>
        <v>107784.89498257518</v>
      </c>
      <c r="Z469" s="285">
        <f t="shared" ref="Z469" si="5016">IF(I468&gt;0,(I469/I468),)</f>
        <v>63943.599808461011</v>
      </c>
      <c r="AA469" s="275">
        <f t="shared" ref="AA469" si="5017">IF(J468&gt;0,(J469/J468),)</f>
        <v>63882.102286917441</v>
      </c>
      <c r="AB469" s="275">
        <f t="shared" ref="AB469" si="5018">IF(K468&gt;0,(K469/K468),)</f>
        <v>57986.624661768008</v>
      </c>
      <c r="AC469" s="275">
        <f t="shared" ref="AC469" si="5019">IF(L468&gt;0,(L469/L468),)</f>
        <v>57974.813252792315</v>
      </c>
      <c r="AD469" s="275">
        <f t="shared" ref="AD469" si="5020">IF(M468&gt;0,(M469/M468),)</f>
        <v>71400.788546255499</v>
      </c>
      <c r="AE469" s="290">
        <f t="shared" ref="AE469" si="5021">IF(N468&gt;0,(N469/N468),)</f>
        <v>62967.292397001074</v>
      </c>
      <c r="AF469" s="285">
        <f t="shared" ref="AF469" si="5022">IF(O468&gt;0,(O469/O468),)</f>
        <v>46831.388730045837</v>
      </c>
      <c r="AG469" s="275">
        <f t="shared" ref="AG469" si="5023">IF(P468&gt;0,(P469/P468),)</f>
        <v>0</v>
      </c>
      <c r="AH469" s="290">
        <f t="shared" ref="AH469" si="5024">IF(Q468&gt;0,(Q469/Q468),)</f>
        <v>46831.388730045837</v>
      </c>
      <c r="AI469" s="343"/>
      <c r="AJ469" s="344"/>
      <c r="AK469" s="344"/>
      <c r="AL469" s="344"/>
      <c r="AM469" s="344"/>
      <c r="AN469" s="344"/>
      <c r="AO469" s="309"/>
      <c r="AP469" s="344"/>
      <c r="AQ469" s="344"/>
      <c r="AR469" s="344"/>
      <c r="AS469" s="344"/>
      <c r="AT469" s="344"/>
      <c r="AU469" s="309"/>
      <c r="AV469" s="344"/>
      <c r="AW469" s="344"/>
      <c r="AX469" s="309"/>
    </row>
    <row r="470" spans="1:50">
      <c r="A470" s="648" t="s">
        <v>307</v>
      </c>
      <c r="B470" s="644">
        <v>15927</v>
      </c>
      <c r="C470" s="644">
        <v>2913</v>
      </c>
      <c r="D470" s="644">
        <v>7042</v>
      </c>
      <c r="E470" s="644">
        <v>1581</v>
      </c>
      <c r="F470" s="644">
        <v>925</v>
      </c>
      <c r="G470" s="644">
        <v>616</v>
      </c>
      <c r="H470" s="644">
        <v>29004</v>
      </c>
      <c r="I470" s="644">
        <v>161</v>
      </c>
      <c r="J470" s="644">
        <v>3263</v>
      </c>
      <c r="K470" s="644">
        <v>1061</v>
      </c>
      <c r="L470" s="644">
        <v>218</v>
      </c>
      <c r="M470" s="644">
        <v>456</v>
      </c>
      <c r="N470" s="644">
        <v>5159</v>
      </c>
      <c r="O470" s="644">
        <v>34</v>
      </c>
      <c r="P470" s="644">
        <v>0</v>
      </c>
      <c r="Q470" s="644">
        <v>34</v>
      </c>
      <c r="Y470" s="288"/>
      <c r="Z470" s="284"/>
      <c r="AE470" s="288"/>
      <c r="AF470" s="284"/>
      <c r="AH470" s="288"/>
      <c r="AI470" s="343"/>
      <c r="AJ470" s="344"/>
      <c r="AK470" s="344"/>
      <c r="AL470" s="344"/>
      <c r="AM470" s="344"/>
      <c r="AN470" s="344"/>
      <c r="AO470" s="309"/>
      <c r="AP470" s="344"/>
      <c r="AQ470" s="344"/>
      <c r="AR470" s="344"/>
      <c r="AS470" s="344"/>
      <c r="AT470" s="344"/>
      <c r="AU470" s="309"/>
      <c r="AV470" s="344"/>
      <c r="AW470" s="344"/>
      <c r="AX470" s="309"/>
    </row>
    <row r="471" spans="1:50">
      <c r="A471" s="648" t="s">
        <v>309</v>
      </c>
      <c r="B471" s="646">
        <v>1995077584.9760005</v>
      </c>
      <c r="C471" s="646">
        <v>331334129.82198578</v>
      </c>
      <c r="D471" s="646">
        <v>607273421.5918479</v>
      </c>
      <c r="E471" s="646">
        <v>130490992.88821422</v>
      </c>
      <c r="F471" s="646">
        <v>73219611.19439891</v>
      </c>
      <c r="G471" s="646">
        <v>45480993.602359064</v>
      </c>
      <c r="H471" s="646">
        <v>3182876734.0748067</v>
      </c>
      <c r="I471" s="646">
        <v>10518227.192651428</v>
      </c>
      <c r="J471" s="646">
        <v>213174895.01206508</v>
      </c>
      <c r="K471" s="646">
        <v>60362137.234803513</v>
      </c>
      <c r="L471" s="646">
        <v>12902918.955556378</v>
      </c>
      <c r="M471" s="646">
        <v>32659208.713043477</v>
      </c>
      <c r="N471" s="646">
        <v>329617387.10811985</v>
      </c>
      <c r="O471" s="646">
        <v>1617982.7168502654</v>
      </c>
      <c r="P471" s="646">
        <v>0</v>
      </c>
      <c r="Q471" s="646">
        <v>1617982.7168502654</v>
      </c>
      <c r="S471" s="275">
        <f>IF(B470&gt;0,(B471/B470),)</f>
        <v>125263.86544710243</v>
      </c>
      <c r="T471" s="275">
        <f t="shared" ref="T471" si="5025">IF(C470&gt;0,(C471/C470),)</f>
        <v>113743.2646144819</v>
      </c>
      <c r="U471" s="275">
        <f t="shared" ref="U471" si="5026">IF(D470&gt;0,(D471/D470),)</f>
        <v>86235.930359535341</v>
      </c>
      <c r="V471" s="275">
        <f t="shared" ref="V471" si="5027">IF(E470&gt;0,(E471/E470),)</f>
        <v>82536.997399249973</v>
      </c>
      <c r="W471" s="275">
        <f t="shared" ref="W471" si="5028">IF(F470&gt;0,(F471/F470),)</f>
        <v>79156.336426377195</v>
      </c>
      <c r="X471" s="275">
        <f t="shared" ref="X471" si="5029">IF(G470&gt;0,(G471/G470),)</f>
        <v>73832.781822011471</v>
      </c>
      <c r="Y471" s="290">
        <f t="shared" ref="Y471" si="5030">IF(H470&gt;0,(H471/H470),)</f>
        <v>109739.23369448374</v>
      </c>
      <c r="Z471" s="285">
        <f t="shared" ref="Z471" si="5031">IF(I470&gt;0,(I471/I470),)</f>
        <v>65330.603681064771</v>
      </c>
      <c r="AA471" s="275">
        <f t="shared" ref="AA471" si="5032">IF(J470&gt;0,(J471/J470),)</f>
        <v>65330.951581999718</v>
      </c>
      <c r="AB471" s="275">
        <f t="shared" ref="AB471" si="5033">IF(K470&gt;0,(K471/K470),)</f>
        <v>56891.741031860052</v>
      </c>
      <c r="AC471" s="275">
        <f t="shared" ref="AC471" si="5034">IF(L470&gt;0,(L471/L470),)</f>
        <v>59187.70163099256</v>
      </c>
      <c r="AD471" s="275">
        <f t="shared" ref="AD471" si="5035">IF(M470&gt;0,(M471/M470),)</f>
        <v>71621.071739130435</v>
      </c>
      <c r="AE471" s="290">
        <f t="shared" ref="AE471" si="5036">IF(N470&gt;0,(N471/N470),)</f>
        <v>63891.720703260289</v>
      </c>
      <c r="AF471" s="285">
        <f t="shared" ref="AF471" si="5037">IF(O470&gt;0,(O471/O470),)</f>
        <v>47587.726966184273</v>
      </c>
      <c r="AG471" s="275">
        <f t="shared" ref="AG471" si="5038">IF(P470&gt;0,(P471/P470),)</f>
        <v>0</v>
      </c>
      <c r="AH471" s="290">
        <f t="shared" ref="AH471" si="5039">IF(Q470&gt;0,(Q471/Q470),)</f>
        <v>47587.726966184273</v>
      </c>
      <c r="AI471" s="345">
        <f>IF(S469&gt;0,(S471-S469)/S469,)</f>
        <v>2.4208488580740303E-2</v>
      </c>
      <c r="AJ471" s="314">
        <f t="shared" ref="AJ471" si="5040">IF(T469&gt;0,(T471-T469)/T469,)</f>
        <v>1.2079867638700892E-2</v>
      </c>
      <c r="AK471" s="314">
        <f t="shared" ref="AK471" si="5041">IF(U469&gt;0,(U471-U469)/U469,)</f>
        <v>9.0220009966712981E-3</v>
      </c>
      <c r="AL471" s="314">
        <f t="shared" ref="AL471" si="5042">IF(V469&gt;0,(V471-V469)/V469,)</f>
        <v>3.3976474378561015E-2</v>
      </c>
      <c r="AM471" s="314">
        <f t="shared" ref="AM471" si="5043">IF(W469&gt;0,(W471-W469)/W469,)</f>
        <v>1.2827980411400187E-2</v>
      </c>
      <c r="AN471" s="314">
        <f t="shared" ref="AN471" si="5044">IF(X469&gt;0,(X471-X469)/X469,)</f>
        <v>-7.6745006264470565E-3</v>
      </c>
      <c r="AO471" s="310">
        <f t="shared" ref="AO471" si="5045">IF(Y469&gt;0,(Y471-Y469)/Y469,)</f>
        <v>1.8131842242129673E-2</v>
      </c>
      <c r="AP471" s="314">
        <f t="shared" ref="AP471" si="5046">IF(Z469&gt;0,(Z471-Z469)/Z469,)</f>
        <v>2.1691050812879507E-2</v>
      </c>
      <c r="AQ471" s="314">
        <f t="shared" ref="AQ471" si="5047">IF(AA469&gt;0,(AA471-AA469)/AA469,)</f>
        <v>2.2680050330450532E-2</v>
      </c>
      <c r="AR471" s="314">
        <f t="shared" ref="AR471" si="5048">IF(AB469&gt;0,(AB471-AB469)/AB469,)</f>
        <v>-1.8881658249541796E-2</v>
      </c>
      <c r="AS471" s="314">
        <f t="shared" ref="AS471" si="5049">IF(AC469&gt;0,(AC471-AC469)/AC469,)</f>
        <v>2.0920953602930788E-2</v>
      </c>
      <c r="AT471" s="314">
        <f t="shared" ref="AT471" si="5050">IF(AD469&gt;0,(AD471-AD469)/AD469,)</f>
        <v>3.085164707000829E-3</v>
      </c>
      <c r="AU471" s="310">
        <f t="shared" ref="AU471" si="5051">IF(AE469&gt;0,(AE471-AE469)/AE469,)</f>
        <v>1.4681087133790151E-2</v>
      </c>
      <c r="AV471" s="314">
        <f t="shared" ref="AV471" si="5052">IF(AF469&gt;0,(AF471-AF469)/AF469,)</f>
        <v>1.615024146514767E-2</v>
      </c>
      <c r="AW471" s="314">
        <f t="shared" ref="AW471" si="5053">IF(AG469&gt;0,(AG471-AG469)/AG469,)</f>
        <v>0</v>
      </c>
      <c r="AX471" s="310">
        <f t="shared" ref="AX471" si="5054">IF(AH469&gt;0,(AH471-AH469)/AH469,)</f>
        <v>1.615024146514767E-2</v>
      </c>
    </row>
    <row r="472" spans="1:50">
      <c r="A472" s="648" t="s">
        <v>311</v>
      </c>
      <c r="B472" s="644">
        <v>13869</v>
      </c>
      <c r="C472" s="644">
        <v>3317</v>
      </c>
      <c r="D472" s="644">
        <v>7752</v>
      </c>
      <c r="E472" s="644">
        <v>1843</v>
      </c>
      <c r="F472" s="644">
        <v>1172</v>
      </c>
      <c r="G472" s="644">
        <v>918</v>
      </c>
      <c r="H472" s="644">
        <v>28871</v>
      </c>
      <c r="I472" s="644">
        <v>168</v>
      </c>
      <c r="J472" s="644">
        <v>2131</v>
      </c>
      <c r="K472" s="644">
        <v>1236</v>
      </c>
      <c r="L472" s="644">
        <v>180</v>
      </c>
      <c r="M472" s="644">
        <v>707</v>
      </c>
      <c r="N472" s="644">
        <v>4422</v>
      </c>
      <c r="O472" s="644">
        <v>49</v>
      </c>
      <c r="P472" s="644">
        <v>0</v>
      </c>
      <c r="Q472" s="644">
        <v>49</v>
      </c>
      <c r="R472" s="273"/>
      <c r="Y472" s="288"/>
      <c r="Z472" s="284"/>
      <c r="AE472" s="288"/>
      <c r="AF472" s="284"/>
      <c r="AH472" s="288"/>
      <c r="AI472" s="343"/>
      <c r="AJ472" s="344"/>
      <c r="AK472" s="344"/>
      <c r="AL472" s="344"/>
      <c r="AM472" s="344"/>
      <c r="AN472" s="344"/>
      <c r="AO472" s="309"/>
      <c r="AP472" s="344"/>
      <c r="AQ472" s="344"/>
      <c r="AR472" s="344"/>
      <c r="AS472" s="344"/>
      <c r="AT472" s="344"/>
      <c r="AU472" s="309"/>
      <c r="AV472" s="344"/>
      <c r="AW472" s="344"/>
      <c r="AX472" s="309"/>
    </row>
    <row r="473" spans="1:50">
      <c r="A473" s="648" t="s">
        <v>313</v>
      </c>
      <c r="B473" s="646">
        <v>1167722819.3443594</v>
      </c>
      <c r="C473" s="646">
        <v>260957875.22850153</v>
      </c>
      <c r="D473" s="646">
        <v>534740465.19464082</v>
      </c>
      <c r="E473" s="646">
        <v>120578552.96013054</v>
      </c>
      <c r="F473" s="646">
        <v>78206280.133640155</v>
      </c>
      <c r="G473" s="646">
        <v>55750213.637461476</v>
      </c>
      <c r="H473" s="646">
        <v>2217956206.498734</v>
      </c>
      <c r="I473" s="646">
        <v>9140016.0378775094</v>
      </c>
      <c r="J473" s="646">
        <v>119268478.35535195</v>
      </c>
      <c r="K473" s="646">
        <v>62108249.921007261</v>
      </c>
      <c r="L473" s="646">
        <v>9464574.8319310658</v>
      </c>
      <c r="M473" s="646">
        <v>45158253.380576208</v>
      </c>
      <c r="N473" s="646">
        <v>245139572.52674398</v>
      </c>
      <c r="O473" s="646">
        <v>2138149.5166947781</v>
      </c>
      <c r="P473" s="646">
        <v>0</v>
      </c>
      <c r="Q473" s="646">
        <v>2138149.5166947781</v>
      </c>
      <c r="S473" s="275">
        <f>IF(B472&gt;0,(B473/B472),)</f>
        <v>84196.61254195396</v>
      </c>
      <c r="T473" s="275">
        <f t="shared" ref="T473" si="5055">IF(C472&gt;0,(C473/C472),)</f>
        <v>78672.859580494885</v>
      </c>
      <c r="U473" s="275">
        <f t="shared" ref="U473" si="5056">IF(D472&gt;0,(D473/D472),)</f>
        <v>68980.968162363366</v>
      </c>
      <c r="V473" s="275">
        <f t="shared" ref="V473" si="5057">IF(E472&gt;0,(E473/E472),)</f>
        <v>65425.150819387163</v>
      </c>
      <c r="W473" s="275">
        <f t="shared" ref="W473" si="5058">IF(F472&gt;0,(F473/F472),)</f>
        <v>66728.907963856793</v>
      </c>
      <c r="X473" s="275">
        <f t="shared" ref="X473" si="5059">IF(G472&gt;0,(G473/G472),)</f>
        <v>60730.080215099646</v>
      </c>
      <c r="Y473" s="290">
        <f t="shared" ref="Y473" si="5060">IF(H472&gt;0,(H473/H472),)</f>
        <v>76822.978299980401</v>
      </c>
      <c r="Z473" s="285">
        <f t="shared" ref="Z473" si="5061">IF(I472&gt;0,(I473/I472),)</f>
        <v>54404.85736831851</v>
      </c>
      <c r="AA473" s="275">
        <f t="shared" ref="AA473" si="5062">IF(J472&gt;0,(J473/J472),)</f>
        <v>55968.314573135598</v>
      </c>
      <c r="AB473" s="275">
        <f t="shared" ref="AB473" si="5063">IF(K472&gt;0,(K473/K472),)</f>
        <v>50249.393139973508</v>
      </c>
      <c r="AC473" s="275">
        <f t="shared" ref="AC473" si="5064">IF(L472&gt;0,(L473/L472),)</f>
        <v>52580.97128850592</v>
      </c>
      <c r="AD473" s="275">
        <f t="shared" ref="AD473" si="5065">IF(M472&gt;0,(M473/M472),)</f>
        <v>63873.059944237917</v>
      </c>
      <c r="AE473" s="290">
        <f t="shared" ref="AE473" si="5066">IF(N472&gt;0,(N473/N472),)</f>
        <v>55436.357423506102</v>
      </c>
      <c r="AF473" s="285">
        <f t="shared" ref="AF473" si="5067">IF(O472&gt;0,(O473/O472),)</f>
        <v>43635.704422342409</v>
      </c>
      <c r="AG473" s="275">
        <f t="shared" ref="AG473" si="5068">IF(P472&gt;0,(P473/P472),)</f>
        <v>0</v>
      </c>
      <c r="AH473" s="290">
        <f t="shared" ref="AH473" si="5069">IF(Q472&gt;0,(Q473/Q472),)</f>
        <v>43635.704422342409</v>
      </c>
      <c r="AI473" s="343"/>
      <c r="AJ473" s="344"/>
      <c r="AK473" s="344"/>
      <c r="AL473" s="344"/>
      <c r="AM473" s="344"/>
      <c r="AN473" s="344"/>
      <c r="AO473" s="309"/>
      <c r="AP473" s="344"/>
      <c r="AQ473" s="344"/>
      <c r="AR473" s="344"/>
      <c r="AS473" s="344"/>
      <c r="AT473" s="344"/>
      <c r="AU473" s="309"/>
      <c r="AV473" s="344"/>
      <c r="AW473" s="344"/>
      <c r="AX473" s="309"/>
    </row>
    <row r="474" spans="1:50">
      <c r="A474" s="648" t="s">
        <v>315</v>
      </c>
      <c r="B474" s="647">
        <v>14056</v>
      </c>
      <c r="C474" s="647">
        <v>3408</v>
      </c>
      <c r="D474" s="647">
        <v>7932</v>
      </c>
      <c r="E474" s="647">
        <v>1842</v>
      </c>
      <c r="F474" s="647">
        <v>1194</v>
      </c>
      <c r="G474" s="647">
        <v>945</v>
      </c>
      <c r="H474" s="647">
        <v>29377</v>
      </c>
      <c r="I474" s="647">
        <v>182</v>
      </c>
      <c r="J474" s="647">
        <v>2240</v>
      </c>
      <c r="K474" s="647">
        <v>1233</v>
      </c>
      <c r="L474" s="647">
        <v>190</v>
      </c>
      <c r="M474" s="647">
        <v>683</v>
      </c>
      <c r="N474" s="647">
        <v>4528</v>
      </c>
      <c r="O474" s="647">
        <v>47</v>
      </c>
      <c r="P474" s="647">
        <v>0</v>
      </c>
      <c r="Q474" s="647">
        <v>47</v>
      </c>
      <c r="Y474" s="288"/>
      <c r="Z474" s="284"/>
      <c r="AE474" s="288"/>
      <c r="AF474" s="284"/>
      <c r="AH474" s="288"/>
      <c r="AI474" s="343"/>
      <c r="AJ474" s="344"/>
      <c r="AK474" s="344"/>
      <c r="AL474" s="344"/>
      <c r="AM474" s="344"/>
      <c r="AN474" s="344"/>
      <c r="AO474" s="309"/>
      <c r="AP474" s="344"/>
      <c r="AQ474" s="344"/>
      <c r="AR474" s="344"/>
      <c r="AS474" s="344"/>
      <c r="AT474" s="344"/>
      <c r="AU474" s="309"/>
      <c r="AV474" s="344"/>
      <c r="AW474" s="344"/>
      <c r="AX474" s="309"/>
    </row>
    <row r="475" spans="1:50">
      <c r="A475" s="648" t="s">
        <v>317</v>
      </c>
      <c r="B475" s="646">
        <v>1194412746.6041911</v>
      </c>
      <c r="C475" s="646">
        <v>276582969.50961781</v>
      </c>
      <c r="D475" s="646">
        <v>553984359.64100003</v>
      </c>
      <c r="E475" s="646">
        <v>124643623.76362219</v>
      </c>
      <c r="F475" s="646">
        <v>79015575.284470066</v>
      </c>
      <c r="G475" s="646">
        <v>58452507.27015157</v>
      </c>
      <c r="H475" s="646">
        <v>2287091782.0730534</v>
      </c>
      <c r="I475" s="646">
        <v>10312445.393788293</v>
      </c>
      <c r="J475" s="646">
        <v>128278176.07765251</v>
      </c>
      <c r="K475" s="646">
        <v>61803468.787072316</v>
      </c>
      <c r="L475" s="646">
        <v>10077224.639188407</v>
      </c>
      <c r="M475" s="646">
        <v>43868785.458874457</v>
      </c>
      <c r="N475" s="646">
        <v>254340100.35657603</v>
      </c>
      <c r="O475" s="646">
        <v>2105123.6883116886</v>
      </c>
      <c r="P475" s="646">
        <v>0</v>
      </c>
      <c r="Q475" s="646">
        <v>2105123.6883116886</v>
      </c>
      <c r="S475" s="275">
        <f>IF(B474&gt;0,(B475/B474),)</f>
        <v>84975.295005989683</v>
      </c>
      <c r="T475" s="275">
        <f t="shared" ref="T475" si="5070">IF(C474&gt;0,(C475/C474),)</f>
        <v>81156.974621366724</v>
      </c>
      <c r="U475" s="275">
        <f t="shared" ref="U475" si="5071">IF(D474&gt;0,(D475/D474),)</f>
        <v>69841.699400025216</v>
      </c>
      <c r="V475" s="275">
        <f t="shared" ref="V475" si="5072">IF(E474&gt;0,(E475/E474),)</f>
        <v>67667.548188719971</v>
      </c>
      <c r="W475" s="275">
        <f t="shared" ref="W475" si="5073">IF(F474&gt;0,(F475/F474),)</f>
        <v>66177.198730711942</v>
      </c>
      <c r="X475" s="275">
        <f t="shared" ref="X475" si="5074">IF(G474&gt;0,(G475/G474),)</f>
        <v>61854.505047779443</v>
      </c>
      <c r="Y475" s="290">
        <f t="shared" ref="Y475" si="5075">IF(H474&gt;0,(H475/H474),)</f>
        <v>77853.143005516336</v>
      </c>
      <c r="Z475" s="285">
        <f t="shared" ref="Z475" si="5076">IF(I474&gt;0,(I475/I474),)</f>
        <v>56661.787877957657</v>
      </c>
      <c r="AA475" s="275">
        <f t="shared" ref="AA475" si="5077">IF(J474&gt;0,(J475/J474),)</f>
        <v>57267.042891809157</v>
      </c>
      <c r="AB475" s="275">
        <f t="shared" ref="AB475" si="5078">IF(K474&gt;0,(K475/K474),)</f>
        <v>50124.467791623938</v>
      </c>
      <c r="AC475" s="275">
        <f t="shared" ref="AC475" si="5079">IF(L474&gt;0,(L475/L474),)</f>
        <v>53038.024416781089</v>
      </c>
      <c r="AD475" s="275">
        <f t="shared" ref="AD475" si="5080">IF(M474&gt;0,(M475/M474),)</f>
        <v>64229.554112554106</v>
      </c>
      <c r="AE475" s="290">
        <f t="shared" ref="AE475" si="5081">IF(N474&gt;0,(N475/N474),)</f>
        <v>56170.516863201417</v>
      </c>
      <c r="AF475" s="285">
        <f t="shared" ref="AF475" si="5082">IF(O474&gt;0,(O475/O474),)</f>
        <v>44789.865708759331</v>
      </c>
      <c r="AG475" s="275">
        <f t="shared" ref="AG475" si="5083">IF(P474&gt;0,(P475/P474),)</f>
        <v>0</v>
      </c>
      <c r="AH475" s="290">
        <f t="shared" ref="AH475" si="5084">IF(Q474&gt;0,(Q475/Q474),)</f>
        <v>44789.865708759331</v>
      </c>
      <c r="AI475" s="345">
        <f>IF(S473&gt;0,(S475-S473)/S473,)</f>
        <v>9.2483823342384038E-3</v>
      </c>
      <c r="AJ475" s="314">
        <f t="shared" ref="AJ475" si="5085">IF(T473&gt;0,(T475-T473)/T473,)</f>
        <v>3.1575247856984179E-2</v>
      </c>
      <c r="AK475" s="314">
        <f t="shared" ref="AK475" si="5086">IF(U473&gt;0,(U475-U473)/U473,)</f>
        <v>1.2477807438653388E-2</v>
      </c>
      <c r="AL475" s="314">
        <f t="shared" ref="AL475" si="5087">IF(V473&gt;0,(V475-V473)/V473,)</f>
        <v>3.427424073538899E-2</v>
      </c>
      <c r="AM475" s="314">
        <f t="shared" ref="AM475" si="5088">IF(W473&gt;0,(W475-W473)/W473,)</f>
        <v>-8.2679194067386847E-3</v>
      </c>
      <c r="AN475" s="314">
        <f t="shared" ref="AN475" si="5089">IF(X473&gt;0,(X475-X473)/X473,)</f>
        <v>1.8515121809442713E-2</v>
      </c>
      <c r="AO475" s="310">
        <f t="shared" ref="AO475" si="5090">IF(Y473&gt;0,(Y475-Y473)/Y473,)</f>
        <v>1.3409590832489219E-2</v>
      </c>
      <c r="AP475" s="314">
        <f t="shared" ref="AP475" si="5091">IF(Z473&gt;0,(Z475-Z473)/Z473,)</f>
        <v>4.148398909236773E-2</v>
      </c>
      <c r="AQ475" s="314">
        <f t="shared" ref="AQ475" si="5092">IF(AA473&gt;0,(AA475-AA473)/AA473,)</f>
        <v>2.3204706601919707E-2</v>
      </c>
      <c r="AR475" s="314">
        <f t="shared" ref="AR475" si="5093">IF(AB473&gt;0,(AB475-AB473)/AB473,)</f>
        <v>-2.4861066083242309E-3</v>
      </c>
      <c r="AS475" s="314">
        <f t="shared" ref="AS475" si="5094">IF(AC473&gt;0,(AC475-AC473)/AC473,)</f>
        <v>8.6923675442845943E-3</v>
      </c>
      <c r="AT475" s="314">
        <f t="shared" ref="AT475" si="5095">IF(AD473&gt;0,(AD475-AD473)/AD473,)</f>
        <v>5.5812915277178386E-3</v>
      </c>
      <c r="AU475" s="310">
        <f t="shared" ref="AU475" si="5096">IF(AE473&gt;0,(AE475-AE473)/AE473,)</f>
        <v>1.3243284259943405E-2</v>
      </c>
      <c r="AV475" s="314">
        <f t="shared" ref="AV475" si="5097">IF(AF473&gt;0,(AF475-AF473)/AF473,)</f>
        <v>2.6449929059148333E-2</v>
      </c>
      <c r="AW475" s="314">
        <f t="shared" ref="AW475" si="5098">IF(AG473&gt;0,(AG475-AG473)/AG473,)</f>
        <v>0</v>
      </c>
      <c r="AX475" s="310">
        <f t="shared" ref="AX475" si="5099">IF(AH473&gt;0,(AH475-AH473)/AH473,)</f>
        <v>2.6449929059148333E-2</v>
      </c>
    </row>
    <row r="476" spans="1:50">
      <c r="A476" s="648" t="s">
        <v>319</v>
      </c>
      <c r="B476" s="647">
        <v>10917</v>
      </c>
      <c r="C476" s="647">
        <v>2961</v>
      </c>
      <c r="D476" s="647">
        <v>7944</v>
      </c>
      <c r="E476" s="647">
        <v>2209</v>
      </c>
      <c r="F476" s="647">
        <v>1425</v>
      </c>
      <c r="G476" s="647">
        <v>1201</v>
      </c>
      <c r="H476" s="647">
        <v>26657</v>
      </c>
      <c r="I476" s="647">
        <v>245</v>
      </c>
      <c r="J476" s="647">
        <v>1841</v>
      </c>
      <c r="K476" s="647">
        <v>1153</v>
      </c>
      <c r="L476" s="647">
        <v>274</v>
      </c>
      <c r="M476" s="647">
        <v>755</v>
      </c>
      <c r="N476" s="647">
        <v>4268</v>
      </c>
      <c r="O476" s="647">
        <v>74</v>
      </c>
      <c r="P476" s="647">
        <v>0</v>
      </c>
      <c r="Q476" s="647">
        <v>74</v>
      </c>
      <c r="R476" s="273"/>
      <c r="Y476" s="288"/>
      <c r="Z476" s="284"/>
      <c r="AE476" s="288"/>
      <c r="AF476" s="284"/>
      <c r="AH476" s="288"/>
      <c r="AI476" s="343"/>
      <c r="AJ476" s="344"/>
      <c r="AK476" s="344"/>
      <c r="AL476" s="344"/>
      <c r="AM476" s="344"/>
      <c r="AN476" s="344"/>
      <c r="AO476" s="309"/>
      <c r="AP476" s="344"/>
      <c r="AQ476" s="344"/>
      <c r="AR476" s="344"/>
      <c r="AS476" s="344"/>
      <c r="AT476" s="344"/>
      <c r="AU476" s="309"/>
      <c r="AV476" s="344"/>
      <c r="AW476" s="344"/>
      <c r="AX476" s="309"/>
    </row>
    <row r="477" spans="1:50">
      <c r="A477" s="648" t="s">
        <v>321</v>
      </c>
      <c r="B477" s="646">
        <v>811812292.81320131</v>
      </c>
      <c r="C477" s="646">
        <v>201127349.6232574</v>
      </c>
      <c r="D477" s="646">
        <v>480404336.5651356</v>
      </c>
      <c r="E477" s="646">
        <v>127128895.72563447</v>
      </c>
      <c r="F477" s="646">
        <v>80394363.312143013</v>
      </c>
      <c r="G477" s="646">
        <v>65963689.242104799</v>
      </c>
      <c r="H477" s="646">
        <v>1766830927.2814765</v>
      </c>
      <c r="I477" s="646">
        <v>12363624.241873447</v>
      </c>
      <c r="J477" s="646">
        <v>95005722.043853</v>
      </c>
      <c r="K477" s="646">
        <v>51608882.790186889</v>
      </c>
      <c r="L477" s="646">
        <v>12479992.191573493</v>
      </c>
      <c r="M477" s="646">
        <v>43160137.782152228</v>
      </c>
      <c r="N477" s="646">
        <v>214618359.04963908</v>
      </c>
      <c r="O477" s="646">
        <v>3024781.50913285</v>
      </c>
      <c r="P477" s="646">
        <v>0</v>
      </c>
      <c r="Q477" s="646">
        <v>3024781.50913285</v>
      </c>
      <c r="S477" s="275">
        <f>IF(B476&gt;0,(B477/B476),)</f>
        <v>74362.2142358891</v>
      </c>
      <c r="T477" s="275">
        <f t="shared" ref="T477" si="5100">IF(C476&gt;0,(C477/C476),)</f>
        <v>67925.481129097403</v>
      </c>
      <c r="U477" s="275">
        <f t="shared" ref="U477" si="5101">IF(D476&gt;0,(D477/D476),)</f>
        <v>60473.859084231568</v>
      </c>
      <c r="V477" s="275">
        <f t="shared" ref="V477" si="5102">IF(E476&gt;0,(E477/E476),)</f>
        <v>57550.428123872553</v>
      </c>
      <c r="W477" s="275">
        <f t="shared" ref="W477" si="5103">IF(F476&gt;0,(F477/F476),)</f>
        <v>56417.097061152992</v>
      </c>
      <c r="X477" s="275">
        <f t="shared" ref="X477" si="5104">IF(G476&gt;0,(G477/G476),)</f>
        <v>54923.971059204661</v>
      </c>
      <c r="Y477" s="290">
        <f t="shared" ref="Y477" si="5105">IF(H476&gt;0,(H477/H476),)</f>
        <v>66280.186340603832</v>
      </c>
      <c r="Z477" s="285">
        <f t="shared" ref="Z477" si="5106">IF(I476&gt;0,(I477/I476),)</f>
        <v>50463.772415809988</v>
      </c>
      <c r="AA477" s="275">
        <f t="shared" ref="AA477" si="5107">IF(J476&gt;0,(J477/J476),)</f>
        <v>51605.498122679521</v>
      </c>
      <c r="AB477" s="275">
        <f t="shared" ref="AB477" si="5108">IF(K476&gt;0,(K477/K476),)</f>
        <v>44760.522801549771</v>
      </c>
      <c r="AC477" s="275">
        <f t="shared" ref="AC477" si="5109">IF(L476&gt;0,(L477/L476),)</f>
        <v>45547.416757567495</v>
      </c>
      <c r="AD477" s="275">
        <f t="shared" ref="AD477" si="5110">IF(M476&gt;0,(M477/M476),)</f>
        <v>57165.745406824142</v>
      </c>
      <c r="AE477" s="290">
        <f t="shared" ref="AE477" si="5111">IF(N476&gt;0,(N477/N476),)</f>
        <v>50285.463694854516</v>
      </c>
      <c r="AF477" s="285">
        <f t="shared" ref="AF477" si="5112">IF(O476&gt;0,(O477/O476),)</f>
        <v>40875.425799092569</v>
      </c>
      <c r="AG477" s="275">
        <f t="shared" ref="AG477" si="5113">IF(P476&gt;0,(P477/P476),)</f>
        <v>0</v>
      </c>
      <c r="AH477" s="290">
        <f t="shared" ref="AH477" si="5114">IF(Q476&gt;0,(Q477/Q476),)</f>
        <v>40875.425799092569</v>
      </c>
      <c r="AI477" s="343"/>
      <c r="AJ477" s="344"/>
      <c r="AK477" s="344"/>
      <c r="AL477" s="344"/>
      <c r="AM477" s="344"/>
      <c r="AN477" s="344"/>
      <c r="AO477" s="309"/>
      <c r="AP477" s="344"/>
      <c r="AQ477" s="344"/>
      <c r="AR477" s="344"/>
      <c r="AS477" s="344"/>
      <c r="AT477" s="344"/>
      <c r="AU477" s="309"/>
      <c r="AV477" s="344"/>
      <c r="AW477" s="344"/>
      <c r="AX477" s="309"/>
    </row>
    <row r="478" spans="1:50">
      <c r="A478" s="648" t="s">
        <v>323</v>
      </c>
      <c r="B478" s="647">
        <v>10949</v>
      </c>
      <c r="C478" s="647">
        <v>3025</v>
      </c>
      <c r="D478" s="647">
        <v>8052</v>
      </c>
      <c r="E478" s="647">
        <v>2289</v>
      </c>
      <c r="F478" s="647">
        <v>1367</v>
      </c>
      <c r="G478" s="647">
        <v>1169</v>
      </c>
      <c r="H478" s="647">
        <v>26851</v>
      </c>
      <c r="I478" s="647">
        <v>254</v>
      </c>
      <c r="J478" s="647">
        <v>1819</v>
      </c>
      <c r="K478" s="647">
        <v>1308</v>
      </c>
      <c r="L478" s="647">
        <v>385</v>
      </c>
      <c r="M478" s="647">
        <v>704</v>
      </c>
      <c r="N478" s="647">
        <v>4470</v>
      </c>
      <c r="O478" s="647">
        <v>65</v>
      </c>
      <c r="P478" s="647">
        <v>0</v>
      </c>
      <c r="Q478" s="647">
        <v>65</v>
      </c>
      <c r="R478" s="273"/>
      <c r="Y478" s="288"/>
      <c r="Z478" s="284"/>
      <c r="AE478" s="288"/>
      <c r="AF478" s="284"/>
      <c r="AH478" s="288"/>
      <c r="AI478" s="343"/>
      <c r="AJ478" s="344"/>
      <c r="AK478" s="344"/>
      <c r="AL478" s="344"/>
      <c r="AM478" s="344"/>
      <c r="AN478" s="344"/>
      <c r="AO478" s="309"/>
      <c r="AP478" s="344"/>
      <c r="AQ478" s="344"/>
      <c r="AR478" s="344"/>
      <c r="AS478" s="344"/>
      <c r="AT478" s="344"/>
      <c r="AU478" s="309"/>
      <c r="AV478" s="344"/>
      <c r="AW478" s="344"/>
      <c r="AX478" s="309"/>
    </row>
    <row r="479" spans="1:50">
      <c r="A479" s="648" t="s">
        <v>325</v>
      </c>
      <c r="B479" s="646">
        <v>828990794.47138464</v>
      </c>
      <c r="C479" s="646">
        <v>210822113.0951274</v>
      </c>
      <c r="D479" s="646">
        <v>491891081.7006374</v>
      </c>
      <c r="E479" s="646">
        <v>135116796.16322738</v>
      </c>
      <c r="F479" s="646">
        <v>79485214.991218165</v>
      </c>
      <c r="G479" s="646">
        <v>65827068.300102413</v>
      </c>
      <c r="H479" s="646">
        <v>1812133068.7216973</v>
      </c>
      <c r="I479" s="646">
        <v>12773392.291871922</v>
      </c>
      <c r="J479" s="646">
        <v>94561466.380408943</v>
      </c>
      <c r="K479" s="646">
        <v>58779331.948855333</v>
      </c>
      <c r="L479" s="646">
        <v>17616835.952447321</v>
      </c>
      <c r="M479" s="646">
        <v>40771885.340845071</v>
      </c>
      <c r="N479" s="646">
        <v>224502911.91442859</v>
      </c>
      <c r="O479" s="646">
        <v>2661924.5458520432</v>
      </c>
      <c r="P479" s="646">
        <v>0</v>
      </c>
      <c r="Q479" s="646">
        <v>2661924.5458520432</v>
      </c>
      <c r="S479" s="275">
        <f>IF(B478&gt;0,(B479/B478),)</f>
        <v>75713.836375137878</v>
      </c>
      <c r="T479" s="275">
        <f t="shared" ref="T479" si="5115">IF(C478&gt;0,(C479/C478),)</f>
        <v>69693.260527314851</v>
      </c>
      <c r="U479" s="275">
        <f t="shared" ref="U479" si="5116">IF(D478&gt;0,(D479/D478),)</f>
        <v>61089.304731822827</v>
      </c>
      <c r="V479" s="275">
        <f t="shared" ref="V479" si="5117">IF(E478&gt;0,(E479/E478),)</f>
        <v>59028.744501191519</v>
      </c>
      <c r="W479" s="275">
        <f t="shared" ref="W479" si="5118">IF(F478&gt;0,(F479/F478),)</f>
        <v>58145.731522471222</v>
      </c>
      <c r="X479" s="275">
        <f t="shared" ref="X479" si="5119">IF(G478&gt;0,(G479/G478),)</f>
        <v>56310.580239608564</v>
      </c>
      <c r="Y479" s="290">
        <f t="shared" ref="Y479" si="5120">IF(H478&gt;0,(H479/H478),)</f>
        <v>67488.475986804857</v>
      </c>
      <c r="Z479" s="285">
        <f t="shared" ref="Z479" si="5121">IF(I478&gt;0,(I479/I478),)</f>
        <v>50288.946030991821</v>
      </c>
      <c r="AA479" s="275">
        <f t="shared" ref="AA479" si="5122">IF(J478&gt;0,(J479/J478),)</f>
        <v>51985.413073341915</v>
      </c>
      <c r="AB479" s="275">
        <f t="shared" ref="AB479" si="5123">IF(K478&gt;0,(K479/K478),)</f>
        <v>44938.327178023952</v>
      </c>
      <c r="AC479" s="275">
        <f t="shared" ref="AC479" si="5124">IF(L478&gt;0,(L479/L478),)</f>
        <v>45758.015460902134</v>
      </c>
      <c r="AD479" s="275">
        <f t="shared" ref="AD479" si="5125">IF(M478&gt;0,(M479/M478),)</f>
        <v>57914.609859154931</v>
      </c>
      <c r="AE479" s="290">
        <f t="shared" ref="AE479" si="5126">IF(N478&gt;0,(N479/N478),)</f>
        <v>50224.365081527649</v>
      </c>
      <c r="AF479" s="285">
        <f t="shared" ref="AF479" si="5127">IF(O478&gt;0,(O479/O478),)</f>
        <v>40952.685320800665</v>
      </c>
      <c r="AG479" s="275">
        <f t="shared" ref="AG479" si="5128">IF(P478&gt;0,(P479/P478),)</f>
        <v>0</v>
      </c>
      <c r="AH479" s="290">
        <f t="shared" ref="AH479" si="5129">IF(Q478&gt;0,(Q479/Q478),)</f>
        <v>40952.685320800665</v>
      </c>
      <c r="AI479" s="345">
        <f>IF(S477&gt;0,(S479-S477)/S477,)</f>
        <v>1.8176195439275279E-2</v>
      </c>
      <c r="AJ479" s="314">
        <f t="shared" ref="AJ479" si="5130">IF(T477&gt;0,(T479-T477)/T477,)</f>
        <v>2.6025276064775345E-2</v>
      </c>
      <c r="AK479" s="314">
        <f t="shared" ref="AK479" si="5131">IF(U477&gt;0,(U479-U477)/U477,)</f>
        <v>1.0177052645739546E-2</v>
      </c>
      <c r="AL479" s="314">
        <f t="shared" ref="AL479" si="5132">IF(V477&gt;0,(V479-V477)/V477,)</f>
        <v>2.568732198024682E-2</v>
      </c>
      <c r="AM479" s="314">
        <f t="shared" ref="AM479" si="5133">IF(W477&gt;0,(W479-W477)/W477,)</f>
        <v>3.0640258917336467E-2</v>
      </c>
      <c r="AN479" s="314">
        <f t="shared" ref="AN479" si="5134">IF(X477&gt;0,(X479-X477)/X477,)</f>
        <v>2.5245974638454731E-2</v>
      </c>
      <c r="AO479" s="310">
        <f t="shared" ref="AO479" si="5135">IF(Y477&gt;0,(Y479-Y477)/Y477,)</f>
        <v>1.8230027899918802E-2</v>
      </c>
      <c r="AP479" s="314">
        <f t="shared" ref="AP479" si="5136">IF(Z477&gt;0,(Z479-Z477)/Z477,)</f>
        <v>-3.4643938898906977E-3</v>
      </c>
      <c r="AQ479" s="314">
        <f t="shared" ref="AQ479" si="5137">IF(AA477&gt;0,(AA479-AA477)/AA477,)</f>
        <v>7.361908410596852E-3</v>
      </c>
      <c r="AR479" s="314">
        <f t="shared" ref="AR479" si="5138">IF(AB477&gt;0,(AB479-AB477)/AB477,)</f>
        <v>3.9723480724855442E-3</v>
      </c>
      <c r="AS479" s="314">
        <f t="shared" ref="AS479" si="5139">IF(AC477&gt;0,(AC479-AC477)/AC477,)</f>
        <v>4.623724424495471E-3</v>
      </c>
      <c r="AT479" s="314">
        <f t="shared" ref="AT479" si="5140">IF(AD477&gt;0,(AD479-AD477)/AD477,)</f>
        <v>1.3099880829007664E-2</v>
      </c>
      <c r="AU479" s="310">
        <f t="shared" ref="AU479" si="5141">IF(AE477&gt;0,(AE479-AE477)/AE477,)</f>
        <v>-1.2150352972308178E-3</v>
      </c>
      <c r="AV479" s="314">
        <f t="shared" ref="AV479" si="5142">IF(AF477&gt;0,(AF479-AF477)/AF477,)</f>
        <v>1.8901215142769546E-3</v>
      </c>
      <c r="AW479" s="314">
        <f t="shared" ref="AW479" si="5143">IF(AG477&gt;0,(AG479-AG477)/AG477,)</f>
        <v>0</v>
      </c>
      <c r="AX479" s="310">
        <f t="shared" ref="AX479" si="5144">IF(AH477&gt;0,(AH479-AH477)/AH477,)</f>
        <v>1.8901215142769546E-3</v>
      </c>
    </row>
    <row r="480" spans="1:50">
      <c r="A480" s="648" t="s">
        <v>327</v>
      </c>
      <c r="B480" s="647">
        <v>3847</v>
      </c>
      <c r="C480" s="647">
        <v>1125</v>
      </c>
      <c r="D480" s="647">
        <v>2954</v>
      </c>
      <c r="E480" s="647">
        <v>828</v>
      </c>
      <c r="F480" s="647">
        <v>587</v>
      </c>
      <c r="G480" s="647">
        <v>449</v>
      </c>
      <c r="H480" s="647">
        <v>9790</v>
      </c>
      <c r="I480" s="647">
        <v>586</v>
      </c>
      <c r="J480" s="647">
        <v>3103</v>
      </c>
      <c r="K480" s="647">
        <v>2233</v>
      </c>
      <c r="L480" s="647">
        <v>744</v>
      </c>
      <c r="M480" s="647">
        <v>489</v>
      </c>
      <c r="N480" s="647">
        <v>7155</v>
      </c>
      <c r="O480" s="647">
        <v>293</v>
      </c>
      <c r="P480" s="647">
        <v>0</v>
      </c>
      <c r="Q480" s="647">
        <v>293</v>
      </c>
      <c r="R480" s="273"/>
      <c r="Y480" s="288"/>
      <c r="Z480" s="284"/>
      <c r="AE480" s="288"/>
      <c r="AF480" s="284"/>
      <c r="AH480" s="288"/>
      <c r="AI480" s="343"/>
      <c r="AJ480" s="344"/>
      <c r="AK480" s="344"/>
      <c r="AL480" s="344"/>
      <c r="AM480" s="344"/>
      <c r="AN480" s="344"/>
      <c r="AO480" s="309"/>
      <c r="AP480" s="344"/>
      <c r="AQ480" s="344"/>
      <c r="AR480" s="344"/>
      <c r="AS480" s="344"/>
      <c r="AT480" s="344"/>
      <c r="AU480" s="309"/>
      <c r="AV480" s="344"/>
      <c r="AW480" s="344"/>
      <c r="AX480" s="309"/>
    </row>
    <row r="481" spans="1:50">
      <c r="A481" s="648" t="s">
        <v>329</v>
      </c>
      <c r="B481" s="646">
        <v>184765050.53989303</v>
      </c>
      <c r="C481" s="646">
        <v>51683131.900012285</v>
      </c>
      <c r="D481" s="646">
        <v>134057244.20168145</v>
      </c>
      <c r="E481" s="646">
        <v>36599749.758207008</v>
      </c>
      <c r="F481" s="646">
        <v>28303318.408541162</v>
      </c>
      <c r="G481" s="646">
        <v>19999937.946395352</v>
      </c>
      <c r="H481" s="646">
        <v>455408432.75473022</v>
      </c>
      <c r="I481" s="646">
        <v>30062978.484313793</v>
      </c>
      <c r="J481" s="646">
        <v>152223977.02449837</v>
      </c>
      <c r="K481" s="646">
        <v>93329311.230616957</v>
      </c>
      <c r="L481" s="646">
        <v>29821508.43928156</v>
      </c>
      <c r="M481" s="646">
        <v>25291245.074346952</v>
      </c>
      <c r="N481" s="646">
        <v>330729020.25305766</v>
      </c>
      <c r="O481" s="646">
        <v>10791983.199829988</v>
      </c>
      <c r="P481" s="646">
        <v>0</v>
      </c>
      <c r="Q481" s="646">
        <v>10791983.199829988</v>
      </c>
      <c r="S481" s="275">
        <f>IF(B480&gt;0,(B481/B480),)</f>
        <v>48028.346904053295</v>
      </c>
      <c r="T481" s="275">
        <f t="shared" ref="T481" si="5145">IF(C480&gt;0,(C481/C480),)</f>
        <v>45940.561688899812</v>
      </c>
      <c r="U481" s="275">
        <f t="shared" ref="U481" si="5146">IF(D480&gt;0,(D481/D480),)</f>
        <v>45381.599255816334</v>
      </c>
      <c r="V481" s="275">
        <f t="shared" ref="V481" si="5147">IF(E480&gt;0,(E481/E480),)</f>
        <v>44202.596326336963</v>
      </c>
      <c r="W481" s="275">
        <f t="shared" ref="W481" si="5148">IF(F480&gt;0,(F481/F480),)</f>
        <v>48216.89677775326</v>
      </c>
      <c r="X481" s="275">
        <f t="shared" ref="X481" si="5149">IF(G480&gt;0,(G481/G480),)</f>
        <v>44543.291640078736</v>
      </c>
      <c r="Y481" s="290">
        <f t="shared" ref="Y481" si="5150">IF(H480&gt;0,(H481/H480),)</f>
        <v>46517.715296703806</v>
      </c>
      <c r="Z481" s="285">
        <f t="shared" ref="Z481" si="5151">IF(I480&gt;0,(I481/I480),)</f>
        <v>51302.011065381899</v>
      </c>
      <c r="AA481" s="275">
        <f t="shared" ref="AA481" si="5152">IF(J480&gt;0,(J481/J480),)</f>
        <v>49057.034168384911</v>
      </c>
      <c r="AB481" s="275">
        <f t="shared" ref="AB481" si="5153">IF(K480&gt;0,(K481/K480),)</f>
        <v>41795.481966241357</v>
      </c>
      <c r="AC481" s="275">
        <f t="shared" ref="AC481" si="5154">IF(L480&gt;0,(L481/L480),)</f>
        <v>40082.672633442955</v>
      </c>
      <c r="AD481" s="275">
        <f t="shared" ref="AD481" si="5155">IF(M480&gt;0,(M481/M480),)</f>
        <v>51720.337575351637</v>
      </c>
      <c r="AE481" s="290">
        <f t="shared" ref="AE481" si="5156">IF(N480&gt;0,(N481/N480),)</f>
        <v>46223.482914473469</v>
      </c>
      <c r="AF481" s="285">
        <f t="shared" ref="AF481" si="5157">IF(O480&gt;0,(O481/O480),)</f>
        <v>36832.707166655251</v>
      </c>
      <c r="AG481" s="275">
        <f t="shared" ref="AG481" si="5158">IF(P480&gt;0,(P481/P480),)</f>
        <v>0</v>
      </c>
      <c r="AH481" s="290">
        <f t="shared" ref="AH481" si="5159">IF(Q480&gt;0,(Q481/Q480),)</f>
        <v>36832.707166655251</v>
      </c>
      <c r="AI481" s="343"/>
      <c r="AJ481" s="344"/>
      <c r="AK481" s="344"/>
      <c r="AL481" s="344"/>
      <c r="AM481" s="344"/>
      <c r="AN481" s="344"/>
      <c r="AO481" s="309"/>
      <c r="AP481" s="344"/>
      <c r="AQ481" s="344"/>
      <c r="AR481" s="344"/>
      <c r="AS481" s="344"/>
      <c r="AT481" s="344"/>
      <c r="AU481" s="309"/>
      <c r="AV481" s="344"/>
      <c r="AW481" s="344"/>
      <c r="AX481" s="309"/>
    </row>
    <row r="482" spans="1:50">
      <c r="A482" s="648" t="s">
        <v>331</v>
      </c>
      <c r="B482" s="644">
        <v>3956</v>
      </c>
      <c r="C482" s="644">
        <v>1120</v>
      </c>
      <c r="D482" s="644">
        <v>3004</v>
      </c>
      <c r="E482" s="644">
        <v>768</v>
      </c>
      <c r="F482" s="644">
        <v>626</v>
      </c>
      <c r="G482" s="644">
        <v>445</v>
      </c>
      <c r="H482" s="644">
        <v>9919</v>
      </c>
      <c r="I482" s="644">
        <v>569</v>
      </c>
      <c r="J482" s="644">
        <v>3274</v>
      </c>
      <c r="K482" s="644">
        <v>2912</v>
      </c>
      <c r="L482" s="644">
        <v>869</v>
      </c>
      <c r="M482" s="644">
        <v>464</v>
      </c>
      <c r="N482" s="644">
        <v>8088</v>
      </c>
      <c r="O482" s="644">
        <v>320</v>
      </c>
      <c r="P482" s="644">
        <v>0</v>
      </c>
      <c r="Q482" s="644">
        <v>320</v>
      </c>
      <c r="R482" s="273"/>
      <c r="Y482" s="288"/>
      <c r="Z482" s="284"/>
      <c r="AE482" s="288"/>
      <c r="AF482" s="284"/>
      <c r="AH482" s="288"/>
      <c r="AI482" s="343"/>
      <c r="AJ482" s="344"/>
      <c r="AK482" s="344"/>
      <c r="AL482" s="344"/>
      <c r="AM482" s="344"/>
      <c r="AN482" s="344"/>
      <c r="AO482" s="309"/>
      <c r="AP482" s="344"/>
      <c r="AQ482" s="344"/>
      <c r="AR482" s="344"/>
      <c r="AS482" s="344"/>
      <c r="AT482" s="344"/>
      <c r="AU482" s="309"/>
      <c r="AV482" s="344"/>
      <c r="AW482" s="344"/>
      <c r="AX482" s="309"/>
    </row>
    <row r="483" spans="1:50">
      <c r="A483" s="648" t="s">
        <v>333</v>
      </c>
      <c r="B483" s="646">
        <v>196079918.4504649</v>
      </c>
      <c r="C483" s="646">
        <v>54040160.461971551</v>
      </c>
      <c r="D483" s="646">
        <v>135156605.4764415</v>
      </c>
      <c r="E483" s="646">
        <v>35092469.621942461</v>
      </c>
      <c r="F483" s="646">
        <v>28405924.375279665</v>
      </c>
      <c r="G483" s="646">
        <v>19984514.386567965</v>
      </c>
      <c r="H483" s="646">
        <v>468759592.77266812</v>
      </c>
      <c r="I483" s="646">
        <v>29326911.151835378</v>
      </c>
      <c r="J483" s="646">
        <v>172185676.10759163</v>
      </c>
      <c r="K483" s="646">
        <v>127847730.85052274</v>
      </c>
      <c r="L483" s="646">
        <v>36666848.184437372</v>
      </c>
      <c r="M483" s="646">
        <v>24282960.915901061</v>
      </c>
      <c r="N483" s="646">
        <v>390310127.21028823</v>
      </c>
      <c r="O483" s="646">
        <v>11845975.658324532</v>
      </c>
      <c r="P483" s="646">
        <v>0</v>
      </c>
      <c r="Q483" s="646">
        <v>11845975.658324532</v>
      </c>
      <c r="S483" s="275">
        <f>IF(B482&gt;0,(B483/B482),)</f>
        <v>49565.196777165038</v>
      </c>
      <c r="T483" s="275">
        <f t="shared" ref="T483" si="5160">IF(C482&gt;0,(C483/C482),)</f>
        <v>48250.14326961746</v>
      </c>
      <c r="U483" s="275">
        <f t="shared" ref="U483" si="5161">IF(D482&gt;0,(D483/D482),)</f>
        <v>44992.212209201563</v>
      </c>
      <c r="V483" s="275">
        <f t="shared" ref="V483" si="5162">IF(E482&gt;0,(E483/E482),)</f>
        <v>45693.319820237579</v>
      </c>
      <c r="W483" s="275">
        <f t="shared" ref="W483" si="5163">IF(F482&gt;0,(F483/F482),)</f>
        <v>45376.875998849304</v>
      </c>
      <c r="X483" s="275">
        <f t="shared" ref="X483" si="5164">IF(G482&gt;0,(G483/G482),)</f>
        <v>44909.02109341116</v>
      </c>
      <c r="Y483" s="290">
        <f t="shared" ref="Y483" si="5165">IF(H482&gt;0,(H483/H482),)</f>
        <v>47258.755194340971</v>
      </c>
      <c r="Z483" s="285">
        <f t="shared" ref="Z483" si="5166">IF(I482&gt;0,(I483/I482),)</f>
        <v>51541.14437932404</v>
      </c>
      <c r="AA483" s="275">
        <f t="shared" ref="AA483" si="5167">IF(J482&gt;0,(J483/J482),)</f>
        <v>52591.83754049836</v>
      </c>
      <c r="AB483" s="275">
        <f t="shared" ref="AB483" si="5168">IF(K482&gt;0,(K483/K482),)</f>
        <v>43903.753726141054</v>
      </c>
      <c r="AC483" s="275">
        <f t="shared" ref="AC483" si="5169">IF(L482&gt;0,(L483/L482),)</f>
        <v>42194.301708213316</v>
      </c>
      <c r="AD483" s="275">
        <f t="shared" ref="AD483" si="5170">IF(M482&gt;0,(M483/M482),)</f>
        <v>52333.967491166077</v>
      </c>
      <c r="AE483" s="290">
        <f t="shared" ref="AE483" si="5171">IF(N482&gt;0,(N483/N482),)</f>
        <v>48257.92868574286</v>
      </c>
      <c r="AF483" s="285">
        <f t="shared" ref="AF483" si="5172">IF(O482&gt;0,(O483/O482),)</f>
        <v>37018.673932264166</v>
      </c>
      <c r="AG483" s="275">
        <f t="shared" ref="AG483" si="5173">IF(P482&gt;0,(P483/P482),)</f>
        <v>0</v>
      </c>
      <c r="AH483" s="290">
        <f t="shared" ref="AH483" si="5174">IF(Q482&gt;0,(Q483/Q482),)</f>
        <v>37018.673932264166</v>
      </c>
      <c r="AI483" s="345">
        <f>IF(S481&gt;0,(S483-S481)/S481,)</f>
        <v>3.1998808457470412E-2</v>
      </c>
      <c r="AJ483" s="314">
        <f t="shared" ref="AJ483" si="5175">IF(T481&gt;0,(T483-T481)/T481,)</f>
        <v>5.0273255176061342E-2</v>
      </c>
      <c r="AK483" s="314">
        <f t="shared" ref="AK483" si="5176">IF(U481&gt;0,(U483-U481)/U481,)</f>
        <v>-8.5802848070601033E-3</v>
      </c>
      <c r="AL483" s="314">
        <f t="shared" ref="AL483" si="5177">IF(V481&gt;0,(V483-V481)/V481,)</f>
        <v>3.3724794871662481E-2</v>
      </c>
      <c r="AM483" s="314">
        <f t="shared" ref="AM483" si="5178">IF(W481&gt;0,(W483-W481)/W481,)</f>
        <v>-5.8900944869896936E-2</v>
      </c>
      <c r="AN483" s="314">
        <f t="shared" ref="AN483" si="5179">IF(X481&gt;0,(X483-X481)/X481,)</f>
        <v>8.2106517023396476E-3</v>
      </c>
      <c r="AO483" s="310">
        <f t="shared" ref="AO483" si="5180">IF(Y481&gt;0,(Y483-Y481)/Y481,)</f>
        <v>1.5930272862942487E-2</v>
      </c>
      <c r="AP483" s="314">
        <f t="shared" ref="AP483" si="5181">IF(Z481&gt;0,(Z483-Z481)/Z481,)</f>
        <v>4.6612853760718406E-3</v>
      </c>
      <c r="AQ483" s="314">
        <f t="shared" ref="AQ483" si="5182">IF(AA481&gt;0,(AA483-AA481)/AA481,)</f>
        <v>7.2054975031317192E-2</v>
      </c>
      <c r="AR483" s="314">
        <f t="shared" ref="AR483" si="5183">IF(AB481&gt;0,(AB483-AB481)/AB481,)</f>
        <v>5.0442575625819309E-2</v>
      </c>
      <c r="AS483" s="314">
        <f t="shared" ref="AS483" si="5184">IF(AC481&gt;0,(AC483-AC481)/AC481,)</f>
        <v>5.2681843201456684E-2</v>
      </c>
      <c r="AT483" s="314">
        <f t="shared" ref="AT483" si="5185">IF(AD481&gt;0,(AD483-AD481)/AD481,)</f>
        <v>1.1864383424033894E-2</v>
      </c>
      <c r="AU483" s="310">
        <f t="shared" ref="AU483" si="5186">IF(AE481&gt;0,(AE483-AE481)/AE481,)</f>
        <v>4.4013251338798763E-2</v>
      </c>
      <c r="AV483" s="314">
        <f t="shared" ref="AV483" si="5187">IF(AF481&gt;0,(AF483-AF481)/AF481,)</f>
        <v>5.0489572967710398E-3</v>
      </c>
      <c r="AW483" s="314">
        <f t="shared" ref="AW483" si="5188">IF(AG481&gt;0,(AG483-AG481)/AG481,)</f>
        <v>0</v>
      </c>
      <c r="AX483" s="310">
        <f t="shared" ref="AX483" si="5189">IF(AH481&gt;0,(AH483-AH481)/AH481,)</f>
        <v>5.0489572967710398E-3</v>
      </c>
    </row>
    <row r="484" spans="1:50">
      <c r="A484" s="648" t="s">
        <v>335</v>
      </c>
      <c r="B484" s="644">
        <v>6155</v>
      </c>
      <c r="C484" s="644">
        <v>1087</v>
      </c>
      <c r="D484" s="644">
        <v>3517</v>
      </c>
      <c r="E484" s="644">
        <v>586</v>
      </c>
      <c r="F484" s="644">
        <v>499</v>
      </c>
      <c r="G484" s="644">
        <v>192</v>
      </c>
      <c r="H484" s="644">
        <v>12036</v>
      </c>
      <c r="I484" s="644">
        <v>24</v>
      </c>
      <c r="J484" s="644">
        <v>1421</v>
      </c>
      <c r="K484" s="644">
        <v>533</v>
      </c>
      <c r="L484" s="644">
        <v>169</v>
      </c>
      <c r="M484" s="644">
        <v>65</v>
      </c>
      <c r="N484" s="644">
        <v>2212</v>
      </c>
      <c r="O484" s="644">
        <v>113</v>
      </c>
      <c r="P484" s="644">
        <v>0</v>
      </c>
      <c r="Q484" s="644">
        <v>113</v>
      </c>
      <c r="R484" s="273"/>
      <c r="Y484" s="288"/>
      <c r="Z484" s="284"/>
      <c r="AE484" s="288"/>
      <c r="AF484" s="284"/>
      <c r="AH484" s="288"/>
      <c r="AI484" s="343"/>
      <c r="AJ484" s="344"/>
      <c r="AK484" s="344"/>
      <c r="AL484" s="344"/>
      <c r="AM484" s="344"/>
      <c r="AN484" s="344"/>
      <c r="AO484" s="309"/>
      <c r="AP484" s="344"/>
      <c r="AQ484" s="344"/>
      <c r="AR484" s="344"/>
      <c r="AS484" s="344"/>
      <c r="AT484" s="344"/>
      <c r="AU484" s="309"/>
      <c r="AV484" s="344"/>
      <c r="AW484" s="344"/>
      <c r="AX484" s="309"/>
    </row>
    <row r="485" spans="1:50">
      <c r="A485" s="648" t="s">
        <v>337</v>
      </c>
      <c r="B485" s="646">
        <v>346286671.43385029</v>
      </c>
      <c r="C485" s="646">
        <v>57682840.505615562</v>
      </c>
      <c r="D485" s="646">
        <v>162867307.08409411</v>
      </c>
      <c r="E485" s="646">
        <v>27400730.332460172</v>
      </c>
      <c r="F485" s="646">
        <v>24434550.598547243</v>
      </c>
      <c r="G485" s="646">
        <v>9073814.5096694175</v>
      </c>
      <c r="H485" s="646">
        <v>627745914.46423674</v>
      </c>
      <c r="I485" s="646">
        <v>952033.83727557701</v>
      </c>
      <c r="J485" s="646">
        <v>68904979</v>
      </c>
      <c r="K485" s="646">
        <v>24269371.705149502</v>
      </c>
      <c r="L485" s="646">
        <v>6961279.4307199316</v>
      </c>
      <c r="M485" s="646">
        <v>2521680.7352941171</v>
      </c>
      <c r="N485" s="646">
        <v>103609344.70843913</v>
      </c>
      <c r="O485" s="646">
        <v>3994387.1128389258</v>
      </c>
      <c r="P485" s="646">
        <v>0</v>
      </c>
      <c r="Q485" s="646">
        <v>3994387.1128389258</v>
      </c>
      <c r="S485" s="275">
        <f>IF(B484&gt;0,(B485/B484),)</f>
        <v>56261.035163907436</v>
      </c>
      <c r="T485" s="275">
        <f t="shared" ref="T485" si="5190">IF(C484&gt;0,(C485/C484),)</f>
        <v>53066.090621541458</v>
      </c>
      <c r="U485" s="275">
        <f t="shared" ref="U485" si="5191">IF(D484&gt;0,(D485/D484),)</f>
        <v>46308.588878047798</v>
      </c>
      <c r="V485" s="275">
        <f t="shared" ref="V485" si="5192">IF(E484&gt;0,(E485/E484),)</f>
        <v>46758.925482013947</v>
      </c>
      <c r="W485" s="275">
        <f t="shared" ref="W485" si="5193">IF(F484&gt;0,(F485/F484),)</f>
        <v>48967.035267629748</v>
      </c>
      <c r="X485" s="275">
        <f t="shared" ref="X485" si="5194">IF(G484&gt;0,(G485/G484),)</f>
        <v>47259.45057119488</v>
      </c>
      <c r="Y485" s="290">
        <f t="shared" ref="Y485" si="5195">IF(H484&gt;0,(H485/H484),)</f>
        <v>52155.692461302489</v>
      </c>
      <c r="Z485" s="285">
        <f t="shared" ref="Z485" si="5196">IF(I484&gt;0,(I485/I484),)</f>
        <v>39668.07655314904</v>
      </c>
      <c r="AA485" s="275">
        <f t="shared" ref="AA485" si="5197">IF(J484&gt;0,(J485/J484),)</f>
        <v>48490.484869809996</v>
      </c>
      <c r="AB485" s="275">
        <f t="shared" ref="AB485" si="5198">IF(K484&gt;0,(K485/K484),)</f>
        <v>45533.530403657598</v>
      </c>
      <c r="AC485" s="275">
        <f t="shared" ref="AC485" si="5199">IF(L484&gt;0,(L485/L484),)</f>
        <v>41191.002548638651</v>
      </c>
      <c r="AD485" s="275">
        <f t="shared" ref="AD485" si="5200">IF(M484&gt;0,(M485/M484),)</f>
        <v>38795.088235294112</v>
      </c>
      <c r="AE485" s="290">
        <f t="shared" ref="AE485" si="5201">IF(N484&gt;0,(N485/N484),)</f>
        <v>46839.667589710276</v>
      </c>
      <c r="AF485" s="285">
        <f t="shared" ref="AF485" si="5202">IF(O484&gt;0,(O485/O484),)</f>
        <v>35348.558520698462</v>
      </c>
      <c r="AG485" s="275">
        <f t="shared" ref="AG485" si="5203">IF(P484&gt;0,(P485/P484),)</f>
        <v>0</v>
      </c>
      <c r="AH485" s="290">
        <f t="shared" ref="AH485" si="5204">IF(Q484&gt;0,(Q485/Q484),)</f>
        <v>35348.558520698462</v>
      </c>
      <c r="AI485" s="343"/>
      <c r="AJ485" s="344"/>
      <c r="AK485" s="344"/>
      <c r="AL485" s="344"/>
      <c r="AM485" s="344"/>
      <c r="AN485" s="344"/>
      <c r="AO485" s="309"/>
      <c r="AP485" s="344"/>
      <c r="AQ485" s="344"/>
      <c r="AR485" s="344"/>
      <c r="AS485" s="344"/>
      <c r="AT485" s="344"/>
      <c r="AU485" s="309"/>
      <c r="AV485" s="344"/>
      <c r="AW485" s="344"/>
      <c r="AX485" s="309"/>
    </row>
    <row r="486" spans="1:50">
      <c r="A486" s="648" t="s">
        <v>339</v>
      </c>
      <c r="B486" s="644">
        <v>6964</v>
      </c>
      <c r="C486" s="644">
        <v>1374</v>
      </c>
      <c r="D486" s="644">
        <v>3862</v>
      </c>
      <c r="E486" s="644">
        <v>675</v>
      </c>
      <c r="F486" s="644">
        <v>469</v>
      </c>
      <c r="G486" s="644">
        <v>169</v>
      </c>
      <c r="H486" s="644">
        <v>13513</v>
      </c>
      <c r="I486" s="644">
        <v>18</v>
      </c>
      <c r="J486" s="644">
        <v>2022</v>
      </c>
      <c r="K486" s="644">
        <v>857</v>
      </c>
      <c r="L486" s="644">
        <v>367</v>
      </c>
      <c r="M486" s="644">
        <v>69</v>
      </c>
      <c r="N486" s="644">
        <v>3333</v>
      </c>
      <c r="O486" s="644">
        <v>118</v>
      </c>
      <c r="P486" s="644">
        <v>0</v>
      </c>
      <c r="Q486" s="644">
        <v>118</v>
      </c>
      <c r="R486" s="273"/>
      <c r="Y486" s="288"/>
      <c r="Z486" s="284"/>
      <c r="AE486" s="288"/>
      <c r="AF486" s="284"/>
      <c r="AH486" s="288"/>
      <c r="AI486" s="343"/>
      <c r="AJ486" s="344"/>
      <c r="AK486" s="344"/>
      <c r="AL486" s="344"/>
      <c r="AM486" s="344"/>
      <c r="AN486" s="344"/>
      <c r="AO486" s="309"/>
      <c r="AP486" s="344"/>
      <c r="AQ486" s="344"/>
      <c r="AR486" s="344"/>
      <c r="AS486" s="344"/>
      <c r="AT486" s="344"/>
      <c r="AU486" s="309"/>
      <c r="AV486" s="344"/>
      <c r="AW486" s="344"/>
      <c r="AX486" s="309"/>
    </row>
    <row r="487" spans="1:50">
      <c r="A487" s="648" t="s">
        <v>341</v>
      </c>
      <c r="B487" s="646">
        <v>386228288.6734339</v>
      </c>
      <c r="C487" s="646">
        <v>63949848.098067954</v>
      </c>
      <c r="D487" s="646">
        <v>176221197.39532137</v>
      </c>
      <c r="E487" s="646">
        <v>31711643.146820642</v>
      </c>
      <c r="F487" s="646">
        <v>22474519.723808493</v>
      </c>
      <c r="G487" s="646">
        <v>8052712.6042666854</v>
      </c>
      <c r="H487" s="646">
        <v>688638209.6417191</v>
      </c>
      <c r="I487" s="646">
        <v>755664.08967391308</v>
      </c>
      <c r="J487" s="646">
        <v>104740020.57971248</v>
      </c>
      <c r="K487" s="646">
        <v>40976945.370575674</v>
      </c>
      <c r="L487" s="646">
        <v>15538642.319197396</v>
      </c>
      <c r="M487" s="646">
        <v>2766084.0995260663</v>
      </c>
      <c r="N487" s="646">
        <v>164777356.45868555</v>
      </c>
      <c r="O487" s="646">
        <v>4174366.1433238639</v>
      </c>
      <c r="P487" s="646">
        <v>0</v>
      </c>
      <c r="Q487" s="646">
        <v>4174366.1433238639</v>
      </c>
      <c r="S487" s="275">
        <f>IF(B486&gt;0,(B487/B486),)</f>
        <v>55460.696248339162</v>
      </c>
      <c r="T487" s="275">
        <f t="shared" ref="T487" si="5205">IF(C486&gt;0,(C487/C486),)</f>
        <v>46542.829765697199</v>
      </c>
      <c r="U487" s="275">
        <f t="shared" ref="U487" si="5206">IF(D486&gt;0,(D487/D486),)</f>
        <v>45629.517709819098</v>
      </c>
      <c r="V487" s="275">
        <f t="shared" ref="V487" si="5207">IF(E486&gt;0,(E487/E486),)</f>
        <v>46980.212069363915</v>
      </c>
      <c r="W487" s="275">
        <f t="shared" ref="W487" si="5208">IF(F486&gt;0,(F487/F486),)</f>
        <v>47920.084698952014</v>
      </c>
      <c r="X487" s="275">
        <f t="shared" ref="X487" si="5209">IF(G486&gt;0,(G487/G486),)</f>
        <v>47649.18700749518</v>
      </c>
      <c r="Y487" s="290">
        <f t="shared" ref="Y487" si="5210">IF(H486&gt;0,(H487/H486),)</f>
        <v>50961.16403772065</v>
      </c>
      <c r="Z487" s="285">
        <f t="shared" ref="Z487" si="5211">IF(I486&gt;0,(I487/I486),)</f>
        <v>41981.338315217392</v>
      </c>
      <c r="AA487" s="275">
        <f t="shared" ref="AA487" si="5212">IF(J486&gt;0,(J487/J486),)</f>
        <v>51800.208001836043</v>
      </c>
      <c r="AB487" s="275">
        <f t="shared" ref="AB487" si="5213">IF(K486&gt;0,(K487/K486),)</f>
        <v>47814.405333227158</v>
      </c>
      <c r="AC487" s="275">
        <f t="shared" ref="AC487" si="5214">IF(L486&gt;0,(L487/L486),)</f>
        <v>42339.624847949308</v>
      </c>
      <c r="AD487" s="275">
        <f t="shared" ref="AD487" si="5215">IF(M486&gt;0,(M487/M486),)</f>
        <v>40088.175355450236</v>
      </c>
      <c r="AE487" s="290">
        <f t="shared" ref="AE487" si="5216">IF(N486&gt;0,(N487/N486),)</f>
        <v>49438.150752680929</v>
      </c>
      <c r="AF487" s="285">
        <f t="shared" ref="AF487" si="5217">IF(O486&gt;0,(O487/O486),)</f>
        <v>35375.984265456471</v>
      </c>
      <c r="AG487" s="275">
        <f t="shared" ref="AG487" si="5218">IF(P486&gt;0,(P487/P486),)</f>
        <v>0</v>
      </c>
      <c r="AH487" s="290">
        <f t="shared" ref="AH487" si="5219">IF(Q486&gt;0,(Q487/Q486),)</f>
        <v>35375.984265456471</v>
      </c>
      <c r="AI487" s="345">
        <f>IF(S485&gt;0,(S487-S485)/S485,)</f>
        <v>-1.4225456627959586E-2</v>
      </c>
      <c r="AJ487" s="314">
        <f t="shared" ref="AJ487" si="5220">IF(T485&gt;0,(T487-T485)/T485,)</f>
        <v>-0.12292710428524067</v>
      </c>
      <c r="AK487" s="314">
        <f t="shared" ref="AK487" si="5221">IF(U485&gt;0,(U487-U485)/U485,)</f>
        <v>-1.4664043640306391E-2</v>
      </c>
      <c r="AL487" s="314">
        <f t="shared" ref="AL487" si="5222">IF(V485&gt;0,(V487-V485)/V485,)</f>
        <v>4.7324994120125276E-3</v>
      </c>
      <c r="AM487" s="314">
        <f t="shared" ref="AM487" si="5223">IF(W485&gt;0,(W487-W485)/W485,)</f>
        <v>-2.1380722009319467E-2</v>
      </c>
      <c r="AN487" s="314">
        <f t="shared" ref="AN487" si="5224">IF(X485&gt;0,(X487-X485)/X485,)</f>
        <v>8.2467407384090117E-3</v>
      </c>
      <c r="AO487" s="310">
        <f t="shared" ref="AO487" si="5225">IF(Y485&gt;0,(Y487-Y485)/Y485,)</f>
        <v>-2.2903126527715721E-2</v>
      </c>
      <c r="AP487" s="314">
        <f t="shared" ref="AP487" si="5226">IF(Z485&gt;0,(Z487-Z485)/Z485,)</f>
        <v>5.8315450686623083E-2</v>
      </c>
      <c r="AQ487" s="314">
        <f t="shared" ref="AQ487" si="5227">IF(AA485&gt;0,(AA487-AA485)/AA485,)</f>
        <v>6.8255104912070472E-2</v>
      </c>
      <c r="AR487" s="314">
        <f t="shared" ref="AR487" si="5228">IF(AB485&gt;0,(AB487-AB485)/AB485,)</f>
        <v>5.0092204785121219E-2</v>
      </c>
      <c r="AS487" s="314">
        <f t="shared" ref="AS487" si="5229">IF(AC485&gt;0,(AC487-AC485)/AC485,)</f>
        <v>2.7885271739971726E-2</v>
      </c>
      <c r="AT487" s="314">
        <f t="shared" ref="AT487" si="5230">IF(AD485&gt;0,(AD487-AD485)/AD485,)</f>
        <v>3.3331207092853796E-2</v>
      </c>
      <c r="AU487" s="310">
        <f t="shared" ref="AU487" si="5231">IF(AE485&gt;0,(AE487-AE485)/AE485,)</f>
        <v>5.5476123053048464E-2</v>
      </c>
      <c r="AV487" s="314">
        <f t="shared" ref="AV487" si="5232">IF(AF485&gt;0,(AF487-AF485)/AF485,)</f>
        <v>7.7586600149338913E-4</v>
      </c>
      <c r="AW487" s="314">
        <f t="shared" ref="AW487" si="5233">IF(AG485&gt;0,(AG487-AG485)/AG485,)</f>
        <v>0</v>
      </c>
      <c r="AX487" s="310">
        <f t="shared" ref="AX487" si="5234">IF(AH485&gt;0,(AH487-AH485)/AH485,)</f>
        <v>7.7586600149338913E-4</v>
      </c>
    </row>
    <row r="488" spans="1:50">
      <c r="A488" s="648" t="s">
        <v>343</v>
      </c>
      <c r="B488" s="644">
        <v>0</v>
      </c>
      <c r="C488" s="644">
        <v>0</v>
      </c>
      <c r="D488" s="644">
        <v>0</v>
      </c>
      <c r="E488" s="644">
        <v>0</v>
      </c>
      <c r="F488" s="644">
        <v>0</v>
      </c>
      <c r="G488" s="644">
        <v>0</v>
      </c>
      <c r="H488" s="644">
        <v>0</v>
      </c>
      <c r="I488" s="644">
        <v>4406</v>
      </c>
      <c r="J488" s="644">
        <v>8438.5</v>
      </c>
      <c r="K488" s="644">
        <v>6147.1</v>
      </c>
      <c r="L488" s="644">
        <v>2737</v>
      </c>
      <c r="M488" s="644">
        <v>0</v>
      </c>
      <c r="N488" s="644">
        <v>21728.6</v>
      </c>
      <c r="O488" s="644">
        <v>2556</v>
      </c>
      <c r="P488" s="644">
        <v>1408</v>
      </c>
      <c r="Q488" s="644">
        <v>3964</v>
      </c>
      <c r="R488" s="273"/>
      <c r="Y488" s="288"/>
      <c r="Z488" s="284"/>
      <c r="AE488" s="288"/>
      <c r="AF488" s="284"/>
      <c r="AH488" s="288"/>
      <c r="AI488" s="343"/>
      <c r="AJ488" s="344"/>
      <c r="AK488" s="344"/>
      <c r="AL488" s="344"/>
      <c r="AM488" s="344"/>
      <c r="AN488" s="344"/>
      <c r="AO488" s="309"/>
      <c r="AP488" s="344"/>
      <c r="AQ488" s="344"/>
      <c r="AR488" s="344"/>
      <c r="AS488" s="344"/>
      <c r="AT488" s="344"/>
      <c r="AU488" s="309"/>
      <c r="AV488" s="344"/>
      <c r="AW488" s="344"/>
      <c r="AX488" s="309"/>
    </row>
    <row r="489" spans="1:50">
      <c r="A489" s="648" t="s">
        <v>345</v>
      </c>
      <c r="B489" s="646">
        <v>0</v>
      </c>
      <c r="C489" s="646">
        <v>0</v>
      </c>
      <c r="D489" s="646">
        <v>0</v>
      </c>
      <c r="E489" s="646">
        <v>0</v>
      </c>
      <c r="F489" s="646">
        <v>0</v>
      </c>
      <c r="G489" s="646">
        <v>0</v>
      </c>
      <c r="H489" s="646">
        <v>0</v>
      </c>
      <c r="I489" s="646">
        <v>250938056.22291407</v>
      </c>
      <c r="J489" s="646">
        <v>441755082.16646171</v>
      </c>
      <c r="K489" s="646">
        <v>304250368.65880013</v>
      </c>
      <c r="L489" s="646">
        <v>123566371.69968282</v>
      </c>
      <c r="M489" s="646">
        <v>0</v>
      </c>
      <c r="N489" s="646">
        <v>1120509878.7478588</v>
      </c>
      <c r="O489" s="646">
        <v>107131896.61072144</v>
      </c>
      <c r="P489" s="646">
        <v>61607045.759620957</v>
      </c>
      <c r="Q489" s="646">
        <v>168738942.3703424</v>
      </c>
      <c r="S489" s="275">
        <f>IF(B488&gt;0,(B489/B488),)</f>
        <v>0</v>
      </c>
      <c r="T489" s="275">
        <f t="shared" ref="T489" si="5235">IF(C488&gt;0,(C489/C488),)</f>
        <v>0</v>
      </c>
      <c r="U489" s="275">
        <f t="shared" ref="U489" si="5236">IF(D488&gt;0,(D489/D488),)</f>
        <v>0</v>
      </c>
      <c r="V489" s="275">
        <f t="shared" ref="V489" si="5237">IF(E488&gt;0,(E489/E488),)</f>
        <v>0</v>
      </c>
      <c r="W489" s="275">
        <f t="shared" ref="W489" si="5238">IF(F488&gt;0,(F489/F488),)</f>
        <v>0</v>
      </c>
      <c r="X489" s="275">
        <f t="shared" ref="X489" si="5239">IF(G488&gt;0,(G489/G488),)</f>
        <v>0</v>
      </c>
      <c r="Y489" s="290">
        <f t="shared" ref="Y489" si="5240">IF(H488&gt;0,(H489/H488),)</f>
        <v>0</v>
      </c>
      <c r="Z489" s="285">
        <f t="shared" ref="Z489" si="5241">IF(I488&gt;0,(I489/I488),)</f>
        <v>56953.71226121518</v>
      </c>
      <c r="AA489" s="275">
        <f t="shared" ref="AA489" si="5242">IF(J488&gt;0,(J489/J488),)</f>
        <v>52349.953447468353</v>
      </c>
      <c r="AB489" s="275">
        <f t="shared" ref="AB489" si="5243">IF(K488&gt;0,(K489/K488),)</f>
        <v>49494.943739129041</v>
      </c>
      <c r="AC489" s="275">
        <f t="shared" ref="AC489" si="5244">IF(L488&gt;0,(L489/L488),)</f>
        <v>45146.646583735048</v>
      </c>
      <c r="AD489" s="275">
        <f t="shared" ref="AD489" si="5245">IF(M488&gt;0,(M489/M488),)</f>
        <v>0</v>
      </c>
      <c r="AE489" s="290">
        <f t="shared" ref="AE489" si="5246">IF(N488&gt;0,(N489/N488),)</f>
        <v>51568.434171914385</v>
      </c>
      <c r="AF489" s="285">
        <f t="shared" ref="AF489" si="5247">IF(O488&gt;0,(O489/O488),)</f>
        <v>41913.88756288006</v>
      </c>
      <c r="AG489" s="275">
        <f t="shared" ref="AG489" si="5248">IF(P488&gt;0,(P489/P488),)</f>
        <v>43755.004090639886</v>
      </c>
      <c r="AH489" s="290">
        <f t="shared" ref="AH489" si="5249">IF(Q488&gt;0,(Q489/Q488),)</f>
        <v>42567.846208461757</v>
      </c>
      <c r="AI489" s="343"/>
      <c r="AJ489" s="344"/>
      <c r="AK489" s="344"/>
      <c r="AL489" s="344"/>
      <c r="AM489" s="344"/>
      <c r="AN489" s="344"/>
      <c r="AO489" s="309"/>
      <c r="AP489" s="344"/>
      <c r="AQ489" s="344"/>
      <c r="AR489" s="344"/>
      <c r="AS489" s="344"/>
      <c r="AT489" s="344"/>
      <c r="AU489" s="309"/>
      <c r="AV489" s="344"/>
      <c r="AW489" s="344"/>
      <c r="AX489" s="309"/>
    </row>
    <row r="490" spans="1:50">
      <c r="A490" s="648" t="s">
        <v>347</v>
      </c>
      <c r="B490" s="644">
        <v>0</v>
      </c>
      <c r="C490" s="644">
        <v>0</v>
      </c>
      <c r="D490" s="644">
        <v>11</v>
      </c>
      <c r="E490" s="644">
        <v>0</v>
      </c>
      <c r="F490" s="644">
        <v>0</v>
      </c>
      <c r="G490" s="644">
        <v>0</v>
      </c>
      <c r="H490" s="644">
        <v>11</v>
      </c>
      <c r="I490" s="644">
        <v>4407</v>
      </c>
      <c r="J490" s="644">
        <v>8586</v>
      </c>
      <c r="K490" s="644">
        <v>5564.9</v>
      </c>
      <c r="L490" s="644">
        <v>2605</v>
      </c>
      <c r="M490" s="644">
        <v>0</v>
      </c>
      <c r="N490" s="644">
        <v>21162.9</v>
      </c>
      <c r="O490" s="644">
        <v>2594</v>
      </c>
      <c r="P490" s="644">
        <v>1439</v>
      </c>
      <c r="Q490" s="644">
        <v>4033</v>
      </c>
      <c r="R490" s="273"/>
      <c r="Y490" s="288"/>
      <c r="Z490" s="284"/>
      <c r="AE490" s="288"/>
      <c r="AF490" s="284"/>
      <c r="AH490" s="288"/>
      <c r="AI490" s="343"/>
      <c r="AJ490" s="344"/>
      <c r="AK490" s="344"/>
      <c r="AL490" s="344"/>
      <c r="AM490" s="344"/>
      <c r="AN490" s="344"/>
      <c r="AO490" s="309"/>
      <c r="AP490" s="344"/>
      <c r="AQ490" s="344"/>
      <c r="AR490" s="344"/>
      <c r="AS490" s="344"/>
      <c r="AT490" s="344"/>
      <c r="AU490" s="309"/>
      <c r="AV490" s="344"/>
      <c r="AW490" s="344"/>
      <c r="AX490" s="309"/>
    </row>
    <row r="491" spans="1:50">
      <c r="A491" s="648" t="s">
        <v>349</v>
      </c>
      <c r="B491" s="646">
        <v>0</v>
      </c>
      <c r="C491" s="646">
        <v>0</v>
      </c>
      <c r="D491" s="646">
        <v>371390</v>
      </c>
      <c r="E491" s="646">
        <v>0</v>
      </c>
      <c r="F491" s="646">
        <v>0</v>
      </c>
      <c r="G491" s="646">
        <v>0</v>
      </c>
      <c r="H491" s="646">
        <v>371390</v>
      </c>
      <c r="I491" s="646">
        <v>252386019.66495508</v>
      </c>
      <c r="J491" s="646">
        <v>420343908.12661368</v>
      </c>
      <c r="K491" s="646">
        <v>279636662.26808202</v>
      </c>
      <c r="L491" s="646">
        <v>117885194.22426325</v>
      </c>
      <c r="M491" s="646">
        <v>0</v>
      </c>
      <c r="N491" s="646">
        <v>1070251784.283914</v>
      </c>
      <c r="O491" s="646">
        <v>107580122.89644548</v>
      </c>
      <c r="P491" s="646">
        <v>63320169.342708386</v>
      </c>
      <c r="Q491" s="646">
        <v>170900292.23915386</v>
      </c>
      <c r="S491" s="275">
        <f>IF(B490&gt;0,(B491/B490),)</f>
        <v>0</v>
      </c>
      <c r="T491" s="275">
        <f t="shared" ref="T491" si="5250">IF(C490&gt;0,(C491/C490),)</f>
        <v>0</v>
      </c>
      <c r="U491" s="275">
        <f t="shared" ref="U491" si="5251">IF(D490&gt;0,(D491/D490),)</f>
        <v>33762.727272727272</v>
      </c>
      <c r="V491" s="275">
        <f t="shared" ref="V491" si="5252">IF(E490&gt;0,(E491/E490),)</f>
        <v>0</v>
      </c>
      <c r="W491" s="275">
        <f t="shared" ref="W491" si="5253">IF(F490&gt;0,(F491/F490),)</f>
        <v>0</v>
      </c>
      <c r="X491" s="275">
        <f t="shared" ref="X491" si="5254">IF(G490&gt;0,(G491/G490),)</f>
        <v>0</v>
      </c>
      <c r="Y491" s="290">
        <f t="shared" ref="Y491" si="5255">IF(H490&gt;0,(H491/H490),)</f>
        <v>33762.727272727272</v>
      </c>
      <c r="Z491" s="285">
        <f t="shared" ref="Z491" si="5256">IF(I490&gt;0,(I491/I490),)</f>
        <v>57269.348687305443</v>
      </c>
      <c r="AA491" s="275">
        <f t="shared" ref="AA491" si="5257">IF(J490&gt;0,(J491/J490),)</f>
        <v>48956.895891755608</v>
      </c>
      <c r="AB491" s="275">
        <f t="shared" ref="AB491" si="5258">IF(K490&gt;0,(K491/K490),)</f>
        <v>50250.078576089785</v>
      </c>
      <c r="AC491" s="275">
        <f t="shared" ref="AC491" si="5259">IF(L490&gt;0,(L491/L490),)</f>
        <v>45253.433483402398</v>
      </c>
      <c r="AD491" s="275">
        <f t="shared" ref="AD491" si="5260">IF(M490&gt;0,(M491/M490),)</f>
        <v>0</v>
      </c>
      <c r="AE491" s="290">
        <f t="shared" ref="AE491" si="5261">IF(N490&gt;0,(N491/N490),)</f>
        <v>50572.075863133781</v>
      </c>
      <c r="AF491" s="285">
        <f t="shared" ref="AF491" si="5262">IF(O490&gt;0,(O491/O490),)</f>
        <v>41472.676521374509</v>
      </c>
      <c r="AG491" s="275">
        <f t="shared" ref="AG491" si="5263">IF(P490&gt;0,(P491/P490),)</f>
        <v>44002.897388956488</v>
      </c>
      <c r="AH491" s="290">
        <f t="shared" ref="AH491" si="5264">IF(Q490&gt;0,(Q491/Q490),)</f>
        <v>42375.475387838793</v>
      </c>
      <c r="AI491" s="345">
        <f>IF(S489&gt;0,(S491-S489)/S489,)</f>
        <v>0</v>
      </c>
      <c r="AJ491" s="314">
        <f t="shared" ref="AJ491" si="5265">IF(T489&gt;0,(T491-T489)/T489,)</f>
        <v>0</v>
      </c>
      <c r="AK491" s="314">
        <f t="shared" ref="AK491" si="5266">IF(U489&gt;0,(U491-U489)/U489,)</f>
        <v>0</v>
      </c>
      <c r="AL491" s="314">
        <f t="shared" ref="AL491" si="5267">IF(V489&gt;0,(V491-V489)/V489,)</f>
        <v>0</v>
      </c>
      <c r="AM491" s="314">
        <f t="shared" ref="AM491" si="5268">IF(W489&gt;0,(W491-W489)/W489,)</f>
        <v>0</v>
      </c>
      <c r="AN491" s="314">
        <f t="shared" ref="AN491" si="5269">IF(X489&gt;0,(X491-X489)/X489,)</f>
        <v>0</v>
      </c>
      <c r="AO491" s="310">
        <f t="shared" ref="AO491" si="5270">IF(Y489&gt;0,(Y491-Y489)/Y489,)</f>
        <v>0</v>
      </c>
      <c r="AP491" s="314">
        <f t="shared" ref="AP491" si="5271">IF(Z489&gt;0,(Z491-Z489)/Z489,)</f>
        <v>5.5419816120609155E-3</v>
      </c>
      <c r="AQ491" s="314">
        <f t="shared" ref="AQ491" si="5272">IF(AA489&gt;0,(AA491-AA489)/AA489,)</f>
        <v>-6.4814910659234476E-2</v>
      </c>
      <c r="AR491" s="314">
        <f t="shared" ref="AR491" si="5273">IF(AB489&gt;0,(AB491-AB489)/AB489,)</f>
        <v>1.5256807663845464E-2</v>
      </c>
      <c r="AS491" s="314">
        <f t="shared" ref="AS491" si="5274">IF(AC489&gt;0,(AC491-AC489)/AC489,)</f>
        <v>2.3653340335984489E-3</v>
      </c>
      <c r="AT491" s="314">
        <f t="shared" ref="AT491" si="5275">IF(AD489&gt;0,(AD491-AD489)/AD489,)</f>
        <v>0</v>
      </c>
      <c r="AU491" s="310">
        <f t="shared" ref="AU491" si="5276">IF(AE489&gt;0,(AE491-AE489)/AE489,)</f>
        <v>-1.9321089049534265E-2</v>
      </c>
      <c r="AV491" s="314">
        <f t="shared" ref="AV491" si="5277">IF(AF489&gt;0,(AF491-AF489)/AF489,)</f>
        <v>-1.0526607460203653E-2</v>
      </c>
      <c r="AW491" s="314">
        <f t="shared" ref="AW491" si="5278">IF(AG489&gt;0,(AG491-AG489)/AG489,)</f>
        <v>5.6654845192810992E-3</v>
      </c>
      <c r="AX491" s="310">
        <f t="shared" ref="AX491" si="5279">IF(AH489&gt;0,(AH491-AH489)/AH489,)</f>
        <v>-4.5191579503668644E-3</v>
      </c>
    </row>
    <row r="492" spans="1:50">
      <c r="A492" s="648" t="s">
        <v>351</v>
      </c>
      <c r="B492" s="644">
        <v>50615</v>
      </c>
      <c r="C492" s="644">
        <v>11342</v>
      </c>
      <c r="D492" s="644">
        <v>29092</v>
      </c>
      <c r="E492" s="644">
        <v>7002</v>
      </c>
      <c r="F492" s="644">
        <v>4567</v>
      </c>
      <c r="G492" s="644">
        <v>3335</v>
      </c>
      <c r="H492" s="644">
        <v>105953</v>
      </c>
      <c r="I492" s="644">
        <v>5581</v>
      </c>
      <c r="J492" s="644">
        <v>20488.5</v>
      </c>
      <c r="K492" s="644">
        <v>12524.1</v>
      </c>
      <c r="L492" s="644">
        <v>4326</v>
      </c>
      <c r="M492" s="644">
        <v>2466</v>
      </c>
      <c r="N492" s="644">
        <v>45385.599999999999</v>
      </c>
      <c r="O492" s="644">
        <v>3123</v>
      </c>
      <c r="P492" s="644">
        <v>1408</v>
      </c>
      <c r="Q492" s="644">
        <v>4531</v>
      </c>
      <c r="R492" s="273"/>
      <c r="Y492" s="288"/>
      <c r="Z492" s="284"/>
      <c r="AE492" s="288"/>
      <c r="AF492" s="284"/>
      <c r="AH492" s="288"/>
      <c r="AI492" s="343"/>
      <c r="AJ492" s="344"/>
      <c r="AK492" s="344"/>
      <c r="AL492" s="344"/>
      <c r="AM492" s="344"/>
      <c r="AN492" s="344"/>
      <c r="AO492" s="309"/>
      <c r="AP492" s="344"/>
      <c r="AQ492" s="344"/>
      <c r="AR492" s="344"/>
      <c r="AS492" s="344"/>
      <c r="AT492" s="344"/>
      <c r="AU492" s="309"/>
      <c r="AV492" s="344"/>
      <c r="AW492" s="344"/>
      <c r="AX492" s="309"/>
    </row>
    <row r="493" spans="1:50">
      <c r="A493" s="648" t="s">
        <v>353</v>
      </c>
      <c r="B493" s="646">
        <v>4446277878.0305185</v>
      </c>
      <c r="C493" s="646">
        <v>891975101.59840989</v>
      </c>
      <c r="D493" s="646">
        <v>1903913551.8339906</v>
      </c>
      <c r="E493" s="646">
        <v>434318869.30236936</v>
      </c>
      <c r="F493" s="646">
        <v>280426455.07911563</v>
      </c>
      <c r="G493" s="646">
        <v>193569836.76144081</v>
      </c>
      <c r="H493" s="646">
        <v>8150481692.6058455</v>
      </c>
      <c r="I493" s="646">
        <v>313176135.99514049</v>
      </c>
      <c r="J493" s="646">
        <v>1104195230.1178696</v>
      </c>
      <c r="K493" s="646">
        <v>606425839.64244127</v>
      </c>
      <c r="L493" s="646">
        <v>195164135.13530874</v>
      </c>
      <c r="M493" s="646">
        <v>148261671.81818447</v>
      </c>
      <c r="N493" s="646">
        <v>2367223012.7089448</v>
      </c>
      <c r="O493" s="646">
        <v>128860790.72095971</v>
      </c>
      <c r="P493" s="646">
        <v>61607045.759620957</v>
      </c>
      <c r="Q493" s="646">
        <v>190467836.48058069</v>
      </c>
      <c r="S493" s="275">
        <f>IF(B492&gt;0,(B493/B492),)</f>
        <v>87845.063282238829</v>
      </c>
      <c r="T493" s="275">
        <f t="shared" ref="T493" si="5280">IF(C492&gt;0,(C493/C492),)</f>
        <v>78643.546252725253</v>
      </c>
      <c r="U493" s="275">
        <f t="shared" ref="U493" si="5281">IF(D492&gt;0,(D493/D492),)</f>
        <v>65444.574172761946</v>
      </c>
      <c r="V493" s="275">
        <f t="shared" ref="V493" si="5282">IF(E492&gt;0,(E493/E492),)</f>
        <v>62027.830520189855</v>
      </c>
      <c r="W493" s="275">
        <f t="shared" ref="W493" si="5283">IF(F492&gt;0,(F493/F492),)</f>
        <v>61402.770982946276</v>
      </c>
      <c r="X493" s="275">
        <f t="shared" ref="X493" si="5284">IF(G492&gt;0,(G493/G492),)</f>
        <v>58041.930063400541</v>
      </c>
      <c r="Y493" s="290">
        <f t="shared" ref="Y493" si="5285">IF(H492&gt;0,(H493/H492),)</f>
        <v>76925.445174802458</v>
      </c>
      <c r="Z493" s="285">
        <f t="shared" ref="Z493" si="5286">IF(I492&gt;0,(I493/I492),)</f>
        <v>56114.699156986295</v>
      </c>
      <c r="AA493" s="275">
        <f t="shared" ref="AA493" si="5287">IF(J492&gt;0,(J493/J492),)</f>
        <v>53893.41484822557</v>
      </c>
      <c r="AB493" s="275">
        <f t="shared" ref="AB493" si="5288">IF(K492&gt;0,(K493/K492),)</f>
        <v>48420.712038584912</v>
      </c>
      <c r="AC493" s="275">
        <f t="shared" ref="AC493" si="5289">IF(L492&gt;0,(L493/L492),)</f>
        <v>45114.224488051026</v>
      </c>
      <c r="AD493" s="275">
        <f t="shared" ref="AD493" si="5290">IF(M492&gt;0,(M493/M492),)</f>
        <v>60122.332448574401</v>
      </c>
      <c r="AE493" s="290">
        <f t="shared" ref="AE493" si="5291">IF(N492&gt;0,(N493/N492),)</f>
        <v>52158.019563670961</v>
      </c>
      <c r="AF493" s="285">
        <f t="shared" ref="AF493" si="5292">IF(O492&gt;0,(O493/O492),)</f>
        <v>41261.860621504871</v>
      </c>
      <c r="AG493" s="275">
        <f t="shared" ref="AG493" si="5293">IF(P492&gt;0,(P493/P492),)</f>
        <v>43755.004090639886</v>
      </c>
      <c r="AH493" s="290">
        <f t="shared" ref="AH493" si="5294">IF(Q492&gt;0,(Q493/Q492),)</f>
        <v>42036.6004150476</v>
      </c>
      <c r="AI493" s="343"/>
      <c r="AJ493" s="344"/>
      <c r="AK493" s="344"/>
      <c r="AL493" s="344"/>
      <c r="AM493" s="344"/>
      <c r="AN493" s="344"/>
      <c r="AO493" s="309"/>
      <c r="AP493" s="344"/>
      <c r="AQ493" s="344"/>
      <c r="AR493" s="344"/>
      <c r="AS493" s="344"/>
      <c r="AT493" s="344"/>
      <c r="AU493" s="309"/>
      <c r="AV493" s="344"/>
      <c r="AW493" s="344"/>
      <c r="AX493" s="309"/>
    </row>
    <row r="494" spans="1:50">
      <c r="A494" s="648" t="s">
        <v>355</v>
      </c>
      <c r="B494" s="644">
        <v>51852</v>
      </c>
      <c r="C494" s="644">
        <v>11840</v>
      </c>
      <c r="D494" s="644">
        <v>29903</v>
      </c>
      <c r="E494" s="644">
        <v>7155</v>
      </c>
      <c r="F494" s="644">
        <v>4581</v>
      </c>
      <c r="G494" s="644">
        <v>3344</v>
      </c>
      <c r="H494" s="644">
        <v>108675</v>
      </c>
      <c r="I494" s="644">
        <v>5591</v>
      </c>
      <c r="J494" s="644">
        <v>21204</v>
      </c>
      <c r="K494" s="644">
        <v>12935.9</v>
      </c>
      <c r="L494" s="644">
        <v>4634</v>
      </c>
      <c r="M494" s="644">
        <v>2376</v>
      </c>
      <c r="N494" s="644">
        <v>46740.9</v>
      </c>
      <c r="O494" s="644">
        <v>3178</v>
      </c>
      <c r="P494" s="644">
        <v>1439</v>
      </c>
      <c r="Q494" s="644">
        <v>4617</v>
      </c>
      <c r="R494" s="273"/>
      <c r="Y494" s="288"/>
      <c r="Z494" s="284"/>
      <c r="AE494" s="288"/>
      <c r="AF494" s="284"/>
      <c r="AH494" s="288"/>
      <c r="AI494" s="343"/>
      <c r="AJ494" s="344"/>
      <c r="AK494" s="344"/>
      <c r="AL494" s="344"/>
      <c r="AM494" s="344"/>
      <c r="AN494" s="344"/>
      <c r="AO494" s="309"/>
      <c r="AP494" s="344"/>
      <c r="AQ494" s="344"/>
      <c r="AR494" s="344"/>
      <c r="AS494" s="344"/>
      <c r="AT494" s="344"/>
      <c r="AU494" s="309"/>
      <c r="AV494" s="344"/>
      <c r="AW494" s="344"/>
      <c r="AX494" s="309"/>
    </row>
    <row r="495" spans="1:50" ht="13.5" thickBot="1">
      <c r="A495" s="649" t="s">
        <v>357</v>
      </c>
      <c r="B495" s="650">
        <v>4600789333.1754761</v>
      </c>
      <c r="C495" s="650">
        <v>936729220.98677051</v>
      </c>
      <c r="D495" s="650">
        <v>1964898055.8052483</v>
      </c>
      <c r="E495" s="650">
        <v>457055525.58382696</v>
      </c>
      <c r="F495" s="650">
        <v>282600845.56917524</v>
      </c>
      <c r="G495" s="650">
        <v>197797796.16344768</v>
      </c>
      <c r="H495" s="650">
        <v>8439870777.2839441</v>
      </c>
      <c r="I495" s="650">
        <v>316072659.78477597</v>
      </c>
      <c r="J495" s="650">
        <v>1133284142.2840443</v>
      </c>
      <c r="K495" s="650">
        <v>629406276.45991158</v>
      </c>
      <c r="L495" s="650">
        <v>210687664.27509013</v>
      </c>
      <c r="M495" s="650">
        <v>144348924.52819014</v>
      </c>
      <c r="N495" s="650">
        <v>2433799667.3320122</v>
      </c>
      <c r="O495" s="650">
        <v>129985495.64910789</v>
      </c>
      <c r="P495" s="650">
        <v>63320169.342708386</v>
      </c>
      <c r="Q495" s="650">
        <v>193305664.99181628</v>
      </c>
      <c r="S495" s="281">
        <f>IF(B494&gt;0,(B495/B494),)</f>
        <v>88729.255056226873</v>
      </c>
      <c r="T495" s="281">
        <f t="shared" ref="T495" si="5295">IF(C494&gt;0,(C495/C494),)</f>
        <v>79115.643664423187</v>
      </c>
      <c r="U495" s="281">
        <f t="shared" ref="U495" si="5296">IF(D494&gt;0,(D495/D494),)</f>
        <v>65709.061157918884</v>
      </c>
      <c r="V495" s="281">
        <f t="shared" ref="V495" si="5297">IF(E494&gt;0,(E495/E494),)</f>
        <v>63879.178977474068</v>
      </c>
      <c r="W495" s="281">
        <f t="shared" ref="W495" si="5298">IF(F494&gt;0,(F495/F494),)</f>
        <v>61689.772008115091</v>
      </c>
      <c r="X495" s="281">
        <f t="shared" ref="X495" si="5299">IF(G494&gt;0,(G495/G494),)</f>
        <v>59150.058661318086</v>
      </c>
      <c r="Y495" s="291">
        <f t="shared" ref="Y495" si="5300">IF(H494&gt;0,(H495/H494),)</f>
        <v>77661.566848713541</v>
      </c>
      <c r="Z495" s="286">
        <f t="shared" ref="Z495" si="5301">IF(I494&gt;0,(I495/I494),)</f>
        <v>56532.402036268286</v>
      </c>
      <c r="AA495" s="281">
        <f t="shared" ref="AA495" si="5302">IF(J494&gt;0,(J495/J494),)</f>
        <v>53446.714878515573</v>
      </c>
      <c r="AB495" s="281">
        <f t="shared" ref="AB495" si="5303">IF(K494&gt;0,(K495/K494),)</f>
        <v>48655.77783222749</v>
      </c>
      <c r="AC495" s="281">
        <f t="shared" ref="AC495" si="5304">IF(L494&gt;0,(L495/L494),)</f>
        <v>45465.615941970245</v>
      </c>
      <c r="AD495" s="281">
        <f t="shared" ref="AD495" si="5305">IF(M494&gt;0,(M495/M494),)</f>
        <v>60752.914363716387</v>
      </c>
      <c r="AE495" s="291">
        <f t="shared" ref="AE495" si="5306">IF(N494&gt;0,(N495/N494),)</f>
        <v>52070.021487220234</v>
      </c>
      <c r="AF495" s="286">
        <f t="shared" ref="AF495" si="5307">IF(O494&gt;0,(O495/O494),)</f>
        <v>40901.666346478254</v>
      </c>
      <c r="AG495" s="281">
        <f t="shared" ref="AG495" si="5308">IF(P494&gt;0,(P495/P494),)</f>
        <v>44002.897388956488</v>
      </c>
      <c r="AH495" s="291">
        <f t="shared" ref="AH495" si="5309">IF(Q494&gt;0,(Q495/Q494),)</f>
        <v>41868.240197491075</v>
      </c>
      <c r="AI495" s="346">
        <f>IF(S493&gt;0,(S495-S493)/S493,)</f>
        <v>1.0065355307983677E-2</v>
      </c>
      <c r="AJ495" s="347">
        <f t="shared" ref="AJ495" si="5310">IF(T493&gt;0,(T495-T493)/T493,)</f>
        <v>6.0030025881694579E-3</v>
      </c>
      <c r="AK495" s="347">
        <f t="shared" ref="AK495" si="5311">IF(U493&gt;0,(U495-U493)/U493,)</f>
        <v>4.0413890456180539E-3</v>
      </c>
      <c r="AL495" s="347">
        <f t="shared" ref="AL495" si="5312">IF(V493&gt;0,(V495-V493)/V493,)</f>
        <v>2.9847061258761996E-2</v>
      </c>
      <c r="AM495" s="347">
        <f t="shared" ref="AM495" si="5313">IF(W493&gt;0,(W495-W493)/W493,)</f>
        <v>4.6740728565576439E-3</v>
      </c>
      <c r="AN495" s="347">
        <f t="shared" ref="AN495" si="5314">IF(X493&gt;0,(X495-X493)/X493,)</f>
        <v>1.909186335993841E-2</v>
      </c>
      <c r="AO495" s="311">
        <f t="shared" ref="AO495" si="5315">IF(Y493&gt;0,(Y495-Y493)/Y493,)</f>
        <v>9.569287148593647E-3</v>
      </c>
      <c r="AP495" s="347">
        <f t="shared" ref="AP495" si="5316">IF(Z493&gt;0,(Z495-Z493)/Z493,)</f>
        <v>7.443733737454902E-3</v>
      </c>
      <c r="AQ495" s="347">
        <f t="shared" ref="AQ495" si="5317">IF(AA493&gt;0,(AA495-AA493)/AA493,)</f>
        <v>-8.2885816563673161E-3</v>
      </c>
      <c r="AR495" s="347">
        <f t="shared" ref="AR495" si="5318">IF(AB493&gt;0,(AB495-AB493)/AB493,)</f>
        <v>4.854653798879731E-3</v>
      </c>
      <c r="AS495" s="347">
        <f t="shared" ref="AS495" si="5319">IF(AC493&gt;0,(AC495-AC493)/AC493,)</f>
        <v>7.7889281685932319E-3</v>
      </c>
      <c r="AT495" s="347">
        <f t="shared" ref="AT495" si="5320">IF(AD493&gt;0,(AD495-AD493)/AD493,)</f>
        <v>1.04883142330074E-2</v>
      </c>
      <c r="AU495" s="311">
        <f t="shared" ref="AU495" si="5321">IF(AE493&gt;0,(AE495-AE493)/AE493,)</f>
        <v>-1.6871437448522212E-3</v>
      </c>
      <c r="AV495" s="347">
        <f t="shared" ref="AV495" si="5322">IF(AF493&gt;0,(AF495-AF493)/AF493,)</f>
        <v>-8.7294724377720116E-3</v>
      </c>
      <c r="AW495" s="347">
        <f t="shared" ref="AW495" si="5323">IF(AG493&gt;0,(AG495-AG493)/AG493,)</f>
        <v>5.6654845192810992E-3</v>
      </c>
      <c r="AX495" s="311">
        <f t="shared" ref="AX495" si="5324">IF(AH493&gt;0,(AH495-AH493)/AH493,)</f>
        <v>-4.0050864221707564E-3</v>
      </c>
    </row>
    <row r="496" spans="1:50">
      <c r="A496" s="277"/>
      <c r="B496" s="274"/>
      <c r="C496" s="274"/>
      <c r="D496" s="274"/>
      <c r="E496" s="274"/>
      <c r="F496" s="274"/>
      <c r="G496" s="274"/>
      <c r="H496" s="274"/>
      <c r="I496" s="274"/>
      <c r="J496" s="274"/>
      <c r="K496" s="274"/>
      <c r="L496" s="274"/>
      <c r="M496" s="274"/>
      <c r="N496" s="274"/>
      <c r="O496" s="274"/>
      <c r="P496" s="274"/>
      <c r="Q496" s="274"/>
      <c r="S496" s="274"/>
      <c r="T496" s="274"/>
      <c r="U496" s="274"/>
      <c r="V496" s="274"/>
      <c r="W496" s="274"/>
      <c r="X496" s="274"/>
      <c r="Y496" s="274"/>
      <c r="Z496" s="274"/>
      <c r="AA496" s="274"/>
      <c r="AB496" s="274"/>
      <c r="AC496" s="274"/>
      <c r="AD496" s="274"/>
      <c r="AE496" s="274"/>
      <c r="AF496" s="274"/>
      <c r="AG496" s="274"/>
      <c r="AH496" s="274"/>
    </row>
    <row r="497" spans="1:34">
      <c r="A497" s="277"/>
      <c r="B497" s="274"/>
      <c r="C497" s="274"/>
      <c r="D497" s="274"/>
      <c r="E497" s="274"/>
      <c r="F497" s="274"/>
      <c r="G497" s="274"/>
      <c r="H497" s="274"/>
      <c r="I497" s="274"/>
      <c r="J497" s="274"/>
      <c r="K497" s="274"/>
      <c r="L497" s="274"/>
      <c r="M497" s="274"/>
      <c r="N497" s="274"/>
      <c r="O497" s="274"/>
      <c r="P497" s="274"/>
      <c r="Q497" s="274"/>
      <c r="S497" s="274"/>
      <c r="T497" s="274"/>
      <c r="U497" s="274"/>
      <c r="V497" s="274"/>
      <c r="W497" s="274"/>
      <c r="X497" s="274"/>
      <c r="Y497" s="274"/>
      <c r="Z497" s="274"/>
      <c r="AA497" s="274"/>
      <c r="AB497" s="274"/>
      <c r="AC497" s="274"/>
      <c r="AD497" s="274"/>
      <c r="AE497" s="274"/>
      <c r="AF497" s="274"/>
      <c r="AG497" s="274"/>
      <c r="AH497" s="274"/>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4" activePane="bottomRight" state="frozen"/>
      <selection pane="topRight" activeCell="B1" sqref="B1"/>
      <selection pane="bottomLeft" activeCell="A4" sqref="A4"/>
      <selection pane="bottomRight" sqref="A1:XFD1048576"/>
    </sheetView>
  </sheetViews>
  <sheetFormatPr defaultColWidth="9" defaultRowHeight="12.75"/>
  <cols>
    <col min="1" max="1" width="20.77734375" style="271" customWidth="1"/>
    <col min="2" max="2" width="13.109375" style="272" customWidth="1"/>
    <col min="3" max="4" width="5.109375" style="272" customWidth="1"/>
    <col min="5" max="7" width="4.33203125" style="272" customWidth="1"/>
    <col min="8" max="8" width="11.6640625" style="272" customWidth="1"/>
    <col min="9" max="9" width="9" style="272" customWidth="1"/>
    <col min="10" max="11" width="5.109375" style="272" customWidth="1"/>
    <col min="12" max="13" width="4.33203125" style="272" customWidth="1"/>
    <col min="14" max="14" width="11.44140625" style="272" customWidth="1"/>
    <col min="15" max="15" width="9.21875" style="272" customWidth="1"/>
    <col min="16" max="16" width="4.33203125" style="272" customWidth="1"/>
    <col min="17"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bestFit="1" customWidth="1"/>
    <col min="367" max="367" width="32.44140625" style="277" bestFit="1" customWidth="1"/>
    <col min="368" max="368" width="31.109375" style="277" bestFit="1" customWidth="1"/>
    <col min="369" max="369" width="31.77734375" style="277" bestFit="1" customWidth="1"/>
    <col min="370" max="370" width="31" style="277" bestFit="1" customWidth="1"/>
    <col min="371" max="372" width="31.6640625" style="277" bestFit="1" customWidth="1"/>
    <col min="373" max="373" width="32.21875" style="277" bestFit="1" customWidth="1"/>
    <col min="374" max="374" width="31.6640625" style="277" bestFit="1" customWidth="1"/>
    <col min="375" max="375" width="32.21875" style="277" bestFit="1" customWidth="1"/>
    <col min="376" max="376" width="30.6640625" style="277" bestFit="1" customWidth="1"/>
    <col min="377" max="377" width="31.21875" style="277" bestFit="1" customWidth="1"/>
    <col min="378" max="378" width="30.88671875" style="277" bestFit="1" customWidth="1"/>
    <col min="379" max="379" width="31.44140625" style="277" bestFit="1" customWidth="1"/>
    <col min="380" max="380" width="25.109375" style="277" bestFit="1" customWidth="1"/>
    <col min="381" max="381" width="23.77734375" style="277" bestFit="1" customWidth="1"/>
    <col min="382" max="382" width="24.33203125" style="277" bestFit="1" customWidth="1"/>
    <col min="383" max="383" width="23.6640625" style="277" bestFit="1" customWidth="1"/>
    <col min="384" max="385" width="24.21875" style="277" bestFit="1" customWidth="1"/>
    <col min="386" max="386" width="24.88671875" style="277" bestFit="1" customWidth="1"/>
    <col min="387" max="387" width="24.21875" style="277" bestFit="1" customWidth="1"/>
    <col min="388" max="388" width="24.88671875" style="277" bestFit="1" customWidth="1"/>
    <col min="389" max="389" width="23.21875" style="277" bestFit="1" customWidth="1"/>
    <col min="390" max="390" width="23.88671875" style="277" bestFit="1" customWidth="1"/>
    <col min="391" max="391" width="23.44140625" style="277" bestFit="1" customWidth="1"/>
    <col min="392" max="392" width="24.109375" style="277" bestFit="1" customWidth="1"/>
    <col min="393" max="16384" width="9" style="277"/>
  </cols>
  <sheetData>
    <row r="1" spans="1:17">
      <c r="A1" s="641"/>
      <c r="B1" s="644" t="s">
        <v>244</v>
      </c>
      <c r="C1" s="644"/>
      <c r="D1" s="644"/>
      <c r="E1" s="644"/>
      <c r="F1" s="644"/>
      <c r="G1" s="644"/>
      <c r="H1" s="644"/>
      <c r="I1" s="644"/>
      <c r="J1" s="644"/>
      <c r="K1" s="644"/>
      <c r="L1" s="644"/>
      <c r="M1" s="644"/>
      <c r="N1" s="644"/>
      <c r="O1" s="644"/>
      <c r="P1" s="644"/>
      <c r="Q1" s="644"/>
    </row>
    <row r="2" spans="1:17" s="279" customFormat="1">
      <c r="A2" s="641"/>
      <c r="B2" s="644" t="s">
        <v>233</v>
      </c>
      <c r="C2" s="644"/>
      <c r="D2" s="644"/>
      <c r="E2" s="644"/>
      <c r="F2" s="644"/>
      <c r="G2" s="644"/>
      <c r="H2" s="644" t="s">
        <v>289</v>
      </c>
      <c r="I2" s="644" t="s">
        <v>234</v>
      </c>
      <c r="J2" s="644"/>
      <c r="K2" s="644"/>
      <c r="L2" s="644"/>
      <c r="M2" s="644"/>
      <c r="N2" s="644" t="s">
        <v>290</v>
      </c>
      <c r="O2" s="644" t="s">
        <v>288</v>
      </c>
      <c r="P2" s="644"/>
      <c r="Q2" s="644" t="s">
        <v>291</v>
      </c>
    </row>
    <row r="3" spans="1:17">
      <c r="A3" s="641" t="s">
        <v>243</v>
      </c>
      <c r="B3" s="644">
        <v>1</v>
      </c>
      <c r="C3" s="644">
        <v>2</v>
      </c>
      <c r="D3" s="644">
        <v>3</v>
      </c>
      <c r="E3" s="644">
        <v>4</v>
      </c>
      <c r="F3" s="644">
        <v>5</v>
      </c>
      <c r="G3" s="644">
        <v>6</v>
      </c>
      <c r="H3" s="644"/>
      <c r="I3" s="644">
        <v>7</v>
      </c>
      <c r="J3" s="644">
        <v>8</v>
      </c>
      <c r="K3" s="644">
        <v>9</v>
      </c>
      <c r="L3" s="644">
        <v>10</v>
      </c>
      <c r="M3" s="644">
        <v>11</v>
      </c>
      <c r="N3" s="644"/>
      <c r="O3" s="644">
        <v>12</v>
      </c>
      <c r="P3" s="644">
        <v>13</v>
      </c>
      <c r="Q3" s="644"/>
    </row>
    <row r="4" spans="1:17">
      <c r="A4" s="642" t="s">
        <v>28</v>
      </c>
      <c r="B4" s="644"/>
      <c r="C4" s="644"/>
      <c r="D4" s="644"/>
      <c r="E4" s="644"/>
      <c r="F4" s="644"/>
      <c r="G4" s="644"/>
      <c r="H4" s="644"/>
      <c r="I4" s="644"/>
      <c r="J4" s="644"/>
      <c r="K4" s="644"/>
      <c r="L4" s="644"/>
      <c r="M4" s="644"/>
      <c r="N4" s="644"/>
      <c r="O4" s="644"/>
      <c r="P4" s="644"/>
      <c r="Q4" s="644"/>
    </row>
    <row r="5" spans="1:17">
      <c r="A5" s="643" t="s">
        <v>248</v>
      </c>
      <c r="B5" s="644">
        <v>751</v>
      </c>
      <c r="C5" s="644">
        <v>272</v>
      </c>
      <c r="D5" s="644">
        <v>292</v>
      </c>
      <c r="E5" s="644">
        <v>169</v>
      </c>
      <c r="F5" s="644">
        <v>59</v>
      </c>
      <c r="G5" s="644">
        <v>20</v>
      </c>
      <c r="H5" s="644">
        <v>1563</v>
      </c>
      <c r="I5" s="644"/>
      <c r="J5" s="644">
        <v>0</v>
      </c>
      <c r="K5" s="644">
        <v>0</v>
      </c>
      <c r="L5" s="644">
        <v>0</v>
      </c>
      <c r="M5" s="644"/>
      <c r="N5" s="644">
        <v>0</v>
      </c>
      <c r="O5" s="644">
        <v>0</v>
      </c>
      <c r="P5" s="644">
        <v>0</v>
      </c>
      <c r="Q5" s="644">
        <v>0</v>
      </c>
    </row>
    <row r="6" spans="1:17">
      <c r="A6" s="643" t="s">
        <v>252</v>
      </c>
      <c r="B6" s="644">
        <v>735</v>
      </c>
      <c r="C6" s="644">
        <v>349</v>
      </c>
      <c r="D6" s="644">
        <v>305</v>
      </c>
      <c r="E6" s="644">
        <v>146</v>
      </c>
      <c r="F6" s="644">
        <v>62</v>
      </c>
      <c r="G6" s="644">
        <v>22</v>
      </c>
      <c r="H6" s="644">
        <v>1619</v>
      </c>
      <c r="I6" s="644"/>
      <c r="J6" s="644">
        <v>0</v>
      </c>
      <c r="K6" s="644">
        <v>0</v>
      </c>
      <c r="L6" s="644">
        <v>0</v>
      </c>
      <c r="M6" s="644"/>
      <c r="N6" s="644">
        <v>0</v>
      </c>
      <c r="O6" s="644">
        <v>0</v>
      </c>
      <c r="P6" s="644">
        <v>0</v>
      </c>
      <c r="Q6" s="644">
        <v>0</v>
      </c>
    </row>
    <row r="7" spans="1:17">
      <c r="A7" s="643" t="s">
        <v>256</v>
      </c>
      <c r="B7" s="644">
        <v>596</v>
      </c>
      <c r="C7" s="644">
        <v>388</v>
      </c>
      <c r="D7" s="644">
        <v>365</v>
      </c>
      <c r="E7" s="644">
        <v>189</v>
      </c>
      <c r="F7" s="644">
        <v>112</v>
      </c>
      <c r="G7" s="644">
        <v>41</v>
      </c>
      <c r="H7" s="644">
        <v>1691</v>
      </c>
      <c r="I7" s="644"/>
      <c r="J7" s="644">
        <v>0</v>
      </c>
      <c r="K7" s="644">
        <v>0</v>
      </c>
      <c r="L7" s="644">
        <v>0</v>
      </c>
      <c r="M7" s="644"/>
      <c r="N7" s="644">
        <v>0</v>
      </c>
      <c r="O7" s="644">
        <v>0</v>
      </c>
      <c r="P7" s="644">
        <v>0</v>
      </c>
      <c r="Q7" s="644">
        <v>0</v>
      </c>
    </row>
    <row r="8" spans="1:17">
      <c r="A8" s="643" t="s">
        <v>260</v>
      </c>
      <c r="B8" s="644">
        <v>328</v>
      </c>
      <c r="C8" s="644">
        <v>168</v>
      </c>
      <c r="D8" s="644">
        <v>244</v>
      </c>
      <c r="E8" s="644">
        <v>77</v>
      </c>
      <c r="F8" s="644">
        <v>25</v>
      </c>
      <c r="G8" s="644">
        <v>0</v>
      </c>
      <c r="H8" s="644">
        <v>842</v>
      </c>
      <c r="I8" s="644"/>
      <c r="J8" s="644">
        <v>0</v>
      </c>
      <c r="K8" s="644">
        <v>0</v>
      </c>
      <c r="L8" s="644">
        <v>0</v>
      </c>
      <c r="M8" s="644"/>
      <c r="N8" s="644">
        <v>0</v>
      </c>
      <c r="O8" s="644">
        <v>0</v>
      </c>
      <c r="P8" s="644">
        <v>0</v>
      </c>
      <c r="Q8" s="644">
        <v>0</v>
      </c>
    </row>
    <row r="9" spans="1:17">
      <c r="A9" s="643" t="s">
        <v>264</v>
      </c>
      <c r="B9" s="644">
        <v>86</v>
      </c>
      <c r="C9" s="644">
        <v>38</v>
      </c>
      <c r="D9" s="644">
        <v>18</v>
      </c>
      <c r="E9" s="644">
        <v>35</v>
      </c>
      <c r="F9" s="644">
        <v>5</v>
      </c>
      <c r="G9" s="644">
        <v>0</v>
      </c>
      <c r="H9" s="644">
        <v>182</v>
      </c>
      <c r="I9" s="644"/>
      <c r="J9" s="644">
        <v>0</v>
      </c>
      <c r="K9" s="644">
        <v>0</v>
      </c>
      <c r="L9" s="644">
        <v>0</v>
      </c>
      <c r="M9" s="644"/>
      <c r="N9" s="644">
        <v>0</v>
      </c>
      <c r="O9" s="644">
        <v>0</v>
      </c>
      <c r="P9" s="644">
        <v>0</v>
      </c>
      <c r="Q9" s="644">
        <v>0</v>
      </c>
    </row>
    <row r="10" spans="1:17">
      <c r="A10" s="643" t="s">
        <v>268</v>
      </c>
      <c r="B10" s="644">
        <v>0</v>
      </c>
      <c r="C10" s="644">
        <v>0</v>
      </c>
      <c r="D10" s="644">
        <v>0</v>
      </c>
      <c r="E10" s="644">
        <v>0</v>
      </c>
      <c r="F10" s="644">
        <v>0</v>
      </c>
      <c r="G10" s="644">
        <v>0</v>
      </c>
      <c r="H10" s="644">
        <v>0</v>
      </c>
      <c r="I10" s="644"/>
      <c r="J10" s="644">
        <v>434</v>
      </c>
      <c r="K10" s="644">
        <v>981</v>
      </c>
      <c r="L10" s="644">
        <v>316</v>
      </c>
      <c r="M10" s="644"/>
      <c r="N10" s="644">
        <v>1731</v>
      </c>
      <c r="O10" s="644">
        <v>58</v>
      </c>
      <c r="P10" s="644">
        <v>92</v>
      </c>
      <c r="Q10" s="644">
        <v>150</v>
      </c>
    </row>
    <row r="11" spans="1:17">
      <c r="A11" s="643" t="s">
        <v>272</v>
      </c>
      <c r="B11" s="644">
        <v>2496</v>
      </c>
      <c r="C11" s="644">
        <v>1215</v>
      </c>
      <c r="D11" s="644">
        <v>1224</v>
      </c>
      <c r="E11" s="644">
        <v>616</v>
      </c>
      <c r="F11" s="644">
        <v>263</v>
      </c>
      <c r="G11" s="644">
        <v>83</v>
      </c>
      <c r="H11" s="644">
        <v>5897</v>
      </c>
      <c r="I11" s="644"/>
      <c r="J11" s="644">
        <v>434</v>
      </c>
      <c r="K11" s="644">
        <v>981</v>
      </c>
      <c r="L11" s="644">
        <v>316</v>
      </c>
      <c r="M11" s="644"/>
      <c r="N11" s="644">
        <v>1731</v>
      </c>
      <c r="O11" s="644">
        <v>58</v>
      </c>
      <c r="P11" s="644">
        <v>92</v>
      </c>
      <c r="Q11" s="644">
        <v>150</v>
      </c>
    </row>
    <row r="12" spans="1:17">
      <c r="A12" s="642" t="s">
        <v>29</v>
      </c>
      <c r="B12" s="644"/>
      <c r="C12" s="644"/>
      <c r="D12" s="644"/>
      <c r="E12" s="644"/>
      <c r="F12" s="644"/>
      <c r="G12" s="644"/>
      <c r="H12" s="644"/>
      <c r="I12" s="644"/>
      <c r="J12" s="644"/>
      <c r="K12" s="644"/>
      <c r="L12" s="644"/>
      <c r="M12" s="644"/>
      <c r="N12" s="644"/>
      <c r="O12" s="644"/>
      <c r="P12" s="644"/>
      <c r="Q12" s="644"/>
    </row>
    <row r="13" spans="1:17">
      <c r="A13" s="643" t="s">
        <v>248</v>
      </c>
      <c r="B13" s="644">
        <v>350</v>
      </c>
      <c r="C13" s="644">
        <v>150</v>
      </c>
      <c r="D13" s="644">
        <v>250</v>
      </c>
      <c r="E13" s="644">
        <v>76</v>
      </c>
      <c r="F13" s="644">
        <v>17</v>
      </c>
      <c r="G13" s="644">
        <v>50</v>
      </c>
      <c r="H13" s="644">
        <v>893</v>
      </c>
      <c r="I13" s="644"/>
      <c r="J13" s="644">
        <v>19</v>
      </c>
      <c r="K13" s="644">
        <v>1</v>
      </c>
      <c r="L13" s="644">
        <v>16</v>
      </c>
      <c r="M13" s="644"/>
      <c r="N13" s="644">
        <v>36</v>
      </c>
      <c r="O13" s="644"/>
      <c r="P13" s="644"/>
      <c r="Q13" s="644"/>
    </row>
    <row r="14" spans="1:17">
      <c r="A14" s="643" t="s">
        <v>252</v>
      </c>
      <c r="B14" s="644">
        <v>228</v>
      </c>
      <c r="C14" s="644">
        <v>116</v>
      </c>
      <c r="D14" s="644">
        <v>348</v>
      </c>
      <c r="E14" s="644">
        <v>77</v>
      </c>
      <c r="F14" s="644">
        <v>47</v>
      </c>
      <c r="G14" s="644">
        <v>96</v>
      </c>
      <c r="H14" s="644">
        <v>912</v>
      </c>
      <c r="I14" s="644"/>
      <c r="J14" s="644">
        <v>17</v>
      </c>
      <c r="K14" s="644">
        <v>11</v>
      </c>
      <c r="L14" s="644">
        <v>3</v>
      </c>
      <c r="M14" s="644"/>
      <c r="N14" s="644">
        <v>31</v>
      </c>
      <c r="O14" s="644"/>
      <c r="P14" s="644"/>
      <c r="Q14" s="644"/>
    </row>
    <row r="15" spans="1:17">
      <c r="A15" s="643" t="s">
        <v>256</v>
      </c>
      <c r="B15" s="644">
        <v>210</v>
      </c>
      <c r="C15" s="644">
        <v>109</v>
      </c>
      <c r="D15" s="644">
        <v>386</v>
      </c>
      <c r="E15" s="644">
        <v>110</v>
      </c>
      <c r="F15" s="644">
        <v>24</v>
      </c>
      <c r="G15" s="644">
        <v>128</v>
      </c>
      <c r="H15" s="644">
        <v>967</v>
      </c>
      <c r="I15" s="644"/>
      <c r="J15" s="644">
        <v>6</v>
      </c>
      <c r="K15" s="644">
        <v>33</v>
      </c>
      <c r="L15" s="644">
        <v>62</v>
      </c>
      <c r="M15" s="644"/>
      <c r="N15" s="644">
        <v>101</v>
      </c>
      <c r="O15" s="644"/>
      <c r="P15" s="644"/>
      <c r="Q15" s="644"/>
    </row>
    <row r="16" spans="1:17">
      <c r="A16" s="643" t="s">
        <v>260</v>
      </c>
      <c r="B16" s="644">
        <v>249</v>
      </c>
      <c r="C16" s="644">
        <v>70</v>
      </c>
      <c r="D16" s="644">
        <v>221</v>
      </c>
      <c r="E16" s="644">
        <v>61</v>
      </c>
      <c r="F16" s="644">
        <v>65</v>
      </c>
      <c r="G16" s="644">
        <v>103</v>
      </c>
      <c r="H16" s="644">
        <v>769</v>
      </c>
      <c r="I16" s="644"/>
      <c r="J16" s="644">
        <v>2</v>
      </c>
      <c r="K16" s="644">
        <v>75</v>
      </c>
      <c r="L16" s="644">
        <v>153</v>
      </c>
      <c r="M16" s="644"/>
      <c r="N16" s="644">
        <v>230</v>
      </c>
      <c r="O16" s="644"/>
      <c r="P16" s="644"/>
      <c r="Q16" s="644"/>
    </row>
    <row r="17" spans="1:17">
      <c r="A17" s="643" t="s">
        <v>264</v>
      </c>
      <c r="B17" s="644">
        <v>89</v>
      </c>
      <c r="C17" s="644">
        <v>0</v>
      </c>
      <c r="D17" s="644">
        <v>198</v>
      </c>
      <c r="E17" s="644">
        <v>7</v>
      </c>
      <c r="F17" s="644">
        <v>0</v>
      </c>
      <c r="G17" s="644">
        <v>16</v>
      </c>
      <c r="H17" s="644">
        <v>310</v>
      </c>
      <c r="I17" s="644"/>
      <c r="J17" s="644">
        <v>98</v>
      </c>
      <c r="K17" s="644">
        <v>0</v>
      </c>
      <c r="L17" s="644">
        <v>0</v>
      </c>
      <c r="M17" s="644"/>
      <c r="N17" s="644">
        <v>98</v>
      </c>
      <c r="O17" s="644"/>
      <c r="P17" s="644"/>
      <c r="Q17" s="644"/>
    </row>
    <row r="18" spans="1:17">
      <c r="A18" s="643" t="s">
        <v>268</v>
      </c>
      <c r="B18" s="644">
        <v>0</v>
      </c>
      <c r="C18" s="644">
        <v>0</v>
      </c>
      <c r="D18" s="644">
        <v>0</v>
      </c>
      <c r="E18" s="644">
        <v>0</v>
      </c>
      <c r="F18" s="644">
        <v>0</v>
      </c>
      <c r="G18" s="644">
        <v>0</v>
      </c>
      <c r="H18" s="644">
        <v>0</v>
      </c>
      <c r="I18" s="644"/>
      <c r="J18" s="644">
        <v>177</v>
      </c>
      <c r="K18" s="644">
        <v>100</v>
      </c>
      <c r="L18" s="644">
        <v>645</v>
      </c>
      <c r="M18" s="644"/>
      <c r="N18" s="644">
        <v>922</v>
      </c>
      <c r="O18" s="644"/>
      <c r="P18" s="644"/>
      <c r="Q18" s="644"/>
    </row>
    <row r="19" spans="1:17">
      <c r="A19" s="643" t="s">
        <v>272</v>
      </c>
      <c r="B19" s="644">
        <v>1126</v>
      </c>
      <c r="C19" s="644">
        <v>445</v>
      </c>
      <c r="D19" s="644">
        <v>1403</v>
      </c>
      <c r="E19" s="644">
        <v>331</v>
      </c>
      <c r="F19" s="644">
        <v>153</v>
      </c>
      <c r="G19" s="644">
        <v>393</v>
      </c>
      <c r="H19" s="644">
        <v>3851</v>
      </c>
      <c r="I19" s="644"/>
      <c r="J19" s="644">
        <v>319</v>
      </c>
      <c r="K19" s="644">
        <v>220</v>
      </c>
      <c r="L19" s="644">
        <v>879</v>
      </c>
      <c r="M19" s="644"/>
      <c r="N19" s="644">
        <v>1418</v>
      </c>
      <c r="O19" s="644"/>
      <c r="P19" s="644"/>
      <c r="Q19" s="644"/>
    </row>
    <row r="20" spans="1:17">
      <c r="A20" s="642" t="s">
        <v>30</v>
      </c>
      <c r="B20" s="644"/>
      <c r="C20" s="644"/>
      <c r="D20" s="644"/>
      <c r="E20" s="644"/>
      <c r="F20" s="644"/>
      <c r="G20" s="644"/>
      <c r="H20" s="644"/>
      <c r="I20" s="644"/>
      <c r="J20" s="644"/>
      <c r="K20" s="644"/>
      <c r="L20" s="644"/>
      <c r="M20" s="644"/>
      <c r="N20" s="644"/>
      <c r="O20" s="644"/>
      <c r="P20" s="644"/>
      <c r="Q20" s="644"/>
    </row>
    <row r="21" spans="1:17">
      <c r="A21" s="643" t="s">
        <v>248</v>
      </c>
      <c r="B21" s="644">
        <v>391</v>
      </c>
      <c r="C21" s="644"/>
      <c r="D21" s="644">
        <v>39</v>
      </c>
      <c r="E21" s="644"/>
      <c r="F21" s="644"/>
      <c r="G21" s="644"/>
      <c r="H21" s="644">
        <v>430</v>
      </c>
      <c r="I21" s="644"/>
      <c r="J21" s="644">
        <v>0</v>
      </c>
      <c r="K21" s="644">
        <v>0</v>
      </c>
      <c r="L21" s="644"/>
      <c r="M21" s="644"/>
      <c r="N21" s="644">
        <v>0</v>
      </c>
      <c r="O21" s="644"/>
      <c r="P21" s="644"/>
      <c r="Q21" s="644"/>
    </row>
    <row r="22" spans="1:17">
      <c r="A22" s="643" t="s">
        <v>252</v>
      </c>
      <c r="B22" s="644">
        <v>337</v>
      </c>
      <c r="C22" s="644"/>
      <c r="D22" s="644">
        <v>102</v>
      </c>
      <c r="E22" s="644"/>
      <c r="F22" s="644"/>
      <c r="G22" s="644"/>
      <c r="H22" s="644">
        <v>439</v>
      </c>
      <c r="I22" s="644"/>
      <c r="J22" s="644">
        <v>0</v>
      </c>
      <c r="K22" s="644">
        <v>0</v>
      </c>
      <c r="L22" s="644"/>
      <c r="M22" s="644"/>
      <c r="N22" s="644">
        <v>0</v>
      </c>
      <c r="O22" s="644"/>
      <c r="P22" s="644"/>
      <c r="Q22" s="644"/>
    </row>
    <row r="23" spans="1:17">
      <c r="A23" s="643" t="s">
        <v>256</v>
      </c>
      <c r="B23" s="644">
        <v>290</v>
      </c>
      <c r="C23" s="644"/>
      <c r="D23" s="644">
        <v>59</v>
      </c>
      <c r="E23" s="644"/>
      <c r="F23" s="644"/>
      <c r="G23" s="644"/>
      <c r="H23" s="644">
        <v>349</v>
      </c>
      <c r="I23" s="644"/>
      <c r="J23" s="644">
        <v>0</v>
      </c>
      <c r="K23" s="644">
        <v>0</v>
      </c>
      <c r="L23" s="644"/>
      <c r="M23" s="644"/>
      <c r="N23" s="644">
        <v>0</v>
      </c>
      <c r="O23" s="644"/>
      <c r="P23" s="644"/>
      <c r="Q23" s="644"/>
    </row>
    <row r="24" spans="1:17">
      <c r="A24" s="643" t="s">
        <v>260</v>
      </c>
      <c r="B24" s="644">
        <v>94</v>
      </c>
      <c r="C24" s="644"/>
      <c r="D24" s="644">
        <v>15</v>
      </c>
      <c r="E24" s="644"/>
      <c r="F24" s="644"/>
      <c r="G24" s="644"/>
      <c r="H24" s="644">
        <v>109</v>
      </c>
      <c r="I24" s="644"/>
      <c r="J24" s="644">
        <v>0</v>
      </c>
      <c r="K24" s="644">
        <v>0</v>
      </c>
      <c r="L24" s="644"/>
      <c r="M24" s="644"/>
      <c r="N24" s="644">
        <v>0</v>
      </c>
      <c r="O24" s="644"/>
      <c r="P24" s="644"/>
      <c r="Q24" s="644"/>
    </row>
    <row r="25" spans="1:17">
      <c r="A25" s="643" t="s">
        <v>264</v>
      </c>
      <c r="B25" s="644">
        <v>0</v>
      </c>
      <c r="C25" s="644"/>
      <c r="D25" s="644">
        <v>14</v>
      </c>
      <c r="E25" s="644"/>
      <c r="F25" s="644"/>
      <c r="G25" s="644"/>
      <c r="H25" s="644">
        <v>14</v>
      </c>
      <c r="I25" s="644"/>
      <c r="J25" s="644">
        <v>0</v>
      </c>
      <c r="K25" s="644">
        <v>0</v>
      </c>
      <c r="L25" s="644"/>
      <c r="M25" s="644"/>
      <c r="N25" s="644">
        <v>0</v>
      </c>
      <c r="O25" s="644"/>
      <c r="P25" s="644"/>
      <c r="Q25" s="644"/>
    </row>
    <row r="26" spans="1:17">
      <c r="A26" s="643" t="s">
        <v>268</v>
      </c>
      <c r="B26" s="644">
        <v>0</v>
      </c>
      <c r="C26" s="644"/>
      <c r="D26" s="644">
        <v>0</v>
      </c>
      <c r="E26" s="644"/>
      <c r="F26" s="644"/>
      <c r="G26" s="644"/>
      <c r="H26" s="644">
        <v>0</v>
      </c>
      <c r="I26" s="644"/>
      <c r="J26" s="644">
        <v>189</v>
      </c>
      <c r="K26" s="644">
        <v>206</v>
      </c>
      <c r="L26" s="644"/>
      <c r="M26" s="644"/>
      <c r="N26" s="644">
        <v>395</v>
      </c>
      <c r="O26" s="644"/>
      <c r="P26" s="644"/>
      <c r="Q26" s="644"/>
    </row>
    <row r="27" spans="1:17">
      <c r="A27" s="643" t="s">
        <v>272</v>
      </c>
      <c r="B27" s="644">
        <v>1112</v>
      </c>
      <c r="C27" s="644"/>
      <c r="D27" s="644">
        <v>229</v>
      </c>
      <c r="E27" s="644"/>
      <c r="F27" s="644"/>
      <c r="G27" s="644"/>
      <c r="H27" s="644">
        <v>1341</v>
      </c>
      <c r="I27" s="644"/>
      <c r="J27" s="644">
        <v>189</v>
      </c>
      <c r="K27" s="644">
        <v>206</v>
      </c>
      <c r="L27" s="644"/>
      <c r="M27" s="644"/>
      <c r="N27" s="644">
        <v>395</v>
      </c>
      <c r="O27" s="644"/>
      <c r="P27" s="644"/>
      <c r="Q27" s="644"/>
    </row>
    <row r="28" spans="1:17">
      <c r="A28" s="642" t="s">
        <v>31</v>
      </c>
      <c r="B28" s="644"/>
      <c r="C28" s="644"/>
      <c r="D28" s="644"/>
      <c r="E28" s="644"/>
      <c r="F28" s="644"/>
      <c r="G28" s="644"/>
      <c r="H28" s="644"/>
      <c r="I28" s="644"/>
      <c r="J28" s="644"/>
      <c r="K28" s="644"/>
      <c r="L28" s="644"/>
      <c r="M28" s="644"/>
      <c r="N28" s="644"/>
      <c r="O28" s="644"/>
      <c r="P28" s="644"/>
      <c r="Q28" s="644"/>
    </row>
    <row r="29" spans="1:17">
      <c r="A29" s="643" t="s">
        <v>248</v>
      </c>
      <c r="B29" s="644">
        <v>2216</v>
      </c>
      <c r="C29" s="644"/>
      <c r="D29" s="644">
        <v>310</v>
      </c>
      <c r="E29" s="644">
        <v>72</v>
      </c>
      <c r="F29" s="644"/>
      <c r="G29" s="644">
        <v>29</v>
      </c>
      <c r="H29" s="644">
        <v>2627</v>
      </c>
      <c r="I29" s="644">
        <v>0</v>
      </c>
      <c r="J29" s="644">
        <v>0</v>
      </c>
      <c r="K29" s="644">
        <v>0</v>
      </c>
      <c r="L29" s="644">
        <v>0</v>
      </c>
      <c r="M29" s="644"/>
      <c r="N29" s="644">
        <v>0</v>
      </c>
      <c r="O29" s="644"/>
      <c r="P29" s="644"/>
      <c r="Q29" s="644"/>
    </row>
    <row r="30" spans="1:17">
      <c r="A30" s="643" t="s">
        <v>252</v>
      </c>
      <c r="B30" s="644">
        <v>2112</v>
      </c>
      <c r="C30" s="644"/>
      <c r="D30" s="644">
        <v>395</v>
      </c>
      <c r="E30" s="644">
        <v>109</v>
      </c>
      <c r="F30" s="644"/>
      <c r="G30" s="644">
        <v>24</v>
      </c>
      <c r="H30" s="644">
        <v>2640</v>
      </c>
      <c r="I30" s="644">
        <v>0</v>
      </c>
      <c r="J30" s="644">
        <v>0</v>
      </c>
      <c r="K30" s="644">
        <v>0</v>
      </c>
      <c r="L30" s="644">
        <v>0</v>
      </c>
      <c r="M30" s="644"/>
      <c r="N30" s="644">
        <v>0</v>
      </c>
      <c r="O30" s="644"/>
      <c r="P30" s="644"/>
      <c r="Q30" s="644"/>
    </row>
    <row r="31" spans="1:17">
      <c r="A31" s="643" t="s">
        <v>256</v>
      </c>
      <c r="B31" s="644">
        <v>1627</v>
      </c>
      <c r="C31" s="644"/>
      <c r="D31" s="644">
        <v>384</v>
      </c>
      <c r="E31" s="644">
        <v>147</v>
      </c>
      <c r="F31" s="644"/>
      <c r="G31" s="644">
        <v>19</v>
      </c>
      <c r="H31" s="644">
        <v>2177</v>
      </c>
      <c r="I31" s="644">
        <v>0</v>
      </c>
      <c r="J31" s="644">
        <v>0</v>
      </c>
      <c r="K31" s="644">
        <v>0</v>
      </c>
      <c r="L31" s="644">
        <v>0</v>
      </c>
      <c r="M31" s="644"/>
      <c r="N31" s="644">
        <v>0</v>
      </c>
      <c r="O31" s="644"/>
      <c r="P31" s="644"/>
      <c r="Q31" s="644"/>
    </row>
    <row r="32" spans="1:17">
      <c r="A32" s="643" t="s">
        <v>260</v>
      </c>
      <c r="B32" s="644">
        <v>958</v>
      </c>
      <c r="C32" s="644"/>
      <c r="D32" s="644">
        <v>190</v>
      </c>
      <c r="E32" s="644">
        <v>117</v>
      </c>
      <c r="F32" s="644"/>
      <c r="G32" s="644">
        <v>1</v>
      </c>
      <c r="H32" s="644">
        <v>1266</v>
      </c>
      <c r="I32" s="644">
        <v>0</v>
      </c>
      <c r="J32" s="644">
        <v>0</v>
      </c>
      <c r="K32" s="644">
        <v>0</v>
      </c>
      <c r="L32" s="644">
        <v>0</v>
      </c>
      <c r="M32" s="644"/>
      <c r="N32" s="644">
        <v>0</v>
      </c>
      <c r="O32" s="644"/>
      <c r="P32" s="644"/>
      <c r="Q32" s="644"/>
    </row>
    <row r="33" spans="1:17">
      <c r="A33" s="643" t="s">
        <v>264</v>
      </c>
      <c r="B33" s="644">
        <v>801</v>
      </c>
      <c r="C33" s="644"/>
      <c r="D33" s="644">
        <v>48</v>
      </c>
      <c r="E33" s="644">
        <v>2</v>
      </c>
      <c r="F33" s="644"/>
      <c r="G33" s="644">
        <v>0</v>
      </c>
      <c r="H33" s="644">
        <v>851</v>
      </c>
      <c r="I33" s="644">
        <v>0</v>
      </c>
      <c r="J33" s="644">
        <v>0</v>
      </c>
      <c r="K33" s="644">
        <v>0</v>
      </c>
      <c r="L33" s="644">
        <v>0</v>
      </c>
      <c r="M33" s="644"/>
      <c r="N33" s="644">
        <v>0</v>
      </c>
      <c r="O33" s="644"/>
      <c r="P33" s="644"/>
      <c r="Q33" s="644"/>
    </row>
    <row r="34" spans="1:17">
      <c r="A34" s="643" t="s">
        <v>268</v>
      </c>
      <c r="B34" s="644">
        <v>0</v>
      </c>
      <c r="C34" s="644"/>
      <c r="D34" s="644">
        <v>0</v>
      </c>
      <c r="E34" s="644">
        <v>0</v>
      </c>
      <c r="F34" s="644"/>
      <c r="G34" s="644">
        <v>0</v>
      </c>
      <c r="H34" s="644">
        <v>0</v>
      </c>
      <c r="I34" s="644">
        <v>4204</v>
      </c>
      <c r="J34" s="644">
        <v>1500</v>
      </c>
      <c r="K34" s="644">
        <v>213</v>
      </c>
      <c r="L34" s="644">
        <v>57</v>
      </c>
      <c r="M34" s="644"/>
      <c r="N34" s="644">
        <v>5974</v>
      </c>
      <c r="O34" s="644"/>
      <c r="P34" s="644"/>
      <c r="Q34" s="644"/>
    </row>
    <row r="35" spans="1:17">
      <c r="A35" s="643" t="s">
        <v>272</v>
      </c>
      <c r="B35" s="644">
        <v>7714</v>
      </c>
      <c r="C35" s="644"/>
      <c r="D35" s="644">
        <v>1327</v>
      </c>
      <c r="E35" s="644">
        <v>447</v>
      </c>
      <c r="F35" s="644"/>
      <c r="G35" s="644">
        <v>73</v>
      </c>
      <c r="H35" s="644">
        <v>9561</v>
      </c>
      <c r="I35" s="644">
        <v>4204</v>
      </c>
      <c r="J35" s="644">
        <v>1500</v>
      </c>
      <c r="K35" s="644">
        <v>213</v>
      </c>
      <c r="L35" s="644">
        <v>57</v>
      </c>
      <c r="M35" s="644"/>
      <c r="N35" s="644">
        <v>5974</v>
      </c>
      <c r="O35" s="644"/>
      <c r="P35" s="644"/>
      <c r="Q35" s="644"/>
    </row>
    <row r="36" spans="1:17">
      <c r="A36" s="642" t="s">
        <v>32</v>
      </c>
      <c r="B36" s="644"/>
      <c r="C36" s="644"/>
      <c r="D36" s="644"/>
      <c r="E36" s="644"/>
      <c r="F36" s="644"/>
      <c r="G36" s="644"/>
      <c r="H36" s="644"/>
      <c r="I36" s="644"/>
      <c r="J36" s="644"/>
      <c r="K36" s="644"/>
      <c r="L36" s="644"/>
      <c r="M36" s="644"/>
      <c r="N36" s="644"/>
      <c r="O36" s="644"/>
      <c r="P36" s="644"/>
      <c r="Q36" s="644"/>
    </row>
    <row r="37" spans="1:17">
      <c r="A37" s="643" t="s">
        <v>248</v>
      </c>
      <c r="B37" s="644">
        <v>983</v>
      </c>
      <c r="C37" s="644">
        <v>436</v>
      </c>
      <c r="D37" s="644">
        <v>475</v>
      </c>
      <c r="E37" s="644">
        <v>449</v>
      </c>
      <c r="F37" s="644">
        <v>78</v>
      </c>
      <c r="G37" s="644">
        <v>82</v>
      </c>
      <c r="H37" s="644">
        <v>2503</v>
      </c>
      <c r="I37" s="644">
        <v>57</v>
      </c>
      <c r="J37" s="644">
        <v>40</v>
      </c>
      <c r="K37" s="644">
        <v>51</v>
      </c>
      <c r="L37" s="644"/>
      <c r="M37" s="644"/>
      <c r="N37" s="644">
        <v>148</v>
      </c>
      <c r="O37" s="644">
        <v>0</v>
      </c>
      <c r="P37" s="644"/>
      <c r="Q37" s="644">
        <v>0</v>
      </c>
    </row>
    <row r="38" spans="1:17">
      <c r="A38" s="643" t="s">
        <v>252</v>
      </c>
      <c r="B38" s="644">
        <v>874</v>
      </c>
      <c r="C38" s="644">
        <v>288</v>
      </c>
      <c r="D38" s="644">
        <v>601</v>
      </c>
      <c r="E38" s="644">
        <v>566</v>
      </c>
      <c r="F38" s="644">
        <v>94</v>
      </c>
      <c r="G38" s="644">
        <v>244</v>
      </c>
      <c r="H38" s="644">
        <v>2667</v>
      </c>
      <c r="I38" s="644">
        <v>74</v>
      </c>
      <c r="J38" s="644">
        <v>108</v>
      </c>
      <c r="K38" s="644">
        <v>105</v>
      </c>
      <c r="L38" s="644"/>
      <c r="M38" s="644"/>
      <c r="N38" s="644">
        <v>287</v>
      </c>
      <c r="O38" s="644">
        <v>0</v>
      </c>
      <c r="P38" s="644"/>
      <c r="Q38" s="644">
        <v>0</v>
      </c>
    </row>
    <row r="39" spans="1:17">
      <c r="A39" s="643" t="s">
        <v>256</v>
      </c>
      <c r="B39" s="644">
        <v>694</v>
      </c>
      <c r="C39" s="644">
        <v>218</v>
      </c>
      <c r="D39" s="644">
        <v>783</v>
      </c>
      <c r="E39" s="644">
        <v>730</v>
      </c>
      <c r="F39" s="644">
        <v>111</v>
      </c>
      <c r="G39" s="644">
        <v>379</v>
      </c>
      <c r="H39" s="644">
        <v>2915</v>
      </c>
      <c r="I39" s="644">
        <v>147</v>
      </c>
      <c r="J39" s="644">
        <v>124</v>
      </c>
      <c r="K39" s="644">
        <v>212</v>
      </c>
      <c r="L39" s="644"/>
      <c r="M39" s="644"/>
      <c r="N39" s="644">
        <v>483</v>
      </c>
      <c r="O39" s="644">
        <v>0</v>
      </c>
      <c r="P39" s="644"/>
      <c r="Q39" s="644">
        <v>0</v>
      </c>
    </row>
    <row r="40" spans="1:17">
      <c r="A40" s="643" t="s">
        <v>260</v>
      </c>
      <c r="B40" s="644">
        <v>106</v>
      </c>
      <c r="C40" s="644">
        <v>42</v>
      </c>
      <c r="D40" s="644">
        <v>282</v>
      </c>
      <c r="E40" s="644">
        <v>121</v>
      </c>
      <c r="F40" s="644">
        <v>65</v>
      </c>
      <c r="G40" s="644">
        <v>45</v>
      </c>
      <c r="H40" s="644">
        <v>661</v>
      </c>
      <c r="I40" s="644">
        <v>19</v>
      </c>
      <c r="J40" s="644">
        <v>124</v>
      </c>
      <c r="K40" s="644">
        <v>138</v>
      </c>
      <c r="L40" s="644"/>
      <c r="M40" s="644"/>
      <c r="N40" s="644">
        <v>281</v>
      </c>
      <c r="O40" s="644">
        <v>0</v>
      </c>
      <c r="P40" s="644"/>
      <c r="Q40" s="644">
        <v>0</v>
      </c>
    </row>
    <row r="41" spans="1:17">
      <c r="A41" s="643" t="s">
        <v>264</v>
      </c>
      <c r="B41" s="644">
        <v>333</v>
      </c>
      <c r="C41" s="644">
        <v>90</v>
      </c>
      <c r="D41" s="644">
        <v>297</v>
      </c>
      <c r="E41" s="644">
        <v>313</v>
      </c>
      <c r="F41" s="644">
        <v>48</v>
      </c>
      <c r="G41" s="644">
        <v>46</v>
      </c>
      <c r="H41" s="644">
        <v>1127</v>
      </c>
      <c r="I41" s="644">
        <v>13</v>
      </c>
      <c r="J41" s="644">
        <v>35</v>
      </c>
      <c r="K41" s="644">
        <v>36</v>
      </c>
      <c r="L41" s="644"/>
      <c r="M41" s="644"/>
      <c r="N41" s="644">
        <v>84</v>
      </c>
      <c r="O41" s="644">
        <v>0</v>
      </c>
      <c r="P41" s="644"/>
      <c r="Q41" s="644">
        <v>0</v>
      </c>
    </row>
    <row r="42" spans="1:17">
      <c r="A42" s="643" t="s">
        <v>268</v>
      </c>
      <c r="B42" s="644">
        <v>0</v>
      </c>
      <c r="C42" s="644">
        <v>0</v>
      </c>
      <c r="D42" s="644">
        <v>0</v>
      </c>
      <c r="E42" s="644">
        <v>0</v>
      </c>
      <c r="F42" s="644">
        <v>0</v>
      </c>
      <c r="G42" s="644">
        <v>0</v>
      </c>
      <c r="H42" s="644">
        <v>0</v>
      </c>
      <c r="I42" s="644">
        <v>0</v>
      </c>
      <c r="J42" s="644">
        <v>0</v>
      </c>
      <c r="K42" s="644">
        <v>0</v>
      </c>
      <c r="L42" s="644"/>
      <c r="M42" s="644"/>
      <c r="N42" s="644">
        <v>0</v>
      </c>
      <c r="O42" s="644">
        <v>2278</v>
      </c>
      <c r="P42" s="644"/>
      <c r="Q42" s="644">
        <v>2278</v>
      </c>
    </row>
    <row r="43" spans="1:17">
      <c r="A43" s="643" t="s">
        <v>272</v>
      </c>
      <c r="B43" s="644">
        <v>2990</v>
      </c>
      <c r="C43" s="644">
        <v>1074</v>
      </c>
      <c r="D43" s="644">
        <v>2438</v>
      </c>
      <c r="E43" s="644">
        <v>2179</v>
      </c>
      <c r="F43" s="644">
        <v>396</v>
      </c>
      <c r="G43" s="644">
        <v>796</v>
      </c>
      <c r="H43" s="644">
        <v>9873</v>
      </c>
      <c r="I43" s="644">
        <v>310</v>
      </c>
      <c r="J43" s="644">
        <v>431</v>
      </c>
      <c r="K43" s="644">
        <v>542</v>
      </c>
      <c r="L43" s="644"/>
      <c r="M43" s="644"/>
      <c r="N43" s="644">
        <v>1283</v>
      </c>
      <c r="O43" s="644">
        <v>2278</v>
      </c>
      <c r="P43" s="644"/>
      <c r="Q43" s="644">
        <v>2278</v>
      </c>
    </row>
    <row r="44" spans="1:17">
      <c r="A44" s="642" t="s">
        <v>33</v>
      </c>
      <c r="B44" s="644"/>
      <c r="C44" s="644"/>
      <c r="D44" s="644"/>
      <c r="E44" s="644"/>
      <c r="F44" s="644"/>
      <c r="G44" s="644"/>
      <c r="H44" s="644"/>
      <c r="I44" s="644"/>
      <c r="J44" s="644"/>
      <c r="K44" s="644"/>
      <c r="L44" s="644"/>
      <c r="M44" s="644"/>
      <c r="N44" s="644"/>
      <c r="O44" s="644"/>
      <c r="P44" s="644"/>
      <c r="Q44" s="644"/>
    </row>
    <row r="45" spans="1:17">
      <c r="A45" s="643" t="s">
        <v>248</v>
      </c>
      <c r="B45" s="644">
        <v>742</v>
      </c>
      <c r="C45" s="644"/>
      <c r="D45" s="644">
        <v>580</v>
      </c>
      <c r="E45" s="644">
        <v>30</v>
      </c>
      <c r="F45" s="644"/>
      <c r="G45" s="644"/>
      <c r="H45" s="644">
        <v>1352</v>
      </c>
      <c r="I45" s="644"/>
      <c r="J45" s="644">
        <v>160</v>
      </c>
      <c r="K45" s="644">
        <v>443</v>
      </c>
      <c r="L45" s="644">
        <v>23</v>
      </c>
      <c r="M45" s="644"/>
      <c r="N45" s="644">
        <v>626</v>
      </c>
      <c r="O45" s="644">
        <v>17</v>
      </c>
      <c r="P45" s="644"/>
      <c r="Q45" s="644">
        <v>17</v>
      </c>
    </row>
    <row r="46" spans="1:17">
      <c r="A46" s="643" t="s">
        <v>252</v>
      </c>
      <c r="B46" s="644">
        <v>669</v>
      </c>
      <c r="C46" s="644"/>
      <c r="D46" s="644">
        <v>830</v>
      </c>
      <c r="E46" s="644">
        <v>29</v>
      </c>
      <c r="F46" s="644"/>
      <c r="G46" s="644"/>
      <c r="H46" s="644">
        <v>1528</v>
      </c>
      <c r="I46" s="644"/>
      <c r="J46" s="644">
        <v>184</v>
      </c>
      <c r="K46" s="644">
        <v>316</v>
      </c>
      <c r="L46" s="644">
        <v>13</v>
      </c>
      <c r="M46" s="644"/>
      <c r="N46" s="644">
        <v>513</v>
      </c>
      <c r="O46" s="644">
        <v>41</v>
      </c>
      <c r="P46" s="644"/>
      <c r="Q46" s="644">
        <v>41</v>
      </c>
    </row>
    <row r="47" spans="1:17">
      <c r="A47" s="643" t="s">
        <v>256</v>
      </c>
      <c r="B47" s="644">
        <v>604</v>
      </c>
      <c r="C47" s="644"/>
      <c r="D47" s="644">
        <v>706</v>
      </c>
      <c r="E47" s="644">
        <v>44</v>
      </c>
      <c r="F47" s="644"/>
      <c r="G47" s="644"/>
      <c r="H47" s="644">
        <v>1354</v>
      </c>
      <c r="I47" s="644"/>
      <c r="J47" s="644">
        <v>64</v>
      </c>
      <c r="K47" s="644">
        <v>246</v>
      </c>
      <c r="L47" s="644">
        <v>5</v>
      </c>
      <c r="M47" s="644"/>
      <c r="N47" s="644">
        <v>315</v>
      </c>
      <c r="O47" s="644">
        <v>54</v>
      </c>
      <c r="P47" s="644"/>
      <c r="Q47" s="644">
        <v>54</v>
      </c>
    </row>
    <row r="48" spans="1:17">
      <c r="A48" s="643" t="s">
        <v>260</v>
      </c>
      <c r="B48" s="644">
        <v>81</v>
      </c>
      <c r="C48" s="644"/>
      <c r="D48" s="644">
        <v>254</v>
      </c>
      <c r="E48" s="644">
        <v>16</v>
      </c>
      <c r="F48" s="644"/>
      <c r="G48" s="644"/>
      <c r="H48" s="644">
        <v>351</v>
      </c>
      <c r="I48" s="644"/>
      <c r="J48" s="644">
        <v>66</v>
      </c>
      <c r="K48" s="644">
        <v>187</v>
      </c>
      <c r="L48" s="644">
        <v>5</v>
      </c>
      <c r="M48" s="644"/>
      <c r="N48" s="644">
        <v>258</v>
      </c>
      <c r="O48" s="644">
        <v>62</v>
      </c>
      <c r="P48" s="644"/>
      <c r="Q48" s="644">
        <v>62</v>
      </c>
    </row>
    <row r="49" spans="1:17">
      <c r="A49" s="643" t="s">
        <v>264</v>
      </c>
      <c r="B49" s="644">
        <v>180</v>
      </c>
      <c r="C49" s="644"/>
      <c r="D49" s="644">
        <v>401</v>
      </c>
      <c r="E49" s="644">
        <v>0</v>
      </c>
      <c r="F49" s="644"/>
      <c r="G49" s="644"/>
      <c r="H49" s="644">
        <v>581</v>
      </c>
      <c r="I49" s="644"/>
      <c r="J49" s="644">
        <v>0</v>
      </c>
      <c r="K49" s="644">
        <v>0</v>
      </c>
      <c r="L49" s="644">
        <v>0</v>
      </c>
      <c r="M49" s="644"/>
      <c r="N49" s="644">
        <v>0</v>
      </c>
      <c r="O49" s="644">
        <v>0</v>
      </c>
      <c r="P49" s="644"/>
      <c r="Q49" s="644">
        <v>0</v>
      </c>
    </row>
    <row r="50" spans="1:17">
      <c r="A50" s="643" t="s">
        <v>268</v>
      </c>
      <c r="B50" s="644">
        <v>0</v>
      </c>
      <c r="C50" s="644"/>
      <c r="D50" s="644">
        <v>0</v>
      </c>
      <c r="E50" s="644">
        <v>0</v>
      </c>
      <c r="F50" s="644"/>
      <c r="G50" s="644"/>
      <c r="H50" s="644">
        <v>0</v>
      </c>
      <c r="I50" s="644"/>
      <c r="J50" s="644">
        <v>0</v>
      </c>
      <c r="K50" s="644">
        <v>0</v>
      </c>
      <c r="L50" s="644">
        <v>0</v>
      </c>
      <c r="M50" s="644"/>
      <c r="N50" s="644">
        <v>0</v>
      </c>
      <c r="O50" s="644">
        <v>0</v>
      </c>
      <c r="P50" s="644"/>
      <c r="Q50" s="644">
        <v>0</v>
      </c>
    </row>
    <row r="51" spans="1:17">
      <c r="A51" s="643" t="s">
        <v>272</v>
      </c>
      <c r="B51" s="644">
        <v>2276</v>
      </c>
      <c r="C51" s="644"/>
      <c r="D51" s="644">
        <v>2771</v>
      </c>
      <c r="E51" s="644">
        <v>119</v>
      </c>
      <c r="F51" s="644"/>
      <c r="G51" s="644"/>
      <c r="H51" s="644">
        <v>5166</v>
      </c>
      <c r="I51" s="644"/>
      <c r="J51" s="644">
        <v>474</v>
      </c>
      <c r="K51" s="644">
        <v>1192</v>
      </c>
      <c r="L51" s="644">
        <v>46</v>
      </c>
      <c r="M51" s="644"/>
      <c r="N51" s="644">
        <v>1712</v>
      </c>
      <c r="O51" s="644">
        <v>174</v>
      </c>
      <c r="P51" s="644"/>
      <c r="Q51" s="644">
        <v>174</v>
      </c>
    </row>
    <row r="52" spans="1:17">
      <c r="A52" s="642" t="s">
        <v>34</v>
      </c>
      <c r="B52" s="644"/>
      <c r="C52" s="644"/>
      <c r="D52" s="644"/>
      <c r="E52" s="644"/>
      <c r="F52" s="644"/>
      <c r="G52" s="644"/>
      <c r="H52" s="644"/>
      <c r="I52" s="644"/>
      <c r="J52" s="644"/>
      <c r="K52" s="644"/>
      <c r="L52" s="644"/>
      <c r="M52" s="644"/>
      <c r="N52" s="644"/>
      <c r="O52" s="644"/>
      <c r="P52" s="644"/>
      <c r="Q52" s="644"/>
    </row>
    <row r="53" spans="1:17">
      <c r="A53" s="643" t="s">
        <v>248</v>
      </c>
      <c r="B53" s="644">
        <v>427</v>
      </c>
      <c r="C53" s="644">
        <v>302</v>
      </c>
      <c r="D53" s="644">
        <v>248</v>
      </c>
      <c r="E53" s="644">
        <v>228</v>
      </c>
      <c r="F53" s="644">
        <v>9</v>
      </c>
      <c r="G53" s="644">
        <v>12</v>
      </c>
      <c r="H53" s="644">
        <v>1226</v>
      </c>
      <c r="I53" s="644"/>
      <c r="J53" s="644">
        <v>93</v>
      </c>
      <c r="K53" s="644">
        <v>35</v>
      </c>
      <c r="L53" s="644">
        <v>10</v>
      </c>
      <c r="M53" s="644"/>
      <c r="N53" s="644">
        <v>138</v>
      </c>
      <c r="O53" s="644">
        <v>17</v>
      </c>
      <c r="P53" s="644"/>
      <c r="Q53" s="644">
        <v>17</v>
      </c>
    </row>
    <row r="54" spans="1:17">
      <c r="A54" s="643" t="s">
        <v>252</v>
      </c>
      <c r="B54" s="644">
        <v>320</v>
      </c>
      <c r="C54" s="644">
        <v>352</v>
      </c>
      <c r="D54" s="644">
        <v>272</v>
      </c>
      <c r="E54" s="644">
        <v>279</v>
      </c>
      <c r="F54" s="644">
        <v>21</v>
      </c>
      <c r="G54" s="644">
        <v>26</v>
      </c>
      <c r="H54" s="644">
        <v>1270</v>
      </c>
      <c r="I54" s="644"/>
      <c r="J54" s="644">
        <v>132</v>
      </c>
      <c r="K54" s="644">
        <v>39</v>
      </c>
      <c r="L54" s="644">
        <v>14</v>
      </c>
      <c r="M54" s="644"/>
      <c r="N54" s="644">
        <v>185</v>
      </c>
      <c r="O54" s="644">
        <v>6</v>
      </c>
      <c r="P54" s="644"/>
      <c r="Q54" s="644">
        <v>6</v>
      </c>
    </row>
    <row r="55" spans="1:17">
      <c r="A55" s="643" t="s">
        <v>256</v>
      </c>
      <c r="B55" s="644">
        <v>267</v>
      </c>
      <c r="C55" s="644">
        <v>269</v>
      </c>
      <c r="D55" s="644">
        <v>219</v>
      </c>
      <c r="E55" s="644">
        <v>368</v>
      </c>
      <c r="F55" s="644">
        <v>49</v>
      </c>
      <c r="G55" s="644">
        <v>26</v>
      </c>
      <c r="H55" s="644">
        <v>1198</v>
      </c>
      <c r="I55" s="644"/>
      <c r="J55" s="644">
        <v>155</v>
      </c>
      <c r="K55" s="644">
        <v>59</v>
      </c>
      <c r="L55" s="644">
        <v>16</v>
      </c>
      <c r="M55" s="644"/>
      <c r="N55" s="644">
        <v>230</v>
      </c>
      <c r="O55" s="644">
        <v>11</v>
      </c>
      <c r="P55" s="644"/>
      <c r="Q55" s="644">
        <v>11</v>
      </c>
    </row>
    <row r="56" spans="1:17">
      <c r="A56" s="643" t="s">
        <v>260</v>
      </c>
      <c r="B56" s="644">
        <v>237</v>
      </c>
      <c r="C56" s="644">
        <v>290</v>
      </c>
      <c r="D56" s="644">
        <v>338</v>
      </c>
      <c r="E56" s="644">
        <v>209</v>
      </c>
      <c r="F56" s="644">
        <v>2</v>
      </c>
      <c r="G56" s="644">
        <v>17</v>
      </c>
      <c r="H56" s="644">
        <v>1093</v>
      </c>
      <c r="I56" s="644"/>
      <c r="J56" s="644">
        <v>345</v>
      </c>
      <c r="K56" s="644">
        <v>227</v>
      </c>
      <c r="L56" s="644">
        <v>31</v>
      </c>
      <c r="M56" s="644"/>
      <c r="N56" s="644">
        <v>603</v>
      </c>
      <c r="O56" s="644">
        <v>258</v>
      </c>
      <c r="P56" s="644"/>
      <c r="Q56" s="644">
        <v>258</v>
      </c>
    </row>
    <row r="57" spans="1:17">
      <c r="A57" s="643" t="s">
        <v>264</v>
      </c>
      <c r="B57" s="644">
        <v>22</v>
      </c>
      <c r="C57" s="644">
        <v>26</v>
      </c>
      <c r="D57" s="644">
        <v>14</v>
      </c>
      <c r="E57" s="644">
        <v>18</v>
      </c>
      <c r="F57" s="644">
        <v>3</v>
      </c>
      <c r="G57" s="644">
        <v>0</v>
      </c>
      <c r="H57" s="644">
        <v>83</v>
      </c>
      <c r="I57" s="644"/>
      <c r="J57" s="644">
        <v>10</v>
      </c>
      <c r="K57" s="644">
        <v>2</v>
      </c>
      <c r="L57" s="644">
        <v>3</v>
      </c>
      <c r="M57" s="644"/>
      <c r="N57" s="644">
        <v>15</v>
      </c>
      <c r="O57" s="644">
        <v>118</v>
      </c>
      <c r="P57" s="644"/>
      <c r="Q57" s="644">
        <v>118</v>
      </c>
    </row>
    <row r="58" spans="1:17">
      <c r="A58" s="643" t="s">
        <v>268</v>
      </c>
      <c r="B58" s="644">
        <v>0</v>
      </c>
      <c r="C58" s="644">
        <v>0</v>
      </c>
      <c r="D58" s="644">
        <v>0</v>
      </c>
      <c r="E58" s="644">
        <v>0</v>
      </c>
      <c r="F58" s="644">
        <v>0</v>
      </c>
      <c r="G58" s="644">
        <v>0</v>
      </c>
      <c r="H58" s="644">
        <v>0</v>
      </c>
      <c r="I58" s="644"/>
      <c r="J58" s="644">
        <v>0</v>
      </c>
      <c r="K58" s="644">
        <v>0</v>
      </c>
      <c r="L58" s="644">
        <v>0</v>
      </c>
      <c r="M58" s="644"/>
      <c r="N58" s="644">
        <v>0</v>
      </c>
      <c r="O58" s="644">
        <v>0</v>
      </c>
      <c r="P58" s="644"/>
      <c r="Q58" s="644">
        <v>0</v>
      </c>
    </row>
    <row r="59" spans="1:17">
      <c r="A59" s="643" t="s">
        <v>272</v>
      </c>
      <c r="B59" s="644">
        <v>1273</v>
      </c>
      <c r="C59" s="644">
        <v>1239</v>
      </c>
      <c r="D59" s="644">
        <v>1091</v>
      </c>
      <c r="E59" s="644">
        <v>1102</v>
      </c>
      <c r="F59" s="644">
        <v>84</v>
      </c>
      <c r="G59" s="644">
        <v>81</v>
      </c>
      <c r="H59" s="644">
        <v>4870</v>
      </c>
      <c r="I59" s="644"/>
      <c r="J59" s="644">
        <v>735</v>
      </c>
      <c r="K59" s="644">
        <v>362</v>
      </c>
      <c r="L59" s="644">
        <v>74</v>
      </c>
      <c r="M59" s="644"/>
      <c r="N59" s="644">
        <v>1171</v>
      </c>
      <c r="O59" s="644">
        <v>410</v>
      </c>
      <c r="P59" s="644"/>
      <c r="Q59" s="644">
        <v>410</v>
      </c>
    </row>
    <row r="60" spans="1:17">
      <c r="A60" s="642" t="s">
        <v>35</v>
      </c>
      <c r="B60" s="644"/>
      <c r="C60" s="644"/>
      <c r="D60" s="644"/>
      <c r="E60" s="644"/>
      <c r="F60" s="644"/>
      <c r="G60" s="644"/>
      <c r="H60" s="644"/>
      <c r="I60" s="644"/>
      <c r="J60" s="644"/>
      <c r="K60" s="644"/>
      <c r="L60" s="644"/>
      <c r="M60" s="644"/>
      <c r="N60" s="644"/>
      <c r="O60" s="644"/>
      <c r="P60" s="644"/>
      <c r="Q60" s="644"/>
    </row>
    <row r="61" spans="1:17">
      <c r="A61" s="643" t="s">
        <v>248</v>
      </c>
      <c r="B61" s="644">
        <v>674</v>
      </c>
      <c r="C61" s="644">
        <v>225</v>
      </c>
      <c r="D61" s="644">
        <v>204</v>
      </c>
      <c r="E61" s="644">
        <v>310</v>
      </c>
      <c r="F61" s="644">
        <v>22</v>
      </c>
      <c r="G61" s="644">
        <v>48</v>
      </c>
      <c r="H61" s="644">
        <v>1483</v>
      </c>
      <c r="I61" s="644"/>
      <c r="J61" s="644">
        <v>646</v>
      </c>
      <c r="K61" s="644">
        <v>107</v>
      </c>
      <c r="L61" s="644">
        <v>38</v>
      </c>
      <c r="M61" s="644"/>
      <c r="N61" s="644">
        <v>791</v>
      </c>
      <c r="O61" s="644"/>
      <c r="P61" s="644"/>
      <c r="Q61" s="644"/>
    </row>
    <row r="62" spans="1:17">
      <c r="A62" s="643" t="s">
        <v>252</v>
      </c>
      <c r="B62" s="644">
        <v>464</v>
      </c>
      <c r="C62" s="644">
        <v>298</v>
      </c>
      <c r="D62" s="644">
        <v>211</v>
      </c>
      <c r="E62" s="644">
        <v>353</v>
      </c>
      <c r="F62" s="644">
        <v>39</v>
      </c>
      <c r="G62" s="644">
        <v>56</v>
      </c>
      <c r="H62" s="644">
        <v>1421</v>
      </c>
      <c r="I62" s="644"/>
      <c r="J62" s="644">
        <v>516</v>
      </c>
      <c r="K62" s="644">
        <v>162</v>
      </c>
      <c r="L62" s="644">
        <v>31</v>
      </c>
      <c r="M62" s="644"/>
      <c r="N62" s="644">
        <v>709</v>
      </c>
      <c r="O62" s="644"/>
      <c r="P62" s="644"/>
      <c r="Q62" s="644"/>
    </row>
    <row r="63" spans="1:17">
      <c r="A63" s="643" t="s">
        <v>256</v>
      </c>
      <c r="B63" s="644">
        <v>332</v>
      </c>
      <c r="C63" s="644">
        <v>211</v>
      </c>
      <c r="D63" s="644">
        <v>236</v>
      </c>
      <c r="E63" s="644">
        <v>380</v>
      </c>
      <c r="F63" s="644">
        <v>66</v>
      </c>
      <c r="G63" s="644">
        <v>46</v>
      </c>
      <c r="H63" s="644">
        <v>1271</v>
      </c>
      <c r="I63" s="644"/>
      <c r="J63" s="644">
        <v>482</v>
      </c>
      <c r="K63" s="644">
        <v>255</v>
      </c>
      <c r="L63" s="644">
        <v>40</v>
      </c>
      <c r="M63" s="644"/>
      <c r="N63" s="644">
        <v>777</v>
      </c>
      <c r="O63" s="644"/>
      <c r="P63" s="644"/>
      <c r="Q63" s="644"/>
    </row>
    <row r="64" spans="1:17">
      <c r="A64" s="643" t="s">
        <v>260</v>
      </c>
      <c r="B64" s="644">
        <v>10</v>
      </c>
      <c r="C64" s="644">
        <v>15</v>
      </c>
      <c r="D64" s="644">
        <v>23</v>
      </c>
      <c r="E64" s="644">
        <v>24</v>
      </c>
      <c r="F64" s="644">
        <v>13</v>
      </c>
      <c r="G64" s="644">
        <v>0</v>
      </c>
      <c r="H64" s="644">
        <v>85</v>
      </c>
      <c r="I64" s="644"/>
      <c r="J64" s="644">
        <v>110</v>
      </c>
      <c r="K64" s="644">
        <v>69</v>
      </c>
      <c r="L64" s="644">
        <v>18</v>
      </c>
      <c r="M64" s="644"/>
      <c r="N64" s="644">
        <v>197</v>
      </c>
      <c r="O64" s="644"/>
      <c r="P64" s="644"/>
      <c r="Q64" s="644"/>
    </row>
    <row r="65" spans="1:17">
      <c r="A65" s="643" t="s">
        <v>264</v>
      </c>
      <c r="B65" s="644">
        <v>273</v>
      </c>
      <c r="C65" s="644">
        <v>218</v>
      </c>
      <c r="D65" s="644">
        <v>198</v>
      </c>
      <c r="E65" s="644">
        <v>250</v>
      </c>
      <c r="F65" s="644">
        <v>0</v>
      </c>
      <c r="G65" s="644">
        <v>1</v>
      </c>
      <c r="H65" s="644">
        <v>940</v>
      </c>
      <c r="I65" s="644"/>
      <c r="J65" s="644">
        <v>0</v>
      </c>
      <c r="K65" s="644">
        <v>0</v>
      </c>
      <c r="L65" s="644">
        <v>1</v>
      </c>
      <c r="M65" s="644"/>
      <c r="N65" s="644">
        <v>1</v>
      </c>
      <c r="O65" s="644"/>
      <c r="P65" s="644"/>
      <c r="Q65" s="644"/>
    </row>
    <row r="66" spans="1:17">
      <c r="A66" s="643" t="s">
        <v>268</v>
      </c>
      <c r="B66" s="644">
        <v>0</v>
      </c>
      <c r="C66" s="644">
        <v>0</v>
      </c>
      <c r="D66" s="644">
        <v>0</v>
      </c>
      <c r="E66" s="644">
        <v>0</v>
      </c>
      <c r="F66" s="644">
        <v>0</v>
      </c>
      <c r="G66" s="644">
        <v>0</v>
      </c>
      <c r="H66" s="644">
        <v>0</v>
      </c>
      <c r="I66" s="644"/>
      <c r="J66" s="644">
        <v>0</v>
      </c>
      <c r="K66" s="644">
        <v>0</v>
      </c>
      <c r="L66" s="644">
        <v>0</v>
      </c>
      <c r="M66" s="644"/>
      <c r="N66" s="644">
        <v>0</v>
      </c>
      <c r="O66" s="644"/>
      <c r="P66" s="644"/>
      <c r="Q66" s="644"/>
    </row>
    <row r="67" spans="1:17">
      <c r="A67" s="643" t="s">
        <v>272</v>
      </c>
      <c r="B67" s="644">
        <v>1753</v>
      </c>
      <c r="C67" s="644">
        <v>967</v>
      </c>
      <c r="D67" s="644">
        <v>872</v>
      </c>
      <c r="E67" s="644">
        <v>1317</v>
      </c>
      <c r="F67" s="644">
        <v>140</v>
      </c>
      <c r="G67" s="644">
        <v>151</v>
      </c>
      <c r="H67" s="644">
        <v>5200</v>
      </c>
      <c r="I67" s="644"/>
      <c r="J67" s="644">
        <v>1754</v>
      </c>
      <c r="K67" s="644">
        <v>593</v>
      </c>
      <c r="L67" s="644">
        <v>128</v>
      </c>
      <c r="M67" s="644"/>
      <c r="N67" s="644">
        <v>2475</v>
      </c>
      <c r="O67" s="644"/>
      <c r="P67" s="644"/>
      <c r="Q67" s="644"/>
    </row>
    <row r="68" spans="1:17">
      <c r="A68" s="642" t="s">
        <v>36</v>
      </c>
      <c r="B68" s="644"/>
      <c r="C68" s="644"/>
      <c r="D68" s="644"/>
      <c r="E68" s="644"/>
      <c r="F68" s="644"/>
      <c r="G68" s="644"/>
      <c r="H68" s="644"/>
      <c r="I68" s="644"/>
      <c r="J68" s="644"/>
      <c r="K68" s="644"/>
      <c r="L68" s="644"/>
      <c r="M68" s="644"/>
      <c r="N68" s="644"/>
      <c r="O68" s="644"/>
      <c r="P68" s="644"/>
      <c r="Q68" s="644"/>
    </row>
    <row r="69" spans="1:17">
      <c r="A69" s="643" t="s">
        <v>248</v>
      </c>
      <c r="B69" s="644">
        <v>364</v>
      </c>
      <c r="C69" s="644">
        <v>270</v>
      </c>
      <c r="D69" s="644"/>
      <c r="E69" s="644">
        <v>83</v>
      </c>
      <c r="F69" s="644">
        <v>34</v>
      </c>
      <c r="G69" s="644"/>
      <c r="H69" s="644">
        <v>751</v>
      </c>
      <c r="I69" s="644"/>
      <c r="J69" s="644">
        <v>0</v>
      </c>
      <c r="K69" s="644">
        <v>0</v>
      </c>
      <c r="L69" s="644">
        <v>0</v>
      </c>
      <c r="M69" s="644"/>
      <c r="N69" s="644">
        <v>0</v>
      </c>
      <c r="O69" s="644"/>
      <c r="P69" s="644"/>
      <c r="Q69" s="644"/>
    </row>
    <row r="70" spans="1:17">
      <c r="A70" s="643" t="s">
        <v>252</v>
      </c>
      <c r="B70" s="644">
        <v>454</v>
      </c>
      <c r="C70" s="644">
        <v>358</v>
      </c>
      <c r="D70" s="644"/>
      <c r="E70" s="644">
        <v>102</v>
      </c>
      <c r="F70" s="644">
        <v>24</v>
      </c>
      <c r="G70" s="644"/>
      <c r="H70" s="644">
        <v>938</v>
      </c>
      <c r="I70" s="644"/>
      <c r="J70" s="644">
        <v>0</v>
      </c>
      <c r="K70" s="644">
        <v>0</v>
      </c>
      <c r="L70" s="644">
        <v>0</v>
      </c>
      <c r="M70" s="644"/>
      <c r="N70" s="644">
        <v>0</v>
      </c>
      <c r="O70" s="644"/>
      <c r="P70" s="644"/>
      <c r="Q70" s="644"/>
    </row>
    <row r="71" spans="1:17">
      <c r="A71" s="643" t="s">
        <v>256</v>
      </c>
      <c r="B71" s="644">
        <v>488</v>
      </c>
      <c r="C71" s="644">
        <v>439</v>
      </c>
      <c r="D71" s="644"/>
      <c r="E71" s="644">
        <v>166</v>
      </c>
      <c r="F71" s="644">
        <v>35</v>
      </c>
      <c r="G71" s="644"/>
      <c r="H71" s="644">
        <v>1128</v>
      </c>
      <c r="I71" s="644"/>
      <c r="J71" s="644">
        <v>0</v>
      </c>
      <c r="K71" s="644">
        <v>0</v>
      </c>
      <c r="L71" s="644">
        <v>0</v>
      </c>
      <c r="M71" s="644"/>
      <c r="N71" s="644">
        <v>0</v>
      </c>
      <c r="O71" s="644"/>
      <c r="P71" s="644"/>
      <c r="Q71" s="644"/>
    </row>
    <row r="72" spans="1:17">
      <c r="A72" s="643" t="s">
        <v>260</v>
      </c>
      <c r="B72" s="644">
        <v>290</v>
      </c>
      <c r="C72" s="644">
        <v>236</v>
      </c>
      <c r="D72" s="644"/>
      <c r="E72" s="644">
        <v>109</v>
      </c>
      <c r="F72" s="644">
        <v>45</v>
      </c>
      <c r="G72" s="644"/>
      <c r="H72" s="644">
        <v>680</v>
      </c>
      <c r="I72" s="644"/>
      <c r="J72" s="644">
        <v>0</v>
      </c>
      <c r="K72" s="644">
        <v>0</v>
      </c>
      <c r="L72" s="644">
        <v>0</v>
      </c>
      <c r="M72" s="644"/>
      <c r="N72" s="644">
        <v>0</v>
      </c>
      <c r="O72" s="644"/>
      <c r="P72" s="644"/>
      <c r="Q72" s="644"/>
    </row>
    <row r="73" spans="1:17">
      <c r="A73" s="643" t="s">
        <v>264</v>
      </c>
      <c r="B73" s="644">
        <v>56</v>
      </c>
      <c r="C73" s="644">
        <v>56</v>
      </c>
      <c r="D73" s="644"/>
      <c r="E73" s="644">
        <v>1</v>
      </c>
      <c r="F73" s="644">
        <v>0</v>
      </c>
      <c r="G73" s="644"/>
      <c r="H73" s="644">
        <v>113</v>
      </c>
      <c r="I73" s="644"/>
      <c r="J73" s="644">
        <v>0</v>
      </c>
      <c r="K73" s="644">
        <v>0</v>
      </c>
      <c r="L73" s="644">
        <v>0</v>
      </c>
      <c r="M73" s="644"/>
      <c r="N73" s="644">
        <v>0</v>
      </c>
      <c r="O73" s="644"/>
      <c r="P73" s="644"/>
      <c r="Q73" s="644"/>
    </row>
    <row r="74" spans="1:17">
      <c r="A74" s="643" t="s">
        <v>268</v>
      </c>
      <c r="B74" s="644">
        <v>0</v>
      </c>
      <c r="C74" s="644">
        <v>0</v>
      </c>
      <c r="D74" s="644"/>
      <c r="E74" s="644">
        <v>0</v>
      </c>
      <c r="F74" s="644">
        <v>0</v>
      </c>
      <c r="G74" s="644"/>
      <c r="H74" s="644">
        <v>0</v>
      </c>
      <c r="I74" s="644"/>
      <c r="J74" s="644">
        <v>1076</v>
      </c>
      <c r="K74" s="644">
        <v>1182.9000000000001</v>
      </c>
      <c r="L74" s="644">
        <v>149</v>
      </c>
      <c r="M74" s="644"/>
      <c r="N74" s="644">
        <v>2407.9</v>
      </c>
      <c r="O74" s="644"/>
      <c r="P74" s="644"/>
      <c r="Q74" s="644"/>
    </row>
    <row r="75" spans="1:17">
      <c r="A75" s="643" t="s">
        <v>272</v>
      </c>
      <c r="B75" s="644">
        <v>1652</v>
      </c>
      <c r="C75" s="644">
        <v>1359</v>
      </c>
      <c r="D75" s="644"/>
      <c r="E75" s="644">
        <v>461</v>
      </c>
      <c r="F75" s="644">
        <v>138</v>
      </c>
      <c r="G75" s="644"/>
      <c r="H75" s="644">
        <v>3610</v>
      </c>
      <c r="I75" s="644"/>
      <c r="J75" s="644">
        <v>1076</v>
      </c>
      <c r="K75" s="644">
        <v>1182.9000000000001</v>
      </c>
      <c r="L75" s="644">
        <v>149</v>
      </c>
      <c r="M75" s="644"/>
      <c r="N75" s="644">
        <v>2407.9</v>
      </c>
      <c r="O75" s="644"/>
      <c r="P75" s="644"/>
      <c r="Q75" s="644"/>
    </row>
    <row r="76" spans="1:17">
      <c r="A76" s="642" t="s">
        <v>37</v>
      </c>
      <c r="B76" s="644"/>
      <c r="C76" s="644"/>
      <c r="D76" s="644"/>
      <c r="E76" s="644"/>
      <c r="F76" s="644"/>
      <c r="G76" s="644"/>
      <c r="H76" s="644"/>
      <c r="I76" s="644"/>
      <c r="J76" s="644"/>
      <c r="K76" s="644"/>
      <c r="L76" s="644"/>
      <c r="M76" s="644"/>
      <c r="N76" s="644"/>
      <c r="O76" s="644"/>
      <c r="P76" s="644"/>
      <c r="Q76" s="644"/>
    </row>
    <row r="77" spans="1:17">
      <c r="A77" s="643" t="s">
        <v>248</v>
      </c>
      <c r="B77" s="644">
        <v>1404</v>
      </c>
      <c r="C77" s="644">
        <v>217</v>
      </c>
      <c r="D77" s="644">
        <v>692</v>
      </c>
      <c r="E77" s="644">
        <v>64</v>
      </c>
      <c r="F77" s="644">
        <v>114</v>
      </c>
      <c r="G77" s="644">
        <v>101</v>
      </c>
      <c r="H77" s="644">
        <v>2592</v>
      </c>
      <c r="I77" s="644"/>
      <c r="J77" s="644">
        <v>0</v>
      </c>
      <c r="K77" s="644">
        <v>0</v>
      </c>
      <c r="L77" s="644">
        <v>0</v>
      </c>
      <c r="M77" s="644"/>
      <c r="N77" s="644">
        <v>0</v>
      </c>
      <c r="O77" s="644"/>
      <c r="P77" s="644"/>
      <c r="Q77" s="644"/>
    </row>
    <row r="78" spans="1:17">
      <c r="A78" s="643" t="s">
        <v>252</v>
      </c>
      <c r="B78" s="644">
        <v>1333</v>
      </c>
      <c r="C78" s="644">
        <v>422</v>
      </c>
      <c r="D78" s="644">
        <v>850</v>
      </c>
      <c r="E78" s="644">
        <v>100</v>
      </c>
      <c r="F78" s="644">
        <v>188</v>
      </c>
      <c r="G78" s="644">
        <v>93</v>
      </c>
      <c r="H78" s="644">
        <v>2986</v>
      </c>
      <c r="I78" s="644"/>
      <c r="J78" s="644">
        <v>0</v>
      </c>
      <c r="K78" s="644">
        <v>0</v>
      </c>
      <c r="L78" s="644">
        <v>1</v>
      </c>
      <c r="M78" s="644"/>
      <c r="N78" s="644">
        <v>1</v>
      </c>
      <c r="O78" s="644"/>
      <c r="P78" s="644"/>
      <c r="Q78" s="644"/>
    </row>
    <row r="79" spans="1:17">
      <c r="A79" s="643" t="s">
        <v>256</v>
      </c>
      <c r="B79" s="644">
        <v>860</v>
      </c>
      <c r="C79" s="644">
        <v>243</v>
      </c>
      <c r="D79" s="644">
        <v>690</v>
      </c>
      <c r="E79" s="644">
        <v>63</v>
      </c>
      <c r="F79" s="644">
        <v>159</v>
      </c>
      <c r="G79" s="644">
        <v>83</v>
      </c>
      <c r="H79" s="644">
        <v>2098</v>
      </c>
      <c r="I79" s="644"/>
      <c r="J79" s="644">
        <v>0</v>
      </c>
      <c r="K79" s="644">
        <v>131</v>
      </c>
      <c r="L79" s="644">
        <v>103</v>
      </c>
      <c r="M79" s="644"/>
      <c r="N79" s="644">
        <v>234</v>
      </c>
      <c r="O79" s="644"/>
      <c r="P79" s="644"/>
      <c r="Q79" s="644"/>
    </row>
    <row r="80" spans="1:17">
      <c r="A80" s="643" t="s">
        <v>260</v>
      </c>
      <c r="B80" s="644">
        <v>12</v>
      </c>
      <c r="C80" s="644">
        <v>4</v>
      </c>
      <c r="D80" s="644">
        <v>36</v>
      </c>
      <c r="E80" s="644">
        <v>1</v>
      </c>
      <c r="F80" s="644">
        <v>47</v>
      </c>
      <c r="G80" s="644">
        <v>1</v>
      </c>
      <c r="H80" s="644">
        <v>101</v>
      </c>
      <c r="I80" s="644"/>
      <c r="J80" s="644">
        <v>0</v>
      </c>
      <c r="K80" s="644">
        <v>567</v>
      </c>
      <c r="L80" s="644">
        <v>177</v>
      </c>
      <c r="M80" s="644"/>
      <c r="N80" s="644">
        <v>744</v>
      </c>
      <c r="O80" s="644"/>
      <c r="P80" s="644"/>
      <c r="Q80" s="644"/>
    </row>
    <row r="81" spans="1:17">
      <c r="A81" s="643" t="s">
        <v>264</v>
      </c>
      <c r="B81" s="644">
        <v>1717</v>
      </c>
      <c r="C81" s="644">
        <v>292</v>
      </c>
      <c r="D81" s="644">
        <v>553</v>
      </c>
      <c r="E81" s="644">
        <v>14</v>
      </c>
      <c r="F81" s="644">
        <v>102</v>
      </c>
      <c r="G81" s="644">
        <v>63</v>
      </c>
      <c r="H81" s="644">
        <v>2741</v>
      </c>
      <c r="I81" s="644"/>
      <c r="J81" s="644">
        <v>447</v>
      </c>
      <c r="K81" s="644">
        <v>345</v>
      </c>
      <c r="L81" s="644">
        <v>203</v>
      </c>
      <c r="M81" s="644"/>
      <c r="N81" s="644">
        <v>995</v>
      </c>
      <c r="O81" s="644"/>
      <c r="P81" s="644"/>
      <c r="Q81" s="644"/>
    </row>
    <row r="82" spans="1:17">
      <c r="A82" s="643" t="s">
        <v>268</v>
      </c>
      <c r="B82" s="644">
        <v>0</v>
      </c>
      <c r="C82" s="644">
        <v>0</v>
      </c>
      <c r="D82" s="644">
        <v>0</v>
      </c>
      <c r="E82" s="644">
        <v>0</v>
      </c>
      <c r="F82" s="644">
        <v>0</v>
      </c>
      <c r="G82" s="644">
        <v>0</v>
      </c>
      <c r="H82" s="644">
        <v>0</v>
      </c>
      <c r="I82" s="644"/>
      <c r="J82" s="644">
        <v>2599</v>
      </c>
      <c r="K82" s="644">
        <v>2025</v>
      </c>
      <c r="L82" s="644">
        <v>1125</v>
      </c>
      <c r="M82" s="644"/>
      <c r="N82" s="644">
        <v>5749</v>
      </c>
      <c r="O82" s="644"/>
      <c r="P82" s="644"/>
      <c r="Q82" s="644"/>
    </row>
    <row r="83" spans="1:17">
      <c r="A83" s="643" t="s">
        <v>272</v>
      </c>
      <c r="B83" s="644">
        <v>5326</v>
      </c>
      <c r="C83" s="644">
        <v>1178</v>
      </c>
      <c r="D83" s="644">
        <v>2821</v>
      </c>
      <c r="E83" s="644">
        <v>242</v>
      </c>
      <c r="F83" s="644">
        <v>610</v>
      </c>
      <c r="G83" s="644">
        <v>341</v>
      </c>
      <c r="H83" s="644">
        <v>10518</v>
      </c>
      <c r="I83" s="644"/>
      <c r="J83" s="644">
        <v>3046</v>
      </c>
      <c r="K83" s="644">
        <v>3068</v>
      </c>
      <c r="L83" s="644">
        <v>1609</v>
      </c>
      <c r="M83" s="644"/>
      <c r="N83" s="644">
        <v>7723</v>
      </c>
      <c r="O83" s="644"/>
      <c r="P83" s="644"/>
      <c r="Q83" s="644"/>
    </row>
    <row r="84" spans="1:17">
      <c r="A84" s="642" t="s">
        <v>38</v>
      </c>
      <c r="B84" s="644"/>
      <c r="C84" s="644"/>
      <c r="D84" s="644"/>
      <c r="E84" s="644"/>
      <c r="F84" s="644"/>
      <c r="G84" s="644"/>
      <c r="H84" s="644"/>
      <c r="I84" s="644"/>
      <c r="J84" s="644"/>
      <c r="K84" s="644"/>
      <c r="L84" s="644"/>
      <c r="M84" s="644"/>
      <c r="N84" s="644"/>
      <c r="O84" s="644"/>
      <c r="P84" s="644"/>
      <c r="Q84" s="644"/>
    </row>
    <row r="85" spans="1:17">
      <c r="A85" s="643" t="s">
        <v>248</v>
      </c>
      <c r="B85" s="644">
        <v>709</v>
      </c>
      <c r="C85" s="644"/>
      <c r="D85" s="644">
        <v>254</v>
      </c>
      <c r="E85" s="644">
        <v>57</v>
      </c>
      <c r="F85" s="644">
        <v>163</v>
      </c>
      <c r="G85" s="644">
        <v>43</v>
      </c>
      <c r="H85" s="644">
        <v>1226</v>
      </c>
      <c r="I85" s="644">
        <v>0</v>
      </c>
      <c r="J85" s="644">
        <v>0</v>
      </c>
      <c r="K85" s="644">
        <v>0</v>
      </c>
      <c r="L85" s="644">
        <v>0</v>
      </c>
      <c r="M85" s="644"/>
      <c r="N85" s="644">
        <v>0</v>
      </c>
      <c r="O85" s="644">
        <v>0</v>
      </c>
      <c r="P85" s="644">
        <v>0</v>
      </c>
      <c r="Q85" s="644">
        <v>0</v>
      </c>
    </row>
    <row r="86" spans="1:17">
      <c r="A86" s="643" t="s">
        <v>252</v>
      </c>
      <c r="B86" s="644">
        <v>583</v>
      </c>
      <c r="C86" s="644"/>
      <c r="D86" s="644">
        <v>155</v>
      </c>
      <c r="E86" s="644">
        <v>29</v>
      </c>
      <c r="F86" s="644">
        <v>149</v>
      </c>
      <c r="G86" s="644">
        <v>39</v>
      </c>
      <c r="H86" s="644">
        <v>955</v>
      </c>
      <c r="I86" s="644">
        <v>0</v>
      </c>
      <c r="J86" s="644">
        <v>0</v>
      </c>
      <c r="K86" s="644">
        <v>0</v>
      </c>
      <c r="L86" s="644">
        <v>0</v>
      </c>
      <c r="M86" s="644"/>
      <c r="N86" s="644">
        <v>0</v>
      </c>
      <c r="O86" s="644">
        <v>0</v>
      </c>
      <c r="P86" s="644">
        <v>0</v>
      </c>
      <c r="Q86" s="644">
        <v>0</v>
      </c>
    </row>
    <row r="87" spans="1:17">
      <c r="A87" s="643" t="s">
        <v>256</v>
      </c>
      <c r="B87" s="644">
        <v>489</v>
      </c>
      <c r="C87" s="644"/>
      <c r="D87" s="644">
        <v>215</v>
      </c>
      <c r="E87" s="644">
        <v>32</v>
      </c>
      <c r="F87" s="644">
        <v>243</v>
      </c>
      <c r="G87" s="644">
        <v>63</v>
      </c>
      <c r="H87" s="644">
        <v>1042</v>
      </c>
      <c r="I87" s="644">
        <v>0</v>
      </c>
      <c r="J87" s="644">
        <v>0</v>
      </c>
      <c r="K87" s="644">
        <v>0</v>
      </c>
      <c r="L87" s="644">
        <v>0</v>
      </c>
      <c r="M87" s="644"/>
      <c r="N87" s="644">
        <v>0</v>
      </c>
      <c r="O87" s="644">
        <v>0</v>
      </c>
      <c r="P87" s="644">
        <v>0</v>
      </c>
      <c r="Q87" s="644">
        <v>0</v>
      </c>
    </row>
    <row r="88" spans="1:17">
      <c r="A88" s="643" t="s">
        <v>260</v>
      </c>
      <c r="B88" s="644">
        <v>328</v>
      </c>
      <c r="C88" s="644"/>
      <c r="D88" s="644">
        <v>188</v>
      </c>
      <c r="E88" s="644">
        <v>17</v>
      </c>
      <c r="F88" s="644">
        <v>252</v>
      </c>
      <c r="G88" s="644">
        <v>50</v>
      </c>
      <c r="H88" s="644">
        <v>835</v>
      </c>
      <c r="I88" s="644">
        <v>0</v>
      </c>
      <c r="J88" s="644">
        <v>0</v>
      </c>
      <c r="K88" s="644">
        <v>0</v>
      </c>
      <c r="L88" s="644">
        <v>0</v>
      </c>
      <c r="M88" s="644"/>
      <c r="N88" s="644">
        <v>0</v>
      </c>
      <c r="O88" s="644">
        <v>0</v>
      </c>
      <c r="P88" s="644">
        <v>0</v>
      </c>
      <c r="Q88" s="644">
        <v>0</v>
      </c>
    </row>
    <row r="89" spans="1:17">
      <c r="A89" s="643" t="s">
        <v>264</v>
      </c>
      <c r="B89" s="644">
        <v>0</v>
      </c>
      <c r="C89" s="644"/>
      <c r="D89" s="644">
        <v>0</v>
      </c>
      <c r="E89" s="644">
        <v>0</v>
      </c>
      <c r="F89" s="644">
        <v>0</v>
      </c>
      <c r="G89" s="644">
        <v>0</v>
      </c>
      <c r="H89" s="644">
        <v>0</v>
      </c>
      <c r="I89" s="644">
        <v>0</v>
      </c>
      <c r="J89" s="644">
        <v>0</v>
      </c>
      <c r="K89" s="644">
        <v>0</v>
      </c>
      <c r="L89" s="644">
        <v>0</v>
      </c>
      <c r="M89" s="644"/>
      <c r="N89" s="644">
        <v>0</v>
      </c>
      <c r="O89" s="644">
        <v>0</v>
      </c>
      <c r="P89" s="644">
        <v>0</v>
      </c>
      <c r="Q89" s="644">
        <v>0</v>
      </c>
    </row>
    <row r="90" spans="1:17">
      <c r="A90" s="643" t="s">
        <v>268</v>
      </c>
      <c r="B90" s="644">
        <v>0</v>
      </c>
      <c r="C90" s="644"/>
      <c r="D90" s="644">
        <v>0</v>
      </c>
      <c r="E90" s="644">
        <v>0</v>
      </c>
      <c r="F90" s="644">
        <v>0</v>
      </c>
      <c r="G90" s="644">
        <v>0</v>
      </c>
      <c r="H90" s="644">
        <v>0</v>
      </c>
      <c r="I90" s="644">
        <v>203</v>
      </c>
      <c r="J90" s="644">
        <v>553</v>
      </c>
      <c r="K90" s="644">
        <v>152</v>
      </c>
      <c r="L90" s="644">
        <v>304</v>
      </c>
      <c r="M90" s="644"/>
      <c r="N90" s="644">
        <v>1212</v>
      </c>
      <c r="O90" s="644">
        <v>220</v>
      </c>
      <c r="P90" s="644">
        <v>912</v>
      </c>
      <c r="Q90" s="644">
        <v>1132</v>
      </c>
    </row>
    <row r="91" spans="1:17">
      <c r="A91" s="643" t="s">
        <v>272</v>
      </c>
      <c r="B91" s="644">
        <v>2109</v>
      </c>
      <c r="C91" s="644"/>
      <c r="D91" s="644">
        <v>812</v>
      </c>
      <c r="E91" s="644">
        <v>135</v>
      </c>
      <c r="F91" s="644">
        <v>807</v>
      </c>
      <c r="G91" s="644">
        <v>195</v>
      </c>
      <c r="H91" s="644">
        <v>4058</v>
      </c>
      <c r="I91" s="644">
        <v>203</v>
      </c>
      <c r="J91" s="644">
        <v>553</v>
      </c>
      <c r="K91" s="644">
        <v>152</v>
      </c>
      <c r="L91" s="644">
        <v>304</v>
      </c>
      <c r="M91" s="644"/>
      <c r="N91" s="644">
        <v>1212</v>
      </c>
      <c r="O91" s="644">
        <v>220</v>
      </c>
      <c r="P91" s="644">
        <v>912</v>
      </c>
      <c r="Q91" s="644">
        <v>1132</v>
      </c>
    </row>
    <row r="92" spans="1:17">
      <c r="A92" s="642" t="s">
        <v>20</v>
      </c>
      <c r="B92" s="644"/>
      <c r="C92" s="644"/>
      <c r="D92" s="644"/>
      <c r="E92" s="644"/>
      <c r="F92" s="644"/>
      <c r="G92" s="644"/>
      <c r="H92" s="644"/>
      <c r="I92" s="644"/>
      <c r="J92" s="644"/>
      <c r="K92" s="644"/>
      <c r="L92" s="644"/>
      <c r="M92" s="644"/>
      <c r="N92" s="644"/>
      <c r="O92" s="644"/>
      <c r="P92" s="644"/>
      <c r="Q92" s="644"/>
    </row>
    <row r="93" spans="1:17">
      <c r="A93" s="643" t="s">
        <v>248</v>
      </c>
      <c r="B93" s="644">
        <v>649</v>
      </c>
      <c r="C93" s="644"/>
      <c r="D93" s="644">
        <v>286</v>
      </c>
      <c r="E93" s="644"/>
      <c r="F93" s="644">
        <v>185</v>
      </c>
      <c r="G93" s="644">
        <v>81</v>
      </c>
      <c r="H93" s="644">
        <v>1201</v>
      </c>
      <c r="I93" s="644"/>
      <c r="J93" s="644">
        <v>0</v>
      </c>
      <c r="K93" s="644">
        <v>0</v>
      </c>
      <c r="L93" s="644">
        <v>9</v>
      </c>
      <c r="M93" s="644"/>
      <c r="N93" s="644">
        <v>9</v>
      </c>
      <c r="O93" s="644"/>
      <c r="P93" s="644"/>
      <c r="Q93" s="644"/>
    </row>
    <row r="94" spans="1:17">
      <c r="A94" s="643" t="s">
        <v>252</v>
      </c>
      <c r="B94" s="644">
        <v>718</v>
      </c>
      <c r="C94" s="644"/>
      <c r="D94" s="644">
        <v>335</v>
      </c>
      <c r="E94" s="644"/>
      <c r="F94" s="644">
        <v>220</v>
      </c>
      <c r="G94" s="644">
        <v>150</v>
      </c>
      <c r="H94" s="644">
        <v>1423</v>
      </c>
      <c r="I94" s="644"/>
      <c r="J94" s="644">
        <v>0</v>
      </c>
      <c r="K94" s="644">
        <v>0</v>
      </c>
      <c r="L94" s="644">
        <v>32</v>
      </c>
      <c r="M94" s="644"/>
      <c r="N94" s="644">
        <v>32</v>
      </c>
      <c r="O94" s="644"/>
      <c r="P94" s="644"/>
      <c r="Q94" s="644"/>
    </row>
    <row r="95" spans="1:17">
      <c r="A95" s="643" t="s">
        <v>256</v>
      </c>
      <c r="B95" s="644">
        <v>565</v>
      </c>
      <c r="C95" s="644"/>
      <c r="D95" s="644">
        <v>295</v>
      </c>
      <c r="E95" s="644"/>
      <c r="F95" s="644">
        <v>245</v>
      </c>
      <c r="G95" s="644">
        <v>144</v>
      </c>
      <c r="H95" s="644">
        <v>1249</v>
      </c>
      <c r="I95" s="644"/>
      <c r="J95" s="644">
        <v>0</v>
      </c>
      <c r="K95" s="644">
        <v>0</v>
      </c>
      <c r="L95" s="644">
        <v>22</v>
      </c>
      <c r="M95" s="644"/>
      <c r="N95" s="644">
        <v>22</v>
      </c>
      <c r="O95" s="644"/>
      <c r="P95" s="644"/>
      <c r="Q95" s="644"/>
    </row>
    <row r="96" spans="1:17">
      <c r="A96" s="643" t="s">
        <v>260</v>
      </c>
      <c r="B96" s="644">
        <v>170</v>
      </c>
      <c r="C96" s="644"/>
      <c r="D96" s="644">
        <v>99</v>
      </c>
      <c r="E96" s="644"/>
      <c r="F96" s="644">
        <v>53</v>
      </c>
      <c r="G96" s="644">
        <v>139</v>
      </c>
      <c r="H96" s="644">
        <v>461</v>
      </c>
      <c r="I96" s="644"/>
      <c r="J96" s="644">
        <v>0</v>
      </c>
      <c r="K96" s="644">
        <v>0</v>
      </c>
      <c r="L96" s="644">
        <v>45</v>
      </c>
      <c r="M96" s="644"/>
      <c r="N96" s="644">
        <v>45</v>
      </c>
      <c r="O96" s="644"/>
      <c r="P96" s="644"/>
      <c r="Q96" s="644"/>
    </row>
    <row r="97" spans="1:17">
      <c r="A97" s="643" t="s">
        <v>264</v>
      </c>
      <c r="B97" s="644">
        <v>285</v>
      </c>
      <c r="C97" s="644"/>
      <c r="D97" s="644">
        <v>1</v>
      </c>
      <c r="E97" s="644"/>
      <c r="F97" s="644">
        <v>95</v>
      </c>
      <c r="G97" s="644">
        <v>25</v>
      </c>
      <c r="H97" s="644">
        <v>406</v>
      </c>
      <c r="I97" s="644"/>
      <c r="J97" s="644">
        <v>1432</v>
      </c>
      <c r="K97" s="644">
        <v>470</v>
      </c>
      <c r="L97" s="644">
        <v>133</v>
      </c>
      <c r="M97" s="644"/>
      <c r="N97" s="644">
        <v>2035</v>
      </c>
      <c r="O97" s="644"/>
      <c r="P97" s="644"/>
      <c r="Q97" s="644"/>
    </row>
    <row r="98" spans="1:17">
      <c r="A98" s="643" t="s">
        <v>268</v>
      </c>
      <c r="B98" s="644">
        <v>0</v>
      </c>
      <c r="C98" s="644"/>
      <c r="D98" s="644">
        <v>0</v>
      </c>
      <c r="E98" s="644"/>
      <c r="F98" s="644">
        <v>0</v>
      </c>
      <c r="G98" s="644">
        <v>0</v>
      </c>
      <c r="H98" s="644">
        <v>0</v>
      </c>
      <c r="I98" s="644"/>
      <c r="J98" s="644">
        <v>0</v>
      </c>
      <c r="K98" s="644">
        <v>0</v>
      </c>
      <c r="L98" s="644">
        <v>0</v>
      </c>
      <c r="M98" s="644"/>
      <c r="N98" s="644">
        <v>0</v>
      </c>
      <c r="O98" s="644"/>
      <c r="P98" s="644"/>
      <c r="Q98" s="644"/>
    </row>
    <row r="99" spans="1:17">
      <c r="A99" s="643" t="s">
        <v>272</v>
      </c>
      <c r="B99" s="644">
        <v>2387</v>
      </c>
      <c r="C99" s="644"/>
      <c r="D99" s="644">
        <v>1016</v>
      </c>
      <c r="E99" s="644"/>
      <c r="F99" s="644">
        <v>798</v>
      </c>
      <c r="G99" s="644">
        <v>539</v>
      </c>
      <c r="H99" s="644">
        <v>4740</v>
      </c>
      <c r="I99" s="644"/>
      <c r="J99" s="644">
        <v>1432</v>
      </c>
      <c r="K99" s="644">
        <v>470</v>
      </c>
      <c r="L99" s="644">
        <v>241</v>
      </c>
      <c r="M99" s="644"/>
      <c r="N99" s="644">
        <v>2143</v>
      </c>
      <c r="O99" s="644"/>
      <c r="P99" s="644"/>
      <c r="Q99" s="644"/>
    </row>
    <row r="100" spans="1:17">
      <c r="A100" s="642" t="s">
        <v>39</v>
      </c>
      <c r="B100" s="644"/>
      <c r="C100" s="644"/>
      <c r="D100" s="644"/>
      <c r="E100" s="644"/>
      <c r="F100" s="644"/>
      <c r="G100" s="644"/>
      <c r="H100" s="644"/>
      <c r="I100" s="644"/>
      <c r="J100" s="644"/>
      <c r="K100" s="644"/>
      <c r="L100" s="644"/>
      <c r="M100" s="644"/>
      <c r="N100" s="644"/>
      <c r="O100" s="644"/>
      <c r="P100" s="644"/>
      <c r="Q100" s="644"/>
    </row>
    <row r="101" spans="1:17">
      <c r="A101" s="643" t="s">
        <v>248</v>
      </c>
      <c r="B101" s="644">
        <v>793</v>
      </c>
      <c r="C101" s="644">
        <v>104</v>
      </c>
      <c r="D101" s="644">
        <v>921</v>
      </c>
      <c r="E101" s="644"/>
      <c r="F101" s="644">
        <v>74</v>
      </c>
      <c r="G101" s="644"/>
      <c r="H101" s="644">
        <v>1892</v>
      </c>
      <c r="I101" s="644"/>
      <c r="J101" s="644">
        <v>100</v>
      </c>
      <c r="K101" s="644">
        <v>102</v>
      </c>
      <c r="L101" s="644"/>
      <c r="M101" s="644"/>
      <c r="N101" s="644">
        <v>202</v>
      </c>
      <c r="O101" s="644">
        <v>0</v>
      </c>
      <c r="P101" s="644">
        <v>0</v>
      </c>
      <c r="Q101" s="644">
        <v>0</v>
      </c>
    </row>
    <row r="102" spans="1:17">
      <c r="A102" s="643" t="s">
        <v>252</v>
      </c>
      <c r="B102" s="644">
        <v>709</v>
      </c>
      <c r="C102" s="644">
        <v>109</v>
      </c>
      <c r="D102" s="644">
        <v>646</v>
      </c>
      <c r="E102" s="644"/>
      <c r="F102" s="644">
        <v>75</v>
      </c>
      <c r="G102" s="644"/>
      <c r="H102" s="644">
        <v>1539</v>
      </c>
      <c r="I102" s="644"/>
      <c r="J102" s="644">
        <v>394</v>
      </c>
      <c r="K102" s="644">
        <v>373</v>
      </c>
      <c r="L102" s="644"/>
      <c r="M102" s="644"/>
      <c r="N102" s="644">
        <v>767</v>
      </c>
      <c r="O102" s="644">
        <v>0</v>
      </c>
      <c r="P102" s="644">
        <v>0</v>
      </c>
      <c r="Q102" s="644">
        <v>0</v>
      </c>
    </row>
    <row r="103" spans="1:17">
      <c r="A103" s="643" t="s">
        <v>256</v>
      </c>
      <c r="B103" s="644">
        <v>657</v>
      </c>
      <c r="C103" s="644">
        <v>92</v>
      </c>
      <c r="D103" s="644">
        <v>635</v>
      </c>
      <c r="E103" s="644"/>
      <c r="F103" s="644">
        <v>76</v>
      </c>
      <c r="G103" s="644"/>
      <c r="H103" s="644">
        <v>1460</v>
      </c>
      <c r="I103" s="644"/>
      <c r="J103" s="644">
        <v>209</v>
      </c>
      <c r="K103" s="644">
        <v>186</v>
      </c>
      <c r="L103" s="644"/>
      <c r="M103" s="644"/>
      <c r="N103" s="644">
        <v>395</v>
      </c>
      <c r="O103" s="644">
        <v>0</v>
      </c>
      <c r="P103" s="644">
        <v>0</v>
      </c>
      <c r="Q103" s="644">
        <v>0</v>
      </c>
    </row>
    <row r="104" spans="1:17">
      <c r="A104" s="643" t="s">
        <v>260</v>
      </c>
      <c r="B104" s="644">
        <v>188</v>
      </c>
      <c r="C104" s="644">
        <v>3</v>
      </c>
      <c r="D104" s="644">
        <v>183</v>
      </c>
      <c r="E104" s="644"/>
      <c r="F104" s="644">
        <v>13</v>
      </c>
      <c r="G104" s="644"/>
      <c r="H104" s="644">
        <v>387</v>
      </c>
      <c r="I104" s="644"/>
      <c r="J104" s="644">
        <v>299</v>
      </c>
      <c r="K104" s="644">
        <v>138</v>
      </c>
      <c r="L104" s="644"/>
      <c r="M104" s="644"/>
      <c r="N104" s="644">
        <v>437</v>
      </c>
      <c r="O104" s="644">
        <v>0</v>
      </c>
      <c r="P104" s="644">
        <v>0</v>
      </c>
      <c r="Q104" s="644">
        <v>0</v>
      </c>
    </row>
    <row r="105" spans="1:17">
      <c r="A105" s="643" t="s">
        <v>264</v>
      </c>
      <c r="B105" s="644">
        <v>300</v>
      </c>
      <c r="C105" s="644">
        <v>25</v>
      </c>
      <c r="D105" s="644">
        <v>335</v>
      </c>
      <c r="E105" s="644"/>
      <c r="F105" s="644">
        <v>50</v>
      </c>
      <c r="G105" s="644"/>
      <c r="H105" s="644">
        <v>710</v>
      </c>
      <c r="I105" s="644"/>
      <c r="J105" s="644">
        <v>0</v>
      </c>
      <c r="K105" s="644">
        <v>0</v>
      </c>
      <c r="L105" s="644"/>
      <c r="M105" s="644"/>
      <c r="N105" s="644">
        <v>0</v>
      </c>
      <c r="O105" s="644">
        <v>0</v>
      </c>
      <c r="P105" s="644">
        <v>0</v>
      </c>
      <c r="Q105" s="644">
        <v>0</v>
      </c>
    </row>
    <row r="106" spans="1:17">
      <c r="A106" s="643" t="s">
        <v>268</v>
      </c>
      <c r="B106" s="644">
        <v>0</v>
      </c>
      <c r="C106" s="644">
        <v>0</v>
      </c>
      <c r="D106" s="644">
        <v>0</v>
      </c>
      <c r="E106" s="644"/>
      <c r="F106" s="644">
        <v>0</v>
      </c>
      <c r="G106" s="644"/>
      <c r="H106" s="644">
        <v>0</v>
      </c>
      <c r="I106" s="644"/>
      <c r="J106" s="644">
        <v>0</v>
      </c>
      <c r="K106" s="644">
        <v>0</v>
      </c>
      <c r="L106" s="644"/>
      <c r="M106" s="644"/>
      <c r="N106" s="644">
        <v>0</v>
      </c>
      <c r="O106" s="644">
        <v>38</v>
      </c>
      <c r="P106" s="644">
        <v>435</v>
      </c>
      <c r="Q106" s="644">
        <v>473</v>
      </c>
    </row>
    <row r="107" spans="1:17">
      <c r="A107" s="643" t="s">
        <v>272</v>
      </c>
      <c r="B107" s="644">
        <v>2647</v>
      </c>
      <c r="C107" s="644">
        <v>333</v>
      </c>
      <c r="D107" s="644">
        <v>2720</v>
      </c>
      <c r="E107" s="644"/>
      <c r="F107" s="644">
        <v>288</v>
      </c>
      <c r="G107" s="644"/>
      <c r="H107" s="644">
        <v>5988</v>
      </c>
      <c r="I107" s="644"/>
      <c r="J107" s="644">
        <v>1002</v>
      </c>
      <c r="K107" s="644">
        <v>799</v>
      </c>
      <c r="L107" s="644"/>
      <c r="M107" s="644"/>
      <c r="N107" s="644">
        <v>1801</v>
      </c>
      <c r="O107" s="644">
        <v>38</v>
      </c>
      <c r="P107" s="644">
        <v>435</v>
      </c>
      <c r="Q107" s="644">
        <v>473</v>
      </c>
    </row>
    <row r="108" spans="1:17">
      <c r="A108" s="642" t="s">
        <v>40</v>
      </c>
      <c r="B108" s="644"/>
      <c r="C108" s="644"/>
      <c r="D108" s="644"/>
      <c r="E108" s="644"/>
      <c r="F108" s="644"/>
      <c r="G108" s="644"/>
      <c r="H108" s="644"/>
      <c r="I108" s="644"/>
      <c r="J108" s="644"/>
      <c r="K108" s="644"/>
      <c r="L108" s="644"/>
      <c r="M108" s="644"/>
      <c r="N108" s="644"/>
      <c r="O108" s="644"/>
      <c r="P108" s="644"/>
      <c r="Q108" s="644"/>
    </row>
    <row r="109" spans="1:17">
      <c r="A109" s="643" t="s">
        <v>248</v>
      </c>
      <c r="B109" s="644">
        <v>3432</v>
      </c>
      <c r="C109" s="644">
        <v>491</v>
      </c>
      <c r="D109" s="644">
        <v>1630</v>
      </c>
      <c r="E109" s="644">
        <v>43</v>
      </c>
      <c r="F109" s="644">
        <v>53</v>
      </c>
      <c r="G109" s="644">
        <v>0</v>
      </c>
      <c r="H109" s="644">
        <v>5649</v>
      </c>
      <c r="I109" s="644">
        <v>68</v>
      </c>
      <c r="J109" s="644">
        <v>2205</v>
      </c>
      <c r="K109" s="644">
        <v>305</v>
      </c>
      <c r="L109" s="644">
        <v>57</v>
      </c>
      <c r="M109" s="644"/>
      <c r="N109" s="644">
        <v>2635</v>
      </c>
      <c r="O109" s="644"/>
      <c r="P109" s="644"/>
      <c r="Q109" s="644"/>
    </row>
    <row r="110" spans="1:17">
      <c r="A110" s="643" t="s">
        <v>252</v>
      </c>
      <c r="B110" s="644">
        <v>2635</v>
      </c>
      <c r="C110" s="644">
        <v>570</v>
      </c>
      <c r="D110" s="644">
        <v>2025</v>
      </c>
      <c r="E110" s="644">
        <v>52</v>
      </c>
      <c r="F110" s="644">
        <v>101</v>
      </c>
      <c r="G110" s="644">
        <v>0</v>
      </c>
      <c r="H110" s="644">
        <v>5383</v>
      </c>
      <c r="I110" s="644">
        <v>94</v>
      </c>
      <c r="J110" s="644">
        <v>889</v>
      </c>
      <c r="K110" s="644">
        <v>212</v>
      </c>
      <c r="L110" s="644">
        <v>20</v>
      </c>
      <c r="M110" s="644"/>
      <c r="N110" s="644">
        <v>1215</v>
      </c>
      <c r="O110" s="644"/>
      <c r="P110" s="644"/>
      <c r="Q110" s="644"/>
    </row>
    <row r="111" spans="1:17">
      <c r="A111" s="643" t="s">
        <v>256</v>
      </c>
      <c r="B111" s="644">
        <v>1733</v>
      </c>
      <c r="C111" s="644">
        <v>443</v>
      </c>
      <c r="D111" s="644">
        <v>2222</v>
      </c>
      <c r="E111" s="644">
        <v>60</v>
      </c>
      <c r="F111" s="644">
        <v>68</v>
      </c>
      <c r="G111" s="644">
        <v>0</v>
      </c>
      <c r="H111" s="644">
        <v>4526</v>
      </c>
      <c r="I111" s="644">
        <v>68</v>
      </c>
      <c r="J111" s="644">
        <v>779</v>
      </c>
      <c r="K111" s="644">
        <v>159</v>
      </c>
      <c r="L111" s="644">
        <v>32</v>
      </c>
      <c r="M111" s="644"/>
      <c r="N111" s="644">
        <v>1038</v>
      </c>
      <c r="O111" s="644"/>
      <c r="P111" s="644"/>
      <c r="Q111" s="644"/>
    </row>
    <row r="112" spans="1:17">
      <c r="A112" s="643" t="s">
        <v>260</v>
      </c>
      <c r="B112" s="644">
        <v>513</v>
      </c>
      <c r="C112" s="644">
        <v>3</v>
      </c>
      <c r="D112" s="644">
        <v>590</v>
      </c>
      <c r="E112" s="644">
        <v>16</v>
      </c>
      <c r="F112" s="644">
        <v>1</v>
      </c>
      <c r="G112" s="644">
        <v>0</v>
      </c>
      <c r="H112" s="644">
        <v>1123</v>
      </c>
      <c r="I112" s="644">
        <v>514</v>
      </c>
      <c r="J112" s="644">
        <v>2328</v>
      </c>
      <c r="K112" s="644">
        <v>1443</v>
      </c>
      <c r="L112" s="644">
        <v>318</v>
      </c>
      <c r="M112" s="644"/>
      <c r="N112" s="644">
        <v>4603</v>
      </c>
      <c r="O112" s="644"/>
      <c r="P112" s="644"/>
      <c r="Q112" s="644"/>
    </row>
    <row r="113" spans="1:17">
      <c r="A113" s="643" t="s">
        <v>264</v>
      </c>
      <c r="B113" s="644">
        <v>2432</v>
      </c>
      <c r="C113" s="644">
        <v>590</v>
      </c>
      <c r="D113" s="644">
        <v>1668</v>
      </c>
      <c r="E113" s="644">
        <v>35</v>
      </c>
      <c r="F113" s="644">
        <v>99</v>
      </c>
      <c r="G113" s="644">
        <v>0</v>
      </c>
      <c r="H113" s="644">
        <v>4824</v>
      </c>
      <c r="I113" s="644">
        <v>0</v>
      </c>
      <c r="J113" s="644">
        <v>0</v>
      </c>
      <c r="K113" s="644">
        <v>0</v>
      </c>
      <c r="L113" s="644">
        <v>0</v>
      </c>
      <c r="M113" s="644"/>
      <c r="N113" s="644">
        <v>0</v>
      </c>
      <c r="O113" s="644"/>
      <c r="P113" s="644"/>
      <c r="Q113" s="644"/>
    </row>
    <row r="114" spans="1:17">
      <c r="A114" s="643" t="s">
        <v>268</v>
      </c>
      <c r="B114" s="644">
        <v>0</v>
      </c>
      <c r="C114" s="644">
        <v>0</v>
      </c>
      <c r="D114" s="644">
        <v>0</v>
      </c>
      <c r="E114" s="644">
        <v>0</v>
      </c>
      <c r="F114" s="644">
        <v>0</v>
      </c>
      <c r="G114" s="644">
        <v>0</v>
      </c>
      <c r="H114" s="644">
        <v>0</v>
      </c>
      <c r="I114" s="644">
        <v>0</v>
      </c>
      <c r="J114" s="644">
        <v>2058</v>
      </c>
      <c r="K114" s="644">
        <v>705</v>
      </c>
      <c r="L114" s="644">
        <v>9</v>
      </c>
      <c r="M114" s="644"/>
      <c r="N114" s="644">
        <v>2772</v>
      </c>
      <c r="O114" s="644"/>
      <c r="P114" s="644"/>
      <c r="Q114" s="644"/>
    </row>
    <row r="115" spans="1:17">
      <c r="A115" s="643" t="s">
        <v>272</v>
      </c>
      <c r="B115" s="644">
        <v>10745</v>
      </c>
      <c r="C115" s="644">
        <v>2097</v>
      </c>
      <c r="D115" s="644">
        <v>8135</v>
      </c>
      <c r="E115" s="644">
        <v>206</v>
      </c>
      <c r="F115" s="644">
        <v>322</v>
      </c>
      <c r="G115" s="644">
        <v>0</v>
      </c>
      <c r="H115" s="644">
        <v>21505</v>
      </c>
      <c r="I115" s="644">
        <v>744</v>
      </c>
      <c r="J115" s="644">
        <v>8259</v>
      </c>
      <c r="K115" s="644">
        <v>2824</v>
      </c>
      <c r="L115" s="644">
        <v>436</v>
      </c>
      <c r="M115" s="644"/>
      <c r="N115" s="644">
        <v>12263</v>
      </c>
      <c r="O115" s="644"/>
      <c r="P115" s="644"/>
      <c r="Q115" s="644"/>
    </row>
    <row r="116" spans="1:17">
      <c r="A116" s="642" t="s">
        <v>41</v>
      </c>
      <c r="B116" s="644"/>
      <c r="C116" s="644"/>
      <c r="D116" s="644"/>
      <c r="E116" s="644"/>
      <c r="F116" s="644"/>
      <c r="G116" s="644"/>
      <c r="H116" s="644"/>
      <c r="I116" s="644"/>
      <c r="J116" s="644"/>
      <c r="K116" s="644"/>
      <c r="L116" s="644"/>
      <c r="M116" s="644"/>
      <c r="N116" s="644"/>
      <c r="O116" s="644"/>
      <c r="P116" s="644"/>
      <c r="Q116" s="644"/>
    </row>
    <row r="117" spans="1:17">
      <c r="A117" s="643" t="s">
        <v>248</v>
      </c>
      <c r="B117" s="644">
        <v>1743</v>
      </c>
      <c r="C117" s="644">
        <v>446</v>
      </c>
      <c r="D117" s="644">
        <v>675</v>
      </c>
      <c r="E117" s="644"/>
      <c r="F117" s="644">
        <v>39</v>
      </c>
      <c r="G117" s="644">
        <v>20</v>
      </c>
      <c r="H117" s="644">
        <v>2923</v>
      </c>
      <c r="I117" s="644"/>
      <c r="J117" s="644">
        <v>0</v>
      </c>
      <c r="K117" s="644">
        <v>0</v>
      </c>
      <c r="L117" s="644">
        <v>12</v>
      </c>
      <c r="M117" s="644">
        <v>456</v>
      </c>
      <c r="N117" s="644">
        <v>468</v>
      </c>
      <c r="O117" s="644"/>
      <c r="P117" s="644"/>
      <c r="Q117" s="644"/>
    </row>
    <row r="118" spans="1:17">
      <c r="A118" s="643" t="s">
        <v>252</v>
      </c>
      <c r="B118" s="644">
        <v>1561</v>
      </c>
      <c r="C118" s="644">
        <v>546</v>
      </c>
      <c r="D118" s="644">
        <v>722</v>
      </c>
      <c r="E118" s="644"/>
      <c r="F118" s="644">
        <v>86</v>
      </c>
      <c r="G118" s="644">
        <v>29</v>
      </c>
      <c r="H118" s="644">
        <v>2944</v>
      </c>
      <c r="I118" s="644"/>
      <c r="J118" s="644">
        <v>0</v>
      </c>
      <c r="K118" s="644">
        <v>0</v>
      </c>
      <c r="L118" s="644">
        <v>13</v>
      </c>
      <c r="M118" s="644">
        <v>683</v>
      </c>
      <c r="N118" s="644">
        <v>696</v>
      </c>
      <c r="O118" s="644"/>
      <c r="P118" s="644"/>
      <c r="Q118" s="644"/>
    </row>
    <row r="119" spans="1:17">
      <c r="A119" s="643" t="s">
        <v>256</v>
      </c>
      <c r="B119" s="644">
        <v>1177</v>
      </c>
      <c r="C119" s="644">
        <v>613</v>
      </c>
      <c r="D119" s="644">
        <v>711</v>
      </c>
      <c r="E119" s="644"/>
      <c r="F119" s="644">
        <v>60</v>
      </c>
      <c r="G119" s="644">
        <v>30</v>
      </c>
      <c r="H119" s="644">
        <v>2591</v>
      </c>
      <c r="I119" s="644"/>
      <c r="J119" s="644">
        <v>0</v>
      </c>
      <c r="K119" s="644">
        <v>0</v>
      </c>
      <c r="L119" s="644">
        <v>6</v>
      </c>
      <c r="M119" s="644">
        <v>704</v>
      </c>
      <c r="N119" s="644">
        <v>710</v>
      </c>
      <c r="O119" s="644"/>
      <c r="P119" s="644"/>
      <c r="Q119" s="644"/>
    </row>
    <row r="120" spans="1:17">
      <c r="A120" s="643" t="s">
        <v>260</v>
      </c>
      <c r="B120" s="644">
        <v>339</v>
      </c>
      <c r="C120" s="644">
        <v>289</v>
      </c>
      <c r="D120" s="644">
        <v>264</v>
      </c>
      <c r="E120" s="644"/>
      <c r="F120" s="644">
        <v>34</v>
      </c>
      <c r="G120" s="644">
        <v>21</v>
      </c>
      <c r="H120" s="644">
        <v>947</v>
      </c>
      <c r="I120" s="644"/>
      <c r="J120" s="644">
        <v>0</v>
      </c>
      <c r="K120" s="644">
        <v>0</v>
      </c>
      <c r="L120" s="644">
        <v>4</v>
      </c>
      <c r="M120" s="644">
        <v>464</v>
      </c>
      <c r="N120" s="644">
        <v>468</v>
      </c>
      <c r="O120" s="644"/>
      <c r="P120" s="644"/>
      <c r="Q120" s="644"/>
    </row>
    <row r="121" spans="1:17">
      <c r="A121" s="643" t="s">
        <v>264</v>
      </c>
      <c r="B121" s="644">
        <v>368</v>
      </c>
      <c r="C121" s="644">
        <v>39</v>
      </c>
      <c r="D121" s="644">
        <v>117</v>
      </c>
      <c r="E121" s="644"/>
      <c r="F121" s="644">
        <v>55</v>
      </c>
      <c r="G121" s="644">
        <v>0</v>
      </c>
      <c r="H121" s="644">
        <v>579</v>
      </c>
      <c r="I121" s="644"/>
      <c r="J121" s="644">
        <v>0</v>
      </c>
      <c r="K121" s="644">
        <v>0</v>
      </c>
      <c r="L121" s="644">
        <v>0</v>
      </c>
      <c r="M121" s="644">
        <v>69</v>
      </c>
      <c r="N121" s="644">
        <v>69</v>
      </c>
      <c r="O121" s="644"/>
      <c r="P121" s="644"/>
      <c r="Q121" s="644"/>
    </row>
    <row r="122" spans="1:17">
      <c r="A122" s="643" t="s">
        <v>268</v>
      </c>
      <c r="B122" s="644">
        <v>0</v>
      </c>
      <c r="C122" s="644">
        <v>0</v>
      </c>
      <c r="D122" s="644">
        <v>11</v>
      </c>
      <c r="E122" s="644"/>
      <c r="F122" s="644">
        <v>0</v>
      </c>
      <c r="G122" s="644">
        <v>0</v>
      </c>
      <c r="H122" s="644">
        <v>11</v>
      </c>
      <c r="I122" s="644"/>
      <c r="J122" s="644">
        <v>0</v>
      </c>
      <c r="K122" s="644">
        <v>0</v>
      </c>
      <c r="L122" s="644">
        <v>0</v>
      </c>
      <c r="M122" s="644">
        <v>0</v>
      </c>
      <c r="N122" s="644">
        <v>0</v>
      </c>
      <c r="O122" s="644"/>
      <c r="P122" s="644"/>
      <c r="Q122" s="644"/>
    </row>
    <row r="123" spans="1:17">
      <c r="A123" s="643" t="s">
        <v>272</v>
      </c>
      <c r="B123" s="644">
        <v>5188</v>
      </c>
      <c r="C123" s="644">
        <v>1933</v>
      </c>
      <c r="D123" s="644">
        <v>2500</v>
      </c>
      <c r="E123" s="644"/>
      <c r="F123" s="644">
        <v>274</v>
      </c>
      <c r="G123" s="644">
        <v>100</v>
      </c>
      <c r="H123" s="644">
        <v>9995</v>
      </c>
      <c r="I123" s="644"/>
      <c r="J123" s="644">
        <v>0</v>
      </c>
      <c r="K123" s="644">
        <v>0</v>
      </c>
      <c r="L123" s="644">
        <v>35</v>
      </c>
      <c r="M123" s="644">
        <v>2376</v>
      </c>
      <c r="N123" s="644">
        <v>2411</v>
      </c>
      <c r="O123" s="644"/>
      <c r="P123" s="644"/>
      <c r="Q123" s="644"/>
    </row>
    <row r="124" spans="1:17">
      <c r="A124" s="642" t="s">
        <v>42</v>
      </c>
      <c r="B124" s="644"/>
      <c r="C124" s="644"/>
      <c r="D124" s="644"/>
      <c r="E124" s="644"/>
      <c r="F124" s="644"/>
      <c r="G124" s="644"/>
      <c r="H124" s="644"/>
      <c r="I124" s="644"/>
      <c r="J124" s="644"/>
      <c r="K124" s="644"/>
      <c r="L124" s="644"/>
      <c r="M124" s="644"/>
      <c r="N124" s="644"/>
      <c r="O124" s="644"/>
      <c r="P124" s="644"/>
      <c r="Q124" s="644"/>
    </row>
    <row r="125" spans="1:17">
      <c r="A125" s="643" t="s">
        <v>248</v>
      </c>
      <c r="B125" s="644">
        <v>299</v>
      </c>
      <c r="C125" s="644"/>
      <c r="D125" s="644">
        <v>186</v>
      </c>
      <c r="E125" s="644"/>
      <c r="F125" s="644">
        <v>78</v>
      </c>
      <c r="G125" s="644">
        <v>130</v>
      </c>
      <c r="H125" s="644">
        <v>693</v>
      </c>
      <c r="I125" s="644">
        <v>36</v>
      </c>
      <c r="J125" s="644"/>
      <c r="K125" s="644">
        <v>17</v>
      </c>
      <c r="L125" s="644">
        <v>53</v>
      </c>
      <c r="M125" s="644"/>
      <c r="N125" s="644">
        <v>106</v>
      </c>
      <c r="O125" s="644"/>
      <c r="P125" s="644"/>
      <c r="Q125" s="644"/>
    </row>
    <row r="126" spans="1:17">
      <c r="A126" s="643" t="s">
        <v>252</v>
      </c>
      <c r="B126" s="644">
        <v>324</v>
      </c>
      <c r="C126" s="644"/>
      <c r="D126" s="644">
        <v>135</v>
      </c>
      <c r="E126" s="644"/>
      <c r="F126" s="644">
        <v>88</v>
      </c>
      <c r="G126" s="644">
        <v>166</v>
      </c>
      <c r="H126" s="644">
        <v>713</v>
      </c>
      <c r="I126" s="644">
        <v>14</v>
      </c>
      <c r="J126" s="644"/>
      <c r="K126" s="644">
        <v>15</v>
      </c>
      <c r="L126" s="644">
        <v>63</v>
      </c>
      <c r="M126" s="644"/>
      <c r="N126" s="644">
        <v>92</v>
      </c>
      <c r="O126" s="644"/>
      <c r="P126" s="644"/>
      <c r="Q126" s="644"/>
    </row>
    <row r="127" spans="1:17">
      <c r="A127" s="643" t="s">
        <v>256</v>
      </c>
      <c r="B127" s="644">
        <v>360</v>
      </c>
      <c r="C127" s="644"/>
      <c r="D127" s="644">
        <v>146</v>
      </c>
      <c r="E127" s="644"/>
      <c r="F127" s="644">
        <v>119</v>
      </c>
      <c r="G127" s="644">
        <v>210</v>
      </c>
      <c r="H127" s="644">
        <v>835</v>
      </c>
      <c r="I127" s="644">
        <v>39</v>
      </c>
      <c r="J127" s="644"/>
      <c r="K127" s="644">
        <v>27</v>
      </c>
      <c r="L127" s="644">
        <v>99</v>
      </c>
      <c r="M127" s="644"/>
      <c r="N127" s="644">
        <v>165</v>
      </c>
      <c r="O127" s="644"/>
      <c r="P127" s="644"/>
      <c r="Q127" s="644"/>
    </row>
    <row r="128" spans="1:17">
      <c r="A128" s="643" t="s">
        <v>260</v>
      </c>
      <c r="B128" s="644">
        <v>53</v>
      </c>
      <c r="C128" s="644"/>
      <c r="D128" s="644">
        <v>77</v>
      </c>
      <c r="E128" s="644"/>
      <c r="F128" s="644">
        <v>11</v>
      </c>
      <c r="G128" s="644">
        <v>68</v>
      </c>
      <c r="H128" s="644">
        <v>209</v>
      </c>
      <c r="I128" s="644">
        <v>36</v>
      </c>
      <c r="J128" s="644"/>
      <c r="K128" s="644">
        <v>68</v>
      </c>
      <c r="L128" s="644">
        <v>118</v>
      </c>
      <c r="M128" s="644"/>
      <c r="N128" s="644">
        <v>222</v>
      </c>
      <c r="O128" s="644"/>
      <c r="P128" s="644"/>
      <c r="Q128" s="644"/>
    </row>
    <row r="129" spans="1:17">
      <c r="A129" s="643" t="s">
        <v>264</v>
      </c>
      <c r="B129" s="644">
        <v>22</v>
      </c>
      <c r="C129" s="644"/>
      <c r="D129" s="644">
        <v>0</v>
      </c>
      <c r="E129" s="644"/>
      <c r="F129" s="644">
        <v>12</v>
      </c>
      <c r="G129" s="644">
        <v>18</v>
      </c>
      <c r="H129" s="644">
        <v>52</v>
      </c>
      <c r="I129" s="644">
        <v>5</v>
      </c>
      <c r="J129" s="644"/>
      <c r="K129" s="644">
        <v>4</v>
      </c>
      <c r="L129" s="644">
        <v>27</v>
      </c>
      <c r="M129" s="644"/>
      <c r="N129" s="644">
        <v>36</v>
      </c>
      <c r="O129" s="644"/>
      <c r="P129" s="644"/>
      <c r="Q129" s="644"/>
    </row>
    <row r="130" spans="1:17">
      <c r="A130" s="643" t="s">
        <v>268</v>
      </c>
      <c r="B130" s="644">
        <v>0</v>
      </c>
      <c r="C130" s="644"/>
      <c r="D130" s="644">
        <v>0</v>
      </c>
      <c r="E130" s="644"/>
      <c r="F130" s="644">
        <v>0</v>
      </c>
      <c r="G130" s="644">
        <v>0</v>
      </c>
      <c r="H130" s="644">
        <v>0</v>
      </c>
      <c r="I130" s="644">
        <v>0</v>
      </c>
      <c r="J130" s="644"/>
      <c r="K130" s="644">
        <v>0</v>
      </c>
      <c r="L130" s="644">
        <v>0</v>
      </c>
      <c r="M130" s="644"/>
      <c r="N130" s="644">
        <v>0</v>
      </c>
      <c r="O130" s="644"/>
      <c r="P130" s="644"/>
      <c r="Q130" s="644"/>
    </row>
    <row r="131" spans="1:17">
      <c r="A131" s="643" t="s">
        <v>272</v>
      </c>
      <c r="B131" s="644">
        <v>1058</v>
      </c>
      <c r="C131" s="644"/>
      <c r="D131" s="644">
        <v>544</v>
      </c>
      <c r="E131" s="644"/>
      <c r="F131" s="644">
        <v>308</v>
      </c>
      <c r="G131" s="644">
        <v>592</v>
      </c>
      <c r="H131" s="644">
        <v>2502</v>
      </c>
      <c r="I131" s="644">
        <v>130</v>
      </c>
      <c r="J131" s="644"/>
      <c r="K131" s="644">
        <v>131</v>
      </c>
      <c r="L131" s="644">
        <v>360</v>
      </c>
      <c r="M131" s="644"/>
      <c r="N131" s="644">
        <v>621</v>
      </c>
      <c r="O131" s="644"/>
      <c r="P131" s="644"/>
      <c r="Q131" s="644"/>
    </row>
    <row r="132" spans="1:17">
      <c r="A132" s="645" t="s">
        <v>247</v>
      </c>
      <c r="B132" s="644">
        <v>15927</v>
      </c>
      <c r="C132" s="644">
        <v>2913</v>
      </c>
      <c r="D132" s="644">
        <v>7042</v>
      </c>
      <c r="E132" s="644">
        <v>1581</v>
      </c>
      <c r="F132" s="644">
        <v>925</v>
      </c>
      <c r="G132" s="644">
        <v>616</v>
      </c>
      <c r="H132" s="644">
        <v>29004</v>
      </c>
      <c r="I132" s="644">
        <v>161</v>
      </c>
      <c r="J132" s="644">
        <v>3263</v>
      </c>
      <c r="K132" s="644">
        <v>1061</v>
      </c>
      <c r="L132" s="644">
        <v>218</v>
      </c>
      <c r="M132" s="644">
        <v>456</v>
      </c>
      <c r="N132" s="644">
        <v>5159</v>
      </c>
      <c r="O132" s="644">
        <v>34</v>
      </c>
      <c r="P132" s="644">
        <v>0</v>
      </c>
      <c r="Q132" s="644">
        <v>34</v>
      </c>
    </row>
    <row r="133" spans="1:17">
      <c r="A133" s="645" t="s">
        <v>251</v>
      </c>
      <c r="B133" s="647">
        <v>14056</v>
      </c>
      <c r="C133" s="647">
        <v>3408</v>
      </c>
      <c r="D133" s="647">
        <v>7932</v>
      </c>
      <c r="E133" s="647">
        <v>1842</v>
      </c>
      <c r="F133" s="647">
        <v>1194</v>
      </c>
      <c r="G133" s="647">
        <v>945</v>
      </c>
      <c r="H133" s="647">
        <v>29377</v>
      </c>
      <c r="I133" s="647">
        <v>182</v>
      </c>
      <c r="J133" s="647">
        <v>2240</v>
      </c>
      <c r="K133" s="647">
        <v>1233</v>
      </c>
      <c r="L133" s="647">
        <v>190</v>
      </c>
      <c r="M133" s="647">
        <v>683</v>
      </c>
      <c r="N133" s="647">
        <v>4528</v>
      </c>
      <c r="O133" s="647">
        <v>47</v>
      </c>
      <c r="P133" s="647">
        <v>0</v>
      </c>
      <c r="Q133" s="647">
        <v>47</v>
      </c>
    </row>
    <row r="134" spans="1:17">
      <c r="A134" s="645" t="s">
        <v>255</v>
      </c>
      <c r="B134" s="647">
        <v>10949</v>
      </c>
      <c r="C134" s="647">
        <v>3025</v>
      </c>
      <c r="D134" s="647">
        <v>8052</v>
      </c>
      <c r="E134" s="647">
        <v>2289</v>
      </c>
      <c r="F134" s="647">
        <v>1367</v>
      </c>
      <c r="G134" s="647">
        <v>1169</v>
      </c>
      <c r="H134" s="647">
        <v>26851</v>
      </c>
      <c r="I134" s="647">
        <v>254</v>
      </c>
      <c r="J134" s="647">
        <v>1819</v>
      </c>
      <c r="K134" s="647">
        <v>1308</v>
      </c>
      <c r="L134" s="647">
        <v>385</v>
      </c>
      <c r="M134" s="647">
        <v>704</v>
      </c>
      <c r="N134" s="647">
        <v>4470</v>
      </c>
      <c r="O134" s="647">
        <v>65</v>
      </c>
      <c r="P134" s="647">
        <v>0</v>
      </c>
      <c r="Q134" s="647">
        <v>65</v>
      </c>
    </row>
    <row r="135" spans="1:17">
      <c r="A135" s="645" t="s">
        <v>259</v>
      </c>
      <c r="B135" s="644">
        <v>3956</v>
      </c>
      <c r="C135" s="644">
        <v>1120</v>
      </c>
      <c r="D135" s="644">
        <v>3004</v>
      </c>
      <c r="E135" s="644">
        <v>768</v>
      </c>
      <c r="F135" s="644">
        <v>626</v>
      </c>
      <c r="G135" s="644">
        <v>445</v>
      </c>
      <c r="H135" s="644">
        <v>9919</v>
      </c>
      <c r="I135" s="644">
        <v>569</v>
      </c>
      <c r="J135" s="644">
        <v>3274</v>
      </c>
      <c r="K135" s="644">
        <v>2912</v>
      </c>
      <c r="L135" s="644">
        <v>869</v>
      </c>
      <c r="M135" s="644">
        <v>464</v>
      </c>
      <c r="N135" s="644">
        <v>8088</v>
      </c>
      <c r="O135" s="644">
        <v>320</v>
      </c>
      <c r="P135" s="644">
        <v>0</v>
      </c>
      <c r="Q135" s="644">
        <v>320</v>
      </c>
    </row>
    <row r="136" spans="1:17">
      <c r="A136" s="645" t="s">
        <v>263</v>
      </c>
      <c r="B136" s="644">
        <v>6964</v>
      </c>
      <c r="C136" s="644">
        <v>1374</v>
      </c>
      <c r="D136" s="644">
        <v>3862</v>
      </c>
      <c r="E136" s="644">
        <v>675</v>
      </c>
      <c r="F136" s="644">
        <v>469</v>
      </c>
      <c r="G136" s="644">
        <v>169</v>
      </c>
      <c r="H136" s="644">
        <v>13513</v>
      </c>
      <c r="I136" s="644">
        <v>18</v>
      </c>
      <c r="J136" s="644">
        <v>2022</v>
      </c>
      <c r="K136" s="644">
        <v>857</v>
      </c>
      <c r="L136" s="644">
        <v>367</v>
      </c>
      <c r="M136" s="644">
        <v>69</v>
      </c>
      <c r="N136" s="644">
        <v>3333</v>
      </c>
      <c r="O136" s="644">
        <v>118</v>
      </c>
      <c r="P136" s="644">
        <v>0</v>
      </c>
      <c r="Q136" s="644">
        <v>118</v>
      </c>
    </row>
    <row r="137" spans="1:17">
      <c r="A137" s="642" t="s">
        <v>267</v>
      </c>
      <c r="B137" s="644">
        <v>0</v>
      </c>
      <c r="C137" s="644">
        <v>0</v>
      </c>
      <c r="D137" s="644">
        <v>11</v>
      </c>
      <c r="E137" s="644">
        <v>0</v>
      </c>
      <c r="F137" s="644">
        <v>0</v>
      </c>
      <c r="G137" s="644">
        <v>0</v>
      </c>
      <c r="H137" s="644">
        <v>11</v>
      </c>
      <c r="I137" s="644">
        <v>4407</v>
      </c>
      <c r="J137" s="644">
        <v>8586</v>
      </c>
      <c r="K137" s="644">
        <v>5564.9</v>
      </c>
      <c r="L137" s="644">
        <v>2605</v>
      </c>
      <c r="M137" s="644">
        <v>0</v>
      </c>
      <c r="N137" s="644">
        <v>21162.9</v>
      </c>
      <c r="O137" s="644">
        <v>2594</v>
      </c>
      <c r="P137" s="644">
        <v>1439</v>
      </c>
      <c r="Q137" s="644">
        <v>4033</v>
      </c>
    </row>
    <row r="138" spans="1:17">
      <c r="A138" s="645" t="s">
        <v>271</v>
      </c>
      <c r="B138" s="644">
        <v>51852</v>
      </c>
      <c r="C138" s="644">
        <v>11840</v>
      </c>
      <c r="D138" s="644">
        <v>29903</v>
      </c>
      <c r="E138" s="644">
        <v>7155</v>
      </c>
      <c r="F138" s="644">
        <v>4581</v>
      </c>
      <c r="G138" s="644">
        <v>3344</v>
      </c>
      <c r="H138" s="644">
        <v>108675</v>
      </c>
      <c r="I138" s="644">
        <v>5591</v>
      </c>
      <c r="J138" s="644">
        <v>21204</v>
      </c>
      <c r="K138" s="644">
        <v>12935.9</v>
      </c>
      <c r="L138" s="644">
        <v>4634</v>
      </c>
      <c r="M138" s="644">
        <v>2376</v>
      </c>
      <c r="N138" s="644">
        <v>46740.9</v>
      </c>
      <c r="O138" s="644">
        <v>3178</v>
      </c>
      <c r="P138" s="644">
        <v>1439</v>
      </c>
      <c r="Q138" s="644">
        <v>4617</v>
      </c>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4" activePane="bottomRight" state="frozen"/>
      <selection pane="topRight" activeCell="B1" sqref="B1"/>
      <selection pane="bottomLeft" activeCell="A4" sqref="A4"/>
      <selection pane="bottomRight" sqref="A1:XFD1048576"/>
    </sheetView>
  </sheetViews>
  <sheetFormatPr defaultColWidth="9" defaultRowHeight="12.75"/>
  <cols>
    <col min="1" max="1" width="20.109375" style="271" customWidth="1"/>
    <col min="2" max="2" width="13.109375" style="272" customWidth="1"/>
    <col min="3" max="4" width="5.109375" style="272" customWidth="1"/>
    <col min="5" max="7" width="4.33203125" style="272" customWidth="1"/>
    <col min="8" max="8" width="11.6640625" style="272" customWidth="1"/>
    <col min="9" max="9" width="9" style="272" customWidth="1"/>
    <col min="10" max="11" width="5.109375" style="272" customWidth="1"/>
    <col min="12" max="13" width="4.33203125" style="272" customWidth="1"/>
    <col min="14" max="14" width="11.44140625" style="272" customWidth="1"/>
    <col min="15" max="15" width="9.21875" style="272" customWidth="1"/>
    <col min="16" max="16" width="4.33203125" style="272" customWidth="1"/>
    <col min="17"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bestFit="1" customWidth="1"/>
    <col min="367" max="367" width="32.44140625" style="277" bestFit="1" customWidth="1"/>
    <col min="368" max="368" width="31.109375" style="277" bestFit="1" customWidth="1"/>
    <col min="369" max="369" width="31.77734375" style="277" bestFit="1" customWidth="1"/>
    <col min="370" max="370" width="31" style="277" bestFit="1" customWidth="1"/>
    <col min="371" max="372" width="31.6640625" style="277" bestFit="1" customWidth="1"/>
    <col min="373" max="373" width="32.21875" style="277" bestFit="1" customWidth="1"/>
    <col min="374" max="374" width="31.6640625" style="277" bestFit="1" customWidth="1"/>
    <col min="375" max="375" width="32.21875" style="277" bestFit="1" customWidth="1"/>
    <col min="376" max="376" width="30.6640625" style="277" bestFit="1" customWidth="1"/>
    <col min="377" max="377" width="31.21875" style="277" bestFit="1" customWidth="1"/>
    <col min="378" max="378" width="30.88671875" style="277" bestFit="1" customWidth="1"/>
    <col min="379" max="379" width="31.44140625" style="277" bestFit="1" customWidth="1"/>
    <col min="380" max="380" width="25.109375" style="277" bestFit="1" customWidth="1"/>
    <col min="381" max="381" width="23.77734375" style="277" bestFit="1" customWidth="1"/>
    <col min="382" max="382" width="24.33203125" style="277" bestFit="1" customWidth="1"/>
    <col min="383" max="383" width="23.6640625" style="277" bestFit="1" customWidth="1"/>
    <col min="384" max="385" width="24.21875" style="277" bestFit="1" customWidth="1"/>
    <col min="386" max="386" width="24.88671875" style="277" bestFit="1" customWidth="1"/>
    <col min="387" max="387" width="24.21875" style="277" bestFit="1" customWidth="1"/>
    <col min="388" max="388" width="24.88671875" style="277" bestFit="1" customWidth="1"/>
    <col min="389" max="389" width="23.21875" style="277" bestFit="1" customWidth="1"/>
    <col min="390" max="390" width="23.88671875" style="277" bestFit="1" customWidth="1"/>
    <col min="391" max="391" width="23.44140625" style="277" bestFit="1" customWidth="1"/>
    <col min="392" max="392" width="24.109375" style="277" bestFit="1" customWidth="1"/>
    <col min="393" max="16384" width="9" style="277"/>
  </cols>
  <sheetData>
    <row r="1" spans="1:17">
      <c r="A1" s="641"/>
      <c r="B1" s="644" t="s">
        <v>244</v>
      </c>
      <c r="C1" s="644"/>
      <c r="D1" s="644"/>
      <c r="E1" s="644"/>
      <c r="F1" s="644"/>
      <c r="G1" s="644"/>
      <c r="H1" s="644"/>
      <c r="I1" s="644"/>
      <c r="J1" s="644"/>
      <c r="K1" s="644"/>
      <c r="L1" s="644"/>
      <c r="M1" s="644"/>
      <c r="N1" s="644"/>
      <c r="O1" s="644"/>
      <c r="P1" s="644"/>
      <c r="Q1" s="644"/>
    </row>
    <row r="2" spans="1:17" s="279" customFormat="1">
      <c r="A2" s="641"/>
      <c r="B2" s="644" t="s">
        <v>233</v>
      </c>
      <c r="C2" s="644"/>
      <c r="D2" s="644"/>
      <c r="E2" s="644"/>
      <c r="F2" s="644"/>
      <c r="G2" s="644"/>
      <c r="H2" s="644" t="s">
        <v>289</v>
      </c>
      <c r="I2" s="644" t="s">
        <v>234</v>
      </c>
      <c r="J2" s="644"/>
      <c r="K2" s="644"/>
      <c r="L2" s="644"/>
      <c r="M2" s="644"/>
      <c r="N2" s="644" t="s">
        <v>290</v>
      </c>
      <c r="O2" s="644" t="s">
        <v>288</v>
      </c>
      <c r="P2" s="644"/>
      <c r="Q2" s="644" t="s">
        <v>291</v>
      </c>
    </row>
    <row r="3" spans="1:17">
      <c r="A3" s="641" t="s">
        <v>243</v>
      </c>
      <c r="B3" s="644">
        <v>1</v>
      </c>
      <c r="C3" s="644">
        <v>2</v>
      </c>
      <c r="D3" s="644">
        <v>3</v>
      </c>
      <c r="E3" s="644">
        <v>4</v>
      </c>
      <c r="F3" s="644">
        <v>5</v>
      </c>
      <c r="G3" s="644">
        <v>6</v>
      </c>
      <c r="H3" s="644"/>
      <c r="I3" s="644">
        <v>7</v>
      </c>
      <c r="J3" s="644">
        <v>8</v>
      </c>
      <c r="K3" s="644">
        <v>9</v>
      </c>
      <c r="L3" s="644">
        <v>10</v>
      </c>
      <c r="M3" s="644">
        <v>11</v>
      </c>
      <c r="N3" s="644"/>
      <c r="O3" s="644">
        <v>12</v>
      </c>
      <c r="P3" s="644">
        <v>13</v>
      </c>
      <c r="Q3" s="644"/>
    </row>
    <row r="4" spans="1:17">
      <c r="A4" s="642" t="s">
        <v>28</v>
      </c>
      <c r="B4" s="644"/>
      <c r="C4" s="644"/>
      <c r="D4" s="644"/>
      <c r="E4" s="644"/>
      <c r="F4" s="644"/>
      <c r="G4" s="644"/>
      <c r="H4" s="644"/>
      <c r="I4" s="644"/>
      <c r="J4" s="644"/>
      <c r="K4" s="644"/>
      <c r="L4" s="644"/>
      <c r="M4" s="644"/>
      <c r="N4" s="644"/>
      <c r="O4" s="644"/>
      <c r="P4" s="644"/>
      <c r="Q4" s="644"/>
    </row>
    <row r="5" spans="1:17">
      <c r="A5" s="643" t="s">
        <v>245</v>
      </c>
      <c r="B5" s="644">
        <v>773</v>
      </c>
      <c r="C5" s="644">
        <v>310</v>
      </c>
      <c r="D5" s="644">
        <v>279</v>
      </c>
      <c r="E5" s="644">
        <v>162</v>
      </c>
      <c r="F5" s="644">
        <v>58</v>
      </c>
      <c r="G5" s="644">
        <v>17</v>
      </c>
      <c r="H5" s="644">
        <v>1599</v>
      </c>
      <c r="I5" s="644"/>
      <c r="J5" s="644">
        <v>0</v>
      </c>
      <c r="K5" s="644">
        <v>0</v>
      </c>
      <c r="L5" s="644">
        <v>0</v>
      </c>
      <c r="M5" s="644"/>
      <c r="N5" s="644">
        <v>0</v>
      </c>
      <c r="O5" s="644">
        <v>0</v>
      </c>
      <c r="P5" s="644">
        <v>0</v>
      </c>
      <c r="Q5" s="644">
        <v>0</v>
      </c>
    </row>
    <row r="6" spans="1:17">
      <c r="A6" s="643" t="s">
        <v>250</v>
      </c>
      <c r="B6" s="644">
        <v>721</v>
      </c>
      <c r="C6" s="644">
        <v>364</v>
      </c>
      <c r="D6" s="644">
        <v>286</v>
      </c>
      <c r="E6" s="644">
        <v>146</v>
      </c>
      <c r="F6" s="644">
        <v>65</v>
      </c>
      <c r="G6" s="644">
        <v>27</v>
      </c>
      <c r="H6" s="644">
        <v>1609</v>
      </c>
      <c r="I6" s="644"/>
      <c r="J6" s="644">
        <v>0</v>
      </c>
      <c r="K6" s="644">
        <v>0</v>
      </c>
      <c r="L6" s="644">
        <v>0</v>
      </c>
      <c r="M6" s="644"/>
      <c r="N6" s="644">
        <v>0</v>
      </c>
      <c r="O6" s="644">
        <v>0</v>
      </c>
      <c r="P6" s="644">
        <v>0</v>
      </c>
      <c r="Q6" s="644">
        <v>0</v>
      </c>
    </row>
    <row r="7" spans="1:17">
      <c r="A7" s="643" t="s">
        <v>254</v>
      </c>
      <c r="B7" s="644">
        <v>569</v>
      </c>
      <c r="C7" s="644">
        <v>393</v>
      </c>
      <c r="D7" s="644">
        <v>362</v>
      </c>
      <c r="E7" s="644">
        <v>195</v>
      </c>
      <c r="F7" s="644">
        <v>106</v>
      </c>
      <c r="G7" s="644">
        <v>37</v>
      </c>
      <c r="H7" s="644">
        <v>1662</v>
      </c>
      <c r="I7" s="644"/>
      <c r="J7" s="644">
        <v>0</v>
      </c>
      <c r="K7" s="644">
        <v>0</v>
      </c>
      <c r="L7" s="644">
        <v>0</v>
      </c>
      <c r="M7" s="644"/>
      <c r="N7" s="644">
        <v>0</v>
      </c>
      <c r="O7" s="644">
        <v>0</v>
      </c>
      <c r="P7" s="644">
        <v>0</v>
      </c>
      <c r="Q7" s="644">
        <v>0</v>
      </c>
    </row>
    <row r="8" spans="1:17">
      <c r="A8" s="643" t="s">
        <v>258</v>
      </c>
      <c r="B8" s="644">
        <v>352</v>
      </c>
      <c r="C8" s="644">
        <v>121</v>
      </c>
      <c r="D8" s="644">
        <v>245</v>
      </c>
      <c r="E8" s="644">
        <v>93</v>
      </c>
      <c r="F8" s="644">
        <v>18</v>
      </c>
      <c r="G8" s="644">
        <v>2</v>
      </c>
      <c r="H8" s="644">
        <v>831</v>
      </c>
      <c r="I8" s="644"/>
      <c r="J8" s="644">
        <v>0</v>
      </c>
      <c r="K8" s="644">
        <v>0</v>
      </c>
      <c r="L8" s="644">
        <v>0</v>
      </c>
      <c r="M8" s="644"/>
      <c r="N8" s="644">
        <v>0</v>
      </c>
      <c r="O8" s="644">
        <v>0</v>
      </c>
      <c r="P8" s="644">
        <v>0</v>
      </c>
      <c r="Q8" s="644">
        <v>0</v>
      </c>
    </row>
    <row r="9" spans="1:17">
      <c r="A9" s="643" t="s">
        <v>262</v>
      </c>
      <c r="B9" s="644">
        <v>21</v>
      </c>
      <c r="C9" s="644">
        <v>40</v>
      </c>
      <c r="D9" s="644">
        <v>18</v>
      </c>
      <c r="E9" s="644">
        <v>12</v>
      </c>
      <c r="F9" s="644">
        <v>5</v>
      </c>
      <c r="G9" s="644">
        <v>0</v>
      </c>
      <c r="H9" s="644">
        <v>96</v>
      </c>
      <c r="I9" s="644"/>
      <c r="J9" s="644">
        <v>0</v>
      </c>
      <c r="K9" s="644">
        <v>0</v>
      </c>
      <c r="L9" s="644">
        <v>0</v>
      </c>
      <c r="M9" s="644"/>
      <c r="N9" s="644">
        <v>0</v>
      </c>
      <c r="O9" s="644">
        <v>0</v>
      </c>
      <c r="P9" s="644">
        <v>0</v>
      </c>
      <c r="Q9" s="644">
        <v>0</v>
      </c>
    </row>
    <row r="10" spans="1:17">
      <c r="A10" s="643" t="s">
        <v>266</v>
      </c>
      <c r="B10" s="644">
        <v>0</v>
      </c>
      <c r="C10" s="644">
        <v>0</v>
      </c>
      <c r="D10" s="644">
        <v>0</v>
      </c>
      <c r="E10" s="644">
        <v>0</v>
      </c>
      <c r="F10" s="644">
        <v>0</v>
      </c>
      <c r="G10" s="644">
        <v>0</v>
      </c>
      <c r="H10" s="644">
        <v>0</v>
      </c>
      <c r="I10" s="644"/>
      <c r="J10" s="644">
        <v>436</v>
      </c>
      <c r="K10" s="644">
        <v>996</v>
      </c>
      <c r="L10" s="644">
        <v>318</v>
      </c>
      <c r="M10" s="644"/>
      <c r="N10" s="644">
        <v>1750</v>
      </c>
      <c r="O10" s="644">
        <v>59</v>
      </c>
      <c r="P10" s="644">
        <v>82</v>
      </c>
      <c r="Q10" s="644">
        <v>141</v>
      </c>
    </row>
    <row r="11" spans="1:17">
      <c r="A11" s="643" t="s">
        <v>270</v>
      </c>
      <c r="B11" s="644">
        <v>2436</v>
      </c>
      <c r="C11" s="644">
        <v>1228</v>
      </c>
      <c r="D11" s="644">
        <v>1190</v>
      </c>
      <c r="E11" s="644">
        <v>608</v>
      </c>
      <c r="F11" s="644">
        <v>252</v>
      </c>
      <c r="G11" s="644">
        <v>83</v>
      </c>
      <c r="H11" s="644">
        <v>5797</v>
      </c>
      <c r="I11" s="644"/>
      <c r="J11" s="644">
        <v>436</v>
      </c>
      <c r="K11" s="644">
        <v>996</v>
      </c>
      <c r="L11" s="644">
        <v>318</v>
      </c>
      <c r="M11" s="644"/>
      <c r="N11" s="644">
        <v>1750</v>
      </c>
      <c r="O11" s="644">
        <v>59</v>
      </c>
      <c r="P11" s="644">
        <v>82</v>
      </c>
      <c r="Q11" s="644">
        <v>141</v>
      </c>
    </row>
    <row r="12" spans="1:17">
      <c r="A12" s="642" t="s">
        <v>29</v>
      </c>
      <c r="B12" s="644"/>
      <c r="C12" s="644"/>
      <c r="D12" s="644"/>
      <c r="E12" s="644"/>
      <c r="F12" s="644"/>
      <c r="G12" s="644"/>
      <c r="H12" s="644"/>
      <c r="I12" s="644"/>
      <c r="J12" s="644"/>
      <c r="K12" s="644"/>
      <c r="L12" s="644"/>
      <c r="M12" s="644"/>
      <c r="N12" s="644"/>
      <c r="O12" s="644"/>
      <c r="P12" s="644"/>
      <c r="Q12" s="644"/>
    </row>
    <row r="13" spans="1:17">
      <c r="A13" s="643" t="s">
        <v>245</v>
      </c>
      <c r="B13" s="644">
        <v>357</v>
      </c>
      <c r="C13" s="644">
        <v>148</v>
      </c>
      <c r="D13" s="644">
        <v>250</v>
      </c>
      <c r="E13" s="644">
        <v>84</v>
      </c>
      <c r="F13" s="644">
        <v>18</v>
      </c>
      <c r="G13" s="644">
        <v>47</v>
      </c>
      <c r="H13" s="644">
        <v>904</v>
      </c>
      <c r="I13" s="644"/>
      <c r="J13" s="644">
        <v>0</v>
      </c>
      <c r="K13" s="644">
        <v>1</v>
      </c>
      <c r="L13" s="644">
        <v>17</v>
      </c>
      <c r="M13" s="644"/>
      <c r="N13" s="644">
        <v>18</v>
      </c>
      <c r="O13" s="644"/>
      <c r="P13" s="644"/>
      <c r="Q13" s="644"/>
    </row>
    <row r="14" spans="1:17">
      <c r="A14" s="643" t="s">
        <v>250</v>
      </c>
      <c r="B14" s="644">
        <v>222</v>
      </c>
      <c r="C14" s="644">
        <v>126</v>
      </c>
      <c r="D14" s="644">
        <v>348</v>
      </c>
      <c r="E14" s="644">
        <v>72</v>
      </c>
      <c r="F14" s="644">
        <v>52</v>
      </c>
      <c r="G14" s="644">
        <v>97</v>
      </c>
      <c r="H14" s="644">
        <v>917</v>
      </c>
      <c r="I14" s="644"/>
      <c r="J14" s="644">
        <v>0</v>
      </c>
      <c r="K14" s="644">
        <v>10</v>
      </c>
      <c r="L14" s="644">
        <v>3</v>
      </c>
      <c r="M14" s="644"/>
      <c r="N14" s="644">
        <v>13</v>
      </c>
      <c r="O14" s="644"/>
      <c r="P14" s="644"/>
      <c r="Q14" s="644"/>
    </row>
    <row r="15" spans="1:17">
      <c r="A15" s="643" t="s">
        <v>254</v>
      </c>
      <c r="B15" s="644">
        <v>205</v>
      </c>
      <c r="C15" s="644">
        <v>111</v>
      </c>
      <c r="D15" s="644">
        <v>399</v>
      </c>
      <c r="E15" s="644">
        <v>100</v>
      </c>
      <c r="F15" s="644">
        <v>20</v>
      </c>
      <c r="G15" s="644">
        <v>141</v>
      </c>
      <c r="H15" s="644">
        <v>976</v>
      </c>
      <c r="I15" s="644"/>
      <c r="J15" s="644">
        <v>0</v>
      </c>
      <c r="K15" s="644">
        <v>30</v>
      </c>
      <c r="L15" s="644">
        <v>47</v>
      </c>
      <c r="M15" s="644"/>
      <c r="N15" s="644">
        <v>77</v>
      </c>
      <c r="O15" s="644"/>
      <c r="P15" s="644"/>
      <c r="Q15" s="644"/>
    </row>
    <row r="16" spans="1:17">
      <c r="A16" s="643" t="s">
        <v>258</v>
      </c>
      <c r="B16" s="644">
        <v>221</v>
      </c>
      <c r="C16" s="644">
        <v>86</v>
      </c>
      <c r="D16" s="644">
        <v>211</v>
      </c>
      <c r="E16" s="644">
        <v>65</v>
      </c>
      <c r="F16" s="644">
        <v>30</v>
      </c>
      <c r="G16" s="644">
        <v>96</v>
      </c>
      <c r="H16" s="644">
        <v>709</v>
      </c>
      <c r="I16" s="644"/>
      <c r="J16" s="644">
        <v>0</v>
      </c>
      <c r="K16" s="644">
        <v>82</v>
      </c>
      <c r="L16" s="644">
        <v>95</v>
      </c>
      <c r="M16" s="644"/>
      <c r="N16" s="644">
        <v>177</v>
      </c>
      <c r="O16" s="644"/>
      <c r="P16" s="644"/>
      <c r="Q16" s="644"/>
    </row>
    <row r="17" spans="1:17">
      <c r="A17" s="643" t="s">
        <v>262</v>
      </c>
      <c r="B17" s="644">
        <v>89</v>
      </c>
      <c r="C17" s="644">
        <v>0</v>
      </c>
      <c r="D17" s="644">
        <v>171</v>
      </c>
      <c r="E17" s="644">
        <v>12</v>
      </c>
      <c r="F17" s="644">
        <v>37</v>
      </c>
      <c r="G17" s="644">
        <v>16</v>
      </c>
      <c r="H17" s="644">
        <v>325</v>
      </c>
      <c r="I17" s="644"/>
      <c r="J17" s="644">
        <v>0</v>
      </c>
      <c r="K17" s="644">
        <v>0</v>
      </c>
      <c r="L17" s="644">
        <v>0</v>
      </c>
      <c r="M17" s="644"/>
      <c r="N17" s="644">
        <v>0</v>
      </c>
      <c r="O17" s="644"/>
      <c r="P17" s="644"/>
      <c r="Q17" s="644"/>
    </row>
    <row r="18" spans="1:17">
      <c r="A18" s="643" t="s">
        <v>266</v>
      </c>
      <c r="B18" s="644">
        <v>0</v>
      </c>
      <c r="C18" s="644">
        <v>0</v>
      </c>
      <c r="D18" s="644">
        <v>0</v>
      </c>
      <c r="E18" s="644">
        <v>0</v>
      </c>
      <c r="F18" s="644">
        <v>0</v>
      </c>
      <c r="G18" s="644">
        <v>0</v>
      </c>
      <c r="H18" s="644">
        <v>0</v>
      </c>
      <c r="I18" s="644"/>
      <c r="J18" s="644">
        <v>323</v>
      </c>
      <c r="K18" s="644">
        <v>40</v>
      </c>
      <c r="L18" s="644">
        <v>693</v>
      </c>
      <c r="M18" s="644"/>
      <c r="N18" s="644">
        <v>1056</v>
      </c>
      <c r="O18" s="644"/>
      <c r="P18" s="644"/>
      <c r="Q18" s="644"/>
    </row>
    <row r="19" spans="1:17">
      <c r="A19" s="643" t="s">
        <v>270</v>
      </c>
      <c r="B19" s="644">
        <v>1094</v>
      </c>
      <c r="C19" s="644">
        <v>471</v>
      </c>
      <c r="D19" s="644">
        <v>1379</v>
      </c>
      <c r="E19" s="644">
        <v>333</v>
      </c>
      <c r="F19" s="644">
        <v>157</v>
      </c>
      <c r="G19" s="644">
        <v>397</v>
      </c>
      <c r="H19" s="644">
        <v>3831</v>
      </c>
      <c r="I19" s="644"/>
      <c r="J19" s="644">
        <v>323</v>
      </c>
      <c r="K19" s="644">
        <v>163</v>
      </c>
      <c r="L19" s="644">
        <v>855</v>
      </c>
      <c r="M19" s="644"/>
      <c r="N19" s="644">
        <v>1341</v>
      </c>
      <c r="O19" s="644"/>
      <c r="P19" s="644"/>
      <c r="Q19" s="644"/>
    </row>
    <row r="20" spans="1:17">
      <c r="A20" s="642" t="s">
        <v>30</v>
      </c>
      <c r="B20" s="644"/>
      <c r="C20" s="644"/>
      <c r="D20" s="644"/>
      <c r="E20" s="644"/>
      <c r="F20" s="644"/>
      <c r="G20" s="644"/>
      <c r="H20" s="644"/>
      <c r="I20" s="644"/>
      <c r="J20" s="644"/>
      <c r="K20" s="644"/>
      <c r="L20" s="644"/>
      <c r="M20" s="644"/>
      <c r="N20" s="644"/>
      <c r="O20" s="644"/>
      <c r="P20" s="644"/>
      <c r="Q20" s="644"/>
    </row>
    <row r="21" spans="1:17">
      <c r="A21" s="643" t="s">
        <v>245</v>
      </c>
      <c r="B21" s="644">
        <v>388</v>
      </c>
      <c r="C21" s="644"/>
      <c r="D21" s="644">
        <v>45</v>
      </c>
      <c r="E21" s="644"/>
      <c r="F21" s="644"/>
      <c r="G21" s="644"/>
      <c r="H21" s="644">
        <v>433</v>
      </c>
      <c r="I21" s="644"/>
      <c r="J21" s="644">
        <v>0</v>
      </c>
      <c r="K21" s="644">
        <v>0</v>
      </c>
      <c r="L21" s="644"/>
      <c r="M21" s="644"/>
      <c r="N21" s="644">
        <v>0</v>
      </c>
      <c r="O21" s="644"/>
      <c r="P21" s="644"/>
      <c r="Q21" s="644"/>
    </row>
    <row r="22" spans="1:17">
      <c r="A22" s="643" t="s">
        <v>250</v>
      </c>
      <c r="B22" s="644">
        <v>341</v>
      </c>
      <c r="C22" s="644"/>
      <c r="D22" s="644">
        <v>104</v>
      </c>
      <c r="E22" s="644"/>
      <c r="F22" s="644"/>
      <c r="G22" s="644"/>
      <c r="H22" s="644">
        <v>445</v>
      </c>
      <c r="I22" s="644"/>
      <c r="J22" s="644">
        <v>0</v>
      </c>
      <c r="K22" s="644">
        <v>0</v>
      </c>
      <c r="L22" s="644"/>
      <c r="M22" s="644"/>
      <c r="N22" s="644">
        <v>0</v>
      </c>
      <c r="O22" s="644"/>
      <c r="P22" s="644"/>
      <c r="Q22" s="644"/>
    </row>
    <row r="23" spans="1:17">
      <c r="A23" s="643" t="s">
        <v>254</v>
      </c>
      <c r="B23" s="644">
        <v>285</v>
      </c>
      <c r="C23" s="644"/>
      <c r="D23" s="644">
        <v>55</v>
      </c>
      <c r="E23" s="644"/>
      <c r="F23" s="644"/>
      <c r="G23" s="644"/>
      <c r="H23" s="644">
        <v>340</v>
      </c>
      <c r="I23" s="644"/>
      <c r="J23" s="644">
        <v>0</v>
      </c>
      <c r="K23" s="644">
        <v>0</v>
      </c>
      <c r="L23" s="644"/>
      <c r="M23" s="644"/>
      <c r="N23" s="644">
        <v>0</v>
      </c>
      <c r="O23" s="644"/>
      <c r="P23" s="644"/>
      <c r="Q23" s="644"/>
    </row>
    <row r="24" spans="1:17">
      <c r="A24" s="643" t="s">
        <v>258</v>
      </c>
      <c r="B24" s="644">
        <v>98</v>
      </c>
      <c r="C24" s="644"/>
      <c r="D24" s="644">
        <v>6</v>
      </c>
      <c r="E24" s="644"/>
      <c r="F24" s="644"/>
      <c r="G24" s="644"/>
      <c r="H24" s="644">
        <v>104</v>
      </c>
      <c r="I24" s="644"/>
      <c r="J24" s="644">
        <v>0</v>
      </c>
      <c r="K24" s="644">
        <v>0</v>
      </c>
      <c r="L24" s="644"/>
      <c r="M24" s="644"/>
      <c r="N24" s="644">
        <v>0</v>
      </c>
      <c r="O24" s="644"/>
      <c r="P24" s="644"/>
      <c r="Q24" s="644"/>
    </row>
    <row r="25" spans="1:17">
      <c r="A25" s="643" t="s">
        <v>262</v>
      </c>
      <c r="B25" s="644">
        <v>0</v>
      </c>
      <c r="C25" s="644"/>
      <c r="D25" s="644">
        <v>5</v>
      </c>
      <c r="E25" s="644"/>
      <c r="F25" s="644"/>
      <c r="G25" s="644"/>
      <c r="H25" s="644">
        <v>5</v>
      </c>
      <c r="I25" s="644"/>
      <c r="J25" s="644">
        <v>0</v>
      </c>
      <c r="K25" s="644">
        <v>0</v>
      </c>
      <c r="L25" s="644"/>
      <c r="M25" s="644"/>
      <c r="N25" s="644">
        <v>0</v>
      </c>
      <c r="O25" s="644"/>
      <c r="P25" s="644"/>
      <c r="Q25" s="644"/>
    </row>
    <row r="26" spans="1:17">
      <c r="A26" s="643" t="s">
        <v>266</v>
      </c>
      <c r="B26" s="644">
        <v>0</v>
      </c>
      <c r="C26" s="644"/>
      <c r="D26" s="644">
        <v>0</v>
      </c>
      <c r="E26" s="644"/>
      <c r="F26" s="644"/>
      <c r="G26" s="644"/>
      <c r="H26" s="644">
        <v>0</v>
      </c>
      <c r="I26" s="644"/>
      <c r="J26" s="644">
        <v>184</v>
      </c>
      <c r="K26" s="644">
        <v>209</v>
      </c>
      <c r="L26" s="644"/>
      <c r="M26" s="644"/>
      <c r="N26" s="644">
        <v>393</v>
      </c>
      <c r="O26" s="644"/>
      <c r="P26" s="644"/>
      <c r="Q26" s="644"/>
    </row>
    <row r="27" spans="1:17">
      <c r="A27" s="643" t="s">
        <v>270</v>
      </c>
      <c r="B27" s="644">
        <v>1112</v>
      </c>
      <c r="C27" s="644"/>
      <c r="D27" s="644">
        <v>215</v>
      </c>
      <c r="E27" s="644"/>
      <c r="F27" s="644"/>
      <c r="G27" s="644"/>
      <c r="H27" s="644">
        <v>1327</v>
      </c>
      <c r="I27" s="644"/>
      <c r="J27" s="644">
        <v>184</v>
      </c>
      <c r="K27" s="644">
        <v>209</v>
      </c>
      <c r="L27" s="644"/>
      <c r="M27" s="644"/>
      <c r="N27" s="644">
        <v>393</v>
      </c>
      <c r="O27" s="644"/>
      <c r="P27" s="644"/>
      <c r="Q27" s="644"/>
    </row>
    <row r="28" spans="1:17">
      <c r="A28" s="642" t="s">
        <v>31</v>
      </c>
      <c r="B28" s="644"/>
      <c r="C28" s="644"/>
      <c r="D28" s="644"/>
      <c r="E28" s="644"/>
      <c r="F28" s="644"/>
      <c r="G28" s="644"/>
      <c r="H28" s="644"/>
      <c r="I28" s="644"/>
      <c r="J28" s="644"/>
      <c r="K28" s="644"/>
      <c r="L28" s="644"/>
      <c r="M28" s="644"/>
      <c r="N28" s="644"/>
      <c r="O28" s="644"/>
      <c r="P28" s="644"/>
      <c r="Q28" s="644"/>
    </row>
    <row r="29" spans="1:17">
      <c r="A29" s="643" t="s">
        <v>245</v>
      </c>
      <c r="B29" s="644">
        <v>2200</v>
      </c>
      <c r="C29" s="644"/>
      <c r="D29" s="644">
        <v>298</v>
      </c>
      <c r="E29" s="644">
        <v>73</v>
      </c>
      <c r="F29" s="644"/>
      <c r="G29" s="644">
        <v>30</v>
      </c>
      <c r="H29" s="644">
        <v>2601</v>
      </c>
      <c r="I29" s="644">
        <v>0</v>
      </c>
      <c r="J29" s="644">
        <v>0</v>
      </c>
      <c r="K29" s="644">
        <v>0</v>
      </c>
      <c r="L29" s="644">
        <v>0</v>
      </c>
      <c r="M29" s="644"/>
      <c r="N29" s="644">
        <v>0</v>
      </c>
      <c r="O29" s="644"/>
      <c r="P29" s="644"/>
      <c r="Q29" s="644"/>
    </row>
    <row r="30" spans="1:17">
      <c r="A30" s="643" t="s">
        <v>250</v>
      </c>
      <c r="B30" s="644">
        <v>2135</v>
      </c>
      <c r="C30" s="644"/>
      <c r="D30" s="644">
        <v>390</v>
      </c>
      <c r="E30" s="644">
        <v>105</v>
      </c>
      <c r="F30" s="644"/>
      <c r="G30" s="644">
        <v>23</v>
      </c>
      <c r="H30" s="644">
        <v>2653</v>
      </c>
      <c r="I30" s="644">
        <v>0</v>
      </c>
      <c r="J30" s="644">
        <v>0</v>
      </c>
      <c r="K30" s="644">
        <v>0</v>
      </c>
      <c r="L30" s="644">
        <v>0</v>
      </c>
      <c r="M30" s="644"/>
      <c r="N30" s="644">
        <v>0</v>
      </c>
      <c r="O30" s="644"/>
      <c r="P30" s="644"/>
      <c r="Q30" s="644"/>
    </row>
    <row r="31" spans="1:17">
      <c r="A31" s="643" t="s">
        <v>254</v>
      </c>
      <c r="B31" s="644">
        <v>1592</v>
      </c>
      <c r="C31" s="644"/>
      <c r="D31" s="644">
        <v>374</v>
      </c>
      <c r="E31" s="644">
        <v>132</v>
      </c>
      <c r="F31" s="644"/>
      <c r="G31" s="644">
        <v>16</v>
      </c>
      <c r="H31" s="644">
        <v>2114</v>
      </c>
      <c r="I31" s="644">
        <v>0</v>
      </c>
      <c r="J31" s="644">
        <v>0</v>
      </c>
      <c r="K31" s="644">
        <v>0</v>
      </c>
      <c r="L31" s="644">
        <v>0</v>
      </c>
      <c r="M31" s="644"/>
      <c r="N31" s="644">
        <v>0</v>
      </c>
      <c r="O31" s="644"/>
      <c r="P31" s="644"/>
      <c r="Q31" s="644"/>
    </row>
    <row r="32" spans="1:17">
      <c r="A32" s="643" t="s">
        <v>258</v>
      </c>
      <c r="B32" s="644">
        <v>914</v>
      </c>
      <c r="C32" s="644"/>
      <c r="D32" s="644">
        <v>195</v>
      </c>
      <c r="E32" s="644">
        <v>119</v>
      </c>
      <c r="F32" s="644"/>
      <c r="G32" s="644">
        <v>1</v>
      </c>
      <c r="H32" s="644">
        <v>1229</v>
      </c>
      <c r="I32" s="644">
        <v>0</v>
      </c>
      <c r="J32" s="644">
        <v>0</v>
      </c>
      <c r="K32" s="644">
        <v>0</v>
      </c>
      <c r="L32" s="644">
        <v>0</v>
      </c>
      <c r="M32" s="644"/>
      <c r="N32" s="644">
        <v>0</v>
      </c>
      <c r="O32" s="644"/>
      <c r="P32" s="644"/>
      <c r="Q32" s="644"/>
    </row>
    <row r="33" spans="1:17">
      <c r="A33" s="643" t="s">
        <v>262</v>
      </c>
      <c r="B33" s="644">
        <v>712</v>
      </c>
      <c r="C33" s="644"/>
      <c r="D33" s="644">
        <v>32</v>
      </c>
      <c r="E33" s="644">
        <v>0</v>
      </c>
      <c r="F33" s="644"/>
      <c r="G33" s="644">
        <v>0</v>
      </c>
      <c r="H33" s="644">
        <v>744</v>
      </c>
      <c r="I33" s="644">
        <v>0</v>
      </c>
      <c r="J33" s="644">
        <v>0</v>
      </c>
      <c r="K33" s="644">
        <v>0</v>
      </c>
      <c r="L33" s="644">
        <v>0</v>
      </c>
      <c r="M33" s="644"/>
      <c r="N33" s="644">
        <v>0</v>
      </c>
      <c r="O33" s="644"/>
      <c r="P33" s="644"/>
      <c r="Q33" s="644"/>
    </row>
    <row r="34" spans="1:17">
      <c r="A34" s="643" t="s">
        <v>266</v>
      </c>
      <c r="B34" s="644">
        <v>0</v>
      </c>
      <c r="C34" s="644"/>
      <c r="D34" s="644">
        <v>0</v>
      </c>
      <c r="E34" s="644">
        <v>0</v>
      </c>
      <c r="F34" s="644"/>
      <c r="G34" s="644">
        <v>0</v>
      </c>
      <c r="H34" s="644">
        <v>0</v>
      </c>
      <c r="I34" s="644">
        <v>4199</v>
      </c>
      <c r="J34" s="644">
        <v>1463</v>
      </c>
      <c r="K34" s="644">
        <v>211</v>
      </c>
      <c r="L34" s="644">
        <v>52</v>
      </c>
      <c r="M34" s="644"/>
      <c r="N34" s="644">
        <v>5925</v>
      </c>
      <c r="O34" s="644"/>
      <c r="P34" s="644"/>
      <c r="Q34" s="644"/>
    </row>
    <row r="35" spans="1:17">
      <c r="A35" s="643" t="s">
        <v>270</v>
      </c>
      <c r="B35" s="644">
        <v>7553</v>
      </c>
      <c r="C35" s="644"/>
      <c r="D35" s="644">
        <v>1289</v>
      </c>
      <c r="E35" s="644">
        <v>429</v>
      </c>
      <c r="F35" s="644"/>
      <c r="G35" s="644">
        <v>70</v>
      </c>
      <c r="H35" s="644">
        <v>9341</v>
      </c>
      <c r="I35" s="644">
        <v>4199</v>
      </c>
      <c r="J35" s="644">
        <v>1463</v>
      </c>
      <c r="K35" s="644">
        <v>211</v>
      </c>
      <c r="L35" s="644">
        <v>52</v>
      </c>
      <c r="M35" s="644"/>
      <c r="N35" s="644">
        <v>5925</v>
      </c>
      <c r="O35" s="644"/>
      <c r="P35" s="644"/>
      <c r="Q35" s="644"/>
    </row>
    <row r="36" spans="1:17">
      <c r="A36" s="642" t="s">
        <v>32</v>
      </c>
      <c r="B36" s="644"/>
      <c r="C36" s="644"/>
      <c r="D36" s="644"/>
      <c r="E36" s="644"/>
      <c r="F36" s="644"/>
      <c r="G36" s="644"/>
      <c r="H36" s="644"/>
      <c r="I36" s="644"/>
      <c r="J36" s="644"/>
      <c r="K36" s="644"/>
      <c r="L36" s="644"/>
      <c r="M36" s="644"/>
      <c r="N36" s="644"/>
      <c r="O36" s="644"/>
      <c r="P36" s="644"/>
      <c r="Q36" s="644"/>
    </row>
    <row r="37" spans="1:17">
      <c r="A37" s="643" t="s">
        <v>245</v>
      </c>
      <c r="B37" s="644">
        <v>969</v>
      </c>
      <c r="C37" s="644">
        <v>427</v>
      </c>
      <c r="D37" s="644">
        <v>473</v>
      </c>
      <c r="E37" s="644">
        <v>420</v>
      </c>
      <c r="F37" s="644">
        <v>68</v>
      </c>
      <c r="G37" s="644">
        <v>63</v>
      </c>
      <c r="H37" s="644">
        <v>2420</v>
      </c>
      <c r="I37" s="644">
        <v>47</v>
      </c>
      <c r="J37" s="644">
        <v>40</v>
      </c>
      <c r="K37" s="644">
        <v>38</v>
      </c>
      <c r="L37" s="644"/>
      <c r="M37" s="644"/>
      <c r="N37" s="644">
        <v>125</v>
      </c>
      <c r="O37" s="644">
        <v>0</v>
      </c>
      <c r="P37" s="644"/>
      <c r="Q37" s="644">
        <v>0</v>
      </c>
    </row>
    <row r="38" spans="1:17">
      <c r="A38" s="643" t="s">
        <v>250</v>
      </c>
      <c r="B38" s="644">
        <v>860</v>
      </c>
      <c r="C38" s="644">
        <v>276</v>
      </c>
      <c r="D38" s="644">
        <v>594</v>
      </c>
      <c r="E38" s="644">
        <v>553</v>
      </c>
      <c r="F38" s="644">
        <v>84</v>
      </c>
      <c r="G38" s="644">
        <v>203</v>
      </c>
      <c r="H38" s="644">
        <v>2570</v>
      </c>
      <c r="I38" s="644">
        <v>81</v>
      </c>
      <c r="J38" s="644">
        <v>106</v>
      </c>
      <c r="K38" s="644">
        <v>102</v>
      </c>
      <c r="L38" s="644"/>
      <c r="M38" s="644"/>
      <c r="N38" s="644">
        <v>289</v>
      </c>
      <c r="O38" s="644">
        <v>0</v>
      </c>
      <c r="P38" s="644"/>
      <c r="Q38" s="644">
        <v>0</v>
      </c>
    </row>
    <row r="39" spans="1:17">
      <c r="A39" s="643" t="s">
        <v>254</v>
      </c>
      <c r="B39" s="644">
        <v>773</v>
      </c>
      <c r="C39" s="644">
        <v>238</v>
      </c>
      <c r="D39" s="644">
        <v>755</v>
      </c>
      <c r="E39" s="644">
        <v>703</v>
      </c>
      <c r="F39" s="644">
        <v>125</v>
      </c>
      <c r="G39" s="644">
        <v>388</v>
      </c>
      <c r="H39" s="644">
        <v>2982</v>
      </c>
      <c r="I39" s="644">
        <v>127</v>
      </c>
      <c r="J39" s="644">
        <v>116</v>
      </c>
      <c r="K39" s="644">
        <v>209</v>
      </c>
      <c r="L39" s="644"/>
      <c r="M39" s="644"/>
      <c r="N39" s="644">
        <v>452</v>
      </c>
      <c r="O39" s="644">
        <v>0</v>
      </c>
      <c r="P39" s="644"/>
      <c r="Q39" s="644">
        <v>0</v>
      </c>
    </row>
    <row r="40" spans="1:17">
      <c r="A40" s="643" t="s">
        <v>258</v>
      </c>
      <c r="B40" s="644">
        <v>127</v>
      </c>
      <c r="C40" s="644">
        <v>49</v>
      </c>
      <c r="D40" s="644">
        <v>303</v>
      </c>
      <c r="E40" s="644">
        <v>149</v>
      </c>
      <c r="F40" s="644">
        <v>56</v>
      </c>
      <c r="G40" s="644">
        <v>41</v>
      </c>
      <c r="H40" s="644">
        <v>725</v>
      </c>
      <c r="I40" s="644">
        <v>27</v>
      </c>
      <c r="J40" s="644">
        <v>188</v>
      </c>
      <c r="K40" s="644">
        <v>120</v>
      </c>
      <c r="L40" s="644"/>
      <c r="M40" s="644"/>
      <c r="N40" s="644">
        <v>335</v>
      </c>
      <c r="O40" s="644">
        <v>0</v>
      </c>
      <c r="P40" s="644"/>
      <c r="Q40" s="644">
        <v>0</v>
      </c>
    </row>
    <row r="41" spans="1:17">
      <c r="A41" s="643" t="s">
        <v>262</v>
      </c>
      <c r="B41" s="644">
        <v>345</v>
      </c>
      <c r="C41" s="644">
        <v>71</v>
      </c>
      <c r="D41" s="644">
        <v>251</v>
      </c>
      <c r="E41" s="644">
        <v>208</v>
      </c>
      <c r="F41" s="644">
        <v>39</v>
      </c>
      <c r="G41" s="644">
        <v>51</v>
      </c>
      <c r="H41" s="644">
        <v>965</v>
      </c>
      <c r="I41" s="644">
        <v>11</v>
      </c>
      <c r="J41" s="644">
        <v>12</v>
      </c>
      <c r="K41" s="644">
        <v>44</v>
      </c>
      <c r="L41" s="644"/>
      <c r="M41" s="644"/>
      <c r="N41" s="644">
        <v>67</v>
      </c>
      <c r="O41" s="644">
        <v>0</v>
      </c>
      <c r="P41" s="644"/>
      <c r="Q41" s="644">
        <v>0</v>
      </c>
    </row>
    <row r="42" spans="1:17">
      <c r="A42" s="643" t="s">
        <v>266</v>
      </c>
      <c r="B42" s="644">
        <v>0</v>
      </c>
      <c r="C42" s="644">
        <v>0</v>
      </c>
      <c r="D42" s="644">
        <v>0</v>
      </c>
      <c r="E42" s="644">
        <v>0</v>
      </c>
      <c r="F42" s="644">
        <v>0</v>
      </c>
      <c r="G42" s="644">
        <v>0</v>
      </c>
      <c r="H42" s="644">
        <v>0</v>
      </c>
      <c r="I42" s="644">
        <v>0</v>
      </c>
      <c r="J42" s="644">
        <v>0</v>
      </c>
      <c r="K42" s="644">
        <v>0</v>
      </c>
      <c r="L42" s="644"/>
      <c r="M42" s="644"/>
      <c r="N42" s="644">
        <v>0</v>
      </c>
      <c r="O42" s="644">
        <v>2239</v>
      </c>
      <c r="P42" s="644"/>
      <c r="Q42" s="644">
        <v>2239</v>
      </c>
    </row>
    <row r="43" spans="1:17">
      <c r="A43" s="643" t="s">
        <v>270</v>
      </c>
      <c r="B43" s="644">
        <v>3074</v>
      </c>
      <c r="C43" s="644">
        <v>1061</v>
      </c>
      <c r="D43" s="644">
        <v>2376</v>
      </c>
      <c r="E43" s="644">
        <v>2033</v>
      </c>
      <c r="F43" s="644">
        <v>372</v>
      </c>
      <c r="G43" s="644">
        <v>746</v>
      </c>
      <c r="H43" s="644">
        <v>9662</v>
      </c>
      <c r="I43" s="644">
        <v>293</v>
      </c>
      <c r="J43" s="644">
        <v>462</v>
      </c>
      <c r="K43" s="644">
        <v>513</v>
      </c>
      <c r="L43" s="644"/>
      <c r="M43" s="644"/>
      <c r="N43" s="644">
        <v>1268</v>
      </c>
      <c r="O43" s="644">
        <v>2239</v>
      </c>
      <c r="P43" s="644"/>
      <c r="Q43" s="644">
        <v>2239</v>
      </c>
    </row>
    <row r="44" spans="1:17">
      <c r="A44" s="642" t="s">
        <v>33</v>
      </c>
      <c r="B44" s="644"/>
      <c r="C44" s="644"/>
      <c r="D44" s="644"/>
      <c r="E44" s="644"/>
      <c r="F44" s="644"/>
      <c r="G44" s="644"/>
      <c r="H44" s="644"/>
      <c r="I44" s="644"/>
      <c r="J44" s="644"/>
      <c r="K44" s="644"/>
      <c r="L44" s="644"/>
      <c r="M44" s="644"/>
      <c r="N44" s="644"/>
      <c r="O44" s="644"/>
      <c r="P44" s="644"/>
      <c r="Q44" s="644"/>
    </row>
    <row r="45" spans="1:17">
      <c r="A45" s="643" t="s">
        <v>245</v>
      </c>
      <c r="B45" s="644">
        <v>795</v>
      </c>
      <c r="C45" s="644"/>
      <c r="D45" s="644">
        <v>544</v>
      </c>
      <c r="E45" s="644">
        <v>26</v>
      </c>
      <c r="F45" s="644"/>
      <c r="G45" s="644"/>
      <c r="H45" s="644">
        <v>1365</v>
      </c>
      <c r="I45" s="644"/>
      <c r="J45" s="644">
        <v>162</v>
      </c>
      <c r="K45" s="644">
        <v>427</v>
      </c>
      <c r="L45" s="644">
        <v>24</v>
      </c>
      <c r="M45" s="644"/>
      <c r="N45" s="644">
        <v>613</v>
      </c>
      <c r="O45" s="644">
        <v>15</v>
      </c>
      <c r="P45" s="644"/>
      <c r="Q45" s="644">
        <v>15</v>
      </c>
    </row>
    <row r="46" spans="1:17">
      <c r="A46" s="643" t="s">
        <v>250</v>
      </c>
      <c r="B46" s="644">
        <v>659</v>
      </c>
      <c r="C46" s="644"/>
      <c r="D46" s="644">
        <v>779</v>
      </c>
      <c r="E46" s="644">
        <v>36</v>
      </c>
      <c r="F46" s="644"/>
      <c r="G46" s="644"/>
      <c r="H46" s="644">
        <v>1474</v>
      </c>
      <c r="I46" s="644"/>
      <c r="J46" s="644">
        <v>202</v>
      </c>
      <c r="K46" s="644">
        <v>343</v>
      </c>
      <c r="L46" s="644">
        <v>13</v>
      </c>
      <c r="M46" s="644"/>
      <c r="N46" s="644">
        <v>558</v>
      </c>
      <c r="O46" s="644">
        <v>38</v>
      </c>
      <c r="P46" s="644"/>
      <c r="Q46" s="644">
        <v>38</v>
      </c>
    </row>
    <row r="47" spans="1:17">
      <c r="A47" s="643" t="s">
        <v>254</v>
      </c>
      <c r="B47" s="644">
        <v>571</v>
      </c>
      <c r="C47" s="644"/>
      <c r="D47" s="644">
        <v>667</v>
      </c>
      <c r="E47" s="644">
        <v>45</v>
      </c>
      <c r="F47" s="644"/>
      <c r="G47" s="644"/>
      <c r="H47" s="644">
        <v>1283</v>
      </c>
      <c r="I47" s="644"/>
      <c r="J47" s="644">
        <v>58</v>
      </c>
      <c r="K47" s="644">
        <v>216</v>
      </c>
      <c r="L47" s="644">
        <v>4</v>
      </c>
      <c r="M47" s="644"/>
      <c r="N47" s="644">
        <v>278</v>
      </c>
      <c r="O47" s="644">
        <v>59</v>
      </c>
      <c r="P47" s="644"/>
      <c r="Q47" s="644">
        <v>59</v>
      </c>
    </row>
    <row r="48" spans="1:17">
      <c r="A48" s="643" t="s">
        <v>258</v>
      </c>
      <c r="B48" s="644">
        <v>88</v>
      </c>
      <c r="C48" s="644"/>
      <c r="D48" s="644">
        <v>249</v>
      </c>
      <c r="E48" s="644">
        <v>19</v>
      </c>
      <c r="F48" s="644"/>
      <c r="G48" s="644"/>
      <c r="H48" s="644">
        <v>356</v>
      </c>
      <c r="I48" s="644"/>
      <c r="J48" s="644">
        <v>82</v>
      </c>
      <c r="K48" s="644">
        <v>221</v>
      </c>
      <c r="L48" s="644">
        <v>6</v>
      </c>
      <c r="M48" s="644"/>
      <c r="N48" s="644">
        <v>309</v>
      </c>
      <c r="O48" s="644">
        <v>61</v>
      </c>
      <c r="P48" s="644"/>
      <c r="Q48" s="644">
        <v>61</v>
      </c>
    </row>
    <row r="49" spans="1:17">
      <c r="A49" s="643" t="s">
        <v>262</v>
      </c>
      <c r="B49" s="644">
        <v>186</v>
      </c>
      <c r="C49" s="644"/>
      <c r="D49" s="644">
        <v>454</v>
      </c>
      <c r="E49" s="644">
        <v>0</v>
      </c>
      <c r="F49" s="644"/>
      <c r="G49" s="644"/>
      <c r="H49" s="644">
        <v>640</v>
      </c>
      <c r="I49" s="644"/>
      <c r="J49" s="644">
        <v>0</v>
      </c>
      <c r="K49" s="644">
        <v>0</v>
      </c>
      <c r="L49" s="644">
        <v>0</v>
      </c>
      <c r="M49" s="644"/>
      <c r="N49" s="644">
        <v>0</v>
      </c>
      <c r="O49" s="644">
        <v>0</v>
      </c>
      <c r="P49" s="644"/>
      <c r="Q49" s="644">
        <v>0</v>
      </c>
    </row>
    <row r="50" spans="1:17">
      <c r="A50" s="643" t="s">
        <v>266</v>
      </c>
      <c r="B50" s="644">
        <v>0</v>
      </c>
      <c r="C50" s="644"/>
      <c r="D50" s="644">
        <v>0</v>
      </c>
      <c r="E50" s="644">
        <v>0</v>
      </c>
      <c r="F50" s="644"/>
      <c r="G50" s="644"/>
      <c r="H50" s="644">
        <v>0</v>
      </c>
      <c r="I50" s="644"/>
      <c r="J50" s="644">
        <v>0</v>
      </c>
      <c r="K50" s="644">
        <v>0</v>
      </c>
      <c r="L50" s="644">
        <v>0</v>
      </c>
      <c r="M50" s="644"/>
      <c r="N50" s="644">
        <v>0</v>
      </c>
      <c r="O50" s="644">
        <v>0</v>
      </c>
      <c r="P50" s="644"/>
      <c r="Q50" s="644">
        <v>0</v>
      </c>
    </row>
    <row r="51" spans="1:17">
      <c r="A51" s="643" t="s">
        <v>270</v>
      </c>
      <c r="B51" s="644">
        <v>2299</v>
      </c>
      <c r="C51" s="644"/>
      <c r="D51" s="644">
        <v>2693</v>
      </c>
      <c r="E51" s="644">
        <v>126</v>
      </c>
      <c r="F51" s="644"/>
      <c r="G51" s="644"/>
      <c r="H51" s="644">
        <v>5118</v>
      </c>
      <c r="I51" s="644"/>
      <c r="J51" s="644">
        <v>504</v>
      </c>
      <c r="K51" s="644">
        <v>1207</v>
      </c>
      <c r="L51" s="644">
        <v>47</v>
      </c>
      <c r="M51" s="644"/>
      <c r="N51" s="644">
        <v>1758</v>
      </c>
      <c r="O51" s="644">
        <v>173</v>
      </c>
      <c r="P51" s="644"/>
      <c r="Q51" s="644">
        <v>173</v>
      </c>
    </row>
    <row r="52" spans="1:17">
      <c r="A52" s="642" t="s">
        <v>34</v>
      </c>
      <c r="B52" s="644"/>
      <c r="C52" s="644"/>
      <c r="D52" s="644"/>
      <c r="E52" s="644"/>
      <c r="F52" s="644"/>
      <c r="G52" s="644"/>
      <c r="H52" s="644"/>
      <c r="I52" s="644"/>
      <c r="J52" s="644"/>
      <c r="K52" s="644"/>
      <c r="L52" s="644"/>
      <c r="M52" s="644"/>
      <c r="N52" s="644"/>
      <c r="O52" s="644"/>
      <c r="P52" s="644"/>
      <c r="Q52" s="644"/>
    </row>
    <row r="53" spans="1:17">
      <c r="A53" s="643" t="s">
        <v>245</v>
      </c>
      <c r="B53" s="644">
        <v>413</v>
      </c>
      <c r="C53" s="644">
        <v>303</v>
      </c>
      <c r="D53" s="644">
        <v>222</v>
      </c>
      <c r="E53" s="644">
        <v>229</v>
      </c>
      <c r="F53" s="644">
        <v>15</v>
      </c>
      <c r="G53" s="644">
        <v>13</v>
      </c>
      <c r="H53" s="644">
        <v>1195</v>
      </c>
      <c r="I53" s="644"/>
      <c r="J53" s="644">
        <v>106</v>
      </c>
      <c r="K53" s="644">
        <v>37</v>
      </c>
      <c r="L53" s="644">
        <v>10</v>
      </c>
      <c r="M53" s="644"/>
      <c r="N53" s="644">
        <v>153</v>
      </c>
      <c r="O53" s="644">
        <v>23</v>
      </c>
      <c r="P53" s="644"/>
      <c r="Q53" s="644">
        <v>23</v>
      </c>
    </row>
    <row r="54" spans="1:17">
      <c r="A54" s="643" t="s">
        <v>250</v>
      </c>
      <c r="B54" s="644">
        <v>316</v>
      </c>
      <c r="C54" s="644">
        <v>329</v>
      </c>
      <c r="D54" s="644">
        <v>265</v>
      </c>
      <c r="E54" s="644">
        <v>276</v>
      </c>
      <c r="F54" s="644">
        <v>22</v>
      </c>
      <c r="G54" s="644">
        <v>34</v>
      </c>
      <c r="H54" s="644">
        <v>1242</v>
      </c>
      <c r="I54" s="644"/>
      <c r="J54" s="644">
        <v>107</v>
      </c>
      <c r="K54" s="644">
        <v>40</v>
      </c>
      <c r="L54" s="644">
        <v>16</v>
      </c>
      <c r="M54" s="644"/>
      <c r="N54" s="644">
        <v>163</v>
      </c>
      <c r="O54" s="644">
        <v>11</v>
      </c>
      <c r="P54" s="644"/>
      <c r="Q54" s="644">
        <v>11</v>
      </c>
    </row>
    <row r="55" spans="1:17">
      <c r="A55" s="643" t="s">
        <v>254</v>
      </c>
      <c r="B55" s="644">
        <v>254</v>
      </c>
      <c r="C55" s="644">
        <v>312</v>
      </c>
      <c r="D55" s="644">
        <v>223</v>
      </c>
      <c r="E55" s="644">
        <v>352</v>
      </c>
      <c r="F55" s="644">
        <v>57</v>
      </c>
      <c r="G55" s="644">
        <v>21</v>
      </c>
      <c r="H55" s="644">
        <v>1219</v>
      </c>
      <c r="I55" s="644"/>
      <c r="J55" s="644">
        <v>152</v>
      </c>
      <c r="K55" s="644">
        <v>59</v>
      </c>
      <c r="L55" s="644">
        <v>18</v>
      </c>
      <c r="M55" s="644"/>
      <c r="N55" s="644">
        <v>229</v>
      </c>
      <c r="O55" s="644">
        <v>15</v>
      </c>
      <c r="P55" s="644"/>
      <c r="Q55" s="644">
        <v>15</v>
      </c>
    </row>
    <row r="56" spans="1:17">
      <c r="A56" s="643" t="s">
        <v>258</v>
      </c>
      <c r="B56" s="644">
        <v>228</v>
      </c>
      <c r="C56" s="644">
        <v>301</v>
      </c>
      <c r="D56" s="644">
        <v>306</v>
      </c>
      <c r="E56" s="644">
        <v>210</v>
      </c>
      <c r="F56" s="644">
        <v>5</v>
      </c>
      <c r="G56" s="644">
        <v>17</v>
      </c>
      <c r="H56" s="644">
        <v>1067</v>
      </c>
      <c r="I56" s="644"/>
      <c r="J56" s="644">
        <v>329</v>
      </c>
      <c r="K56" s="644">
        <v>248</v>
      </c>
      <c r="L56" s="644">
        <v>32</v>
      </c>
      <c r="M56" s="644"/>
      <c r="N56" s="644">
        <v>609</v>
      </c>
      <c r="O56" s="644">
        <v>232</v>
      </c>
      <c r="P56" s="644"/>
      <c r="Q56" s="644">
        <v>232</v>
      </c>
    </row>
    <row r="57" spans="1:17">
      <c r="A57" s="643" t="s">
        <v>262</v>
      </c>
      <c r="B57" s="644">
        <v>21</v>
      </c>
      <c r="C57" s="644">
        <v>21</v>
      </c>
      <c r="D57" s="644">
        <v>23</v>
      </c>
      <c r="E57" s="644">
        <v>31</v>
      </c>
      <c r="F57" s="644">
        <v>0</v>
      </c>
      <c r="G57" s="644">
        <v>0</v>
      </c>
      <c r="H57" s="644">
        <v>96</v>
      </c>
      <c r="I57" s="644"/>
      <c r="J57" s="644">
        <v>10</v>
      </c>
      <c r="K57" s="644">
        <v>4</v>
      </c>
      <c r="L57" s="644">
        <v>3</v>
      </c>
      <c r="M57" s="644"/>
      <c r="N57" s="644">
        <v>17</v>
      </c>
      <c r="O57" s="644">
        <v>113</v>
      </c>
      <c r="P57" s="644"/>
      <c r="Q57" s="644">
        <v>113</v>
      </c>
    </row>
    <row r="58" spans="1:17">
      <c r="A58" s="643" t="s">
        <v>266</v>
      </c>
      <c r="B58" s="644">
        <v>0</v>
      </c>
      <c r="C58" s="644">
        <v>0</v>
      </c>
      <c r="D58" s="644">
        <v>0</v>
      </c>
      <c r="E58" s="644">
        <v>0</v>
      </c>
      <c r="F58" s="644">
        <v>0</v>
      </c>
      <c r="G58" s="644">
        <v>0</v>
      </c>
      <c r="H58" s="644">
        <v>0</v>
      </c>
      <c r="I58" s="644"/>
      <c r="J58" s="644">
        <v>0</v>
      </c>
      <c r="K58" s="644">
        <v>0</v>
      </c>
      <c r="L58" s="644">
        <v>0</v>
      </c>
      <c r="M58" s="644"/>
      <c r="N58" s="644">
        <v>0</v>
      </c>
      <c r="O58" s="644">
        <v>0</v>
      </c>
      <c r="P58" s="644"/>
      <c r="Q58" s="644">
        <v>0</v>
      </c>
    </row>
    <row r="59" spans="1:17">
      <c r="A59" s="643" t="s">
        <v>270</v>
      </c>
      <c r="B59" s="644">
        <v>1232</v>
      </c>
      <c r="C59" s="644">
        <v>1266</v>
      </c>
      <c r="D59" s="644">
        <v>1039</v>
      </c>
      <c r="E59" s="644">
        <v>1098</v>
      </c>
      <c r="F59" s="644">
        <v>99</v>
      </c>
      <c r="G59" s="644">
        <v>85</v>
      </c>
      <c r="H59" s="644">
        <v>4819</v>
      </c>
      <c r="I59" s="644"/>
      <c r="J59" s="644">
        <v>704</v>
      </c>
      <c r="K59" s="644">
        <v>388</v>
      </c>
      <c r="L59" s="644">
        <v>79</v>
      </c>
      <c r="M59" s="644"/>
      <c r="N59" s="644">
        <v>1171</v>
      </c>
      <c r="O59" s="644">
        <v>394</v>
      </c>
      <c r="P59" s="644"/>
      <c r="Q59" s="644">
        <v>394</v>
      </c>
    </row>
    <row r="60" spans="1:17">
      <c r="A60" s="642" t="s">
        <v>35</v>
      </c>
      <c r="B60" s="644"/>
      <c r="C60" s="644"/>
      <c r="D60" s="644"/>
      <c r="E60" s="644"/>
      <c r="F60" s="644"/>
      <c r="G60" s="644"/>
      <c r="H60" s="644"/>
      <c r="I60" s="644"/>
      <c r="J60" s="644"/>
      <c r="K60" s="644"/>
      <c r="L60" s="644"/>
      <c r="M60" s="644"/>
      <c r="N60" s="644"/>
      <c r="O60" s="644"/>
      <c r="P60" s="644"/>
      <c r="Q60" s="644"/>
    </row>
    <row r="61" spans="1:17">
      <c r="A61" s="643" t="s">
        <v>245</v>
      </c>
      <c r="B61" s="644">
        <v>641</v>
      </c>
      <c r="C61" s="644">
        <v>182</v>
      </c>
      <c r="D61" s="644">
        <v>205</v>
      </c>
      <c r="E61" s="644">
        <v>309</v>
      </c>
      <c r="F61" s="644">
        <v>22</v>
      </c>
      <c r="G61" s="644">
        <v>47</v>
      </c>
      <c r="H61" s="644">
        <v>1406</v>
      </c>
      <c r="I61" s="644"/>
      <c r="J61" s="644">
        <v>677</v>
      </c>
      <c r="K61" s="644">
        <v>111</v>
      </c>
      <c r="L61" s="644">
        <v>38</v>
      </c>
      <c r="M61" s="644"/>
      <c r="N61" s="644">
        <v>826</v>
      </c>
      <c r="O61" s="644"/>
      <c r="P61" s="644"/>
      <c r="Q61" s="644"/>
    </row>
    <row r="62" spans="1:17">
      <c r="A62" s="643" t="s">
        <v>250</v>
      </c>
      <c r="B62" s="644">
        <v>453</v>
      </c>
      <c r="C62" s="644">
        <v>266</v>
      </c>
      <c r="D62" s="644">
        <v>186</v>
      </c>
      <c r="E62" s="644">
        <v>345</v>
      </c>
      <c r="F62" s="644">
        <v>32</v>
      </c>
      <c r="G62" s="644">
        <v>55</v>
      </c>
      <c r="H62" s="644">
        <v>1337</v>
      </c>
      <c r="I62" s="644"/>
      <c r="J62" s="644">
        <v>506</v>
      </c>
      <c r="K62" s="644">
        <v>156</v>
      </c>
      <c r="L62" s="644">
        <v>34</v>
      </c>
      <c r="M62" s="644"/>
      <c r="N62" s="644">
        <v>696</v>
      </c>
      <c r="O62" s="644"/>
      <c r="P62" s="644"/>
      <c r="Q62" s="644"/>
    </row>
    <row r="63" spans="1:17">
      <c r="A63" s="643" t="s">
        <v>254</v>
      </c>
      <c r="B63" s="644">
        <v>319</v>
      </c>
      <c r="C63" s="644">
        <v>189</v>
      </c>
      <c r="D63" s="644">
        <v>262</v>
      </c>
      <c r="E63" s="644">
        <v>369</v>
      </c>
      <c r="F63" s="644">
        <v>73</v>
      </c>
      <c r="G63" s="644">
        <v>50</v>
      </c>
      <c r="H63" s="644">
        <v>1262</v>
      </c>
      <c r="I63" s="644"/>
      <c r="J63" s="644">
        <v>470</v>
      </c>
      <c r="K63" s="644">
        <v>251</v>
      </c>
      <c r="L63" s="644">
        <v>40</v>
      </c>
      <c r="M63" s="644"/>
      <c r="N63" s="644">
        <v>761</v>
      </c>
      <c r="O63" s="644"/>
      <c r="P63" s="644"/>
      <c r="Q63" s="644"/>
    </row>
    <row r="64" spans="1:17">
      <c r="A64" s="643" t="s">
        <v>258</v>
      </c>
      <c r="B64" s="644">
        <v>10</v>
      </c>
      <c r="C64" s="644">
        <v>16</v>
      </c>
      <c r="D64" s="644">
        <v>19</v>
      </c>
      <c r="E64" s="644">
        <v>22</v>
      </c>
      <c r="F64" s="644">
        <v>0</v>
      </c>
      <c r="G64" s="644">
        <v>1</v>
      </c>
      <c r="H64" s="644">
        <v>68</v>
      </c>
      <c r="I64" s="644"/>
      <c r="J64" s="644">
        <v>121</v>
      </c>
      <c r="K64" s="644">
        <v>75</v>
      </c>
      <c r="L64" s="644">
        <v>15</v>
      </c>
      <c r="M64" s="644"/>
      <c r="N64" s="644">
        <v>211</v>
      </c>
      <c r="O64" s="644"/>
      <c r="P64" s="644"/>
      <c r="Q64" s="644"/>
    </row>
    <row r="65" spans="1:17">
      <c r="A65" s="643" t="s">
        <v>262</v>
      </c>
      <c r="B65" s="644">
        <v>271</v>
      </c>
      <c r="C65" s="644">
        <v>226</v>
      </c>
      <c r="D65" s="644">
        <v>198</v>
      </c>
      <c r="E65" s="644">
        <v>255</v>
      </c>
      <c r="F65" s="644">
        <v>0</v>
      </c>
      <c r="G65" s="644">
        <v>1</v>
      </c>
      <c r="H65" s="644">
        <v>951</v>
      </c>
      <c r="I65" s="644"/>
      <c r="J65" s="644">
        <v>0</v>
      </c>
      <c r="K65" s="644">
        <v>0</v>
      </c>
      <c r="L65" s="644">
        <v>1</v>
      </c>
      <c r="M65" s="644"/>
      <c r="N65" s="644">
        <v>1</v>
      </c>
      <c r="O65" s="644"/>
      <c r="P65" s="644"/>
      <c r="Q65" s="644"/>
    </row>
    <row r="66" spans="1:17">
      <c r="A66" s="643" t="s">
        <v>266</v>
      </c>
      <c r="B66" s="644">
        <v>0</v>
      </c>
      <c r="C66" s="644">
        <v>0</v>
      </c>
      <c r="D66" s="644">
        <v>0</v>
      </c>
      <c r="E66" s="644">
        <v>0</v>
      </c>
      <c r="F66" s="644">
        <v>0</v>
      </c>
      <c r="G66" s="644">
        <v>0</v>
      </c>
      <c r="H66" s="644">
        <v>0</v>
      </c>
      <c r="I66" s="644"/>
      <c r="J66" s="644">
        <v>0</v>
      </c>
      <c r="K66" s="644">
        <v>0</v>
      </c>
      <c r="L66" s="644">
        <v>0</v>
      </c>
      <c r="M66" s="644"/>
      <c r="N66" s="644">
        <v>0</v>
      </c>
      <c r="O66" s="644"/>
      <c r="P66" s="644"/>
      <c r="Q66" s="644"/>
    </row>
    <row r="67" spans="1:17">
      <c r="A67" s="643" t="s">
        <v>270</v>
      </c>
      <c r="B67" s="644">
        <v>1694</v>
      </c>
      <c r="C67" s="644">
        <v>879</v>
      </c>
      <c r="D67" s="644">
        <v>870</v>
      </c>
      <c r="E67" s="644">
        <v>1300</v>
      </c>
      <c r="F67" s="644">
        <v>127</v>
      </c>
      <c r="G67" s="644">
        <v>154</v>
      </c>
      <c r="H67" s="644">
        <v>5024</v>
      </c>
      <c r="I67" s="644"/>
      <c r="J67" s="644">
        <v>1774</v>
      </c>
      <c r="K67" s="644">
        <v>593</v>
      </c>
      <c r="L67" s="644">
        <v>128</v>
      </c>
      <c r="M67" s="644"/>
      <c r="N67" s="644">
        <v>2495</v>
      </c>
      <c r="O67" s="644"/>
      <c r="P67" s="644"/>
      <c r="Q67" s="644"/>
    </row>
    <row r="68" spans="1:17">
      <c r="A68" s="642" t="s">
        <v>36</v>
      </c>
      <c r="B68" s="644"/>
      <c r="C68" s="644"/>
      <c r="D68" s="644"/>
      <c r="E68" s="644"/>
      <c r="F68" s="644"/>
      <c r="G68" s="644"/>
      <c r="H68" s="644"/>
      <c r="I68" s="644"/>
      <c r="J68" s="644"/>
      <c r="K68" s="644"/>
      <c r="L68" s="644"/>
      <c r="M68" s="644"/>
      <c r="N68" s="644"/>
      <c r="O68" s="644"/>
      <c r="P68" s="644"/>
      <c r="Q68" s="644"/>
    </row>
    <row r="69" spans="1:17">
      <c r="A69" s="643" t="s">
        <v>245</v>
      </c>
      <c r="B69" s="644">
        <v>368</v>
      </c>
      <c r="C69" s="644">
        <v>245</v>
      </c>
      <c r="D69" s="644"/>
      <c r="E69" s="644">
        <v>82</v>
      </c>
      <c r="F69" s="644">
        <v>34</v>
      </c>
      <c r="G69" s="644"/>
      <c r="H69" s="644">
        <v>729</v>
      </c>
      <c r="I69" s="644"/>
      <c r="J69" s="644">
        <v>0</v>
      </c>
      <c r="K69" s="644">
        <v>0</v>
      </c>
      <c r="L69" s="644">
        <v>0</v>
      </c>
      <c r="M69" s="644"/>
      <c r="N69" s="644">
        <v>0</v>
      </c>
      <c r="O69" s="644"/>
      <c r="P69" s="644"/>
      <c r="Q69" s="644"/>
    </row>
    <row r="70" spans="1:17">
      <c r="A70" s="643" t="s">
        <v>250</v>
      </c>
      <c r="B70" s="644">
        <v>437</v>
      </c>
      <c r="C70" s="644">
        <v>318</v>
      </c>
      <c r="D70" s="644"/>
      <c r="E70" s="644">
        <v>115</v>
      </c>
      <c r="F70" s="644">
        <v>18</v>
      </c>
      <c r="G70" s="644"/>
      <c r="H70" s="644">
        <v>888</v>
      </c>
      <c r="I70" s="644"/>
      <c r="J70" s="644">
        <v>0</v>
      </c>
      <c r="K70" s="644">
        <v>0</v>
      </c>
      <c r="L70" s="644">
        <v>0</v>
      </c>
      <c r="M70" s="644"/>
      <c r="N70" s="644">
        <v>0</v>
      </c>
      <c r="O70" s="644"/>
      <c r="P70" s="644"/>
      <c r="Q70" s="644"/>
    </row>
    <row r="71" spans="1:17">
      <c r="A71" s="643" t="s">
        <v>254</v>
      </c>
      <c r="B71" s="644">
        <v>478</v>
      </c>
      <c r="C71" s="644">
        <v>354</v>
      </c>
      <c r="D71" s="644"/>
      <c r="E71" s="644">
        <v>167</v>
      </c>
      <c r="F71" s="644">
        <v>42</v>
      </c>
      <c r="G71" s="644"/>
      <c r="H71" s="644">
        <v>1041</v>
      </c>
      <c r="I71" s="644"/>
      <c r="J71" s="644">
        <v>0</v>
      </c>
      <c r="K71" s="644">
        <v>0</v>
      </c>
      <c r="L71" s="644">
        <v>0</v>
      </c>
      <c r="M71" s="644"/>
      <c r="N71" s="644">
        <v>0</v>
      </c>
      <c r="O71" s="644"/>
      <c r="P71" s="644"/>
      <c r="Q71" s="644"/>
    </row>
    <row r="72" spans="1:17">
      <c r="A72" s="643" t="s">
        <v>258</v>
      </c>
      <c r="B72" s="644">
        <v>293</v>
      </c>
      <c r="C72" s="644">
        <v>220</v>
      </c>
      <c r="D72" s="644"/>
      <c r="E72" s="644">
        <v>112</v>
      </c>
      <c r="F72" s="644">
        <v>41</v>
      </c>
      <c r="G72" s="644"/>
      <c r="H72" s="644">
        <v>666</v>
      </c>
      <c r="I72" s="644"/>
      <c r="J72" s="644">
        <v>0</v>
      </c>
      <c r="K72" s="644">
        <v>0</v>
      </c>
      <c r="L72" s="644">
        <v>0</v>
      </c>
      <c r="M72" s="644"/>
      <c r="N72" s="644">
        <v>0</v>
      </c>
      <c r="O72" s="644"/>
      <c r="P72" s="644"/>
      <c r="Q72" s="644"/>
    </row>
    <row r="73" spans="1:17">
      <c r="A73" s="643" t="s">
        <v>262</v>
      </c>
      <c r="B73" s="644">
        <v>58</v>
      </c>
      <c r="C73" s="644">
        <v>37</v>
      </c>
      <c r="D73" s="644"/>
      <c r="E73" s="644">
        <v>0</v>
      </c>
      <c r="F73" s="644">
        <v>0</v>
      </c>
      <c r="G73" s="644"/>
      <c r="H73" s="644">
        <v>95</v>
      </c>
      <c r="I73" s="644"/>
      <c r="J73" s="644">
        <v>0</v>
      </c>
      <c r="K73" s="644">
        <v>0</v>
      </c>
      <c r="L73" s="644">
        <v>0</v>
      </c>
      <c r="M73" s="644"/>
      <c r="N73" s="644">
        <v>0</v>
      </c>
      <c r="O73" s="644"/>
      <c r="P73" s="644"/>
      <c r="Q73" s="644"/>
    </row>
    <row r="74" spans="1:17">
      <c r="A74" s="643" t="s">
        <v>266</v>
      </c>
      <c r="B74" s="644">
        <v>0</v>
      </c>
      <c r="C74" s="644">
        <v>0</v>
      </c>
      <c r="D74" s="644"/>
      <c r="E74" s="644">
        <v>0</v>
      </c>
      <c r="F74" s="644">
        <v>0</v>
      </c>
      <c r="G74" s="644"/>
      <c r="H74" s="644">
        <v>0</v>
      </c>
      <c r="I74" s="644"/>
      <c r="J74" s="644">
        <v>1114.5</v>
      </c>
      <c r="K74" s="644">
        <v>1196.0999999999999</v>
      </c>
      <c r="L74" s="644">
        <v>145</v>
      </c>
      <c r="M74" s="644"/>
      <c r="N74" s="644">
        <v>2455.6</v>
      </c>
      <c r="O74" s="644"/>
      <c r="P74" s="644"/>
      <c r="Q74" s="644"/>
    </row>
    <row r="75" spans="1:17">
      <c r="A75" s="643" t="s">
        <v>270</v>
      </c>
      <c r="B75" s="644">
        <v>1634</v>
      </c>
      <c r="C75" s="644">
        <v>1174</v>
      </c>
      <c r="D75" s="644"/>
      <c r="E75" s="644">
        <v>476</v>
      </c>
      <c r="F75" s="644">
        <v>135</v>
      </c>
      <c r="G75" s="644"/>
      <c r="H75" s="644">
        <v>3419</v>
      </c>
      <c r="I75" s="644"/>
      <c r="J75" s="644">
        <v>1114.5</v>
      </c>
      <c r="K75" s="644">
        <v>1196.0999999999999</v>
      </c>
      <c r="L75" s="644">
        <v>145</v>
      </c>
      <c r="M75" s="644"/>
      <c r="N75" s="644">
        <v>2455.6</v>
      </c>
      <c r="O75" s="644"/>
      <c r="P75" s="644"/>
      <c r="Q75" s="644"/>
    </row>
    <row r="76" spans="1:17">
      <c r="A76" s="642" t="s">
        <v>37</v>
      </c>
      <c r="B76" s="644"/>
      <c r="C76" s="644"/>
      <c r="D76" s="644"/>
      <c r="E76" s="644"/>
      <c r="F76" s="644"/>
      <c r="G76" s="644"/>
      <c r="H76" s="644"/>
      <c r="I76" s="644"/>
      <c r="J76" s="644"/>
      <c r="K76" s="644"/>
      <c r="L76" s="644"/>
      <c r="M76" s="644"/>
      <c r="N76" s="644"/>
      <c r="O76" s="644"/>
      <c r="P76" s="644"/>
      <c r="Q76" s="644"/>
    </row>
    <row r="77" spans="1:17">
      <c r="A77" s="643" t="s">
        <v>245</v>
      </c>
      <c r="B77" s="644">
        <v>1412</v>
      </c>
      <c r="C77" s="644">
        <v>221</v>
      </c>
      <c r="D77" s="644">
        <v>682</v>
      </c>
      <c r="E77" s="644">
        <v>56</v>
      </c>
      <c r="F77" s="644">
        <v>104</v>
      </c>
      <c r="G77" s="644">
        <v>95</v>
      </c>
      <c r="H77" s="644">
        <v>2570</v>
      </c>
      <c r="I77" s="644"/>
      <c r="J77" s="644">
        <v>0</v>
      </c>
      <c r="K77" s="644">
        <v>0</v>
      </c>
      <c r="L77" s="644">
        <v>0</v>
      </c>
      <c r="M77" s="644"/>
      <c r="N77" s="644">
        <v>0</v>
      </c>
      <c r="O77" s="644"/>
      <c r="P77" s="644"/>
      <c r="Q77" s="644"/>
    </row>
    <row r="78" spans="1:17">
      <c r="A78" s="643" t="s">
        <v>250</v>
      </c>
      <c r="B78" s="644">
        <v>1307</v>
      </c>
      <c r="C78" s="644">
        <v>438</v>
      </c>
      <c r="D78" s="644">
        <v>881</v>
      </c>
      <c r="E78" s="644">
        <v>113</v>
      </c>
      <c r="F78" s="644">
        <v>166</v>
      </c>
      <c r="G78" s="644">
        <v>102</v>
      </c>
      <c r="H78" s="644">
        <v>3007</v>
      </c>
      <c r="I78" s="644"/>
      <c r="J78" s="644">
        <v>0</v>
      </c>
      <c r="K78" s="644">
        <v>0</v>
      </c>
      <c r="L78" s="644">
        <v>1</v>
      </c>
      <c r="M78" s="644"/>
      <c r="N78" s="644">
        <v>1</v>
      </c>
      <c r="O78" s="644"/>
      <c r="P78" s="644"/>
      <c r="Q78" s="644"/>
    </row>
    <row r="79" spans="1:17">
      <c r="A79" s="643" t="s">
        <v>254</v>
      </c>
      <c r="B79" s="644">
        <v>898</v>
      </c>
      <c r="C79" s="644">
        <v>259</v>
      </c>
      <c r="D79" s="644">
        <v>707</v>
      </c>
      <c r="E79" s="644">
        <v>63</v>
      </c>
      <c r="F79" s="644">
        <v>185</v>
      </c>
      <c r="G79" s="644">
        <v>76</v>
      </c>
      <c r="H79" s="644">
        <v>2188</v>
      </c>
      <c r="I79" s="644"/>
      <c r="J79" s="644">
        <v>0</v>
      </c>
      <c r="K79" s="644">
        <v>0</v>
      </c>
      <c r="L79" s="644">
        <v>0</v>
      </c>
      <c r="M79" s="644"/>
      <c r="N79" s="644">
        <v>0</v>
      </c>
      <c r="O79" s="644"/>
      <c r="P79" s="644"/>
      <c r="Q79" s="644"/>
    </row>
    <row r="80" spans="1:17">
      <c r="A80" s="643" t="s">
        <v>258</v>
      </c>
      <c r="B80" s="644">
        <v>9</v>
      </c>
      <c r="C80" s="644">
        <v>9</v>
      </c>
      <c r="D80" s="644">
        <v>66</v>
      </c>
      <c r="E80" s="644">
        <v>5</v>
      </c>
      <c r="F80" s="644">
        <v>49</v>
      </c>
      <c r="G80" s="644">
        <v>4</v>
      </c>
      <c r="H80" s="644">
        <v>142</v>
      </c>
      <c r="I80" s="644"/>
      <c r="J80" s="644">
        <v>0</v>
      </c>
      <c r="K80" s="644">
        <v>89</v>
      </c>
      <c r="L80" s="644">
        <v>113</v>
      </c>
      <c r="M80" s="644"/>
      <c r="N80" s="644">
        <v>202</v>
      </c>
      <c r="O80" s="644"/>
      <c r="P80" s="644"/>
      <c r="Q80" s="644"/>
    </row>
    <row r="81" spans="1:17">
      <c r="A81" s="643" t="s">
        <v>262</v>
      </c>
      <c r="B81" s="644">
        <v>1304</v>
      </c>
      <c r="C81" s="644">
        <v>321</v>
      </c>
      <c r="D81" s="644">
        <v>509</v>
      </c>
      <c r="E81" s="644">
        <v>33</v>
      </c>
      <c r="F81" s="644">
        <v>123</v>
      </c>
      <c r="G81" s="644">
        <v>81</v>
      </c>
      <c r="H81" s="644">
        <v>2371</v>
      </c>
      <c r="I81" s="644"/>
      <c r="J81" s="644">
        <v>0</v>
      </c>
      <c r="K81" s="644">
        <v>4</v>
      </c>
      <c r="L81" s="644">
        <v>9</v>
      </c>
      <c r="M81" s="644"/>
      <c r="N81" s="644">
        <v>13</v>
      </c>
      <c r="O81" s="644"/>
      <c r="P81" s="644"/>
      <c r="Q81" s="644"/>
    </row>
    <row r="82" spans="1:17">
      <c r="A82" s="643" t="s">
        <v>266</v>
      </c>
      <c r="B82" s="644">
        <v>0</v>
      </c>
      <c r="C82" s="644">
        <v>0</v>
      </c>
      <c r="D82" s="644">
        <v>0</v>
      </c>
      <c r="E82" s="644">
        <v>0</v>
      </c>
      <c r="F82" s="644">
        <v>0</v>
      </c>
      <c r="G82" s="644">
        <v>0</v>
      </c>
      <c r="H82" s="644">
        <v>0</v>
      </c>
      <c r="I82" s="644"/>
      <c r="J82" s="644">
        <v>2529</v>
      </c>
      <c r="K82" s="644">
        <v>2625</v>
      </c>
      <c r="L82" s="644">
        <v>1211</v>
      </c>
      <c r="M82" s="644"/>
      <c r="N82" s="644">
        <v>6365</v>
      </c>
      <c r="O82" s="644"/>
      <c r="P82" s="644"/>
      <c r="Q82" s="644"/>
    </row>
    <row r="83" spans="1:17">
      <c r="A83" s="643" t="s">
        <v>270</v>
      </c>
      <c r="B83" s="644">
        <v>4930</v>
      </c>
      <c r="C83" s="644">
        <v>1248</v>
      </c>
      <c r="D83" s="644">
        <v>2845</v>
      </c>
      <c r="E83" s="644">
        <v>270</v>
      </c>
      <c r="F83" s="644">
        <v>627</v>
      </c>
      <c r="G83" s="644">
        <v>358</v>
      </c>
      <c r="H83" s="644">
        <v>10278</v>
      </c>
      <c r="I83" s="644"/>
      <c r="J83" s="644">
        <v>2529</v>
      </c>
      <c r="K83" s="644">
        <v>2718</v>
      </c>
      <c r="L83" s="644">
        <v>1334</v>
      </c>
      <c r="M83" s="644"/>
      <c r="N83" s="644">
        <v>6581</v>
      </c>
      <c r="O83" s="644"/>
      <c r="P83" s="644"/>
      <c r="Q83" s="644"/>
    </row>
    <row r="84" spans="1:17">
      <c r="A84" s="642" t="s">
        <v>38</v>
      </c>
      <c r="B84" s="644"/>
      <c r="C84" s="644"/>
      <c r="D84" s="644"/>
      <c r="E84" s="644"/>
      <c r="F84" s="644"/>
      <c r="G84" s="644"/>
      <c r="H84" s="644"/>
      <c r="I84" s="644"/>
      <c r="J84" s="644"/>
      <c r="K84" s="644"/>
      <c r="L84" s="644"/>
      <c r="M84" s="644"/>
      <c r="N84" s="644"/>
      <c r="O84" s="644"/>
      <c r="P84" s="644"/>
      <c r="Q84" s="644"/>
    </row>
    <row r="85" spans="1:17">
      <c r="A85" s="643" t="s">
        <v>245</v>
      </c>
      <c r="B85" s="644">
        <v>721</v>
      </c>
      <c r="C85" s="644"/>
      <c r="D85" s="644">
        <v>241</v>
      </c>
      <c r="E85" s="644">
        <v>56</v>
      </c>
      <c r="F85" s="644">
        <v>142</v>
      </c>
      <c r="G85" s="644">
        <v>46</v>
      </c>
      <c r="H85" s="644">
        <v>1206</v>
      </c>
      <c r="I85" s="644">
        <v>0</v>
      </c>
      <c r="J85" s="644">
        <v>0</v>
      </c>
      <c r="K85" s="644">
        <v>0</v>
      </c>
      <c r="L85" s="644">
        <v>0</v>
      </c>
      <c r="M85" s="644"/>
      <c r="N85" s="644">
        <v>0</v>
      </c>
      <c r="O85" s="644">
        <v>0</v>
      </c>
      <c r="P85" s="644">
        <v>0</v>
      </c>
      <c r="Q85" s="644">
        <v>0</v>
      </c>
    </row>
    <row r="86" spans="1:17">
      <c r="A86" s="643" t="s">
        <v>250</v>
      </c>
      <c r="B86" s="644">
        <v>600</v>
      </c>
      <c r="C86" s="644"/>
      <c r="D86" s="644">
        <v>161</v>
      </c>
      <c r="E86" s="644">
        <v>31</v>
      </c>
      <c r="F86" s="644">
        <v>149</v>
      </c>
      <c r="G86" s="644">
        <v>44</v>
      </c>
      <c r="H86" s="644">
        <v>985</v>
      </c>
      <c r="I86" s="644">
        <v>0</v>
      </c>
      <c r="J86" s="644">
        <v>0</v>
      </c>
      <c r="K86" s="644">
        <v>0</v>
      </c>
      <c r="L86" s="644">
        <v>0</v>
      </c>
      <c r="M86" s="644"/>
      <c r="N86" s="644">
        <v>0</v>
      </c>
      <c r="O86" s="644">
        <v>0</v>
      </c>
      <c r="P86" s="644">
        <v>0</v>
      </c>
      <c r="Q86" s="644">
        <v>0</v>
      </c>
    </row>
    <row r="87" spans="1:17">
      <c r="A87" s="643" t="s">
        <v>254</v>
      </c>
      <c r="B87" s="644">
        <v>451</v>
      </c>
      <c r="C87" s="644"/>
      <c r="D87" s="644">
        <v>210</v>
      </c>
      <c r="E87" s="644">
        <v>26</v>
      </c>
      <c r="F87" s="644">
        <v>242</v>
      </c>
      <c r="G87" s="644">
        <v>65</v>
      </c>
      <c r="H87" s="644">
        <v>994</v>
      </c>
      <c r="I87" s="644">
        <v>0</v>
      </c>
      <c r="J87" s="644">
        <v>0</v>
      </c>
      <c r="K87" s="644">
        <v>0</v>
      </c>
      <c r="L87" s="644">
        <v>0</v>
      </c>
      <c r="M87" s="644"/>
      <c r="N87" s="644">
        <v>0</v>
      </c>
      <c r="O87" s="644">
        <v>0</v>
      </c>
      <c r="P87" s="644">
        <v>0</v>
      </c>
      <c r="Q87" s="644">
        <v>0</v>
      </c>
    </row>
    <row r="88" spans="1:17">
      <c r="A88" s="643" t="s">
        <v>258</v>
      </c>
      <c r="B88" s="644">
        <v>331</v>
      </c>
      <c r="C88" s="644"/>
      <c r="D88" s="644">
        <v>202</v>
      </c>
      <c r="E88" s="644">
        <v>19</v>
      </c>
      <c r="F88" s="644">
        <v>268</v>
      </c>
      <c r="G88" s="644">
        <v>48</v>
      </c>
      <c r="H88" s="644">
        <v>868</v>
      </c>
      <c r="I88" s="644">
        <v>0</v>
      </c>
      <c r="J88" s="644">
        <v>0</v>
      </c>
      <c r="K88" s="644">
        <v>0</v>
      </c>
      <c r="L88" s="644">
        <v>0</v>
      </c>
      <c r="M88" s="644"/>
      <c r="N88" s="644">
        <v>0</v>
      </c>
      <c r="O88" s="644">
        <v>0</v>
      </c>
      <c r="P88" s="644">
        <v>0</v>
      </c>
      <c r="Q88" s="644">
        <v>0</v>
      </c>
    </row>
    <row r="89" spans="1:17">
      <c r="A89" s="643" t="s">
        <v>262</v>
      </c>
      <c r="B89" s="644">
        <v>0</v>
      </c>
      <c r="C89" s="644"/>
      <c r="D89" s="644">
        <v>0</v>
      </c>
      <c r="E89" s="644">
        <v>0</v>
      </c>
      <c r="F89" s="644">
        <v>0</v>
      </c>
      <c r="G89" s="644">
        <v>0</v>
      </c>
      <c r="H89" s="644">
        <v>0</v>
      </c>
      <c r="I89" s="644">
        <v>0</v>
      </c>
      <c r="J89" s="644">
        <v>0</v>
      </c>
      <c r="K89" s="644">
        <v>0</v>
      </c>
      <c r="L89" s="644">
        <v>0</v>
      </c>
      <c r="M89" s="644"/>
      <c r="N89" s="644">
        <v>0</v>
      </c>
      <c r="O89" s="644">
        <v>0</v>
      </c>
      <c r="P89" s="644">
        <v>0</v>
      </c>
      <c r="Q89" s="644">
        <v>0</v>
      </c>
    </row>
    <row r="90" spans="1:17">
      <c r="A90" s="643" t="s">
        <v>266</v>
      </c>
      <c r="B90" s="644">
        <v>0</v>
      </c>
      <c r="C90" s="644"/>
      <c r="D90" s="644">
        <v>0</v>
      </c>
      <c r="E90" s="644">
        <v>0</v>
      </c>
      <c r="F90" s="644">
        <v>0</v>
      </c>
      <c r="G90" s="644">
        <v>0</v>
      </c>
      <c r="H90" s="644">
        <v>0</v>
      </c>
      <c r="I90" s="644">
        <v>206</v>
      </c>
      <c r="J90" s="644">
        <v>573</v>
      </c>
      <c r="K90" s="644">
        <v>151</v>
      </c>
      <c r="L90" s="644">
        <v>317</v>
      </c>
      <c r="M90" s="644"/>
      <c r="N90" s="644">
        <v>1247</v>
      </c>
      <c r="O90" s="644">
        <v>218</v>
      </c>
      <c r="P90" s="644">
        <v>885</v>
      </c>
      <c r="Q90" s="644">
        <v>1103</v>
      </c>
    </row>
    <row r="91" spans="1:17">
      <c r="A91" s="643" t="s">
        <v>270</v>
      </c>
      <c r="B91" s="644">
        <v>2103</v>
      </c>
      <c r="C91" s="644"/>
      <c r="D91" s="644">
        <v>814</v>
      </c>
      <c r="E91" s="644">
        <v>132</v>
      </c>
      <c r="F91" s="644">
        <v>801</v>
      </c>
      <c r="G91" s="644">
        <v>203</v>
      </c>
      <c r="H91" s="644">
        <v>4053</v>
      </c>
      <c r="I91" s="644">
        <v>206</v>
      </c>
      <c r="J91" s="644">
        <v>573</v>
      </c>
      <c r="K91" s="644">
        <v>151</v>
      </c>
      <c r="L91" s="644">
        <v>317</v>
      </c>
      <c r="M91" s="644"/>
      <c r="N91" s="644">
        <v>1247</v>
      </c>
      <c r="O91" s="644">
        <v>218</v>
      </c>
      <c r="P91" s="644">
        <v>885</v>
      </c>
      <c r="Q91" s="644">
        <v>1103</v>
      </c>
    </row>
    <row r="92" spans="1:17">
      <c r="A92" s="642" t="s">
        <v>20</v>
      </c>
      <c r="B92" s="644"/>
      <c r="C92" s="644"/>
      <c r="D92" s="644"/>
      <c r="E92" s="644"/>
      <c r="F92" s="644"/>
      <c r="G92" s="644"/>
      <c r="H92" s="644"/>
      <c r="I92" s="644"/>
      <c r="J92" s="644"/>
      <c r="K92" s="644"/>
      <c r="L92" s="644"/>
      <c r="M92" s="644"/>
      <c r="N92" s="644"/>
      <c r="O92" s="644"/>
      <c r="P92" s="644"/>
      <c r="Q92" s="644"/>
    </row>
    <row r="93" spans="1:17">
      <c r="A93" s="643" t="s">
        <v>245</v>
      </c>
      <c r="B93" s="644">
        <v>643</v>
      </c>
      <c r="C93" s="644"/>
      <c r="D93" s="644">
        <v>278</v>
      </c>
      <c r="E93" s="644"/>
      <c r="F93" s="644">
        <v>171</v>
      </c>
      <c r="G93" s="644">
        <v>74</v>
      </c>
      <c r="H93" s="644">
        <v>1166</v>
      </c>
      <c r="I93" s="644"/>
      <c r="J93" s="644">
        <v>0</v>
      </c>
      <c r="K93" s="644">
        <v>0</v>
      </c>
      <c r="L93" s="644">
        <v>10</v>
      </c>
      <c r="M93" s="644"/>
      <c r="N93" s="644">
        <v>10</v>
      </c>
      <c r="O93" s="644"/>
      <c r="P93" s="644"/>
      <c r="Q93" s="644"/>
    </row>
    <row r="94" spans="1:17">
      <c r="A94" s="643" t="s">
        <v>250</v>
      </c>
      <c r="B94" s="644">
        <v>696</v>
      </c>
      <c r="C94" s="644"/>
      <c r="D94" s="644">
        <v>335</v>
      </c>
      <c r="E94" s="644"/>
      <c r="F94" s="644">
        <v>234</v>
      </c>
      <c r="G94" s="644">
        <v>139</v>
      </c>
      <c r="H94" s="644">
        <v>1404</v>
      </c>
      <c r="I94" s="644"/>
      <c r="J94" s="644">
        <v>0</v>
      </c>
      <c r="K94" s="644">
        <v>0</v>
      </c>
      <c r="L94" s="644">
        <v>27</v>
      </c>
      <c r="M94" s="644"/>
      <c r="N94" s="644">
        <v>27</v>
      </c>
      <c r="O94" s="644"/>
      <c r="P94" s="644"/>
      <c r="Q94" s="644"/>
    </row>
    <row r="95" spans="1:17">
      <c r="A95" s="643" t="s">
        <v>254</v>
      </c>
      <c r="B95" s="644">
        <v>617</v>
      </c>
      <c r="C95" s="644"/>
      <c r="D95" s="644">
        <v>289</v>
      </c>
      <c r="E95" s="644"/>
      <c r="F95" s="644">
        <v>252</v>
      </c>
      <c r="G95" s="644">
        <v>167</v>
      </c>
      <c r="H95" s="644">
        <v>1325</v>
      </c>
      <c r="I95" s="644"/>
      <c r="J95" s="644">
        <v>0</v>
      </c>
      <c r="K95" s="644">
        <v>0</v>
      </c>
      <c r="L95" s="644">
        <v>28</v>
      </c>
      <c r="M95" s="644"/>
      <c r="N95" s="644">
        <v>28</v>
      </c>
      <c r="O95" s="644"/>
      <c r="P95" s="644"/>
      <c r="Q95" s="644"/>
    </row>
    <row r="96" spans="1:17">
      <c r="A96" s="643" t="s">
        <v>258</v>
      </c>
      <c r="B96" s="644">
        <v>158</v>
      </c>
      <c r="C96" s="644"/>
      <c r="D96" s="644">
        <v>106</v>
      </c>
      <c r="E96" s="644"/>
      <c r="F96" s="644">
        <v>61</v>
      </c>
      <c r="G96" s="644">
        <v>144</v>
      </c>
      <c r="H96" s="644">
        <v>469</v>
      </c>
      <c r="I96" s="644"/>
      <c r="J96" s="644">
        <v>0</v>
      </c>
      <c r="K96" s="644">
        <v>0</v>
      </c>
      <c r="L96" s="644">
        <v>47</v>
      </c>
      <c r="M96" s="644"/>
      <c r="N96" s="644">
        <v>47</v>
      </c>
      <c r="O96" s="644"/>
      <c r="P96" s="644"/>
      <c r="Q96" s="644"/>
    </row>
    <row r="97" spans="1:17">
      <c r="A97" s="643" t="s">
        <v>262</v>
      </c>
      <c r="B97" s="644">
        <v>286</v>
      </c>
      <c r="C97" s="644"/>
      <c r="D97" s="644">
        <v>1</v>
      </c>
      <c r="E97" s="644"/>
      <c r="F97" s="644">
        <v>103</v>
      </c>
      <c r="G97" s="644">
        <v>26</v>
      </c>
      <c r="H97" s="644">
        <v>416</v>
      </c>
      <c r="I97" s="644"/>
      <c r="J97" s="644">
        <v>1399</v>
      </c>
      <c r="K97" s="644">
        <v>471</v>
      </c>
      <c r="L97" s="644">
        <v>130</v>
      </c>
      <c r="M97" s="644"/>
      <c r="N97" s="644">
        <v>2000</v>
      </c>
      <c r="O97" s="644"/>
      <c r="P97" s="644"/>
      <c r="Q97" s="644"/>
    </row>
    <row r="98" spans="1:17">
      <c r="A98" s="643" t="s">
        <v>266</v>
      </c>
      <c r="B98" s="644">
        <v>0</v>
      </c>
      <c r="C98" s="644"/>
      <c r="D98" s="644">
        <v>0</v>
      </c>
      <c r="E98" s="644"/>
      <c r="F98" s="644">
        <v>0</v>
      </c>
      <c r="G98" s="644">
        <v>0</v>
      </c>
      <c r="H98" s="644">
        <v>0</v>
      </c>
      <c r="I98" s="644"/>
      <c r="J98" s="644">
        <v>0</v>
      </c>
      <c r="K98" s="644">
        <v>0</v>
      </c>
      <c r="L98" s="644">
        <v>0</v>
      </c>
      <c r="M98" s="644"/>
      <c r="N98" s="644">
        <v>0</v>
      </c>
      <c r="O98" s="644"/>
      <c r="P98" s="644"/>
      <c r="Q98" s="644"/>
    </row>
    <row r="99" spans="1:17">
      <c r="A99" s="643" t="s">
        <v>270</v>
      </c>
      <c r="B99" s="644">
        <v>2400</v>
      </c>
      <c r="C99" s="644"/>
      <c r="D99" s="644">
        <v>1009</v>
      </c>
      <c r="E99" s="644"/>
      <c r="F99" s="644">
        <v>821</v>
      </c>
      <c r="G99" s="644">
        <v>550</v>
      </c>
      <c r="H99" s="644">
        <v>4780</v>
      </c>
      <c r="I99" s="644"/>
      <c r="J99" s="644">
        <v>1399</v>
      </c>
      <c r="K99" s="644">
        <v>471</v>
      </c>
      <c r="L99" s="644">
        <v>242</v>
      </c>
      <c r="M99" s="644"/>
      <c r="N99" s="644">
        <v>2112</v>
      </c>
      <c r="O99" s="644"/>
      <c r="P99" s="644"/>
      <c r="Q99" s="644"/>
    </row>
    <row r="100" spans="1:17">
      <c r="A100" s="642" t="s">
        <v>39</v>
      </c>
      <c r="B100" s="644"/>
      <c r="C100" s="644"/>
      <c r="D100" s="644"/>
      <c r="E100" s="644"/>
      <c r="F100" s="644"/>
      <c r="G100" s="644"/>
      <c r="H100" s="644"/>
      <c r="I100" s="644"/>
      <c r="J100" s="644"/>
      <c r="K100" s="644"/>
      <c r="L100" s="644"/>
      <c r="M100" s="644"/>
      <c r="N100" s="644"/>
      <c r="O100" s="644"/>
      <c r="P100" s="644"/>
      <c r="Q100" s="644"/>
    </row>
    <row r="101" spans="1:17">
      <c r="A101" s="643" t="s">
        <v>245</v>
      </c>
      <c r="B101" s="644">
        <v>807</v>
      </c>
      <c r="C101" s="644">
        <v>108</v>
      </c>
      <c r="D101" s="644">
        <v>896</v>
      </c>
      <c r="E101" s="644"/>
      <c r="F101" s="644">
        <v>74</v>
      </c>
      <c r="G101" s="644"/>
      <c r="H101" s="644">
        <v>1885</v>
      </c>
      <c r="I101" s="644"/>
      <c r="J101" s="644">
        <v>107</v>
      </c>
      <c r="K101" s="644">
        <v>97</v>
      </c>
      <c r="L101" s="644"/>
      <c r="M101" s="644"/>
      <c r="N101" s="644">
        <v>204</v>
      </c>
      <c r="O101" s="644">
        <v>0</v>
      </c>
      <c r="P101" s="644">
        <v>0</v>
      </c>
      <c r="Q101" s="644">
        <v>0</v>
      </c>
    </row>
    <row r="102" spans="1:17">
      <c r="A102" s="643" t="s">
        <v>250</v>
      </c>
      <c r="B102" s="644">
        <v>717</v>
      </c>
      <c r="C102" s="644">
        <v>107</v>
      </c>
      <c r="D102" s="644">
        <v>659</v>
      </c>
      <c r="E102" s="644"/>
      <c r="F102" s="644">
        <v>70</v>
      </c>
      <c r="G102" s="644"/>
      <c r="H102" s="644">
        <v>1553</v>
      </c>
      <c r="I102" s="644"/>
      <c r="J102" s="644">
        <v>385</v>
      </c>
      <c r="K102" s="644">
        <v>364</v>
      </c>
      <c r="L102" s="644"/>
      <c r="M102" s="644"/>
      <c r="N102" s="644">
        <v>749</v>
      </c>
      <c r="O102" s="644">
        <v>0</v>
      </c>
      <c r="P102" s="644">
        <v>0</v>
      </c>
      <c r="Q102" s="644">
        <v>0</v>
      </c>
    </row>
    <row r="103" spans="1:17">
      <c r="A103" s="643" t="s">
        <v>254</v>
      </c>
      <c r="B103" s="644">
        <v>628</v>
      </c>
      <c r="C103" s="644">
        <v>92</v>
      </c>
      <c r="D103" s="644">
        <v>671</v>
      </c>
      <c r="E103" s="644"/>
      <c r="F103" s="644">
        <v>83</v>
      </c>
      <c r="G103" s="644"/>
      <c r="H103" s="644">
        <v>1474</v>
      </c>
      <c r="I103" s="644"/>
      <c r="J103" s="644">
        <v>182</v>
      </c>
      <c r="K103" s="644">
        <v>183</v>
      </c>
      <c r="L103" s="644"/>
      <c r="M103" s="644"/>
      <c r="N103" s="644">
        <v>365</v>
      </c>
      <c r="O103" s="644">
        <v>0</v>
      </c>
      <c r="P103" s="644">
        <v>0</v>
      </c>
      <c r="Q103" s="644">
        <v>0</v>
      </c>
    </row>
    <row r="104" spans="1:17">
      <c r="A104" s="643" t="s">
        <v>258</v>
      </c>
      <c r="B104" s="644">
        <v>185</v>
      </c>
      <c r="C104" s="644">
        <v>7</v>
      </c>
      <c r="D104" s="644">
        <v>209</v>
      </c>
      <c r="E104" s="644"/>
      <c r="F104" s="644">
        <v>13</v>
      </c>
      <c r="G104" s="644"/>
      <c r="H104" s="644">
        <v>414</v>
      </c>
      <c r="I104" s="644"/>
      <c r="J104" s="644">
        <v>337</v>
      </c>
      <c r="K104" s="644">
        <v>149</v>
      </c>
      <c r="L104" s="644"/>
      <c r="M104" s="644"/>
      <c r="N104" s="644">
        <v>486</v>
      </c>
      <c r="O104" s="644">
        <v>0</v>
      </c>
      <c r="P104" s="644">
        <v>0</v>
      </c>
      <c r="Q104" s="644">
        <v>0</v>
      </c>
    </row>
    <row r="105" spans="1:17">
      <c r="A105" s="643" t="s">
        <v>262</v>
      </c>
      <c r="B105" s="644">
        <v>284</v>
      </c>
      <c r="C105" s="644">
        <v>8</v>
      </c>
      <c r="D105" s="644">
        <v>297</v>
      </c>
      <c r="E105" s="644"/>
      <c r="F105" s="644">
        <v>41</v>
      </c>
      <c r="G105" s="644"/>
      <c r="H105" s="644">
        <v>630</v>
      </c>
      <c r="I105" s="644"/>
      <c r="J105" s="644">
        <v>0</v>
      </c>
      <c r="K105" s="644">
        <v>1</v>
      </c>
      <c r="L105" s="644"/>
      <c r="M105" s="644"/>
      <c r="N105" s="644">
        <v>1</v>
      </c>
      <c r="O105" s="644">
        <v>0</v>
      </c>
      <c r="P105" s="644">
        <v>0</v>
      </c>
      <c r="Q105" s="644">
        <v>0</v>
      </c>
    </row>
    <row r="106" spans="1:17">
      <c r="A106" s="643" t="s">
        <v>266</v>
      </c>
      <c r="B106" s="644">
        <v>0</v>
      </c>
      <c r="C106" s="644">
        <v>0</v>
      </c>
      <c r="D106" s="644">
        <v>0</v>
      </c>
      <c r="E106" s="644"/>
      <c r="F106" s="644">
        <v>0</v>
      </c>
      <c r="G106" s="644"/>
      <c r="H106" s="644">
        <v>0</v>
      </c>
      <c r="I106" s="644"/>
      <c r="J106" s="644">
        <v>0</v>
      </c>
      <c r="K106" s="644">
        <v>0</v>
      </c>
      <c r="L106" s="644"/>
      <c r="M106" s="644"/>
      <c r="N106" s="644">
        <v>0</v>
      </c>
      <c r="O106" s="644">
        <v>40</v>
      </c>
      <c r="P106" s="644">
        <v>441</v>
      </c>
      <c r="Q106" s="644">
        <v>481</v>
      </c>
    </row>
    <row r="107" spans="1:17">
      <c r="A107" s="643" t="s">
        <v>270</v>
      </c>
      <c r="B107" s="644">
        <v>2621</v>
      </c>
      <c r="C107" s="644">
        <v>322</v>
      </c>
      <c r="D107" s="644">
        <v>2732</v>
      </c>
      <c r="E107" s="644"/>
      <c r="F107" s="644">
        <v>281</v>
      </c>
      <c r="G107" s="644"/>
      <c r="H107" s="644">
        <v>5956</v>
      </c>
      <c r="I107" s="644"/>
      <c r="J107" s="644">
        <v>1011</v>
      </c>
      <c r="K107" s="644">
        <v>794</v>
      </c>
      <c r="L107" s="644"/>
      <c r="M107" s="644"/>
      <c r="N107" s="644">
        <v>1805</v>
      </c>
      <c r="O107" s="644">
        <v>40</v>
      </c>
      <c r="P107" s="644">
        <v>441</v>
      </c>
      <c r="Q107" s="644">
        <v>481</v>
      </c>
    </row>
    <row r="108" spans="1:17">
      <c r="A108" s="642" t="s">
        <v>40</v>
      </c>
      <c r="B108" s="644"/>
      <c r="C108" s="644"/>
      <c r="D108" s="644"/>
      <c r="E108" s="644"/>
      <c r="F108" s="644"/>
      <c r="G108" s="644"/>
      <c r="H108" s="644"/>
      <c r="I108" s="644"/>
      <c r="J108" s="644"/>
      <c r="K108" s="644"/>
      <c r="L108" s="644"/>
      <c r="M108" s="644"/>
      <c r="N108" s="644"/>
      <c r="O108" s="644"/>
      <c r="P108" s="644"/>
      <c r="Q108" s="644"/>
    </row>
    <row r="109" spans="1:17">
      <c r="A109" s="643" t="s">
        <v>245</v>
      </c>
      <c r="B109" s="644">
        <v>3336</v>
      </c>
      <c r="C109" s="644">
        <v>468</v>
      </c>
      <c r="D109" s="644">
        <v>1650</v>
      </c>
      <c r="E109" s="644">
        <v>39</v>
      </c>
      <c r="F109" s="644">
        <v>60</v>
      </c>
      <c r="G109" s="644">
        <v>0</v>
      </c>
      <c r="H109" s="644">
        <v>5553</v>
      </c>
      <c r="I109" s="644">
        <v>62</v>
      </c>
      <c r="J109" s="644">
        <v>2462</v>
      </c>
      <c r="K109" s="644">
        <v>491</v>
      </c>
      <c r="L109" s="644">
        <v>61</v>
      </c>
      <c r="M109" s="644"/>
      <c r="N109" s="644">
        <v>3076</v>
      </c>
      <c r="O109" s="644"/>
      <c r="P109" s="644"/>
      <c r="Q109" s="644"/>
    </row>
    <row r="110" spans="1:17">
      <c r="A110" s="643" t="s">
        <v>250</v>
      </c>
      <c r="B110" s="644">
        <v>2571</v>
      </c>
      <c r="C110" s="644">
        <v>575</v>
      </c>
      <c r="D110" s="644">
        <v>1916</v>
      </c>
      <c r="E110" s="644">
        <v>51</v>
      </c>
      <c r="F110" s="644">
        <v>107</v>
      </c>
      <c r="G110" s="644">
        <v>0</v>
      </c>
      <c r="H110" s="644">
        <v>5220</v>
      </c>
      <c r="I110" s="644">
        <v>76</v>
      </c>
      <c r="J110" s="644">
        <v>825</v>
      </c>
      <c r="K110" s="644">
        <v>201</v>
      </c>
      <c r="L110" s="644">
        <v>23</v>
      </c>
      <c r="M110" s="644"/>
      <c r="N110" s="644">
        <v>1125</v>
      </c>
      <c r="O110" s="644"/>
      <c r="P110" s="644"/>
      <c r="Q110" s="644"/>
    </row>
    <row r="111" spans="1:17">
      <c r="A111" s="643" t="s">
        <v>254</v>
      </c>
      <c r="B111" s="644">
        <v>1786</v>
      </c>
      <c r="C111" s="644">
        <v>441</v>
      </c>
      <c r="D111" s="644">
        <v>2142</v>
      </c>
      <c r="E111" s="644">
        <v>57</v>
      </c>
      <c r="F111" s="644">
        <v>71</v>
      </c>
      <c r="G111" s="644">
        <v>0</v>
      </c>
      <c r="H111" s="644">
        <v>4497</v>
      </c>
      <c r="I111" s="644">
        <v>77</v>
      </c>
      <c r="J111" s="644">
        <v>863</v>
      </c>
      <c r="K111" s="644">
        <v>179</v>
      </c>
      <c r="L111" s="644">
        <v>39</v>
      </c>
      <c r="M111" s="644"/>
      <c r="N111" s="644">
        <v>1158</v>
      </c>
      <c r="O111" s="644"/>
      <c r="P111" s="644"/>
      <c r="Q111" s="644"/>
    </row>
    <row r="112" spans="1:17">
      <c r="A112" s="643" t="s">
        <v>258</v>
      </c>
      <c r="B112" s="644">
        <v>441</v>
      </c>
      <c r="C112" s="644">
        <v>4</v>
      </c>
      <c r="D112" s="644">
        <v>528</v>
      </c>
      <c r="E112" s="644">
        <v>15</v>
      </c>
      <c r="F112" s="644">
        <v>1</v>
      </c>
      <c r="G112" s="644">
        <v>0</v>
      </c>
      <c r="H112" s="644">
        <v>989</v>
      </c>
      <c r="I112" s="644">
        <v>531</v>
      </c>
      <c r="J112" s="644">
        <v>2046</v>
      </c>
      <c r="K112" s="644">
        <v>1190</v>
      </c>
      <c r="L112" s="644">
        <v>310</v>
      </c>
      <c r="M112" s="644"/>
      <c r="N112" s="644">
        <v>4077</v>
      </c>
      <c r="O112" s="644"/>
      <c r="P112" s="644"/>
      <c r="Q112" s="644"/>
    </row>
    <row r="113" spans="1:17">
      <c r="A113" s="643" t="s">
        <v>262</v>
      </c>
      <c r="B113" s="644">
        <v>2241</v>
      </c>
      <c r="C113" s="644">
        <v>352</v>
      </c>
      <c r="D113" s="644">
        <v>1433</v>
      </c>
      <c r="E113" s="644">
        <v>35</v>
      </c>
      <c r="F113" s="644">
        <v>81</v>
      </c>
      <c r="G113" s="644">
        <v>0</v>
      </c>
      <c r="H113" s="644">
        <v>4142</v>
      </c>
      <c r="I113" s="644">
        <v>0</v>
      </c>
      <c r="J113" s="644">
        <v>0</v>
      </c>
      <c r="K113" s="644">
        <v>0</v>
      </c>
      <c r="L113" s="644">
        <v>0</v>
      </c>
      <c r="M113" s="644"/>
      <c r="N113" s="644">
        <v>0</v>
      </c>
      <c r="O113" s="644"/>
      <c r="P113" s="644"/>
      <c r="Q113" s="644"/>
    </row>
    <row r="114" spans="1:17">
      <c r="A114" s="643" t="s">
        <v>266</v>
      </c>
      <c r="B114" s="644">
        <v>0</v>
      </c>
      <c r="C114" s="644">
        <v>0</v>
      </c>
      <c r="D114" s="644">
        <v>0</v>
      </c>
      <c r="E114" s="644">
        <v>0</v>
      </c>
      <c r="F114" s="644">
        <v>0</v>
      </c>
      <c r="G114" s="644">
        <v>0</v>
      </c>
      <c r="H114" s="644">
        <v>0</v>
      </c>
      <c r="I114" s="644">
        <v>1</v>
      </c>
      <c r="J114" s="644">
        <v>1816</v>
      </c>
      <c r="K114" s="644">
        <v>719</v>
      </c>
      <c r="L114" s="644">
        <v>1</v>
      </c>
      <c r="M114" s="644"/>
      <c r="N114" s="644">
        <v>2537</v>
      </c>
      <c r="O114" s="644"/>
      <c r="P114" s="644"/>
      <c r="Q114" s="644"/>
    </row>
    <row r="115" spans="1:17">
      <c r="A115" s="643" t="s">
        <v>270</v>
      </c>
      <c r="B115" s="644">
        <v>10375</v>
      </c>
      <c r="C115" s="644">
        <v>1840</v>
      </c>
      <c r="D115" s="644">
        <v>7669</v>
      </c>
      <c r="E115" s="644">
        <v>197</v>
      </c>
      <c r="F115" s="644">
        <v>320</v>
      </c>
      <c r="G115" s="644">
        <v>0</v>
      </c>
      <c r="H115" s="644">
        <v>20401</v>
      </c>
      <c r="I115" s="644">
        <v>747</v>
      </c>
      <c r="J115" s="644">
        <v>8012</v>
      </c>
      <c r="K115" s="644">
        <v>2780</v>
      </c>
      <c r="L115" s="644">
        <v>434</v>
      </c>
      <c r="M115" s="644"/>
      <c r="N115" s="644">
        <v>11973</v>
      </c>
      <c r="O115" s="644"/>
      <c r="P115" s="644"/>
      <c r="Q115" s="644"/>
    </row>
    <row r="116" spans="1:17">
      <c r="A116" s="642" t="s">
        <v>41</v>
      </c>
      <c r="B116" s="644"/>
      <c r="C116" s="644"/>
      <c r="D116" s="644"/>
      <c r="E116" s="644"/>
      <c r="F116" s="644"/>
      <c r="G116" s="644"/>
      <c r="H116" s="644"/>
      <c r="I116" s="644"/>
      <c r="J116" s="644"/>
      <c r="K116" s="644"/>
      <c r="L116" s="644"/>
      <c r="M116" s="644"/>
      <c r="N116" s="644"/>
      <c r="O116" s="644"/>
      <c r="P116" s="644"/>
      <c r="Q116" s="644"/>
    </row>
    <row r="117" spans="1:17">
      <c r="A117" s="643" t="s">
        <v>245</v>
      </c>
      <c r="B117" s="644">
        <v>1720</v>
      </c>
      <c r="C117" s="644">
        <v>440</v>
      </c>
      <c r="D117" s="644">
        <v>665</v>
      </c>
      <c r="E117" s="644"/>
      <c r="F117" s="644">
        <v>38</v>
      </c>
      <c r="G117" s="644">
        <v>17</v>
      </c>
      <c r="H117" s="644">
        <v>2880</v>
      </c>
      <c r="I117" s="644"/>
      <c r="J117" s="644">
        <v>0</v>
      </c>
      <c r="K117" s="644">
        <v>0</v>
      </c>
      <c r="L117" s="644">
        <v>12</v>
      </c>
      <c r="M117" s="644">
        <v>450</v>
      </c>
      <c r="N117" s="644">
        <v>462</v>
      </c>
      <c r="O117" s="644"/>
      <c r="P117" s="644"/>
      <c r="Q117" s="644"/>
    </row>
    <row r="118" spans="1:17">
      <c r="A118" s="643" t="s">
        <v>250</v>
      </c>
      <c r="B118" s="644">
        <v>1518</v>
      </c>
      <c r="C118" s="644">
        <v>518</v>
      </c>
      <c r="D118" s="644">
        <v>718</v>
      </c>
      <c r="E118" s="644"/>
      <c r="F118" s="644">
        <v>82</v>
      </c>
      <c r="G118" s="644">
        <v>32</v>
      </c>
      <c r="H118" s="644">
        <v>2868</v>
      </c>
      <c r="I118" s="644"/>
      <c r="J118" s="644">
        <v>0</v>
      </c>
      <c r="K118" s="644">
        <v>0</v>
      </c>
      <c r="L118" s="644">
        <v>13</v>
      </c>
      <c r="M118" s="644">
        <v>707</v>
      </c>
      <c r="N118" s="644">
        <v>720</v>
      </c>
      <c r="O118" s="644"/>
      <c r="P118" s="644"/>
      <c r="Q118" s="644"/>
    </row>
    <row r="119" spans="1:17">
      <c r="A119" s="643" t="s">
        <v>254</v>
      </c>
      <c r="B119" s="644">
        <v>1133</v>
      </c>
      <c r="C119" s="644">
        <v>572</v>
      </c>
      <c r="D119" s="644">
        <v>695</v>
      </c>
      <c r="E119" s="644"/>
      <c r="F119" s="644">
        <v>56</v>
      </c>
      <c r="G119" s="644">
        <v>22</v>
      </c>
      <c r="H119" s="644">
        <v>2478</v>
      </c>
      <c r="I119" s="644"/>
      <c r="J119" s="644">
        <v>0</v>
      </c>
      <c r="K119" s="644">
        <v>0</v>
      </c>
      <c r="L119" s="644">
        <v>7</v>
      </c>
      <c r="M119" s="644">
        <v>755</v>
      </c>
      <c r="N119" s="644">
        <v>762</v>
      </c>
      <c r="O119" s="644"/>
      <c r="P119" s="644"/>
      <c r="Q119" s="644"/>
    </row>
    <row r="120" spans="1:17">
      <c r="A120" s="643" t="s">
        <v>258</v>
      </c>
      <c r="B120" s="644">
        <v>338</v>
      </c>
      <c r="C120" s="644">
        <v>312</v>
      </c>
      <c r="D120" s="644">
        <v>242</v>
      </c>
      <c r="E120" s="644"/>
      <c r="F120" s="644">
        <v>38</v>
      </c>
      <c r="G120" s="644">
        <v>21</v>
      </c>
      <c r="H120" s="644">
        <v>951</v>
      </c>
      <c r="I120" s="644"/>
      <c r="J120" s="644">
        <v>0</v>
      </c>
      <c r="K120" s="644">
        <v>0</v>
      </c>
      <c r="L120" s="644">
        <v>4</v>
      </c>
      <c r="M120" s="644">
        <v>489</v>
      </c>
      <c r="N120" s="644">
        <v>493</v>
      </c>
      <c r="O120" s="644"/>
      <c r="P120" s="644"/>
      <c r="Q120" s="644"/>
    </row>
    <row r="121" spans="1:17">
      <c r="A121" s="643" t="s">
        <v>262</v>
      </c>
      <c r="B121" s="644">
        <v>313</v>
      </c>
      <c r="C121" s="644">
        <v>11</v>
      </c>
      <c r="D121" s="644">
        <v>124</v>
      </c>
      <c r="E121" s="644"/>
      <c r="F121" s="644">
        <v>54</v>
      </c>
      <c r="G121" s="644">
        <v>0</v>
      </c>
      <c r="H121" s="644">
        <v>502</v>
      </c>
      <c r="I121" s="644"/>
      <c r="J121" s="644">
        <v>0</v>
      </c>
      <c r="K121" s="644">
        <v>0</v>
      </c>
      <c r="L121" s="644">
        <v>0</v>
      </c>
      <c r="M121" s="644">
        <v>65</v>
      </c>
      <c r="N121" s="644">
        <v>65</v>
      </c>
      <c r="O121" s="644"/>
      <c r="P121" s="644"/>
      <c r="Q121" s="644"/>
    </row>
    <row r="122" spans="1:17">
      <c r="A122" s="643" t="s">
        <v>266</v>
      </c>
      <c r="B122" s="644">
        <v>0</v>
      </c>
      <c r="C122" s="644">
        <v>0</v>
      </c>
      <c r="D122" s="644">
        <v>0</v>
      </c>
      <c r="E122" s="644"/>
      <c r="F122" s="644">
        <v>0</v>
      </c>
      <c r="G122" s="644">
        <v>0</v>
      </c>
      <c r="H122" s="644">
        <v>0</v>
      </c>
      <c r="I122" s="644"/>
      <c r="J122" s="644">
        <v>0</v>
      </c>
      <c r="K122" s="644">
        <v>0</v>
      </c>
      <c r="L122" s="644">
        <v>0</v>
      </c>
      <c r="M122" s="644">
        <v>0</v>
      </c>
      <c r="N122" s="644">
        <v>0</v>
      </c>
      <c r="O122" s="644"/>
      <c r="P122" s="644"/>
      <c r="Q122" s="644"/>
    </row>
    <row r="123" spans="1:17">
      <c r="A123" s="643" t="s">
        <v>270</v>
      </c>
      <c r="B123" s="644">
        <v>5022</v>
      </c>
      <c r="C123" s="644">
        <v>1853</v>
      </c>
      <c r="D123" s="644">
        <v>2444</v>
      </c>
      <c r="E123" s="644"/>
      <c r="F123" s="644">
        <v>268</v>
      </c>
      <c r="G123" s="644">
        <v>92</v>
      </c>
      <c r="H123" s="644">
        <v>9679</v>
      </c>
      <c r="I123" s="644"/>
      <c r="J123" s="644">
        <v>0</v>
      </c>
      <c r="K123" s="644">
        <v>0</v>
      </c>
      <c r="L123" s="644">
        <v>36</v>
      </c>
      <c r="M123" s="644">
        <v>2466</v>
      </c>
      <c r="N123" s="644">
        <v>2502</v>
      </c>
      <c r="O123" s="644"/>
      <c r="P123" s="644"/>
      <c r="Q123" s="644"/>
    </row>
    <row r="124" spans="1:17">
      <c r="A124" s="642" t="s">
        <v>42</v>
      </c>
      <c r="B124" s="644"/>
      <c r="C124" s="644"/>
      <c r="D124" s="644"/>
      <c r="E124" s="644"/>
      <c r="F124" s="644"/>
      <c r="G124" s="644"/>
      <c r="H124" s="644"/>
      <c r="I124" s="644"/>
      <c r="J124" s="644"/>
      <c r="K124" s="644"/>
      <c r="L124" s="644"/>
      <c r="M124" s="644"/>
      <c r="N124" s="644"/>
      <c r="O124" s="644"/>
      <c r="P124" s="644"/>
      <c r="Q124" s="644"/>
    </row>
    <row r="125" spans="1:17">
      <c r="A125" s="643" t="s">
        <v>245</v>
      </c>
      <c r="B125" s="644">
        <v>284</v>
      </c>
      <c r="C125" s="644"/>
      <c r="D125" s="644">
        <v>197</v>
      </c>
      <c r="E125" s="644"/>
      <c r="F125" s="644">
        <v>80</v>
      </c>
      <c r="G125" s="644">
        <v>126</v>
      </c>
      <c r="H125" s="644">
        <v>687</v>
      </c>
      <c r="I125" s="644">
        <v>43</v>
      </c>
      <c r="J125" s="644"/>
      <c r="K125" s="644">
        <v>20</v>
      </c>
      <c r="L125" s="644">
        <v>50</v>
      </c>
      <c r="M125" s="644"/>
      <c r="N125" s="644">
        <v>113</v>
      </c>
      <c r="O125" s="644"/>
      <c r="P125" s="644"/>
      <c r="Q125" s="644"/>
    </row>
    <row r="126" spans="1:17">
      <c r="A126" s="643" t="s">
        <v>250</v>
      </c>
      <c r="B126" s="644">
        <v>316</v>
      </c>
      <c r="C126" s="644"/>
      <c r="D126" s="644">
        <v>130</v>
      </c>
      <c r="E126" s="644"/>
      <c r="F126" s="644">
        <v>91</v>
      </c>
      <c r="G126" s="644">
        <v>162</v>
      </c>
      <c r="H126" s="644">
        <v>699</v>
      </c>
      <c r="I126" s="644">
        <v>11</v>
      </c>
      <c r="J126" s="644"/>
      <c r="K126" s="644">
        <v>20</v>
      </c>
      <c r="L126" s="644">
        <v>50</v>
      </c>
      <c r="M126" s="644"/>
      <c r="N126" s="644">
        <v>81</v>
      </c>
      <c r="O126" s="644"/>
      <c r="P126" s="644"/>
      <c r="Q126" s="644"/>
    </row>
    <row r="127" spans="1:17">
      <c r="A127" s="643" t="s">
        <v>254</v>
      </c>
      <c r="B127" s="644">
        <v>358</v>
      </c>
      <c r="C127" s="644"/>
      <c r="D127" s="644">
        <v>133</v>
      </c>
      <c r="E127" s="644"/>
      <c r="F127" s="644">
        <v>113</v>
      </c>
      <c r="G127" s="644">
        <v>218</v>
      </c>
      <c r="H127" s="644">
        <v>822</v>
      </c>
      <c r="I127" s="644">
        <v>41</v>
      </c>
      <c r="J127" s="644"/>
      <c r="K127" s="644">
        <v>26</v>
      </c>
      <c r="L127" s="644">
        <v>91</v>
      </c>
      <c r="M127" s="644"/>
      <c r="N127" s="644">
        <v>158</v>
      </c>
      <c r="O127" s="644"/>
      <c r="P127" s="644"/>
      <c r="Q127" s="644"/>
    </row>
    <row r="128" spans="1:17">
      <c r="A128" s="643" t="s">
        <v>258</v>
      </c>
      <c r="B128" s="644">
        <v>54</v>
      </c>
      <c r="C128" s="644"/>
      <c r="D128" s="644">
        <v>67</v>
      </c>
      <c r="E128" s="644"/>
      <c r="F128" s="644">
        <v>7</v>
      </c>
      <c r="G128" s="644">
        <v>74</v>
      </c>
      <c r="H128" s="644">
        <v>202</v>
      </c>
      <c r="I128" s="644">
        <v>28</v>
      </c>
      <c r="J128" s="644"/>
      <c r="K128" s="644">
        <v>59</v>
      </c>
      <c r="L128" s="644">
        <v>122</v>
      </c>
      <c r="M128" s="644"/>
      <c r="N128" s="644">
        <v>209</v>
      </c>
      <c r="O128" s="644"/>
      <c r="P128" s="644"/>
      <c r="Q128" s="644"/>
    </row>
    <row r="129" spans="1:17">
      <c r="A129" s="643" t="s">
        <v>262</v>
      </c>
      <c r="B129" s="644">
        <v>24</v>
      </c>
      <c r="C129" s="644"/>
      <c r="D129" s="644">
        <v>1</v>
      </c>
      <c r="E129" s="644"/>
      <c r="F129" s="644">
        <v>16</v>
      </c>
      <c r="G129" s="644">
        <v>17</v>
      </c>
      <c r="H129" s="644">
        <v>58</v>
      </c>
      <c r="I129" s="644">
        <v>13</v>
      </c>
      <c r="J129" s="644"/>
      <c r="K129" s="644">
        <v>9</v>
      </c>
      <c r="L129" s="644">
        <v>26</v>
      </c>
      <c r="M129" s="644"/>
      <c r="N129" s="644">
        <v>48</v>
      </c>
      <c r="O129" s="644"/>
      <c r="P129" s="644"/>
      <c r="Q129" s="644"/>
    </row>
    <row r="130" spans="1:17">
      <c r="A130" s="643" t="s">
        <v>266</v>
      </c>
      <c r="B130" s="644">
        <v>0</v>
      </c>
      <c r="C130" s="644"/>
      <c r="D130" s="644">
        <v>0</v>
      </c>
      <c r="E130" s="644"/>
      <c r="F130" s="644">
        <v>0</v>
      </c>
      <c r="G130" s="644">
        <v>0</v>
      </c>
      <c r="H130" s="644">
        <v>0</v>
      </c>
      <c r="I130" s="644">
        <v>0</v>
      </c>
      <c r="J130" s="644"/>
      <c r="K130" s="644">
        <v>0</v>
      </c>
      <c r="L130" s="644">
        <v>0</v>
      </c>
      <c r="M130" s="644"/>
      <c r="N130" s="644">
        <v>0</v>
      </c>
      <c r="O130" s="644"/>
      <c r="P130" s="644"/>
      <c r="Q130" s="644"/>
    </row>
    <row r="131" spans="1:17">
      <c r="A131" s="643" t="s">
        <v>270</v>
      </c>
      <c r="B131" s="644">
        <v>1036</v>
      </c>
      <c r="C131" s="644"/>
      <c r="D131" s="644">
        <v>528</v>
      </c>
      <c r="E131" s="644"/>
      <c r="F131" s="644">
        <v>307</v>
      </c>
      <c r="G131" s="644">
        <v>597</v>
      </c>
      <c r="H131" s="644">
        <v>2468</v>
      </c>
      <c r="I131" s="644">
        <v>136</v>
      </c>
      <c r="J131" s="644"/>
      <c r="K131" s="644">
        <v>134</v>
      </c>
      <c r="L131" s="644">
        <v>339</v>
      </c>
      <c r="M131" s="644"/>
      <c r="N131" s="644">
        <v>609</v>
      </c>
      <c r="O131" s="644"/>
      <c r="P131" s="644"/>
      <c r="Q131" s="644"/>
    </row>
    <row r="132" spans="1:17">
      <c r="A132" s="642" t="s">
        <v>246</v>
      </c>
      <c r="B132" s="644">
        <v>15827</v>
      </c>
      <c r="C132" s="644">
        <v>2852</v>
      </c>
      <c r="D132" s="644">
        <v>6925</v>
      </c>
      <c r="E132" s="644">
        <v>1536</v>
      </c>
      <c r="F132" s="644">
        <v>884</v>
      </c>
      <c r="G132" s="644">
        <v>575</v>
      </c>
      <c r="H132" s="644">
        <v>28599</v>
      </c>
      <c r="I132" s="644">
        <v>152</v>
      </c>
      <c r="J132" s="644">
        <v>3554</v>
      </c>
      <c r="K132" s="644">
        <v>1222</v>
      </c>
      <c r="L132" s="644">
        <v>222</v>
      </c>
      <c r="M132" s="644">
        <v>450</v>
      </c>
      <c r="N132" s="644">
        <v>5600</v>
      </c>
      <c r="O132" s="644">
        <v>38</v>
      </c>
      <c r="P132" s="644">
        <v>0</v>
      </c>
      <c r="Q132" s="644">
        <v>38</v>
      </c>
    </row>
    <row r="133" spans="1:17">
      <c r="A133" s="642" t="s">
        <v>249</v>
      </c>
      <c r="B133" s="644">
        <v>13869</v>
      </c>
      <c r="C133" s="644">
        <v>3317</v>
      </c>
      <c r="D133" s="644">
        <v>7752</v>
      </c>
      <c r="E133" s="644">
        <v>1843</v>
      </c>
      <c r="F133" s="644">
        <v>1172</v>
      </c>
      <c r="G133" s="644">
        <v>918</v>
      </c>
      <c r="H133" s="644">
        <v>28871</v>
      </c>
      <c r="I133" s="644">
        <v>168</v>
      </c>
      <c r="J133" s="644">
        <v>2131</v>
      </c>
      <c r="K133" s="644">
        <v>1236</v>
      </c>
      <c r="L133" s="644">
        <v>180</v>
      </c>
      <c r="M133" s="644">
        <v>707</v>
      </c>
      <c r="N133" s="644">
        <v>4422</v>
      </c>
      <c r="O133" s="644">
        <v>49</v>
      </c>
      <c r="P133" s="644">
        <v>0</v>
      </c>
      <c r="Q133" s="644">
        <v>49</v>
      </c>
    </row>
    <row r="134" spans="1:17">
      <c r="A134" s="642" t="s">
        <v>253</v>
      </c>
      <c r="B134" s="644">
        <v>10917</v>
      </c>
      <c r="C134" s="644">
        <v>2961</v>
      </c>
      <c r="D134" s="644">
        <v>7944</v>
      </c>
      <c r="E134" s="644">
        <v>2209</v>
      </c>
      <c r="F134" s="644">
        <v>1425</v>
      </c>
      <c r="G134" s="644">
        <v>1201</v>
      </c>
      <c r="H134" s="644">
        <v>26657</v>
      </c>
      <c r="I134" s="644">
        <v>245</v>
      </c>
      <c r="J134" s="644">
        <v>1841</v>
      </c>
      <c r="K134" s="644">
        <v>1153</v>
      </c>
      <c r="L134" s="644">
        <v>274</v>
      </c>
      <c r="M134" s="644">
        <v>755</v>
      </c>
      <c r="N134" s="644">
        <v>4268</v>
      </c>
      <c r="O134" s="644">
        <v>74</v>
      </c>
      <c r="P134" s="644">
        <v>0</v>
      </c>
      <c r="Q134" s="644">
        <v>74</v>
      </c>
    </row>
    <row r="135" spans="1:17">
      <c r="A135" s="642" t="s">
        <v>257</v>
      </c>
      <c r="B135" s="644">
        <v>3847</v>
      </c>
      <c r="C135" s="644">
        <v>1125</v>
      </c>
      <c r="D135" s="644">
        <v>2954</v>
      </c>
      <c r="E135" s="644">
        <v>828</v>
      </c>
      <c r="F135" s="644">
        <v>587</v>
      </c>
      <c r="G135" s="644">
        <v>449</v>
      </c>
      <c r="H135" s="644">
        <v>9790</v>
      </c>
      <c r="I135" s="644">
        <v>586</v>
      </c>
      <c r="J135" s="644">
        <v>3103</v>
      </c>
      <c r="K135" s="644">
        <v>2233</v>
      </c>
      <c r="L135" s="644">
        <v>744</v>
      </c>
      <c r="M135" s="644">
        <v>489</v>
      </c>
      <c r="N135" s="644">
        <v>7155</v>
      </c>
      <c r="O135" s="644">
        <v>293</v>
      </c>
      <c r="P135" s="644">
        <v>0</v>
      </c>
      <c r="Q135" s="644">
        <v>293</v>
      </c>
    </row>
    <row r="136" spans="1:17">
      <c r="A136" s="642" t="s">
        <v>261</v>
      </c>
      <c r="B136" s="644">
        <v>6155</v>
      </c>
      <c r="C136" s="644">
        <v>1087</v>
      </c>
      <c r="D136" s="644">
        <v>3517</v>
      </c>
      <c r="E136" s="644">
        <v>586</v>
      </c>
      <c r="F136" s="644">
        <v>499</v>
      </c>
      <c r="G136" s="644">
        <v>192</v>
      </c>
      <c r="H136" s="644">
        <v>12036</v>
      </c>
      <c r="I136" s="644">
        <v>24</v>
      </c>
      <c r="J136" s="644">
        <v>1421</v>
      </c>
      <c r="K136" s="644">
        <v>533</v>
      </c>
      <c r="L136" s="644">
        <v>169</v>
      </c>
      <c r="M136" s="644">
        <v>65</v>
      </c>
      <c r="N136" s="644">
        <v>2212</v>
      </c>
      <c r="O136" s="644">
        <v>113</v>
      </c>
      <c r="P136" s="644">
        <v>0</v>
      </c>
      <c r="Q136" s="644">
        <v>113</v>
      </c>
    </row>
    <row r="137" spans="1:17">
      <c r="A137" s="642" t="s">
        <v>265</v>
      </c>
      <c r="B137" s="644">
        <v>0</v>
      </c>
      <c r="C137" s="644">
        <v>0</v>
      </c>
      <c r="D137" s="644">
        <v>0</v>
      </c>
      <c r="E137" s="644">
        <v>0</v>
      </c>
      <c r="F137" s="644">
        <v>0</v>
      </c>
      <c r="G137" s="644">
        <v>0</v>
      </c>
      <c r="H137" s="644">
        <v>0</v>
      </c>
      <c r="I137" s="644">
        <v>4406</v>
      </c>
      <c r="J137" s="644">
        <v>8438.5</v>
      </c>
      <c r="K137" s="644">
        <v>6147.1</v>
      </c>
      <c r="L137" s="644">
        <v>2737</v>
      </c>
      <c r="M137" s="644">
        <v>0</v>
      </c>
      <c r="N137" s="644">
        <v>21728.6</v>
      </c>
      <c r="O137" s="644">
        <v>2556</v>
      </c>
      <c r="P137" s="644">
        <v>1408</v>
      </c>
      <c r="Q137" s="644">
        <v>3964</v>
      </c>
    </row>
    <row r="138" spans="1:17">
      <c r="A138" s="642" t="s">
        <v>269</v>
      </c>
      <c r="B138" s="644">
        <v>50615</v>
      </c>
      <c r="C138" s="644">
        <v>11342</v>
      </c>
      <c r="D138" s="644">
        <v>29092</v>
      </c>
      <c r="E138" s="644">
        <v>7002</v>
      </c>
      <c r="F138" s="644">
        <v>4567</v>
      </c>
      <c r="G138" s="644">
        <v>3335</v>
      </c>
      <c r="H138" s="644">
        <v>105953</v>
      </c>
      <c r="I138" s="644">
        <v>5581</v>
      </c>
      <c r="J138" s="644">
        <v>20488.5</v>
      </c>
      <c r="K138" s="644">
        <v>12524.1</v>
      </c>
      <c r="L138" s="644">
        <v>4326</v>
      </c>
      <c r="M138" s="644">
        <v>2466</v>
      </c>
      <c r="N138" s="644">
        <v>45385.599999999999</v>
      </c>
      <c r="O138" s="644">
        <v>3123</v>
      </c>
      <c r="P138" s="644">
        <v>1408</v>
      </c>
      <c r="Q138" s="644">
        <v>4531</v>
      </c>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New Table 141</vt:lpstr>
      <vt:lpstr>Old Table 141</vt:lpstr>
      <vt:lpstr>New Tables 142-160</vt:lpstr>
      <vt:lpstr>Old Tables 142-160</vt:lpstr>
      <vt:lpstr>New Table 161</vt:lpstr>
      <vt:lpstr>Old Table 161</vt:lpstr>
      <vt:lpstr>Averages Pivot Table</vt:lpstr>
      <vt:lpstr>New Counts Pivot Table</vt:lpstr>
      <vt:lpstr>Old Counts Pivot Table</vt:lpstr>
      <vt:lpstr>Faculty Salary Data</vt:lpstr>
      <vt:lpstr>Format for Avgs Pivot</vt:lpstr>
      <vt:lpstr>Format for New Counts</vt:lpstr>
      <vt:lpstr>Format for Old Counts</vt:lpstr>
      <vt:lpstr>'New Table 161'!Print_Area</vt:lpstr>
      <vt:lpstr>'New Tables 142-160'!Print_Area</vt:lpstr>
      <vt:lpstr>'Old Table 161'!Print_Area</vt:lpstr>
      <vt:lpstr>'Old Tables 142-160'!Print_Area</vt:lpstr>
      <vt:lpstr>'New Table 161'!Print_Titles</vt:lpstr>
      <vt:lpstr>'Old Table 161'!Print_Titles</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Lisa Cowan</cp:lastModifiedBy>
  <cp:lastPrinted>2016-03-17T13:07:50Z</cp:lastPrinted>
  <dcterms:created xsi:type="dcterms:W3CDTF">1999-02-24T13:58:47Z</dcterms:created>
  <dcterms:modified xsi:type="dcterms:W3CDTF">2016-03-17T13:08:08Z</dcterms:modified>
</cp:coreProperties>
</file>